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0.xml" ContentType="application/vnd.openxmlformats-officedocument.drawingml.chart+xml"/>
  <Override PartName="/xl/tables/table1.xml" ContentType="application/vnd.openxmlformats-officedocument.spreadsheetml.tabl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mc:AlternateContent xmlns:mc="http://schemas.openxmlformats.org/markup-compatibility/2006">
    <mc:Choice Requires="x15">
      <x15ac:absPath xmlns:x15ac="http://schemas.microsoft.com/office/spreadsheetml/2010/11/ac" url="D:\programing\python\andalosy\functions\analysis\formats\"/>
    </mc:Choice>
  </mc:AlternateContent>
  <xr:revisionPtr revIDLastSave="0" documentId="8_{75AE91EF-76A7-4040-A334-20D68894D075}" xr6:coauthVersionLast="47" xr6:coauthVersionMax="47" xr10:uidLastSave="{00000000-0000-0000-0000-000000000000}"/>
  <bookViews>
    <workbookView xWindow="-120" yWindow="-120" windowWidth="20730" windowHeight="11160" tabRatio="942" activeTab="1" xr2:uid="{00000000-000D-0000-FFFF-FFFF00000000}"/>
  </bookViews>
  <sheets>
    <sheet name="index" sheetId="1" r:id="rId1"/>
    <sheet name="input_daily" sheetId="2" r:id="rId2"/>
    <sheet name="weekly_board" sheetId="3" r:id="rId3"/>
    <sheet name="dashboard" sheetId="4" r:id="rId4"/>
    <sheet name="batches" sheetId="5" r:id="rId5"/>
    <sheet name="moisture_daily" sheetId="6" r:id="rId6"/>
    <sheet name="input-week" sheetId="7" r:id="rId7"/>
    <sheet name="output" sheetId="8" state="hidden" r:id="rId8"/>
    <sheet name="wieght_report" sheetId="9" state="hidden" r:id="rId9"/>
    <sheet name="ct_report" sheetId="10" state="hidden" r:id="rId10"/>
    <sheet name="scrap_report" sheetId="11" state="hidden" r:id="rId11"/>
    <sheet name="scrap_days" sheetId="12" r:id="rId12"/>
    <sheet name="material_daily_silo" sheetId="13" r:id="rId13"/>
    <sheet name="scrap_machine" sheetId="14" r:id="rId14"/>
    <sheet name="month" sheetId="15" r:id="rId15"/>
    <sheet name="output_monthly" sheetId="16" r:id="rId16"/>
    <sheet name="year" sheetId="17" r:id="rId17"/>
    <sheet name="output_molds" sheetId="18" r:id="rId18"/>
    <sheet name="output_mold_monthly" sheetId="19" r:id="rId19"/>
    <sheet name="input_materials" sheetId="20" r:id="rId20"/>
    <sheet name="materials" sheetId="21" state="hidden" r:id="rId21"/>
    <sheet name="supplier_complaints" sheetId="22" r:id="rId22"/>
    <sheet name="returns_products" sheetId="23" r:id="rId23"/>
    <sheet name="incoming_materials" sheetId="24" r:id="rId24"/>
    <sheet name="customer_comments" sheetId="25" r:id="rId25"/>
    <sheet name="CC_Log_local" sheetId="26" r:id="rId26"/>
    <sheet name="CC_Log_Export" sheetId="27"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4" hidden="1">batches!$B$3:$BM$3</definedName>
    <definedName name="_xlnm._FilterDatabase" localSheetId="25" hidden="1">CC_Log_local!$A$4:$U$20</definedName>
    <definedName name="_xlnm._FilterDatabase" localSheetId="9" hidden="1">ct_report!$A$10:$R$10</definedName>
    <definedName name="_xlnm._FilterDatabase" localSheetId="24" hidden="1">customer_comments!$A$1:$AB$7</definedName>
    <definedName name="_xlnm._FilterDatabase" localSheetId="23" hidden="1">incoming_materials!$A$3:$P$3</definedName>
    <definedName name="_xlnm._FilterDatabase" localSheetId="0" hidden="1">index!$A$1:$D$14</definedName>
    <definedName name="_xlnm._FilterDatabase" localSheetId="1" hidden="1">input_daily!$A$3:$GK$1614</definedName>
    <definedName name="_xlnm._FilterDatabase" localSheetId="19" hidden="1">input_materials!$A$3:$BL$3</definedName>
    <definedName name="_xlnm._FilterDatabase" localSheetId="6" hidden="1">'input-week'!$A$2:$CV$2</definedName>
    <definedName name="_xlnm._FilterDatabase" localSheetId="12" hidden="1">material_daily_silo!$A$2:$P$162</definedName>
    <definedName name="_xlnm._FilterDatabase" localSheetId="20" hidden="1">materials!$A$2:$K$162</definedName>
    <definedName name="_xlnm._FilterDatabase" localSheetId="5" hidden="1">moisture_daily!$A$3:$W$3</definedName>
    <definedName name="_xlnm._FilterDatabase" localSheetId="14" hidden="1">month!$A$2:$R$2</definedName>
    <definedName name="_xlnm._FilterDatabase" localSheetId="7" hidden="1">output!$A$2:$AN$2</definedName>
    <definedName name="_xlnm._FilterDatabase" localSheetId="18" hidden="1">output_mold_monthly!$A$2:$AC$2</definedName>
    <definedName name="_xlnm._FilterDatabase" localSheetId="17" hidden="1">output_molds!$A$2:$AB$2</definedName>
    <definedName name="_xlnm._FilterDatabase" localSheetId="15" hidden="1">output_monthly!$A$2:$AN$2</definedName>
    <definedName name="_xlnm._FilterDatabase" localSheetId="11" hidden="1">scrap_days!$A$2:$AD$2</definedName>
    <definedName name="_xlnm._FilterDatabase" localSheetId="13" hidden="1">scrap_machine!$A$2:$Z$2</definedName>
    <definedName name="_xlnm._FilterDatabase" localSheetId="10" hidden="1">scrap_report!$A$14:$AD$14</definedName>
    <definedName name="_xlnm._FilterDatabase" localSheetId="8" hidden="1">wieght_report!$A$11:$Q$11</definedName>
    <definedName name="_xlnm._FilterDatabase" localSheetId="16" hidden="1">year!$A$2:$X$2</definedName>
    <definedName name="AccessDatabase" hidden="1">"C:\Documents and Settings\Administrator\My Documents\BITUNIL\FINANCE\SAMEER\Cost StudyHB.mdb"</definedName>
    <definedName name="Africa" comment="التصدير لأفريقيا">#REF!</definedName>
    <definedName name="Branch" localSheetId="4">[1]List!$O$4:$O$11</definedName>
    <definedName name="Branch" localSheetId="19">[1]List!$O$4:$O$11</definedName>
    <definedName name="Branch">[2]List!$O$4:$O$11</definedName>
    <definedName name="Brand" localSheetId="4">[1]List!$E$4:$E$49</definedName>
    <definedName name="Brand" localSheetId="19">[1]List!$E$4:$E$49</definedName>
    <definedName name="Brand">[2]List!$E$4:$E$49</definedName>
    <definedName name="Button_1">"Cost_StudyHB__Compounds_Index_List"</definedName>
    <definedName name="company" localSheetId="4">[1]List!$A$4:$A$5</definedName>
    <definedName name="company" localSheetId="19">[1]List!$A$4:$A$5</definedName>
    <definedName name="company">[2]List!$A$4:$A$5</definedName>
    <definedName name="Cost_StudyHB__Compounds_Index_List" localSheetId="4">'[3]Pricing Senario2002'!$A$6:$A$12</definedName>
    <definedName name="Cost_StudyHB__Compounds_Index_List" localSheetId="19">'[3]Pricing Senario2002'!$A$6:$A$12</definedName>
    <definedName name="Cost_StudyHB__Compounds_Index_List" localSheetId="12">'[4]Pricing Senario2002'!$A$6:$A$12</definedName>
    <definedName name="Cost_StudyHB__Compounds_Index_List" localSheetId="20">'[4]Pricing Senario2002'!$A$6:$A$12</definedName>
    <definedName name="Cost_StudyHB__Compounds_Index_List" localSheetId="5">'[4]Pricing Senario2002'!$A$6:$A$12</definedName>
    <definedName name="Cost_StudyHB__Compounds_Index_List">'[4]Pricing Senario2002'!$A$6:$A$12</definedName>
    <definedName name="customer" localSheetId="7">output!$AJ$2</definedName>
    <definedName name="customer" localSheetId="18">#REF!</definedName>
    <definedName name="customer" localSheetId="15">#REF!</definedName>
    <definedName name="customer">#REF!</definedName>
    <definedName name="data_1554189319931" localSheetId="7">output!$A$2:$AG$65</definedName>
    <definedName name="data_1554189319931" localSheetId="18">output_mold_monthly!$A$2:$X$65</definedName>
    <definedName name="data_1554189319931" localSheetId="17">output_molds!$A$2:$X$65</definedName>
    <definedName name="data_1554189319931" localSheetId="15">output_monthly!$A$2:$AG$65</definedName>
    <definedName name="data_1554189621748" localSheetId="11">scrap_days!$A$2:$Q$20</definedName>
    <definedName name="data_1554189621748" localSheetId="13">scrap_machine!$A$2:$R$20</definedName>
    <definedName name="data_1554190229964" localSheetId="8">wieght_report!$A$32:$K$34</definedName>
    <definedName name="data_1554264718189" localSheetId="14">month!$A$2:$Q$4</definedName>
    <definedName name="data_1554272619679" localSheetId="16">year!$A$2:$T$4</definedName>
    <definedName name="end" localSheetId="1">#REF!</definedName>
    <definedName name="end" localSheetId="12">#REF!</definedName>
    <definedName name="end" localSheetId="20">#REF!</definedName>
    <definedName name="end" localSheetId="5">moisture_daily!#REF!</definedName>
    <definedName name="end" localSheetId="18">#REF!</definedName>
    <definedName name="end" localSheetId="15">#REF!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2">#REF!</definedName>
    <definedName name="first" localSheetId="20">#REF!</definedName>
    <definedName name="first" localSheetId="5">moisture_daily!#REF!</definedName>
    <definedName name="first" localSheetId="18">#REF!</definedName>
    <definedName name="first" localSheetId="15">#REF!</definedName>
    <definedName name="first">#REF!</definedName>
    <definedName name="Gulf" comment="مناطق التصدير في الخليج">#REF!</definedName>
    <definedName name="Kind" localSheetId="4">[1]List!$G$4:$G$26</definedName>
    <definedName name="Kind" localSheetId="19">[1]List!$G$4:$G$26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4">[1]List!$S$4:$S$15</definedName>
    <definedName name="Month" localSheetId="19">[1]List!$S$4:$S$15</definedName>
    <definedName name="Month">[2]List!$S$4:$S$15</definedName>
    <definedName name="op" localSheetId="4">[5]LOVs!$C$26:$C$28</definedName>
    <definedName name="op" localSheetId="19">[5]LOVs!$C$26:$C$28</definedName>
    <definedName name="op">[6]LOVs!$C$26:$C$28</definedName>
    <definedName name="Org_Code" localSheetId="4">#REF!</definedName>
    <definedName name="Org_Code" localSheetId="1">#REF!</definedName>
    <definedName name="Org_Code" localSheetId="19">#REF!</definedName>
    <definedName name="Org_Code" localSheetId="6">#REF!</definedName>
    <definedName name="Org_Code" localSheetId="12">#REF!</definedName>
    <definedName name="Org_Code" localSheetId="20">#REF!</definedName>
    <definedName name="Org_Code" localSheetId="5">#REF!</definedName>
    <definedName name="Org_Code" localSheetId="14">#REF!</definedName>
    <definedName name="Org_Code" localSheetId="18">#REF!</definedName>
    <definedName name="Org_Code" localSheetId="17">#REF!</definedName>
    <definedName name="Org_Code" localSheetId="15">#REF!</definedName>
    <definedName name="Org_Code" localSheetId="11">#REF!</definedName>
    <definedName name="Org_Code">#REF!</definedName>
    <definedName name="org_code00" localSheetId="4">#REF!</definedName>
    <definedName name="org_code00" localSheetId="1">#REF!</definedName>
    <definedName name="org_code00" localSheetId="19">#REF!</definedName>
    <definedName name="org_code00" localSheetId="5">#REF!</definedName>
    <definedName name="org_code00" localSheetId="18">#REF!</definedName>
    <definedName name="org_code00" localSheetId="15">#REF!</definedName>
    <definedName name="org_code00">#REF!</definedName>
    <definedName name="ORG_CODE1" localSheetId="4">#REF!</definedName>
    <definedName name="ORG_CODE1" localSheetId="1">#REF!</definedName>
    <definedName name="ORG_CODE1" localSheetId="19">#REF!</definedName>
    <definedName name="ORG_CODE1" localSheetId="6">#REF!</definedName>
    <definedName name="ORG_CODE1" localSheetId="12">#REF!</definedName>
    <definedName name="ORG_CODE1" localSheetId="20">#REF!</definedName>
    <definedName name="ORG_CODE1" localSheetId="5">#REF!</definedName>
    <definedName name="ORG_CODE1" localSheetId="14">#REF!</definedName>
    <definedName name="ORG_CODE1" localSheetId="18">#REF!</definedName>
    <definedName name="ORG_CODE1" localSheetId="17">#REF!</definedName>
    <definedName name="ORG_CODE1" localSheetId="15">#REF!</definedName>
    <definedName name="ORG_CODE1" localSheetId="11">#REF!</definedName>
    <definedName name="ORG_CODE1">#REF!</definedName>
    <definedName name="ORGA_CODE" localSheetId="4">#REF!</definedName>
    <definedName name="ORGA_CODE" localSheetId="1">#REF!</definedName>
    <definedName name="ORGA_CODE" localSheetId="19">#REF!</definedName>
    <definedName name="ORGA_CODE" localSheetId="6">#REF!</definedName>
    <definedName name="ORGA_CODE" localSheetId="12">#REF!</definedName>
    <definedName name="ORGA_CODE" localSheetId="20">#REF!</definedName>
    <definedName name="ORGA_CODE" localSheetId="5">#REF!</definedName>
    <definedName name="ORGA_CODE" localSheetId="14">#REF!</definedName>
    <definedName name="ORGA_CODE" localSheetId="18">#REF!</definedName>
    <definedName name="ORGA_CODE" localSheetId="17">#REF!</definedName>
    <definedName name="ORGA_CODE" localSheetId="15">#REF!</definedName>
    <definedName name="ORGA_CODE" localSheetId="11">#REF!</definedName>
    <definedName name="ORGA_CODE">#REF!</definedName>
    <definedName name="outbut_monthly_item" localSheetId="1">#REF!</definedName>
    <definedName name="outbut_monthly_item" localSheetId="15">output_monthly!$E$2</definedName>
    <definedName name="outbut_monthly_item">#REF!</definedName>
    <definedName name="Packing" localSheetId="4">[1]List!$I$4:$I$8</definedName>
    <definedName name="Packing" localSheetId="19">[1]List!$I$4:$I$8</definedName>
    <definedName name="Packing">[2]List!$I$4:$I$8</definedName>
    <definedName name="_xlnm.Print_Area" localSheetId="4">batches!$A$3:$AC$18</definedName>
    <definedName name="_xlnm.Print_Area" localSheetId="25">CC_Log_local!$A$1:$T$23</definedName>
    <definedName name="_xlnm.Print_Area" localSheetId="24">customer_comments!$A$1:$AB$27</definedName>
    <definedName name="_xlnm.Print_Area" localSheetId="1">input_daily!$A$1:$DS$1290</definedName>
    <definedName name="_xlnm.Print_Area" localSheetId="19">input_materials!$A$3:$AC$18</definedName>
    <definedName name="_xlnm.Print_Area" localSheetId="6">'input-week'!$A$1:$CV$528</definedName>
    <definedName name="_xlnm.Print_Area" localSheetId="5">moisture_daily!$A$1:$N$98</definedName>
    <definedName name="product1" localSheetId="4">[1]List!$C$4:$C$19</definedName>
    <definedName name="product1" localSheetId="19">[1]List!$C$4:$C$19</definedName>
    <definedName name="product1">[2]List!$C$4:$C$19</definedName>
    <definedName name="Region" localSheetId="4">[1]List!$M$4:$M$6</definedName>
    <definedName name="Region" localSheetId="19">[1]List!$M$4:$M$6</definedName>
    <definedName name="Region">[2]List!$M$4:$M$6</definedName>
    <definedName name="Sales" localSheetId="4">'[7]Incom Statment'!#REF!</definedName>
    <definedName name="Sales" localSheetId="1">'[8]Incom Statment'!#REF!</definedName>
    <definedName name="Sales" localSheetId="19">'[7]Incom Statment'!#REF!</definedName>
    <definedName name="Sales" localSheetId="6">'[8]Incom Statment'!#REF!</definedName>
    <definedName name="Sales" localSheetId="5">'[8]Incom Statment'!#REF!</definedName>
    <definedName name="Sales" localSheetId="14">'[8]Incom Statment'!#REF!</definedName>
    <definedName name="Sales" localSheetId="18">'[8]Incom Statment'!#REF!</definedName>
    <definedName name="Sales" localSheetId="17">'[8]Incom Statment'!#REF!</definedName>
    <definedName name="Sales" localSheetId="15">'[8]Incom Statment'!#REF!</definedName>
    <definedName name="Sales" localSheetId="11">'[8]Incom Statment'!#REF!</definedName>
    <definedName name="Sales">'[8]Incom Statment'!#REF!</definedName>
    <definedName name="Sales." localSheetId="4">'[7]Incom Statment'!#REF!</definedName>
    <definedName name="Sales." localSheetId="1">'[8]Incom Statment'!#REF!</definedName>
    <definedName name="Sales." localSheetId="19">'[7]Incom Statment'!#REF!</definedName>
    <definedName name="Sales." localSheetId="6">'[8]Incom Statment'!#REF!</definedName>
    <definedName name="Sales." localSheetId="5">'[8]Incom Statment'!#REF!</definedName>
    <definedName name="Sales." localSheetId="14">'[8]Incom Statment'!#REF!</definedName>
    <definedName name="Sales." localSheetId="18">'[8]Incom Statment'!#REF!</definedName>
    <definedName name="Sales." localSheetId="17">'[8]Incom Statment'!#REF!</definedName>
    <definedName name="Sales." localSheetId="15">'[8]Incom Statment'!#REF!</definedName>
    <definedName name="Sales." localSheetId="11">'[8]Incom Statment'!#REF!</definedName>
    <definedName name="Sales.">'[8]Incom Statment'!#REF!</definedName>
    <definedName name="Segment" localSheetId="4">[1]List!$Q$4:$Q$11</definedName>
    <definedName name="Segment" localSheetId="19">[1]List!$Q$4:$Q$11</definedName>
    <definedName name="Segment">[2]List!$Q$4:$Q$11</definedName>
    <definedName name="usage" localSheetId="4">[9]LOVs!$G$3:$G$7</definedName>
    <definedName name="usage" localSheetId="19">[9]LOVs!$G$3:$G$7</definedName>
    <definedName name="usage">[10]LOVs!$G$3:$G$7</definedName>
    <definedName name="vhjtyky" localSheetId="4">'[7]Incom Statment'!#REF!</definedName>
    <definedName name="vhjtyky" localSheetId="1">'[8]Incom Statment'!#REF!</definedName>
    <definedName name="vhjtyky" localSheetId="19">'[7]Incom Statment'!#REF!</definedName>
    <definedName name="vhjtyky" localSheetId="6">'[8]Incom Statment'!#REF!</definedName>
    <definedName name="vhjtyky" localSheetId="5">'[8]Incom Statment'!#REF!</definedName>
    <definedName name="vhjtyky" localSheetId="14">'[8]Incom Statment'!#REF!</definedName>
    <definedName name="vhjtyky" localSheetId="18">'[8]Incom Statment'!#REF!</definedName>
    <definedName name="vhjtyky" localSheetId="17">'[8]Incom Statment'!#REF!</definedName>
    <definedName name="vhjtyky" localSheetId="15">'[8]Incom Statment'!#REF!</definedName>
    <definedName name="vhjtyky" localSheetId="11">'[8]Incom Statment'!#REF!</definedName>
    <definedName name="vhjtyky">'[8]Incom Statment'!#REF!</definedName>
    <definedName name="Weight" localSheetId="4">[1]List!$K$4:$K$29</definedName>
    <definedName name="Weight" localSheetId="19">[1]List!$K$4:$K$29</definedName>
    <definedName name="Weight">[2]List!$K$4:$K$29</definedName>
    <definedName name="xps">[11]inut!#REF!</definedName>
    <definedName name="Year" localSheetId="4">'[7]Incom Statment'!#REF!</definedName>
    <definedName name="Year" localSheetId="1">'[8]Incom Statment'!#REF!</definedName>
    <definedName name="Year" localSheetId="19">'[7]Incom Statment'!#REF!</definedName>
    <definedName name="Year" localSheetId="6">'[8]Incom Statment'!#REF!</definedName>
    <definedName name="Year" localSheetId="5">'[8]Incom Statment'!#REF!</definedName>
    <definedName name="Year" localSheetId="14">'[8]Incom Statment'!#REF!</definedName>
    <definedName name="Year" localSheetId="18">'[8]Incom Statment'!#REF!</definedName>
    <definedName name="Year" localSheetId="17">'[8]Incom Statment'!#REF!</definedName>
    <definedName name="Year" localSheetId="15">'[8]Incom Statment'!#REF!</definedName>
    <definedName name="Year" localSheetId="11">'[8]Incom Statment'!#REF!</definedName>
    <definedName name="Year">'[8]Incom Statment'!#REF!</definedName>
    <definedName name="اخطاء_مخازن">[12]lists!$F$2</definedName>
    <definedName name="الاسطمبات">[11]inut!#REF!</definedName>
    <definedName name="الاوزان" localSheetId="1">'[13]0'!#REF!</definedName>
    <definedName name="الاوزان" localSheetId="6">'[13]0'!#REF!</definedName>
    <definedName name="الاوزان" localSheetId="12">'[14]0'!#REF!</definedName>
    <definedName name="الاوزان" localSheetId="20">'[14]0'!#REF!</definedName>
    <definedName name="الاوزان" localSheetId="5">'[14]0'!#REF!</definedName>
    <definedName name="الاوزان" localSheetId="14">'[15]0'!#REF!</definedName>
    <definedName name="الاوزان" localSheetId="18">'[15]0'!#REF!</definedName>
    <definedName name="الاوزان" localSheetId="17">'[16]0'!#REF!</definedName>
    <definedName name="الاوزان" localSheetId="15">'[15]0'!#REF!</definedName>
    <definedName name="الاوزان" localSheetId="11">'[15]0'!#REF!</definedName>
    <definedName name="الاوزان">'[15]0'!#REF!</definedName>
    <definedName name="البلوكات">[11]inut!#REF!</definedName>
    <definedName name="الشرائح">[11]inut!#REF!</definedName>
    <definedName name="ظروف_خاصة_بالعميل">[12]lists!$B$1</definedName>
    <definedName name="عدم_احتياج_العميل">[12]lists!$B$1</definedName>
    <definedName name="عدم_مطابقة_المواصفات">[12]lists!$C$2</definedName>
    <definedName name="عيوب_تداول">[12]lists!$E$2</definedName>
    <definedName name="عيوب_تعبئة">[12]lists!$A$2</definedName>
  </definedNames>
  <calcPr calcId="191029" calcMode="manual"/>
  <fileRecoveryPr repairLoad="1"/>
</workbook>
</file>

<file path=xl/calcChain.xml><?xml version="1.0" encoding="utf-8"?>
<calcChain xmlns="http://schemas.openxmlformats.org/spreadsheetml/2006/main">
  <c r="H47" i="27" l="1"/>
  <c r="H46" i="27"/>
  <c r="H45" i="27"/>
  <c r="H44" i="27"/>
  <c r="H43" i="27"/>
  <c r="H42" i="27"/>
  <c r="H41" i="27"/>
  <c r="H40" i="27"/>
  <c r="H39" i="27"/>
  <c r="H38" i="27"/>
  <c r="H37" i="27"/>
  <c r="H36" i="27"/>
  <c r="H35" i="27"/>
  <c r="H34" i="27"/>
  <c r="H33" i="27"/>
  <c r="H32" i="27"/>
  <c r="H31" i="27"/>
  <c r="H30" i="27"/>
  <c r="H29" i="27"/>
  <c r="H28" i="27"/>
  <c r="H27" i="27"/>
  <c r="H26" i="27"/>
  <c r="H25" i="27"/>
  <c r="H24" i="27"/>
  <c r="H23" i="27"/>
  <c r="H22" i="27"/>
  <c r="H21" i="27"/>
  <c r="H20" i="27"/>
  <c r="H19" i="27"/>
  <c r="H18" i="27"/>
  <c r="H17" i="27"/>
  <c r="H16" i="27"/>
  <c r="H15" i="27"/>
  <c r="H14" i="27"/>
  <c r="H13" i="27"/>
  <c r="H12" i="27"/>
  <c r="H11" i="27"/>
  <c r="H10" i="27"/>
  <c r="H9" i="27"/>
  <c r="H8" i="27"/>
  <c r="H7" i="27"/>
  <c r="H6" i="27"/>
  <c r="H5" i="27"/>
  <c r="H4" i="27"/>
  <c r="F26" i="25"/>
  <c r="F25" i="25"/>
  <c r="F24" i="25"/>
  <c r="F23" i="25"/>
  <c r="F22" i="25"/>
  <c r="F21" i="25"/>
  <c r="F20" i="25"/>
  <c r="F19" i="25"/>
  <c r="F18" i="25"/>
  <c r="F17" i="25"/>
  <c r="F16" i="25"/>
  <c r="F15" i="25"/>
  <c r="F14" i="25"/>
  <c r="F13" i="25"/>
  <c r="F12" i="25"/>
  <c r="F11" i="25"/>
  <c r="F10" i="25"/>
  <c r="F9" i="25"/>
  <c r="F8" i="25"/>
  <c r="F7" i="25"/>
  <c r="F6" i="25"/>
  <c r="F5" i="25"/>
  <c r="F4" i="25"/>
  <c r="I1" i="21"/>
  <c r="G1" i="21"/>
  <c r="AC241" i="20"/>
  <c r="AC240" i="20"/>
  <c r="AC239" i="20"/>
  <c r="AC238" i="20"/>
  <c r="AC237" i="20"/>
  <c r="AC236" i="20"/>
  <c r="AC235" i="20"/>
  <c r="AC234" i="20"/>
  <c r="AC233" i="20"/>
  <c r="AC232" i="20"/>
  <c r="AC231" i="20"/>
  <c r="AC230" i="20"/>
  <c r="AC229" i="20"/>
  <c r="AC228" i="20"/>
  <c r="AC227" i="20"/>
  <c r="AC226" i="20"/>
  <c r="AC225" i="20"/>
  <c r="AC224" i="20"/>
  <c r="AC223" i="20"/>
  <c r="AC222" i="20"/>
  <c r="AC221" i="20"/>
  <c r="AC220" i="20"/>
  <c r="AC219" i="20"/>
  <c r="AC218" i="20"/>
  <c r="AC217" i="20"/>
  <c r="AC216" i="20"/>
  <c r="AC215" i="20"/>
  <c r="AC214" i="20"/>
  <c r="AC213" i="20"/>
  <c r="AC212" i="20"/>
  <c r="AC211" i="20"/>
  <c r="AC210" i="20"/>
  <c r="AC209" i="20"/>
  <c r="AC208" i="20"/>
  <c r="AC207" i="20"/>
  <c r="AC206" i="20"/>
  <c r="AC205" i="20"/>
  <c r="AC204" i="20"/>
  <c r="AC203" i="20"/>
  <c r="AC202" i="20"/>
  <c r="AC201" i="20"/>
  <c r="AC200" i="20"/>
  <c r="AC199" i="20"/>
  <c r="AC198" i="20"/>
  <c r="AC197" i="20"/>
  <c r="AC196" i="20"/>
  <c r="AC195" i="20"/>
  <c r="AC194" i="20"/>
  <c r="AC193" i="20"/>
  <c r="AC192" i="20"/>
  <c r="AC191" i="20"/>
  <c r="AC190" i="20"/>
  <c r="AC189" i="20"/>
  <c r="AC188" i="20"/>
  <c r="AC187" i="20"/>
  <c r="AC186" i="20"/>
  <c r="AC185" i="20"/>
  <c r="AC184" i="20"/>
  <c r="AC183" i="20"/>
  <c r="AC182" i="20"/>
  <c r="AC181" i="20"/>
  <c r="AC180" i="20"/>
  <c r="AC179" i="20"/>
  <c r="AC178" i="20"/>
  <c r="AC177" i="20"/>
  <c r="AC176" i="20"/>
  <c r="AC175" i="20"/>
  <c r="AC174" i="20"/>
  <c r="AC173" i="20"/>
  <c r="AC172" i="20"/>
  <c r="AC171" i="20"/>
  <c r="AC170" i="20"/>
  <c r="AC169" i="20"/>
  <c r="AC168" i="20"/>
  <c r="AC167" i="20"/>
  <c r="AC166" i="20"/>
  <c r="AC165" i="20"/>
  <c r="AC164" i="20"/>
  <c r="AC163" i="20"/>
  <c r="AC162" i="20"/>
  <c r="AC161" i="20"/>
  <c r="AC160" i="20"/>
  <c r="AC159" i="20"/>
  <c r="AC158" i="20"/>
  <c r="AC157" i="20"/>
  <c r="AC156" i="20"/>
  <c r="AC155" i="20"/>
  <c r="AC154" i="20"/>
  <c r="AC153" i="20"/>
  <c r="AC152" i="20"/>
  <c r="AC151" i="20"/>
  <c r="AC150" i="20"/>
  <c r="AC149" i="20"/>
  <c r="AC148" i="20"/>
  <c r="AC147" i="20"/>
  <c r="AC146" i="20"/>
  <c r="AC145" i="20"/>
  <c r="AC144" i="20"/>
  <c r="AC143" i="20"/>
  <c r="AC142" i="20"/>
  <c r="AC141" i="20"/>
  <c r="AC140" i="20"/>
  <c r="AC139" i="20"/>
  <c r="AC138" i="20"/>
  <c r="AC137" i="20"/>
  <c r="AC136" i="20"/>
  <c r="AC135" i="20"/>
  <c r="AC134" i="20"/>
  <c r="AC133" i="20"/>
  <c r="AC132" i="20"/>
  <c r="AC131" i="20"/>
  <c r="AC130" i="20"/>
  <c r="AC129" i="20"/>
  <c r="AC128" i="20"/>
  <c r="AC127" i="20"/>
  <c r="AC126" i="20"/>
  <c r="AC125" i="20"/>
  <c r="AC124" i="20"/>
  <c r="AC123" i="20"/>
  <c r="AC122" i="20"/>
  <c r="AC121" i="20"/>
  <c r="AC120" i="20"/>
  <c r="AC119" i="20"/>
  <c r="AC118" i="20"/>
  <c r="AC117" i="20"/>
  <c r="AC116" i="20"/>
  <c r="AC115" i="20"/>
  <c r="AC114" i="20"/>
  <c r="AC113" i="20"/>
  <c r="AC112" i="20"/>
  <c r="AC111" i="20"/>
  <c r="AC110" i="20"/>
  <c r="AC109" i="20"/>
  <c r="AC108" i="20"/>
  <c r="AC107" i="20"/>
  <c r="AC106" i="20"/>
  <c r="AC105" i="20"/>
  <c r="AC104" i="20"/>
  <c r="AC103" i="20"/>
  <c r="AC102" i="20"/>
  <c r="AC101" i="20"/>
  <c r="AC100" i="20"/>
  <c r="AC99" i="20"/>
  <c r="AC98" i="20"/>
  <c r="AC97" i="20"/>
  <c r="AC96" i="20"/>
  <c r="AC95" i="20"/>
  <c r="AC94" i="20"/>
  <c r="AC93" i="20"/>
  <c r="AC92" i="20"/>
  <c r="AC91" i="20"/>
  <c r="AC90" i="20"/>
  <c r="AC89" i="20"/>
  <c r="AC88" i="20"/>
  <c r="AC87" i="20"/>
  <c r="AC86" i="20"/>
  <c r="AC85" i="20"/>
  <c r="AC84" i="20"/>
  <c r="AC83" i="20"/>
  <c r="AC82" i="20"/>
  <c r="AC81" i="20"/>
  <c r="AC80" i="20"/>
  <c r="AC79" i="20"/>
  <c r="AC78" i="20"/>
  <c r="AC77" i="20"/>
  <c r="AC76" i="20"/>
  <c r="AC75" i="20"/>
  <c r="AC74" i="20"/>
  <c r="AC73" i="20"/>
  <c r="AC72" i="20"/>
  <c r="AC71" i="20"/>
  <c r="AC70" i="20"/>
  <c r="AC69" i="20"/>
  <c r="AC68" i="20"/>
  <c r="AC67" i="20"/>
  <c r="AC66" i="20"/>
  <c r="AC65" i="20"/>
  <c r="AC64" i="20"/>
  <c r="AC63" i="20"/>
  <c r="AC62" i="20"/>
  <c r="AC61" i="20"/>
  <c r="AC60" i="20"/>
  <c r="AC59" i="20"/>
  <c r="AC58" i="20"/>
  <c r="AC57" i="20"/>
  <c r="AC56" i="20"/>
  <c r="AC55" i="20"/>
  <c r="AC54" i="20"/>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K1" i="20"/>
  <c r="I1" i="20"/>
  <c r="AA1005" i="19"/>
  <c r="AA1004" i="19"/>
  <c r="AA1003" i="19"/>
  <c r="AA1002" i="19"/>
  <c r="AA1001" i="19"/>
  <c r="AA1000" i="19"/>
  <c r="AA999" i="19"/>
  <c r="AA998" i="19"/>
  <c r="AA997" i="19"/>
  <c r="AA996" i="19"/>
  <c r="AA995" i="19"/>
  <c r="AA994" i="19"/>
  <c r="AA993" i="19"/>
  <c r="AA992" i="19"/>
  <c r="AA991" i="19"/>
  <c r="AA990" i="19"/>
  <c r="AA989" i="19"/>
  <c r="AA988" i="19"/>
  <c r="AA987" i="19"/>
  <c r="AA986" i="19"/>
  <c r="AA985" i="19"/>
  <c r="AA984" i="19"/>
  <c r="AA983" i="19"/>
  <c r="AA982" i="19"/>
  <c r="AA981" i="19"/>
  <c r="AA980" i="19"/>
  <c r="AA979" i="19"/>
  <c r="AA978" i="19"/>
  <c r="AA977" i="19"/>
  <c r="AA976" i="19"/>
  <c r="AA975" i="19"/>
  <c r="AA974" i="19"/>
  <c r="AA973" i="19"/>
  <c r="AA972" i="19"/>
  <c r="AA971" i="19"/>
  <c r="AA970" i="19"/>
  <c r="AA969" i="19"/>
  <c r="AA968" i="19"/>
  <c r="AA967" i="19"/>
  <c r="AA966" i="19"/>
  <c r="AA965" i="19"/>
  <c r="AA964" i="19"/>
  <c r="AA963" i="19"/>
  <c r="AA962" i="19"/>
  <c r="AA961" i="19"/>
  <c r="AA960" i="19"/>
  <c r="AA959" i="19"/>
  <c r="AA958" i="19"/>
  <c r="AA957" i="19"/>
  <c r="AA956" i="19"/>
  <c r="AA955" i="19"/>
  <c r="AA954" i="19"/>
  <c r="AA953" i="19"/>
  <c r="AA952" i="19"/>
  <c r="AA951" i="19"/>
  <c r="AA950" i="19"/>
  <c r="AA949" i="19"/>
  <c r="AA948" i="19"/>
  <c r="AA947" i="19"/>
  <c r="AA946" i="19"/>
  <c r="AA945" i="19"/>
  <c r="AA944" i="19"/>
  <c r="AA943" i="19"/>
  <c r="AA942" i="19"/>
  <c r="AA941" i="19"/>
  <c r="AA940" i="19"/>
  <c r="AA939" i="19"/>
  <c r="AA938" i="19"/>
  <c r="AA937" i="19"/>
  <c r="AA936" i="19"/>
  <c r="AA935" i="19"/>
  <c r="AA934" i="19"/>
  <c r="AA933" i="19"/>
  <c r="AA932" i="19"/>
  <c r="AA931" i="19"/>
  <c r="AA930" i="19"/>
  <c r="AA929" i="19"/>
  <c r="AA928" i="19"/>
  <c r="AA927" i="19"/>
  <c r="AA926" i="19"/>
  <c r="AA925" i="19"/>
  <c r="AA924" i="19"/>
  <c r="AA923" i="19"/>
  <c r="AA922" i="19"/>
  <c r="AA921" i="19"/>
  <c r="AA920" i="19"/>
  <c r="AA919" i="19"/>
  <c r="AA918" i="19"/>
  <c r="AA917" i="19"/>
  <c r="AA916" i="19"/>
  <c r="AA915" i="19"/>
  <c r="AA914" i="19"/>
  <c r="AA913" i="19"/>
  <c r="AA912" i="19"/>
  <c r="AA911" i="19"/>
  <c r="AA910" i="19"/>
  <c r="AA909" i="19"/>
  <c r="AA908" i="19"/>
  <c r="AA907" i="19"/>
  <c r="AA906" i="19"/>
  <c r="AA905" i="19"/>
  <c r="AA904" i="19"/>
  <c r="AA903" i="19"/>
  <c r="AA902" i="19"/>
  <c r="AA901" i="19"/>
  <c r="AA900" i="19"/>
  <c r="AA899" i="19"/>
  <c r="AA898" i="19"/>
  <c r="AA897" i="19"/>
  <c r="AA896" i="19"/>
  <c r="AA895" i="19"/>
  <c r="AA894" i="19"/>
  <c r="AA893" i="19"/>
  <c r="AA892" i="19"/>
  <c r="AA891" i="19"/>
  <c r="AA890" i="19"/>
  <c r="AA889" i="19"/>
  <c r="AA888" i="19"/>
  <c r="AA887" i="19"/>
  <c r="AA886" i="19"/>
  <c r="AA885" i="19"/>
  <c r="AA884" i="19"/>
  <c r="AA883" i="19"/>
  <c r="AA882" i="19"/>
  <c r="AA881" i="19"/>
  <c r="AA880" i="19"/>
  <c r="AA879" i="19"/>
  <c r="AA878" i="19"/>
  <c r="AA877" i="19"/>
  <c r="AA876" i="19"/>
  <c r="AA875" i="19"/>
  <c r="AA874" i="19"/>
  <c r="AA873" i="19"/>
  <c r="AA872" i="19"/>
  <c r="AA871" i="19"/>
  <c r="AA870" i="19"/>
  <c r="AA869" i="19"/>
  <c r="AA868" i="19"/>
  <c r="AA867" i="19"/>
  <c r="AA866" i="19"/>
  <c r="AA865" i="19"/>
  <c r="AA864" i="19"/>
  <c r="AA863" i="19"/>
  <c r="AA862" i="19"/>
  <c r="AA861" i="19"/>
  <c r="AA860" i="19"/>
  <c r="AA859" i="19"/>
  <c r="AA858" i="19"/>
  <c r="AA857" i="19"/>
  <c r="AA856" i="19"/>
  <c r="AA855" i="19"/>
  <c r="AA854" i="19"/>
  <c r="AA853" i="19"/>
  <c r="AA852" i="19"/>
  <c r="AA851" i="19"/>
  <c r="AA850" i="19"/>
  <c r="AA849" i="19"/>
  <c r="AA848" i="19"/>
  <c r="AA847" i="19"/>
  <c r="AA846" i="19"/>
  <c r="AA845" i="19"/>
  <c r="AA844" i="19"/>
  <c r="AA843" i="19"/>
  <c r="AA842" i="19"/>
  <c r="AA841" i="19"/>
  <c r="AA840" i="19"/>
  <c r="AA839" i="19"/>
  <c r="AA838" i="19"/>
  <c r="AA837" i="19"/>
  <c r="AA836" i="19"/>
  <c r="AA835" i="19"/>
  <c r="AA834" i="19"/>
  <c r="AA833" i="19"/>
  <c r="AA832" i="19"/>
  <c r="AA831" i="19"/>
  <c r="AA830" i="19"/>
  <c r="AA829" i="19"/>
  <c r="AA828" i="19"/>
  <c r="AA827" i="19"/>
  <c r="AA826" i="19"/>
  <c r="AA825" i="19"/>
  <c r="AA824" i="19"/>
  <c r="AA823" i="19"/>
  <c r="AA822" i="19"/>
  <c r="AA821" i="19"/>
  <c r="AA820" i="19"/>
  <c r="AA819" i="19"/>
  <c r="AA818" i="19"/>
  <c r="AA817" i="19"/>
  <c r="AA816" i="19"/>
  <c r="AA815" i="19"/>
  <c r="AA814" i="19"/>
  <c r="AA813" i="19"/>
  <c r="AA812" i="19"/>
  <c r="AA811" i="19"/>
  <c r="AA810" i="19"/>
  <c r="AA809" i="19"/>
  <c r="AA808" i="19"/>
  <c r="AA807" i="19"/>
  <c r="AA806" i="19"/>
  <c r="AA805" i="19"/>
  <c r="AA804" i="19"/>
  <c r="AA803" i="19"/>
  <c r="AA802" i="19"/>
  <c r="AA801" i="19"/>
  <c r="AA800" i="19"/>
  <c r="AA799" i="19"/>
  <c r="AA798" i="19"/>
  <c r="AA797" i="19"/>
  <c r="AA796" i="19"/>
  <c r="AA795" i="19"/>
  <c r="AA794" i="19"/>
  <c r="AA793" i="19"/>
  <c r="AA792" i="19"/>
  <c r="AA791" i="19"/>
  <c r="AA790" i="19"/>
  <c r="AA789" i="19"/>
  <c r="AA788" i="19"/>
  <c r="AA787" i="19"/>
  <c r="AA786" i="19"/>
  <c r="AA785" i="19"/>
  <c r="AA784" i="19"/>
  <c r="AA783" i="19"/>
  <c r="AA782" i="19"/>
  <c r="AA781" i="19"/>
  <c r="AA780" i="19"/>
  <c r="AA779" i="19"/>
  <c r="AA778" i="19"/>
  <c r="AA777" i="19"/>
  <c r="AA776" i="19"/>
  <c r="AA775" i="19"/>
  <c r="AA774" i="19"/>
  <c r="AA773" i="19"/>
  <c r="AA772" i="19"/>
  <c r="AA771" i="19"/>
  <c r="AA770" i="19"/>
  <c r="AA769" i="19"/>
  <c r="AA768" i="19"/>
  <c r="AA767" i="19"/>
  <c r="AA766" i="19"/>
  <c r="AA765" i="19"/>
  <c r="AA764" i="19"/>
  <c r="AA763" i="19"/>
  <c r="AA762" i="19"/>
  <c r="AA761" i="19"/>
  <c r="AA760" i="19"/>
  <c r="AA759" i="19"/>
  <c r="AA758" i="19"/>
  <c r="AA757" i="19"/>
  <c r="AA756" i="19"/>
  <c r="AA755" i="19"/>
  <c r="AA754" i="19"/>
  <c r="AA753" i="19"/>
  <c r="AA752" i="19"/>
  <c r="AA751" i="19"/>
  <c r="AA750" i="19"/>
  <c r="AA749" i="19"/>
  <c r="AA748" i="19"/>
  <c r="AA747" i="19"/>
  <c r="AA746" i="19"/>
  <c r="AA745" i="19"/>
  <c r="AA744" i="19"/>
  <c r="AA743" i="19"/>
  <c r="AA742" i="19"/>
  <c r="AA741" i="19"/>
  <c r="AA740" i="19"/>
  <c r="AA739" i="19"/>
  <c r="AA738" i="19"/>
  <c r="AA737" i="19"/>
  <c r="AA736" i="19"/>
  <c r="AA735" i="19"/>
  <c r="AA734" i="19"/>
  <c r="AA733" i="19"/>
  <c r="AA732" i="19"/>
  <c r="AA731" i="19"/>
  <c r="AA730" i="19"/>
  <c r="AA729" i="19"/>
  <c r="AA728" i="19"/>
  <c r="AA727" i="19"/>
  <c r="AA726" i="19"/>
  <c r="AA725" i="19"/>
  <c r="AA724" i="19"/>
  <c r="AA723" i="19"/>
  <c r="AA722" i="19"/>
  <c r="AA721" i="19"/>
  <c r="AA720" i="19"/>
  <c r="AA719" i="19"/>
  <c r="AA718" i="19"/>
  <c r="AA717" i="19"/>
  <c r="AA716" i="19"/>
  <c r="AA715" i="19"/>
  <c r="AA714" i="19"/>
  <c r="AA713" i="19"/>
  <c r="AA712" i="19"/>
  <c r="AA711" i="19"/>
  <c r="AA710" i="19"/>
  <c r="AA709" i="19"/>
  <c r="AA708" i="19"/>
  <c r="AA707" i="19"/>
  <c r="AA706" i="19"/>
  <c r="AA705" i="19"/>
  <c r="AA704" i="19"/>
  <c r="AA703" i="19"/>
  <c r="AA702" i="19"/>
  <c r="AA701" i="19"/>
  <c r="AA700" i="19"/>
  <c r="AA699" i="19"/>
  <c r="AA698" i="19"/>
  <c r="AA697" i="19"/>
  <c r="AA696" i="19"/>
  <c r="AA695" i="19"/>
  <c r="AA694" i="19"/>
  <c r="AA693" i="19"/>
  <c r="AA692" i="19"/>
  <c r="AA691" i="19"/>
  <c r="AA690" i="19"/>
  <c r="AA689" i="19"/>
  <c r="AA688" i="19"/>
  <c r="AA687" i="19"/>
  <c r="AA686" i="19"/>
  <c r="AA685" i="19"/>
  <c r="AA684" i="19"/>
  <c r="AA683" i="19"/>
  <c r="AA682" i="19"/>
  <c r="AA681" i="19"/>
  <c r="AA680" i="19"/>
  <c r="AA679" i="19"/>
  <c r="AA678" i="19"/>
  <c r="AA677" i="19"/>
  <c r="AA676" i="19"/>
  <c r="AA675" i="19"/>
  <c r="AA674" i="19"/>
  <c r="AA673" i="19"/>
  <c r="AA672" i="19"/>
  <c r="AA671" i="19"/>
  <c r="AA670" i="19"/>
  <c r="AA669" i="19"/>
  <c r="AA668" i="19"/>
  <c r="AA667" i="19"/>
  <c r="AA666" i="19"/>
  <c r="AA665" i="19"/>
  <c r="AA664" i="19"/>
  <c r="AA663" i="19"/>
  <c r="AA662" i="19"/>
  <c r="AA661" i="19"/>
  <c r="AA660" i="19"/>
  <c r="AA659" i="19"/>
  <c r="AA658" i="19"/>
  <c r="AA657" i="19"/>
  <c r="AA656" i="19"/>
  <c r="AA655" i="19"/>
  <c r="AA654" i="19"/>
  <c r="AA653" i="19"/>
  <c r="AA652" i="19"/>
  <c r="AA651" i="19"/>
  <c r="AA650" i="19"/>
  <c r="AA649" i="19"/>
  <c r="AA648" i="19"/>
  <c r="AA647" i="19"/>
  <c r="AA646" i="19"/>
  <c r="AA645" i="19"/>
  <c r="AA644" i="19"/>
  <c r="AA643" i="19"/>
  <c r="AA642" i="19"/>
  <c r="AA641" i="19"/>
  <c r="AA640" i="19"/>
  <c r="AA639" i="19"/>
  <c r="AA638" i="19"/>
  <c r="AA637" i="19"/>
  <c r="AA636" i="19"/>
  <c r="AA635" i="19"/>
  <c r="AA634" i="19"/>
  <c r="AA633" i="19"/>
  <c r="AA632" i="19"/>
  <c r="AA631" i="19"/>
  <c r="AA630" i="19"/>
  <c r="AA629" i="19"/>
  <c r="AA628" i="19"/>
  <c r="AA627" i="19"/>
  <c r="AA626" i="19"/>
  <c r="AA625" i="19"/>
  <c r="AA624" i="19"/>
  <c r="AA623" i="19"/>
  <c r="AA622" i="19"/>
  <c r="AA621" i="19"/>
  <c r="AA620" i="19"/>
  <c r="AA619" i="19"/>
  <c r="AA618" i="19"/>
  <c r="AA617" i="19"/>
  <c r="AA616" i="19"/>
  <c r="AA615" i="19"/>
  <c r="AA614" i="19"/>
  <c r="AA613" i="19"/>
  <c r="AA612" i="19"/>
  <c r="AA611" i="19"/>
  <c r="AA610" i="19"/>
  <c r="AA609" i="19"/>
  <c r="AA608" i="19"/>
  <c r="AA607" i="19"/>
  <c r="AA606" i="19"/>
  <c r="AA605" i="19"/>
  <c r="AA604" i="19"/>
  <c r="AA603" i="19"/>
  <c r="AA602" i="19"/>
  <c r="AA601" i="19"/>
  <c r="AA600" i="19"/>
  <c r="AA599" i="19"/>
  <c r="AA598" i="19"/>
  <c r="AA597" i="19"/>
  <c r="AA596" i="19"/>
  <c r="AA595" i="19"/>
  <c r="AA594" i="19"/>
  <c r="AA593" i="19"/>
  <c r="AA592" i="19"/>
  <c r="AA591" i="19"/>
  <c r="AA590" i="19"/>
  <c r="AA589" i="19"/>
  <c r="AA588" i="19"/>
  <c r="AA587" i="19"/>
  <c r="AA586" i="19"/>
  <c r="AA585" i="19"/>
  <c r="AA584" i="19"/>
  <c r="AA583" i="19"/>
  <c r="AA582" i="19"/>
  <c r="AA581" i="19"/>
  <c r="AA580" i="19"/>
  <c r="AA579" i="19"/>
  <c r="AA578" i="19"/>
  <c r="AA577" i="19"/>
  <c r="AA576" i="19"/>
  <c r="AA575" i="19"/>
  <c r="AA574" i="19"/>
  <c r="AA573" i="19"/>
  <c r="AA572" i="19"/>
  <c r="AA571" i="19"/>
  <c r="AA570" i="19"/>
  <c r="AA569" i="19"/>
  <c r="AA568" i="19"/>
  <c r="AA567" i="19"/>
  <c r="AA566" i="19"/>
  <c r="AA565" i="19"/>
  <c r="AA564" i="19"/>
  <c r="AA563" i="19"/>
  <c r="AA562" i="19"/>
  <c r="AA561" i="19"/>
  <c r="AA560" i="19"/>
  <c r="AA559" i="19"/>
  <c r="AA558" i="19"/>
  <c r="AA557" i="19"/>
  <c r="AA556" i="19"/>
  <c r="AA555" i="19"/>
  <c r="AA554" i="19"/>
  <c r="AA553" i="19"/>
  <c r="AA552" i="19"/>
  <c r="AA551" i="19"/>
  <c r="AA550" i="19"/>
  <c r="AA549" i="19"/>
  <c r="AA548" i="19"/>
  <c r="AA547" i="19"/>
  <c r="AA546" i="19"/>
  <c r="AA545" i="19"/>
  <c r="AA544" i="19"/>
  <c r="AA543" i="19"/>
  <c r="AA542" i="19"/>
  <c r="AA541" i="19"/>
  <c r="AA540" i="19"/>
  <c r="AA539" i="19"/>
  <c r="AA538" i="19"/>
  <c r="AA537" i="19"/>
  <c r="AA536" i="19"/>
  <c r="AA535" i="19"/>
  <c r="AA534" i="19"/>
  <c r="AA533" i="19"/>
  <c r="AA532" i="19"/>
  <c r="AA531" i="19"/>
  <c r="AA530" i="19"/>
  <c r="AA529" i="19"/>
  <c r="AA528" i="19"/>
  <c r="AA527" i="19"/>
  <c r="AA526" i="19"/>
  <c r="AA525" i="19"/>
  <c r="AA524" i="19"/>
  <c r="AA523" i="19"/>
  <c r="AA522" i="19"/>
  <c r="AA521" i="19"/>
  <c r="AA520" i="19"/>
  <c r="AA519" i="19"/>
  <c r="AA518" i="19"/>
  <c r="AA517" i="19"/>
  <c r="AA516" i="19"/>
  <c r="AA515" i="19"/>
  <c r="AA514" i="19"/>
  <c r="AA513" i="19"/>
  <c r="AA512" i="19"/>
  <c r="AA511" i="19"/>
  <c r="AA510" i="19"/>
  <c r="AA509" i="19"/>
  <c r="AA508" i="19"/>
  <c r="AA507" i="19"/>
  <c r="AA506" i="19"/>
  <c r="AA505" i="19"/>
  <c r="AA504" i="19"/>
  <c r="AA503" i="19"/>
  <c r="AA502" i="19"/>
  <c r="AA501" i="19"/>
  <c r="AA500" i="19"/>
  <c r="AA499" i="19"/>
  <c r="AA498" i="19"/>
  <c r="AA497" i="19"/>
  <c r="AA496" i="19"/>
  <c r="AA495" i="19"/>
  <c r="AA494" i="19"/>
  <c r="AA493" i="19"/>
  <c r="AA492" i="19"/>
  <c r="AA491" i="19"/>
  <c r="AA490" i="19"/>
  <c r="AA489" i="19"/>
  <c r="AA488" i="19"/>
  <c r="AA487" i="19"/>
  <c r="AA486" i="19"/>
  <c r="AA485" i="19"/>
  <c r="AA484" i="19"/>
  <c r="AA483" i="19"/>
  <c r="AA482" i="19"/>
  <c r="AA481" i="19"/>
  <c r="AA480" i="19"/>
  <c r="AA479" i="19"/>
  <c r="AA478" i="19"/>
  <c r="AA477" i="19"/>
  <c r="AA476" i="19"/>
  <c r="AA475" i="19"/>
  <c r="AA474" i="19"/>
  <c r="AA473" i="19"/>
  <c r="AA472" i="19"/>
  <c r="AA471" i="19"/>
  <c r="AA470" i="19"/>
  <c r="AA469" i="19"/>
  <c r="AA468" i="19"/>
  <c r="AA467" i="19"/>
  <c r="AA466" i="19"/>
  <c r="AA465" i="19"/>
  <c r="AA464" i="19"/>
  <c r="AA463" i="19"/>
  <c r="AA462" i="19"/>
  <c r="AA461" i="19"/>
  <c r="AA460" i="19"/>
  <c r="AA459" i="19"/>
  <c r="AA458" i="19"/>
  <c r="AA457" i="19"/>
  <c r="AA456" i="19"/>
  <c r="AA455" i="19"/>
  <c r="AA454" i="19"/>
  <c r="AA453" i="19"/>
  <c r="AA452" i="19"/>
  <c r="AA451" i="19"/>
  <c r="AA450" i="19"/>
  <c r="AA449" i="19"/>
  <c r="AA448" i="19"/>
  <c r="AA447" i="19"/>
  <c r="AA446" i="19"/>
  <c r="AA445" i="19"/>
  <c r="AA444" i="19"/>
  <c r="AA443" i="19"/>
  <c r="AA442" i="19"/>
  <c r="AA441" i="19"/>
  <c r="AA440" i="19"/>
  <c r="AA439" i="19"/>
  <c r="AA438" i="19"/>
  <c r="AA437" i="19"/>
  <c r="AA436" i="19"/>
  <c r="AA435" i="19"/>
  <c r="AA434" i="19"/>
  <c r="AA433" i="19"/>
  <c r="AA432" i="19"/>
  <c r="AA431" i="19"/>
  <c r="AA430" i="19"/>
  <c r="AA429" i="19"/>
  <c r="AA428" i="19"/>
  <c r="AA427" i="19"/>
  <c r="AA426" i="19"/>
  <c r="AA425" i="19"/>
  <c r="AA424" i="19"/>
  <c r="AA423" i="19"/>
  <c r="AA422" i="19"/>
  <c r="AA421" i="19"/>
  <c r="AA420" i="19"/>
  <c r="AA419" i="19"/>
  <c r="AA418" i="19"/>
  <c r="AA417" i="19"/>
  <c r="AA416" i="19"/>
  <c r="AA415" i="19"/>
  <c r="AA414" i="19"/>
  <c r="AA413" i="19"/>
  <c r="AA412" i="19"/>
  <c r="AA411" i="19"/>
  <c r="AA410" i="19"/>
  <c r="AA409" i="19"/>
  <c r="AA408" i="19"/>
  <c r="AA407" i="19"/>
  <c r="AA406" i="19"/>
  <c r="AA405" i="19"/>
  <c r="AA404" i="19"/>
  <c r="AA403" i="19"/>
  <c r="AA402" i="19"/>
  <c r="AA401" i="19"/>
  <c r="AA400" i="19"/>
  <c r="AA399" i="19"/>
  <c r="AA398" i="19"/>
  <c r="AA397" i="19"/>
  <c r="AA396" i="19"/>
  <c r="AA395" i="19"/>
  <c r="AA394" i="19"/>
  <c r="AA393" i="19"/>
  <c r="AA392" i="19"/>
  <c r="AA391" i="19"/>
  <c r="AA390" i="19"/>
  <c r="AA389" i="19"/>
  <c r="AA388" i="19"/>
  <c r="AA387" i="19"/>
  <c r="AA386" i="19"/>
  <c r="AA385" i="19"/>
  <c r="AA384" i="19"/>
  <c r="AA383" i="19"/>
  <c r="AA382" i="19"/>
  <c r="AA381" i="19"/>
  <c r="AA380" i="19"/>
  <c r="AA379" i="19"/>
  <c r="AA378" i="19"/>
  <c r="AA377" i="19"/>
  <c r="AA376" i="19"/>
  <c r="AA375" i="19"/>
  <c r="AA374" i="19"/>
  <c r="AA373" i="19"/>
  <c r="AA372" i="19"/>
  <c r="AA371" i="19"/>
  <c r="AA370" i="19"/>
  <c r="AA369" i="19"/>
  <c r="AA368" i="19"/>
  <c r="AA367" i="19"/>
  <c r="AA366" i="19"/>
  <c r="AA365" i="19"/>
  <c r="AA364" i="19"/>
  <c r="AA363" i="19"/>
  <c r="AA362" i="19"/>
  <c r="AA361" i="19"/>
  <c r="AA360" i="19"/>
  <c r="AA359" i="19"/>
  <c r="AA358" i="19"/>
  <c r="AA357" i="19"/>
  <c r="AA356" i="19"/>
  <c r="AA355" i="19"/>
  <c r="AA354" i="19"/>
  <c r="AA353" i="19"/>
  <c r="AA352" i="19"/>
  <c r="AA351" i="19"/>
  <c r="AA350" i="19"/>
  <c r="AA349" i="19"/>
  <c r="AA348" i="19"/>
  <c r="AA347" i="19"/>
  <c r="AA346" i="19"/>
  <c r="AA345" i="19"/>
  <c r="AA344" i="19"/>
  <c r="AA343" i="19"/>
  <c r="AA342" i="19"/>
  <c r="AA341" i="19"/>
  <c r="AA340" i="19"/>
  <c r="AA339" i="19"/>
  <c r="AA338" i="19"/>
  <c r="AA337" i="19"/>
  <c r="AA336" i="19"/>
  <c r="AA335" i="19"/>
  <c r="AA334" i="19"/>
  <c r="AA333" i="19"/>
  <c r="AA332" i="19"/>
  <c r="AA331" i="19"/>
  <c r="AA330" i="19"/>
  <c r="AA329" i="19"/>
  <c r="AA328" i="19"/>
  <c r="AA327" i="19"/>
  <c r="AA326" i="19"/>
  <c r="AA325" i="19"/>
  <c r="AA324" i="19"/>
  <c r="AA323" i="19"/>
  <c r="AA322" i="19"/>
  <c r="AA321" i="19"/>
  <c r="AA320" i="19"/>
  <c r="AA319" i="19"/>
  <c r="AA318" i="19"/>
  <c r="AA317" i="19"/>
  <c r="AA316" i="19"/>
  <c r="AA315" i="19"/>
  <c r="AA314" i="19"/>
  <c r="AA313" i="19"/>
  <c r="AA312" i="19"/>
  <c r="AA311" i="19"/>
  <c r="AA310" i="19"/>
  <c r="AA309" i="19"/>
  <c r="AA308" i="19"/>
  <c r="AA307" i="19"/>
  <c r="AA306" i="19"/>
  <c r="AA305" i="19"/>
  <c r="AA304" i="19"/>
  <c r="AA303" i="19"/>
  <c r="AA302" i="19"/>
  <c r="AA301" i="19"/>
  <c r="AA300" i="19"/>
  <c r="AA299" i="19"/>
  <c r="AA298" i="19"/>
  <c r="AA297" i="19"/>
  <c r="AA296" i="19"/>
  <c r="AA295" i="19"/>
  <c r="AA294" i="19"/>
  <c r="AA293" i="19"/>
  <c r="AA292" i="19"/>
  <c r="AA291" i="19"/>
  <c r="AA290" i="19"/>
  <c r="AA289" i="19"/>
  <c r="AA288" i="19"/>
  <c r="AA287" i="19"/>
  <c r="AA286" i="19"/>
  <c r="AA285" i="19"/>
  <c r="AA284" i="19"/>
  <c r="AA283" i="19"/>
  <c r="AA282" i="19"/>
  <c r="AA281" i="19"/>
  <c r="AA280" i="19"/>
  <c r="AA279" i="19"/>
  <c r="AA278" i="19"/>
  <c r="AA277" i="19"/>
  <c r="AA276" i="19"/>
  <c r="AA275" i="19"/>
  <c r="AA274" i="19"/>
  <c r="AA273" i="19"/>
  <c r="AA272" i="19"/>
  <c r="AA271" i="19"/>
  <c r="AA270" i="19"/>
  <c r="AA269" i="19"/>
  <c r="AA268" i="19"/>
  <c r="AA267" i="19"/>
  <c r="AA266" i="19"/>
  <c r="AA265" i="19"/>
  <c r="AA264" i="19"/>
  <c r="AA263" i="19"/>
  <c r="AA262" i="19"/>
  <c r="AA261" i="19"/>
  <c r="AA260" i="19"/>
  <c r="AA259" i="19"/>
  <c r="AA258" i="19"/>
  <c r="AA257" i="19"/>
  <c r="AA256" i="19"/>
  <c r="AA255" i="19"/>
  <c r="AA254" i="19"/>
  <c r="AA253" i="19"/>
  <c r="AA252" i="19"/>
  <c r="AA251" i="19"/>
  <c r="AA250" i="19"/>
  <c r="AA249" i="19"/>
  <c r="AA248" i="19"/>
  <c r="AA247" i="19"/>
  <c r="AA246" i="19"/>
  <c r="AA245" i="19"/>
  <c r="AA244" i="19"/>
  <c r="AA243" i="19"/>
  <c r="AA242" i="19"/>
  <c r="AA241" i="19"/>
  <c r="AA240" i="19"/>
  <c r="AA239" i="19"/>
  <c r="AA238" i="19"/>
  <c r="AA237" i="19"/>
  <c r="AA236" i="19"/>
  <c r="AA235" i="19"/>
  <c r="AA234" i="19"/>
  <c r="AA233" i="19"/>
  <c r="AA232" i="19"/>
  <c r="AA231" i="19"/>
  <c r="AA230" i="19"/>
  <c r="AA229" i="19"/>
  <c r="AA228" i="19"/>
  <c r="AA227" i="19"/>
  <c r="AA226" i="19"/>
  <c r="AA225" i="19"/>
  <c r="AA224" i="19"/>
  <c r="AA223" i="19"/>
  <c r="AA222" i="19"/>
  <c r="AA221" i="19"/>
  <c r="AA220" i="19"/>
  <c r="AA219" i="19"/>
  <c r="AA218" i="19"/>
  <c r="AA217" i="19"/>
  <c r="AA216" i="19"/>
  <c r="AA215" i="19"/>
  <c r="AA214" i="19"/>
  <c r="AA213" i="19"/>
  <c r="AA212" i="19"/>
  <c r="AA211" i="19"/>
  <c r="AA210" i="19"/>
  <c r="AA209" i="19"/>
  <c r="AA208" i="19"/>
  <c r="AA207" i="19"/>
  <c r="AA206" i="19"/>
  <c r="AA205" i="19"/>
  <c r="AA204" i="19"/>
  <c r="AA203" i="19"/>
  <c r="AA202" i="19"/>
  <c r="AA201" i="19"/>
  <c r="AA200" i="19"/>
  <c r="AA199" i="19"/>
  <c r="AA198" i="19"/>
  <c r="AA197" i="19"/>
  <c r="AA196" i="19"/>
  <c r="AA195" i="19"/>
  <c r="AA194" i="19"/>
  <c r="AA193" i="19"/>
  <c r="AA192" i="19"/>
  <c r="AA191" i="19"/>
  <c r="AA190" i="19"/>
  <c r="AA189" i="19"/>
  <c r="AA188" i="19"/>
  <c r="AA187" i="19"/>
  <c r="AA186" i="19"/>
  <c r="AA185" i="19"/>
  <c r="AA184" i="19"/>
  <c r="AA183" i="19"/>
  <c r="AA182" i="19"/>
  <c r="AA181" i="19"/>
  <c r="AA180" i="19"/>
  <c r="AA179" i="19"/>
  <c r="AA178" i="19"/>
  <c r="AA177" i="19"/>
  <c r="AA176" i="19"/>
  <c r="AA175" i="19"/>
  <c r="AA174" i="19"/>
  <c r="AA173" i="19"/>
  <c r="AA172" i="19"/>
  <c r="AA171" i="19"/>
  <c r="AA170" i="19"/>
  <c r="AA169" i="19"/>
  <c r="AA168" i="19"/>
  <c r="AA167" i="19"/>
  <c r="AA166" i="19"/>
  <c r="AA165" i="19"/>
  <c r="AA164" i="19"/>
  <c r="AA163" i="19"/>
  <c r="AA162" i="19"/>
  <c r="AA161" i="19"/>
  <c r="AA160" i="19"/>
  <c r="AA159" i="19"/>
  <c r="AA158" i="19"/>
  <c r="AA157" i="19"/>
  <c r="AA156" i="19"/>
  <c r="AA155" i="19"/>
  <c r="AA154" i="19"/>
  <c r="AA153" i="19"/>
  <c r="AA152" i="19"/>
  <c r="AA151" i="19"/>
  <c r="AA150" i="19"/>
  <c r="AA149" i="19"/>
  <c r="AA148" i="19"/>
  <c r="AA147" i="19"/>
  <c r="AA146" i="19"/>
  <c r="AA145" i="19"/>
  <c r="AA144" i="19"/>
  <c r="AA143" i="19"/>
  <c r="AA142" i="19"/>
  <c r="AA141" i="19"/>
  <c r="AA140" i="19"/>
  <c r="AA139" i="19"/>
  <c r="AA138" i="19"/>
  <c r="AA137" i="19"/>
  <c r="AA136" i="19"/>
  <c r="AA135" i="19"/>
  <c r="AA134" i="19"/>
  <c r="AA133" i="19"/>
  <c r="AA132" i="19"/>
  <c r="AA131" i="19"/>
  <c r="AA130" i="19"/>
  <c r="AA129" i="19"/>
  <c r="AA128" i="19"/>
  <c r="AA127" i="19"/>
  <c r="AA126" i="19"/>
  <c r="AA125" i="19"/>
  <c r="AA124" i="19"/>
  <c r="AA123" i="19"/>
  <c r="AA122" i="19"/>
  <c r="AA121" i="19"/>
  <c r="AA120" i="19"/>
  <c r="AA119" i="19"/>
  <c r="AA118" i="19"/>
  <c r="AA117" i="19"/>
  <c r="AA116" i="19"/>
  <c r="AA115" i="19"/>
  <c r="AA114" i="19"/>
  <c r="AA113" i="19"/>
  <c r="AA112" i="19"/>
  <c r="AA111" i="19"/>
  <c r="AA110" i="19"/>
  <c r="AA109" i="19"/>
  <c r="AA108" i="19"/>
  <c r="AA107" i="19"/>
  <c r="AA106" i="19"/>
  <c r="AA105" i="19"/>
  <c r="AA104" i="19"/>
  <c r="AA103" i="19"/>
  <c r="AA102" i="19"/>
  <c r="AA101" i="19"/>
  <c r="AA100" i="19"/>
  <c r="AA99" i="19"/>
  <c r="AA98" i="19"/>
  <c r="AA97" i="19"/>
  <c r="AA96" i="19"/>
  <c r="AA95" i="19"/>
  <c r="AA94" i="19"/>
  <c r="AA93" i="19"/>
  <c r="AA92" i="19"/>
  <c r="AA91" i="19"/>
  <c r="AA90" i="19"/>
  <c r="AA89" i="19"/>
  <c r="AA88" i="19"/>
  <c r="AA87" i="19"/>
  <c r="AA86" i="19"/>
  <c r="AA85" i="19"/>
  <c r="AA84" i="19"/>
  <c r="AA83" i="19"/>
  <c r="AA82" i="19"/>
  <c r="AA81" i="19"/>
  <c r="AA80" i="19"/>
  <c r="AA79" i="19"/>
  <c r="AA78" i="19"/>
  <c r="AA77" i="19"/>
  <c r="AA76" i="19"/>
  <c r="AA75" i="19"/>
  <c r="AA74" i="19"/>
  <c r="AA73" i="19"/>
  <c r="AA72" i="19"/>
  <c r="AA71" i="19"/>
  <c r="AA70" i="19"/>
  <c r="AA69" i="19"/>
  <c r="AA68" i="19"/>
  <c r="AA67" i="19"/>
  <c r="AA66" i="19"/>
  <c r="AA65" i="19"/>
  <c r="AA64" i="19"/>
  <c r="AA63" i="19"/>
  <c r="AA62" i="19"/>
  <c r="AA61" i="19"/>
  <c r="AA60" i="19"/>
  <c r="AA59" i="19"/>
  <c r="AA58" i="19"/>
  <c r="AA57" i="19"/>
  <c r="AA56" i="19"/>
  <c r="AA55" i="19"/>
  <c r="AA54" i="19"/>
  <c r="AA53" i="19"/>
  <c r="AA52" i="19"/>
  <c r="AA51" i="19"/>
  <c r="AA50" i="19"/>
  <c r="AA49" i="19"/>
  <c r="AA48" i="19"/>
  <c r="AA47" i="19"/>
  <c r="AA46" i="19"/>
  <c r="AA45" i="19"/>
  <c r="AA44" i="19"/>
  <c r="AA43" i="19"/>
  <c r="AA42" i="19"/>
  <c r="AA41" i="19"/>
  <c r="AA40" i="19"/>
  <c r="AA39" i="19"/>
  <c r="AA38" i="19"/>
  <c r="AA37" i="19"/>
  <c r="AA36" i="19"/>
  <c r="AA35" i="19"/>
  <c r="AA34" i="19"/>
  <c r="AA33" i="19"/>
  <c r="AA32" i="19"/>
  <c r="AA31" i="19"/>
  <c r="AA30" i="19"/>
  <c r="AA29" i="19"/>
  <c r="AA28" i="19"/>
  <c r="AA27" i="19"/>
  <c r="AA26" i="19"/>
  <c r="AA25" i="19"/>
  <c r="AA24" i="19"/>
  <c r="AA23" i="19"/>
  <c r="AA22" i="19"/>
  <c r="AA21" i="19"/>
  <c r="AA20" i="19"/>
  <c r="AA19" i="19"/>
  <c r="AA18" i="19"/>
  <c r="AA17" i="19"/>
  <c r="AA16" i="19"/>
  <c r="AA15" i="19"/>
  <c r="AA14" i="19"/>
  <c r="AA13" i="19"/>
  <c r="AA12" i="19"/>
  <c r="AA11" i="19"/>
  <c r="AA10" i="19"/>
  <c r="AA9" i="19"/>
  <c r="AA8" i="19"/>
  <c r="AA7" i="19"/>
  <c r="AA6" i="19"/>
  <c r="AA5" i="19"/>
  <c r="AA4" i="19"/>
  <c r="AA3" i="19"/>
  <c r="AA117" i="18"/>
  <c r="AA116" i="18"/>
  <c r="AA115" i="18"/>
  <c r="AA114" i="18"/>
  <c r="AA113" i="18"/>
  <c r="AA112" i="18"/>
  <c r="AA111" i="18"/>
  <c r="AA110" i="18"/>
  <c r="AA109" i="18"/>
  <c r="AA108" i="18"/>
  <c r="AA107" i="18"/>
  <c r="AA106" i="18"/>
  <c r="AA105" i="18"/>
  <c r="AA104" i="18"/>
  <c r="AA103" i="18"/>
  <c r="AA102" i="18"/>
  <c r="AA101" i="18"/>
  <c r="AA100" i="18"/>
  <c r="AA99" i="18"/>
  <c r="AA98" i="18"/>
  <c r="AA97" i="18"/>
  <c r="AA96" i="18"/>
  <c r="AA95" i="18"/>
  <c r="AA94" i="18"/>
  <c r="AA93" i="18"/>
  <c r="AA92" i="18"/>
  <c r="AA91" i="18"/>
  <c r="AA90" i="18"/>
  <c r="AA89" i="18"/>
  <c r="AA88" i="18"/>
  <c r="AA87" i="18"/>
  <c r="AA86" i="18"/>
  <c r="AA85" i="18"/>
  <c r="AA84" i="18"/>
  <c r="AA83" i="18"/>
  <c r="AA82" i="18"/>
  <c r="AA81" i="18"/>
  <c r="AA80" i="18"/>
  <c r="AA79" i="18"/>
  <c r="AA78" i="18"/>
  <c r="AA77" i="18"/>
  <c r="AA76" i="18"/>
  <c r="AA75" i="18"/>
  <c r="AA74" i="18"/>
  <c r="AA73" i="18"/>
  <c r="AA72" i="18"/>
  <c r="AA71" i="18"/>
  <c r="AA70" i="18"/>
  <c r="AA69" i="18"/>
  <c r="AB68" i="18"/>
  <c r="AA68" i="18"/>
  <c r="AB67" i="18"/>
  <c r="AA67" i="18"/>
  <c r="AB66" i="18"/>
  <c r="AA66" i="18"/>
  <c r="AB65" i="18"/>
  <c r="AA65" i="18"/>
  <c r="AB64" i="18"/>
  <c r="AA64" i="18"/>
  <c r="AB63" i="18"/>
  <c r="AA63" i="18"/>
  <c r="AB62" i="18"/>
  <c r="AA62" i="18"/>
  <c r="AB61" i="18"/>
  <c r="AA61" i="18"/>
  <c r="AB60" i="18"/>
  <c r="AA60" i="18"/>
  <c r="AB59" i="18"/>
  <c r="AA59" i="18"/>
  <c r="AB58" i="18"/>
  <c r="AA58" i="18"/>
  <c r="AB57" i="18"/>
  <c r="AA57" i="18"/>
  <c r="AB56" i="18"/>
  <c r="AA56" i="18"/>
  <c r="AB55" i="18"/>
  <c r="AA55" i="18"/>
  <c r="AB54" i="18"/>
  <c r="AA54" i="18"/>
  <c r="AB53" i="18"/>
  <c r="AA53" i="18"/>
  <c r="AB52" i="18"/>
  <c r="AA52" i="18"/>
  <c r="AB51" i="18"/>
  <c r="AA51" i="18"/>
  <c r="AB50" i="18"/>
  <c r="AA50" i="18"/>
  <c r="AB49" i="18"/>
  <c r="AA49" i="18"/>
  <c r="AB48" i="18"/>
  <c r="AA48" i="18"/>
  <c r="AB47" i="18"/>
  <c r="AA47" i="18"/>
  <c r="AB46" i="18"/>
  <c r="AA46" i="18"/>
  <c r="AB45" i="18"/>
  <c r="AA45" i="18"/>
  <c r="AB44" i="18"/>
  <c r="AA44" i="18"/>
  <c r="AB43" i="18"/>
  <c r="AA43" i="18"/>
  <c r="AB42" i="18"/>
  <c r="AA42" i="18"/>
  <c r="AB41" i="18"/>
  <c r="AA41" i="18"/>
  <c r="AB40" i="18"/>
  <c r="AA40" i="18"/>
  <c r="AB39" i="18"/>
  <c r="AA39" i="18"/>
  <c r="AB38" i="18"/>
  <c r="AA38" i="18"/>
  <c r="AB37" i="18"/>
  <c r="AA37" i="18"/>
  <c r="AB36" i="18"/>
  <c r="AA36" i="18"/>
  <c r="AB35" i="18"/>
  <c r="AA35" i="18"/>
  <c r="AB34" i="18"/>
  <c r="AA34" i="18"/>
  <c r="AB33" i="18"/>
  <c r="AA33" i="18"/>
  <c r="AB32" i="18"/>
  <c r="AA32" i="18"/>
  <c r="AB31" i="18"/>
  <c r="AA31" i="18"/>
  <c r="AB30" i="18"/>
  <c r="AA30" i="18"/>
  <c r="AB29" i="18"/>
  <c r="AA29" i="18"/>
  <c r="AB28" i="18"/>
  <c r="AA28" i="18"/>
  <c r="AB27" i="18"/>
  <c r="AA27" i="18"/>
  <c r="AB26" i="18"/>
  <c r="AA26" i="18"/>
  <c r="AB25" i="18"/>
  <c r="AA25" i="18"/>
  <c r="AB24" i="18"/>
  <c r="AA24" i="18"/>
  <c r="AB23" i="18"/>
  <c r="AA23" i="18"/>
  <c r="AB22" i="18"/>
  <c r="AA22" i="18"/>
  <c r="AB21" i="18"/>
  <c r="AA21" i="18"/>
  <c r="AB20" i="18"/>
  <c r="AA20" i="18"/>
  <c r="AB19" i="18"/>
  <c r="AA19" i="18"/>
  <c r="AB18" i="18"/>
  <c r="AA18" i="18"/>
  <c r="AB17" i="18"/>
  <c r="AA17" i="18"/>
  <c r="AB16" i="18"/>
  <c r="AA16" i="18"/>
  <c r="R1" i="18"/>
  <c r="F1" i="18"/>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T21" i="17"/>
  <c r="S21" i="17"/>
  <c r="R21" i="17"/>
  <c r="Q21" i="17"/>
  <c r="U21" i="17" s="1"/>
  <c r="P21" i="17"/>
  <c r="O21" i="17"/>
  <c r="N21" i="17"/>
  <c r="M21" i="17"/>
  <c r="L21" i="17"/>
  <c r="K21" i="17"/>
  <c r="J21" i="17"/>
  <c r="I21" i="17"/>
  <c r="H21" i="17"/>
  <c r="G21" i="17"/>
  <c r="F21" i="17"/>
  <c r="U20" i="17"/>
  <c r="U19" i="17"/>
  <c r="U18" i="17"/>
  <c r="U17" i="17"/>
  <c r="U16" i="17"/>
  <c r="U15" i="17"/>
  <c r="U14" i="17"/>
  <c r="U13" i="17"/>
  <c r="U12" i="17"/>
  <c r="U11" i="17"/>
  <c r="U10" i="17"/>
  <c r="U9" i="17"/>
  <c r="U8" i="17"/>
  <c r="U7" i="17"/>
  <c r="U6" i="17"/>
  <c r="U5" i="17"/>
  <c r="U4" i="17"/>
  <c r="U3" i="17"/>
  <c r="I1" i="17"/>
  <c r="AN1005" i="16"/>
  <c r="AM1005" i="16"/>
  <c r="AN1004" i="16"/>
  <c r="AM1004" i="16"/>
  <c r="AN1003" i="16"/>
  <c r="AM1003" i="16"/>
  <c r="AN1002" i="16"/>
  <c r="AM1002" i="16"/>
  <c r="AN1001" i="16"/>
  <c r="AM1001" i="16"/>
  <c r="AN1000" i="16"/>
  <c r="AM1000" i="16"/>
  <c r="AN999" i="16"/>
  <c r="AM999" i="16"/>
  <c r="AN998" i="16"/>
  <c r="AM998" i="16"/>
  <c r="AN997" i="16"/>
  <c r="AM997" i="16"/>
  <c r="AN996" i="16"/>
  <c r="AM996" i="16"/>
  <c r="AN995" i="16"/>
  <c r="AM995" i="16"/>
  <c r="AN994" i="16"/>
  <c r="AM994" i="16"/>
  <c r="AN993" i="16"/>
  <c r="AM993" i="16"/>
  <c r="AN992" i="16"/>
  <c r="AM992" i="16"/>
  <c r="AN991" i="16"/>
  <c r="AM991" i="16"/>
  <c r="AN990" i="16"/>
  <c r="AM990" i="16"/>
  <c r="AN989" i="16"/>
  <c r="AM989" i="16"/>
  <c r="AN988" i="16"/>
  <c r="AM988" i="16"/>
  <c r="AN987" i="16"/>
  <c r="AM987" i="16"/>
  <c r="AN986" i="16"/>
  <c r="AM986" i="16"/>
  <c r="AN985" i="16"/>
  <c r="AM985" i="16"/>
  <c r="AN984" i="16"/>
  <c r="AM984" i="16"/>
  <c r="AN983" i="16"/>
  <c r="AM983" i="16"/>
  <c r="AN982" i="16"/>
  <c r="AM982" i="16"/>
  <c r="AN981" i="16"/>
  <c r="AM981" i="16"/>
  <c r="AN980" i="16"/>
  <c r="AM980" i="16"/>
  <c r="AN979" i="16"/>
  <c r="AM979" i="16"/>
  <c r="AN978" i="16"/>
  <c r="AM978" i="16"/>
  <c r="AN977" i="16"/>
  <c r="AM977" i="16"/>
  <c r="AN976" i="16"/>
  <c r="AM976" i="16"/>
  <c r="AN975" i="16"/>
  <c r="AM975" i="16"/>
  <c r="AN974" i="16"/>
  <c r="AM974" i="16"/>
  <c r="AN973" i="16"/>
  <c r="AM973" i="16"/>
  <c r="AN972" i="16"/>
  <c r="AM972" i="16"/>
  <c r="AN971" i="16"/>
  <c r="AM971" i="16"/>
  <c r="AN970" i="16"/>
  <c r="AM970" i="16"/>
  <c r="AN969" i="16"/>
  <c r="AM969" i="16"/>
  <c r="AN968" i="16"/>
  <c r="AM968" i="16"/>
  <c r="AN967" i="16"/>
  <c r="AM967" i="16"/>
  <c r="AN966" i="16"/>
  <c r="AM966" i="16"/>
  <c r="AN965" i="16"/>
  <c r="AM965" i="16"/>
  <c r="AN964" i="16"/>
  <c r="AM964" i="16"/>
  <c r="AN963" i="16"/>
  <c r="AM963" i="16"/>
  <c r="AN962" i="16"/>
  <c r="AM962" i="16"/>
  <c r="AN961" i="16"/>
  <c r="AM961" i="16"/>
  <c r="AN960" i="16"/>
  <c r="AM960" i="16"/>
  <c r="AN959" i="16"/>
  <c r="AM959" i="16"/>
  <c r="AN958" i="16"/>
  <c r="AM958" i="16"/>
  <c r="AN957" i="16"/>
  <c r="AM957" i="16"/>
  <c r="AN956" i="16"/>
  <c r="AM956" i="16"/>
  <c r="AN955" i="16"/>
  <c r="AM955" i="16"/>
  <c r="AN954" i="16"/>
  <c r="AM954" i="16"/>
  <c r="AN953" i="16"/>
  <c r="AM953" i="16"/>
  <c r="AN952" i="16"/>
  <c r="AM952" i="16"/>
  <c r="AN951" i="16"/>
  <c r="AM951" i="16"/>
  <c r="AN950" i="16"/>
  <c r="AM950" i="16"/>
  <c r="AN949" i="16"/>
  <c r="AM949" i="16"/>
  <c r="AN948" i="16"/>
  <c r="AM948" i="16"/>
  <c r="AN947" i="16"/>
  <c r="AM947" i="16"/>
  <c r="AN946" i="16"/>
  <c r="AM946" i="16"/>
  <c r="AN945" i="16"/>
  <c r="AM945" i="16"/>
  <c r="AN944" i="16"/>
  <c r="AM944" i="16"/>
  <c r="AN943" i="16"/>
  <c r="AM943" i="16"/>
  <c r="AN942" i="16"/>
  <c r="AM942" i="16"/>
  <c r="AN941" i="16"/>
  <c r="AM941" i="16"/>
  <c r="AN940" i="16"/>
  <c r="AM940" i="16"/>
  <c r="AN939" i="16"/>
  <c r="AM939" i="16"/>
  <c r="AN938" i="16"/>
  <c r="AM938" i="16"/>
  <c r="AN937" i="16"/>
  <c r="AM937" i="16"/>
  <c r="AN936" i="16"/>
  <c r="AM936" i="16"/>
  <c r="AN935" i="16"/>
  <c r="AM935" i="16"/>
  <c r="AN934" i="16"/>
  <c r="AM934" i="16"/>
  <c r="AN933" i="16"/>
  <c r="AM933" i="16"/>
  <c r="AN932" i="16"/>
  <c r="AM932" i="16"/>
  <c r="AN931" i="16"/>
  <c r="AM931" i="16"/>
  <c r="AN930" i="16"/>
  <c r="AM930" i="16"/>
  <c r="AN929" i="16"/>
  <c r="AM929" i="16"/>
  <c r="AN928" i="16"/>
  <c r="AM928" i="16"/>
  <c r="AN927" i="16"/>
  <c r="AM927" i="16"/>
  <c r="AN926" i="16"/>
  <c r="AM926" i="16"/>
  <c r="AN925" i="16"/>
  <c r="AM925" i="16"/>
  <c r="AN924" i="16"/>
  <c r="AM924" i="16"/>
  <c r="AN923" i="16"/>
  <c r="AM923" i="16"/>
  <c r="AN922" i="16"/>
  <c r="AM922" i="16"/>
  <c r="AN921" i="16"/>
  <c r="AM921" i="16"/>
  <c r="AN920" i="16"/>
  <c r="AM920" i="16"/>
  <c r="AN919" i="16"/>
  <c r="AM919" i="16"/>
  <c r="AN918" i="16"/>
  <c r="AM918" i="16"/>
  <c r="AN917" i="16"/>
  <c r="AM917" i="16"/>
  <c r="AN916" i="16"/>
  <c r="AM916" i="16"/>
  <c r="AN915" i="16"/>
  <c r="AM915" i="16"/>
  <c r="AN914" i="16"/>
  <c r="AM914" i="16"/>
  <c r="AN913" i="16"/>
  <c r="AM913" i="16"/>
  <c r="AN912" i="16"/>
  <c r="AM912" i="16"/>
  <c r="AN911" i="16"/>
  <c r="AM911" i="16"/>
  <c r="AN910" i="16"/>
  <c r="AM910" i="16"/>
  <c r="AN909" i="16"/>
  <c r="AM909" i="16"/>
  <c r="AN908" i="16"/>
  <c r="AM908" i="16"/>
  <c r="AN907" i="16"/>
  <c r="AM907" i="16"/>
  <c r="AN906" i="16"/>
  <c r="AM906" i="16"/>
  <c r="AN905" i="16"/>
  <c r="AM905" i="16"/>
  <c r="AN904" i="16"/>
  <c r="AM904" i="16"/>
  <c r="AN903" i="16"/>
  <c r="AM903" i="16"/>
  <c r="AN902" i="16"/>
  <c r="AM902" i="16"/>
  <c r="AN901" i="16"/>
  <c r="AM901" i="16"/>
  <c r="AN900" i="16"/>
  <c r="AM900" i="16"/>
  <c r="AN899" i="16"/>
  <c r="AM899" i="16"/>
  <c r="AN898" i="16"/>
  <c r="AM898" i="16"/>
  <c r="AN897" i="16"/>
  <c r="AM897" i="16"/>
  <c r="AN896" i="16"/>
  <c r="AM896" i="16"/>
  <c r="AN895" i="16"/>
  <c r="AM895" i="16"/>
  <c r="AN894" i="16"/>
  <c r="AM894" i="16"/>
  <c r="AN893" i="16"/>
  <c r="AM893" i="16"/>
  <c r="AN892" i="16"/>
  <c r="AM892" i="16"/>
  <c r="AN891" i="16"/>
  <c r="AM891" i="16"/>
  <c r="AN890" i="16"/>
  <c r="AM890" i="16"/>
  <c r="AN889" i="16"/>
  <c r="AM889" i="16"/>
  <c r="AN888" i="16"/>
  <c r="AM888" i="16"/>
  <c r="AN887" i="16"/>
  <c r="AM887" i="16"/>
  <c r="AN886" i="16"/>
  <c r="AM886" i="16"/>
  <c r="AN885" i="16"/>
  <c r="AM885" i="16"/>
  <c r="AN884" i="16"/>
  <c r="AM884" i="16"/>
  <c r="AN883" i="16"/>
  <c r="AM883" i="16"/>
  <c r="AN882" i="16"/>
  <c r="AM882" i="16"/>
  <c r="AN881" i="16"/>
  <c r="AM881" i="16"/>
  <c r="AN880" i="16"/>
  <c r="AM880" i="16"/>
  <c r="AN879" i="16"/>
  <c r="AM879" i="16"/>
  <c r="AN878" i="16"/>
  <c r="AM878" i="16"/>
  <c r="AN877" i="16"/>
  <c r="AM877" i="16"/>
  <c r="AN876" i="16"/>
  <c r="AM876" i="16"/>
  <c r="AN875" i="16"/>
  <c r="AM875" i="16"/>
  <c r="AN874" i="16"/>
  <c r="AM874" i="16"/>
  <c r="AN873" i="16"/>
  <c r="AM873" i="16"/>
  <c r="AN872" i="16"/>
  <c r="AM872" i="16"/>
  <c r="AN871" i="16"/>
  <c r="AM871" i="16"/>
  <c r="AN870" i="16"/>
  <c r="AM870" i="16"/>
  <c r="AN869" i="16"/>
  <c r="AM869" i="16"/>
  <c r="AN868" i="16"/>
  <c r="AM868" i="16"/>
  <c r="AN867" i="16"/>
  <c r="AM867" i="16"/>
  <c r="AN866" i="16"/>
  <c r="AM866" i="16"/>
  <c r="AN865" i="16"/>
  <c r="AM865" i="16"/>
  <c r="AN864" i="16"/>
  <c r="AM864" i="16"/>
  <c r="AN863" i="16"/>
  <c r="AM863" i="16"/>
  <c r="AN862" i="16"/>
  <c r="AM862" i="16"/>
  <c r="AN861" i="16"/>
  <c r="AM861" i="16"/>
  <c r="AN860" i="16"/>
  <c r="AM860" i="16"/>
  <c r="AN859" i="16"/>
  <c r="AM859" i="16"/>
  <c r="AN858" i="16"/>
  <c r="AM858" i="16"/>
  <c r="AN857" i="16"/>
  <c r="AM857" i="16"/>
  <c r="AN856" i="16"/>
  <c r="AM856" i="16"/>
  <c r="AN855" i="16"/>
  <c r="AM855" i="16"/>
  <c r="AN854" i="16"/>
  <c r="AM854" i="16"/>
  <c r="AN853" i="16"/>
  <c r="AM853" i="16"/>
  <c r="AN852" i="16"/>
  <c r="AM852" i="16"/>
  <c r="AN851" i="16"/>
  <c r="AM851" i="16"/>
  <c r="AN850" i="16"/>
  <c r="AM850" i="16"/>
  <c r="AN849" i="16"/>
  <c r="AM849" i="16"/>
  <c r="AN848" i="16"/>
  <c r="AM848" i="16"/>
  <c r="AN847" i="16"/>
  <c r="AM847" i="16"/>
  <c r="AN846" i="16"/>
  <c r="AM846" i="16"/>
  <c r="AN845" i="16"/>
  <c r="AM845" i="16"/>
  <c r="AN844" i="16"/>
  <c r="AM844" i="16"/>
  <c r="AN843" i="16"/>
  <c r="AM843" i="16"/>
  <c r="AN842" i="16"/>
  <c r="AM842" i="16"/>
  <c r="AN841" i="16"/>
  <c r="AM841" i="16"/>
  <c r="AN840" i="16"/>
  <c r="AM840" i="16"/>
  <c r="AN839" i="16"/>
  <c r="AM839" i="16"/>
  <c r="AN838" i="16"/>
  <c r="AM838" i="16"/>
  <c r="AN837" i="16"/>
  <c r="AM837" i="16"/>
  <c r="AN836" i="16"/>
  <c r="AM836" i="16"/>
  <c r="AN835" i="16"/>
  <c r="AM835" i="16"/>
  <c r="AN834" i="16"/>
  <c r="AM834" i="16"/>
  <c r="AN833" i="16"/>
  <c r="AM833" i="16"/>
  <c r="AN832" i="16"/>
  <c r="AM832" i="16"/>
  <c r="AN831" i="16"/>
  <c r="AM831" i="16"/>
  <c r="AN830" i="16"/>
  <c r="AM830" i="16"/>
  <c r="AN829" i="16"/>
  <c r="AM829" i="16"/>
  <c r="AN828" i="16"/>
  <c r="AM828" i="16"/>
  <c r="AN827" i="16"/>
  <c r="AM827" i="16"/>
  <c r="AN826" i="16"/>
  <c r="AM826" i="16"/>
  <c r="AN825" i="16"/>
  <c r="AM825" i="16"/>
  <c r="AN824" i="16"/>
  <c r="AM824" i="16"/>
  <c r="AN823" i="16"/>
  <c r="AM823" i="16"/>
  <c r="AN822" i="16"/>
  <c r="AM822" i="16"/>
  <c r="AN821" i="16"/>
  <c r="AM821" i="16"/>
  <c r="AN820" i="16"/>
  <c r="AM820" i="16"/>
  <c r="AN819" i="16"/>
  <c r="AM819" i="16"/>
  <c r="AN818" i="16"/>
  <c r="AM818" i="16"/>
  <c r="AN817" i="16"/>
  <c r="AM817" i="16"/>
  <c r="AN816" i="16"/>
  <c r="AM816" i="16"/>
  <c r="AN815" i="16"/>
  <c r="AM815" i="16"/>
  <c r="AN814" i="16"/>
  <c r="AM814" i="16"/>
  <c r="AN813" i="16"/>
  <c r="AM813" i="16"/>
  <c r="AN812" i="16"/>
  <c r="AM812" i="16"/>
  <c r="AN811" i="16"/>
  <c r="AM811" i="16"/>
  <c r="AN810" i="16"/>
  <c r="AM810" i="16"/>
  <c r="AN809" i="16"/>
  <c r="AM809" i="16"/>
  <c r="AN808" i="16"/>
  <c r="AM808" i="16"/>
  <c r="AN807" i="16"/>
  <c r="AM807" i="16"/>
  <c r="AN806" i="16"/>
  <c r="AM806" i="16"/>
  <c r="AN805" i="16"/>
  <c r="AM805" i="16"/>
  <c r="AN804" i="16"/>
  <c r="AM804" i="16"/>
  <c r="AN803" i="16"/>
  <c r="AM803" i="16"/>
  <c r="AN802" i="16"/>
  <c r="AM802" i="16"/>
  <c r="AN801" i="16"/>
  <c r="AM801" i="16"/>
  <c r="AN800" i="16"/>
  <c r="AM800" i="16"/>
  <c r="AN799" i="16"/>
  <c r="AM799" i="16"/>
  <c r="AN798" i="16"/>
  <c r="AM798" i="16"/>
  <c r="AN797" i="16"/>
  <c r="AM797" i="16"/>
  <c r="AN796" i="16"/>
  <c r="AM796" i="16"/>
  <c r="AN795" i="16"/>
  <c r="AM795" i="16"/>
  <c r="AN794" i="16"/>
  <c r="AM794" i="16"/>
  <c r="AN793" i="16"/>
  <c r="AM793" i="16"/>
  <c r="AN792" i="16"/>
  <c r="AM792" i="16"/>
  <c r="AN791" i="16"/>
  <c r="AM791" i="16"/>
  <c r="AN790" i="16"/>
  <c r="AM790" i="16"/>
  <c r="AN789" i="16"/>
  <c r="AM789" i="16"/>
  <c r="AN788" i="16"/>
  <c r="AM788" i="16"/>
  <c r="AN787" i="16"/>
  <c r="AM787" i="16"/>
  <c r="AN786" i="16"/>
  <c r="AM786" i="16"/>
  <c r="AN785" i="16"/>
  <c r="AM785" i="16"/>
  <c r="AN784" i="16"/>
  <c r="AM784" i="16"/>
  <c r="AN783" i="16"/>
  <c r="AM783" i="16"/>
  <c r="AN782" i="16"/>
  <c r="AM782" i="16"/>
  <c r="AN781" i="16"/>
  <c r="AM781" i="16"/>
  <c r="AN780" i="16"/>
  <c r="AM780" i="16"/>
  <c r="AN779" i="16"/>
  <c r="AM779" i="16"/>
  <c r="AN778" i="16"/>
  <c r="AM778" i="16"/>
  <c r="AN777" i="16"/>
  <c r="AM777" i="16"/>
  <c r="AN776" i="16"/>
  <c r="AM776" i="16"/>
  <c r="AN775" i="16"/>
  <c r="AM775" i="16"/>
  <c r="AN774" i="16"/>
  <c r="AM774" i="16"/>
  <c r="AN773" i="16"/>
  <c r="AM773" i="16"/>
  <c r="AN772" i="16"/>
  <c r="AM772" i="16"/>
  <c r="AN771" i="16"/>
  <c r="AM771" i="16"/>
  <c r="AN770" i="16"/>
  <c r="AM770" i="16"/>
  <c r="AN769" i="16"/>
  <c r="AM769" i="16"/>
  <c r="AN768" i="16"/>
  <c r="AM768" i="16"/>
  <c r="AN767" i="16"/>
  <c r="AM767" i="16"/>
  <c r="AN766" i="16"/>
  <c r="AM766" i="16"/>
  <c r="AN765" i="16"/>
  <c r="AM765" i="16"/>
  <c r="AN764" i="16"/>
  <c r="AM764" i="16"/>
  <c r="AN763" i="16"/>
  <c r="AM763" i="16"/>
  <c r="AN762" i="16"/>
  <c r="AM762" i="16"/>
  <c r="AN761" i="16"/>
  <c r="AM761" i="16"/>
  <c r="AN760" i="16"/>
  <c r="AM760" i="16"/>
  <c r="AN759" i="16"/>
  <c r="AM759" i="16"/>
  <c r="AN758" i="16"/>
  <c r="AM758" i="16"/>
  <c r="AN757" i="16"/>
  <c r="AM757" i="16"/>
  <c r="AN756" i="16"/>
  <c r="AM756" i="16"/>
  <c r="AN755" i="16"/>
  <c r="AM755" i="16"/>
  <c r="AN754" i="16"/>
  <c r="AM754" i="16"/>
  <c r="AN753" i="16"/>
  <c r="AM753" i="16"/>
  <c r="AN752" i="16"/>
  <c r="AM752" i="16"/>
  <c r="AN751" i="16"/>
  <c r="AM751" i="16"/>
  <c r="AN750" i="16"/>
  <c r="AM750" i="16"/>
  <c r="AN749" i="16"/>
  <c r="AM749" i="16"/>
  <c r="AN748" i="16"/>
  <c r="AM748" i="16"/>
  <c r="AN747" i="16"/>
  <c r="AM747" i="16"/>
  <c r="AN746" i="16"/>
  <c r="AM746" i="16"/>
  <c r="AN745" i="16"/>
  <c r="AM745" i="16"/>
  <c r="AN744" i="16"/>
  <c r="AM744" i="16"/>
  <c r="AN743" i="16"/>
  <c r="AM743" i="16"/>
  <c r="AN742" i="16"/>
  <c r="AM742" i="16"/>
  <c r="AN741" i="16"/>
  <c r="AM741" i="16"/>
  <c r="AN740" i="16"/>
  <c r="AM740" i="16"/>
  <c r="AN739" i="16"/>
  <c r="AM739" i="16"/>
  <c r="AN738" i="16"/>
  <c r="AM738" i="16"/>
  <c r="AN737" i="16"/>
  <c r="AM737" i="16"/>
  <c r="AN736" i="16"/>
  <c r="AM736" i="16"/>
  <c r="AN735" i="16"/>
  <c r="AM735" i="16"/>
  <c r="AN734" i="16"/>
  <c r="AM734" i="16"/>
  <c r="AN733" i="16"/>
  <c r="AM733" i="16"/>
  <c r="AN732" i="16"/>
  <c r="AM732" i="16"/>
  <c r="AN731" i="16"/>
  <c r="AM731" i="16"/>
  <c r="AN730" i="16"/>
  <c r="AM730" i="16"/>
  <c r="AN729" i="16"/>
  <c r="AM729" i="16"/>
  <c r="AN728" i="16"/>
  <c r="AM728" i="16"/>
  <c r="AN727" i="16"/>
  <c r="AM727" i="16"/>
  <c r="AN726" i="16"/>
  <c r="AM726" i="16"/>
  <c r="AN725" i="16"/>
  <c r="AM725" i="16"/>
  <c r="AN724" i="16"/>
  <c r="AM724" i="16"/>
  <c r="AN723" i="16"/>
  <c r="AM723" i="16"/>
  <c r="AN722" i="16"/>
  <c r="AM722" i="16"/>
  <c r="AN721" i="16"/>
  <c r="AM721" i="16"/>
  <c r="AN720" i="16"/>
  <c r="AM720" i="16"/>
  <c r="AN719" i="16"/>
  <c r="AM719" i="16"/>
  <c r="AN718" i="16"/>
  <c r="AM718" i="16"/>
  <c r="AN717" i="16"/>
  <c r="AM717" i="16"/>
  <c r="AN716" i="16"/>
  <c r="AM716" i="16"/>
  <c r="AN715" i="16"/>
  <c r="AM715" i="16"/>
  <c r="AN714" i="16"/>
  <c r="AM714" i="16"/>
  <c r="AN713" i="16"/>
  <c r="AM713" i="16"/>
  <c r="AN712" i="16"/>
  <c r="AM712" i="16"/>
  <c r="AN711" i="16"/>
  <c r="AM711" i="16"/>
  <c r="AN710" i="16"/>
  <c r="AM710" i="16"/>
  <c r="AN709" i="16"/>
  <c r="AM709" i="16"/>
  <c r="AN708" i="16"/>
  <c r="AM708" i="16"/>
  <c r="AN707" i="16"/>
  <c r="AM707" i="16"/>
  <c r="AN706" i="16"/>
  <c r="AM706" i="16"/>
  <c r="AN705" i="16"/>
  <c r="AM705" i="16"/>
  <c r="AN704" i="16"/>
  <c r="AM704" i="16"/>
  <c r="AN703" i="16"/>
  <c r="AM703" i="16"/>
  <c r="AN702" i="16"/>
  <c r="AM702" i="16"/>
  <c r="AN701" i="16"/>
  <c r="AM701" i="16"/>
  <c r="AN700" i="16"/>
  <c r="AM700" i="16"/>
  <c r="AN699" i="16"/>
  <c r="AM699" i="16"/>
  <c r="AN698" i="16"/>
  <c r="AM698" i="16"/>
  <c r="AN697" i="16"/>
  <c r="AM697" i="16"/>
  <c r="AN696" i="16"/>
  <c r="AM696" i="16"/>
  <c r="AN695" i="16"/>
  <c r="AM695" i="16"/>
  <c r="AN694" i="16"/>
  <c r="AM694" i="16"/>
  <c r="AN693" i="16"/>
  <c r="AM693" i="16"/>
  <c r="AN692" i="16"/>
  <c r="AM692" i="16"/>
  <c r="AN691" i="16"/>
  <c r="AM691" i="16"/>
  <c r="AN690" i="16"/>
  <c r="AM690" i="16"/>
  <c r="AN689" i="16"/>
  <c r="AM689" i="16"/>
  <c r="AN688" i="16"/>
  <c r="AM688" i="16"/>
  <c r="AN687" i="16"/>
  <c r="AM687" i="16"/>
  <c r="AN686" i="16"/>
  <c r="AM686" i="16"/>
  <c r="AN685" i="16"/>
  <c r="AM685" i="16"/>
  <c r="AN684" i="16"/>
  <c r="AM684" i="16"/>
  <c r="AN683" i="16"/>
  <c r="AM683" i="16"/>
  <c r="AN682" i="16"/>
  <c r="AM682" i="16"/>
  <c r="AN681" i="16"/>
  <c r="AM681" i="16"/>
  <c r="AN680" i="16"/>
  <c r="AM680" i="16"/>
  <c r="AN679" i="16"/>
  <c r="AM679" i="16"/>
  <c r="AN678" i="16"/>
  <c r="AM678" i="16"/>
  <c r="AN677" i="16"/>
  <c r="AM677" i="16"/>
  <c r="AN676" i="16"/>
  <c r="AM676" i="16"/>
  <c r="AN675" i="16"/>
  <c r="AM675" i="16"/>
  <c r="AN674" i="16"/>
  <c r="AM674" i="16"/>
  <c r="AN673" i="16"/>
  <c r="AM673" i="16"/>
  <c r="AN672" i="16"/>
  <c r="AM672" i="16"/>
  <c r="AN671" i="16"/>
  <c r="AM671" i="16"/>
  <c r="AN670" i="16"/>
  <c r="AM670" i="16"/>
  <c r="AN669" i="16"/>
  <c r="AM669" i="16"/>
  <c r="AN668" i="16"/>
  <c r="AM668" i="16"/>
  <c r="AN667" i="16"/>
  <c r="AM667" i="16"/>
  <c r="AN666" i="16"/>
  <c r="AM666" i="16"/>
  <c r="AN665" i="16"/>
  <c r="AM665" i="16"/>
  <c r="AN664" i="16"/>
  <c r="AM664" i="16"/>
  <c r="AN663" i="16"/>
  <c r="AM663" i="16"/>
  <c r="AN662" i="16"/>
  <c r="AM662" i="16"/>
  <c r="AN661" i="16"/>
  <c r="AM661" i="16"/>
  <c r="AN660" i="16"/>
  <c r="AM660" i="16"/>
  <c r="AN659" i="16"/>
  <c r="AM659" i="16"/>
  <c r="AN658" i="16"/>
  <c r="AM658" i="16"/>
  <c r="AN657" i="16"/>
  <c r="AM657" i="16"/>
  <c r="AN656" i="16"/>
  <c r="AM656" i="16"/>
  <c r="AN655" i="16"/>
  <c r="AM655" i="16"/>
  <c r="AN654" i="16"/>
  <c r="AM654" i="16"/>
  <c r="AN653" i="16"/>
  <c r="AM653" i="16"/>
  <c r="AN652" i="16"/>
  <c r="AM652" i="16"/>
  <c r="AN651" i="16"/>
  <c r="AM651" i="16"/>
  <c r="AN650" i="16"/>
  <c r="AM650" i="16"/>
  <c r="AN649" i="16"/>
  <c r="AM649" i="16"/>
  <c r="AN648" i="16"/>
  <c r="AM648" i="16"/>
  <c r="AN647" i="16"/>
  <c r="AM647" i="16"/>
  <c r="AN646" i="16"/>
  <c r="AM646" i="16"/>
  <c r="AN645" i="16"/>
  <c r="AM645" i="16"/>
  <c r="AN644" i="16"/>
  <c r="AM644" i="16"/>
  <c r="AN643" i="16"/>
  <c r="AM643" i="16"/>
  <c r="AN642" i="16"/>
  <c r="AM642" i="16"/>
  <c r="AN641" i="16"/>
  <c r="AM641" i="16"/>
  <c r="AN640" i="16"/>
  <c r="AM640" i="16"/>
  <c r="AN639" i="16"/>
  <c r="AM639" i="16"/>
  <c r="AN638" i="16"/>
  <c r="AM638" i="16"/>
  <c r="AN637" i="16"/>
  <c r="AM637" i="16"/>
  <c r="AN636" i="16"/>
  <c r="AM636" i="16"/>
  <c r="AN635" i="16"/>
  <c r="AM635" i="16"/>
  <c r="AN634" i="16"/>
  <c r="AM634" i="16"/>
  <c r="AN633" i="16"/>
  <c r="AM633" i="16"/>
  <c r="AN632" i="16"/>
  <c r="AM632" i="16"/>
  <c r="AN631" i="16"/>
  <c r="AM631" i="16"/>
  <c r="AN630" i="16"/>
  <c r="AM630" i="16"/>
  <c r="AN629" i="16"/>
  <c r="AM629" i="16"/>
  <c r="AN628" i="16"/>
  <c r="AM628" i="16"/>
  <c r="AN627" i="16"/>
  <c r="AM627" i="16"/>
  <c r="AN626" i="16"/>
  <c r="AM626" i="16"/>
  <c r="AN625" i="16"/>
  <c r="AM625" i="16"/>
  <c r="AN624" i="16"/>
  <c r="AM624" i="16"/>
  <c r="AN623" i="16"/>
  <c r="AM623" i="16"/>
  <c r="AN622" i="16"/>
  <c r="AM622" i="16"/>
  <c r="AN621" i="16"/>
  <c r="AM621" i="16"/>
  <c r="AN620" i="16"/>
  <c r="AM620" i="16"/>
  <c r="AN619" i="16"/>
  <c r="AM619" i="16"/>
  <c r="AN618" i="16"/>
  <c r="AM618" i="16"/>
  <c r="AN617" i="16"/>
  <c r="AM617" i="16"/>
  <c r="AN616" i="16"/>
  <c r="AM616" i="16"/>
  <c r="AN615" i="16"/>
  <c r="AM615" i="16"/>
  <c r="AN614" i="16"/>
  <c r="AM614" i="16"/>
  <c r="AN613" i="16"/>
  <c r="AM613" i="16"/>
  <c r="AN612" i="16"/>
  <c r="AM612" i="16"/>
  <c r="AN611" i="16"/>
  <c r="AM611" i="16"/>
  <c r="AN610" i="16"/>
  <c r="AM610" i="16"/>
  <c r="AN609" i="16"/>
  <c r="AM609" i="16"/>
  <c r="AN608" i="16"/>
  <c r="AM608" i="16"/>
  <c r="AN607" i="16"/>
  <c r="AM607" i="16"/>
  <c r="AN606" i="16"/>
  <c r="AM606" i="16"/>
  <c r="AN605" i="16"/>
  <c r="AM605" i="16"/>
  <c r="AN604" i="16"/>
  <c r="AM604" i="16"/>
  <c r="AN603" i="16"/>
  <c r="AM603" i="16"/>
  <c r="AN602" i="16"/>
  <c r="AM602" i="16"/>
  <c r="AN601" i="16"/>
  <c r="AM601" i="16"/>
  <c r="AN600" i="16"/>
  <c r="AM600" i="16"/>
  <c r="AN599" i="16"/>
  <c r="AM599" i="16"/>
  <c r="AN598" i="16"/>
  <c r="AM598" i="16"/>
  <c r="AN597" i="16"/>
  <c r="AM597" i="16"/>
  <c r="AN596" i="16"/>
  <c r="AM596" i="16"/>
  <c r="AN595" i="16"/>
  <c r="AM595" i="16"/>
  <c r="AN594" i="16"/>
  <c r="AM594" i="16"/>
  <c r="AN593" i="16"/>
  <c r="AM593" i="16"/>
  <c r="AN592" i="16"/>
  <c r="AM592" i="16"/>
  <c r="AN591" i="16"/>
  <c r="AM591" i="16"/>
  <c r="AN590" i="16"/>
  <c r="AM590" i="16"/>
  <c r="AN589" i="16"/>
  <c r="AM589" i="16"/>
  <c r="AN588" i="16"/>
  <c r="AM588" i="16"/>
  <c r="AN587" i="16"/>
  <c r="AM587" i="16"/>
  <c r="AN586" i="16"/>
  <c r="AM586" i="16"/>
  <c r="AN585" i="16"/>
  <c r="AM585" i="16"/>
  <c r="AN584" i="16"/>
  <c r="AM584" i="16"/>
  <c r="AN583" i="16"/>
  <c r="AM583" i="16"/>
  <c r="AN582" i="16"/>
  <c r="AM582" i="16"/>
  <c r="AN581" i="16"/>
  <c r="AM581" i="16"/>
  <c r="AN580" i="16"/>
  <c r="AM580" i="16"/>
  <c r="AN579" i="16"/>
  <c r="AM579" i="16"/>
  <c r="AN578" i="16"/>
  <c r="AM578" i="16"/>
  <c r="AN577" i="16"/>
  <c r="AM577" i="16"/>
  <c r="AN576" i="16"/>
  <c r="AM576" i="16"/>
  <c r="AN575" i="16"/>
  <c r="AM575" i="16"/>
  <c r="AN574" i="16"/>
  <c r="AM574" i="16"/>
  <c r="AN573" i="16"/>
  <c r="AM573" i="16"/>
  <c r="AN572" i="16"/>
  <c r="AM572" i="16"/>
  <c r="AN571" i="16"/>
  <c r="AM571" i="16"/>
  <c r="AN570" i="16"/>
  <c r="AM570" i="16"/>
  <c r="AN569" i="16"/>
  <c r="AM569" i="16"/>
  <c r="AN568" i="16"/>
  <c r="AM568" i="16"/>
  <c r="AN567" i="16"/>
  <c r="AM567" i="16"/>
  <c r="AN566" i="16"/>
  <c r="AM566" i="16"/>
  <c r="AN565" i="16"/>
  <c r="AM565" i="16"/>
  <c r="AN564" i="16"/>
  <c r="AM564" i="16"/>
  <c r="AN563" i="16"/>
  <c r="AM563" i="16"/>
  <c r="AN562" i="16"/>
  <c r="AM562" i="16"/>
  <c r="AN561" i="16"/>
  <c r="AM561" i="16"/>
  <c r="AN560" i="16"/>
  <c r="AM560" i="16"/>
  <c r="AN559" i="16"/>
  <c r="AM559" i="16"/>
  <c r="AN558" i="16"/>
  <c r="AM558" i="16"/>
  <c r="AN557" i="16"/>
  <c r="AM557" i="16"/>
  <c r="AN556" i="16"/>
  <c r="AM556" i="16"/>
  <c r="AN555" i="16"/>
  <c r="AM555" i="16"/>
  <c r="AN554" i="16"/>
  <c r="AM554" i="16"/>
  <c r="AN553" i="16"/>
  <c r="AM553" i="16"/>
  <c r="AN552" i="16"/>
  <c r="AM552" i="16"/>
  <c r="AN551" i="16"/>
  <c r="AM551" i="16"/>
  <c r="AN550" i="16"/>
  <c r="AM550" i="16"/>
  <c r="AN549" i="16"/>
  <c r="AM549" i="16"/>
  <c r="AN548" i="16"/>
  <c r="AM548" i="16"/>
  <c r="AN547" i="16"/>
  <c r="AM547" i="16"/>
  <c r="AN546" i="16"/>
  <c r="AM546" i="16"/>
  <c r="AN545" i="16"/>
  <c r="AM545" i="16"/>
  <c r="AN544" i="16"/>
  <c r="AM544" i="16"/>
  <c r="AN543" i="16"/>
  <c r="AM543" i="16"/>
  <c r="AN542" i="16"/>
  <c r="AM542" i="16"/>
  <c r="AN541" i="16"/>
  <c r="AM541" i="16"/>
  <c r="AN540" i="16"/>
  <c r="AM540" i="16"/>
  <c r="AN539" i="16"/>
  <c r="AM539" i="16"/>
  <c r="AN538" i="16"/>
  <c r="AM538" i="16"/>
  <c r="AN537" i="16"/>
  <c r="AM537" i="16"/>
  <c r="AN536" i="16"/>
  <c r="AM536" i="16"/>
  <c r="AN535" i="16"/>
  <c r="AM535" i="16"/>
  <c r="AN534" i="16"/>
  <c r="AM534" i="16"/>
  <c r="AN533" i="16"/>
  <c r="AM533" i="16"/>
  <c r="AN532" i="16"/>
  <c r="AM532" i="16"/>
  <c r="AN531" i="16"/>
  <c r="AM531" i="16"/>
  <c r="AN530" i="16"/>
  <c r="AM530" i="16"/>
  <c r="AN529" i="16"/>
  <c r="AM529" i="16"/>
  <c r="AN528" i="16"/>
  <c r="AM528" i="16"/>
  <c r="AN527" i="16"/>
  <c r="AM527" i="16"/>
  <c r="AN526" i="16"/>
  <c r="AM526" i="16"/>
  <c r="AN525" i="16"/>
  <c r="AM525" i="16"/>
  <c r="AN524" i="16"/>
  <c r="AM524" i="16"/>
  <c r="AN523" i="16"/>
  <c r="AM523" i="16"/>
  <c r="AN522" i="16"/>
  <c r="AM522" i="16"/>
  <c r="AN521" i="16"/>
  <c r="AM521" i="16"/>
  <c r="AN520" i="16"/>
  <c r="AM520" i="16"/>
  <c r="AN519" i="16"/>
  <c r="AM519" i="16"/>
  <c r="AN518" i="16"/>
  <c r="AM518" i="16"/>
  <c r="AN517" i="16"/>
  <c r="AM517" i="16"/>
  <c r="AN516" i="16"/>
  <c r="AM516" i="16"/>
  <c r="AN515" i="16"/>
  <c r="AM515" i="16"/>
  <c r="AN514" i="16"/>
  <c r="AM514" i="16"/>
  <c r="AN513" i="16"/>
  <c r="AM513" i="16"/>
  <c r="AN512" i="16"/>
  <c r="AM512" i="16"/>
  <c r="AN511" i="16"/>
  <c r="AM511" i="16"/>
  <c r="AN510" i="16"/>
  <c r="AM510" i="16"/>
  <c r="AN509" i="16"/>
  <c r="AM509" i="16"/>
  <c r="AN508" i="16"/>
  <c r="AM508" i="16"/>
  <c r="AN507" i="16"/>
  <c r="AM507" i="16"/>
  <c r="AN506" i="16"/>
  <c r="AM506" i="16"/>
  <c r="AN505" i="16"/>
  <c r="AM505" i="16"/>
  <c r="AN504" i="16"/>
  <c r="AM504" i="16"/>
  <c r="AN503" i="16"/>
  <c r="AM503" i="16"/>
  <c r="AN502" i="16"/>
  <c r="AM502" i="16"/>
  <c r="AN501" i="16"/>
  <c r="AM501" i="16"/>
  <c r="AN500" i="16"/>
  <c r="AM500" i="16"/>
  <c r="AN499" i="16"/>
  <c r="AM499" i="16"/>
  <c r="AN498" i="16"/>
  <c r="AM498" i="16"/>
  <c r="AN497" i="16"/>
  <c r="AM497" i="16"/>
  <c r="AN496" i="16"/>
  <c r="AM496" i="16"/>
  <c r="AN495" i="16"/>
  <c r="AM495" i="16"/>
  <c r="AN494" i="16"/>
  <c r="AM494" i="16"/>
  <c r="AN493" i="16"/>
  <c r="AM493" i="16"/>
  <c r="AN492" i="16"/>
  <c r="AM492" i="16"/>
  <c r="AN491" i="16"/>
  <c r="AM491" i="16"/>
  <c r="AN490" i="16"/>
  <c r="AM490" i="16"/>
  <c r="AN489" i="16"/>
  <c r="AM489" i="16"/>
  <c r="AN488" i="16"/>
  <c r="AM488" i="16"/>
  <c r="AN487" i="16"/>
  <c r="AM487" i="16"/>
  <c r="AN486" i="16"/>
  <c r="AM486" i="16"/>
  <c r="AN485" i="16"/>
  <c r="AM485" i="16"/>
  <c r="AN484" i="16"/>
  <c r="AM484" i="16"/>
  <c r="AN483" i="16"/>
  <c r="AM483" i="16"/>
  <c r="AN482" i="16"/>
  <c r="AM482" i="16"/>
  <c r="AN481" i="16"/>
  <c r="AM481" i="16"/>
  <c r="AN480" i="16"/>
  <c r="AM480" i="16"/>
  <c r="AN479" i="16"/>
  <c r="AM479" i="16"/>
  <c r="AN478" i="16"/>
  <c r="AM478" i="16"/>
  <c r="AN477" i="16"/>
  <c r="AM477" i="16"/>
  <c r="AN476" i="16"/>
  <c r="AM476" i="16"/>
  <c r="AN475" i="16"/>
  <c r="AM475" i="16"/>
  <c r="AN474" i="16"/>
  <c r="AM474" i="16"/>
  <c r="AN473" i="16"/>
  <c r="AM473" i="16"/>
  <c r="AN472" i="16"/>
  <c r="AM472" i="16"/>
  <c r="AN471" i="16"/>
  <c r="AM471" i="16"/>
  <c r="AN470" i="16"/>
  <c r="AM470" i="16"/>
  <c r="AN469" i="16"/>
  <c r="AM469" i="16"/>
  <c r="AN468" i="16"/>
  <c r="AM468" i="16"/>
  <c r="AN467" i="16"/>
  <c r="AM467" i="16"/>
  <c r="AN466" i="16"/>
  <c r="AM466" i="16"/>
  <c r="AN465" i="16"/>
  <c r="AM465" i="16"/>
  <c r="AN464" i="16"/>
  <c r="AM464" i="16"/>
  <c r="AN463" i="16"/>
  <c r="AM463" i="16"/>
  <c r="AN462" i="16"/>
  <c r="AM462" i="16"/>
  <c r="AN461" i="16"/>
  <c r="AM461" i="16"/>
  <c r="AN460" i="16"/>
  <c r="AM460" i="16"/>
  <c r="AN459" i="16"/>
  <c r="AM459" i="16"/>
  <c r="AN458" i="16"/>
  <c r="AM458" i="16"/>
  <c r="AN457" i="16"/>
  <c r="AM457" i="16"/>
  <c r="AN456" i="16"/>
  <c r="AM456" i="16"/>
  <c r="AN455" i="16"/>
  <c r="AM455" i="16"/>
  <c r="AN454" i="16"/>
  <c r="AM454" i="16"/>
  <c r="AN453" i="16"/>
  <c r="AM453" i="16"/>
  <c r="AN452" i="16"/>
  <c r="AM452" i="16"/>
  <c r="AN451" i="16"/>
  <c r="AM451" i="16"/>
  <c r="AN450" i="16"/>
  <c r="AM450" i="16"/>
  <c r="AN449" i="16"/>
  <c r="AM449" i="16"/>
  <c r="AN448" i="16"/>
  <c r="AM448" i="16"/>
  <c r="AN447" i="16"/>
  <c r="AM447" i="16"/>
  <c r="AN446" i="16"/>
  <c r="AM446" i="16"/>
  <c r="AN445" i="16"/>
  <c r="AM445" i="16"/>
  <c r="AN444" i="16"/>
  <c r="AM444" i="16"/>
  <c r="AN443" i="16"/>
  <c r="AM443" i="16"/>
  <c r="AN442" i="16"/>
  <c r="AM442" i="16"/>
  <c r="AN441" i="16"/>
  <c r="AM441" i="16"/>
  <c r="AN440" i="16"/>
  <c r="AM440" i="16"/>
  <c r="AN439" i="16"/>
  <c r="AM439" i="16"/>
  <c r="AN438" i="16"/>
  <c r="AM438" i="16"/>
  <c r="AN437" i="16"/>
  <c r="AM437" i="16"/>
  <c r="AN436" i="16"/>
  <c r="AM436" i="16"/>
  <c r="AN435" i="16"/>
  <c r="AM435" i="16"/>
  <c r="AN434" i="16"/>
  <c r="AM434" i="16"/>
  <c r="AN433" i="16"/>
  <c r="AM433" i="16"/>
  <c r="AN432" i="16"/>
  <c r="AM432" i="16"/>
  <c r="AN431" i="16"/>
  <c r="AM431" i="16"/>
  <c r="AN430" i="16"/>
  <c r="AM430" i="16"/>
  <c r="AN429" i="16"/>
  <c r="AM429" i="16"/>
  <c r="AN428" i="16"/>
  <c r="AM428" i="16"/>
  <c r="AN427" i="16"/>
  <c r="AM427" i="16"/>
  <c r="AN426" i="16"/>
  <c r="AM426" i="16"/>
  <c r="AN425" i="16"/>
  <c r="AM425" i="16"/>
  <c r="AN424" i="16"/>
  <c r="AM424" i="16"/>
  <c r="AN423" i="16"/>
  <c r="AM423" i="16"/>
  <c r="AN422" i="16"/>
  <c r="AM422" i="16"/>
  <c r="AN421" i="16"/>
  <c r="AM421" i="16"/>
  <c r="AN420" i="16"/>
  <c r="AM420" i="16"/>
  <c r="AN419" i="16"/>
  <c r="AM419" i="16"/>
  <c r="AN418" i="16"/>
  <c r="AM418" i="16"/>
  <c r="AN417" i="16"/>
  <c r="AM417" i="16"/>
  <c r="AN416" i="16"/>
  <c r="AM416" i="16"/>
  <c r="AN415" i="16"/>
  <c r="AM415" i="16"/>
  <c r="AN414" i="16"/>
  <c r="AM414" i="16"/>
  <c r="AN413" i="16"/>
  <c r="AM413" i="16"/>
  <c r="AN412" i="16"/>
  <c r="AM412" i="16"/>
  <c r="AN411" i="16"/>
  <c r="AM411" i="16"/>
  <c r="AN410" i="16"/>
  <c r="AM410" i="16"/>
  <c r="AN409" i="16"/>
  <c r="AM409" i="16"/>
  <c r="AN408" i="16"/>
  <c r="AM408" i="16"/>
  <c r="AN407" i="16"/>
  <c r="AM407" i="16"/>
  <c r="AN406" i="16"/>
  <c r="AM406" i="16"/>
  <c r="AN405" i="16"/>
  <c r="AM405" i="16"/>
  <c r="AN404" i="16"/>
  <c r="AM404" i="16"/>
  <c r="AN403" i="16"/>
  <c r="AM403" i="16"/>
  <c r="AN402" i="16"/>
  <c r="AM402" i="16"/>
  <c r="AN401" i="16"/>
  <c r="AM401" i="16"/>
  <c r="AN400" i="16"/>
  <c r="AM400" i="16"/>
  <c r="AN399" i="16"/>
  <c r="AM399" i="16"/>
  <c r="AN398" i="16"/>
  <c r="AM398" i="16"/>
  <c r="AN397" i="16"/>
  <c r="AM397" i="16"/>
  <c r="AN396" i="16"/>
  <c r="AM396" i="16"/>
  <c r="AN395" i="16"/>
  <c r="AM395" i="16"/>
  <c r="AN394" i="16"/>
  <c r="AM394" i="16"/>
  <c r="AN393" i="16"/>
  <c r="AM393" i="16"/>
  <c r="AN392" i="16"/>
  <c r="AM392" i="16"/>
  <c r="AN391" i="16"/>
  <c r="AM391" i="16"/>
  <c r="AN390" i="16"/>
  <c r="AM390" i="16"/>
  <c r="AN389" i="16"/>
  <c r="AM389" i="16"/>
  <c r="AN388" i="16"/>
  <c r="AM388" i="16"/>
  <c r="AN387" i="16"/>
  <c r="AM387" i="16"/>
  <c r="AN386" i="16"/>
  <c r="AM386" i="16"/>
  <c r="AN385" i="16"/>
  <c r="AM385" i="16"/>
  <c r="AN384" i="16"/>
  <c r="AM384" i="16"/>
  <c r="AN383" i="16"/>
  <c r="AM383" i="16"/>
  <c r="AN382" i="16"/>
  <c r="AM382" i="16"/>
  <c r="AN381" i="16"/>
  <c r="AM381" i="16"/>
  <c r="AN380" i="16"/>
  <c r="AM380" i="16"/>
  <c r="AN379" i="16"/>
  <c r="AM379" i="16"/>
  <c r="AN378" i="16"/>
  <c r="AM378" i="16"/>
  <c r="AN377" i="16"/>
  <c r="AM377" i="16"/>
  <c r="AN376" i="16"/>
  <c r="AM376" i="16"/>
  <c r="AN375" i="16"/>
  <c r="AM375" i="16"/>
  <c r="AN374" i="16"/>
  <c r="AM374" i="16"/>
  <c r="AN373" i="16"/>
  <c r="AM373" i="16"/>
  <c r="AN372" i="16"/>
  <c r="AM372" i="16"/>
  <c r="AN371" i="16"/>
  <c r="AM371" i="16"/>
  <c r="AN370" i="16"/>
  <c r="AM370" i="16"/>
  <c r="AN369" i="16"/>
  <c r="AM369" i="16"/>
  <c r="AN368" i="16"/>
  <c r="AM368" i="16"/>
  <c r="AN367" i="16"/>
  <c r="AM367" i="16"/>
  <c r="AN366" i="16"/>
  <c r="AM366" i="16"/>
  <c r="AN365" i="16"/>
  <c r="AM365" i="16"/>
  <c r="AN364" i="16"/>
  <c r="AM364" i="16"/>
  <c r="AN363" i="16"/>
  <c r="AM363" i="16"/>
  <c r="AN362" i="16"/>
  <c r="AM362" i="16"/>
  <c r="AN361" i="16"/>
  <c r="AM361" i="16"/>
  <c r="AN360" i="16"/>
  <c r="AM360" i="16"/>
  <c r="AN359" i="16"/>
  <c r="AM359" i="16"/>
  <c r="AN358" i="16"/>
  <c r="AM358" i="16"/>
  <c r="AN357" i="16"/>
  <c r="AM357" i="16"/>
  <c r="AN356" i="16"/>
  <c r="AM356" i="16"/>
  <c r="AN355" i="16"/>
  <c r="AM355" i="16"/>
  <c r="AN354" i="16"/>
  <c r="AM354" i="16"/>
  <c r="AN353" i="16"/>
  <c r="AM353" i="16"/>
  <c r="AN352" i="16"/>
  <c r="AM352" i="16"/>
  <c r="AN351" i="16"/>
  <c r="AM351" i="16"/>
  <c r="AN350" i="16"/>
  <c r="AM350" i="16"/>
  <c r="AN349" i="16"/>
  <c r="AM349" i="16"/>
  <c r="AN348" i="16"/>
  <c r="AM348" i="16"/>
  <c r="AN347" i="16"/>
  <c r="AM347" i="16"/>
  <c r="AN346" i="16"/>
  <c r="AM346" i="16"/>
  <c r="AN345" i="16"/>
  <c r="AM345" i="16"/>
  <c r="AN344" i="16"/>
  <c r="AM344" i="16"/>
  <c r="AN343" i="16"/>
  <c r="AM343" i="16"/>
  <c r="AN342" i="16"/>
  <c r="AM342" i="16"/>
  <c r="AN341" i="16"/>
  <c r="AM341" i="16"/>
  <c r="AN340" i="16"/>
  <c r="AM340" i="16"/>
  <c r="AN339" i="16"/>
  <c r="AM339" i="16"/>
  <c r="AN338" i="16"/>
  <c r="AM338" i="16"/>
  <c r="AN337" i="16"/>
  <c r="AM337" i="16"/>
  <c r="AN336" i="16"/>
  <c r="AM336" i="16"/>
  <c r="AN335" i="16"/>
  <c r="AM335" i="16"/>
  <c r="AN334" i="16"/>
  <c r="AM334" i="16"/>
  <c r="AN333" i="16"/>
  <c r="AM333" i="16"/>
  <c r="AN332" i="16"/>
  <c r="AM332" i="16"/>
  <c r="AN331" i="16"/>
  <c r="AM331" i="16"/>
  <c r="AN330" i="16"/>
  <c r="AM330" i="16"/>
  <c r="AN329" i="16"/>
  <c r="AM329" i="16"/>
  <c r="AN328" i="16"/>
  <c r="AM328" i="16"/>
  <c r="AN327" i="16"/>
  <c r="AM327" i="16"/>
  <c r="AN326" i="16"/>
  <c r="AM326" i="16"/>
  <c r="AN325" i="16"/>
  <c r="AM325" i="16"/>
  <c r="AN324" i="16"/>
  <c r="AM324" i="16"/>
  <c r="AN323" i="16"/>
  <c r="AM323" i="16"/>
  <c r="AN322" i="16"/>
  <c r="AM322" i="16"/>
  <c r="AN321" i="16"/>
  <c r="AM321" i="16"/>
  <c r="AN320" i="16"/>
  <c r="AM320" i="16"/>
  <c r="AN319" i="16"/>
  <c r="AM319" i="16"/>
  <c r="AN318" i="16"/>
  <c r="AM318" i="16"/>
  <c r="AN317" i="16"/>
  <c r="AM317" i="16"/>
  <c r="AN316" i="16"/>
  <c r="AM316" i="16"/>
  <c r="AN315" i="16"/>
  <c r="AM315" i="16"/>
  <c r="AN314" i="16"/>
  <c r="AM314" i="16"/>
  <c r="AN313" i="16"/>
  <c r="AM313" i="16"/>
  <c r="AN312" i="16"/>
  <c r="AM312" i="16"/>
  <c r="AN311" i="16"/>
  <c r="AM311" i="16"/>
  <c r="AN310" i="16"/>
  <c r="AM310" i="16"/>
  <c r="AN309" i="16"/>
  <c r="AM309" i="16"/>
  <c r="AN308" i="16"/>
  <c r="AM308" i="16"/>
  <c r="AN307" i="16"/>
  <c r="AM307" i="16"/>
  <c r="AN306" i="16"/>
  <c r="AM306" i="16"/>
  <c r="AN305" i="16"/>
  <c r="AM305" i="16"/>
  <c r="AN304" i="16"/>
  <c r="AM304" i="16"/>
  <c r="AN303" i="16"/>
  <c r="AM303" i="16"/>
  <c r="AN302" i="16"/>
  <c r="AM302" i="16"/>
  <c r="AN301" i="16"/>
  <c r="AM301" i="16"/>
  <c r="AN300" i="16"/>
  <c r="AM300" i="16"/>
  <c r="AN299" i="16"/>
  <c r="AM299" i="16"/>
  <c r="AN298" i="16"/>
  <c r="AM298" i="16"/>
  <c r="AN297" i="16"/>
  <c r="AM297" i="16"/>
  <c r="AN296" i="16"/>
  <c r="AM296" i="16"/>
  <c r="AN295" i="16"/>
  <c r="AM295" i="16"/>
  <c r="AN294" i="16"/>
  <c r="AM294" i="16"/>
  <c r="AN293" i="16"/>
  <c r="AM293" i="16"/>
  <c r="AN292" i="16"/>
  <c r="AM292" i="16"/>
  <c r="AN291" i="16"/>
  <c r="AM291" i="16"/>
  <c r="AN290" i="16"/>
  <c r="AM290" i="16"/>
  <c r="AN289" i="16"/>
  <c r="AM289" i="16"/>
  <c r="AN288" i="16"/>
  <c r="AM288" i="16"/>
  <c r="AN287" i="16"/>
  <c r="AM287" i="16"/>
  <c r="AN286" i="16"/>
  <c r="AM286" i="16"/>
  <c r="AN285" i="16"/>
  <c r="AM285" i="16"/>
  <c r="AN284" i="16"/>
  <c r="AM284" i="16"/>
  <c r="AN283" i="16"/>
  <c r="AM283" i="16"/>
  <c r="AN282" i="16"/>
  <c r="AM282" i="16"/>
  <c r="AN281" i="16"/>
  <c r="AM281" i="16"/>
  <c r="AN280" i="16"/>
  <c r="AM280" i="16"/>
  <c r="AN279" i="16"/>
  <c r="AM279" i="16"/>
  <c r="AN278" i="16"/>
  <c r="AM278" i="16"/>
  <c r="AN277" i="16"/>
  <c r="AM277" i="16"/>
  <c r="AN276" i="16"/>
  <c r="AM276" i="16"/>
  <c r="AN275" i="16"/>
  <c r="AM275" i="16"/>
  <c r="AN274" i="16"/>
  <c r="AM274" i="16"/>
  <c r="AN273" i="16"/>
  <c r="AM273" i="16"/>
  <c r="AN272" i="16"/>
  <c r="AM272" i="16"/>
  <c r="AN271" i="16"/>
  <c r="AM271" i="16"/>
  <c r="AN270" i="16"/>
  <c r="AM270" i="16"/>
  <c r="AN269" i="16"/>
  <c r="AM269" i="16"/>
  <c r="AN268" i="16"/>
  <c r="AM268" i="16"/>
  <c r="AN267" i="16"/>
  <c r="AM267" i="16"/>
  <c r="AN266" i="16"/>
  <c r="AM266" i="16"/>
  <c r="AN265" i="16"/>
  <c r="AM265" i="16"/>
  <c r="AN264" i="16"/>
  <c r="AM264" i="16"/>
  <c r="AN263" i="16"/>
  <c r="AM263" i="16"/>
  <c r="AN262" i="16"/>
  <c r="AM262" i="16"/>
  <c r="AN261" i="16"/>
  <c r="AM261" i="16"/>
  <c r="AN260" i="16"/>
  <c r="AM260" i="16"/>
  <c r="AN259" i="16"/>
  <c r="AM259" i="16"/>
  <c r="AN258" i="16"/>
  <c r="AM258" i="16"/>
  <c r="AN257" i="16"/>
  <c r="AM257" i="16"/>
  <c r="AN256" i="16"/>
  <c r="AM256" i="16"/>
  <c r="AN255" i="16"/>
  <c r="AM255" i="16"/>
  <c r="AN254" i="16"/>
  <c r="AM254" i="16"/>
  <c r="AN253" i="16"/>
  <c r="AM253" i="16"/>
  <c r="AN252" i="16"/>
  <c r="AM252" i="16"/>
  <c r="AN251" i="16"/>
  <c r="AM251" i="16"/>
  <c r="AN250" i="16"/>
  <c r="AM250" i="16"/>
  <c r="AN249" i="16"/>
  <c r="AM249" i="16"/>
  <c r="AN248" i="16"/>
  <c r="AM248" i="16"/>
  <c r="AN247" i="16"/>
  <c r="AM247" i="16"/>
  <c r="AN246" i="16"/>
  <c r="AM246" i="16"/>
  <c r="AN245" i="16"/>
  <c r="AM245" i="16"/>
  <c r="AN244" i="16"/>
  <c r="AM244" i="16"/>
  <c r="AN243" i="16"/>
  <c r="AM243" i="16"/>
  <c r="AN242" i="16"/>
  <c r="AM242" i="16"/>
  <c r="AN241" i="16"/>
  <c r="AM241" i="16"/>
  <c r="AN240" i="16"/>
  <c r="AM240" i="16"/>
  <c r="AN239" i="16"/>
  <c r="AM239" i="16"/>
  <c r="AN238" i="16"/>
  <c r="AM238" i="16"/>
  <c r="AN237" i="16"/>
  <c r="AM237" i="16"/>
  <c r="AN236" i="16"/>
  <c r="AM236" i="16"/>
  <c r="AN235" i="16"/>
  <c r="AM235" i="16"/>
  <c r="AN234" i="16"/>
  <c r="AM234" i="16"/>
  <c r="AN233" i="16"/>
  <c r="AM233" i="16"/>
  <c r="AN232" i="16"/>
  <c r="AM232" i="16"/>
  <c r="AN231" i="16"/>
  <c r="AM231" i="16"/>
  <c r="AN230" i="16"/>
  <c r="AM230" i="16"/>
  <c r="AN229" i="16"/>
  <c r="AM229" i="16"/>
  <c r="AN228" i="16"/>
  <c r="AM228" i="16"/>
  <c r="AN227" i="16"/>
  <c r="AM227" i="16"/>
  <c r="AN226" i="16"/>
  <c r="AM226" i="16"/>
  <c r="AN225" i="16"/>
  <c r="AM225" i="16"/>
  <c r="AN224" i="16"/>
  <c r="AM224" i="16"/>
  <c r="AN223" i="16"/>
  <c r="AM223" i="16"/>
  <c r="AN222" i="16"/>
  <c r="AM222" i="16"/>
  <c r="AN221" i="16"/>
  <c r="AM221" i="16"/>
  <c r="AN220" i="16"/>
  <c r="AM220" i="16"/>
  <c r="AN219" i="16"/>
  <c r="AM219" i="16"/>
  <c r="AN218" i="16"/>
  <c r="AM218" i="16"/>
  <c r="AN217" i="16"/>
  <c r="AM217" i="16"/>
  <c r="AN216" i="16"/>
  <c r="AM216" i="16"/>
  <c r="AN215" i="16"/>
  <c r="AM215" i="16"/>
  <c r="AN214" i="16"/>
  <c r="AM214" i="16"/>
  <c r="AN213" i="16"/>
  <c r="AM213" i="16"/>
  <c r="AN212" i="16"/>
  <c r="AM212" i="16"/>
  <c r="AN211" i="16"/>
  <c r="AM211" i="16"/>
  <c r="AN210" i="16"/>
  <c r="AM210" i="16"/>
  <c r="AN209" i="16"/>
  <c r="AM209" i="16"/>
  <c r="AN208" i="16"/>
  <c r="AM208" i="16"/>
  <c r="AN207" i="16"/>
  <c r="AM207" i="16"/>
  <c r="AN206" i="16"/>
  <c r="AM206" i="16"/>
  <c r="AN205" i="16"/>
  <c r="AM205" i="16"/>
  <c r="AN204" i="16"/>
  <c r="AM204" i="16"/>
  <c r="AN203" i="16"/>
  <c r="AM203" i="16"/>
  <c r="AN202" i="16"/>
  <c r="AM202" i="16"/>
  <c r="AN201" i="16"/>
  <c r="AM201" i="16"/>
  <c r="AN200" i="16"/>
  <c r="AM200" i="16"/>
  <c r="AN199" i="16"/>
  <c r="AM199" i="16"/>
  <c r="AN198" i="16"/>
  <c r="AM198" i="16"/>
  <c r="AN197" i="16"/>
  <c r="AM197" i="16"/>
  <c r="AN196" i="16"/>
  <c r="AM196" i="16"/>
  <c r="AN195" i="16"/>
  <c r="AM195" i="16"/>
  <c r="AN194" i="16"/>
  <c r="AM194" i="16"/>
  <c r="AN193" i="16"/>
  <c r="AM193" i="16"/>
  <c r="AN192" i="16"/>
  <c r="AM192" i="16"/>
  <c r="AN191" i="16"/>
  <c r="AM191" i="16"/>
  <c r="AN190" i="16"/>
  <c r="AM190" i="16"/>
  <c r="AN189" i="16"/>
  <c r="AM189" i="16"/>
  <c r="AN188" i="16"/>
  <c r="AM188" i="16"/>
  <c r="AN187" i="16"/>
  <c r="AM187" i="16"/>
  <c r="AN186" i="16"/>
  <c r="AM186" i="16"/>
  <c r="AN185" i="16"/>
  <c r="AM185" i="16"/>
  <c r="AN184" i="16"/>
  <c r="AM184" i="16"/>
  <c r="AN183" i="16"/>
  <c r="AM183" i="16"/>
  <c r="AN182" i="16"/>
  <c r="AM182" i="16"/>
  <c r="AN181" i="16"/>
  <c r="AM181" i="16"/>
  <c r="AN180" i="16"/>
  <c r="AM180" i="16"/>
  <c r="AN179" i="16"/>
  <c r="AM179" i="16"/>
  <c r="AN178" i="16"/>
  <c r="AM178" i="16"/>
  <c r="AN177" i="16"/>
  <c r="AM177" i="16"/>
  <c r="AN176" i="16"/>
  <c r="AM176" i="16"/>
  <c r="AN175" i="16"/>
  <c r="AM175" i="16"/>
  <c r="AN174" i="16"/>
  <c r="AM174" i="16"/>
  <c r="AN173" i="16"/>
  <c r="AM173" i="16"/>
  <c r="AN172" i="16"/>
  <c r="AM172" i="16"/>
  <c r="AN171" i="16"/>
  <c r="AM171" i="16"/>
  <c r="AN170" i="16"/>
  <c r="AM170" i="16"/>
  <c r="AN169" i="16"/>
  <c r="AM169" i="16"/>
  <c r="AN168" i="16"/>
  <c r="AM168" i="16"/>
  <c r="AN167" i="16"/>
  <c r="AM167" i="16"/>
  <c r="AN166" i="16"/>
  <c r="AM166" i="16"/>
  <c r="AN165" i="16"/>
  <c r="AM165" i="16"/>
  <c r="AN164" i="16"/>
  <c r="AM164" i="16"/>
  <c r="AN163" i="16"/>
  <c r="AM163" i="16"/>
  <c r="AN162" i="16"/>
  <c r="AM162" i="16"/>
  <c r="AN161" i="16"/>
  <c r="AM161" i="16"/>
  <c r="AN160" i="16"/>
  <c r="AM160" i="16"/>
  <c r="AN159" i="16"/>
  <c r="AM159" i="16"/>
  <c r="AN158" i="16"/>
  <c r="AM158" i="16"/>
  <c r="AN157" i="16"/>
  <c r="AM157" i="16"/>
  <c r="AN156" i="16"/>
  <c r="AM156" i="16"/>
  <c r="AN155" i="16"/>
  <c r="AM155" i="16"/>
  <c r="AN154" i="16"/>
  <c r="AM154" i="16"/>
  <c r="AN153" i="16"/>
  <c r="AM153" i="16"/>
  <c r="AN152" i="16"/>
  <c r="AM152" i="16"/>
  <c r="AN151" i="16"/>
  <c r="AM151" i="16"/>
  <c r="AN150" i="16"/>
  <c r="AM150" i="16"/>
  <c r="AN149" i="16"/>
  <c r="AM149" i="16"/>
  <c r="AN148" i="16"/>
  <c r="AM148" i="16"/>
  <c r="AN147" i="16"/>
  <c r="AM147" i="16"/>
  <c r="AN146" i="16"/>
  <c r="AM146" i="16"/>
  <c r="AN145" i="16"/>
  <c r="AM145" i="16"/>
  <c r="AN144" i="16"/>
  <c r="AM144" i="16"/>
  <c r="AN143" i="16"/>
  <c r="AM143" i="16"/>
  <c r="AN142" i="16"/>
  <c r="AM142" i="16"/>
  <c r="AN141" i="16"/>
  <c r="AM141" i="16"/>
  <c r="AN140" i="16"/>
  <c r="AM140" i="16"/>
  <c r="AN139" i="16"/>
  <c r="AM139" i="16"/>
  <c r="AN138" i="16"/>
  <c r="AM138" i="16"/>
  <c r="AN137" i="16"/>
  <c r="AM137" i="16"/>
  <c r="AN136" i="16"/>
  <c r="AM136" i="16"/>
  <c r="AN135" i="16"/>
  <c r="AM135" i="16"/>
  <c r="AN134" i="16"/>
  <c r="AM134" i="16"/>
  <c r="AN133" i="16"/>
  <c r="AM133" i="16"/>
  <c r="AN132" i="16"/>
  <c r="AM132" i="16"/>
  <c r="AN131" i="16"/>
  <c r="AM131" i="16"/>
  <c r="AN130" i="16"/>
  <c r="AM130" i="16"/>
  <c r="AN129" i="16"/>
  <c r="AM129" i="16"/>
  <c r="AN128" i="16"/>
  <c r="AM128" i="16"/>
  <c r="AN127" i="16"/>
  <c r="AM127" i="16"/>
  <c r="AN126" i="16"/>
  <c r="AM126" i="16"/>
  <c r="AN125" i="16"/>
  <c r="AM125" i="16"/>
  <c r="AN124" i="16"/>
  <c r="AM124" i="16"/>
  <c r="AN123" i="16"/>
  <c r="AM123" i="16"/>
  <c r="AN122" i="16"/>
  <c r="AM122" i="16"/>
  <c r="AN121" i="16"/>
  <c r="AM121" i="16"/>
  <c r="AN120" i="16"/>
  <c r="AM120" i="16"/>
  <c r="AN119" i="16"/>
  <c r="AM119" i="16"/>
  <c r="AN118" i="16"/>
  <c r="AM118" i="16"/>
  <c r="AN117" i="16"/>
  <c r="AM117" i="16"/>
  <c r="AN116" i="16"/>
  <c r="AM116" i="16"/>
  <c r="AN115" i="16"/>
  <c r="AM115" i="16"/>
  <c r="AN114" i="16"/>
  <c r="AM114" i="16"/>
  <c r="AN113" i="16"/>
  <c r="AM113" i="16"/>
  <c r="AN112" i="16"/>
  <c r="AM112" i="16"/>
  <c r="AN111" i="16"/>
  <c r="AM111" i="16"/>
  <c r="AN110" i="16"/>
  <c r="AM110" i="16"/>
  <c r="AN109" i="16"/>
  <c r="AM109" i="16"/>
  <c r="AN108" i="16"/>
  <c r="AM108" i="16"/>
  <c r="AN107" i="16"/>
  <c r="AM107" i="16"/>
  <c r="AN106" i="16"/>
  <c r="AM106" i="16"/>
  <c r="AN105" i="16"/>
  <c r="AM105" i="16"/>
  <c r="AN104" i="16"/>
  <c r="AM104" i="16"/>
  <c r="AN103" i="16"/>
  <c r="AM103" i="16"/>
  <c r="AN102" i="16"/>
  <c r="AM102" i="16"/>
  <c r="AN101" i="16"/>
  <c r="AM101" i="16"/>
  <c r="AN100" i="16"/>
  <c r="AM100" i="16"/>
  <c r="AN99" i="16"/>
  <c r="AM99" i="16"/>
  <c r="AN98" i="16"/>
  <c r="AM98" i="16"/>
  <c r="AN97" i="16"/>
  <c r="AM97" i="16"/>
  <c r="AN96" i="16"/>
  <c r="AM96" i="16"/>
  <c r="AN95" i="16"/>
  <c r="AM95" i="16"/>
  <c r="AN94" i="16"/>
  <c r="AM94" i="16"/>
  <c r="AN93" i="16"/>
  <c r="AM93" i="16"/>
  <c r="AN92" i="16"/>
  <c r="AM92" i="16"/>
  <c r="AN91" i="16"/>
  <c r="AM91" i="16"/>
  <c r="AN90" i="16"/>
  <c r="AM90" i="16"/>
  <c r="AN89" i="16"/>
  <c r="AM89" i="16"/>
  <c r="AN88" i="16"/>
  <c r="AM88" i="16"/>
  <c r="AN87" i="16"/>
  <c r="AM87" i="16"/>
  <c r="AN86" i="16"/>
  <c r="AM86" i="16"/>
  <c r="AN85" i="16"/>
  <c r="AM85" i="16"/>
  <c r="AN84" i="16"/>
  <c r="AM84" i="16"/>
  <c r="AN83" i="16"/>
  <c r="AM83" i="16"/>
  <c r="AN82" i="16"/>
  <c r="AM82" i="16"/>
  <c r="AN81" i="16"/>
  <c r="AM81" i="16"/>
  <c r="AN80" i="16"/>
  <c r="AM80" i="16"/>
  <c r="AN79" i="16"/>
  <c r="AM79" i="16"/>
  <c r="AN78" i="16"/>
  <c r="AM78" i="16"/>
  <c r="AN77" i="16"/>
  <c r="AM77" i="16"/>
  <c r="AN76" i="16"/>
  <c r="AM76" i="16"/>
  <c r="AN75" i="16"/>
  <c r="AM75" i="16"/>
  <c r="AN74" i="16"/>
  <c r="AM74" i="16"/>
  <c r="AN73" i="16"/>
  <c r="AM73" i="16"/>
  <c r="AN72" i="16"/>
  <c r="AM72" i="16"/>
  <c r="AN71" i="16"/>
  <c r="AM71" i="16"/>
  <c r="AN70" i="16"/>
  <c r="AM70" i="16"/>
  <c r="AN69" i="16"/>
  <c r="AM69" i="16"/>
  <c r="AN68" i="16"/>
  <c r="AM68" i="16"/>
  <c r="AN67" i="16"/>
  <c r="AM67" i="16"/>
  <c r="AN66" i="16"/>
  <c r="AM66" i="16"/>
  <c r="AN65" i="16"/>
  <c r="AM65" i="16"/>
  <c r="AN64" i="16"/>
  <c r="AM64" i="16"/>
  <c r="AN63" i="16"/>
  <c r="AM63" i="16"/>
  <c r="AN62" i="16"/>
  <c r="AM62" i="16"/>
  <c r="AN61" i="16"/>
  <c r="AM61" i="16"/>
  <c r="AN60" i="16"/>
  <c r="AM60" i="16"/>
  <c r="AN59" i="16"/>
  <c r="AM59" i="16"/>
  <c r="AN58" i="16"/>
  <c r="AM58" i="16"/>
  <c r="AN57" i="16"/>
  <c r="AM57" i="16"/>
  <c r="AN56" i="16"/>
  <c r="AM56" i="16"/>
  <c r="AN55" i="16"/>
  <c r="AM55" i="16"/>
  <c r="AN54" i="16"/>
  <c r="AM54" i="16"/>
  <c r="AN53" i="16"/>
  <c r="AM53" i="16"/>
  <c r="AN52" i="16"/>
  <c r="AM52" i="16"/>
  <c r="AN51" i="16"/>
  <c r="AM51" i="16"/>
  <c r="AN50" i="16"/>
  <c r="AM50" i="16"/>
  <c r="AN49" i="16"/>
  <c r="AM49" i="16"/>
  <c r="AN48" i="16"/>
  <c r="AM48" i="16"/>
  <c r="AN47" i="16"/>
  <c r="AM47" i="16"/>
  <c r="AN46" i="16"/>
  <c r="AM46" i="16"/>
  <c r="AN45" i="16"/>
  <c r="AM45" i="16"/>
  <c r="AN44" i="16"/>
  <c r="AM44" i="16"/>
  <c r="AN43" i="16"/>
  <c r="AM43" i="16"/>
  <c r="AN42" i="16"/>
  <c r="AM42" i="16"/>
  <c r="AN41" i="16"/>
  <c r="AM41" i="16"/>
  <c r="AN40" i="16"/>
  <c r="AM40" i="16"/>
  <c r="AN39" i="16"/>
  <c r="AM39" i="16"/>
  <c r="AN38" i="16"/>
  <c r="AM38" i="16"/>
  <c r="AN37" i="16"/>
  <c r="AM37" i="16"/>
  <c r="AN36" i="16"/>
  <c r="AM36" i="16"/>
  <c r="AN35" i="16"/>
  <c r="AM35" i="16"/>
  <c r="AN34" i="16"/>
  <c r="AM34" i="16"/>
  <c r="AN33" i="16"/>
  <c r="AM33" i="16"/>
  <c r="AN32" i="16"/>
  <c r="AM32" i="16"/>
  <c r="AN31" i="16"/>
  <c r="AM31" i="16"/>
  <c r="AN30" i="16"/>
  <c r="AM30" i="16"/>
  <c r="AN29" i="16"/>
  <c r="AM29" i="16"/>
  <c r="AN28" i="16"/>
  <c r="AM28" i="16"/>
  <c r="AN27" i="16"/>
  <c r="AM27" i="16"/>
  <c r="AN26" i="16"/>
  <c r="AM26" i="16"/>
  <c r="AN25" i="16"/>
  <c r="AM25" i="16"/>
  <c r="AN24" i="16"/>
  <c r="AM24" i="16"/>
  <c r="AN23" i="16"/>
  <c r="AM23" i="16"/>
  <c r="AN22" i="16"/>
  <c r="AM22" i="16"/>
  <c r="AN21" i="16"/>
  <c r="AM21" i="16"/>
  <c r="AN20" i="16"/>
  <c r="AM20" i="16"/>
  <c r="AN19" i="16"/>
  <c r="AM19" i="16"/>
  <c r="AN18" i="16"/>
  <c r="AM18" i="16"/>
  <c r="AN17" i="16"/>
  <c r="AM17" i="16"/>
  <c r="AN16" i="16"/>
  <c r="AM16" i="16"/>
  <c r="AN15" i="16"/>
  <c r="AM15" i="16"/>
  <c r="AN14" i="16"/>
  <c r="AM14" i="16"/>
  <c r="AN13" i="16"/>
  <c r="AM13" i="16"/>
  <c r="AN12" i="16"/>
  <c r="AM12" i="16"/>
  <c r="AN11" i="16"/>
  <c r="AM11" i="16"/>
  <c r="AN10" i="16"/>
  <c r="AM10" i="16"/>
  <c r="AN9" i="16"/>
  <c r="AM9" i="16"/>
  <c r="AN8" i="16"/>
  <c r="AM8" i="16"/>
  <c r="AN7" i="16"/>
  <c r="AM7" i="16"/>
  <c r="AN6" i="16"/>
  <c r="AM6" i="16"/>
  <c r="AN5" i="16"/>
  <c r="AM5" i="16"/>
  <c r="AN4" i="16"/>
  <c r="AM4" i="16"/>
  <c r="AN3" i="16"/>
  <c r="AM3" i="16"/>
  <c r="I1" i="16"/>
  <c r="R13" i="15"/>
  <c r="R12" i="15"/>
  <c r="R11" i="15"/>
  <c r="R10" i="15"/>
  <c r="R9" i="15"/>
  <c r="R8" i="15"/>
  <c r="R7" i="15"/>
  <c r="R6" i="15"/>
  <c r="R5" i="15"/>
  <c r="R4" i="15"/>
  <c r="K1" i="15"/>
  <c r="I1" i="15"/>
  <c r="T1" i="14"/>
  <c r="R1" i="14"/>
  <c r="L1" i="13"/>
  <c r="W119" i="12"/>
  <c r="W118" i="12"/>
  <c r="W117" i="12"/>
  <c r="W116" i="12"/>
  <c r="W115" i="12"/>
  <c r="W114" i="12"/>
  <c r="W113" i="12"/>
  <c r="W112" i="12"/>
  <c r="W111" i="12"/>
  <c r="W110" i="12"/>
  <c r="W109" i="12"/>
  <c r="W108" i="12"/>
  <c r="W107" i="12"/>
  <c r="W106" i="12"/>
  <c r="W105" i="12"/>
  <c r="W104" i="12"/>
  <c r="W103" i="12"/>
  <c r="W102" i="12"/>
  <c r="W101" i="12"/>
  <c r="W100" i="12"/>
  <c r="W99" i="12"/>
  <c r="W98" i="12"/>
  <c r="W97" i="12"/>
  <c r="W96" i="12"/>
  <c r="W95" i="12"/>
  <c r="W94" i="12"/>
  <c r="W93" i="12"/>
  <c r="W92" i="12"/>
  <c r="W91" i="12"/>
  <c r="W90" i="12"/>
  <c r="W89" i="12"/>
  <c r="W88" i="12"/>
  <c r="W87" i="12"/>
  <c r="W86" i="12"/>
  <c r="W85" i="12"/>
  <c r="W84" i="12"/>
  <c r="W83" i="12"/>
  <c r="W82" i="12"/>
  <c r="W81" i="12"/>
  <c r="W80" i="12"/>
  <c r="W79" i="12"/>
  <c r="W78" i="12"/>
  <c r="W77" i="12"/>
  <c r="W76" i="12"/>
  <c r="W21" i="12"/>
  <c r="W20" i="12"/>
  <c r="W19" i="12"/>
  <c r="W18" i="12"/>
  <c r="W17" i="12"/>
  <c r="W16" i="12"/>
  <c r="W15" i="12"/>
  <c r="W14" i="12"/>
  <c r="W13" i="12"/>
  <c r="W12" i="12"/>
  <c r="W11" i="12"/>
  <c r="W10" i="12"/>
  <c r="W9" i="12"/>
  <c r="W8" i="12"/>
  <c r="W7" i="12"/>
  <c r="W6" i="12"/>
  <c r="W5" i="12"/>
  <c r="W4" i="12"/>
  <c r="W3" i="12"/>
  <c r="T1" i="12"/>
  <c r="R1" i="12"/>
  <c r="S12" i="11"/>
  <c r="F12" i="11"/>
  <c r="S11" i="11"/>
  <c r="F11" i="11"/>
  <c r="S10" i="11"/>
  <c r="S9" i="11"/>
  <c r="U8" i="11"/>
  <c r="Q8" i="11" s="1"/>
  <c r="S8" i="11" s="1"/>
  <c r="F8" i="11"/>
  <c r="S7" i="11"/>
  <c r="Q7" i="11"/>
  <c r="Q6" i="11" s="1"/>
  <c r="G5" i="11"/>
  <c r="R1" i="11"/>
  <c r="G1" i="11"/>
  <c r="G6" i="10"/>
  <c r="G5" i="10"/>
  <c r="G4" i="10"/>
  <c r="G7" i="10" s="1"/>
  <c r="H1" i="10"/>
  <c r="F1" i="10"/>
  <c r="J8" i="9"/>
  <c r="H8" i="9"/>
  <c r="J7" i="9"/>
  <c r="H7" i="9"/>
  <c r="J6" i="9"/>
  <c r="H6" i="9"/>
  <c r="H5" i="9" s="1"/>
  <c r="H4" i="9"/>
  <c r="J1" i="9"/>
  <c r="H1" i="9"/>
  <c r="AM135" i="8"/>
  <c r="AM134" i="8"/>
  <c r="AM133" i="8"/>
  <c r="AM132" i="8"/>
  <c r="AM131" i="8"/>
  <c r="AM130" i="8"/>
  <c r="AM129" i="8"/>
  <c r="AM128" i="8"/>
  <c r="AM127" i="8"/>
  <c r="AM126" i="8"/>
  <c r="AM125" i="8"/>
  <c r="AM124" i="8"/>
  <c r="AM123" i="8"/>
  <c r="AM122" i="8"/>
  <c r="AM121" i="8"/>
  <c r="AM120" i="8"/>
  <c r="AM119" i="8"/>
  <c r="AM118" i="8"/>
  <c r="AM117" i="8"/>
  <c r="AM116" i="8"/>
  <c r="AM115" i="8"/>
  <c r="AM114" i="8"/>
  <c r="AM113" i="8"/>
  <c r="AM112" i="8"/>
  <c r="AM111" i="8"/>
  <c r="AM110" i="8"/>
  <c r="AM109" i="8"/>
  <c r="AM108" i="8"/>
  <c r="AM107" i="8"/>
  <c r="AM106" i="8"/>
  <c r="AM105" i="8"/>
  <c r="AM104" i="8"/>
  <c r="AM103" i="8"/>
  <c r="AM102" i="8"/>
  <c r="AM101" i="8"/>
  <c r="AM100" i="8"/>
  <c r="AM99" i="8"/>
  <c r="AM98" i="8"/>
  <c r="AM97" i="8"/>
  <c r="AM96" i="8"/>
  <c r="AN95" i="8"/>
  <c r="AM95" i="8"/>
  <c r="AM94" i="8"/>
  <c r="AM93" i="8"/>
  <c r="AM92" i="8"/>
  <c r="AM91" i="8"/>
  <c r="AN90" i="8"/>
  <c r="AM90" i="8"/>
  <c r="AM89" i="8"/>
  <c r="AM88" i="8"/>
  <c r="AM87" i="8"/>
  <c r="AM86" i="8"/>
  <c r="AM85" i="8"/>
  <c r="AM84" i="8"/>
  <c r="AM83" i="8"/>
  <c r="AM82" i="8"/>
  <c r="AM81" i="8"/>
  <c r="AM80" i="8"/>
  <c r="AM79" i="8"/>
  <c r="AM78" i="8"/>
  <c r="AM77" i="8"/>
  <c r="AM76" i="8"/>
  <c r="AN76" i="8" s="1"/>
  <c r="AN75" i="8"/>
  <c r="AM75" i="8"/>
  <c r="AM74" i="8"/>
  <c r="AM73" i="8"/>
  <c r="AM72" i="8"/>
  <c r="AM71" i="8"/>
  <c r="AM70" i="8"/>
  <c r="AM69" i="8"/>
  <c r="AN68" i="8"/>
  <c r="AM68" i="8"/>
  <c r="AM67" i="8"/>
  <c r="AN67" i="8" s="1"/>
  <c r="AN66" i="8"/>
  <c r="AM66" i="8"/>
  <c r="AM65" i="8"/>
  <c r="AN65" i="8" s="1"/>
  <c r="AN64" i="8"/>
  <c r="AM64" i="8"/>
  <c r="AM63" i="8"/>
  <c r="AN63" i="8" s="1"/>
  <c r="AN62" i="8"/>
  <c r="AM62" i="8"/>
  <c r="AM61" i="8"/>
  <c r="AN61" i="8" s="1"/>
  <c r="AN60" i="8"/>
  <c r="AM60" i="8"/>
  <c r="AM59" i="8"/>
  <c r="AN59" i="8" s="1"/>
  <c r="AN58" i="8"/>
  <c r="AM58" i="8"/>
  <c r="AM57" i="8"/>
  <c r="AN57" i="8" s="1"/>
  <c r="AN56" i="8"/>
  <c r="AM56" i="8"/>
  <c r="AM55" i="8"/>
  <c r="AN55" i="8" s="1"/>
  <c r="AN54" i="8"/>
  <c r="AM54" i="8"/>
  <c r="AM53" i="8"/>
  <c r="AN53" i="8" s="1"/>
  <c r="AN52" i="8"/>
  <c r="AM52" i="8"/>
  <c r="AM51" i="8"/>
  <c r="AN51" i="8" s="1"/>
  <c r="AN50" i="8"/>
  <c r="AM50" i="8"/>
  <c r="AM49" i="8"/>
  <c r="AN49" i="8" s="1"/>
  <c r="AN48" i="8"/>
  <c r="AM48" i="8"/>
  <c r="AM47" i="8"/>
  <c r="AN47" i="8" s="1"/>
  <c r="AN46" i="8"/>
  <c r="AM46" i="8"/>
  <c r="AM45" i="8"/>
  <c r="AN45" i="8" s="1"/>
  <c r="AN44" i="8"/>
  <c r="AM44" i="8"/>
  <c r="AM43" i="8"/>
  <c r="AN43" i="8" s="1"/>
  <c r="AN42" i="8"/>
  <c r="AM42" i="8"/>
  <c r="AM41" i="8"/>
  <c r="AN41" i="8" s="1"/>
  <c r="AN40" i="8"/>
  <c r="AM40" i="8"/>
  <c r="AM39" i="8"/>
  <c r="AN39" i="8" s="1"/>
  <c r="AN38" i="8"/>
  <c r="AM38" i="8"/>
  <c r="AM37" i="8"/>
  <c r="AN37" i="8" s="1"/>
  <c r="AN36" i="8"/>
  <c r="AM36" i="8"/>
  <c r="AM35" i="8"/>
  <c r="AN35" i="8" s="1"/>
  <c r="AN34" i="8"/>
  <c r="AM34" i="8"/>
  <c r="AM33" i="8"/>
  <c r="AN33" i="8" s="1"/>
  <c r="AM32" i="8"/>
  <c r="AM31" i="8"/>
  <c r="AN31" i="8" s="1"/>
  <c r="AM30" i="8"/>
  <c r="AM29" i="8"/>
  <c r="AM28" i="8"/>
  <c r="AN28" i="8" s="1"/>
  <c r="AN27" i="8"/>
  <c r="AM27" i="8"/>
  <c r="AM26" i="8"/>
  <c r="AN26" i="8" s="1"/>
  <c r="AN25" i="8"/>
  <c r="AM25" i="8"/>
  <c r="AM24" i="8"/>
  <c r="AN24" i="8" s="1"/>
  <c r="AN23" i="8"/>
  <c r="AM23" i="8"/>
  <c r="AM22" i="8"/>
  <c r="AN22" i="8" s="1"/>
  <c r="AN21" i="8"/>
  <c r="AM21" i="8"/>
  <c r="AM20" i="8"/>
  <c r="AN20" i="8" s="1"/>
  <c r="AN19" i="8"/>
  <c r="AM19" i="8"/>
  <c r="AM18" i="8"/>
  <c r="AN18" i="8" s="1"/>
  <c r="AN17" i="8"/>
  <c r="AM17" i="8"/>
  <c r="L1" i="7"/>
  <c r="J1" i="7"/>
  <c r="N167" i="6"/>
  <c r="N166" i="6"/>
  <c r="N165" i="6"/>
  <c r="N164" i="6"/>
  <c r="N163" i="6"/>
  <c r="N162" i="6"/>
  <c r="N161" i="6"/>
  <c r="N160" i="6"/>
  <c r="N159" i="6"/>
  <c r="N158" i="6"/>
  <c r="N157" i="6"/>
  <c r="N156" i="6"/>
  <c r="N155" i="6"/>
  <c r="N154" i="6"/>
  <c r="N153" i="6"/>
  <c r="N152" i="6"/>
  <c r="N151" i="6"/>
  <c r="N150" i="6"/>
  <c r="N149" i="6"/>
  <c r="N148" i="6"/>
  <c r="N147" i="6"/>
  <c r="N146" i="6"/>
  <c r="N145"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N100" i="6"/>
  <c r="N99" i="6"/>
  <c r="N98" i="6"/>
  <c r="N97" i="6"/>
  <c r="N96" i="6"/>
  <c r="N95" i="6"/>
  <c r="N94" i="6"/>
  <c r="N93" i="6"/>
  <c r="N92" i="6"/>
  <c r="N91" i="6"/>
  <c r="N90" i="6"/>
  <c r="N89" i="6"/>
  <c r="N88" i="6"/>
  <c r="N87" i="6"/>
  <c r="N86" i="6"/>
  <c r="N85" i="6"/>
  <c r="N84" i="6"/>
  <c r="N83" i="6"/>
  <c r="N82" i="6"/>
  <c r="N81" i="6"/>
  <c r="N80" i="6"/>
  <c r="N79" i="6"/>
  <c r="N78" i="6"/>
  <c r="N77" i="6"/>
  <c r="N76" i="6"/>
  <c r="N75" i="6"/>
  <c r="N74" i="6"/>
  <c r="N73" i="6"/>
  <c r="N72" i="6"/>
  <c r="N71" i="6"/>
  <c r="N70" i="6"/>
  <c r="N69" i="6"/>
  <c r="N68" i="6"/>
  <c r="N67" i="6"/>
  <c r="N66" i="6"/>
  <c r="N65" i="6"/>
  <c r="N64" i="6"/>
  <c r="N63" i="6"/>
  <c r="N62" i="6"/>
  <c r="N61" i="6"/>
  <c r="N60" i="6"/>
  <c r="N59" i="6"/>
  <c r="N5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7" i="6"/>
  <c r="N16" i="6"/>
  <c r="N15" i="6"/>
  <c r="N14" i="6"/>
  <c r="N13" i="6"/>
  <c r="N12" i="6"/>
  <c r="N11" i="6"/>
  <c r="N10" i="6"/>
  <c r="N9" i="6"/>
  <c r="N8" i="6"/>
  <c r="N7" i="6"/>
  <c r="N6" i="6"/>
  <c r="N5" i="6"/>
  <c r="N4" i="6"/>
  <c r="AD241" i="5"/>
  <c r="AC241" i="5"/>
  <c r="AD240" i="5"/>
  <c r="AC240" i="5"/>
  <c r="AD239" i="5"/>
  <c r="AC239" i="5"/>
  <c r="AD238" i="5"/>
  <c r="AC238" i="5"/>
  <c r="AD237" i="5"/>
  <c r="AC237" i="5"/>
  <c r="AD236" i="5"/>
  <c r="AC236" i="5"/>
  <c r="AD235" i="5"/>
  <c r="AC235" i="5"/>
  <c r="AD234" i="5"/>
  <c r="AC234" i="5"/>
  <c r="AD233" i="5"/>
  <c r="AC233" i="5"/>
  <c r="AD232" i="5"/>
  <c r="AC232" i="5"/>
  <c r="AD231" i="5"/>
  <c r="AC231" i="5"/>
  <c r="AD230" i="5"/>
  <c r="AC230" i="5"/>
  <c r="AD229" i="5"/>
  <c r="AC229" i="5"/>
  <c r="AD228" i="5"/>
  <c r="AC228" i="5"/>
  <c r="AD227" i="5"/>
  <c r="AC227" i="5"/>
  <c r="AD226" i="5"/>
  <c r="AC226" i="5"/>
  <c r="AD225" i="5"/>
  <c r="AC225" i="5"/>
  <c r="AD224" i="5"/>
  <c r="AC224" i="5"/>
  <c r="AD223" i="5"/>
  <c r="AC223" i="5"/>
  <c r="AD222" i="5"/>
  <c r="AC222" i="5"/>
  <c r="AD221" i="5"/>
  <c r="AC221" i="5"/>
  <c r="AD220" i="5"/>
  <c r="AC220" i="5"/>
  <c r="AD219" i="5"/>
  <c r="AC219" i="5"/>
  <c r="AD218" i="5"/>
  <c r="AC218" i="5"/>
  <c r="AD217" i="5"/>
  <c r="AC217" i="5"/>
  <c r="AD216" i="5"/>
  <c r="AC216" i="5"/>
  <c r="AD215" i="5"/>
  <c r="AC215" i="5"/>
  <c r="AD214" i="5"/>
  <c r="AC214" i="5"/>
  <c r="AD213" i="5"/>
  <c r="AC213" i="5"/>
  <c r="AD212" i="5"/>
  <c r="AC212" i="5"/>
  <c r="AD211" i="5"/>
  <c r="AC211" i="5"/>
  <c r="AD210" i="5"/>
  <c r="AC210" i="5"/>
  <c r="AD209" i="5"/>
  <c r="AC209" i="5"/>
  <c r="AD208" i="5"/>
  <c r="AC208" i="5"/>
  <c r="AD207" i="5"/>
  <c r="AC207" i="5"/>
  <c r="AD206" i="5"/>
  <c r="AC206" i="5"/>
  <c r="AD205" i="5"/>
  <c r="AC205" i="5"/>
  <c r="AD204" i="5"/>
  <c r="AC204" i="5"/>
  <c r="AD203" i="5"/>
  <c r="AC203" i="5"/>
  <c r="AD202" i="5"/>
  <c r="AC202" i="5"/>
  <c r="AD201" i="5"/>
  <c r="AC201" i="5"/>
  <c r="AD200" i="5"/>
  <c r="AC200" i="5"/>
  <c r="AD199" i="5"/>
  <c r="AC199" i="5"/>
  <c r="AD198" i="5"/>
  <c r="AC198" i="5"/>
  <c r="AD197" i="5"/>
  <c r="AC197" i="5"/>
  <c r="AD196" i="5"/>
  <c r="AC196" i="5"/>
  <c r="AD195" i="5"/>
  <c r="AC195" i="5"/>
  <c r="AD194" i="5"/>
  <c r="AC194" i="5"/>
  <c r="AD193" i="5"/>
  <c r="AC193" i="5"/>
  <c r="AD192" i="5"/>
  <c r="AC192" i="5"/>
  <c r="AD191" i="5"/>
  <c r="AC191" i="5"/>
  <c r="AD190" i="5"/>
  <c r="AC190" i="5"/>
  <c r="AD189" i="5"/>
  <c r="AC189" i="5"/>
  <c r="AD188" i="5"/>
  <c r="AC188" i="5"/>
  <c r="AD187" i="5"/>
  <c r="AC187" i="5"/>
  <c r="AD186" i="5"/>
  <c r="AC186" i="5"/>
  <c r="AD185" i="5"/>
  <c r="AC185" i="5"/>
  <c r="AD184" i="5"/>
  <c r="AC184" i="5"/>
  <c r="AD183" i="5"/>
  <c r="AC183" i="5"/>
  <c r="AD182" i="5"/>
  <c r="AC182" i="5"/>
  <c r="AD181" i="5"/>
  <c r="AC181" i="5"/>
  <c r="AD180" i="5"/>
  <c r="AC180" i="5"/>
  <c r="AD179" i="5"/>
  <c r="AC179" i="5"/>
  <c r="AD178" i="5"/>
  <c r="AC178" i="5"/>
  <c r="AD177" i="5"/>
  <c r="AC177" i="5"/>
  <c r="AD176" i="5"/>
  <c r="AC176" i="5"/>
  <c r="AD175" i="5"/>
  <c r="AC175" i="5"/>
  <c r="AD174" i="5"/>
  <c r="AC174" i="5"/>
  <c r="AD173" i="5"/>
  <c r="AC173" i="5"/>
  <c r="AD172" i="5"/>
  <c r="AC172" i="5"/>
  <c r="AD171" i="5"/>
  <c r="AC171" i="5"/>
  <c r="AD170" i="5"/>
  <c r="AC170" i="5"/>
  <c r="AD169" i="5"/>
  <c r="AC169" i="5"/>
  <c r="AD168" i="5"/>
  <c r="AC168" i="5"/>
  <c r="AD167" i="5"/>
  <c r="AC167" i="5"/>
  <c r="AD166" i="5"/>
  <c r="AC166" i="5"/>
  <c r="AD165" i="5"/>
  <c r="AC165" i="5"/>
  <c r="AD164" i="5"/>
  <c r="AC164" i="5"/>
  <c r="AD163" i="5"/>
  <c r="AC163" i="5"/>
  <c r="AD162" i="5"/>
  <c r="AC162" i="5"/>
  <c r="AD161" i="5"/>
  <c r="AC161" i="5"/>
  <c r="AD160" i="5"/>
  <c r="AC160" i="5"/>
  <c r="AD159" i="5"/>
  <c r="AC159" i="5"/>
  <c r="AD158" i="5"/>
  <c r="AC158" i="5"/>
  <c r="AD157" i="5"/>
  <c r="AC157" i="5"/>
  <c r="AD156" i="5"/>
  <c r="AC156" i="5"/>
  <c r="AD155" i="5"/>
  <c r="AC155" i="5"/>
  <c r="AD154" i="5"/>
  <c r="AC154" i="5"/>
  <c r="AD153" i="5"/>
  <c r="AC153" i="5"/>
  <c r="AD152" i="5"/>
  <c r="AC152" i="5"/>
  <c r="AD151" i="5"/>
  <c r="AC151" i="5"/>
  <c r="AD150" i="5"/>
  <c r="AC150" i="5"/>
  <c r="AD149" i="5"/>
  <c r="AC149" i="5"/>
  <c r="AD148" i="5"/>
  <c r="AC148" i="5"/>
  <c r="AD147" i="5"/>
  <c r="AC147" i="5"/>
  <c r="AD146" i="5"/>
  <c r="AC146" i="5"/>
  <c r="AD145" i="5"/>
  <c r="AC145" i="5"/>
  <c r="AD144" i="5"/>
  <c r="AC144" i="5"/>
  <c r="AD143" i="5"/>
  <c r="AC143" i="5"/>
  <c r="AD142" i="5"/>
  <c r="AC142" i="5"/>
  <c r="AD141" i="5"/>
  <c r="AC141" i="5"/>
  <c r="AD140" i="5"/>
  <c r="AC140" i="5"/>
  <c r="AD139" i="5"/>
  <c r="AC139" i="5"/>
  <c r="AD138" i="5"/>
  <c r="AC138" i="5"/>
  <c r="AD137" i="5"/>
  <c r="AC137" i="5"/>
  <c r="AD136" i="5"/>
  <c r="AC136" i="5"/>
  <c r="AD135" i="5"/>
  <c r="AC135" i="5"/>
  <c r="AD134" i="5"/>
  <c r="AC134" i="5"/>
  <c r="AD133" i="5"/>
  <c r="AC133" i="5"/>
  <c r="AD132" i="5"/>
  <c r="AC132" i="5"/>
  <c r="AD131" i="5"/>
  <c r="AC131" i="5"/>
  <c r="AD130" i="5"/>
  <c r="AC130" i="5"/>
  <c r="AD129" i="5"/>
  <c r="AC129" i="5"/>
  <c r="AD128" i="5"/>
  <c r="AC128" i="5"/>
  <c r="AD127" i="5"/>
  <c r="AC127" i="5"/>
  <c r="J1" i="5"/>
  <c r="H1" i="5"/>
  <c r="E20" i="3"/>
  <c r="E19" i="3"/>
  <c r="E18" i="3"/>
  <c r="E15" i="3"/>
  <c r="E14" i="3"/>
  <c r="E13" i="3"/>
  <c r="E12" i="3"/>
  <c r="E11" i="3"/>
  <c r="E10" i="3"/>
  <c r="E16" i="3" s="1"/>
  <c r="F8" i="3"/>
  <c r="E8" i="3"/>
  <c r="E7" i="3"/>
  <c r="DP1614" i="2"/>
  <c r="DO1614" i="2"/>
  <c r="DN1614" i="2"/>
  <c r="DL1614" i="2"/>
  <c r="DF1614" i="2"/>
  <c r="DG1614" i="2" s="1"/>
  <c r="DE1614" i="2"/>
  <c r="CP1614" i="2"/>
  <c r="AS1614" i="2"/>
  <c r="AR1614" i="2" s="1"/>
  <c r="DH1614" i="2" s="1"/>
  <c r="AO1614" i="2"/>
  <c r="DQ1614" i="2" s="1"/>
  <c r="AN1614" i="2"/>
  <c r="DD1614" i="2" s="1"/>
  <c r="DO1613" i="2"/>
  <c r="DN1613" i="2"/>
  <c r="DL1613" i="2"/>
  <c r="DF1613" i="2"/>
  <c r="DG1613" i="2" s="1"/>
  <c r="DE1613" i="2"/>
  <c r="DD1613" i="2"/>
  <c r="CP1613" i="2"/>
  <c r="AS1613" i="2"/>
  <c r="AR1613" i="2"/>
  <c r="AO1613" i="2"/>
  <c r="AN1613" i="2"/>
  <c r="DO1612" i="2"/>
  <c r="DN1612" i="2"/>
  <c r="DL1612" i="2"/>
  <c r="DF1612" i="2"/>
  <c r="DG1612" i="2" s="1"/>
  <c r="DE1612" i="2"/>
  <c r="CP1612" i="2"/>
  <c r="AS1612" i="2"/>
  <c r="AR1612" i="2" s="1"/>
  <c r="DH1612" i="2" s="1"/>
  <c r="AO1612" i="2"/>
  <c r="DQ1612" i="2" s="1"/>
  <c r="AN1612" i="2"/>
  <c r="DD1612" i="2" s="1"/>
  <c r="DO1611" i="2"/>
  <c r="DN1611" i="2"/>
  <c r="DL1611" i="2"/>
  <c r="DF1611" i="2"/>
  <c r="DG1611" i="2" s="1"/>
  <c r="DE1611" i="2"/>
  <c r="CP1611" i="2"/>
  <c r="AS1611" i="2"/>
  <c r="AR1611" i="2" s="1"/>
  <c r="DH1611" i="2" s="1"/>
  <c r="AO1611" i="2"/>
  <c r="AN1611" i="2"/>
  <c r="DD1611" i="2" s="1"/>
  <c r="DP1610" i="2"/>
  <c r="DO1610" i="2"/>
  <c r="DN1610" i="2"/>
  <c r="DL1610" i="2"/>
  <c r="DF1610" i="2"/>
  <c r="DG1610" i="2" s="1"/>
  <c r="DE1610" i="2"/>
  <c r="CP1610" i="2"/>
  <c r="AS1610" i="2"/>
  <c r="AR1610" i="2" s="1"/>
  <c r="DH1610" i="2" s="1"/>
  <c r="AO1610" i="2"/>
  <c r="DQ1610" i="2" s="1"/>
  <c r="AN1610" i="2"/>
  <c r="DD1610" i="2" s="1"/>
  <c r="DO1609" i="2"/>
  <c r="DN1609" i="2"/>
  <c r="DL1609" i="2"/>
  <c r="DF1609" i="2"/>
  <c r="DG1609" i="2" s="1"/>
  <c r="DE1609" i="2"/>
  <c r="DD1609" i="2"/>
  <c r="CP1609" i="2"/>
  <c r="AS1609" i="2"/>
  <c r="AR1609" i="2"/>
  <c r="AO1609" i="2"/>
  <c r="AN1609" i="2"/>
  <c r="DO1608" i="2"/>
  <c r="DN1608" i="2"/>
  <c r="DL1608" i="2"/>
  <c r="DF1608" i="2"/>
  <c r="DG1608" i="2" s="1"/>
  <c r="DE1608" i="2"/>
  <c r="DI1608" i="2" s="1"/>
  <c r="DJ1608" i="2" s="1"/>
  <c r="CP1608" i="2"/>
  <c r="AS1608" i="2"/>
  <c r="AR1608" i="2" s="1"/>
  <c r="DH1608" i="2" s="1"/>
  <c r="AO1608" i="2"/>
  <c r="AN1608" i="2"/>
  <c r="DD1608" i="2" s="1"/>
  <c r="DO1607" i="2"/>
  <c r="DN1607" i="2"/>
  <c r="DL1607" i="2"/>
  <c r="DF1607" i="2"/>
  <c r="DG1607" i="2" s="1"/>
  <c r="DE1607" i="2"/>
  <c r="DD1607" i="2"/>
  <c r="CP1607" i="2"/>
  <c r="AS1607" i="2"/>
  <c r="AR1607" i="2" s="1"/>
  <c r="DH1607" i="2" s="1"/>
  <c r="AO1607" i="2"/>
  <c r="AN1607" i="2"/>
  <c r="DP1606" i="2"/>
  <c r="DO1606" i="2"/>
  <c r="DN1606" i="2"/>
  <c r="DL1606" i="2"/>
  <c r="DJ1606" i="2"/>
  <c r="DF1606" i="2"/>
  <c r="DG1606" i="2" s="1"/>
  <c r="DI1606" i="2" s="1"/>
  <c r="DE1606" i="2"/>
  <c r="CP1606" i="2"/>
  <c r="CG1606" i="2"/>
  <c r="AS1606" i="2"/>
  <c r="AR1606" i="2" s="1"/>
  <c r="DH1606" i="2" s="1"/>
  <c r="AO1606" i="2"/>
  <c r="DQ1606" i="2" s="1"/>
  <c r="AN1606" i="2"/>
  <c r="DD1606" i="2" s="1"/>
  <c r="DO1605" i="2"/>
  <c r="DN1605" i="2"/>
  <c r="DL1605" i="2"/>
  <c r="DF1605" i="2"/>
  <c r="DG1605" i="2" s="1"/>
  <c r="DE1605" i="2"/>
  <c r="DD1605" i="2"/>
  <c r="CP1605" i="2"/>
  <c r="AS1605" i="2"/>
  <c r="AR1605" i="2"/>
  <c r="AO1605" i="2"/>
  <c r="AN1605" i="2"/>
  <c r="DP1604" i="2"/>
  <c r="DO1604" i="2"/>
  <c r="DN1604" i="2"/>
  <c r="DL1604" i="2"/>
  <c r="DF1604" i="2"/>
  <c r="DG1604" i="2" s="1"/>
  <c r="DI1604" i="2" s="1"/>
  <c r="DE1604" i="2"/>
  <c r="CP1604" i="2"/>
  <c r="CG1604" i="2"/>
  <c r="AS1604" i="2"/>
  <c r="AR1604" i="2" s="1"/>
  <c r="DH1604" i="2" s="1"/>
  <c r="AO1604" i="2"/>
  <c r="DQ1604" i="2" s="1"/>
  <c r="AN1604" i="2"/>
  <c r="DD1604" i="2" s="1"/>
  <c r="DO1603" i="2"/>
  <c r="DN1603" i="2"/>
  <c r="DL1603" i="2"/>
  <c r="DF1603" i="2"/>
  <c r="DG1603" i="2" s="1"/>
  <c r="DE1603" i="2"/>
  <c r="CP1603" i="2"/>
  <c r="AS1603" i="2"/>
  <c r="AR1603" i="2" s="1"/>
  <c r="DH1603" i="2" s="1"/>
  <c r="AO1603" i="2"/>
  <c r="AN1603" i="2"/>
  <c r="DD1603" i="2" s="1"/>
  <c r="DP1602" i="2"/>
  <c r="DO1602" i="2"/>
  <c r="DN1602" i="2"/>
  <c r="DL1602" i="2"/>
  <c r="DF1602" i="2"/>
  <c r="DG1602" i="2" s="1"/>
  <c r="DE1602" i="2"/>
  <c r="CP1602" i="2"/>
  <c r="CG1602" i="2"/>
  <c r="AS1602" i="2"/>
  <c r="AR1602" i="2" s="1"/>
  <c r="DH1602" i="2" s="1"/>
  <c r="AO1602" i="2"/>
  <c r="DQ1602" i="2" s="1"/>
  <c r="AN1602" i="2"/>
  <c r="DD1602" i="2" s="1"/>
  <c r="DO1601" i="2"/>
  <c r="DN1601" i="2"/>
  <c r="DL1601" i="2"/>
  <c r="DF1601" i="2"/>
  <c r="DG1601" i="2" s="1"/>
  <c r="DE1601" i="2"/>
  <c r="DD1601" i="2"/>
  <c r="CP1601" i="2"/>
  <c r="AS1601" i="2"/>
  <c r="AR1601" i="2"/>
  <c r="AO1601" i="2"/>
  <c r="AN1601" i="2"/>
  <c r="DO1600" i="2"/>
  <c r="DN1600" i="2"/>
  <c r="DL1600" i="2"/>
  <c r="DF1600" i="2"/>
  <c r="DG1600" i="2" s="1"/>
  <c r="DE1600" i="2"/>
  <c r="DI1600" i="2" s="1"/>
  <c r="DJ1600" i="2" s="1"/>
  <c r="CP1600" i="2"/>
  <c r="AS1600" i="2"/>
  <c r="AR1600" i="2" s="1"/>
  <c r="DH1600" i="2" s="1"/>
  <c r="AO1600" i="2"/>
  <c r="AN1600" i="2"/>
  <c r="DD1600" i="2" s="1"/>
  <c r="DO1599" i="2"/>
  <c r="DN1599" i="2"/>
  <c r="DL1599" i="2"/>
  <c r="DF1599" i="2"/>
  <c r="DG1599" i="2" s="1"/>
  <c r="DE1599" i="2"/>
  <c r="DD1599" i="2"/>
  <c r="CP1599" i="2"/>
  <c r="AS1599" i="2"/>
  <c r="AR1599" i="2" s="1"/>
  <c r="DH1599" i="2" s="1"/>
  <c r="AO1599" i="2"/>
  <c r="AN1599" i="2"/>
  <c r="DO1598" i="2"/>
  <c r="DN1598" i="2"/>
  <c r="DL1598" i="2"/>
  <c r="DF1598" i="2"/>
  <c r="DG1598" i="2" s="1"/>
  <c r="DE1598" i="2"/>
  <c r="CP1598" i="2"/>
  <c r="AS1598" i="2"/>
  <c r="AR1598" i="2" s="1"/>
  <c r="DH1598" i="2" s="1"/>
  <c r="AO1598" i="2"/>
  <c r="AN1598" i="2"/>
  <c r="DD1598" i="2" s="1"/>
  <c r="DO1597" i="2"/>
  <c r="DN1597" i="2"/>
  <c r="DL1597" i="2"/>
  <c r="DG1597" i="2"/>
  <c r="DF1597" i="2"/>
  <c r="DE1597" i="2"/>
  <c r="DD1597" i="2"/>
  <c r="CP1597" i="2"/>
  <c r="AS1597" i="2"/>
  <c r="AR1597" i="2"/>
  <c r="AO1597" i="2"/>
  <c r="AN1597" i="2"/>
  <c r="DO1596" i="2"/>
  <c r="DN1596" i="2"/>
  <c r="DL1596" i="2"/>
  <c r="DF1596" i="2"/>
  <c r="DG1596" i="2" s="1"/>
  <c r="DE1596" i="2"/>
  <c r="CP1596" i="2"/>
  <c r="AS1596" i="2"/>
  <c r="AR1596" i="2" s="1"/>
  <c r="DH1596" i="2" s="1"/>
  <c r="AO1596" i="2"/>
  <c r="AN1596" i="2"/>
  <c r="DD1596" i="2" s="1"/>
  <c r="DO1595" i="2"/>
  <c r="DN1595" i="2"/>
  <c r="DL1595" i="2"/>
  <c r="DF1595" i="2"/>
  <c r="DG1595" i="2" s="1"/>
  <c r="DE1595" i="2"/>
  <c r="DD1595" i="2"/>
  <c r="CP1595" i="2"/>
  <c r="AS1595" i="2"/>
  <c r="AR1595" i="2"/>
  <c r="DH1595" i="2" s="1"/>
  <c r="AO1595" i="2"/>
  <c r="AN1595" i="2"/>
  <c r="DO1594" i="2"/>
  <c r="DN1594" i="2"/>
  <c r="DL1594" i="2"/>
  <c r="DF1594" i="2"/>
  <c r="DG1594" i="2" s="1"/>
  <c r="DE1594" i="2"/>
  <c r="DI1594" i="2" s="1"/>
  <c r="CP1594" i="2"/>
  <c r="AS1594" i="2"/>
  <c r="AR1594" i="2" s="1"/>
  <c r="DH1594" i="2" s="1"/>
  <c r="AO1594" i="2"/>
  <c r="AN1594" i="2"/>
  <c r="DD1594" i="2" s="1"/>
  <c r="DO1593" i="2"/>
  <c r="DN1593" i="2"/>
  <c r="DL1593" i="2"/>
  <c r="DG1593" i="2"/>
  <c r="DF1593" i="2"/>
  <c r="DE1593" i="2"/>
  <c r="DI1593" i="2" s="1"/>
  <c r="DD1593" i="2"/>
  <c r="CP1593" i="2"/>
  <c r="AS1593" i="2"/>
  <c r="AR1593" i="2"/>
  <c r="AO1593" i="2"/>
  <c r="AN1593" i="2"/>
  <c r="DO1592" i="2"/>
  <c r="DN1592" i="2"/>
  <c r="DL1592" i="2"/>
  <c r="DF1592" i="2"/>
  <c r="DG1592" i="2" s="1"/>
  <c r="DE1592" i="2"/>
  <c r="DI1592" i="2" s="1"/>
  <c r="DJ1592" i="2" s="1"/>
  <c r="CP1592" i="2"/>
  <c r="AS1592" i="2"/>
  <c r="AR1592" i="2" s="1"/>
  <c r="DH1592" i="2" s="1"/>
  <c r="AO1592" i="2"/>
  <c r="AN1592" i="2"/>
  <c r="DD1592" i="2" s="1"/>
  <c r="DO1591" i="2"/>
  <c r="DN1591" i="2"/>
  <c r="DL1591" i="2"/>
  <c r="DG1591" i="2"/>
  <c r="DF1591" i="2"/>
  <c r="DE1591" i="2"/>
  <c r="DI1591" i="2" s="1"/>
  <c r="DD1591" i="2"/>
  <c r="CP1591" i="2"/>
  <c r="AS1591" i="2"/>
  <c r="AR1591" i="2"/>
  <c r="DH1591" i="2" s="1"/>
  <c r="AO1591" i="2"/>
  <c r="AN1591" i="2"/>
  <c r="DO1590" i="2"/>
  <c r="DN1590" i="2"/>
  <c r="DL1590" i="2"/>
  <c r="DF1590" i="2"/>
  <c r="DG1590" i="2" s="1"/>
  <c r="DE1590" i="2"/>
  <c r="CP1590" i="2"/>
  <c r="AS1590" i="2"/>
  <c r="AR1590" i="2" s="1"/>
  <c r="DH1590" i="2" s="1"/>
  <c r="AO1590" i="2"/>
  <c r="AN1590" i="2"/>
  <c r="DD1590" i="2" s="1"/>
  <c r="DO1589" i="2"/>
  <c r="DN1589" i="2"/>
  <c r="DL1589" i="2"/>
  <c r="DG1589" i="2"/>
  <c r="DF1589" i="2"/>
  <c r="DE1589" i="2"/>
  <c r="DI1589" i="2" s="1"/>
  <c r="DD1589" i="2"/>
  <c r="CP1589" i="2"/>
  <c r="AS1589" i="2"/>
  <c r="AR1589" i="2"/>
  <c r="AO1589" i="2"/>
  <c r="AN1589" i="2"/>
  <c r="DO1588" i="2"/>
  <c r="DN1588" i="2"/>
  <c r="DL1588" i="2"/>
  <c r="DF1588" i="2"/>
  <c r="DG1588" i="2" s="1"/>
  <c r="DE1588" i="2"/>
  <c r="DI1588" i="2" s="1"/>
  <c r="CP1588" i="2"/>
  <c r="AS1588" i="2"/>
  <c r="AR1588" i="2" s="1"/>
  <c r="DH1588" i="2" s="1"/>
  <c r="AO1588" i="2"/>
  <c r="AN1588" i="2"/>
  <c r="DD1588" i="2" s="1"/>
  <c r="DO1587" i="2"/>
  <c r="DN1587" i="2"/>
  <c r="DL1587" i="2"/>
  <c r="DF1587" i="2"/>
  <c r="DG1587" i="2" s="1"/>
  <c r="DE1587" i="2"/>
  <c r="DD1587" i="2"/>
  <c r="CP1587" i="2"/>
  <c r="AS1587" i="2"/>
  <c r="AR1587" i="2" s="1"/>
  <c r="DH1587" i="2" s="1"/>
  <c r="AO1587" i="2"/>
  <c r="AN1587" i="2"/>
  <c r="DP1586" i="2"/>
  <c r="DO1586" i="2"/>
  <c r="DN1586" i="2"/>
  <c r="DL1586" i="2"/>
  <c r="DH1586" i="2"/>
  <c r="DF1586" i="2"/>
  <c r="DG1586" i="2" s="1"/>
  <c r="DE1586" i="2"/>
  <c r="CP1586" i="2"/>
  <c r="CG1586" i="2"/>
  <c r="AS1586" i="2"/>
  <c r="AR1586" i="2" s="1"/>
  <c r="AO1586" i="2"/>
  <c r="DQ1586" i="2" s="1"/>
  <c r="AN1586" i="2"/>
  <c r="DD1586" i="2" s="1"/>
  <c r="DQ1585" i="2"/>
  <c r="DO1585" i="2"/>
  <c r="DN1585" i="2"/>
  <c r="DL1585" i="2"/>
  <c r="DH1585" i="2"/>
  <c r="DF1585" i="2"/>
  <c r="DG1585" i="2" s="1"/>
  <c r="DE1585" i="2"/>
  <c r="CP1585" i="2"/>
  <c r="CG1585" i="2"/>
  <c r="AS1585" i="2"/>
  <c r="AR1585" i="2" s="1"/>
  <c r="AO1585" i="2"/>
  <c r="DP1585" i="2" s="1"/>
  <c r="AN1585" i="2"/>
  <c r="DD1585" i="2" s="1"/>
  <c r="DP1584" i="2"/>
  <c r="DO1584" i="2"/>
  <c r="DN1584" i="2"/>
  <c r="DL1584" i="2"/>
  <c r="DI1584" i="2"/>
  <c r="DF1584" i="2"/>
  <c r="DG1584" i="2" s="1"/>
  <c r="DE1584" i="2"/>
  <c r="DD1584" i="2"/>
  <c r="CP1584" i="2"/>
  <c r="AS1584" i="2"/>
  <c r="AR1584" i="2"/>
  <c r="DH1584" i="2" s="1"/>
  <c r="AO1584" i="2"/>
  <c r="AN1584" i="2"/>
  <c r="DO1583" i="2"/>
  <c r="DN1583" i="2"/>
  <c r="DL1583" i="2"/>
  <c r="DG1583" i="2"/>
  <c r="DF1583" i="2"/>
  <c r="DE1583" i="2"/>
  <c r="DD1583" i="2"/>
  <c r="CP1583" i="2"/>
  <c r="AS1583" i="2"/>
  <c r="AR1583" i="2"/>
  <c r="AO1583" i="2"/>
  <c r="AN1583" i="2"/>
  <c r="DO1582" i="2"/>
  <c r="DN1582" i="2"/>
  <c r="DL1582" i="2"/>
  <c r="DF1582" i="2"/>
  <c r="DG1582" i="2" s="1"/>
  <c r="DE1582" i="2"/>
  <c r="DI1582" i="2" s="1"/>
  <c r="DJ1582" i="2" s="1"/>
  <c r="DD1582" i="2"/>
  <c r="CP1582" i="2"/>
  <c r="AS1582" i="2"/>
  <c r="AR1582" i="2" s="1"/>
  <c r="DH1582" i="2" s="1"/>
  <c r="AO1582" i="2"/>
  <c r="AN1582" i="2"/>
  <c r="DO1581" i="2"/>
  <c r="DN1581" i="2"/>
  <c r="DL1581" i="2"/>
  <c r="DF1581" i="2"/>
  <c r="DG1581" i="2" s="1"/>
  <c r="DE1581" i="2"/>
  <c r="CP1581" i="2"/>
  <c r="AS1581" i="2"/>
  <c r="AR1581" i="2" s="1"/>
  <c r="DH1581" i="2" s="1"/>
  <c r="AO1581" i="2"/>
  <c r="AN1581" i="2"/>
  <c r="DD1581" i="2" s="1"/>
  <c r="DO1580" i="2"/>
  <c r="DN1580" i="2"/>
  <c r="DL1580" i="2"/>
  <c r="DF1580" i="2"/>
  <c r="DG1580" i="2" s="1"/>
  <c r="DE1580" i="2"/>
  <c r="DD1580" i="2"/>
  <c r="CP1580" i="2"/>
  <c r="AS1580" i="2"/>
  <c r="AR1580" i="2"/>
  <c r="DH1580" i="2" s="1"/>
  <c r="AO1580" i="2"/>
  <c r="DQ1580" i="2" s="1"/>
  <c r="AN1580" i="2"/>
  <c r="DO1579" i="2"/>
  <c r="DN1579" i="2"/>
  <c r="DL1579" i="2"/>
  <c r="DF1579" i="2"/>
  <c r="DG1579" i="2" s="1"/>
  <c r="DE1579" i="2"/>
  <c r="CP1579" i="2"/>
  <c r="DH1579" i="2" s="1"/>
  <c r="AS1579" i="2"/>
  <c r="AR1579" i="2"/>
  <c r="AO1579" i="2"/>
  <c r="DP1579" i="2" s="1"/>
  <c r="AN1579" i="2"/>
  <c r="DD1579" i="2" s="1"/>
  <c r="DO1578" i="2"/>
  <c r="DN1578" i="2"/>
  <c r="DL1578" i="2"/>
  <c r="DF1578" i="2"/>
  <c r="DG1578" i="2" s="1"/>
  <c r="DE1578" i="2"/>
  <c r="CP1578" i="2"/>
  <c r="AS1578" i="2"/>
  <c r="AR1578" i="2" s="1"/>
  <c r="DH1578" i="2" s="1"/>
  <c r="AO1578" i="2"/>
  <c r="AN1578" i="2"/>
  <c r="DD1578" i="2" s="1"/>
  <c r="DO1577" i="2"/>
  <c r="DN1577" i="2"/>
  <c r="DL1577" i="2"/>
  <c r="DF1577" i="2"/>
  <c r="DG1577" i="2" s="1"/>
  <c r="DE1577" i="2"/>
  <c r="CP1577" i="2"/>
  <c r="CG1577" i="2"/>
  <c r="AS1577" i="2"/>
  <c r="AR1577" i="2"/>
  <c r="DH1577" i="2" s="1"/>
  <c r="AO1577" i="2"/>
  <c r="AN1577" i="2"/>
  <c r="DD1577" i="2" s="1"/>
  <c r="DO1576" i="2"/>
  <c r="DN1576" i="2"/>
  <c r="DL1576" i="2"/>
  <c r="DF1576" i="2"/>
  <c r="DG1576" i="2" s="1"/>
  <c r="DE1576" i="2"/>
  <c r="CP1576" i="2"/>
  <c r="CG1576" i="2"/>
  <c r="AS1576" i="2"/>
  <c r="AR1576" i="2" s="1"/>
  <c r="DH1576" i="2" s="1"/>
  <c r="AO1576" i="2"/>
  <c r="DQ1576" i="2" s="1"/>
  <c r="AN1576" i="2"/>
  <c r="DD1576" i="2" s="1"/>
  <c r="DO1575" i="2"/>
  <c r="DN1575" i="2"/>
  <c r="DL1575" i="2"/>
  <c r="DG1575" i="2"/>
  <c r="DF1575" i="2"/>
  <c r="DE1575" i="2"/>
  <c r="CP1575" i="2"/>
  <c r="DH1575" i="2" s="1"/>
  <c r="AS1575" i="2"/>
  <c r="AR1575" i="2" s="1"/>
  <c r="AO1575" i="2"/>
  <c r="AN1575" i="2"/>
  <c r="DD1575" i="2" s="1"/>
  <c r="DO1574" i="2"/>
  <c r="DN1574" i="2"/>
  <c r="DL1574" i="2"/>
  <c r="DH1574" i="2"/>
  <c r="DF1574" i="2"/>
  <c r="DG1574" i="2" s="1"/>
  <c r="DE1574" i="2"/>
  <c r="DI1574" i="2" s="1"/>
  <c r="DJ1574" i="2" s="1"/>
  <c r="CP1574" i="2"/>
  <c r="AS1574" i="2"/>
  <c r="AR1574" i="2" s="1"/>
  <c r="AO1574" i="2"/>
  <c r="AN1574" i="2"/>
  <c r="DD1574" i="2" s="1"/>
  <c r="DP1573" i="2"/>
  <c r="DO1573" i="2"/>
  <c r="DN1573" i="2"/>
  <c r="DL1573" i="2"/>
  <c r="DF1573" i="2"/>
  <c r="DG1573" i="2" s="1"/>
  <c r="DE1573" i="2"/>
  <c r="CP1573" i="2"/>
  <c r="CG1573" i="2"/>
  <c r="AS1573" i="2"/>
  <c r="AR1573" i="2"/>
  <c r="DH1573" i="2" s="1"/>
  <c r="AO1573" i="2"/>
  <c r="DQ1573" i="2" s="1"/>
  <c r="AN1573" i="2"/>
  <c r="DD1573" i="2" s="1"/>
  <c r="DO1572" i="2"/>
  <c r="DN1572" i="2"/>
  <c r="DL1572" i="2"/>
  <c r="DF1572" i="2"/>
  <c r="DG1572" i="2" s="1"/>
  <c r="DI1572" i="2" s="1"/>
  <c r="DE1572" i="2"/>
  <c r="CP1572" i="2"/>
  <c r="CG1572" i="2"/>
  <c r="AS1572" i="2"/>
  <c r="AR1572" i="2"/>
  <c r="DH1572" i="2" s="1"/>
  <c r="AO1572" i="2"/>
  <c r="DQ1572" i="2" s="1"/>
  <c r="AN1572" i="2"/>
  <c r="DD1572" i="2" s="1"/>
  <c r="DO1571" i="2"/>
  <c r="DN1571" i="2"/>
  <c r="DL1571" i="2"/>
  <c r="DF1571" i="2"/>
  <c r="DG1571" i="2" s="1"/>
  <c r="DE1571" i="2"/>
  <c r="CP1571" i="2"/>
  <c r="AS1571" i="2"/>
  <c r="AR1571" i="2"/>
  <c r="AO1571" i="2"/>
  <c r="DP1571" i="2" s="1"/>
  <c r="AN1571" i="2"/>
  <c r="DD1571" i="2" s="1"/>
  <c r="DO1570" i="2"/>
  <c r="DN1570" i="2"/>
  <c r="DL1570" i="2"/>
  <c r="DF1570" i="2"/>
  <c r="DG1570" i="2" s="1"/>
  <c r="DE1570" i="2"/>
  <c r="CP1570" i="2"/>
  <c r="AS1570" i="2"/>
  <c r="AR1570" i="2" s="1"/>
  <c r="DH1570" i="2" s="1"/>
  <c r="AO1570" i="2"/>
  <c r="AN1570" i="2"/>
  <c r="DD1570" i="2" s="1"/>
  <c r="DO1569" i="2"/>
  <c r="DN1569" i="2"/>
  <c r="DL1569" i="2"/>
  <c r="DF1569" i="2"/>
  <c r="DG1569" i="2" s="1"/>
  <c r="DE1569" i="2"/>
  <c r="DD1569" i="2"/>
  <c r="CP1569" i="2"/>
  <c r="CG1569" i="2"/>
  <c r="AS1569" i="2"/>
  <c r="AR1569" i="2" s="1"/>
  <c r="DH1569" i="2" s="1"/>
  <c r="AO1569" i="2"/>
  <c r="DP1569" i="2" s="1"/>
  <c r="AN1569" i="2"/>
  <c r="DP1568" i="2"/>
  <c r="DO1568" i="2"/>
  <c r="DN1568" i="2"/>
  <c r="DL1568" i="2"/>
  <c r="DI1568" i="2"/>
  <c r="DF1568" i="2"/>
  <c r="DG1568" i="2" s="1"/>
  <c r="DE1568" i="2"/>
  <c r="CP1568" i="2"/>
  <c r="CG1568" i="2"/>
  <c r="AS1568" i="2"/>
  <c r="AR1568" i="2" s="1"/>
  <c r="DH1568" i="2" s="1"/>
  <c r="AO1568" i="2"/>
  <c r="DQ1568" i="2" s="1"/>
  <c r="AN1568" i="2"/>
  <c r="DD1568" i="2" s="1"/>
  <c r="DO1567" i="2"/>
  <c r="DN1567" i="2"/>
  <c r="DL1567" i="2"/>
  <c r="DF1567" i="2"/>
  <c r="DG1567" i="2" s="1"/>
  <c r="DE1567" i="2"/>
  <c r="CP1567" i="2"/>
  <c r="AS1567" i="2"/>
  <c r="AR1567" i="2" s="1"/>
  <c r="AO1567" i="2"/>
  <c r="AN1567" i="2"/>
  <c r="DD1567" i="2" s="1"/>
  <c r="DO1566" i="2"/>
  <c r="DN1566" i="2"/>
  <c r="DL1566" i="2"/>
  <c r="DF1566" i="2"/>
  <c r="DG1566" i="2" s="1"/>
  <c r="DE1566" i="2"/>
  <c r="DD1566" i="2"/>
  <c r="CP1566" i="2"/>
  <c r="CG1566" i="2"/>
  <c r="AS1566" i="2"/>
  <c r="AR1566" i="2" s="1"/>
  <c r="DH1566" i="2" s="1"/>
  <c r="AO1566" i="2"/>
  <c r="DQ1566" i="2" s="1"/>
  <c r="AN1566" i="2"/>
  <c r="DQ1565" i="2"/>
  <c r="DP1565" i="2"/>
  <c r="DO1565" i="2"/>
  <c r="DN1565" i="2"/>
  <c r="DL1565" i="2"/>
  <c r="DF1565" i="2"/>
  <c r="DG1565" i="2" s="1"/>
  <c r="DE1565" i="2"/>
  <c r="CP1565" i="2"/>
  <c r="CG1565" i="2"/>
  <c r="AS1565" i="2"/>
  <c r="AR1565" i="2" s="1"/>
  <c r="DH1565" i="2" s="1"/>
  <c r="AO1565" i="2"/>
  <c r="AN1565" i="2"/>
  <c r="DD1565" i="2" s="1"/>
  <c r="DP1564" i="2"/>
  <c r="DO1564" i="2"/>
  <c r="DN1564" i="2"/>
  <c r="DL1564" i="2"/>
  <c r="DF1564" i="2"/>
  <c r="DG1564" i="2" s="1"/>
  <c r="DE1564" i="2"/>
  <c r="CP1564" i="2"/>
  <c r="CG1564" i="2"/>
  <c r="AS1564" i="2"/>
  <c r="AR1564" i="2" s="1"/>
  <c r="DH1564" i="2" s="1"/>
  <c r="AO1564" i="2"/>
  <c r="DQ1564" i="2" s="1"/>
  <c r="AN1564" i="2"/>
  <c r="DD1564" i="2" s="1"/>
  <c r="DP1563" i="2"/>
  <c r="DO1563" i="2"/>
  <c r="DN1563" i="2"/>
  <c r="DL1563" i="2"/>
  <c r="DF1563" i="2"/>
  <c r="DG1563" i="2" s="1"/>
  <c r="DE1563" i="2"/>
  <c r="DD1563" i="2"/>
  <c r="CP1563" i="2"/>
  <c r="AS1563" i="2"/>
  <c r="AR1563" i="2" s="1"/>
  <c r="DH1563" i="2" s="1"/>
  <c r="AO1563" i="2"/>
  <c r="AN1563" i="2"/>
  <c r="DP1562" i="2"/>
  <c r="DO1562" i="2"/>
  <c r="DN1562" i="2"/>
  <c r="DL1562" i="2"/>
  <c r="DF1562" i="2"/>
  <c r="DG1562" i="2" s="1"/>
  <c r="DE1562" i="2"/>
  <c r="CP1562" i="2"/>
  <c r="CG1562" i="2"/>
  <c r="AS1562" i="2"/>
  <c r="AR1562" i="2" s="1"/>
  <c r="DH1562" i="2" s="1"/>
  <c r="AO1562" i="2"/>
  <c r="DQ1562" i="2" s="1"/>
  <c r="AN1562" i="2"/>
  <c r="DD1562" i="2" s="1"/>
  <c r="DP1561" i="2"/>
  <c r="DO1561" i="2"/>
  <c r="DN1561" i="2"/>
  <c r="DL1561" i="2"/>
  <c r="DF1561" i="2"/>
  <c r="DG1561" i="2" s="1"/>
  <c r="DE1561" i="2"/>
  <c r="CP1561" i="2"/>
  <c r="CG1561" i="2"/>
  <c r="AS1561" i="2"/>
  <c r="AR1561" i="2" s="1"/>
  <c r="DH1561" i="2" s="1"/>
  <c r="AO1561" i="2"/>
  <c r="DQ1561" i="2" s="1"/>
  <c r="AN1561" i="2"/>
  <c r="DD1561" i="2" s="1"/>
  <c r="DP1560" i="2"/>
  <c r="DO1560" i="2"/>
  <c r="DN1560" i="2"/>
  <c r="DL1560" i="2"/>
  <c r="DF1560" i="2"/>
  <c r="DG1560" i="2" s="1"/>
  <c r="DE1560" i="2"/>
  <c r="CP1560" i="2"/>
  <c r="CG1560" i="2"/>
  <c r="AS1560" i="2"/>
  <c r="AR1560" i="2" s="1"/>
  <c r="DH1560" i="2" s="1"/>
  <c r="AO1560" i="2"/>
  <c r="DQ1560" i="2" s="1"/>
  <c r="AN1560" i="2"/>
  <c r="DD1560" i="2" s="1"/>
  <c r="DP1559" i="2"/>
  <c r="DO1559" i="2"/>
  <c r="DN1559" i="2"/>
  <c r="DL1559" i="2"/>
  <c r="DF1559" i="2"/>
  <c r="DG1559" i="2" s="1"/>
  <c r="DE1559" i="2"/>
  <c r="CP1559" i="2"/>
  <c r="CG1559" i="2"/>
  <c r="AS1559" i="2"/>
  <c r="AR1559" i="2"/>
  <c r="DH1559" i="2" s="1"/>
  <c r="AO1559" i="2"/>
  <c r="DQ1559" i="2" s="1"/>
  <c r="AN1559" i="2"/>
  <c r="DD1559" i="2" s="1"/>
  <c r="DO1558" i="2"/>
  <c r="DN1558" i="2"/>
  <c r="DL1558" i="2"/>
  <c r="DF1558" i="2"/>
  <c r="DG1558" i="2" s="1"/>
  <c r="DE1558" i="2"/>
  <c r="CP1558" i="2"/>
  <c r="AS1558" i="2"/>
  <c r="AR1558" i="2"/>
  <c r="DH1558" i="2" s="1"/>
  <c r="AO1558" i="2"/>
  <c r="AN1558" i="2"/>
  <c r="DD1558" i="2" s="1"/>
  <c r="DO1557" i="2"/>
  <c r="DN1557" i="2"/>
  <c r="DL1557" i="2"/>
  <c r="DF1557" i="2"/>
  <c r="DG1557" i="2" s="1"/>
  <c r="DE1557" i="2"/>
  <c r="CP1557" i="2"/>
  <c r="AS1557" i="2"/>
  <c r="AR1557" i="2"/>
  <c r="DH1557" i="2" s="1"/>
  <c r="AO1557" i="2"/>
  <c r="AN1557" i="2"/>
  <c r="DD1557" i="2" s="1"/>
  <c r="DO1556" i="2"/>
  <c r="DN1556" i="2"/>
  <c r="DL1556" i="2"/>
  <c r="DF1556" i="2"/>
  <c r="DG1556" i="2" s="1"/>
  <c r="DE1556" i="2"/>
  <c r="CP1556" i="2"/>
  <c r="AS1556" i="2"/>
  <c r="AR1556" i="2" s="1"/>
  <c r="DH1556" i="2" s="1"/>
  <c r="AO1556" i="2"/>
  <c r="AN1556" i="2"/>
  <c r="DD1556" i="2" s="1"/>
  <c r="DO1555" i="2"/>
  <c r="DN1555" i="2"/>
  <c r="DL1555" i="2"/>
  <c r="DF1555" i="2"/>
  <c r="DG1555" i="2" s="1"/>
  <c r="DE1555" i="2"/>
  <c r="CP1555" i="2"/>
  <c r="AS1555" i="2"/>
  <c r="AR1555" i="2" s="1"/>
  <c r="DH1555" i="2" s="1"/>
  <c r="AO1555" i="2"/>
  <c r="AN1555" i="2"/>
  <c r="DD1555" i="2" s="1"/>
  <c r="DO1554" i="2"/>
  <c r="DN1554" i="2"/>
  <c r="DL1554" i="2"/>
  <c r="DH1554" i="2"/>
  <c r="DF1554" i="2"/>
  <c r="DG1554" i="2" s="1"/>
  <c r="DE1554" i="2"/>
  <c r="CP1554" i="2"/>
  <c r="CG1554" i="2"/>
  <c r="AS1554" i="2"/>
  <c r="AR1554" i="2" s="1"/>
  <c r="AO1554" i="2"/>
  <c r="AN1554" i="2"/>
  <c r="DD1554" i="2" s="1"/>
  <c r="DP1553" i="2"/>
  <c r="DO1553" i="2"/>
  <c r="DN1553" i="2"/>
  <c r="DL1553" i="2"/>
  <c r="DF1553" i="2"/>
  <c r="DG1553" i="2" s="1"/>
  <c r="DE1553" i="2"/>
  <c r="CP1553" i="2"/>
  <c r="AS1553" i="2"/>
  <c r="AR1553" i="2" s="1"/>
  <c r="DH1553" i="2" s="1"/>
  <c r="AO1553" i="2"/>
  <c r="AN1553" i="2"/>
  <c r="DD1553" i="2" s="1"/>
  <c r="DO1552" i="2"/>
  <c r="DN1552" i="2"/>
  <c r="DL1552" i="2"/>
  <c r="DF1552" i="2"/>
  <c r="DG1552" i="2" s="1"/>
  <c r="DE1552" i="2"/>
  <c r="CP1552" i="2"/>
  <c r="AS1552" i="2"/>
  <c r="AR1552" i="2"/>
  <c r="DH1552" i="2" s="1"/>
  <c r="AO1552" i="2"/>
  <c r="AN1552" i="2"/>
  <c r="DD1552" i="2" s="1"/>
  <c r="DO1551" i="2"/>
  <c r="DN1551" i="2"/>
  <c r="DL1551" i="2"/>
  <c r="DF1551" i="2"/>
  <c r="DG1551" i="2" s="1"/>
  <c r="DE1551" i="2"/>
  <c r="DD1551" i="2"/>
  <c r="CP1551" i="2"/>
  <c r="CG1551" i="2"/>
  <c r="AS1551" i="2"/>
  <c r="AR1551" i="2"/>
  <c r="DH1551" i="2" s="1"/>
  <c r="AO1551" i="2"/>
  <c r="DQ1551" i="2" s="1"/>
  <c r="AN1551" i="2"/>
  <c r="DO1550" i="2"/>
  <c r="DN1550" i="2"/>
  <c r="DL1550" i="2"/>
  <c r="DF1550" i="2"/>
  <c r="DG1550" i="2" s="1"/>
  <c r="DE1550" i="2"/>
  <c r="CP1550" i="2"/>
  <c r="AS1550" i="2"/>
  <c r="AR1550" i="2" s="1"/>
  <c r="DH1550" i="2" s="1"/>
  <c r="AO1550" i="2"/>
  <c r="AN1550" i="2"/>
  <c r="DD1550" i="2" s="1"/>
  <c r="DP1549" i="2"/>
  <c r="DO1549" i="2"/>
  <c r="DN1549" i="2"/>
  <c r="DL1549" i="2"/>
  <c r="DF1549" i="2"/>
  <c r="DG1549" i="2" s="1"/>
  <c r="DE1549" i="2"/>
  <c r="CP1549" i="2"/>
  <c r="CG1549" i="2"/>
  <c r="AS1549" i="2"/>
  <c r="AR1549" i="2" s="1"/>
  <c r="DH1549" i="2" s="1"/>
  <c r="AO1549" i="2"/>
  <c r="DQ1549" i="2" s="1"/>
  <c r="AN1549" i="2"/>
  <c r="DD1549" i="2" s="1"/>
  <c r="DQ1548" i="2"/>
  <c r="DO1548" i="2"/>
  <c r="DN1548" i="2"/>
  <c r="DL1548" i="2"/>
  <c r="DF1548" i="2"/>
  <c r="DG1548" i="2" s="1"/>
  <c r="DE1548" i="2"/>
  <c r="CP1548" i="2"/>
  <c r="AS1548" i="2"/>
  <c r="AR1548" i="2"/>
  <c r="DH1548" i="2" s="1"/>
  <c r="AO1548" i="2"/>
  <c r="AN1548" i="2"/>
  <c r="DD1548" i="2" s="1"/>
  <c r="DO1547" i="2"/>
  <c r="DN1547" i="2"/>
  <c r="DL1547" i="2"/>
  <c r="DF1547" i="2"/>
  <c r="DG1547" i="2" s="1"/>
  <c r="DE1547" i="2"/>
  <c r="CP1547" i="2"/>
  <c r="AS1547" i="2"/>
  <c r="AR1547" i="2" s="1"/>
  <c r="DH1547" i="2" s="1"/>
  <c r="AO1547" i="2"/>
  <c r="AN1547" i="2"/>
  <c r="DD1547" i="2" s="1"/>
  <c r="DO1546" i="2"/>
  <c r="DN1546" i="2"/>
  <c r="DL1546" i="2"/>
  <c r="DF1546" i="2"/>
  <c r="DG1546" i="2" s="1"/>
  <c r="DE1546" i="2"/>
  <c r="CP1546" i="2"/>
  <c r="AS1546" i="2"/>
  <c r="AR1546" i="2" s="1"/>
  <c r="AO1546" i="2"/>
  <c r="AN1546" i="2"/>
  <c r="DD1546" i="2" s="1"/>
  <c r="DO1545" i="2"/>
  <c r="DN1545" i="2"/>
  <c r="DL1545" i="2"/>
  <c r="DF1545" i="2"/>
  <c r="DG1545" i="2" s="1"/>
  <c r="DE1545" i="2"/>
  <c r="DD1545" i="2"/>
  <c r="CP1545" i="2"/>
  <c r="AS1545" i="2"/>
  <c r="AR1545" i="2" s="1"/>
  <c r="AO1545" i="2"/>
  <c r="DQ1545" i="2" s="1"/>
  <c r="AN1545" i="2"/>
  <c r="DO1544" i="2"/>
  <c r="DN1544" i="2"/>
  <c r="DL1544" i="2"/>
  <c r="DF1544" i="2"/>
  <c r="DG1544" i="2" s="1"/>
  <c r="DE1544" i="2"/>
  <c r="DI1544" i="2" s="1"/>
  <c r="DJ1544" i="2" s="1"/>
  <c r="CP1544" i="2"/>
  <c r="AS1544" i="2"/>
  <c r="AR1544" i="2" s="1"/>
  <c r="AO1544" i="2"/>
  <c r="AN1544" i="2"/>
  <c r="DD1544" i="2" s="1"/>
  <c r="DO1543" i="2"/>
  <c r="DN1543" i="2"/>
  <c r="DL1543" i="2"/>
  <c r="DF1543" i="2"/>
  <c r="DG1543" i="2" s="1"/>
  <c r="DE1543" i="2"/>
  <c r="CP1543" i="2"/>
  <c r="AS1543" i="2"/>
  <c r="AR1543" i="2" s="1"/>
  <c r="AO1543" i="2"/>
  <c r="DQ1543" i="2" s="1"/>
  <c r="AN1543" i="2"/>
  <c r="DD1543" i="2" s="1"/>
  <c r="DO1542" i="2"/>
  <c r="DN1542" i="2"/>
  <c r="DL1542" i="2"/>
  <c r="DF1542" i="2"/>
  <c r="DG1542" i="2" s="1"/>
  <c r="DE1542" i="2"/>
  <c r="DI1542" i="2" s="1"/>
  <c r="DJ1542" i="2" s="1"/>
  <c r="CP1542" i="2"/>
  <c r="AS1542" i="2"/>
  <c r="AR1542" i="2" s="1"/>
  <c r="AO1542" i="2"/>
  <c r="AN1542" i="2"/>
  <c r="DD1542" i="2" s="1"/>
  <c r="DO1541" i="2"/>
  <c r="DN1541" i="2"/>
  <c r="DL1541" i="2"/>
  <c r="DG1541" i="2"/>
  <c r="DF1541" i="2"/>
  <c r="DE1541" i="2"/>
  <c r="CP1541" i="2"/>
  <c r="DH1541" i="2" s="1"/>
  <c r="AS1541" i="2"/>
  <c r="AR1541" i="2" s="1"/>
  <c r="AO1541" i="2"/>
  <c r="AN1541" i="2"/>
  <c r="DD1541" i="2" s="1"/>
  <c r="DO1540" i="2"/>
  <c r="DN1540" i="2"/>
  <c r="DL1540" i="2"/>
  <c r="DG1540" i="2"/>
  <c r="DF1540" i="2"/>
  <c r="DE1540" i="2"/>
  <c r="CP1540" i="2"/>
  <c r="AS1540" i="2"/>
  <c r="AR1540" i="2" s="1"/>
  <c r="AO1540" i="2"/>
  <c r="AN1540" i="2"/>
  <c r="DD1540" i="2" s="1"/>
  <c r="DQ1539" i="2"/>
  <c r="DO1539" i="2"/>
  <c r="DN1539" i="2"/>
  <c r="DL1539" i="2"/>
  <c r="DF1539" i="2"/>
  <c r="DG1539" i="2" s="1"/>
  <c r="DE1539" i="2"/>
  <c r="CP1539" i="2"/>
  <c r="AS1539" i="2"/>
  <c r="AR1539" i="2" s="1"/>
  <c r="AO1539" i="2"/>
  <c r="AN1539" i="2"/>
  <c r="DD1539" i="2" s="1"/>
  <c r="DO1538" i="2"/>
  <c r="DN1538" i="2"/>
  <c r="DL1538" i="2"/>
  <c r="DF1538" i="2"/>
  <c r="DG1538" i="2" s="1"/>
  <c r="DE1538" i="2"/>
  <c r="CP1538" i="2"/>
  <c r="AS1538" i="2"/>
  <c r="AR1538" i="2" s="1"/>
  <c r="AO1538" i="2"/>
  <c r="AN1538" i="2"/>
  <c r="DD1538" i="2" s="1"/>
  <c r="DO1537" i="2"/>
  <c r="DN1537" i="2"/>
  <c r="DL1537" i="2"/>
  <c r="DG1537" i="2"/>
  <c r="DF1537" i="2"/>
  <c r="DE1537" i="2"/>
  <c r="CP1537" i="2"/>
  <c r="DH1537" i="2" s="1"/>
  <c r="AS1537" i="2"/>
  <c r="AR1537" i="2" s="1"/>
  <c r="AO1537" i="2"/>
  <c r="AN1537" i="2"/>
  <c r="DD1537" i="2" s="1"/>
  <c r="DO1536" i="2"/>
  <c r="DN1536" i="2"/>
  <c r="DL1536" i="2"/>
  <c r="DG1536" i="2"/>
  <c r="DI1536" i="2" s="1"/>
  <c r="DF1536" i="2"/>
  <c r="DE1536" i="2"/>
  <c r="CP1536" i="2"/>
  <c r="DH1536" i="2" s="1"/>
  <c r="CG1536" i="2"/>
  <c r="AS1536" i="2"/>
  <c r="AR1536" i="2" s="1"/>
  <c r="AO1536" i="2"/>
  <c r="DQ1536" i="2" s="1"/>
  <c r="AN1536" i="2"/>
  <c r="DD1536" i="2" s="1"/>
  <c r="DO1535" i="2"/>
  <c r="DN1535" i="2"/>
  <c r="DL1535" i="2"/>
  <c r="DF1535" i="2"/>
  <c r="DG1535" i="2" s="1"/>
  <c r="DE1535" i="2"/>
  <c r="CP1535" i="2"/>
  <c r="CG1535" i="2"/>
  <c r="AS1535" i="2"/>
  <c r="AR1535" i="2" s="1"/>
  <c r="AO1535" i="2"/>
  <c r="AN1535" i="2"/>
  <c r="DD1535" i="2" s="1"/>
  <c r="DQ1534" i="2"/>
  <c r="DO1534" i="2"/>
  <c r="DN1534" i="2"/>
  <c r="DL1534" i="2"/>
  <c r="DF1534" i="2"/>
  <c r="DG1534" i="2" s="1"/>
  <c r="DE1534" i="2"/>
  <c r="CP1534" i="2"/>
  <c r="AS1534" i="2"/>
  <c r="AR1534" i="2" s="1"/>
  <c r="AO1534" i="2"/>
  <c r="AN1534" i="2"/>
  <c r="DD1534" i="2" s="1"/>
  <c r="DQ1533" i="2"/>
  <c r="DO1533" i="2"/>
  <c r="DN1533" i="2"/>
  <c r="DL1533" i="2"/>
  <c r="DF1533" i="2"/>
  <c r="DG1533" i="2" s="1"/>
  <c r="DE1533" i="2"/>
  <c r="CP1533" i="2"/>
  <c r="CG1533" i="2"/>
  <c r="AS1533" i="2"/>
  <c r="AR1533" i="2" s="1"/>
  <c r="AO1533" i="2"/>
  <c r="DP1533" i="2" s="1"/>
  <c r="AN1533" i="2"/>
  <c r="DD1533" i="2" s="1"/>
  <c r="DO1532" i="2"/>
  <c r="DN1532" i="2"/>
  <c r="DL1532" i="2"/>
  <c r="DG1532" i="2"/>
  <c r="DI1532" i="2" s="1"/>
  <c r="DF1532" i="2"/>
  <c r="DE1532" i="2"/>
  <c r="CP1532" i="2"/>
  <c r="AS1532" i="2"/>
  <c r="AR1532" i="2" s="1"/>
  <c r="AO1532" i="2"/>
  <c r="DQ1532" i="2" s="1"/>
  <c r="AN1532" i="2"/>
  <c r="DD1532" i="2" s="1"/>
  <c r="DO1531" i="2"/>
  <c r="DN1531" i="2"/>
  <c r="DL1531" i="2"/>
  <c r="DG1531" i="2"/>
  <c r="DF1531" i="2"/>
  <c r="DE1531" i="2"/>
  <c r="CP1531" i="2"/>
  <c r="DH1531" i="2" s="1"/>
  <c r="CG1531" i="2"/>
  <c r="AS1531" i="2"/>
  <c r="AR1531" i="2" s="1"/>
  <c r="AO1531" i="2"/>
  <c r="DQ1531" i="2" s="1"/>
  <c r="AN1531" i="2"/>
  <c r="DD1531" i="2" s="1"/>
  <c r="DO1530" i="2"/>
  <c r="DN1530" i="2"/>
  <c r="DL1530" i="2"/>
  <c r="DG1530" i="2"/>
  <c r="DF1530" i="2"/>
  <c r="DE1530" i="2"/>
  <c r="DI1530" i="2" s="1"/>
  <c r="DD1530" i="2"/>
  <c r="CP1530" i="2"/>
  <c r="AS1530" i="2"/>
  <c r="AR1530" i="2"/>
  <c r="AO1530" i="2"/>
  <c r="DQ1530" i="2" s="1"/>
  <c r="AN1530" i="2"/>
  <c r="DO1529" i="2"/>
  <c r="DN1529" i="2"/>
  <c r="DL1529" i="2"/>
  <c r="DF1529" i="2"/>
  <c r="DG1529" i="2" s="1"/>
  <c r="DE1529" i="2"/>
  <c r="CP1529" i="2"/>
  <c r="AS1529" i="2"/>
  <c r="AR1529" i="2" s="1"/>
  <c r="AO1529" i="2"/>
  <c r="AN1529" i="2"/>
  <c r="DD1529" i="2" s="1"/>
  <c r="DO1528" i="2"/>
  <c r="DN1528" i="2"/>
  <c r="DL1528" i="2"/>
  <c r="DH1528" i="2"/>
  <c r="DG1528" i="2"/>
  <c r="DF1528" i="2"/>
  <c r="DE1528" i="2"/>
  <c r="DI1528" i="2" s="1"/>
  <c r="DD1528" i="2"/>
  <c r="CP1528" i="2"/>
  <c r="AS1528" i="2"/>
  <c r="AR1528" i="2"/>
  <c r="AO1528" i="2"/>
  <c r="AN1528" i="2"/>
  <c r="DO1527" i="2"/>
  <c r="DN1527" i="2"/>
  <c r="DL1527" i="2"/>
  <c r="DG1527" i="2"/>
  <c r="DF1527" i="2"/>
  <c r="DE1527" i="2"/>
  <c r="CP1527" i="2"/>
  <c r="DH1527" i="2" s="1"/>
  <c r="AS1527" i="2"/>
  <c r="AR1527" i="2" s="1"/>
  <c r="AO1527" i="2"/>
  <c r="AN1527" i="2"/>
  <c r="DD1527" i="2" s="1"/>
  <c r="DO1526" i="2"/>
  <c r="DN1526" i="2"/>
  <c r="DL1526" i="2"/>
  <c r="DF1526" i="2"/>
  <c r="DG1526" i="2" s="1"/>
  <c r="DE1526" i="2"/>
  <c r="DI1526" i="2" s="1"/>
  <c r="DD1526" i="2"/>
  <c r="CP1526" i="2"/>
  <c r="AS1526" i="2"/>
  <c r="AR1526" i="2"/>
  <c r="AO1526" i="2"/>
  <c r="DQ1526" i="2" s="1"/>
  <c r="AN1526" i="2"/>
  <c r="DP1525" i="2"/>
  <c r="DO1525" i="2"/>
  <c r="DN1525" i="2"/>
  <c r="DL1525" i="2"/>
  <c r="DF1525" i="2"/>
  <c r="DG1525" i="2" s="1"/>
  <c r="DE1525" i="2"/>
  <c r="CP1525" i="2"/>
  <c r="CG1525" i="2"/>
  <c r="AS1525" i="2"/>
  <c r="AR1525" i="2" s="1"/>
  <c r="AO1525" i="2"/>
  <c r="DQ1525" i="2" s="1"/>
  <c r="AN1525" i="2"/>
  <c r="DD1525" i="2" s="1"/>
  <c r="DQ1524" i="2"/>
  <c r="DO1524" i="2"/>
  <c r="DN1524" i="2"/>
  <c r="DL1524" i="2"/>
  <c r="DF1524" i="2"/>
  <c r="DG1524" i="2" s="1"/>
  <c r="DE1524" i="2"/>
  <c r="CP1524" i="2"/>
  <c r="AS1524" i="2"/>
  <c r="AR1524" i="2" s="1"/>
  <c r="AO1524" i="2"/>
  <c r="AN1524" i="2"/>
  <c r="DD1524" i="2" s="1"/>
  <c r="DO1523" i="2"/>
  <c r="DN1523" i="2"/>
  <c r="DL1523" i="2"/>
  <c r="DI1523" i="2"/>
  <c r="DJ1523" i="2" s="1"/>
  <c r="DG1523" i="2"/>
  <c r="DF1523" i="2"/>
  <c r="DE1523" i="2"/>
  <c r="CP1523" i="2"/>
  <c r="DH1523" i="2" s="1"/>
  <c r="AS1523" i="2"/>
  <c r="AR1523" i="2" s="1"/>
  <c r="AO1523" i="2"/>
  <c r="AN1523" i="2"/>
  <c r="DD1523" i="2" s="1"/>
  <c r="DQ1522" i="2"/>
  <c r="DO1522" i="2"/>
  <c r="DN1522" i="2"/>
  <c r="DL1522" i="2"/>
  <c r="DG1522" i="2"/>
  <c r="DF1522" i="2"/>
  <c r="DE1522" i="2"/>
  <c r="CP1522" i="2"/>
  <c r="AS1522" i="2"/>
  <c r="AR1522" i="2" s="1"/>
  <c r="AO1522" i="2"/>
  <c r="AN1522" i="2"/>
  <c r="DD1522" i="2" s="1"/>
  <c r="DQ1521" i="2"/>
  <c r="DP1521" i="2"/>
  <c r="DO1521" i="2"/>
  <c r="DN1521" i="2"/>
  <c r="DL1521" i="2"/>
  <c r="DF1521" i="2"/>
  <c r="DG1521" i="2" s="1"/>
  <c r="DE1521" i="2"/>
  <c r="CP1521" i="2"/>
  <c r="AS1521" i="2"/>
  <c r="AR1521" i="2" s="1"/>
  <c r="AO1521" i="2"/>
  <c r="CG1521" i="2" s="1"/>
  <c r="AN1521" i="2"/>
  <c r="DD1521" i="2" s="1"/>
  <c r="DO1520" i="2"/>
  <c r="DN1520" i="2"/>
  <c r="DL1520" i="2"/>
  <c r="DF1520" i="2"/>
  <c r="DG1520" i="2" s="1"/>
  <c r="DE1520" i="2"/>
  <c r="DD1520" i="2"/>
  <c r="CP1520" i="2"/>
  <c r="AS1520" i="2"/>
  <c r="AR1520" i="2"/>
  <c r="AO1520" i="2"/>
  <c r="AN1520" i="2"/>
  <c r="DP1519" i="2"/>
  <c r="DO1519" i="2"/>
  <c r="DN1519" i="2"/>
  <c r="DL1519" i="2"/>
  <c r="DG1519" i="2"/>
  <c r="DF1519" i="2"/>
  <c r="DE1519" i="2"/>
  <c r="CP1519" i="2"/>
  <c r="AS1519" i="2"/>
  <c r="AR1519" i="2" s="1"/>
  <c r="AO1519" i="2"/>
  <c r="AN1519" i="2"/>
  <c r="DD1519" i="2" s="1"/>
  <c r="DQ1518" i="2"/>
  <c r="DO1518" i="2"/>
  <c r="DN1518" i="2"/>
  <c r="DL1518" i="2"/>
  <c r="DF1518" i="2"/>
  <c r="DG1518" i="2" s="1"/>
  <c r="DE1518" i="2"/>
  <c r="CP1518" i="2"/>
  <c r="AS1518" i="2"/>
  <c r="AR1518" i="2" s="1"/>
  <c r="AO1518" i="2"/>
  <c r="AN1518" i="2"/>
  <c r="DD1518" i="2" s="1"/>
  <c r="DO1517" i="2"/>
  <c r="DN1517" i="2"/>
  <c r="DL1517" i="2"/>
  <c r="DF1517" i="2"/>
  <c r="DG1517" i="2" s="1"/>
  <c r="DE1517" i="2"/>
  <c r="DI1517" i="2" s="1"/>
  <c r="CP1517" i="2"/>
  <c r="AS1517" i="2"/>
  <c r="AR1517" i="2" s="1"/>
  <c r="AO1517" i="2"/>
  <c r="AN1517" i="2"/>
  <c r="DD1517" i="2" s="1"/>
  <c r="DO1516" i="2"/>
  <c r="DN1516" i="2"/>
  <c r="DL1516" i="2"/>
  <c r="DG1516" i="2"/>
  <c r="DF1516" i="2"/>
  <c r="DE1516" i="2"/>
  <c r="CP1516" i="2"/>
  <c r="AS1516" i="2"/>
  <c r="AR1516" i="2" s="1"/>
  <c r="DH1516" i="2" s="1"/>
  <c r="AO1516" i="2"/>
  <c r="AN1516" i="2"/>
  <c r="DD1516" i="2" s="1"/>
  <c r="DO1515" i="2"/>
  <c r="DN1515" i="2"/>
  <c r="DL1515" i="2"/>
  <c r="DG1515" i="2"/>
  <c r="DF1515" i="2"/>
  <c r="DE1515" i="2"/>
  <c r="DI1515" i="2" s="1"/>
  <c r="CP1515" i="2"/>
  <c r="DH1515" i="2" s="1"/>
  <c r="AS1515" i="2"/>
  <c r="AR1515" i="2" s="1"/>
  <c r="AO1515" i="2"/>
  <c r="AN1515" i="2"/>
  <c r="DD1515" i="2" s="1"/>
  <c r="DO1514" i="2"/>
  <c r="DN1514" i="2"/>
  <c r="DL1514" i="2"/>
  <c r="DG1514" i="2"/>
  <c r="DF1514" i="2"/>
  <c r="DE1514" i="2"/>
  <c r="DI1514" i="2" s="1"/>
  <c r="DD1514" i="2"/>
  <c r="CP1514" i="2"/>
  <c r="AS1514" i="2"/>
  <c r="AR1514" i="2"/>
  <c r="AO1514" i="2"/>
  <c r="DQ1514" i="2" s="1"/>
  <c r="AN1514" i="2"/>
  <c r="DO1513" i="2"/>
  <c r="DN1513" i="2"/>
  <c r="DL1513" i="2"/>
  <c r="DF1513" i="2"/>
  <c r="DG1513" i="2" s="1"/>
  <c r="DE1513" i="2"/>
  <c r="CP1513" i="2"/>
  <c r="AS1513" i="2"/>
  <c r="AR1513" i="2" s="1"/>
  <c r="AO1513" i="2"/>
  <c r="AN1513" i="2"/>
  <c r="DD1513" i="2" s="1"/>
  <c r="DO1512" i="2"/>
  <c r="DN1512" i="2"/>
  <c r="DL1512" i="2"/>
  <c r="DF1512" i="2"/>
  <c r="DG1512" i="2" s="1"/>
  <c r="DE1512" i="2"/>
  <c r="DI1512" i="2" s="1"/>
  <c r="CP1512" i="2"/>
  <c r="AS1512" i="2"/>
  <c r="AR1512" i="2" s="1"/>
  <c r="DH1512" i="2" s="1"/>
  <c r="AO1512" i="2"/>
  <c r="DQ1512" i="2" s="1"/>
  <c r="AN1512" i="2"/>
  <c r="DD1512" i="2" s="1"/>
  <c r="DP1511" i="2"/>
  <c r="DO1511" i="2"/>
  <c r="DN1511" i="2"/>
  <c r="DL1511" i="2"/>
  <c r="DI1511" i="2"/>
  <c r="DJ1511" i="2" s="1"/>
  <c r="DG1511" i="2"/>
  <c r="DF1511" i="2"/>
  <c r="DE1511" i="2"/>
  <c r="CP1511" i="2"/>
  <c r="DH1511" i="2" s="1"/>
  <c r="AS1511" i="2"/>
  <c r="AR1511" i="2" s="1"/>
  <c r="AO1511" i="2"/>
  <c r="AN1511" i="2"/>
  <c r="DD1511" i="2" s="1"/>
  <c r="DQ1510" i="2"/>
  <c r="DO1510" i="2"/>
  <c r="DN1510" i="2"/>
  <c r="DL1510" i="2"/>
  <c r="DG1510" i="2"/>
  <c r="DF1510" i="2"/>
  <c r="DE1510" i="2"/>
  <c r="CP1510" i="2"/>
  <c r="AS1510" i="2"/>
  <c r="AR1510" i="2" s="1"/>
  <c r="AO1510" i="2"/>
  <c r="AN1510" i="2"/>
  <c r="DD1510" i="2" s="1"/>
  <c r="DO1509" i="2"/>
  <c r="DN1509" i="2"/>
  <c r="DL1509" i="2"/>
  <c r="DF1509" i="2"/>
  <c r="DG1509" i="2" s="1"/>
  <c r="DE1509" i="2"/>
  <c r="CP1509" i="2"/>
  <c r="AS1509" i="2"/>
  <c r="AR1509" i="2" s="1"/>
  <c r="AO1509" i="2"/>
  <c r="AN1509" i="2"/>
  <c r="DD1509" i="2" s="1"/>
  <c r="DO1508" i="2"/>
  <c r="DN1508" i="2"/>
  <c r="DL1508" i="2"/>
  <c r="DF1508" i="2"/>
  <c r="DG1508" i="2" s="1"/>
  <c r="DE1508" i="2"/>
  <c r="DI1508" i="2" s="1"/>
  <c r="DD1508" i="2"/>
  <c r="CP1508" i="2"/>
  <c r="AS1508" i="2"/>
  <c r="AR1508" i="2"/>
  <c r="AO1508" i="2"/>
  <c r="DQ1508" i="2" s="1"/>
  <c r="AN1508" i="2"/>
  <c r="DP1507" i="2"/>
  <c r="DO1507" i="2"/>
  <c r="DN1507" i="2"/>
  <c r="DL1507" i="2"/>
  <c r="DG1507" i="2"/>
  <c r="DI1507" i="2" s="1"/>
  <c r="DJ1507" i="2" s="1"/>
  <c r="DF1507" i="2"/>
  <c r="DE1507" i="2"/>
  <c r="CP1507" i="2"/>
  <c r="AS1507" i="2"/>
  <c r="AR1507" i="2" s="1"/>
  <c r="AO1507" i="2"/>
  <c r="AN1507" i="2"/>
  <c r="DD1507" i="2" s="1"/>
  <c r="DQ1506" i="2"/>
  <c r="DO1506" i="2"/>
  <c r="DN1506" i="2"/>
  <c r="DL1506" i="2"/>
  <c r="DF1506" i="2"/>
  <c r="DG1506" i="2" s="1"/>
  <c r="DE1506" i="2"/>
  <c r="CP1506" i="2"/>
  <c r="DH1506" i="2" s="1"/>
  <c r="AS1506" i="2"/>
  <c r="AR1506" i="2" s="1"/>
  <c r="AO1506" i="2"/>
  <c r="AN1506" i="2"/>
  <c r="DD1506" i="2" s="1"/>
  <c r="DO1505" i="2"/>
  <c r="DN1505" i="2"/>
  <c r="DL1505" i="2"/>
  <c r="DF1505" i="2"/>
  <c r="DG1505" i="2" s="1"/>
  <c r="DE1505" i="2"/>
  <c r="CP1505" i="2"/>
  <c r="AS1505" i="2"/>
  <c r="AR1505" i="2" s="1"/>
  <c r="AO1505" i="2"/>
  <c r="AN1505" i="2"/>
  <c r="DD1505" i="2" s="1"/>
  <c r="DO1504" i="2"/>
  <c r="DN1504" i="2"/>
  <c r="DL1504" i="2"/>
  <c r="DG1504" i="2"/>
  <c r="DF1504" i="2"/>
  <c r="DE1504" i="2"/>
  <c r="DI1504" i="2" s="1"/>
  <c r="DD1504" i="2"/>
  <c r="CP1504" i="2"/>
  <c r="AS1504" i="2"/>
  <c r="AR1504" i="2"/>
  <c r="DH1504" i="2" s="1"/>
  <c r="AO1504" i="2"/>
  <c r="AN1504" i="2"/>
  <c r="DO1503" i="2"/>
  <c r="DN1503" i="2"/>
  <c r="DL1503" i="2"/>
  <c r="DF1503" i="2"/>
  <c r="DG1503" i="2" s="1"/>
  <c r="DE1503" i="2"/>
  <c r="CP1503" i="2"/>
  <c r="AS1503" i="2"/>
  <c r="AR1503" i="2" s="1"/>
  <c r="AO1503" i="2"/>
  <c r="AN1503" i="2"/>
  <c r="DD1503" i="2" s="1"/>
  <c r="DO1502" i="2"/>
  <c r="DN1502" i="2"/>
  <c r="DL1502" i="2"/>
  <c r="DF1502" i="2"/>
  <c r="DG1502" i="2" s="1"/>
  <c r="DE1502" i="2"/>
  <c r="CP1502" i="2"/>
  <c r="AS1502" i="2"/>
  <c r="AR1502" i="2" s="1"/>
  <c r="AO1502" i="2"/>
  <c r="DQ1502" i="2" s="1"/>
  <c r="AN1502" i="2"/>
  <c r="DD1502" i="2" s="1"/>
  <c r="DO1501" i="2"/>
  <c r="DN1501" i="2"/>
  <c r="DL1501" i="2"/>
  <c r="DF1501" i="2"/>
  <c r="DG1501" i="2" s="1"/>
  <c r="DE1501" i="2"/>
  <c r="CP1501" i="2"/>
  <c r="AS1501" i="2"/>
  <c r="AR1501" i="2" s="1"/>
  <c r="AO1501" i="2"/>
  <c r="AN1501" i="2"/>
  <c r="DD1501" i="2" s="1"/>
  <c r="DO1500" i="2"/>
  <c r="DN1500" i="2"/>
  <c r="DL1500" i="2"/>
  <c r="DG1500" i="2"/>
  <c r="DF1500" i="2"/>
  <c r="DE1500" i="2"/>
  <c r="CP1500" i="2"/>
  <c r="DH1500" i="2" s="1"/>
  <c r="AS1500" i="2"/>
  <c r="AR1500" i="2" s="1"/>
  <c r="AO1500" i="2"/>
  <c r="DQ1500" i="2" s="1"/>
  <c r="AN1500" i="2"/>
  <c r="DD1500" i="2" s="1"/>
  <c r="DO1499" i="2"/>
  <c r="DN1499" i="2"/>
  <c r="DL1499" i="2"/>
  <c r="DF1499" i="2"/>
  <c r="DG1499" i="2" s="1"/>
  <c r="DE1499" i="2"/>
  <c r="CP1499" i="2"/>
  <c r="CG1499" i="2"/>
  <c r="AS1499" i="2"/>
  <c r="AR1499" i="2" s="1"/>
  <c r="AO1499" i="2"/>
  <c r="DQ1499" i="2" s="1"/>
  <c r="AN1499" i="2"/>
  <c r="DD1499" i="2" s="1"/>
  <c r="DQ1498" i="2"/>
  <c r="DO1498" i="2"/>
  <c r="DN1498" i="2"/>
  <c r="DL1498" i="2"/>
  <c r="DG1498" i="2"/>
  <c r="DI1498" i="2" s="1"/>
  <c r="DF1498" i="2"/>
  <c r="DE1498" i="2"/>
  <c r="CP1498" i="2"/>
  <c r="AS1498" i="2"/>
  <c r="AR1498" i="2" s="1"/>
  <c r="AO1498" i="2"/>
  <c r="AN1498" i="2"/>
  <c r="DD1498" i="2" s="1"/>
  <c r="DP1497" i="2"/>
  <c r="DO1497" i="2"/>
  <c r="DN1497" i="2"/>
  <c r="DL1497" i="2"/>
  <c r="DF1497" i="2"/>
  <c r="DG1497" i="2" s="1"/>
  <c r="DE1497" i="2"/>
  <c r="CP1497" i="2"/>
  <c r="CG1497" i="2"/>
  <c r="AS1497" i="2"/>
  <c r="AR1497" i="2" s="1"/>
  <c r="AO1497" i="2"/>
  <c r="DQ1497" i="2" s="1"/>
  <c r="AN1497" i="2"/>
  <c r="DD1497" i="2" s="1"/>
  <c r="DO1496" i="2"/>
  <c r="DN1496" i="2"/>
  <c r="DL1496" i="2"/>
  <c r="DG1496" i="2"/>
  <c r="DF1496" i="2"/>
  <c r="DE1496" i="2"/>
  <c r="CP1496" i="2"/>
  <c r="AS1496" i="2"/>
  <c r="AR1496" i="2" s="1"/>
  <c r="DH1496" i="2" s="1"/>
  <c r="AO1496" i="2"/>
  <c r="AN1496" i="2"/>
  <c r="DD1496" i="2" s="1"/>
  <c r="DO1495" i="2"/>
  <c r="DN1495" i="2"/>
  <c r="DL1495" i="2"/>
  <c r="DG1495" i="2"/>
  <c r="DF1495" i="2"/>
  <c r="DE1495" i="2"/>
  <c r="CP1495" i="2"/>
  <c r="DH1495" i="2" s="1"/>
  <c r="CG1495" i="2"/>
  <c r="AS1495" i="2"/>
  <c r="AR1495" i="2" s="1"/>
  <c r="AO1495" i="2"/>
  <c r="DQ1495" i="2" s="1"/>
  <c r="AN1495" i="2"/>
  <c r="DD1495" i="2" s="1"/>
  <c r="DO1494" i="2"/>
  <c r="DN1494" i="2"/>
  <c r="DL1494" i="2"/>
  <c r="DG1494" i="2"/>
  <c r="DF1494" i="2"/>
  <c r="DE1494" i="2"/>
  <c r="CP1494" i="2"/>
  <c r="CG1494" i="2"/>
  <c r="AS1494" i="2"/>
  <c r="AR1494" i="2" s="1"/>
  <c r="AO1494" i="2"/>
  <c r="DP1494" i="2" s="1"/>
  <c r="AN1494" i="2"/>
  <c r="DD1494" i="2" s="1"/>
  <c r="DP1493" i="2"/>
  <c r="DO1493" i="2"/>
  <c r="DN1493" i="2"/>
  <c r="DL1493" i="2"/>
  <c r="DF1493" i="2"/>
  <c r="DG1493" i="2" s="1"/>
  <c r="DE1493" i="2"/>
  <c r="CP1493" i="2"/>
  <c r="CG1493" i="2"/>
  <c r="AS1493" i="2"/>
  <c r="AR1493" i="2" s="1"/>
  <c r="DH1493" i="2" s="1"/>
  <c r="AO1493" i="2"/>
  <c r="DQ1493" i="2" s="1"/>
  <c r="AN1493" i="2"/>
  <c r="DD1493" i="2" s="1"/>
  <c r="DO1492" i="2"/>
  <c r="DN1492" i="2"/>
  <c r="DL1492" i="2"/>
  <c r="DF1492" i="2"/>
  <c r="DG1492" i="2" s="1"/>
  <c r="DE1492" i="2"/>
  <c r="CP1492" i="2"/>
  <c r="DH1492" i="2" s="1"/>
  <c r="AS1492" i="2"/>
  <c r="AR1492" i="2" s="1"/>
  <c r="AO1492" i="2"/>
  <c r="AN1492" i="2"/>
  <c r="DD1492" i="2" s="1"/>
  <c r="DO1491" i="2"/>
  <c r="DN1491" i="2"/>
  <c r="DL1491" i="2"/>
  <c r="DF1491" i="2"/>
  <c r="DG1491" i="2" s="1"/>
  <c r="DE1491" i="2"/>
  <c r="CP1491" i="2"/>
  <c r="AS1491" i="2"/>
  <c r="AR1491" i="2"/>
  <c r="DH1491" i="2" s="1"/>
  <c r="AO1491" i="2"/>
  <c r="AN1491" i="2"/>
  <c r="DD1491" i="2" s="1"/>
  <c r="DO1490" i="2"/>
  <c r="DN1490" i="2"/>
  <c r="DL1490" i="2"/>
  <c r="DF1490" i="2"/>
  <c r="DG1490" i="2" s="1"/>
  <c r="DE1490" i="2"/>
  <c r="CP1490" i="2"/>
  <c r="DH1490" i="2" s="1"/>
  <c r="AS1490" i="2"/>
  <c r="AR1490" i="2" s="1"/>
  <c r="AO1490" i="2"/>
  <c r="DP1490" i="2" s="1"/>
  <c r="AN1490" i="2"/>
  <c r="DD1490" i="2" s="1"/>
  <c r="DP1489" i="2"/>
  <c r="DO1489" i="2"/>
  <c r="DN1489" i="2"/>
  <c r="DL1489" i="2"/>
  <c r="DF1489" i="2"/>
  <c r="DG1489" i="2" s="1"/>
  <c r="DE1489" i="2"/>
  <c r="CP1489" i="2"/>
  <c r="CG1489" i="2"/>
  <c r="AS1489" i="2"/>
  <c r="AR1489" i="2" s="1"/>
  <c r="DH1489" i="2" s="1"/>
  <c r="AO1489" i="2"/>
  <c r="DQ1489" i="2" s="1"/>
  <c r="AN1489" i="2"/>
  <c r="DD1489" i="2" s="1"/>
  <c r="DQ1488" i="2"/>
  <c r="DO1488" i="2"/>
  <c r="DN1488" i="2"/>
  <c r="DL1488" i="2"/>
  <c r="DF1488" i="2"/>
  <c r="DG1488" i="2" s="1"/>
  <c r="DE1488" i="2"/>
  <c r="DD1488" i="2"/>
  <c r="CP1488" i="2"/>
  <c r="AS1488" i="2"/>
  <c r="AR1488" i="2"/>
  <c r="DH1488" i="2" s="1"/>
  <c r="AO1488" i="2"/>
  <c r="AN1488" i="2"/>
  <c r="DO1487" i="2"/>
  <c r="DN1487" i="2"/>
  <c r="DL1487" i="2"/>
  <c r="DF1487" i="2"/>
  <c r="DG1487" i="2" s="1"/>
  <c r="DE1487" i="2"/>
  <c r="DI1487" i="2" s="1"/>
  <c r="DJ1487" i="2" s="1"/>
  <c r="CP1487" i="2"/>
  <c r="CG1487" i="2"/>
  <c r="AS1487" i="2"/>
  <c r="AR1487" i="2" s="1"/>
  <c r="DH1487" i="2" s="1"/>
  <c r="AO1487" i="2"/>
  <c r="DQ1487" i="2" s="1"/>
  <c r="AN1487" i="2"/>
  <c r="DD1487" i="2" s="1"/>
  <c r="DO1486" i="2"/>
  <c r="DN1486" i="2"/>
  <c r="DL1486" i="2"/>
  <c r="DG1486" i="2"/>
  <c r="DF1486" i="2"/>
  <c r="DE1486" i="2"/>
  <c r="CP1486" i="2"/>
  <c r="CG1486" i="2"/>
  <c r="AS1486" i="2"/>
  <c r="AR1486" i="2" s="1"/>
  <c r="AO1486" i="2"/>
  <c r="DQ1486" i="2" s="1"/>
  <c r="AN1486" i="2"/>
  <c r="DD1486" i="2" s="1"/>
  <c r="DP1485" i="2"/>
  <c r="DO1485" i="2"/>
  <c r="DN1485" i="2"/>
  <c r="DL1485" i="2"/>
  <c r="DF1485" i="2"/>
  <c r="DG1485" i="2" s="1"/>
  <c r="DE1485" i="2"/>
  <c r="CP1485" i="2"/>
  <c r="CG1485" i="2"/>
  <c r="AS1485" i="2"/>
  <c r="AR1485" i="2" s="1"/>
  <c r="DH1485" i="2" s="1"/>
  <c r="AO1485" i="2"/>
  <c r="DQ1485" i="2" s="1"/>
  <c r="AN1485" i="2"/>
  <c r="DD1485" i="2" s="1"/>
  <c r="DO1484" i="2"/>
  <c r="DN1484" i="2"/>
  <c r="DL1484" i="2"/>
  <c r="DF1484" i="2"/>
  <c r="DG1484" i="2" s="1"/>
  <c r="DE1484" i="2"/>
  <c r="CP1484" i="2"/>
  <c r="DH1484" i="2" s="1"/>
  <c r="AS1484" i="2"/>
  <c r="AR1484" i="2"/>
  <c r="AO1484" i="2"/>
  <c r="CG1484" i="2" s="1"/>
  <c r="AN1484" i="2"/>
  <c r="DD1484" i="2" s="1"/>
  <c r="DO1483" i="2"/>
  <c r="DN1483" i="2"/>
  <c r="DL1483" i="2"/>
  <c r="DF1483" i="2"/>
  <c r="DG1483" i="2" s="1"/>
  <c r="DE1483" i="2"/>
  <c r="CP1483" i="2"/>
  <c r="AS1483" i="2"/>
  <c r="AR1483" i="2"/>
  <c r="DH1483" i="2" s="1"/>
  <c r="AO1483" i="2"/>
  <c r="DQ1483" i="2" s="1"/>
  <c r="AN1483" i="2"/>
  <c r="DD1483" i="2" s="1"/>
  <c r="DP1482" i="2"/>
  <c r="DO1482" i="2"/>
  <c r="DN1482" i="2"/>
  <c r="DL1482" i="2"/>
  <c r="DG1482" i="2"/>
  <c r="DF1482" i="2"/>
  <c r="DE1482" i="2"/>
  <c r="CP1482" i="2"/>
  <c r="AS1482" i="2"/>
  <c r="AR1482" i="2" s="1"/>
  <c r="AO1482" i="2"/>
  <c r="AN1482" i="2"/>
  <c r="DD1482" i="2" s="1"/>
  <c r="DO1481" i="2"/>
  <c r="DN1481" i="2"/>
  <c r="DL1481" i="2"/>
  <c r="DF1481" i="2"/>
  <c r="DG1481" i="2" s="1"/>
  <c r="DE1481" i="2"/>
  <c r="DI1481" i="2" s="1"/>
  <c r="DJ1481" i="2" s="1"/>
  <c r="DD1481" i="2"/>
  <c r="CP1481" i="2"/>
  <c r="AS1481" i="2"/>
  <c r="AR1481" i="2"/>
  <c r="DH1481" i="2" s="1"/>
  <c r="AO1481" i="2"/>
  <c r="DQ1481" i="2" s="1"/>
  <c r="AN1481" i="2"/>
  <c r="DQ1480" i="2"/>
  <c r="DP1480" i="2"/>
  <c r="DO1480" i="2"/>
  <c r="DN1480" i="2"/>
  <c r="DL1480" i="2"/>
  <c r="DF1480" i="2"/>
  <c r="DG1480" i="2" s="1"/>
  <c r="DE1480" i="2"/>
  <c r="CP1480" i="2"/>
  <c r="CG1480" i="2"/>
  <c r="AS1480" i="2"/>
  <c r="AR1480" i="2" s="1"/>
  <c r="DH1480" i="2" s="1"/>
  <c r="AO1480" i="2"/>
  <c r="AN1480" i="2"/>
  <c r="DD1480" i="2" s="1"/>
  <c r="DP1479" i="2"/>
  <c r="DO1479" i="2"/>
  <c r="DN1479" i="2"/>
  <c r="DL1479" i="2"/>
  <c r="DF1479" i="2"/>
  <c r="DG1479" i="2" s="1"/>
  <c r="DE1479" i="2"/>
  <c r="DI1479" i="2" s="1"/>
  <c r="CP1479" i="2"/>
  <c r="CG1479" i="2"/>
  <c r="AS1479" i="2"/>
  <c r="AR1479" i="2" s="1"/>
  <c r="DH1479" i="2" s="1"/>
  <c r="AO1479" i="2"/>
  <c r="DQ1479" i="2" s="1"/>
  <c r="AN1479" i="2"/>
  <c r="DD1479" i="2" s="1"/>
  <c r="DP1478" i="2"/>
  <c r="DO1478" i="2"/>
  <c r="DN1478" i="2"/>
  <c r="DL1478" i="2"/>
  <c r="DG1478" i="2"/>
  <c r="DF1478" i="2"/>
  <c r="DE1478" i="2"/>
  <c r="CP1478" i="2"/>
  <c r="AS1478" i="2"/>
  <c r="AR1478" i="2" s="1"/>
  <c r="AO1478" i="2"/>
  <c r="AN1478" i="2"/>
  <c r="DD1478" i="2" s="1"/>
  <c r="DP1477" i="2"/>
  <c r="DO1477" i="2"/>
  <c r="DN1477" i="2"/>
  <c r="DL1477" i="2"/>
  <c r="DF1477" i="2"/>
  <c r="DG1477" i="2" s="1"/>
  <c r="DE1477" i="2"/>
  <c r="CP1477" i="2"/>
  <c r="CG1477" i="2"/>
  <c r="AS1477" i="2"/>
  <c r="AR1477" i="2" s="1"/>
  <c r="DH1477" i="2" s="1"/>
  <c r="AO1477" i="2"/>
  <c r="DQ1477" i="2" s="1"/>
  <c r="AN1477" i="2"/>
  <c r="DD1477" i="2" s="1"/>
  <c r="DO1476" i="2"/>
  <c r="DN1476" i="2"/>
  <c r="DL1476" i="2"/>
  <c r="DF1476" i="2"/>
  <c r="DG1476" i="2" s="1"/>
  <c r="DE1476" i="2"/>
  <c r="CP1476" i="2"/>
  <c r="AS1476" i="2"/>
  <c r="AR1476" i="2"/>
  <c r="AO1476" i="2"/>
  <c r="CG1476" i="2" s="1"/>
  <c r="AN1476" i="2"/>
  <c r="DD1476" i="2" s="1"/>
  <c r="DP1475" i="2"/>
  <c r="DO1475" i="2"/>
  <c r="DN1475" i="2"/>
  <c r="DL1475" i="2"/>
  <c r="DF1475" i="2"/>
  <c r="DG1475" i="2" s="1"/>
  <c r="DE1475" i="2"/>
  <c r="CP1475" i="2"/>
  <c r="CG1475" i="2"/>
  <c r="AS1475" i="2"/>
  <c r="AR1475" i="2" s="1"/>
  <c r="DH1475" i="2" s="1"/>
  <c r="AO1475" i="2"/>
  <c r="DQ1475" i="2" s="1"/>
  <c r="AN1475" i="2"/>
  <c r="DD1475" i="2" s="1"/>
  <c r="DO1474" i="2"/>
  <c r="DN1474" i="2"/>
  <c r="DL1474" i="2"/>
  <c r="DG1474" i="2"/>
  <c r="DF1474" i="2"/>
  <c r="DE1474" i="2"/>
  <c r="CP1474" i="2"/>
  <c r="AS1474" i="2"/>
  <c r="AR1474" i="2" s="1"/>
  <c r="AO1474" i="2"/>
  <c r="DP1474" i="2" s="1"/>
  <c r="AN1474" i="2"/>
  <c r="DD1474" i="2" s="1"/>
  <c r="DO1473" i="2"/>
  <c r="DN1473" i="2"/>
  <c r="DL1473" i="2"/>
  <c r="DF1473" i="2"/>
  <c r="DG1473" i="2" s="1"/>
  <c r="DE1473" i="2"/>
  <c r="DI1473" i="2" s="1"/>
  <c r="DJ1473" i="2" s="1"/>
  <c r="DD1473" i="2"/>
  <c r="CP1473" i="2"/>
  <c r="AS1473" i="2"/>
  <c r="AR1473" i="2"/>
  <c r="DH1473" i="2" s="1"/>
  <c r="AO1473" i="2"/>
  <c r="DQ1473" i="2" s="1"/>
  <c r="AN1473" i="2"/>
  <c r="DP1472" i="2"/>
  <c r="DO1472" i="2"/>
  <c r="DN1472" i="2"/>
  <c r="DL1472" i="2"/>
  <c r="DF1472" i="2"/>
  <c r="DG1472" i="2" s="1"/>
  <c r="DE1472" i="2"/>
  <c r="DD1472" i="2"/>
  <c r="CP1472" i="2"/>
  <c r="AS1472" i="2"/>
  <c r="AR1472" i="2"/>
  <c r="DH1472" i="2" s="1"/>
  <c r="AO1472" i="2"/>
  <c r="CG1472" i="2" s="1"/>
  <c r="AN1472" i="2"/>
  <c r="DO1471" i="2"/>
  <c r="DN1471" i="2"/>
  <c r="DL1471" i="2"/>
  <c r="DF1471" i="2"/>
  <c r="DG1471" i="2" s="1"/>
  <c r="DE1471" i="2"/>
  <c r="DI1471" i="2" s="1"/>
  <c r="DJ1471" i="2" s="1"/>
  <c r="CP1471" i="2"/>
  <c r="CG1471" i="2"/>
  <c r="AS1471" i="2"/>
  <c r="AR1471" i="2" s="1"/>
  <c r="DH1471" i="2" s="1"/>
  <c r="AO1471" i="2"/>
  <c r="DQ1471" i="2" s="1"/>
  <c r="AN1471" i="2"/>
  <c r="DD1471" i="2" s="1"/>
  <c r="DP1470" i="2"/>
  <c r="DO1470" i="2"/>
  <c r="DN1470" i="2"/>
  <c r="DL1470" i="2"/>
  <c r="DG1470" i="2"/>
  <c r="DF1470" i="2"/>
  <c r="DE1470" i="2"/>
  <c r="CP1470" i="2"/>
  <c r="DH1470" i="2" s="1"/>
  <c r="AS1470" i="2"/>
  <c r="AR1470" i="2" s="1"/>
  <c r="AO1470" i="2"/>
  <c r="AN1470" i="2"/>
  <c r="DD1470" i="2" s="1"/>
  <c r="DP1469" i="2"/>
  <c r="DO1469" i="2"/>
  <c r="DN1469" i="2"/>
  <c r="DL1469" i="2"/>
  <c r="DF1469" i="2"/>
  <c r="DG1469" i="2" s="1"/>
  <c r="DE1469" i="2"/>
  <c r="CP1469" i="2"/>
  <c r="CG1469" i="2"/>
  <c r="AS1469" i="2"/>
  <c r="AR1469" i="2" s="1"/>
  <c r="DH1469" i="2" s="1"/>
  <c r="AO1469" i="2"/>
  <c r="DQ1469" i="2" s="1"/>
  <c r="AN1469" i="2"/>
  <c r="DD1469" i="2" s="1"/>
  <c r="DO1468" i="2"/>
  <c r="DN1468" i="2"/>
  <c r="DL1468" i="2"/>
  <c r="DF1468" i="2"/>
  <c r="DG1468" i="2" s="1"/>
  <c r="DE1468" i="2"/>
  <c r="CP1468" i="2"/>
  <c r="AS1468" i="2"/>
  <c r="AR1468" i="2"/>
  <c r="AO1468" i="2"/>
  <c r="CG1468" i="2" s="1"/>
  <c r="AN1468" i="2"/>
  <c r="DD1468" i="2" s="1"/>
  <c r="DO1467" i="2"/>
  <c r="DN1467" i="2"/>
  <c r="DL1467" i="2"/>
  <c r="DF1467" i="2"/>
  <c r="DG1467" i="2" s="1"/>
  <c r="DE1467" i="2"/>
  <c r="CP1467" i="2"/>
  <c r="AS1467" i="2"/>
  <c r="AR1467" i="2"/>
  <c r="DH1467" i="2" s="1"/>
  <c r="AO1467" i="2"/>
  <c r="DQ1467" i="2" s="1"/>
  <c r="AN1467" i="2"/>
  <c r="DD1467" i="2" s="1"/>
  <c r="DP1466" i="2"/>
  <c r="DO1466" i="2"/>
  <c r="DN1466" i="2"/>
  <c r="DL1466" i="2"/>
  <c r="DG1466" i="2"/>
  <c r="DF1466" i="2"/>
  <c r="DE1466" i="2"/>
  <c r="CP1466" i="2"/>
  <c r="DH1466" i="2" s="1"/>
  <c r="AS1466" i="2"/>
  <c r="AR1466" i="2" s="1"/>
  <c r="AO1466" i="2"/>
  <c r="AN1466" i="2"/>
  <c r="DD1466" i="2" s="1"/>
  <c r="DO1465" i="2"/>
  <c r="DN1465" i="2"/>
  <c r="DL1465" i="2"/>
  <c r="DF1465" i="2"/>
  <c r="DG1465" i="2" s="1"/>
  <c r="DE1465" i="2"/>
  <c r="CP1465" i="2"/>
  <c r="AS1465" i="2"/>
  <c r="AR1465" i="2" s="1"/>
  <c r="DH1465" i="2" s="1"/>
  <c r="AO1465" i="2"/>
  <c r="AN1465" i="2"/>
  <c r="DD1465" i="2" s="1"/>
  <c r="DQ1464" i="2"/>
  <c r="DO1464" i="2"/>
  <c r="DN1464" i="2"/>
  <c r="DL1464" i="2"/>
  <c r="DF1464" i="2"/>
  <c r="DG1464" i="2" s="1"/>
  <c r="DE1464" i="2"/>
  <c r="DI1464" i="2" s="1"/>
  <c r="CP1464" i="2"/>
  <c r="CG1464" i="2"/>
  <c r="AS1464" i="2"/>
  <c r="AR1464" i="2" s="1"/>
  <c r="DH1464" i="2" s="1"/>
  <c r="AO1464" i="2"/>
  <c r="DP1464" i="2" s="1"/>
  <c r="AN1464" i="2"/>
  <c r="DD1464" i="2" s="1"/>
  <c r="DO1463" i="2"/>
  <c r="DN1463" i="2"/>
  <c r="DL1463" i="2"/>
  <c r="DI1463" i="2"/>
  <c r="DJ1463" i="2" s="1"/>
  <c r="DF1463" i="2"/>
  <c r="DG1463" i="2" s="1"/>
  <c r="DE1463" i="2"/>
  <c r="DD1463" i="2"/>
  <c r="CP1463" i="2"/>
  <c r="AS1463" i="2"/>
  <c r="AR1463" i="2"/>
  <c r="DH1463" i="2" s="1"/>
  <c r="AO1463" i="2"/>
  <c r="AN1463" i="2"/>
  <c r="DO1462" i="2"/>
  <c r="DN1462" i="2"/>
  <c r="DL1462" i="2"/>
  <c r="DG1462" i="2"/>
  <c r="DF1462" i="2"/>
  <c r="DE1462" i="2"/>
  <c r="CP1462" i="2"/>
  <c r="DH1462" i="2" s="1"/>
  <c r="AS1462" i="2"/>
  <c r="AR1462" i="2"/>
  <c r="AO1462" i="2"/>
  <c r="AN1462" i="2"/>
  <c r="DD1462" i="2" s="1"/>
  <c r="DO1461" i="2"/>
  <c r="DN1461" i="2"/>
  <c r="DL1461" i="2"/>
  <c r="DF1461" i="2"/>
  <c r="DG1461" i="2" s="1"/>
  <c r="DE1461" i="2"/>
  <c r="CP1461" i="2"/>
  <c r="AS1461" i="2"/>
  <c r="AR1461" i="2" s="1"/>
  <c r="DH1461" i="2" s="1"/>
  <c r="AO1461" i="2"/>
  <c r="AN1461" i="2"/>
  <c r="DD1461" i="2" s="1"/>
  <c r="DO1460" i="2"/>
  <c r="DN1460" i="2"/>
  <c r="DL1460" i="2"/>
  <c r="DF1460" i="2"/>
  <c r="DG1460" i="2" s="1"/>
  <c r="DE1460" i="2"/>
  <c r="CP1460" i="2"/>
  <c r="AS1460" i="2"/>
  <c r="AR1460" i="2" s="1"/>
  <c r="AO1460" i="2"/>
  <c r="AN1460" i="2"/>
  <c r="DD1460" i="2" s="1"/>
  <c r="DP1459" i="2"/>
  <c r="DO1459" i="2"/>
  <c r="DN1459" i="2"/>
  <c r="DL1459" i="2"/>
  <c r="DH1459" i="2"/>
  <c r="DF1459" i="2"/>
  <c r="DG1459" i="2" s="1"/>
  <c r="DE1459" i="2"/>
  <c r="CP1459" i="2"/>
  <c r="CG1459" i="2"/>
  <c r="AS1459" i="2"/>
  <c r="AR1459" i="2" s="1"/>
  <c r="AO1459" i="2"/>
  <c r="DQ1459" i="2" s="1"/>
  <c r="AN1459" i="2"/>
  <c r="DD1459" i="2" s="1"/>
  <c r="DO1458" i="2"/>
  <c r="DN1458" i="2"/>
  <c r="DL1458" i="2"/>
  <c r="DG1458" i="2"/>
  <c r="DF1458" i="2"/>
  <c r="DE1458" i="2"/>
  <c r="DI1458" i="2" s="1"/>
  <c r="DJ1458" i="2" s="1"/>
  <c r="DD1458" i="2"/>
  <c r="CP1458" i="2"/>
  <c r="AS1458" i="2"/>
  <c r="AR1458" i="2"/>
  <c r="AO1458" i="2"/>
  <c r="DP1458" i="2" s="1"/>
  <c r="AN1458" i="2"/>
  <c r="DO1457" i="2"/>
  <c r="DN1457" i="2"/>
  <c r="DL1457" i="2"/>
  <c r="DF1457" i="2"/>
  <c r="DG1457" i="2" s="1"/>
  <c r="DE1457" i="2"/>
  <c r="DI1457" i="2" s="1"/>
  <c r="DJ1457" i="2" s="1"/>
  <c r="DD1457" i="2"/>
  <c r="CP1457" i="2"/>
  <c r="AS1457" i="2"/>
  <c r="AR1457" i="2" s="1"/>
  <c r="DH1457" i="2" s="1"/>
  <c r="AO1457" i="2"/>
  <c r="AN1457" i="2"/>
  <c r="DP1456" i="2"/>
  <c r="DO1456" i="2"/>
  <c r="DN1456" i="2"/>
  <c r="DL1456" i="2"/>
  <c r="DF1456" i="2"/>
  <c r="DG1456" i="2" s="1"/>
  <c r="DE1456" i="2"/>
  <c r="CP1456" i="2"/>
  <c r="CG1456" i="2"/>
  <c r="AS1456" i="2"/>
  <c r="AR1456" i="2" s="1"/>
  <c r="DH1456" i="2" s="1"/>
  <c r="AO1456" i="2"/>
  <c r="DQ1456" i="2" s="1"/>
  <c r="AN1456" i="2"/>
  <c r="DD1456" i="2" s="1"/>
  <c r="DP1455" i="2"/>
  <c r="DO1455" i="2"/>
  <c r="DN1455" i="2"/>
  <c r="DL1455" i="2"/>
  <c r="DI1455" i="2"/>
  <c r="DJ1455" i="2" s="1"/>
  <c r="DF1455" i="2"/>
  <c r="DG1455" i="2" s="1"/>
  <c r="DE1455" i="2"/>
  <c r="DD1455" i="2"/>
  <c r="CP1455" i="2"/>
  <c r="AS1455" i="2"/>
  <c r="AR1455" i="2"/>
  <c r="DH1455" i="2" s="1"/>
  <c r="AO1455" i="2"/>
  <c r="AN1455" i="2"/>
  <c r="DO1454" i="2"/>
  <c r="DN1454" i="2"/>
  <c r="DL1454" i="2"/>
  <c r="DF1454" i="2"/>
  <c r="DG1454" i="2" s="1"/>
  <c r="DE1454" i="2"/>
  <c r="CP1454" i="2"/>
  <c r="AS1454" i="2"/>
  <c r="AR1454" i="2"/>
  <c r="AO1454" i="2"/>
  <c r="AN1454" i="2"/>
  <c r="DD1454" i="2" s="1"/>
  <c r="DO1453" i="2"/>
  <c r="DN1453" i="2"/>
  <c r="DL1453" i="2"/>
  <c r="DF1453" i="2"/>
  <c r="DG1453" i="2" s="1"/>
  <c r="DE1453" i="2"/>
  <c r="CP1453" i="2"/>
  <c r="AS1453" i="2"/>
  <c r="AR1453" i="2" s="1"/>
  <c r="DH1453" i="2" s="1"/>
  <c r="AO1453" i="2"/>
  <c r="AN1453" i="2"/>
  <c r="DD1453" i="2" s="1"/>
  <c r="DO1452" i="2"/>
  <c r="DN1452" i="2"/>
  <c r="DL1452" i="2"/>
  <c r="DF1452" i="2"/>
  <c r="DG1452" i="2" s="1"/>
  <c r="DE1452" i="2"/>
  <c r="CP1452" i="2"/>
  <c r="CG1452" i="2"/>
  <c r="AS1452" i="2"/>
  <c r="AR1452" i="2" s="1"/>
  <c r="AO1452" i="2"/>
  <c r="AN1452" i="2"/>
  <c r="DD1452" i="2" s="1"/>
  <c r="DO1451" i="2"/>
  <c r="DN1451" i="2"/>
  <c r="DL1451" i="2"/>
  <c r="DH1451" i="2"/>
  <c r="DF1451" i="2"/>
  <c r="DG1451" i="2" s="1"/>
  <c r="DE1451" i="2"/>
  <c r="CP1451" i="2"/>
  <c r="AS1451" i="2"/>
  <c r="AR1451" i="2"/>
  <c r="AO1451" i="2"/>
  <c r="AN1451" i="2"/>
  <c r="DD1451" i="2" s="1"/>
  <c r="DO1450" i="2"/>
  <c r="DN1450" i="2"/>
  <c r="DL1450" i="2"/>
  <c r="DF1450" i="2"/>
  <c r="DG1450" i="2" s="1"/>
  <c r="DE1450" i="2"/>
  <c r="DI1450" i="2" s="1"/>
  <c r="DJ1450" i="2" s="1"/>
  <c r="DD1450" i="2"/>
  <c r="CP1450" i="2"/>
  <c r="AS1450" i="2"/>
  <c r="AR1450" i="2"/>
  <c r="AO1450" i="2"/>
  <c r="DP1450" i="2" s="1"/>
  <c r="AN1450" i="2"/>
  <c r="DO1449" i="2"/>
  <c r="DN1449" i="2"/>
  <c r="DL1449" i="2"/>
  <c r="DF1449" i="2"/>
  <c r="DG1449" i="2" s="1"/>
  <c r="DE1449" i="2"/>
  <c r="CP1449" i="2"/>
  <c r="CG1449" i="2"/>
  <c r="AS1449" i="2"/>
  <c r="AR1449" i="2" s="1"/>
  <c r="DH1449" i="2" s="1"/>
  <c r="AO1449" i="2"/>
  <c r="DQ1449" i="2" s="1"/>
  <c r="AN1449" i="2"/>
  <c r="DD1449" i="2" s="1"/>
  <c r="DQ1448" i="2"/>
  <c r="DO1448" i="2"/>
  <c r="DN1448" i="2"/>
  <c r="DL1448" i="2"/>
  <c r="DF1448" i="2"/>
  <c r="DG1448" i="2" s="1"/>
  <c r="DE1448" i="2"/>
  <c r="DI1448" i="2" s="1"/>
  <c r="DJ1448" i="2" s="1"/>
  <c r="DD1448" i="2"/>
  <c r="CP1448" i="2"/>
  <c r="AS1448" i="2"/>
  <c r="AR1448" i="2"/>
  <c r="DH1448" i="2" s="1"/>
  <c r="AO1448" i="2"/>
  <c r="AN1448" i="2"/>
  <c r="DO1447" i="2"/>
  <c r="DN1447" i="2"/>
  <c r="DL1447" i="2"/>
  <c r="DF1447" i="2"/>
  <c r="DG1447" i="2" s="1"/>
  <c r="DE1447" i="2"/>
  <c r="CP1447" i="2"/>
  <c r="CG1447" i="2"/>
  <c r="AS1447" i="2"/>
  <c r="AR1447" i="2"/>
  <c r="DH1447" i="2" s="1"/>
  <c r="AO1447" i="2"/>
  <c r="AN1447" i="2"/>
  <c r="DD1447" i="2" s="1"/>
  <c r="DO1446" i="2"/>
  <c r="DN1446" i="2"/>
  <c r="DL1446" i="2"/>
  <c r="DG1446" i="2"/>
  <c r="DF1446" i="2"/>
  <c r="DE1446" i="2"/>
  <c r="CP1446" i="2"/>
  <c r="DH1446" i="2" s="1"/>
  <c r="CG1446" i="2"/>
  <c r="AS1446" i="2"/>
  <c r="AR1446" i="2"/>
  <c r="AO1446" i="2"/>
  <c r="DQ1446" i="2" s="1"/>
  <c r="AN1446" i="2"/>
  <c r="DD1446" i="2" s="1"/>
  <c r="DO1445" i="2"/>
  <c r="DN1445" i="2"/>
  <c r="DL1445" i="2"/>
  <c r="DF1445" i="2"/>
  <c r="DG1445" i="2" s="1"/>
  <c r="DE1445" i="2"/>
  <c r="DI1445" i="2" s="1"/>
  <c r="CP1445" i="2"/>
  <c r="CG1445" i="2"/>
  <c r="AS1445" i="2"/>
  <c r="AR1445" i="2" s="1"/>
  <c r="DH1445" i="2" s="1"/>
  <c r="AO1445" i="2"/>
  <c r="DQ1445" i="2" s="1"/>
  <c r="AN1445" i="2"/>
  <c r="DD1445" i="2" s="1"/>
  <c r="DO1444" i="2"/>
  <c r="DN1444" i="2"/>
  <c r="DL1444" i="2"/>
  <c r="DF1444" i="2"/>
  <c r="DG1444" i="2" s="1"/>
  <c r="DE1444" i="2"/>
  <c r="CP1444" i="2"/>
  <c r="CG1444" i="2"/>
  <c r="AS1444" i="2"/>
  <c r="AR1444" i="2" s="1"/>
  <c r="AO1444" i="2"/>
  <c r="AN1444" i="2"/>
  <c r="DD1444" i="2" s="1"/>
  <c r="DP1443" i="2"/>
  <c r="DO1443" i="2"/>
  <c r="DN1443" i="2"/>
  <c r="DL1443" i="2"/>
  <c r="DH1443" i="2"/>
  <c r="DF1443" i="2"/>
  <c r="DG1443" i="2" s="1"/>
  <c r="DE1443" i="2"/>
  <c r="CP1443" i="2"/>
  <c r="CG1443" i="2"/>
  <c r="AS1443" i="2"/>
  <c r="AR1443" i="2" s="1"/>
  <c r="AO1443" i="2"/>
  <c r="DQ1443" i="2" s="1"/>
  <c r="AN1443" i="2"/>
  <c r="DD1443" i="2" s="1"/>
  <c r="DO1442" i="2"/>
  <c r="DN1442" i="2"/>
  <c r="DL1442" i="2"/>
  <c r="DG1442" i="2"/>
  <c r="DF1442" i="2"/>
  <c r="DE1442" i="2"/>
  <c r="DD1442" i="2"/>
  <c r="CP1442" i="2"/>
  <c r="DH1442" i="2" s="1"/>
  <c r="AS1442" i="2"/>
  <c r="AR1442" i="2"/>
  <c r="AO1442" i="2"/>
  <c r="DP1442" i="2" s="1"/>
  <c r="AN1442" i="2"/>
  <c r="DO1441" i="2"/>
  <c r="DN1441" i="2"/>
  <c r="DL1441" i="2"/>
  <c r="DF1441" i="2"/>
  <c r="DG1441" i="2" s="1"/>
  <c r="DE1441" i="2"/>
  <c r="DI1441" i="2" s="1"/>
  <c r="DJ1441" i="2" s="1"/>
  <c r="DD1441" i="2"/>
  <c r="CP1441" i="2"/>
  <c r="AS1441" i="2"/>
  <c r="AR1441" i="2"/>
  <c r="DH1441" i="2" s="1"/>
  <c r="AO1441" i="2"/>
  <c r="AN1441" i="2"/>
  <c r="DO1440" i="2"/>
  <c r="DN1440" i="2"/>
  <c r="DL1440" i="2"/>
  <c r="DF1440" i="2"/>
  <c r="DG1440" i="2" s="1"/>
  <c r="DE1440" i="2"/>
  <c r="CP1440" i="2"/>
  <c r="AS1440" i="2"/>
  <c r="AR1440" i="2"/>
  <c r="DH1440" i="2" s="1"/>
  <c r="AO1440" i="2"/>
  <c r="AN1440" i="2"/>
  <c r="DD1440" i="2" s="1"/>
  <c r="DO1439" i="2"/>
  <c r="DN1439" i="2"/>
  <c r="DL1439" i="2"/>
  <c r="DF1439" i="2"/>
  <c r="DG1439" i="2" s="1"/>
  <c r="DE1439" i="2"/>
  <c r="DI1439" i="2" s="1"/>
  <c r="DJ1439" i="2" s="1"/>
  <c r="DD1439" i="2"/>
  <c r="CP1439" i="2"/>
  <c r="CG1439" i="2"/>
  <c r="AS1439" i="2"/>
  <c r="AR1439" i="2"/>
  <c r="DH1439" i="2" s="1"/>
  <c r="AO1439" i="2"/>
  <c r="DQ1439" i="2" s="1"/>
  <c r="AN1439" i="2"/>
  <c r="DO1438" i="2"/>
  <c r="DN1438" i="2"/>
  <c r="DL1438" i="2"/>
  <c r="DF1438" i="2"/>
  <c r="DG1438" i="2" s="1"/>
  <c r="DE1438" i="2"/>
  <c r="CP1438" i="2"/>
  <c r="CG1438" i="2"/>
  <c r="AS1438" i="2"/>
  <c r="AR1438" i="2" s="1"/>
  <c r="AO1438" i="2"/>
  <c r="DQ1438" i="2" s="1"/>
  <c r="AN1438" i="2"/>
  <c r="DD1438" i="2" s="1"/>
  <c r="DP1437" i="2"/>
  <c r="DO1437" i="2"/>
  <c r="DN1437" i="2"/>
  <c r="DL1437" i="2"/>
  <c r="DH1437" i="2"/>
  <c r="DF1437" i="2"/>
  <c r="DG1437" i="2" s="1"/>
  <c r="DE1437" i="2"/>
  <c r="CP1437" i="2"/>
  <c r="CG1437" i="2"/>
  <c r="AS1437" i="2"/>
  <c r="AR1437" i="2" s="1"/>
  <c r="AO1437" i="2"/>
  <c r="DQ1437" i="2" s="1"/>
  <c r="AN1437" i="2"/>
  <c r="DD1437" i="2" s="1"/>
  <c r="DQ1436" i="2"/>
  <c r="DO1436" i="2"/>
  <c r="DN1436" i="2"/>
  <c r="DL1436" i="2"/>
  <c r="DH1436" i="2"/>
  <c r="DF1436" i="2"/>
  <c r="DG1436" i="2" s="1"/>
  <c r="DE1436" i="2"/>
  <c r="CP1436" i="2"/>
  <c r="CG1436" i="2"/>
  <c r="AS1436" i="2"/>
  <c r="AR1436" i="2"/>
  <c r="AO1436" i="2"/>
  <c r="DP1436" i="2" s="1"/>
  <c r="AN1436" i="2"/>
  <c r="DD1436" i="2" s="1"/>
  <c r="DO1435" i="2"/>
  <c r="DN1435" i="2"/>
  <c r="DL1435" i="2"/>
  <c r="DF1435" i="2"/>
  <c r="DG1435" i="2" s="1"/>
  <c r="DE1435" i="2"/>
  <c r="CP1435" i="2"/>
  <c r="AS1435" i="2"/>
  <c r="AR1435" i="2"/>
  <c r="DH1435" i="2" s="1"/>
  <c r="AO1435" i="2"/>
  <c r="AN1435" i="2"/>
  <c r="DD1435" i="2" s="1"/>
  <c r="DO1434" i="2"/>
  <c r="DN1434" i="2"/>
  <c r="DL1434" i="2"/>
  <c r="DF1434" i="2"/>
  <c r="DG1434" i="2" s="1"/>
  <c r="DE1434" i="2"/>
  <c r="CP1434" i="2"/>
  <c r="AS1434" i="2"/>
  <c r="AR1434" i="2" s="1"/>
  <c r="AO1434" i="2"/>
  <c r="DP1434" i="2" s="1"/>
  <c r="AN1434" i="2"/>
  <c r="DD1434" i="2" s="1"/>
  <c r="DO1433" i="2"/>
  <c r="DN1433" i="2"/>
  <c r="DL1433" i="2"/>
  <c r="DI1433" i="2"/>
  <c r="DJ1433" i="2" s="1"/>
  <c r="DF1433" i="2"/>
  <c r="DG1433" i="2" s="1"/>
  <c r="DE1433" i="2"/>
  <c r="DD1433" i="2"/>
  <c r="CP1433" i="2"/>
  <c r="AS1433" i="2"/>
  <c r="AR1433" i="2"/>
  <c r="DH1433" i="2" s="1"/>
  <c r="AO1433" i="2"/>
  <c r="AN1433" i="2"/>
  <c r="DQ1432" i="2"/>
  <c r="DP1432" i="2"/>
  <c r="DO1432" i="2"/>
  <c r="DN1432" i="2"/>
  <c r="DL1432" i="2"/>
  <c r="DF1432" i="2"/>
  <c r="DG1432" i="2" s="1"/>
  <c r="DE1432" i="2"/>
  <c r="CP1432" i="2"/>
  <c r="CG1432" i="2"/>
  <c r="AS1432" i="2"/>
  <c r="AR1432" i="2"/>
  <c r="DH1432" i="2" s="1"/>
  <c r="AO1432" i="2"/>
  <c r="AN1432" i="2"/>
  <c r="DD1432" i="2" s="1"/>
  <c r="DP1431" i="2"/>
  <c r="DO1431" i="2"/>
  <c r="DN1431" i="2"/>
  <c r="DL1431" i="2"/>
  <c r="DF1431" i="2"/>
  <c r="DG1431" i="2" s="1"/>
  <c r="DE1431" i="2"/>
  <c r="CP1431" i="2"/>
  <c r="CG1431" i="2"/>
  <c r="AS1431" i="2"/>
  <c r="AR1431" i="2"/>
  <c r="DH1431" i="2" s="1"/>
  <c r="AO1431" i="2"/>
  <c r="DQ1431" i="2" s="1"/>
  <c r="AN1431" i="2"/>
  <c r="DD1431" i="2" s="1"/>
  <c r="DO1430" i="2"/>
  <c r="DN1430" i="2"/>
  <c r="DL1430" i="2"/>
  <c r="DF1430" i="2"/>
  <c r="DG1430" i="2" s="1"/>
  <c r="DE1430" i="2"/>
  <c r="DI1430" i="2" s="1"/>
  <c r="CP1430" i="2"/>
  <c r="AS1430" i="2"/>
  <c r="AR1430" i="2"/>
  <c r="AO1430" i="2"/>
  <c r="AN1430" i="2"/>
  <c r="DD1430" i="2" s="1"/>
  <c r="DO1429" i="2"/>
  <c r="DN1429" i="2"/>
  <c r="DL1429" i="2"/>
  <c r="DF1429" i="2"/>
  <c r="DG1429" i="2" s="1"/>
  <c r="DE1429" i="2"/>
  <c r="CP1429" i="2"/>
  <c r="AS1429" i="2"/>
  <c r="AR1429" i="2" s="1"/>
  <c r="DH1429" i="2" s="1"/>
  <c r="AO1429" i="2"/>
  <c r="AN1429" i="2"/>
  <c r="DD1429" i="2" s="1"/>
  <c r="DO1428" i="2"/>
  <c r="DN1428" i="2"/>
  <c r="DL1428" i="2"/>
  <c r="DF1428" i="2"/>
  <c r="DG1428" i="2" s="1"/>
  <c r="DE1428" i="2"/>
  <c r="CP1428" i="2"/>
  <c r="CG1428" i="2"/>
  <c r="AS1428" i="2"/>
  <c r="AR1428" i="2" s="1"/>
  <c r="AO1428" i="2"/>
  <c r="AN1428" i="2"/>
  <c r="DD1428" i="2" s="1"/>
  <c r="DO1427" i="2"/>
  <c r="DN1427" i="2"/>
  <c r="DL1427" i="2"/>
  <c r="DH1427" i="2"/>
  <c r="DF1427" i="2"/>
  <c r="DG1427" i="2" s="1"/>
  <c r="DE1427" i="2"/>
  <c r="CP1427" i="2"/>
  <c r="AS1427" i="2"/>
  <c r="AR1427" i="2"/>
  <c r="AO1427" i="2"/>
  <c r="AN1427" i="2"/>
  <c r="DD1427" i="2" s="1"/>
  <c r="DO1426" i="2"/>
  <c r="DN1426" i="2"/>
  <c r="DL1426" i="2"/>
  <c r="DF1426" i="2"/>
  <c r="DG1426" i="2" s="1"/>
  <c r="DE1426" i="2"/>
  <c r="DD1426" i="2"/>
  <c r="CP1426" i="2"/>
  <c r="AS1426" i="2"/>
  <c r="AR1426" i="2"/>
  <c r="AO1426" i="2"/>
  <c r="DP1426" i="2" s="1"/>
  <c r="AN1426" i="2"/>
  <c r="DP1425" i="2"/>
  <c r="DO1425" i="2"/>
  <c r="DN1425" i="2"/>
  <c r="DL1425" i="2"/>
  <c r="DF1425" i="2"/>
  <c r="DG1425" i="2" s="1"/>
  <c r="DE1425" i="2"/>
  <c r="DI1425" i="2" s="1"/>
  <c r="DJ1425" i="2" s="1"/>
  <c r="DD1425" i="2"/>
  <c r="CP1425" i="2"/>
  <c r="CG1425" i="2"/>
  <c r="AS1425" i="2"/>
  <c r="AR1425" i="2"/>
  <c r="DH1425" i="2" s="1"/>
  <c r="AO1425" i="2"/>
  <c r="DQ1425" i="2" s="1"/>
  <c r="AN1425" i="2"/>
  <c r="DP1424" i="2"/>
  <c r="DO1424" i="2"/>
  <c r="DN1424" i="2"/>
  <c r="DL1424" i="2"/>
  <c r="DJ1424" i="2"/>
  <c r="DF1424" i="2"/>
  <c r="DG1424" i="2" s="1"/>
  <c r="DE1424" i="2"/>
  <c r="DI1424" i="2" s="1"/>
  <c r="DD1424" i="2"/>
  <c r="CP1424" i="2"/>
  <c r="AS1424" i="2"/>
  <c r="AR1424" i="2"/>
  <c r="DH1424" i="2" s="1"/>
  <c r="AO1424" i="2"/>
  <c r="CG1424" i="2" s="1"/>
  <c r="AN1424" i="2"/>
  <c r="DO1423" i="2"/>
  <c r="DN1423" i="2"/>
  <c r="DL1423" i="2"/>
  <c r="DF1423" i="2"/>
  <c r="DG1423" i="2" s="1"/>
  <c r="DE1423" i="2"/>
  <c r="DI1423" i="2" s="1"/>
  <c r="DJ1423" i="2" s="1"/>
  <c r="CP1423" i="2"/>
  <c r="CG1423" i="2"/>
  <c r="AS1423" i="2"/>
  <c r="AR1423" i="2" s="1"/>
  <c r="DH1423" i="2" s="1"/>
  <c r="AO1423" i="2"/>
  <c r="DQ1423" i="2" s="1"/>
  <c r="AN1423" i="2"/>
  <c r="DD1423" i="2" s="1"/>
  <c r="DO1422" i="2"/>
  <c r="DN1422" i="2"/>
  <c r="DL1422" i="2"/>
  <c r="DF1422" i="2"/>
  <c r="DG1422" i="2" s="1"/>
  <c r="DE1422" i="2"/>
  <c r="CP1422" i="2"/>
  <c r="CG1422" i="2"/>
  <c r="AS1422" i="2"/>
  <c r="AR1422" i="2" s="1"/>
  <c r="AO1422" i="2"/>
  <c r="DQ1422" i="2" s="1"/>
  <c r="AN1422" i="2"/>
  <c r="DD1422" i="2" s="1"/>
  <c r="DP1421" i="2"/>
  <c r="DO1421" i="2"/>
  <c r="DN1421" i="2"/>
  <c r="DL1421" i="2"/>
  <c r="DH1421" i="2"/>
  <c r="DF1421" i="2"/>
  <c r="DG1421" i="2" s="1"/>
  <c r="DE1421" i="2"/>
  <c r="DI1421" i="2" s="1"/>
  <c r="CP1421" i="2"/>
  <c r="CG1421" i="2"/>
  <c r="AS1421" i="2"/>
  <c r="AR1421" i="2" s="1"/>
  <c r="AO1421" i="2"/>
  <c r="DQ1421" i="2" s="1"/>
  <c r="AN1421" i="2"/>
  <c r="DD1421" i="2" s="1"/>
  <c r="DO1420" i="2"/>
  <c r="DN1420" i="2"/>
  <c r="DL1420" i="2"/>
  <c r="DF1420" i="2"/>
  <c r="DG1420" i="2" s="1"/>
  <c r="DE1420" i="2"/>
  <c r="DD1420" i="2"/>
  <c r="CP1420" i="2"/>
  <c r="AS1420" i="2"/>
  <c r="AR1420" i="2"/>
  <c r="DH1420" i="2" s="1"/>
  <c r="AO1420" i="2"/>
  <c r="AN1420" i="2"/>
  <c r="DP1419" i="2"/>
  <c r="DO1419" i="2"/>
  <c r="DN1419" i="2"/>
  <c r="DL1419" i="2"/>
  <c r="DF1419" i="2"/>
  <c r="DG1419" i="2" s="1"/>
  <c r="DE1419" i="2"/>
  <c r="CP1419" i="2"/>
  <c r="CG1419" i="2"/>
  <c r="AS1419" i="2"/>
  <c r="AR1419" i="2"/>
  <c r="DH1419" i="2" s="1"/>
  <c r="AO1419" i="2"/>
  <c r="DQ1419" i="2" s="1"/>
  <c r="AN1419" i="2"/>
  <c r="DD1419" i="2" s="1"/>
  <c r="DO1418" i="2"/>
  <c r="DN1418" i="2"/>
  <c r="DL1418" i="2"/>
  <c r="DG1418" i="2"/>
  <c r="DF1418" i="2"/>
  <c r="DE1418" i="2"/>
  <c r="CP1418" i="2"/>
  <c r="AS1418" i="2"/>
  <c r="AR1418" i="2"/>
  <c r="AO1418" i="2"/>
  <c r="DP1418" i="2" s="1"/>
  <c r="AN1418" i="2"/>
  <c r="DD1418" i="2" s="1"/>
  <c r="DO1417" i="2"/>
  <c r="DN1417" i="2"/>
  <c r="DL1417" i="2"/>
  <c r="DF1417" i="2"/>
  <c r="DG1417" i="2" s="1"/>
  <c r="DE1417" i="2"/>
  <c r="DI1417" i="2" s="1"/>
  <c r="DJ1417" i="2" s="1"/>
  <c r="DD1417" i="2"/>
  <c r="CP1417" i="2"/>
  <c r="CG1417" i="2"/>
  <c r="AS1417" i="2"/>
  <c r="AR1417" i="2" s="1"/>
  <c r="DH1417" i="2" s="1"/>
  <c r="AO1417" i="2"/>
  <c r="DQ1417" i="2" s="1"/>
  <c r="AN1417" i="2"/>
  <c r="DQ1416" i="2"/>
  <c r="DP1416" i="2"/>
  <c r="DO1416" i="2"/>
  <c r="DN1416" i="2"/>
  <c r="DL1416" i="2"/>
  <c r="DF1416" i="2"/>
  <c r="DG1416" i="2" s="1"/>
  <c r="DE1416" i="2"/>
  <c r="CP1416" i="2"/>
  <c r="CG1416" i="2"/>
  <c r="AS1416" i="2"/>
  <c r="AR1416" i="2" s="1"/>
  <c r="DH1416" i="2" s="1"/>
  <c r="AO1416" i="2"/>
  <c r="AN1416" i="2"/>
  <c r="DD1416" i="2" s="1"/>
  <c r="DP1415" i="2"/>
  <c r="DO1415" i="2"/>
  <c r="DN1415" i="2"/>
  <c r="DL1415" i="2"/>
  <c r="DJ1415" i="2"/>
  <c r="DF1415" i="2"/>
  <c r="DG1415" i="2" s="1"/>
  <c r="DE1415" i="2"/>
  <c r="DI1415" i="2" s="1"/>
  <c r="DD1415" i="2"/>
  <c r="CP1415" i="2"/>
  <c r="AS1415" i="2"/>
  <c r="AR1415" i="2"/>
  <c r="DH1415" i="2" s="1"/>
  <c r="AO1415" i="2"/>
  <c r="AN1415" i="2"/>
  <c r="DP1414" i="2"/>
  <c r="DO1414" i="2"/>
  <c r="DN1414" i="2"/>
  <c r="DL1414" i="2"/>
  <c r="DF1414" i="2"/>
  <c r="DG1414" i="2" s="1"/>
  <c r="DE1414" i="2"/>
  <c r="CP1414" i="2"/>
  <c r="AS1414" i="2"/>
  <c r="AR1414" i="2"/>
  <c r="AO1414" i="2"/>
  <c r="CG1414" i="2" s="1"/>
  <c r="AN1414" i="2"/>
  <c r="DD1414" i="2" s="1"/>
  <c r="DO1413" i="2"/>
  <c r="DN1413" i="2"/>
  <c r="DL1413" i="2"/>
  <c r="DF1413" i="2"/>
  <c r="DG1413" i="2" s="1"/>
  <c r="DE1413" i="2"/>
  <c r="CP1413" i="2"/>
  <c r="AS1413" i="2"/>
  <c r="AR1413" i="2" s="1"/>
  <c r="DH1413" i="2" s="1"/>
  <c r="AO1413" i="2"/>
  <c r="AN1413" i="2"/>
  <c r="DD1413" i="2" s="1"/>
  <c r="DO1412" i="2"/>
  <c r="DN1412" i="2"/>
  <c r="DL1412" i="2"/>
  <c r="DF1412" i="2"/>
  <c r="DG1412" i="2" s="1"/>
  <c r="DE1412" i="2"/>
  <c r="CP1412" i="2"/>
  <c r="DH1412" i="2" s="1"/>
  <c r="AS1412" i="2"/>
  <c r="AR1412" i="2"/>
  <c r="AO1412" i="2"/>
  <c r="CG1412" i="2" s="1"/>
  <c r="AN1412" i="2"/>
  <c r="DD1412" i="2" s="1"/>
  <c r="DO1411" i="2"/>
  <c r="DN1411" i="2"/>
  <c r="DL1411" i="2"/>
  <c r="DF1411" i="2"/>
  <c r="DG1411" i="2" s="1"/>
  <c r="DE1411" i="2"/>
  <c r="CP1411" i="2"/>
  <c r="AS1411" i="2"/>
  <c r="AR1411" i="2"/>
  <c r="DH1411" i="2" s="1"/>
  <c r="AO1411" i="2"/>
  <c r="AN1411" i="2"/>
  <c r="DD1411" i="2" s="1"/>
  <c r="DP1410" i="2"/>
  <c r="DO1410" i="2"/>
  <c r="DN1410" i="2"/>
  <c r="DL1410" i="2"/>
  <c r="DF1410" i="2"/>
  <c r="DG1410" i="2" s="1"/>
  <c r="DE1410" i="2"/>
  <c r="CP1410" i="2"/>
  <c r="AS1410" i="2"/>
  <c r="AR1410" i="2" s="1"/>
  <c r="AO1410" i="2"/>
  <c r="AN1410" i="2"/>
  <c r="DD1410" i="2" s="1"/>
  <c r="DP1409" i="2"/>
  <c r="DO1409" i="2"/>
  <c r="DN1409" i="2"/>
  <c r="DL1409" i="2"/>
  <c r="DF1409" i="2"/>
  <c r="DG1409" i="2" s="1"/>
  <c r="DE1409" i="2"/>
  <c r="CP1409" i="2"/>
  <c r="CG1409" i="2"/>
  <c r="AS1409" i="2"/>
  <c r="AR1409" i="2" s="1"/>
  <c r="DH1409" i="2" s="1"/>
  <c r="AO1409" i="2"/>
  <c r="DQ1409" i="2" s="1"/>
  <c r="AN1409" i="2"/>
  <c r="DD1409" i="2" s="1"/>
  <c r="DQ1408" i="2"/>
  <c r="DO1408" i="2"/>
  <c r="DN1408" i="2"/>
  <c r="DL1408" i="2"/>
  <c r="DF1408" i="2"/>
  <c r="DG1408" i="2" s="1"/>
  <c r="DE1408" i="2"/>
  <c r="DI1408" i="2" s="1"/>
  <c r="DD1408" i="2"/>
  <c r="CP1408" i="2"/>
  <c r="CG1408" i="2"/>
  <c r="AS1408" i="2"/>
  <c r="AR1408" i="2" s="1"/>
  <c r="DH1408" i="2" s="1"/>
  <c r="AO1408" i="2"/>
  <c r="DP1408" i="2" s="1"/>
  <c r="AN1408" i="2"/>
  <c r="DP1407" i="2"/>
  <c r="DO1407" i="2"/>
  <c r="DN1407" i="2"/>
  <c r="DL1407" i="2"/>
  <c r="DI1407" i="2"/>
  <c r="DJ1407" i="2" s="1"/>
  <c r="DF1407" i="2"/>
  <c r="DG1407" i="2" s="1"/>
  <c r="DE1407" i="2"/>
  <c r="CP1407" i="2"/>
  <c r="CG1407" i="2"/>
  <c r="AS1407" i="2"/>
  <c r="AR1407" i="2"/>
  <c r="DH1407" i="2" s="1"/>
  <c r="AO1407" i="2"/>
  <c r="DQ1407" i="2" s="1"/>
  <c r="AN1407" i="2"/>
  <c r="DD1407" i="2" s="1"/>
  <c r="DO1406" i="2"/>
  <c r="DN1406" i="2"/>
  <c r="DL1406" i="2"/>
  <c r="DG1406" i="2"/>
  <c r="DF1406" i="2"/>
  <c r="DE1406" i="2"/>
  <c r="CP1406" i="2"/>
  <c r="DH1406" i="2" s="1"/>
  <c r="CG1406" i="2"/>
  <c r="AS1406" i="2"/>
  <c r="AR1406" i="2"/>
  <c r="AO1406" i="2"/>
  <c r="DQ1406" i="2" s="1"/>
  <c r="AN1406" i="2"/>
  <c r="DD1406" i="2" s="1"/>
  <c r="DO1405" i="2"/>
  <c r="DN1405" i="2"/>
  <c r="DL1405" i="2"/>
  <c r="DF1405" i="2"/>
  <c r="DG1405" i="2" s="1"/>
  <c r="DE1405" i="2"/>
  <c r="DI1405" i="2" s="1"/>
  <c r="CP1405" i="2"/>
  <c r="AS1405" i="2"/>
  <c r="AR1405" i="2" s="1"/>
  <c r="DH1405" i="2" s="1"/>
  <c r="AO1405" i="2"/>
  <c r="AN1405" i="2"/>
  <c r="DD1405" i="2" s="1"/>
  <c r="DO1404" i="2"/>
  <c r="DN1404" i="2"/>
  <c r="DL1404" i="2"/>
  <c r="DF1404" i="2"/>
  <c r="DG1404" i="2" s="1"/>
  <c r="DE1404" i="2"/>
  <c r="DD1404" i="2"/>
  <c r="CP1404" i="2"/>
  <c r="CG1404" i="2"/>
  <c r="AS1404" i="2"/>
  <c r="AR1404" i="2"/>
  <c r="DH1404" i="2" s="1"/>
  <c r="AO1404" i="2"/>
  <c r="DP1404" i="2" s="1"/>
  <c r="AN1404" i="2"/>
  <c r="DP1403" i="2"/>
  <c r="DO1403" i="2"/>
  <c r="DN1403" i="2"/>
  <c r="DL1403" i="2"/>
  <c r="DF1403" i="2"/>
  <c r="DG1403" i="2" s="1"/>
  <c r="DE1403" i="2"/>
  <c r="CP1403" i="2"/>
  <c r="CG1403" i="2"/>
  <c r="AS1403" i="2"/>
  <c r="AR1403" i="2" s="1"/>
  <c r="DH1403" i="2" s="1"/>
  <c r="AO1403" i="2"/>
  <c r="DQ1403" i="2" s="1"/>
  <c r="AN1403" i="2"/>
  <c r="DD1403" i="2" s="1"/>
  <c r="DO1402" i="2"/>
  <c r="DN1402" i="2"/>
  <c r="DL1402" i="2"/>
  <c r="DF1402" i="2"/>
  <c r="DG1402" i="2" s="1"/>
  <c r="DJ1402" i="2" s="1"/>
  <c r="DE1402" i="2"/>
  <c r="DI1402" i="2" s="1"/>
  <c r="DD1402" i="2"/>
  <c r="CP1402" i="2"/>
  <c r="AS1402" i="2"/>
  <c r="AR1402" i="2"/>
  <c r="AO1402" i="2"/>
  <c r="DP1402" i="2" s="1"/>
  <c r="AN1402" i="2"/>
  <c r="DO1401" i="2"/>
  <c r="DN1401" i="2"/>
  <c r="DL1401" i="2"/>
  <c r="DF1401" i="2"/>
  <c r="DG1401" i="2" s="1"/>
  <c r="DE1401" i="2"/>
  <c r="DI1401" i="2" s="1"/>
  <c r="DJ1401" i="2" s="1"/>
  <c r="CP1401" i="2"/>
  <c r="CG1401" i="2"/>
  <c r="AS1401" i="2"/>
  <c r="AR1401" i="2" s="1"/>
  <c r="DH1401" i="2" s="1"/>
  <c r="AO1401" i="2"/>
  <c r="DQ1401" i="2" s="1"/>
  <c r="AN1401" i="2"/>
  <c r="DD1401" i="2" s="1"/>
  <c r="DQ1400" i="2"/>
  <c r="DO1400" i="2"/>
  <c r="DN1400" i="2"/>
  <c r="DL1400" i="2"/>
  <c r="DF1400" i="2"/>
  <c r="DG1400" i="2" s="1"/>
  <c r="DE1400" i="2"/>
  <c r="CP1400" i="2"/>
  <c r="CG1400" i="2"/>
  <c r="AS1400" i="2"/>
  <c r="AR1400" i="2"/>
  <c r="DH1400" i="2" s="1"/>
  <c r="AO1400" i="2"/>
  <c r="DP1400" i="2" s="1"/>
  <c r="AN1400" i="2"/>
  <c r="DD1400" i="2" s="1"/>
  <c r="DO1399" i="2"/>
  <c r="DN1399" i="2"/>
  <c r="DL1399" i="2"/>
  <c r="DF1399" i="2"/>
  <c r="DG1399" i="2" s="1"/>
  <c r="DE1399" i="2"/>
  <c r="DI1399" i="2" s="1"/>
  <c r="DD1399" i="2"/>
  <c r="CP1399" i="2"/>
  <c r="CG1399" i="2"/>
  <c r="AS1399" i="2"/>
  <c r="AR1399" i="2" s="1"/>
  <c r="DH1399" i="2" s="1"/>
  <c r="AO1399" i="2"/>
  <c r="DQ1399" i="2" s="1"/>
  <c r="AN1399" i="2"/>
  <c r="DP1398" i="2"/>
  <c r="DO1398" i="2"/>
  <c r="DN1398" i="2"/>
  <c r="DL1398" i="2"/>
  <c r="DG1398" i="2"/>
  <c r="DF1398" i="2"/>
  <c r="DE1398" i="2"/>
  <c r="CP1398" i="2"/>
  <c r="DH1398" i="2" s="1"/>
  <c r="AS1398" i="2"/>
  <c r="AR1398" i="2" s="1"/>
  <c r="AO1398" i="2"/>
  <c r="CG1398" i="2" s="1"/>
  <c r="AN1398" i="2"/>
  <c r="DD1398" i="2" s="1"/>
  <c r="DP1397" i="2"/>
  <c r="DO1397" i="2"/>
  <c r="DN1397" i="2"/>
  <c r="DL1397" i="2"/>
  <c r="DF1397" i="2"/>
  <c r="DG1397" i="2" s="1"/>
  <c r="DE1397" i="2"/>
  <c r="CP1397" i="2"/>
  <c r="CG1397" i="2"/>
  <c r="AS1397" i="2"/>
  <c r="AR1397" i="2" s="1"/>
  <c r="DH1397" i="2" s="1"/>
  <c r="AO1397" i="2"/>
  <c r="DQ1397" i="2" s="1"/>
  <c r="AN1397" i="2"/>
  <c r="DD1397" i="2" s="1"/>
  <c r="DO1396" i="2"/>
  <c r="DN1396" i="2"/>
  <c r="DL1396" i="2"/>
  <c r="DF1396" i="2"/>
  <c r="DG1396" i="2" s="1"/>
  <c r="DE1396" i="2"/>
  <c r="CP1396" i="2"/>
  <c r="DH1396" i="2" s="1"/>
  <c r="AS1396" i="2"/>
  <c r="AR1396" i="2"/>
  <c r="AO1396" i="2"/>
  <c r="CG1396" i="2" s="1"/>
  <c r="AN1396" i="2"/>
  <c r="DD1396" i="2" s="1"/>
  <c r="DP1395" i="2"/>
  <c r="DO1395" i="2"/>
  <c r="DN1395" i="2"/>
  <c r="DL1395" i="2"/>
  <c r="DF1395" i="2"/>
  <c r="DG1395" i="2" s="1"/>
  <c r="DE1395" i="2"/>
  <c r="CP1395" i="2"/>
  <c r="CG1395" i="2"/>
  <c r="AS1395" i="2"/>
  <c r="AR1395" i="2"/>
  <c r="DH1395" i="2" s="1"/>
  <c r="AO1395" i="2"/>
  <c r="DQ1395" i="2" s="1"/>
  <c r="AN1395" i="2"/>
  <c r="DD1395" i="2" s="1"/>
  <c r="DP1394" i="2"/>
  <c r="DO1394" i="2"/>
  <c r="DN1394" i="2"/>
  <c r="DL1394" i="2"/>
  <c r="DF1394" i="2"/>
  <c r="DG1394" i="2" s="1"/>
  <c r="DE1394" i="2"/>
  <c r="CP1394" i="2"/>
  <c r="DH1394" i="2" s="1"/>
  <c r="AS1394" i="2"/>
  <c r="AR1394" i="2" s="1"/>
  <c r="AO1394" i="2"/>
  <c r="AN1394" i="2"/>
  <c r="DD1394" i="2" s="1"/>
  <c r="DP1393" i="2"/>
  <c r="DO1393" i="2"/>
  <c r="DN1393" i="2"/>
  <c r="DL1393" i="2"/>
  <c r="DF1393" i="2"/>
  <c r="DG1393" i="2" s="1"/>
  <c r="DE1393" i="2"/>
  <c r="CP1393" i="2"/>
  <c r="CG1393" i="2"/>
  <c r="AS1393" i="2"/>
  <c r="AR1393" i="2"/>
  <c r="DH1393" i="2" s="1"/>
  <c r="AO1393" i="2"/>
  <c r="DQ1393" i="2" s="1"/>
  <c r="AN1393" i="2"/>
  <c r="DD1393" i="2" s="1"/>
  <c r="DO1392" i="2"/>
  <c r="DN1392" i="2"/>
  <c r="DL1392" i="2"/>
  <c r="DF1392" i="2"/>
  <c r="DG1392" i="2" s="1"/>
  <c r="DE1392" i="2"/>
  <c r="DI1392" i="2" s="1"/>
  <c r="CP1392" i="2"/>
  <c r="CG1392" i="2"/>
  <c r="AS1392" i="2"/>
  <c r="AR1392" i="2" s="1"/>
  <c r="DH1392" i="2" s="1"/>
  <c r="AO1392" i="2"/>
  <c r="DQ1392" i="2" s="1"/>
  <c r="AN1392" i="2"/>
  <c r="DD1392" i="2" s="1"/>
  <c r="DP1391" i="2"/>
  <c r="DO1391" i="2"/>
  <c r="DN1391" i="2"/>
  <c r="DL1391" i="2"/>
  <c r="DI1391" i="2"/>
  <c r="DJ1391" i="2" s="1"/>
  <c r="DF1391" i="2"/>
  <c r="DG1391" i="2" s="1"/>
  <c r="DE1391" i="2"/>
  <c r="DD1391" i="2"/>
  <c r="CP1391" i="2"/>
  <c r="AS1391" i="2"/>
  <c r="AR1391" i="2"/>
  <c r="DH1391" i="2" s="1"/>
  <c r="AO1391" i="2"/>
  <c r="AN1391" i="2"/>
  <c r="DO1390" i="2"/>
  <c r="DN1390" i="2"/>
  <c r="DL1390" i="2"/>
  <c r="DF1390" i="2"/>
  <c r="DG1390" i="2" s="1"/>
  <c r="DE1390" i="2"/>
  <c r="CP1390" i="2"/>
  <c r="DH1390" i="2" s="1"/>
  <c r="AS1390" i="2"/>
  <c r="AR1390" i="2"/>
  <c r="AO1390" i="2"/>
  <c r="AN1390" i="2"/>
  <c r="DD1390" i="2" s="1"/>
  <c r="DO1389" i="2"/>
  <c r="DN1389" i="2"/>
  <c r="DL1389" i="2"/>
  <c r="DF1389" i="2"/>
  <c r="DG1389" i="2" s="1"/>
  <c r="DE1389" i="2"/>
  <c r="CP1389" i="2"/>
  <c r="AS1389" i="2"/>
  <c r="AR1389" i="2" s="1"/>
  <c r="DH1389" i="2" s="1"/>
  <c r="AO1389" i="2"/>
  <c r="AN1389" i="2"/>
  <c r="DD1389" i="2" s="1"/>
  <c r="DO1388" i="2"/>
  <c r="DN1388" i="2"/>
  <c r="DL1388" i="2"/>
  <c r="DF1388" i="2"/>
  <c r="DG1388" i="2" s="1"/>
  <c r="DE1388" i="2"/>
  <c r="CP1388" i="2"/>
  <c r="CG1388" i="2"/>
  <c r="AS1388" i="2"/>
  <c r="AR1388" i="2" s="1"/>
  <c r="DH1388" i="2" s="1"/>
  <c r="AO1388" i="2"/>
  <c r="DP1388" i="2" s="1"/>
  <c r="AN1388" i="2"/>
  <c r="DD1388" i="2" s="1"/>
  <c r="DP1387" i="2"/>
  <c r="DO1387" i="2"/>
  <c r="DN1387" i="2"/>
  <c r="DL1387" i="2"/>
  <c r="DH1387" i="2"/>
  <c r="DF1387" i="2"/>
  <c r="DG1387" i="2" s="1"/>
  <c r="DE1387" i="2"/>
  <c r="CP1387" i="2"/>
  <c r="CG1387" i="2"/>
  <c r="AS1387" i="2"/>
  <c r="AR1387" i="2"/>
  <c r="AO1387" i="2"/>
  <c r="DQ1387" i="2" s="1"/>
  <c r="AN1387" i="2"/>
  <c r="DD1387" i="2" s="1"/>
  <c r="DO1386" i="2"/>
  <c r="DN1386" i="2"/>
  <c r="DL1386" i="2"/>
  <c r="DF1386" i="2"/>
  <c r="DG1386" i="2" s="1"/>
  <c r="DE1386" i="2"/>
  <c r="CP1386" i="2"/>
  <c r="AS1386" i="2"/>
  <c r="AR1386" i="2"/>
  <c r="AO1386" i="2"/>
  <c r="DP1386" i="2" s="1"/>
  <c r="AN1386" i="2"/>
  <c r="DD1386" i="2" s="1"/>
  <c r="DP1385" i="2"/>
  <c r="DO1385" i="2"/>
  <c r="DN1385" i="2"/>
  <c r="DL1385" i="2"/>
  <c r="DF1385" i="2"/>
  <c r="DG1385" i="2" s="1"/>
  <c r="DI1385" i="2" s="1"/>
  <c r="DJ1385" i="2" s="1"/>
  <c r="DE1385" i="2"/>
  <c r="CP1385" i="2"/>
  <c r="CG1385" i="2"/>
  <c r="AS1385" i="2"/>
  <c r="AR1385" i="2"/>
  <c r="DH1385" i="2" s="1"/>
  <c r="AO1385" i="2"/>
  <c r="DQ1385" i="2" s="1"/>
  <c r="AN1385" i="2"/>
  <c r="DD1385" i="2" s="1"/>
  <c r="DO1384" i="2"/>
  <c r="DN1384" i="2"/>
  <c r="DL1384" i="2"/>
  <c r="DF1384" i="2"/>
  <c r="DG1384" i="2" s="1"/>
  <c r="DE1384" i="2"/>
  <c r="CP1384" i="2"/>
  <c r="AS1384" i="2"/>
  <c r="AR1384" i="2"/>
  <c r="DH1384" i="2" s="1"/>
  <c r="AO1384" i="2"/>
  <c r="AN1384" i="2"/>
  <c r="DD1384" i="2" s="1"/>
  <c r="DO1383" i="2"/>
  <c r="DN1383" i="2"/>
  <c r="DL1383" i="2"/>
  <c r="DF1383" i="2"/>
  <c r="DG1383" i="2" s="1"/>
  <c r="DE1383" i="2"/>
  <c r="DI1383" i="2" s="1"/>
  <c r="CP1383" i="2"/>
  <c r="CG1383" i="2"/>
  <c r="AS1383" i="2"/>
  <c r="AR1383" i="2" s="1"/>
  <c r="DH1383" i="2" s="1"/>
  <c r="AO1383" i="2"/>
  <c r="DQ1383" i="2" s="1"/>
  <c r="AN1383" i="2"/>
  <c r="DD1383" i="2" s="1"/>
  <c r="DP1382" i="2"/>
  <c r="DO1382" i="2"/>
  <c r="DN1382" i="2"/>
  <c r="DL1382" i="2"/>
  <c r="DJ1382" i="2"/>
  <c r="DF1382" i="2"/>
  <c r="DG1382" i="2" s="1"/>
  <c r="DE1382" i="2"/>
  <c r="DI1382" i="2" s="1"/>
  <c r="CP1382" i="2"/>
  <c r="DH1382" i="2" s="1"/>
  <c r="AS1382" i="2"/>
  <c r="AR1382" i="2"/>
  <c r="AO1382" i="2"/>
  <c r="CG1382" i="2" s="1"/>
  <c r="AN1382" i="2"/>
  <c r="DD1382" i="2" s="1"/>
  <c r="DO1381" i="2"/>
  <c r="DN1381" i="2"/>
  <c r="DL1381" i="2"/>
  <c r="DF1381" i="2"/>
  <c r="DG1381" i="2" s="1"/>
  <c r="DE1381" i="2"/>
  <c r="CP1381" i="2"/>
  <c r="CG1381" i="2"/>
  <c r="AS1381" i="2"/>
  <c r="AR1381" i="2" s="1"/>
  <c r="DH1381" i="2" s="1"/>
  <c r="AO1381" i="2"/>
  <c r="DQ1381" i="2" s="1"/>
  <c r="AN1381" i="2"/>
  <c r="DD1381" i="2" s="1"/>
  <c r="DO1380" i="2"/>
  <c r="DN1380" i="2"/>
  <c r="DL1380" i="2"/>
  <c r="DF1380" i="2"/>
  <c r="DG1380" i="2" s="1"/>
  <c r="DE1380" i="2"/>
  <c r="CP1380" i="2"/>
  <c r="CG1380" i="2"/>
  <c r="AS1380" i="2"/>
  <c r="AR1380" i="2"/>
  <c r="AO1380" i="2"/>
  <c r="AN1380" i="2"/>
  <c r="DD1380" i="2" s="1"/>
  <c r="DP1379" i="2"/>
  <c r="DO1379" i="2"/>
  <c r="DN1379" i="2"/>
  <c r="DL1379" i="2"/>
  <c r="DF1379" i="2"/>
  <c r="DG1379" i="2" s="1"/>
  <c r="DE1379" i="2"/>
  <c r="CP1379" i="2"/>
  <c r="CG1379" i="2"/>
  <c r="AS1379" i="2"/>
  <c r="AR1379" i="2" s="1"/>
  <c r="DH1379" i="2" s="1"/>
  <c r="AO1379" i="2"/>
  <c r="DQ1379" i="2" s="1"/>
  <c r="AN1379" i="2"/>
  <c r="DD1379" i="2" s="1"/>
  <c r="DO1378" i="2"/>
  <c r="DN1378" i="2"/>
  <c r="DL1378" i="2"/>
  <c r="DG1378" i="2"/>
  <c r="DF1378" i="2"/>
  <c r="DE1378" i="2"/>
  <c r="DD1378" i="2"/>
  <c r="CP1378" i="2"/>
  <c r="DH1378" i="2" s="1"/>
  <c r="AS1378" i="2"/>
  <c r="AR1378" i="2"/>
  <c r="AO1378" i="2"/>
  <c r="DP1378" i="2" s="1"/>
  <c r="AN1378" i="2"/>
  <c r="DO1377" i="2"/>
  <c r="DN1377" i="2"/>
  <c r="DL1377" i="2"/>
  <c r="DF1377" i="2"/>
  <c r="DG1377" i="2" s="1"/>
  <c r="DE1377" i="2"/>
  <c r="DI1377" i="2" s="1"/>
  <c r="DJ1377" i="2" s="1"/>
  <c r="DD1377" i="2"/>
  <c r="CP1377" i="2"/>
  <c r="AS1377" i="2"/>
  <c r="AR1377" i="2"/>
  <c r="DH1377" i="2" s="1"/>
  <c r="AO1377" i="2"/>
  <c r="AN1377" i="2"/>
  <c r="DO1376" i="2"/>
  <c r="DN1376" i="2"/>
  <c r="DL1376" i="2"/>
  <c r="DF1376" i="2"/>
  <c r="DG1376" i="2" s="1"/>
  <c r="DE1376" i="2"/>
  <c r="CP1376" i="2"/>
  <c r="AS1376" i="2"/>
  <c r="AR1376" i="2"/>
  <c r="DH1376" i="2" s="1"/>
  <c r="AO1376" i="2"/>
  <c r="AN1376" i="2"/>
  <c r="DD1376" i="2" s="1"/>
  <c r="DO1375" i="2"/>
  <c r="DN1375" i="2"/>
  <c r="DL1375" i="2"/>
  <c r="DF1375" i="2"/>
  <c r="DG1375" i="2" s="1"/>
  <c r="DE1375" i="2"/>
  <c r="DI1375" i="2" s="1"/>
  <c r="DJ1375" i="2" s="1"/>
  <c r="DD1375" i="2"/>
  <c r="CP1375" i="2"/>
  <c r="CG1375" i="2"/>
  <c r="AS1375" i="2"/>
  <c r="AR1375" i="2"/>
  <c r="DH1375" i="2" s="1"/>
  <c r="AO1375" i="2"/>
  <c r="DQ1375" i="2" s="1"/>
  <c r="AN1375" i="2"/>
  <c r="DO1374" i="2"/>
  <c r="DN1374" i="2"/>
  <c r="DL1374" i="2"/>
  <c r="DF1374" i="2"/>
  <c r="DG1374" i="2" s="1"/>
  <c r="DE1374" i="2"/>
  <c r="CP1374" i="2"/>
  <c r="CG1374" i="2"/>
  <c r="AS1374" i="2"/>
  <c r="AR1374" i="2"/>
  <c r="AO1374" i="2"/>
  <c r="DQ1374" i="2" s="1"/>
  <c r="AN1374" i="2"/>
  <c r="DD1374" i="2" s="1"/>
  <c r="DO1373" i="2"/>
  <c r="DN1373" i="2"/>
  <c r="DL1373" i="2"/>
  <c r="DF1373" i="2"/>
  <c r="DG1373" i="2" s="1"/>
  <c r="DE1373" i="2"/>
  <c r="DI1373" i="2" s="1"/>
  <c r="CP1373" i="2"/>
  <c r="AS1373" i="2"/>
  <c r="AR1373" i="2" s="1"/>
  <c r="DH1373" i="2" s="1"/>
  <c r="AO1373" i="2"/>
  <c r="AN1373" i="2"/>
  <c r="DD1373" i="2" s="1"/>
  <c r="DO1372" i="2"/>
  <c r="DN1372" i="2"/>
  <c r="DL1372" i="2"/>
  <c r="DF1372" i="2"/>
  <c r="DG1372" i="2" s="1"/>
  <c r="DE1372" i="2"/>
  <c r="CP1372" i="2"/>
  <c r="DH1372" i="2" s="1"/>
  <c r="AS1372" i="2"/>
  <c r="AR1372" i="2" s="1"/>
  <c r="AO1372" i="2"/>
  <c r="AN1372" i="2"/>
  <c r="DD1372" i="2" s="1"/>
  <c r="DP1371" i="2"/>
  <c r="DO1371" i="2"/>
  <c r="DN1371" i="2"/>
  <c r="DL1371" i="2"/>
  <c r="DH1371" i="2"/>
  <c r="DF1371" i="2"/>
  <c r="DG1371" i="2" s="1"/>
  <c r="DE1371" i="2"/>
  <c r="CP1371" i="2"/>
  <c r="CG1371" i="2"/>
  <c r="AS1371" i="2"/>
  <c r="AR1371" i="2"/>
  <c r="AO1371" i="2"/>
  <c r="DQ1371" i="2" s="1"/>
  <c r="AN1371" i="2"/>
  <c r="DD1371" i="2" s="1"/>
  <c r="DO1370" i="2"/>
  <c r="DN1370" i="2"/>
  <c r="DL1370" i="2"/>
  <c r="DF1370" i="2"/>
  <c r="DG1370" i="2" s="1"/>
  <c r="DE1370" i="2"/>
  <c r="CP1370" i="2"/>
  <c r="AS1370" i="2"/>
  <c r="AR1370" i="2"/>
  <c r="AO1370" i="2"/>
  <c r="DP1370" i="2" s="1"/>
  <c r="AN1370" i="2"/>
  <c r="DD1370" i="2" s="1"/>
  <c r="DP1369" i="2"/>
  <c r="DO1369" i="2"/>
  <c r="DN1369" i="2"/>
  <c r="DL1369" i="2"/>
  <c r="DF1369" i="2"/>
  <c r="DG1369" i="2" s="1"/>
  <c r="DE1369" i="2"/>
  <c r="DI1369" i="2" s="1"/>
  <c r="DJ1369" i="2" s="1"/>
  <c r="CP1369" i="2"/>
  <c r="CG1369" i="2"/>
  <c r="AS1369" i="2"/>
  <c r="AR1369" i="2" s="1"/>
  <c r="DH1369" i="2" s="1"/>
  <c r="AO1369" i="2"/>
  <c r="DQ1369" i="2" s="1"/>
  <c r="AN1369" i="2"/>
  <c r="DD1369" i="2" s="1"/>
  <c r="DQ1368" i="2"/>
  <c r="DP1368" i="2"/>
  <c r="DO1368" i="2"/>
  <c r="DN1368" i="2"/>
  <c r="DL1368" i="2"/>
  <c r="DF1368" i="2"/>
  <c r="DG1368" i="2" s="1"/>
  <c r="DE1368" i="2"/>
  <c r="CP1368" i="2"/>
  <c r="CG1368" i="2"/>
  <c r="AS1368" i="2"/>
  <c r="AR1368" i="2"/>
  <c r="DH1368" i="2" s="1"/>
  <c r="AO1368" i="2"/>
  <c r="AN1368" i="2"/>
  <c r="DD1368" i="2" s="1"/>
  <c r="DO1367" i="2"/>
  <c r="DN1367" i="2"/>
  <c r="DL1367" i="2"/>
  <c r="DF1367" i="2"/>
  <c r="DG1367" i="2" s="1"/>
  <c r="DE1367" i="2"/>
  <c r="DI1367" i="2" s="1"/>
  <c r="DJ1367" i="2" s="1"/>
  <c r="DD1367" i="2"/>
  <c r="CP1367" i="2"/>
  <c r="CG1367" i="2"/>
  <c r="AS1367" i="2"/>
  <c r="AR1367" i="2"/>
  <c r="DH1367" i="2" s="1"/>
  <c r="AO1367" i="2"/>
  <c r="DQ1367" i="2" s="1"/>
  <c r="AN1367" i="2"/>
  <c r="DO1366" i="2"/>
  <c r="DN1366" i="2"/>
  <c r="DL1366" i="2"/>
  <c r="DF1366" i="2"/>
  <c r="DG1366" i="2" s="1"/>
  <c r="DE1366" i="2"/>
  <c r="CP1366" i="2"/>
  <c r="CG1366" i="2"/>
  <c r="AS1366" i="2"/>
  <c r="AR1366" i="2"/>
  <c r="AO1366" i="2"/>
  <c r="DQ1366" i="2" s="1"/>
  <c r="AN1366" i="2"/>
  <c r="DD1366" i="2" s="1"/>
  <c r="DO1365" i="2"/>
  <c r="DN1365" i="2"/>
  <c r="DL1365" i="2"/>
  <c r="DF1365" i="2"/>
  <c r="DG1365" i="2" s="1"/>
  <c r="DE1365" i="2"/>
  <c r="CP1365" i="2"/>
  <c r="AS1365" i="2"/>
  <c r="AR1365" i="2" s="1"/>
  <c r="DH1365" i="2" s="1"/>
  <c r="AO1365" i="2"/>
  <c r="AN1365" i="2"/>
  <c r="DD1365" i="2" s="1"/>
  <c r="DO1364" i="2"/>
  <c r="DN1364" i="2"/>
  <c r="DL1364" i="2"/>
  <c r="DF1364" i="2"/>
  <c r="DG1364" i="2" s="1"/>
  <c r="DE1364" i="2"/>
  <c r="CP1364" i="2"/>
  <c r="DH1364" i="2" s="1"/>
  <c r="CG1364" i="2"/>
  <c r="AS1364" i="2"/>
  <c r="AR1364" i="2"/>
  <c r="AO1364" i="2"/>
  <c r="AN1364" i="2"/>
  <c r="DD1364" i="2" s="1"/>
  <c r="DO1363" i="2"/>
  <c r="DN1363" i="2"/>
  <c r="DL1363" i="2"/>
  <c r="DF1363" i="2"/>
  <c r="DG1363" i="2" s="1"/>
  <c r="DE1363" i="2"/>
  <c r="CP1363" i="2"/>
  <c r="AS1363" i="2"/>
  <c r="AR1363" i="2"/>
  <c r="DH1363" i="2" s="1"/>
  <c r="AO1363" i="2"/>
  <c r="AN1363" i="2"/>
  <c r="DD1363" i="2" s="1"/>
  <c r="DO1362" i="2"/>
  <c r="DN1362" i="2"/>
  <c r="DL1362" i="2"/>
  <c r="DG1362" i="2"/>
  <c r="DF1362" i="2"/>
  <c r="DE1362" i="2"/>
  <c r="CP1362" i="2"/>
  <c r="AS1362" i="2"/>
  <c r="AR1362" i="2" s="1"/>
  <c r="AO1362" i="2"/>
  <c r="DP1362" i="2" s="1"/>
  <c r="AN1362" i="2"/>
  <c r="DD1362" i="2" s="1"/>
  <c r="DP1361" i="2"/>
  <c r="DO1361" i="2"/>
  <c r="DN1361" i="2"/>
  <c r="DL1361" i="2"/>
  <c r="DI1361" i="2"/>
  <c r="DJ1361" i="2" s="1"/>
  <c r="DF1361" i="2"/>
  <c r="DG1361" i="2" s="1"/>
  <c r="DE1361" i="2"/>
  <c r="DD1361" i="2"/>
  <c r="CP1361" i="2"/>
  <c r="AS1361" i="2"/>
  <c r="AR1361" i="2"/>
  <c r="DH1361" i="2" s="1"/>
  <c r="AO1361" i="2"/>
  <c r="AN1361" i="2"/>
  <c r="DP1360" i="2"/>
  <c r="DO1360" i="2"/>
  <c r="DN1360" i="2"/>
  <c r="DL1360" i="2"/>
  <c r="DF1360" i="2"/>
  <c r="DG1360" i="2" s="1"/>
  <c r="DE1360" i="2"/>
  <c r="CP1360" i="2"/>
  <c r="CG1360" i="2"/>
  <c r="AS1360" i="2"/>
  <c r="AR1360" i="2" s="1"/>
  <c r="DH1360" i="2" s="1"/>
  <c r="AO1360" i="2"/>
  <c r="DQ1360" i="2" s="1"/>
  <c r="AN1360" i="2"/>
  <c r="DD1360" i="2" s="1"/>
  <c r="DP1359" i="2"/>
  <c r="DO1359" i="2"/>
  <c r="DN1359" i="2"/>
  <c r="DL1359" i="2"/>
  <c r="DF1359" i="2"/>
  <c r="DG1359" i="2" s="1"/>
  <c r="DE1359" i="2"/>
  <c r="CP1359" i="2"/>
  <c r="CG1359" i="2"/>
  <c r="AS1359" i="2"/>
  <c r="AR1359" i="2"/>
  <c r="DH1359" i="2" s="1"/>
  <c r="AO1359" i="2"/>
  <c r="DQ1359" i="2" s="1"/>
  <c r="AN1359" i="2"/>
  <c r="DD1359" i="2" s="1"/>
  <c r="DO1358" i="2"/>
  <c r="DN1358" i="2"/>
  <c r="DL1358" i="2"/>
  <c r="DG1358" i="2"/>
  <c r="DF1358" i="2"/>
  <c r="DE1358" i="2"/>
  <c r="CP1358" i="2"/>
  <c r="CG1358" i="2"/>
  <c r="AS1358" i="2"/>
  <c r="AR1358" i="2"/>
  <c r="AO1358" i="2"/>
  <c r="DQ1358" i="2" s="1"/>
  <c r="AN1358" i="2"/>
  <c r="DD1358" i="2" s="1"/>
  <c r="DO1357" i="2"/>
  <c r="DN1357" i="2"/>
  <c r="DL1357" i="2"/>
  <c r="DF1357" i="2"/>
  <c r="DG1357" i="2" s="1"/>
  <c r="DE1357" i="2"/>
  <c r="DI1357" i="2" s="1"/>
  <c r="CP1357" i="2"/>
  <c r="CG1357" i="2"/>
  <c r="AS1357" i="2"/>
  <c r="AR1357" i="2" s="1"/>
  <c r="DH1357" i="2" s="1"/>
  <c r="AO1357" i="2"/>
  <c r="DQ1357" i="2" s="1"/>
  <c r="AN1357" i="2"/>
  <c r="DD1357" i="2" s="1"/>
  <c r="DO1356" i="2"/>
  <c r="DN1356" i="2"/>
  <c r="DL1356" i="2"/>
  <c r="DF1356" i="2"/>
  <c r="DG1356" i="2" s="1"/>
  <c r="DE1356" i="2"/>
  <c r="CP1356" i="2"/>
  <c r="CG1356" i="2"/>
  <c r="AS1356" i="2"/>
  <c r="AR1356" i="2"/>
  <c r="AO1356" i="2"/>
  <c r="AN1356" i="2"/>
  <c r="DD1356" i="2" s="1"/>
  <c r="DO1355" i="2"/>
  <c r="DN1355" i="2"/>
  <c r="DL1355" i="2"/>
  <c r="DF1355" i="2"/>
  <c r="DG1355" i="2" s="1"/>
  <c r="DE1355" i="2"/>
  <c r="CP1355" i="2"/>
  <c r="AS1355" i="2"/>
  <c r="AR1355" i="2"/>
  <c r="DH1355" i="2" s="1"/>
  <c r="AO1355" i="2"/>
  <c r="AN1355" i="2"/>
  <c r="DD1355" i="2" s="1"/>
  <c r="DP1354" i="2"/>
  <c r="DO1354" i="2"/>
  <c r="DN1354" i="2"/>
  <c r="DL1354" i="2"/>
  <c r="DF1354" i="2"/>
  <c r="DG1354" i="2" s="1"/>
  <c r="DE1354" i="2"/>
  <c r="CP1354" i="2"/>
  <c r="AS1354" i="2"/>
  <c r="AR1354" i="2"/>
  <c r="AO1354" i="2"/>
  <c r="AN1354" i="2"/>
  <c r="DD1354" i="2" s="1"/>
  <c r="DO1353" i="2"/>
  <c r="DN1353" i="2"/>
  <c r="DL1353" i="2"/>
  <c r="DF1353" i="2"/>
  <c r="DG1353" i="2" s="1"/>
  <c r="DI1353" i="2" s="1"/>
  <c r="DJ1353" i="2" s="1"/>
  <c r="DE1353" i="2"/>
  <c r="DD1353" i="2"/>
  <c r="CP1353" i="2"/>
  <c r="AS1353" i="2"/>
  <c r="AR1353" i="2"/>
  <c r="DH1353" i="2" s="1"/>
  <c r="AO1353" i="2"/>
  <c r="DQ1353" i="2" s="1"/>
  <c r="AN1353" i="2"/>
  <c r="DP1352" i="2"/>
  <c r="DO1352" i="2"/>
  <c r="DN1352" i="2"/>
  <c r="DL1352" i="2"/>
  <c r="DF1352" i="2"/>
  <c r="DG1352" i="2" s="1"/>
  <c r="DE1352" i="2"/>
  <c r="CP1352" i="2"/>
  <c r="CG1352" i="2"/>
  <c r="AS1352" i="2"/>
  <c r="AR1352" i="2" s="1"/>
  <c r="DH1352" i="2" s="1"/>
  <c r="AO1352" i="2"/>
  <c r="DQ1352" i="2" s="1"/>
  <c r="AN1352" i="2"/>
  <c r="DD1352" i="2" s="1"/>
  <c r="DP1351" i="2"/>
  <c r="DO1351" i="2"/>
  <c r="DN1351" i="2"/>
  <c r="DL1351" i="2"/>
  <c r="DI1351" i="2"/>
  <c r="DJ1351" i="2" s="1"/>
  <c r="DF1351" i="2"/>
  <c r="DG1351" i="2" s="1"/>
  <c r="DE1351" i="2"/>
  <c r="DD1351" i="2"/>
  <c r="CP1351" i="2"/>
  <c r="AS1351" i="2"/>
  <c r="AR1351" i="2" s="1"/>
  <c r="DH1351" i="2" s="1"/>
  <c r="AO1351" i="2"/>
  <c r="AN1351" i="2"/>
  <c r="DO1350" i="2"/>
  <c r="DN1350" i="2"/>
  <c r="DL1350" i="2"/>
  <c r="DF1350" i="2"/>
  <c r="DG1350" i="2" s="1"/>
  <c r="DE1350" i="2"/>
  <c r="CP1350" i="2"/>
  <c r="AS1350" i="2"/>
  <c r="AR1350" i="2"/>
  <c r="AO1350" i="2"/>
  <c r="DP1350" i="2" s="1"/>
  <c r="AN1350" i="2"/>
  <c r="DD1350" i="2" s="1"/>
  <c r="DO1349" i="2"/>
  <c r="DN1349" i="2"/>
  <c r="DL1349" i="2"/>
  <c r="DF1349" i="2"/>
  <c r="DG1349" i="2" s="1"/>
  <c r="DE1349" i="2"/>
  <c r="DI1349" i="2" s="1"/>
  <c r="CP1349" i="2"/>
  <c r="CG1349" i="2"/>
  <c r="AS1349" i="2"/>
  <c r="AR1349" i="2" s="1"/>
  <c r="DH1349" i="2" s="1"/>
  <c r="AO1349" i="2"/>
  <c r="AN1349" i="2"/>
  <c r="DD1349" i="2" s="1"/>
  <c r="DO1348" i="2"/>
  <c r="DN1348" i="2"/>
  <c r="DL1348" i="2"/>
  <c r="DF1348" i="2"/>
  <c r="DG1348" i="2" s="1"/>
  <c r="DE1348" i="2"/>
  <c r="CP1348" i="2"/>
  <c r="CG1348" i="2"/>
  <c r="AS1348" i="2"/>
  <c r="AR1348" i="2" s="1"/>
  <c r="AO1348" i="2"/>
  <c r="AN1348" i="2"/>
  <c r="DD1348" i="2" s="1"/>
  <c r="DP1347" i="2"/>
  <c r="DO1347" i="2"/>
  <c r="DN1347" i="2"/>
  <c r="DL1347" i="2"/>
  <c r="DH1347" i="2"/>
  <c r="DF1347" i="2"/>
  <c r="DG1347" i="2" s="1"/>
  <c r="DE1347" i="2"/>
  <c r="CP1347" i="2"/>
  <c r="CG1347" i="2"/>
  <c r="AS1347" i="2"/>
  <c r="AR1347" i="2"/>
  <c r="AO1347" i="2"/>
  <c r="DQ1347" i="2" s="1"/>
  <c r="AN1347" i="2"/>
  <c r="DD1347" i="2" s="1"/>
  <c r="DO1346" i="2"/>
  <c r="DN1346" i="2"/>
  <c r="DL1346" i="2"/>
  <c r="DF1346" i="2"/>
  <c r="DG1346" i="2" s="1"/>
  <c r="DE1346" i="2"/>
  <c r="CP1346" i="2"/>
  <c r="AS1346" i="2"/>
  <c r="AR1346" i="2"/>
  <c r="AO1346" i="2"/>
  <c r="DP1346" i="2" s="1"/>
  <c r="AN1346" i="2"/>
  <c r="DD1346" i="2" s="1"/>
  <c r="DO1345" i="2"/>
  <c r="DN1345" i="2"/>
  <c r="DL1345" i="2"/>
  <c r="DF1345" i="2"/>
  <c r="DG1345" i="2" s="1"/>
  <c r="DE1345" i="2"/>
  <c r="DI1345" i="2" s="1"/>
  <c r="DJ1345" i="2" s="1"/>
  <c r="CP1345" i="2"/>
  <c r="AS1345" i="2"/>
  <c r="AR1345" i="2" s="1"/>
  <c r="DH1345" i="2" s="1"/>
  <c r="AO1345" i="2"/>
  <c r="AN1345" i="2"/>
  <c r="DD1345" i="2" s="1"/>
  <c r="DQ1344" i="2"/>
  <c r="DO1344" i="2"/>
  <c r="DN1344" i="2"/>
  <c r="DL1344" i="2"/>
  <c r="DF1344" i="2"/>
  <c r="DG1344" i="2" s="1"/>
  <c r="DE1344" i="2"/>
  <c r="DI1344" i="2" s="1"/>
  <c r="DD1344" i="2"/>
  <c r="CP1344" i="2"/>
  <c r="CG1344" i="2"/>
  <c r="AS1344" i="2"/>
  <c r="AR1344" i="2" s="1"/>
  <c r="DH1344" i="2" s="1"/>
  <c r="AO1344" i="2"/>
  <c r="DP1344" i="2" s="1"/>
  <c r="AN1344" i="2"/>
  <c r="DP1343" i="2"/>
  <c r="DO1343" i="2"/>
  <c r="DN1343" i="2"/>
  <c r="DL1343" i="2"/>
  <c r="DI1343" i="2"/>
  <c r="DJ1343" i="2" s="1"/>
  <c r="DF1343" i="2"/>
  <c r="DG1343" i="2" s="1"/>
  <c r="DE1343" i="2"/>
  <c r="CP1343" i="2"/>
  <c r="CG1343" i="2"/>
  <c r="AS1343" i="2"/>
  <c r="AR1343" i="2"/>
  <c r="DH1343" i="2" s="1"/>
  <c r="AO1343" i="2"/>
  <c r="DQ1343" i="2" s="1"/>
  <c r="AN1343" i="2"/>
  <c r="DD1343" i="2" s="1"/>
  <c r="DO1342" i="2"/>
  <c r="DN1342" i="2"/>
  <c r="DL1342" i="2"/>
  <c r="DG1342" i="2"/>
  <c r="DF1342" i="2"/>
  <c r="DE1342" i="2"/>
  <c r="CP1342" i="2"/>
  <c r="DH1342" i="2" s="1"/>
  <c r="CG1342" i="2"/>
  <c r="AS1342" i="2"/>
  <c r="AR1342" i="2"/>
  <c r="AO1342" i="2"/>
  <c r="DQ1342" i="2" s="1"/>
  <c r="AN1342" i="2"/>
  <c r="DD1342" i="2" s="1"/>
  <c r="DO1341" i="2"/>
  <c r="DN1341" i="2"/>
  <c r="DL1341" i="2"/>
  <c r="DF1341" i="2"/>
  <c r="DG1341" i="2" s="1"/>
  <c r="DE1341" i="2"/>
  <c r="DI1341" i="2" s="1"/>
  <c r="CP1341" i="2"/>
  <c r="CG1341" i="2"/>
  <c r="AS1341" i="2"/>
  <c r="AR1341" i="2" s="1"/>
  <c r="DH1341" i="2" s="1"/>
  <c r="AO1341" i="2"/>
  <c r="AN1341" i="2"/>
  <c r="DD1341" i="2" s="1"/>
  <c r="DO1340" i="2"/>
  <c r="DN1340" i="2"/>
  <c r="DL1340" i="2"/>
  <c r="DF1340" i="2"/>
  <c r="DG1340" i="2" s="1"/>
  <c r="DE1340" i="2"/>
  <c r="CP1340" i="2"/>
  <c r="AS1340" i="2"/>
  <c r="AR1340" i="2"/>
  <c r="AO1340" i="2"/>
  <c r="AN1340" i="2"/>
  <c r="DD1340" i="2" s="1"/>
  <c r="DP1339" i="2"/>
  <c r="DO1339" i="2"/>
  <c r="DN1339" i="2"/>
  <c r="DL1339" i="2"/>
  <c r="DF1339" i="2"/>
  <c r="DG1339" i="2" s="1"/>
  <c r="DE1339" i="2"/>
  <c r="CP1339" i="2"/>
  <c r="CG1339" i="2"/>
  <c r="AS1339" i="2"/>
  <c r="AR1339" i="2"/>
  <c r="DH1339" i="2" s="1"/>
  <c r="AO1339" i="2"/>
  <c r="DQ1339" i="2" s="1"/>
  <c r="AN1339" i="2"/>
  <c r="DD1339" i="2" s="1"/>
  <c r="DO1338" i="2"/>
  <c r="DN1338" i="2"/>
  <c r="DL1338" i="2"/>
  <c r="DG1338" i="2"/>
  <c r="DF1338" i="2"/>
  <c r="DE1338" i="2"/>
  <c r="CP1338" i="2"/>
  <c r="DH1338" i="2" s="1"/>
  <c r="AS1338" i="2"/>
  <c r="AR1338" i="2"/>
  <c r="AO1338" i="2"/>
  <c r="DP1338" i="2" s="1"/>
  <c r="AN1338" i="2"/>
  <c r="DD1338" i="2" s="1"/>
  <c r="DO1337" i="2"/>
  <c r="DN1337" i="2"/>
  <c r="DL1337" i="2"/>
  <c r="DF1337" i="2"/>
  <c r="DG1337" i="2" s="1"/>
  <c r="DE1337" i="2"/>
  <c r="DI1337" i="2" s="1"/>
  <c r="DJ1337" i="2" s="1"/>
  <c r="DD1337" i="2"/>
  <c r="CP1337" i="2"/>
  <c r="CG1337" i="2"/>
  <c r="AS1337" i="2"/>
  <c r="AR1337" i="2" s="1"/>
  <c r="DH1337" i="2" s="1"/>
  <c r="AO1337" i="2"/>
  <c r="AN1337" i="2"/>
  <c r="DQ1336" i="2"/>
  <c r="DP1336" i="2"/>
  <c r="DO1336" i="2"/>
  <c r="DN1336" i="2"/>
  <c r="DL1336" i="2"/>
  <c r="DF1336" i="2"/>
  <c r="DG1336" i="2" s="1"/>
  <c r="DE1336" i="2"/>
  <c r="CP1336" i="2"/>
  <c r="CG1336" i="2"/>
  <c r="AS1336" i="2"/>
  <c r="AR1336" i="2" s="1"/>
  <c r="DH1336" i="2" s="1"/>
  <c r="AO1336" i="2"/>
  <c r="AN1336" i="2"/>
  <c r="DD1336" i="2" s="1"/>
  <c r="DO1335" i="2"/>
  <c r="DN1335" i="2"/>
  <c r="DL1335" i="2"/>
  <c r="DF1335" i="2"/>
  <c r="DG1335" i="2" s="1"/>
  <c r="DE1335" i="2"/>
  <c r="DI1335" i="2" s="1"/>
  <c r="DJ1335" i="2" s="1"/>
  <c r="DD1335" i="2"/>
  <c r="CP1335" i="2"/>
  <c r="AS1335" i="2"/>
  <c r="AR1335" i="2"/>
  <c r="DH1335" i="2" s="1"/>
  <c r="AO1335" i="2"/>
  <c r="DQ1335" i="2" s="1"/>
  <c r="AN1335" i="2"/>
  <c r="DO1334" i="2"/>
  <c r="DN1334" i="2"/>
  <c r="DL1334" i="2"/>
  <c r="DF1334" i="2"/>
  <c r="DG1334" i="2" s="1"/>
  <c r="DE1334" i="2"/>
  <c r="CP1334" i="2"/>
  <c r="AS1334" i="2"/>
  <c r="AR1334" i="2" s="1"/>
  <c r="AO1334" i="2"/>
  <c r="DQ1334" i="2" s="1"/>
  <c r="AN1334" i="2"/>
  <c r="DD1334" i="2" s="1"/>
  <c r="DO1333" i="2"/>
  <c r="DN1333" i="2"/>
  <c r="DL1333" i="2"/>
  <c r="DF1333" i="2"/>
  <c r="DG1333" i="2" s="1"/>
  <c r="DE1333" i="2"/>
  <c r="CP1333" i="2"/>
  <c r="AS1333" i="2"/>
  <c r="AR1333" i="2" s="1"/>
  <c r="DH1333" i="2" s="1"/>
  <c r="AO1333" i="2"/>
  <c r="AN1333" i="2"/>
  <c r="DD1333" i="2" s="1"/>
  <c r="DO1332" i="2"/>
  <c r="DN1332" i="2"/>
  <c r="DL1332" i="2"/>
  <c r="DF1332" i="2"/>
  <c r="DG1332" i="2" s="1"/>
  <c r="DE1332" i="2"/>
  <c r="CP1332" i="2"/>
  <c r="DH1332" i="2" s="1"/>
  <c r="CG1332" i="2"/>
  <c r="AS1332" i="2"/>
  <c r="AR1332" i="2" s="1"/>
  <c r="AO1332" i="2"/>
  <c r="AN1332" i="2"/>
  <c r="DD1332" i="2" s="1"/>
  <c r="DO1331" i="2"/>
  <c r="DN1331" i="2"/>
  <c r="DL1331" i="2"/>
  <c r="DF1331" i="2"/>
  <c r="DG1331" i="2" s="1"/>
  <c r="DE1331" i="2"/>
  <c r="CP1331" i="2"/>
  <c r="AS1331" i="2"/>
  <c r="AR1331" i="2"/>
  <c r="DH1331" i="2" s="1"/>
  <c r="AO1331" i="2"/>
  <c r="AN1331" i="2"/>
  <c r="DD1331" i="2" s="1"/>
  <c r="DO1330" i="2"/>
  <c r="DN1330" i="2"/>
  <c r="DL1330" i="2"/>
  <c r="DF1330" i="2"/>
  <c r="DG1330" i="2" s="1"/>
  <c r="DE1330" i="2"/>
  <c r="CP1330" i="2"/>
  <c r="AS1330" i="2"/>
  <c r="AR1330" i="2" s="1"/>
  <c r="AO1330" i="2"/>
  <c r="DP1330" i="2" s="1"/>
  <c r="AN1330" i="2"/>
  <c r="DD1330" i="2" s="1"/>
  <c r="DP1329" i="2"/>
  <c r="DO1329" i="2"/>
  <c r="DN1329" i="2"/>
  <c r="DL1329" i="2"/>
  <c r="DI1329" i="2"/>
  <c r="DJ1329" i="2" s="1"/>
  <c r="DF1329" i="2"/>
  <c r="DG1329" i="2" s="1"/>
  <c r="DE1329" i="2"/>
  <c r="DD1329" i="2"/>
  <c r="CP1329" i="2"/>
  <c r="AS1329" i="2"/>
  <c r="AR1329" i="2"/>
  <c r="DH1329" i="2" s="1"/>
  <c r="AO1329" i="2"/>
  <c r="AN1329" i="2"/>
  <c r="DP1328" i="2"/>
  <c r="DO1328" i="2"/>
  <c r="DN1328" i="2"/>
  <c r="DL1328" i="2"/>
  <c r="DF1328" i="2"/>
  <c r="DG1328" i="2" s="1"/>
  <c r="DE1328" i="2"/>
  <c r="DI1328" i="2" s="1"/>
  <c r="DJ1328" i="2" s="1"/>
  <c r="CP1328" i="2"/>
  <c r="CG1328" i="2"/>
  <c r="AS1328" i="2"/>
  <c r="AR1328" i="2" s="1"/>
  <c r="DH1328" i="2" s="1"/>
  <c r="AO1328" i="2"/>
  <c r="DQ1328" i="2" s="1"/>
  <c r="AN1328" i="2"/>
  <c r="DD1328" i="2" s="1"/>
  <c r="DP1327" i="2"/>
  <c r="DO1327" i="2"/>
  <c r="DN1327" i="2"/>
  <c r="DL1327" i="2"/>
  <c r="DJ1327" i="2"/>
  <c r="DF1327" i="2"/>
  <c r="DG1327" i="2" s="1"/>
  <c r="DE1327" i="2"/>
  <c r="DI1327" i="2" s="1"/>
  <c r="DD1327" i="2"/>
  <c r="CP1327" i="2"/>
  <c r="AS1327" i="2"/>
  <c r="AR1327" i="2"/>
  <c r="DH1327" i="2" s="1"/>
  <c r="AO1327" i="2"/>
  <c r="DQ1327" i="2" s="1"/>
  <c r="AN1327" i="2"/>
  <c r="DO1326" i="2"/>
  <c r="DN1326" i="2"/>
  <c r="DL1326" i="2"/>
  <c r="DF1326" i="2"/>
  <c r="DG1326" i="2" s="1"/>
  <c r="DE1326" i="2"/>
  <c r="CP1326" i="2"/>
  <c r="AS1326" i="2"/>
  <c r="AR1326" i="2"/>
  <c r="AO1326" i="2"/>
  <c r="DQ1326" i="2" s="1"/>
  <c r="AN1326" i="2"/>
  <c r="DD1326" i="2" s="1"/>
  <c r="DO1325" i="2"/>
  <c r="DN1325" i="2"/>
  <c r="DL1325" i="2"/>
  <c r="DF1325" i="2"/>
  <c r="DG1325" i="2" s="1"/>
  <c r="DE1325" i="2"/>
  <c r="DI1325" i="2" s="1"/>
  <c r="CP1325" i="2"/>
  <c r="AS1325" i="2"/>
  <c r="AR1325" i="2" s="1"/>
  <c r="DH1325" i="2" s="1"/>
  <c r="AO1325" i="2"/>
  <c r="AN1325" i="2"/>
  <c r="DD1325" i="2" s="1"/>
  <c r="DO1324" i="2"/>
  <c r="DN1324" i="2"/>
  <c r="DL1324" i="2"/>
  <c r="DF1324" i="2"/>
  <c r="DG1324" i="2" s="1"/>
  <c r="DE1324" i="2"/>
  <c r="CP1324" i="2"/>
  <c r="CG1324" i="2"/>
  <c r="AS1324" i="2"/>
  <c r="AR1324" i="2" s="1"/>
  <c r="AO1324" i="2"/>
  <c r="AN1324" i="2"/>
  <c r="DD1324" i="2" s="1"/>
  <c r="DO1323" i="2"/>
  <c r="DN1323" i="2"/>
  <c r="DL1323" i="2"/>
  <c r="DF1323" i="2"/>
  <c r="DG1323" i="2" s="1"/>
  <c r="DE1323" i="2"/>
  <c r="CP1323" i="2"/>
  <c r="AS1323" i="2"/>
  <c r="AR1323" i="2"/>
  <c r="DH1323" i="2" s="1"/>
  <c r="AO1323" i="2"/>
  <c r="AN1323" i="2"/>
  <c r="DD1323" i="2" s="1"/>
  <c r="DO1322" i="2"/>
  <c r="DN1322" i="2"/>
  <c r="DL1322" i="2"/>
  <c r="DF1322" i="2"/>
  <c r="DG1322" i="2" s="1"/>
  <c r="DE1322" i="2"/>
  <c r="DD1322" i="2"/>
  <c r="CP1322" i="2"/>
  <c r="AS1322" i="2"/>
  <c r="AR1322" i="2" s="1"/>
  <c r="AO1322" i="2"/>
  <c r="DP1322" i="2" s="1"/>
  <c r="AN1322" i="2"/>
  <c r="DP1321" i="2"/>
  <c r="DO1321" i="2"/>
  <c r="DN1321" i="2"/>
  <c r="DL1321" i="2"/>
  <c r="DI1321" i="2"/>
  <c r="DJ1321" i="2" s="1"/>
  <c r="DF1321" i="2"/>
  <c r="DG1321" i="2" s="1"/>
  <c r="DE1321" i="2"/>
  <c r="CP1321" i="2"/>
  <c r="CG1321" i="2"/>
  <c r="AS1321" i="2"/>
  <c r="AR1321" i="2" s="1"/>
  <c r="DH1321" i="2" s="1"/>
  <c r="AO1321" i="2"/>
  <c r="DQ1321" i="2" s="1"/>
  <c r="AN1321" i="2"/>
  <c r="DD1321" i="2" s="1"/>
  <c r="DQ1320" i="2"/>
  <c r="DO1320" i="2"/>
  <c r="DN1320" i="2"/>
  <c r="DL1320" i="2"/>
  <c r="DF1320" i="2"/>
  <c r="DG1320" i="2" s="1"/>
  <c r="DE1320" i="2"/>
  <c r="CP1320" i="2"/>
  <c r="CG1320" i="2"/>
  <c r="AS1320" i="2"/>
  <c r="AR1320" i="2" s="1"/>
  <c r="DH1320" i="2" s="1"/>
  <c r="AO1320" i="2"/>
  <c r="DP1320" i="2" s="1"/>
  <c r="AN1320" i="2"/>
  <c r="DD1320" i="2" s="1"/>
  <c r="DP1319" i="2"/>
  <c r="DO1319" i="2"/>
  <c r="DN1319" i="2"/>
  <c r="DL1319" i="2"/>
  <c r="DI1319" i="2"/>
  <c r="DJ1319" i="2" s="1"/>
  <c r="DF1319" i="2"/>
  <c r="DG1319" i="2" s="1"/>
  <c r="DE1319" i="2"/>
  <c r="DD1319" i="2"/>
  <c r="CP1319" i="2"/>
  <c r="AS1319" i="2"/>
  <c r="AR1319" i="2"/>
  <c r="DH1319" i="2" s="1"/>
  <c r="AO1319" i="2"/>
  <c r="AN1319" i="2"/>
  <c r="DO1318" i="2"/>
  <c r="DN1318" i="2"/>
  <c r="DL1318" i="2"/>
  <c r="DF1318" i="2"/>
  <c r="DG1318" i="2" s="1"/>
  <c r="DE1318" i="2"/>
  <c r="CP1318" i="2"/>
  <c r="AS1318" i="2"/>
  <c r="AR1318" i="2"/>
  <c r="AO1318" i="2"/>
  <c r="DP1318" i="2" s="1"/>
  <c r="AN1318" i="2"/>
  <c r="DD1318" i="2" s="1"/>
  <c r="DO1317" i="2"/>
  <c r="DN1317" i="2"/>
  <c r="DL1317" i="2"/>
  <c r="DF1317" i="2"/>
  <c r="DG1317" i="2" s="1"/>
  <c r="DE1317" i="2"/>
  <c r="DI1317" i="2" s="1"/>
  <c r="CP1317" i="2"/>
  <c r="AS1317" i="2"/>
  <c r="AR1317" i="2" s="1"/>
  <c r="DH1317" i="2" s="1"/>
  <c r="AO1317" i="2"/>
  <c r="AN1317" i="2"/>
  <c r="DD1317" i="2" s="1"/>
  <c r="DO1316" i="2"/>
  <c r="DN1316" i="2"/>
  <c r="DL1316" i="2"/>
  <c r="DG1316" i="2"/>
  <c r="DF1316" i="2"/>
  <c r="DE1316" i="2"/>
  <c r="CP1316" i="2"/>
  <c r="AS1316" i="2"/>
  <c r="AR1316" i="2" s="1"/>
  <c r="AO1316" i="2"/>
  <c r="CG1316" i="2" s="1"/>
  <c r="AN1316" i="2"/>
  <c r="DD1316" i="2" s="1"/>
  <c r="DO1315" i="2"/>
  <c r="DN1315" i="2"/>
  <c r="DL1315" i="2"/>
  <c r="DF1315" i="2"/>
  <c r="DG1315" i="2" s="1"/>
  <c r="DE1315" i="2"/>
  <c r="CP1315" i="2"/>
  <c r="AS1315" i="2"/>
  <c r="AR1315" i="2"/>
  <c r="DH1315" i="2" s="1"/>
  <c r="AO1315" i="2"/>
  <c r="AN1315" i="2"/>
  <c r="DD1315" i="2" s="1"/>
  <c r="DO1314" i="2"/>
  <c r="DN1314" i="2"/>
  <c r="DL1314" i="2"/>
  <c r="DG1314" i="2"/>
  <c r="DF1314" i="2"/>
  <c r="DE1314" i="2"/>
  <c r="DD1314" i="2"/>
  <c r="CP1314" i="2"/>
  <c r="AS1314" i="2"/>
  <c r="AR1314" i="2"/>
  <c r="AO1314" i="2"/>
  <c r="AN1314" i="2"/>
  <c r="DO1313" i="2"/>
  <c r="DN1313" i="2"/>
  <c r="DL1313" i="2"/>
  <c r="DF1313" i="2"/>
  <c r="DG1313" i="2" s="1"/>
  <c r="DE1313" i="2"/>
  <c r="CP1313" i="2"/>
  <c r="CG1313" i="2"/>
  <c r="AS1313" i="2"/>
  <c r="AR1313" i="2" s="1"/>
  <c r="DH1313" i="2" s="1"/>
  <c r="AO1313" i="2"/>
  <c r="AN1313" i="2"/>
  <c r="DD1313" i="2" s="1"/>
  <c r="DO1312" i="2"/>
  <c r="DN1312" i="2"/>
  <c r="DL1312" i="2"/>
  <c r="DF1312" i="2"/>
  <c r="DG1312" i="2" s="1"/>
  <c r="DE1312" i="2"/>
  <c r="CP1312" i="2"/>
  <c r="AS1312" i="2"/>
  <c r="AR1312" i="2" s="1"/>
  <c r="DH1312" i="2" s="1"/>
  <c r="AO1312" i="2"/>
  <c r="AN1312" i="2"/>
  <c r="DD1312" i="2" s="1"/>
  <c r="DO1311" i="2"/>
  <c r="DN1311" i="2"/>
  <c r="DL1311" i="2"/>
  <c r="DF1311" i="2"/>
  <c r="DG1311" i="2" s="1"/>
  <c r="DE1311" i="2"/>
  <c r="DI1311" i="2" s="1"/>
  <c r="DJ1311" i="2" s="1"/>
  <c r="DD1311" i="2"/>
  <c r="CP1311" i="2"/>
  <c r="AS1311" i="2"/>
  <c r="AR1311" i="2"/>
  <c r="DH1311" i="2" s="1"/>
  <c r="AO1311" i="2"/>
  <c r="DQ1311" i="2" s="1"/>
  <c r="AN1311" i="2"/>
  <c r="DQ1310" i="2"/>
  <c r="DP1310" i="2"/>
  <c r="DO1310" i="2"/>
  <c r="DN1310" i="2"/>
  <c r="DL1310" i="2"/>
  <c r="DF1310" i="2"/>
  <c r="DG1310" i="2" s="1"/>
  <c r="DE1310" i="2"/>
  <c r="CP1310" i="2"/>
  <c r="CG1310" i="2"/>
  <c r="AS1310" i="2"/>
  <c r="AR1310" i="2" s="1"/>
  <c r="AO1310" i="2"/>
  <c r="AN1310" i="2"/>
  <c r="DD1310" i="2" s="1"/>
  <c r="DP1309" i="2"/>
  <c r="DO1309" i="2"/>
  <c r="DN1309" i="2"/>
  <c r="DL1309" i="2"/>
  <c r="DF1309" i="2"/>
  <c r="DG1309" i="2" s="1"/>
  <c r="DE1309" i="2"/>
  <c r="CP1309" i="2"/>
  <c r="CG1309" i="2"/>
  <c r="AS1309" i="2"/>
  <c r="AR1309" i="2" s="1"/>
  <c r="DH1309" i="2" s="1"/>
  <c r="AO1309" i="2"/>
  <c r="DQ1309" i="2" s="1"/>
  <c r="AN1309" i="2"/>
  <c r="DD1309" i="2" s="1"/>
  <c r="DQ1308" i="2"/>
  <c r="DO1308" i="2"/>
  <c r="DN1308" i="2"/>
  <c r="DL1308" i="2"/>
  <c r="DF1308" i="2"/>
  <c r="DG1308" i="2" s="1"/>
  <c r="DE1308" i="2"/>
  <c r="CP1308" i="2"/>
  <c r="AS1308" i="2"/>
  <c r="AR1308" i="2"/>
  <c r="AO1308" i="2"/>
  <c r="DP1308" i="2" s="1"/>
  <c r="AN1308" i="2"/>
  <c r="DD1308" i="2" s="1"/>
  <c r="DP1307" i="2"/>
  <c r="DO1307" i="2"/>
  <c r="DN1307" i="2"/>
  <c r="DL1307" i="2"/>
  <c r="DF1307" i="2"/>
  <c r="DG1307" i="2" s="1"/>
  <c r="DE1307" i="2"/>
  <c r="CP1307" i="2"/>
  <c r="CG1307" i="2"/>
  <c r="AS1307" i="2"/>
  <c r="AR1307" i="2" s="1"/>
  <c r="DH1307" i="2" s="1"/>
  <c r="AO1307" i="2"/>
  <c r="DQ1307" i="2" s="1"/>
  <c r="AN1307" i="2"/>
  <c r="DD1307" i="2" s="1"/>
  <c r="DO1306" i="2"/>
  <c r="DN1306" i="2"/>
  <c r="DL1306" i="2"/>
  <c r="DG1306" i="2"/>
  <c r="DF1306" i="2"/>
  <c r="DE1306" i="2"/>
  <c r="CP1306" i="2"/>
  <c r="AS1306" i="2"/>
  <c r="AR1306" i="2" s="1"/>
  <c r="DH1306" i="2" s="1"/>
  <c r="AO1306" i="2"/>
  <c r="AN1306" i="2"/>
  <c r="DD1306" i="2" s="1"/>
  <c r="DP1305" i="2"/>
  <c r="DO1305" i="2"/>
  <c r="DN1305" i="2"/>
  <c r="DL1305" i="2"/>
  <c r="DF1305" i="2"/>
  <c r="DG1305" i="2" s="1"/>
  <c r="DE1305" i="2"/>
  <c r="DI1305" i="2" s="1"/>
  <c r="DJ1305" i="2" s="1"/>
  <c r="CP1305" i="2"/>
  <c r="CG1305" i="2"/>
  <c r="AS1305" i="2"/>
  <c r="AR1305" i="2" s="1"/>
  <c r="DH1305" i="2" s="1"/>
  <c r="AO1305" i="2"/>
  <c r="DQ1305" i="2" s="1"/>
  <c r="AN1305" i="2"/>
  <c r="DD1305" i="2" s="1"/>
  <c r="DQ1304" i="2"/>
  <c r="DO1304" i="2"/>
  <c r="DN1304" i="2"/>
  <c r="DL1304" i="2"/>
  <c r="DF1304" i="2"/>
  <c r="DG1304" i="2" s="1"/>
  <c r="DE1304" i="2"/>
  <c r="DD1304" i="2"/>
  <c r="CP1304" i="2"/>
  <c r="AS1304" i="2"/>
  <c r="AR1304" i="2"/>
  <c r="DH1304" i="2" s="1"/>
  <c r="AO1304" i="2"/>
  <c r="DP1304" i="2" s="1"/>
  <c r="AN1304" i="2"/>
  <c r="DP1303" i="2"/>
  <c r="DO1303" i="2"/>
  <c r="DN1303" i="2"/>
  <c r="DL1303" i="2"/>
  <c r="DF1303" i="2"/>
  <c r="DG1303" i="2" s="1"/>
  <c r="DE1303" i="2"/>
  <c r="DI1303" i="2" s="1"/>
  <c r="DJ1303" i="2" s="1"/>
  <c r="DD1303" i="2"/>
  <c r="CP1303" i="2"/>
  <c r="CG1303" i="2"/>
  <c r="AS1303" i="2"/>
  <c r="AR1303" i="2" s="1"/>
  <c r="DH1303" i="2" s="1"/>
  <c r="AO1303" i="2"/>
  <c r="DQ1303" i="2" s="1"/>
  <c r="AN1303" i="2"/>
  <c r="DQ1302" i="2"/>
  <c r="DP1302" i="2"/>
  <c r="DO1302" i="2"/>
  <c r="DN1302" i="2"/>
  <c r="DL1302" i="2"/>
  <c r="DF1302" i="2"/>
  <c r="DG1302" i="2" s="1"/>
  <c r="DE1302" i="2"/>
  <c r="CP1302" i="2"/>
  <c r="CG1302" i="2"/>
  <c r="AS1302" i="2"/>
  <c r="AR1302" i="2" s="1"/>
  <c r="AO1302" i="2"/>
  <c r="AN1302" i="2"/>
  <c r="DD1302" i="2" s="1"/>
  <c r="DP1301" i="2"/>
  <c r="DO1301" i="2"/>
  <c r="DN1301" i="2"/>
  <c r="DL1301" i="2"/>
  <c r="DF1301" i="2"/>
  <c r="DG1301" i="2" s="1"/>
  <c r="DE1301" i="2"/>
  <c r="CP1301" i="2"/>
  <c r="CG1301" i="2"/>
  <c r="AS1301" i="2"/>
  <c r="AR1301" i="2" s="1"/>
  <c r="DH1301" i="2" s="1"/>
  <c r="AO1301" i="2"/>
  <c r="DQ1301" i="2" s="1"/>
  <c r="AN1301" i="2"/>
  <c r="DD1301" i="2" s="1"/>
  <c r="DQ1300" i="2"/>
  <c r="DO1300" i="2"/>
  <c r="DN1300" i="2"/>
  <c r="DL1300" i="2"/>
  <c r="DF1300" i="2"/>
  <c r="DG1300" i="2" s="1"/>
  <c r="DE1300" i="2"/>
  <c r="CP1300" i="2"/>
  <c r="AS1300" i="2"/>
  <c r="AR1300" i="2" s="1"/>
  <c r="AO1300" i="2"/>
  <c r="DP1300" i="2" s="1"/>
  <c r="AN1300" i="2"/>
  <c r="DD1300" i="2" s="1"/>
  <c r="DP1299" i="2"/>
  <c r="DO1299" i="2"/>
  <c r="DN1299" i="2"/>
  <c r="DL1299" i="2"/>
  <c r="DH1299" i="2"/>
  <c r="DF1299" i="2"/>
  <c r="DG1299" i="2" s="1"/>
  <c r="DE1299" i="2"/>
  <c r="CP1299" i="2"/>
  <c r="CG1299" i="2"/>
  <c r="AS1299" i="2"/>
  <c r="AR1299" i="2" s="1"/>
  <c r="AO1299" i="2"/>
  <c r="DQ1299" i="2" s="1"/>
  <c r="AN1299" i="2"/>
  <c r="DD1299" i="2" s="1"/>
  <c r="DO1298" i="2"/>
  <c r="DN1298" i="2"/>
  <c r="DL1298" i="2"/>
  <c r="DF1298" i="2"/>
  <c r="DG1298" i="2" s="1"/>
  <c r="DE1298" i="2"/>
  <c r="CP1298" i="2"/>
  <c r="AS1298" i="2"/>
  <c r="AR1298" i="2" s="1"/>
  <c r="AO1298" i="2"/>
  <c r="AN1298" i="2"/>
  <c r="DD1298" i="2" s="1"/>
  <c r="DP1297" i="2"/>
  <c r="DO1297" i="2"/>
  <c r="DN1297" i="2"/>
  <c r="DL1297" i="2"/>
  <c r="DF1297" i="2"/>
  <c r="DG1297" i="2" s="1"/>
  <c r="DE1297" i="2"/>
  <c r="DI1297" i="2" s="1"/>
  <c r="DJ1297" i="2" s="1"/>
  <c r="DD1297" i="2"/>
  <c r="CP1297" i="2"/>
  <c r="AS1297" i="2"/>
  <c r="AR1297" i="2"/>
  <c r="DH1297" i="2" s="1"/>
  <c r="AO1297" i="2"/>
  <c r="DQ1297" i="2" s="1"/>
  <c r="AN1297" i="2"/>
  <c r="DP1296" i="2"/>
  <c r="DO1296" i="2"/>
  <c r="DN1296" i="2"/>
  <c r="DL1296" i="2"/>
  <c r="DH1296" i="2"/>
  <c r="DF1296" i="2"/>
  <c r="DG1296" i="2" s="1"/>
  <c r="DE1296" i="2"/>
  <c r="DD1296" i="2"/>
  <c r="CP1296" i="2"/>
  <c r="AS1296" i="2"/>
  <c r="AR1296" i="2"/>
  <c r="AO1296" i="2"/>
  <c r="CG1296" i="2" s="1"/>
  <c r="AN1296" i="2"/>
  <c r="DO1295" i="2"/>
  <c r="DN1295" i="2"/>
  <c r="DL1295" i="2"/>
  <c r="DF1295" i="2"/>
  <c r="DG1295" i="2" s="1"/>
  <c r="DE1295" i="2"/>
  <c r="CP1295" i="2"/>
  <c r="CG1295" i="2"/>
  <c r="AS1295" i="2"/>
  <c r="AR1295" i="2" s="1"/>
  <c r="DH1295" i="2" s="1"/>
  <c r="AO1295" i="2"/>
  <c r="DQ1295" i="2" s="1"/>
  <c r="AN1295" i="2"/>
  <c r="DD1295" i="2" s="1"/>
  <c r="DO1294" i="2"/>
  <c r="DN1294" i="2"/>
  <c r="DL1294" i="2"/>
  <c r="DF1294" i="2"/>
  <c r="DG1294" i="2" s="1"/>
  <c r="DE1294" i="2"/>
  <c r="DI1294" i="2" s="1"/>
  <c r="DJ1294" i="2" s="1"/>
  <c r="CP1294" i="2"/>
  <c r="AS1294" i="2"/>
  <c r="AR1294" i="2"/>
  <c r="AO1294" i="2"/>
  <c r="AN1294" i="2"/>
  <c r="DD1294" i="2" s="1"/>
  <c r="DO1293" i="2"/>
  <c r="DN1293" i="2"/>
  <c r="DL1293" i="2"/>
  <c r="DF1293" i="2"/>
  <c r="DG1293" i="2" s="1"/>
  <c r="DE1293" i="2"/>
  <c r="DI1293" i="2" s="1"/>
  <c r="CP1293" i="2"/>
  <c r="AS1293" i="2"/>
  <c r="AR1293" i="2" s="1"/>
  <c r="DH1293" i="2" s="1"/>
  <c r="AO1293" i="2"/>
  <c r="AN1293" i="2"/>
  <c r="DD1293" i="2" s="1"/>
  <c r="DO1292" i="2"/>
  <c r="DN1292" i="2"/>
  <c r="DL1292" i="2"/>
  <c r="DF1292" i="2"/>
  <c r="DG1292" i="2" s="1"/>
  <c r="DE1292" i="2"/>
  <c r="CP1292" i="2"/>
  <c r="AS1292" i="2"/>
  <c r="AR1292" i="2"/>
  <c r="AO1292" i="2"/>
  <c r="AN1292" i="2"/>
  <c r="DD1292" i="2" s="1"/>
  <c r="DP1291" i="2"/>
  <c r="DO1291" i="2"/>
  <c r="DN1291" i="2"/>
  <c r="DL1291" i="2"/>
  <c r="DF1291" i="2"/>
  <c r="DG1291" i="2" s="1"/>
  <c r="DE1291" i="2"/>
  <c r="CP1291" i="2"/>
  <c r="CG1291" i="2"/>
  <c r="AS1291" i="2"/>
  <c r="AR1291" i="2" s="1"/>
  <c r="DH1291" i="2" s="1"/>
  <c r="AO1291" i="2"/>
  <c r="DQ1291" i="2" s="1"/>
  <c r="AN1291" i="2"/>
  <c r="DD1291" i="2" s="1"/>
  <c r="DO1290" i="2"/>
  <c r="DN1290" i="2"/>
  <c r="DL1290" i="2"/>
  <c r="DG1290" i="2"/>
  <c r="DF1290" i="2"/>
  <c r="DE1290" i="2"/>
  <c r="CP1290" i="2"/>
  <c r="AS1290" i="2"/>
  <c r="AR1290" i="2" s="1"/>
  <c r="AO1290" i="2"/>
  <c r="AN1290" i="2"/>
  <c r="DD1290" i="2" s="1"/>
  <c r="DP1289" i="2"/>
  <c r="DO1289" i="2"/>
  <c r="DN1289" i="2"/>
  <c r="DL1289" i="2"/>
  <c r="DI1289" i="2"/>
  <c r="DJ1289" i="2" s="1"/>
  <c r="DF1289" i="2"/>
  <c r="DG1289" i="2" s="1"/>
  <c r="DE1289" i="2"/>
  <c r="DD1289" i="2"/>
  <c r="CP1289" i="2"/>
  <c r="AS1289" i="2"/>
  <c r="AR1289" i="2"/>
  <c r="DH1289" i="2" s="1"/>
  <c r="AO1289" i="2"/>
  <c r="AN1289" i="2"/>
  <c r="DP1288" i="2"/>
  <c r="DO1288" i="2"/>
  <c r="DN1288" i="2"/>
  <c r="DL1288" i="2"/>
  <c r="DF1288" i="2"/>
  <c r="DG1288" i="2" s="1"/>
  <c r="DE1288" i="2"/>
  <c r="CP1288" i="2"/>
  <c r="CG1288" i="2"/>
  <c r="AS1288" i="2"/>
  <c r="AR1288" i="2" s="1"/>
  <c r="DH1288" i="2" s="1"/>
  <c r="AO1288" i="2"/>
  <c r="DQ1288" i="2" s="1"/>
  <c r="AN1288" i="2"/>
  <c r="DD1288" i="2" s="1"/>
  <c r="DO1287" i="2"/>
  <c r="DN1287" i="2"/>
  <c r="DL1287" i="2"/>
  <c r="DF1287" i="2"/>
  <c r="DG1287" i="2" s="1"/>
  <c r="DE1287" i="2"/>
  <c r="DI1287" i="2" s="1"/>
  <c r="DJ1287" i="2" s="1"/>
  <c r="DD1287" i="2"/>
  <c r="CP1287" i="2"/>
  <c r="AS1287" i="2"/>
  <c r="AR1287" i="2"/>
  <c r="DH1287" i="2" s="1"/>
  <c r="AO1287" i="2"/>
  <c r="DQ1287" i="2" s="1"/>
  <c r="AN1287" i="2"/>
  <c r="DQ1286" i="2"/>
  <c r="DP1286" i="2"/>
  <c r="DO1286" i="2"/>
  <c r="DN1286" i="2"/>
  <c r="DL1286" i="2"/>
  <c r="DF1286" i="2"/>
  <c r="DG1286" i="2" s="1"/>
  <c r="DE1286" i="2"/>
  <c r="CP1286" i="2"/>
  <c r="CG1286" i="2"/>
  <c r="AS1286" i="2"/>
  <c r="AR1286" i="2" s="1"/>
  <c r="AO1286" i="2"/>
  <c r="AN1286" i="2"/>
  <c r="DD1286" i="2" s="1"/>
  <c r="DP1285" i="2"/>
  <c r="DO1285" i="2"/>
  <c r="DN1285" i="2"/>
  <c r="DL1285" i="2"/>
  <c r="DF1285" i="2"/>
  <c r="DG1285" i="2" s="1"/>
  <c r="DE1285" i="2"/>
  <c r="CP1285" i="2"/>
  <c r="CG1285" i="2"/>
  <c r="AS1285" i="2"/>
  <c r="AR1285" i="2" s="1"/>
  <c r="DH1285" i="2" s="1"/>
  <c r="AO1285" i="2"/>
  <c r="DQ1285" i="2" s="1"/>
  <c r="AN1285" i="2"/>
  <c r="DD1285" i="2" s="1"/>
  <c r="DQ1284" i="2"/>
  <c r="DO1284" i="2"/>
  <c r="DN1284" i="2"/>
  <c r="DL1284" i="2"/>
  <c r="DG1284" i="2"/>
  <c r="DF1284" i="2"/>
  <c r="DE1284" i="2"/>
  <c r="CP1284" i="2"/>
  <c r="CG1284" i="2"/>
  <c r="AS1284" i="2"/>
  <c r="AR1284" i="2" s="1"/>
  <c r="AO1284" i="2"/>
  <c r="DP1284" i="2" s="1"/>
  <c r="AN1284" i="2"/>
  <c r="DD1284" i="2" s="1"/>
  <c r="DO1283" i="2"/>
  <c r="DN1283" i="2"/>
  <c r="DL1283" i="2"/>
  <c r="DF1283" i="2"/>
  <c r="DG1283" i="2" s="1"/>
  <c r="DE1283" i="2"/>
  <c r="CP1283" i="2"/>
  <c r="AS1283" i="2"/>
  <c r="AR1283" i="2"/>
  <c r="DH1283" i="2" s="1"/>
  <c r="AO1283" i="2"/>
  <c r="AN1283" i="2"/>
  <c r="DD1283" i="2" s="1"/>
  <c r="DO1282" i="2"/>
  <c r="DN1282" i="2"/>
  <c r="DL1282" i="2"/>
  <c r="DG1282" i="2"/>
  <c r="DF1282" i="2"/>
  <c r="DE1282" i="2"/>
  <c r="DD1282" i="2"/>
  <c r="CP1282" i="2"/>
  <c r="AS1282" i="2"/>
  <c r="AR1282" i="2"/>
  <c r="AO1282" i="2"/>
  <c r="AN1282" i="2"/>
  <c r="DO1281" i="2"/>
  <c r="DN1281" i="2"/>
  <c r="DL1281" i="2"/>
  <c r="DH1281" i="2"/>
  <c r="DF1281" i="2"/>
  <c r="DG1281" i="2" s="1"/>
  <c r="DE1281" i="2"/>
  <c r="DI1281" i="2" s="1"/>
  <c r="DJ1281" i="2" s="1"/>
  <c r="CP1281" i="2"/>
  <c r="CG1281" i="2"/>
  <c r="AS1281" i="2"/>
  <c r="AR1281" i="2" s="1"/>
  <c r="AO1281" i="2"/>
  <c r="AN1281" i="2"/>
  <c r="DD1281" i="2" s="1"/>
  <c r="DO1280" i="2"/>
  <c r="DN1280" i="2"/>
  <c r="DL1280" i="2"/>
  <c r="DF1280" i="2"/>
  <c r="DG1280" i="2" s="1"/>
  <c r="DE1280" i="2"/>
  <c r="CP1280" i="2"/>
  <c r="CG1280" i="2"/>
  <c r="AS1280" i="2"/>
  <c r="AR1280" i="2" s="1"/>
  <c r="DH1280" i="2" s="1"/>
  <c r="AO1280" i="2"/>
  <c r="AN1280" i="2"/>
  <c r="DD1280" i="2" s="1"/>
  <c r="DO1279" i="2"/>
  <c r="DN1279" i="2"/>
  <c r="DL1279" i="2"/>
  <c r="DF1279" i="2"/>
  <c r="DG1279" i="2" s="1"/>
  <c r="DE1279" i="2"/>
  <c r="DI1279" i="2" s="1"/>
  <c r="DJ1279" i="2" s="1"/>
  <c r="DD1279" i="2"/>
  <c r="CP1279" i="2"/>
  <c r="AS1279" i="2"/>
  <c r="AR1279" i="2"/>
  <c r="DH1279" i="2" s="1"/>
  <c r="AO1279" i="2"/>
  <c r="DQ1279" i="2" s="1"/>
  <c r="AN1279" i="2"/>
  <c r="DQ1278" i="2"/>
  <c r="DP1278" i="2"/>
  <c r="DO1278" i="2"/>
  <c r="DN1278" i="2"/>
  <c r="DL1278" i="2"/>
  <c r="DF1278" i="2"/>
  <c r="DG1278" i="2" s="1"/>
  <c r="DE1278" i="2"/>
  <c r="CP1278" i="2"/>
  <c r="CG1278" i="2"/>
  <c r="AS1278" i="2"/>
  <c r="AR1278" i="2" s="1"/>
  <c r="AO1278" i="2"/>
  <c r="AN1278" i="2"/>
  <c r="DD1278" i="2" s="1"/>
  <c r="DP1277" i="2"/>
  <c r="DO1277" i="2"/>
  <c r="DN1277" i="2"/>
  <c r="DL1277" i="2"/>
  <c r="DF1277" i="2"/>
  <c r="DG1277" i="2" s="1"/>
  <c r="DE1277" i="2"/>
  <c r="CP1277" i="2"/>
  <c r="CG1277" i="2"/>
  <c r="AS1277" i="2"/>
  <c r="AR1277" i="2" s="1"/>
  <c r="DH1277" i="2" s="1"/>
  <c r="AO1277" i="2"/>
  <c r="DQ1277" i="2" s="1"/>
  <c r="AN1277" i="2"/>
  <c r="DD1277" i="2" s="1"/>
  <c r="DQ1276" i="2"/>
  <c r="DO1276" i="2"/>
  <c r="DN1276" i="2"/>
  <c r="DL1276" i="2"/>
  <c r="DF1276" i="2"/>
  <c r="DG1276" i="2" s="1"/>
  <c r="DE1276" i="2"/>
  <c r="CP1276" i="2"/>
  <c r="AS1276" i="2"/>
  <c r="AR1276" i="2" s="1"/>
  <c r="AO1276" i="2"/>
  <c r="DP1276" i="2" s="1"/>
  <c r="AN1276" i="2"/>
  <c r="DD1276" i="2" s="1"/>
  <c r="DP1275" i="2"/>
  <c r="DO1275" i="2"/>
  <c r="DN1275" i="2"/>
  <c r="DL1275" i="2"/>
  <c r="DH1275" i="2"/>
  <c r="DF1275" i="2"/>
  <c r="DG1275" i="2" s="1"/>
  <c r="DE1275" i="2"/>
  <c r="CP1275" i="2"/>
  <c r="CG1275" i="2"/>
  <c r="AS1275" i="2"/>
  <c r="AR1275" i="2" s="1"/>
  <c r="AO1275" i="2"/>
  <c r="DQ1275" i="2" s="1"/>
  <c r="AN1275" i="2"/>
  <c r="DD1275" i="2" s="1"/>
  <c r="DO1274" i="2"/>
  <c r="DN1274" i="2"/>
  <c r="DL1274" i="2"/>
  <c r="DG1274" i="2"/>
  <c r="DF1274" i="2"/>
  <c r="DE1274" i="2"/>
  <c r="CP1274" i="2"/>
  <c r="AS1274" i="2"/>
  <c r="AR1274" i="2" s="1"/>
  <c r="AO1274" i="2"/>
  <c r="AN1274" i="2"/>
  <c r="DD1274" i="2" s="1"/>
  <c r="DO1273" i="2"/>
  <c r="DN1273" i="2"/>
  <c r="DL1273" i="2"/>
  <c r="DF1273" i="2"/>
  <c r="DG1273" i="2" s="1"/>
  <c r="DE1273" i="2"/>
  <c r="CP1273" i="2"/>
  <c r="AS1273" i="2"/>
  <c r="AR1273" i="2"/>
  <c r="DH1273" i="2" s="1"/>
  <c r="AO1273" i="2"/>
  <c r="AN1273" i="2"/>
  <c r="DD1273" i="2" s="1"/>
  <c r="DO1272" i="2"/>
  <c r="DN1272" i="2"/>
  <c r="DL1272" i="2"/>
  <c r="DG1272" i="2"/>
  <c r="DF1272" i="2"/>
  <c r="DE1272" i="2"/>
  <c r="DD1272" i="2"/>
  <c r="CP1272" i="2"/>
  <c r="AS1272" i="2"/>
  <c r="AR1272" i="2"/>
  <c r="AO1272" i="2"/>
  <c r="AN1272" i="2"/>
  <c r="DO1271" i="2"/>
  <c r="DN1271" i="2"/>
  <c r="DL1271" i="2"/>
  <c r="DH1271" i="2"/>
  <c r="DF1271" i="2"/>
  <c r="DG1271" i="2" s="1"/>
  <c r="DE1271" i="2"/>
  <c r="DI1271" i="2" s="1"/>
  <c r="DJ1271" i="2" s="1"/>
  <c r="CP1271" i="2"/>
  <c r="CG1271" i="2"/>
  <c r="AS1271" i="2"/>
  <c r="AR1271" i="2" s="1"/>
  <c r="AO1271" i="2"/>
  <c r="AN1271" i="2"/>
  <c r="DD1271" i="2" s="1"/>
  <c r="DO1270" i="2"/>
  <c r="DN1270" i="2"/>
  <c r="DL1270" i="2"/>
  <c r="DF1270" i="2"/>
  <c r="DG1270" i="2" s="1"/>
  <c r="DE1270" i="2"/>
  <c r="DD1270" i="2"/>
  <c r="CP1270" i="2"/>
  <c r="AS1270" i="2"/>
  <c r="AR1270" i="2"/>
  <c r="DH1270" i="2" s="1"/>
  <c r="AO1270" i="2"/>
  <c r="DQ1270" i="2" s="1"/>
  <c r="AN1270" i="2"/>
  <c r="DP1269" i="2"/>
  <c r="DO1269" i="2"/>
  <c r="DN1269" i="2"/>
  <c r="DL1269" i="2"/>
  <c r="DF1269" i="2"/>
  <c r="DG1269" i="2" s="1"/>
  <c r="DI1269" i="2" s="1"/>
  <c r="DJ1269" i="2" s="1"/>
  <c r="DE1269" i="2"/>
  <c r="CP1269" i="2"/>
  <c r="CG1269" i="2"/>
  <c r="AS1269" i="2"/>
  <c r="AR1269" i="2" s="1"/>
  <c r="DH1269" i="2" s="1"/>
  <c r="AO1269" i="2"/>
  <c r="DQ1269" i="2" s="1"/>
  <c r="AN1269" i="2"/>
  <c r="DD1269" i="2" s="1"/>
  <c r="DO1268" i="2"/>
  <c r="DN1268" i="2"/>
  <c r="DL1268" i="2"/>
  <c r="DF1268" i="2"/>
  <c r="DG1268" i="2" s="1"/>
  <c r="DE1268" i="2"/>
  <c r="DI1268" i="2" s="1"/>
  <c r="DJ1268" i="2" s="1"/>
  <c r="CP1268" i="2"/>
  <c r="DH1268" i="2" s="1"/>
  <c r="AS1268" i="2"/>
  <c r="AR1268" i="2"/>
  <c r="AO1268" i="2"/>
  <c r="AN1268" i="2"/>
  <c r="DD1268" i="2" s="1"/>
  <c r="DO1267" i="2"/>
  <c r="DN1267" i="2"/>
  <c r="DL1267" i="2"/>
  <c r="DF1267" i="2"/>
  <c r="DG1267" i="2" s="1"/>
  <c r="DE1267" i="2"/>
  <c r="DI1267" i="2" s="1"/>
  <c r="DJ1267" i="2" s="1"/>
  <c r="CP1267" i="2"/>
  <c r="AS1267" i="2"/>
  <c r="AR1267" i="2" s="1"/>
  <c r="DH1267" i="2" s="1"/>
  <c r="AO1267" i="2"/>
  <c r="AN1267" i="2"/>
  <c r="DD1267" i="2" s="1"/>
  <c r="DO1266" i="2"/>
  <c r="DN1266" i="2"/>
  <c r="DL1266" i="2"/>
  <c r="DF1266" i="2"/>
  <c r="DG1266" i="2" s="1"/>
  <c r="DE1266" i="2"/>
  <c r="CP1266" i="2"/>
  <c r="DH1266" i="2" s="1"/>
  <c r="CG1266" i="2"/>
  <c r="AS1266" i="2"/>
  <c r="AR1266" i="2" s="1"/>
  <c r="AO1266" i="2"/>
  <c r="AN1266" i="2"/>
  <c r="DD1266" i="2" s="1"/>
  <c r="DO1265" i="2"/>
  <c r="DN1265" i="2"/>
  <c r="DL1265" i="2"/>
  <c r="DF1265" i="2"/>
  <c r="DG1265" i="2" s="1"/>
  <c r="DE1265" i="2"/>
  <c r="CP1265" i="2"/>
  <c r="AS1265" i="2"/>
  <c r="AR1265" i="2"/>
  <c r="DH1265" i="2" s="1"/>
  <c r="AO1265" i="2"/>
  <c r="AN1265" i="2"/>
  <c r="DD1265" i="2" s="1"/>
  <c r="DO1264" i="2"/>
  <c r="DN1264" i="2"/>
  <c r="DL1264" i="2"/>
  <c r="DG1264" i="2"/>
  <c r="DF1264" i="2"/>
  <c r="DE1264" i="2"/>
  <c r="DD1264" i="2"/>
  <c r="CP1264" i="2"/>
  <c r="AS1264" i="2"/>
  <c r="AR1264" i="2"/>
  <c r="AO1264" i="2"/>
  <c r="AN1264" i="2"/>
  <c r="DO1263" i="2"/>
  <c r="DN1263" i="2"/>
  <c r="DL1263" i="2"/>
  <c r="DF1263" i="2"/>
  <c r="DG1263" i="2" s="1"/>
  <c r="DE1263" i="2"/>
  <c r="DI1263" i="2" s="1"/>
  <c r="DJ1263" i="2" s="1"/>
  <c r="CP1263" i="2"/>
  <c r="AS1263" i="2"/>
  <c r="AR1263" i="2" s="1"/>
  <c r="DH1263" i="2" s="1"/>
  <c r="AO1263" i="2"/>
  <c r="AN1263" i="2"/>
  <c r="DD1263" i="2" s="1"/>
  <c r="DQ1262" i="2"/>
  <c r="DO1262" i="2"/>
  <c r="DN1262" i="2"/>
  <c r="DL1262" i="2"/>
  <c r="DF1262" i="2"/>
  <c r="DG1262" i="2" s="1"/>
  <c r="DE1262" i="2"/>
  <c r="CP1262" i="2"/>
  <c r="CG1262" i="2"/>
  <c r="AS1262" i="2"/>
  <c r="AR1262" i="2" s="1"/>
  <c r="DH1262" i="2" s="1"/>
  <c r="AO1262" i="2"/>
  <c r="DP1262" i="2" s="1"/>
  <c r="AN1262" i="2"/>
  <c r="DD1262" i="2" s="1"/>
  <c r="DP1261" i="2"/>
  <c r="DO1261" i="2"/>
  <c r="DN1261" i="2"/>
  <c r="DL1261" i="2"/>
  <c r="DI1261" i="2"/>
  <c r="DJ1261" i="2" s="1"/>
  <c r="DF1261" i="2"/>
  <c r="DG1261" i="2" s="1"/>
  <c r="DE1261" i="2"/>
  <c r="DD1261" i="2"/>
  <c r="CP1261" i="2"/>
  <c r="AS1261" i="2"/>
  <c r="AR1261" i="2"/>
  <c r="DH1261" i="2" s="1"/>
  <c r="AO1261" i="2"/>
  <c r="AN1261" i="2"/>
  <c r="DP1260" i="2"/>
  <c r="DO1260" i="2"/>
  <c r="DN1260" i="2"/>
  <c r="DL1260" i="2"/>
  <c r="DF1260" i="2"/>
  <c r="DG1260" i="2" s="1"/>
  <c r="DE1260" i="2"/>
  <c r="CP1260" i="2"/>
  <c r="AS1260" i="2"/>
  <c r="AR1260" i="2" s="1"/>
  <c r="AO1260" i="2"/>
  <c r="DQ1260" i="2" s="1"/>
  <c r="AN1260" i="2"/>
  <c r="DD1260" i="2" s="1"/>
  <c r="DO1259" i="2"/>
  <c r="DN1259" i="2"/>
  <c r="DL1259" i="2"/>
  <c r="DF1259" i="2"/>
  <c r="DG1259" i="2" s="1"/>
  <c r="DE1259" i="2"/>
  <c r="CP1259" i="2"/>
  <c r="AS1259" i="2"/>
  <c r="AR1259" i="2" s="1"/>
  <c r="DH1259" i="2" s="1"/>
  <c r="AO1259" i="2"/>
  <c r="AN1259" i="2"/>
  <c r="DD1259" i="2" s="1"/>
  <c r="DO1258" i="2"/>
  <c r="DN1258" i="2"/>
  <c r="DL1258" i="2"/>
  <c r="DF1258" i="2"/>
  <c r="DG1258" i="2" s="1"/>
  <c r="DE1258" i="2"/>
  <c r="CP1258" i="2"/>
  <c r="DH1258" i="2" s="1"/>
  <c r="AS1258" i="2"/>
  <c r="AR1258" i="2"/>
  <c r="AO1258" i="2"/>
  <c r="AN1258" i="2"/>
  <c r="DD1258" i="2" s="1"/>
  <c r="DO1257" i="2"/>
  <c r="DN1257" i="2"/>
  <c r="DL1257" i="2"/>
  <c r="DF1257" i="2"/>
  <c r="DG1257" i="2" s="1"/>
  <c r="DE1257" i="2"/>
  <c r="CP1257" i="2"/>
  <c r="AS1257" i="2"/>
  <c r="AR1257" i="2"/>
  <c r="DH1257" i="2" s="1"/>
  <c r="AO1257" i="2"/>
  <c r="DQ1257" i="2" s="1"/>
  <c r="AN1257" i="2"/>
  <c r="DD1257" i="2" s="1"/>
  <c r="DO1256" i="2"/>
  <c r="DN1256" i="2"/>
  <c r="DL1256" i="2"/>
  <c r="DF1256" i="2"/>
  <c r="DG1256" i="2" s="1"/>
  <c r="DE1256" i="2"/>
  <c r="DD1256" i="2"/>
  <c r="CP1256" i="2"/>
  <c r="AS1256" i="2"/>
  <c r="AR1256" i="2"/>
  <c r="AO1256" i="2"/>
  <c r="AN1256" i="2"/>
  <c r="DO1255" i="2"/>
  <c r="DN1255" i="2"/>
  <c r="DL1255" i="2"/>
  <c r="DI1255" i="2"/>
  <c r="DJ1255" i="2" s="1"/>
  <c r="DF1255" i="2"/>
  <c r="DG1255" i="2" s="1"/>
  <c r="DE1255" i="2"/>
  <c r="DD1255" i="2"/>
  <c r="CP1255" i="2"/>
  <c r="AS1255" i="2"/>
  <c r="AR1255" i="2"/>
  <c r="DH1255" i="2" s="1"/>
  <c r="AO1255" i="2"/>
  <c r="AN1255" i="2"/>
  <c r="DP1254" i="2"/>
  <c r="DO1254" i="2"/>
  <c r="DN1254" i="2"/>
  <c r="DL1254" i="2"/>
  <c r="DF1254" i="2"/>
  <c r="DG1254" i="2" s="1"/>
  <c r="DE1254" i="2"/>
  <c r="CP1254" i="2"/>
  <c r="CG1254" i="2"/>
  <c r="AS1254" i="2"/>
  <c r="AR1254" i="2" s="1"/>
  <c r="DH1254" i="2" s="1"/>
  <c r="AO1254" i="2"/>
  <c r="DQ1254" i="2" s="1"/>
  <c r="AN1254" i="2"/>
  <c r="DD1254" i="2" s="1"/>
  <c r="DP1253" i="2"/>
  <c r="DO1253" i="2"/>
  <c r="DN1253" i="2"/>
  <c r="DL1253" i="2"/>
  <c r="DI1253" i="2"/>
  <c r="DJ1253" i="2" s="1"/>
  <c r="DF1253" i="2"/>
  <c r="DG1253" i="2" s="1"/>
  <c r="DE1253" i="2"/>
  <c r="DD1253" i="2"/>
  <c r="CP1253" i="2"/>
  <c r="AS1253" i="2"/>
  <c r="AR1253" i="2"/>
  <c r="DH1253" i="2" s="1"/>
  <c r="AO1253" i="2"/>
  <c r="AN1253" i="2"/>
  <c r="DP1252" i="2"/>
  <c r="DO1252" i="2"/>
  <c r="DN1252" i="2"/>
  <c r="DL1252" i="2"/>
  <c r="DF1252" i="2"/>
  <c r="DG1252" i="2" s="1"/>
  <c r="DE1252" i="2"/>
  <c r="CP1252" i="2"/>
  <c r="AS1252" i="2"/>
  <c r="AR1252" i="2"/>
  <c r="AO1252" i="2"/>
  <c r="DQ1252" i="2" s="1"/>
  <c r="AN1252" i="2"/>
  <c r="DD1252" i="2" s="1"/>
  <c r="DP1251" i="2"/>
  <c r="DO1251" i="2"/>
  <c r="DN1251" i="2"/>
  <c r="DL1251" i="2"/>
  <c r="DF1251" i="2"/>
  <c r="DG1251" i="2" s="1"/>
  <c r="DE1251" i="2"/>
  <c r="CP1251" i="2"/>
  <c r="CG1251" i="2"/>
  <c r="AS1251" i="2"/>
  <c r="AR1251" i="2" s="1"/>
  <c r="DH1251" i="2" s="1"/>
  <c r="AO1251" i="2"/>
  <c r="DQ1251" i="2" s="1"/>
  <c r="AN1251" i="2"/>
  <c r="DD1251" i="2" s="1"/>
  <c r="DQ1250" i="2"/>
  <c r="DO1250" i="2"/>
  <c r="DN1250" i="2"/>
  <c r="DL1250" i="2"/>
  <c r="DF1250" i="2"/>
  <c r="DG1250" i="2" s="1"/>
  <c r="DE1250" i="2"/>
  <c r="CP1250" i="2"/>
  <c r="CG1250" i="2"/>
  <c r="AS1250" i="2"/>
  <c r="AR1250" i="2"/>
  <c r="AO1250" i="2"/>
  <c r="DP1250" i="2" s="1"/>
  <c r="AN1250" i="2"/>
  <c r="DD1250" i="2" s="1"/>
  <c r="DP1249" i="2"/>
  <c r="DO1249" i="2"/>
  <c r="DN1249" i="2"/>
  <c r="DL1249" i="2"/>
  <c r="DF1249" i="2"/>
  <c r="DG1249" i="2" s="1"/>
  <c r="DE1249" i="2"/>
  <c r="CP1249" i="2"/>
  <c r="CG1249" i="2"/>
  <c r="AS1249" i="2"/>
  <c r="AR1249" i="2" s="1"/>
  <c r="DH1249" i="2" s="1"/>
  <c r="AO1249" i="2"/>
  <c r="DQ1249" i="2" s="1"/>
  <c r="AN1249" i="2"/>
  <c r="DD1249" i="2" s="1"/>
  <c r="DO1248" i="2"/>
  <c r="DN1248" i="2"/>
  <c r="DL1248" i="2"/>
  <c r="DF1248" i="2"/>
  <c r="DG1248" i="2" s="1"/>
  <c r="DE1248" i="2"/>
  <c r="CP1248" i="2"/>
  <c r="DH1248" i="2" s="1"/>
  <c r="AS1248" i="2"/>
  <c r="AR1248" i="2" s="1"/>
  <c r="AO1248" i="2"/>
  <c r="AN1248" i="2"/>
  <c r="DD1248" i="2" s="1"/>
  <c r="DP1247" i="2"/>
  <c r="DO1247" i="2"/>
  <c r="DN1247" i="2"/>
  <c r="DL1247" i="2"/>
  <c r="DI1247" i="2"/>
  <c r="DJ1247" i="2" s="1"/>
  <c r="DF1247" i="2"/>
  <c r="DG1247" i="2" s="1"/>
  <c r="DE1247" i="2"/>
  <c r="DD1247" i="2"/>
  <c r="CP1247" i="2"/>
  <c r="CG1247" i="2"/>
  <c r="AS1247" i="2"/>
  <c r="AR1247" i="2"/>
  <c r="DH1247" i="2" s="1"/>
  <c r="AO1247" i="2"/>
  <c r="DQ1247" i="2" s="1"/>
  <c r="AN1247" i="2"/>
  <c r="DQ1246" i="2"/>
  <c r="DP1246" i="2"/>
  <c r="DO1246" i="2"/>
  <c r="DN1246" i="2"/>
  <c r="DL1246" i="2"/>
  <c r="DF1246" i="2"/>
  <c r="DG1246" i="2" s="1"/>
  <c r="DE1246" i="2"/>
  <c r="CP1246" i="2"/>
  <c r="CG1246" i="2"/>
  <c r="AS1246" i="2"/>
  <c r="AR1246" i="2"/>
  <c r="DH1246" i="2" s="1"/>
  <c r="AO1246" i="2"/>
  <c r="AN1246" i="2"/>
  <c r="DD1246" i="2" s="1"/>
  <c r="DO1245" i="2"/>
  <c r="DN1245" i="2"/>
  <c r="DL1245" i="2"/>
  <c r="DF1245" i="2"/>
  <c r="DG1245" i="2" s="1"/>
  <c r="DE1245" i="2"/>
  <c r="DI1245" i="2" s="1"/>
  <c r="DJ1245" i="2" s="1"/>
  <c r="DD1245" i="2"/>
  <c r="CP1245" i="2"/>
  <c r="CG1245" i="2"/>
  <c r="AS1245" i="2"/>
  <c r="AR1245" i="2"/>
  <c r="DH1245" i="2" s="1"/>
  <c r="AO1245" i="2"/>
  <c r="DQ1245" i="2" s="1"/>
  <c r="AN1245" i="2"/>
  <c r="DQ1244" i="2"/>
  <c r="DP1244" i="2"/>
  <c r="DO1244" i="2"/>
  <c r="DN1244" i="2"/>
  <c r="DL1244" i="2"/>
  <c r="DF1244" i="2"/>
  <c r="DG1244" i="2" s="1"/>
  <c r="DE1244" i="2"/>
  <c r="CP1244" i="2"/>
  <c r="CG1244" i="2"/>
  <c r="AS1244" i="2"/>
  <c r="AR1244" i="2" s="1"/>
  <c r="AO1244" i="2"/>
  <c r="AN1244" i="2"/>
  <c r="DD1244" i="2" s="1"/>
  <c r="DP1243" i="2"/>
  <c r="DO1243" i="2"/>
  <c r="DN1243" i="2"/>
  <c r="DL1243" i="2"/>
  <c r="DJ1243" i="2"/>
  <c r="DF1243" i="2"/>
  <c r="DG1243" i="2" s="1"/>
  <c r="DE1243" i="2"/>
  <c r="DI1243" i="2" s="1"/>
  <c r="CP1243" i="2"/>
  <c r="CG1243" i="2"/>
  <c r="AS1243" i="2"/>
  <c r="AR1243" i="2" s="1"/>
  <c r="DH1243" i="2" s="1"/>
  <c r="AO1243" i="2"/>
  <c r="DQ1243" i="2" s="1"/>
  <c r="AN1243" i="2"/>
  <c r="DD1243" i="2" s="1"/>
  <c r="DQ1242" i="2"/>
  <c r="DO1242" i="2"/>
  <c r="DN1242" i="2"/>
  <c r="DL1242" i="2"/>
  <c r="DF1242" i="2"/>
  <c r="DG1242" i="2" s="1"/>
  <c r="DE1242" i="2"/>
  <c r="CP1242" i="2"/>
  <c r="CG1242" i="2"/>
  <c r="AS1242" i="2"/>
  <c r="AR1242" i="2" s="1"/>
  <c r="AO1242" i="2"/>
  <c r="DP1242" i="2" s="1"/>
  <c r="AN1242" i="2"/>
  <c r="DD1242" i="2" s="1"/>
  <c r="DP1241" i="2"/>
  <c r="DO1241" i="2"/>
  <c r="DN1241" i="2"/>
  <c r="DL1241" i="2"/>
  <c r="DH1241" i="2"/>
  <c r="DF1241" i="2"/>
  <c r="DG1241" i="2" s="1"/>
  <c r="DE1241" i="2"/>
  <c r="CP1241" i="2"/>
  <c r="CG1241" i="2"/>
  <c r="AS1241" i="2"/>
  <c r="AR1241" i="2"/>
  <c r="AO1241" i="2"/>
  <c r="DQ1241" i="2" s="1"/>
  <c r="AN1241" i="2"/>
  <c r="DD1241" i="2" s="1"/>
  <c r="DO1240" i="2"/>
  <c r="DN1240" i="2"/>
  <c r="DL1240" i="2"/>
  <c r="DG1240" i="2"/>
  <c r="DF1240" i="2"/>
  <c r="DE1240" i="2"/>
  <c r="CP1240" i="2"/>
  <c r="DH1240" i="2" s="1"/>
  <c r="AS1240" i="2"/>
  <c r="AR1240" i="2"/>
  <c r="AO1240" i="2"/>
  <c r="AN1240" i="2"/>
  <c r="DD1240" i="2" s="1"/>
  <c r="DO1239" i="2"/>
  <c r="DN1239" i="2"/>
  <c r="DL1239" i="2"/>
  <c r="DF1239" i="2"/>
  <c r="DG1239" i="2" s="1"/>
  <c r="DE1239" i="2"/>
  <c r="DI1239" i="2" s="1"/>
  <c r="DJ1239" i="2" s="1"/>
  <c r="CP1239" i="2"/>
  <c r="CG1239" i="2"/>
  <c r="AS1239" i="2"/>
  <c r="AR1239" i="2" s="1"/>
  <c r="DH1239" i="2" s="1"/>
  <c r="AO1239" i="2"/>
  <c r="DQ1239" i="2" s="1"/>
  <c r="AN1239" i="2"/>
  <c r="DD1239" i="2" s="1"/>
  <c r="DQ1238" i="2"/>
  <c r="DO1238" i="2"/>
  <c r="DN1238" i="2"/>
  <c r="DL1238" i="2"/>
  <c r="DF1238" i="2"/>
  <c r="DG1238" i="2" s="1"/>
  <c r="DE1238" i="2"/>
  <c r="DD1238" i="2"/>
  <c r="CP1238" i="2"/>
  <c r="CG1238" i="2"/>
  <c r="AS1238" i="2"/>
  <c r="AR1238" i="2"/>
  <c r="DH1238" i="2" s="1"/>
  <c r="AO1238" i="2"/>
  <c r="DP1238" i="2" s="1"/>
  <c r="AN1238" i="2"/>
  <c r="DP1237" i="2"/>
  <c r="DO1237" i="2"/>
  <c r="DN1237" i="2"/>
  <c r="DL1237" i="2"/>
  <c r="DF1237" i="2"/>
  <c r="DG1237" i="2" s="1"/>
  <c r="DI1237" i="2" s="1"/>
  <c r="DJ1237" i="2" s="1"/>
  <c r="DE1237" i="2"/>
  <c r="CP1237" i="2"/>
  <c r="CG1237" i="2"/>
  <c r="AS1237" i="2"/>
  <c r="AR1237" i="2"/>
  <c r="DH1237" i="2" s="1"/>
  <c r="AO1237" i="2"/>
  <c r="DQ1237" i="2" s="1"/>
  <c r="AN1237" i="2"/>
  <c r="DD1237" i="2" s="1"/>
  <c r="DO1236" i="2"/>
  <c r="DN1236" i="2"/>
  <c r="DL1236" i="2"/>
  <c r="DF1236" i="2"/>
  <c r="DG1236" i="2" s="1"/>
  <c r="DE1236" i="2"/>
  <c r="DI1236" i="2" s="1"/>
  <c r="DJ1236" i="2" s="1"/>
  <c r="CP1236" i="2"/>
  <c r="DH1236" i="2" s="1"/>
  <c r="AS1236" i="2"/>
  <c r="AR1236" i="2"/>
  <c r="AO1236" i="2"/>
  <c r="AN1236" i="2"/>
  <c r="DD1236" i="2" s="1"/>
  <c r="DO1235" i="2"/>
  <c r="DN1235" i="2"/>
  <c r="DL1235" i="2"/>
  <c r="DF1235" i="2"/>
  <c r="DG1235" i="2" s="1"/>
  <c r="DE1235" i="2"/>
  <c r="DI1235" i="2" s="1"/>
  <c r="DJ1235" i="2" s="1"/>
  <c r="CP1235" i="2"/>
  <c r="AS1235" i="2"/>
  <c r="AR1235" i="2" s="1"/>
  <c r="DH1235" i="2" s="1"/>
  <c r="AO1235" i="2"/>
  <c r="AN1235" i="2"/>
  <c r="DD1235" i="2" s="1"/>
  <c r="DO1234" i="2"/>
  <c r="DN1234" i="2"/>
  <c r="DL1234" i="2"/>
  <c r="DF1234" i="2"/>
  <c r="DG1234" i="2" s="1"/>
  <c r="DE1234" i="2"/>
  <c r="CP1234" i="2"/>
  <c r="DH1234" i="2" s="1"/>
  <c r="CG1234" i="2"/>
  <c r="AS1234" i="2"/>
  <c r="AR1234" i="2"/>
  <c r="AO1234" i="2"/>
  <c r="AN1234" i="2"/>
  <c r="DD1234" i="2" s="1"/>
  <c r="DO1233" i="2"/>
  <c r="DN1233" i="2"/>
  <c r="DL1233" i="2"/>
  <c r="DF1233" i="2"/>
  <c r="DG1233" i="2" s="1"/>
  <c r="DE1233" i="2"/>
  <c r="CP1233" i="2"/>
  <c r="AS1233" i="2"/>
  <c r="AR1233" i="2"/>
  <c r="DH1233" i="2" s="1"/>
  <c r="AO1233" i="2"/>
  <c r="AN1233" i="2"/>
  <c r="DD1233" i="2" s="1"/>
  <c r="DO1232" i="2"/>
  <c r="DN1232" i="2"/>
  <c r="DL1232" i="2"/>
  <c r="DF1232" i="2"/>
  <c r="DG1232" i="2" s="1"/>
  <c r="DE1232" i="2"/>
  <c r="DD1232" i="2"/>
  <c r="CP1232" i="2"/>
  <c r="AS1232" i="2"/>
  <c r="AR1232" i="2"/>
  <c r="AO1232" i="2"/>
  <c r="AN1232" i="2"/>
  <c r="DO1231" i="2"/>
  <c r="DN1231" i="2"/>
  <c r="DL1231" i="2"/>
  <c r="DH1231" i="2"/>
  <c r="DF1231" i="2"/>
  <c r="DG1231" i="2" s="1"/>
  <c r="DI1231" i="2" s="1"/>
  <c r="DJ1231" i="2" s="1"/>
  <c r="DE1231" i="2"/>
  <c r="CP1231" i="2"/>
  <c r="AS1231" i="2"/>
  <c r="AR1231" i="2"/>
  <c r="AO1231" i="2"/>
  <c r="AN1231" i="2"/>
  <c r="DD1231" i="2" s="1"/>
  <c r="DO1230" i="2"/>
  <c r="DN1230" i="2"/>
  <c r="DL1230" i="2"/>
  <c r="DF1230" i="2"/>
  <c r="DG1230" i="2" s="1"/>
  <c r="DE1230" i="2"/>
  <c r="CP1230" i="2"/>
  <c r="CG1230" i="2"/>
  <c r="AS1230" i="2"/>
  <c r="AR1230" i="2" s="1"/>
  <c r="DH1230" i="2" s="1"/>
  <c r="AO1230" i="2"/>
  <c r="DQ1230" i="2" s="1"/>
  <c r="AN1230" i="2"/>
  <c r="DD1230" i="2" s="1"/>
  <c r="DP1229" i="2"/>
  <c r="DO1229" i="2"/>
  <c r="DN1229" i="2"/>
  <c r="DL1229" i="2"/>
  <c r="DI1229" i="2"/>
  <c r="DJ1229" i="2" s="1"/>
  <c r="DF1229" i="2"/>
  <c r="DG1229" i="2" s="1"/>
  <c r="DE1229" i="2"/>
  <c r="DD1229" i="2"/>
  <c r="CP1229" i="2"/>
  <c r="AS1229" i="2"/>
  <c r="AR1229" i="2"/>
  <c r="DH1229" i="2" s="1"/>
  <c r="AO1229" i="2"/>
  <c r="AN1229" i="2"/>
  <c r="DQ1228" i="2"/>
  <c r="DP1228" i="2"/>
  <c r="DO1228" i="2"/>
  <c r="DN1228" i="2"/>
  <c r="DL1228" i="2"/>
  <c r="DF1228" i="2"/>
  <c r="DG1228" i="2" s="1"/>
  <c r="DE1228" i="2"/>
  <c r="CP1228" i="2"/>
  <c r="CG1228" i="2"/>
  <c r="AS1228" i="2"/>
  <c r="AR1228" i="2"/>
  <c r="AO1228" i="2"/>
  <c r="AN1228" i="2"/>
  <c r="DD1228" i="2" s="1"/>
  <c r="DO1227" i="2"/>
  <c r="DN1227" i="2"/>
  <c r="DL1227" i="2"/>
  <c r="DF1227" i="2"/>
  <c r="DG1227" i="2" s="1"/>
  <c r="DE1227" i="2"/>
  <c r="DI1227" i="2" s="1"/>
  <c r="DJ1227" i="2" s="1"/>
  <c r="CP1227" i="2"/>
  <c r="AS1227" i="2"/>
  <c r="AR1227" i="2" s="1"/>
  <c r="DH1227" i="2" s="1"/>
  <c r="AO1227" i="2"/>
  <c r="AN1227" i="2"/>
  <c r="DD1227" i="2" s="1"/>
  <c r="DO1226" i="2"/>
  <c r="DN1226" i="2"/>
  <c r="DL1226" i="2"/>
  <c r="DF1226" i="2"/>
  <c r="DG1226" i="2" s="1"/>
  <c r="DE1226" i="2"/>
  <c r="CP1226" i="2"/>
  <c r="AS1226" i="2"/>
  <c r="AR1226" i="2"/>
  <c r="AO1226" i="2"/>
  <c r="AN1226" i="2"/>
  <c r="DD1226" i="2" s="1"/>
  <c r="DP1225" i="2"/>
  <c r="DO1225" i="2"/>
  <c r="DN1225" i="2"/>
  <c r="DL1225" i="2"/>
  <c r="DF1225" i="2"/>
  <c r="DG1225" i="2" s="1"/>
  <c r="DE1225" i="2"/>
  <c r="CP1225" i="2"/>
  <c r="CG1225" i="2"/>
  <c r="AS1225" i="2"/>
  <c r="AR1225" i="2"/>
  <c r="DH1225" i="2" s="1"/>
  <c r="AO1225" i="2"/>
  <c r="DQ1225" i="2" s="1"/>
  <c r="AN1225" i="2"/>
  <c r="DD1225" i="2" s="1"/>
  <c r="DO1224" i="2"/>
  <c r="DN1224" i="2"/>
  <c r="DL1224" i="2"/>
  <c r="DF1224" i="2"/>
  <c r="DG1224" i="2" s="1"/>
  <c r="DE1224" i="2"/>
  <c r="CP1224" i="2"/>
  <c r="AS1224" i="2"/>
  <c r="AR1224" i="2" s="1"/>
  <c r="AO1224" i="2"/>
  <c r="AN1224" i="2"/>
  <c r="DD1224" i="2" s="1"/>
  <c r="DO1223" i="2"/>
  <c r="DN1223" i="2"/>
  <c r="DL1223" i="2"/>
  <c r="DI1223" i="2"/>
  <c r="DJ1223" i="2" s="1"/>
  <c r="DF1223" i="2"/>
  <c r="DG1223" i="2" s="1"/>
  <c r="DE1223" i="2"/>
  <c r="DD1223" i="2"/>
  <c r="CP1223" i="2"/>
  <c r="AS1223" i="2"/>
  <c r="AR1223" i="2"/>
  <c r="DH1223" i="2" s="1"/>
  <c r="AO1223" i="2"/>
  <c r="AN1223" i="2"/>
  <c r="DP1222" i="2"/>
  <c r="DO1222" i="2"/>
  <c r="DN1222" i="2"/>
  <c r="DL1222" i="2"/>
  <c r="DF1222" i="2"/>
  <c r="DG1222" i="2" s="1"/>
  <c r="DE1222" i="2"/>
  <c r="CP1222" i="2"/>
  <c r="CG1222" i="2"/>
  <c r="AS1222" i="2"/>
  <c r="AR1222" i="2" s="1"/>
  <c r="DH1222" i="2" s="1"/>
  <c r="AO1222" i="2"/>
  <c r="DQ1222" i="2" s="1"/>
  <c r="AN1222" i="2"/>
  <c r="DD1222" i="2" s="1"/>
  <c r="DO1221" i="2"/>
  <c r="DN1221" i="2"/>
  <c r="DL1221" i="2"/>
  <c r="DI1221" i="2"/>
  <c r="DJ1221" i="2" s="1"/>
  <c r="DF1221" i="2"/>
  <c r="DG1221" i="2" s="1"/>
  <c r="DE1221" i="2"/>
  <c r="DD1221" i="2"/>
  <c r="CP1221" i="2"/>
  <c r="AS1221" i="2"/>
  <c r="AR1221" i="2"/>
  <c r="DH1221" i="2" s="1"/>
  <c r="AO1221" i="2"/>
  <c r="AN1221" i="2"/>
  <c r="DQ1220" i="2"/>
  <c r="DP1220" i="2"/>
  <c r="DO1220" i="2"/>
  <c r="DN1220" i="2"/>
  <c r="DL1220" i="2"/>
  <c r="DF1220" i="2"/>
  <c r="DG1220" i="2" s="1"/>
  <c r="DE1220" i="2"/>
  <c r="CP1220" i="2"/>
  <c r="CG1220" i="2"/>
  <c r="AS1220" i="2"/>
  <c r="AR1220" i="2"/>
  <c r="AO1220" i="2"/>
  <c r="AN1220" i="2"/>
  <c r="DD1220" i="2" s="1"/>
  <c r="DP1219" i="2"/>
  <c r="DO1219" i="2"/>
  <c r="DN1219" i="2"/>
  <c r="DL1219" i="2"/>
  <c r="DF1219" i="2"/>
  <c r="DG1219" i="2" s="1"/>
  <c r="DE1219" i="2"/>
  <c r="CP1219" i="2"/>
  <c r="CG1219" i="2"/>
  <c r="AS1219" i="2"/>
  <c r="AR1219" i="2" s="1"/>
  <c r="DH1219" i="2" s="1"/>
  <c r="AO1219" i="2"/>
  <c r="DQ1219" i="2" s="1"/>
  <c r="AN1219" i="2"/>
  <c r="DD1219" i="2" s="1"/>
  <c r="DQ1218" i="2"/>
  <c r="DO1218" i="2"/>
  <c r="DN1218" i="2"/>
  <c r="DL1218" i="2"/>
  <c r="DF1218" i="2"/>
  <c r="DG1218" i="2" s="1"/>
  <c r="DE1218" i="2"/>
  <c r="CP1218" i="2"/>
  <c r="CG1218" i="2"/>
  <c r="AS1218" i="2"/>
  <c r="AR1218" i="2"/>
  <c r="AO1218" i="2"/>
  <c r="DP1218" i="2" s="1"/>
  <c r="AN1218" i="2"/>
  <c r="DD1218" i="2" s="1"/>
  <c r="DP1217" i="2"/>
  <c r="DO1217" i="2"/>
  <c r="DN1217" i="2"/>
  <c r="DL1217" i="2"/>
  <c r="DF1217" i="2"/>
  <c r="DG1217" i="2" s="1"/>
  <c r="DE1217" i="2"/>
  <c r="CP1217" i="2"/>
  <c r="CG1217" i="2"/>
  <c r="AS1217" i="2"/>
  <c r="AR1217" i="2" s="1"/>
  <c r="DH1217" i="2" s="1"/>
  <c r="AO1217" i="2"/>
  <c r="DQ1217" i="2" s="1"/>
  <c r="AN1217" i="2"/>
  <c r="DD1217" i="2" s="1"/>
  <c r="DO1216" i="2"/>
  <c r="DN1216" i="2"/>
  <c r="DL1216" i="2"/>
  <c r="DF1216" i="2"/>
  <c r="DG1216" i="2" s="1"/>
  <c r="DE1216" i="2"/>
  <c r="CP1216" i="2"/>
  <c r="AS1216" i="2"/>
  <c r="AR1216" i="2" s="1"/>
  <c r="AO1216" i="2"/>
  <c r="AN1216" i="2"/>
  <c r="DD1216" i="2" s="1"/>
  <c r="DP1215" i="2"/>
  <c r="DO1215" i="2"/>
  <c r="DN1215" i="2"/>
  <c r="DL1215" i="2"/>
  <c r="DF1215" i="2"/>
  <c r="DG1215" i="2" s="1"/>
  <c r="DE1215" i="2"/>
  <c r="DI1215" i="2" s="1"/>
  <c r="DJ1215" i="2" s="1"/>
  <c r="DD1215" i="2"/>
  <c r="CP1215" i="2"/>
  <c r="CG1215" i="2"/>
  <c r="AS1215" i="2"/>
  <c r="AR1215" i="2"/>
  <c r="DH1215" i="2" s="1"/>
  <c r="AO1215" i="2"/>
  <c r="DQ1215" i="2" s="1"/>
  <c r="AN1215" i="2"/>
  <c r="DQ1214" i="2"/>
  <c r="DP1214" i="2"/>
  <c r="DO1214" i="2"/>
  <c r="DN1214" i="2"/>
  <c r="DL1214" i="2"/>
  <c r="DF1214" i="2"/>
  <c r="DG1214" i="2" s="1"/>
  <c r="DE1214" i="2"/>
  <c r="CP1214" i="2"/>
  <c r="CG1214" i="2"/>
  <c r="AS1214" i="2"/>
  <c r="AR1214" i="2"/>
  <c r="DH1214" i="2" s="1"/>
  <c r="AO1214" i="2"/>
  <c r="AN1214" i="2"/>
  <c r="DD1214" i="2" s="1"/>
  <c r="DO1213" i="2"/>
  <c r="DN1213" i="2"/>
  <c r="DL1213" i="2"/>
  <c r="DF1213" i="2"/>
  <c r="DG1213" i="2" s="1"/>
  <c r="DE1213" i="2"/>
  <c r="DI1213" i="2" s="1"/>
  <c r="DJ1213" i="2" s="1"/>
  <c r="DD1213" i="2"/>
  <c r="CP1213" i="2"/>
  <c r="CG1213" i="2"/>
  <c r="AS1213" i="2"/>
  <c r="AR1213" i="2" s="1"/>
  <c r="DH1213" i="2" s="1"/>
  <c r="AO1213" i="2"/>
  <c r="DQ1213" i="2" s="1"/>
  <c r="AN1213" i="2"/>
  <c r="DQ1212" i="2"/>
  <c r="DP1212" i="2"/>
  <c r="DO1212" i="2"/>
  <c r="DN1212" i="2"/>
  <c r="DL1212" i="2"/>
  <c r="DF1212" i="2"/>
  <c r="DG1212" i="2" s="1"/>
  <c r="DE1212" i="2"/>
  <c r="CP1212" i="2"/>
  <c r="CG1212" i="2"/>
  <c r="AS1212" i="2"/>
  <c r="AR1212" i="2" s="1"/>
  <c r="AO1212" i="2"/>
  <c r="AN1212" i="2"/>
  <c r="DD1212" i="2" s="1"/>
  <c r="DP1211" i="2"/>
  <c r="DO1211" i="2"/>
  <c r="DN1211" i="2"/>
  <c r="DL1211" i="2"/>
  <c r="DF1211" i="2"/>
  <c r="DG1211" i="2" s="1"/>
  <c r="DE1211" i="2"/>
  <c r="CP1211" i="2"/>
  <c r="CG1211" i="2"/>
  <c r="AS1211" i="2"/>
  <c r="AR1211" i="2" s="1"/>
  <c r="DH1211" i="2" s="1"/>
  <c r="AO1211" i="2"/>
  <c r="DQ1211" i="2" s="1"/>
  <c r="AN1211" i="2"/>
  <c r="DD1211" i="2" s="1"/>
  <c r="DQ1210" i="2"/>
  <c r="DO1210" i="2"/>
  <c r="DN1210" i="2"/>
  <c r="DL1210" i="2"/>
  <c r="DF1210" i="2"/>
  <c r="DG1210" i="2" s="1"/>
  <c r="DE1210" i="2"/>
  <c r="CP1210" i="2"/>
  <c r="CG1210" i="2"/>
  <c r="AS1210" i="2"/>
  <c r="AR1210" i="2" s="1"/>
  <c r="AO1210" i="2"/>
  <c r="DP1210" i="2" s="1"/>
  <c r="AN1210" i="2"/>
  <c r="DD1210" i="2" s="1"/>
  <c r="DP1209" i="2"/>
  <c r="DO1209" i="2"/>
  <c r="DN1209" i="2"/>
  <c r="DL1209" i="2"/>
  <c r="DH1209" i="2"/>
  <c r="DF1209" i="2"/>
  <c r="DG1209" i="2" s="1"/>
  <c r="DE1209" i="2"/>
  <c r="CP1209" i="2"/>
  <c r="CG1209" i="2"/>
  <c r="AS1209" i="2"/>
  <c r="AR1209" i="2"/>
  <c r="AO1209" i="2"/>
  <c r="DQ1209" i="2" s="1"/>
  <c r="AN1209" i="2"/>
  <c r="DD1209" i="2" s="1"/>
  <c r="DO1208" i="2"/>
  <c r="DN1208" i="2"/>
  <c r="DL1208" i="2"/>
  <c r="DG1208" i="2"/>
  <c r="DF1208" i="2"/>
  <c r="DE1208" i="2"/>
  <c r="CP1208" i="2"/>
  <c r="AS1208" i="2"/>
  <c r="AR1208" i="2"/>
  <c r="DH1208" i="2" s="1"/>
  <c r="AO1208" i="2"/>
  <c r="AN1208" i="2"/>
  <c r="DD1208" i="2" s="1"/>
  <c r="DO1207" i="2"/>
  <c r="DN1207" i="2"/>
  <c r="DL1207" i="2"/>
  <c r="DF1207" i="2"/>
  <c r="DG1207" i="2" s="1"/>
  <c r="DE1207" i="2"/>
  <c r="DI1207" i="2" s="1"/>
  <c r="DJ1207" i="2" s="1"/>
  <c r="CP1207" i="2"/>
  <c r="CG1207" i="2"/>
  <c r="AS1207" i="2"/>
  <c r="AR1207" i="2" s="1"/>
  <c r="DH1207" i="2" s="1"/>
  <c r="AO1207" i="2"/>
  <c r="DQ1207" i="2" s="1"/>
  <c r="AN1207" i="2"/>
  <c r="DD1207" i="2" s="1"/>
  <c r="DQ1206" i="2"/>
  <c r="DO1206" i="2"/>
  <c r="DN1206" i="2"/>
  <c r="DL1206" i="2"/>
  <c r="DF1206" i="2"/>
  <c r="DG1206" i="2" s="1"/>
  <c r="DE1206" i="2"/>
  <c r="DD1206" i="2"/>
  <c r="CP1206" i="2"/>
  <c r="CG1206" i="2"/>
  <c r="AS1206" i="2"/>
  <c r="AR1206" i="2"/>
  <c r="DH1206" i="2" s="1"/>
  <c r="AO1206" i="2"/>
  <c r="DP1206" i="2" s="1"/>
  <c r="AN1206" i="2"/>
  <c r="DP1205" i="2"/>
  <c r="DO1205" i="2"/>
  <c r="DN1205" i="2"/>
  <c r="DL1205" i="2"/>
  <c r="DF1205" i="2"/>
  <c r="DG1205" i="2" s="1"/>
  <c r="DE1205" i="2"/>
  <c r="DI1205" i="2" s="1"/>
  <c r="DJ1205" i="2" s="1"/>
  <c r="CP1205" i="2"/>
  <c r="CG1205" i="2"/>
  <c r="AS1205" i="2"/>
  <c r="AR1205" i="2" s="1"/>
  <c r="DH1205" i="2" s="1"/>
  <c r="AO1205" i="2"/>
  <c r="DQ1205" i="2" s="1"/>
  <c r="AN1205" i="2"/>
  <c r="DD1205" i="2" s="1"/>
  <c r="DQ1204" i="2"/>
  <c r="DP1204" i="2"/>
  <c r="DO1204" i="2"/>
  <c r="DN1204" i="2"/>
  <c r="DL1204" i="2"/>
  <c r="DF1204" i="2"/>
  <c r="DG1204" i="2" s="1"/>
  <c r="DE1204" i="2"/>
  <c r="CP1204" i="2"/>
  <c r="CG1204" i="2"/>
  <c r="AS1204" i="2"/>
  <c r="AR1204" i="2" s="1"/>
  <c r="AO1204" i="2"/>
  <c r="AN1204" i="2"/>
  <c r="DD1204" i="2" s="1"/>
  <c r="DP1203" i="2"/>
  <c r="DO1203" i="2"/>
  <c r="DN1203" i="2"/>
  <c r="DL1203" i="2"/>
  <c r="DF1203" i="2"/>
  <c r="DG1203" i="2" s="1"/>
  <c r="DE1203" i="2"/>
  <c r="CP1203" i="2"/>
  <c r="CG1203" i="2"/>
  <c r="AS1203" i="2"/>
  <c r="AR1203" i="2" s="1"/>
  <c r="DH1203" i="2" s="1"/>
  <c r="AO1203" i="2"/>
  <c r="DQ1203" i="2" s="1"/>
  <c r="AN1203" i="2"/>
  <c r="DD1203" i="2" s="1"/>
  <c r="DO1202" i="2"/>
  <c r="DN1202" i="2"/>
  <c r="DL1202" i="2"/>
  <c r="DF1202" i="2"/>
  <c r="DG1202" i="2" s="1"/>
  <c r="DE1202" i="2"/>
  <c r="CP1202" i="2"/>
  <c r="DH1202" i="2" s="1"/>
  <c r="AS1202" i="2"/>
  <c r="AR1202" i="2"/>
  <c r="AO1202" i="2"/>
  <c r="DP1202" i="2" s="1"/>
  <c r="AN1202" i="2"/>
  <c r="DD1202" i="2" s="1"/>
  <c r="DO1201" i="2"/>
  <c r="DN1201" i="2"/>
  <c r="DL1201" i="2"/>
  <c r="DF1201" i="2"/>
  <c r="DG1201" i="2" s="1"/>
  <c r="DE1201" i="2"/>
  <c r="CP1201" i="2"/>
  <c r="AS1201" i="2"/>
  <c r="AR1201" i="2"/>
  <c r="DH1201" i="2" s="1"/>
  <c r="AO1201" i="2"/>
  <c r="AN1201" i="2"/>
  <c r="DD1201" i="2" s="1"/>
  <c r="DO1200" i="2"/>
  <c r="DN1200" i="2"/>
  <c r="DL1200" i="2"/>
  <c r="DF1200" i="2"/>
  <c r="DG1200" i="2" s="1"/>
  <c r="DE1200" i="2"/>
  <c r="DD1200" i="2"/>
  <c r="CP1200" i="2"/>
  <c r="AS1200" i="2"/>
  <c r="AR1200" i="2"/>
  <c r="AO1200" i="2"/>
  <c r="AN1200" i="2"/>
  <c r="DO1199" i="2"/>
  <c r="DN1199" i="2"/>
  <c r="DL1199" i="2"/>
  <c r="DF1199" i="2"/>
  <c r="DG1199" i="2" s="1"/>
  <c r="DE1199" i="2"/>
  <c r="DI1199" i="2" s="1"/>
  <c r="DJ1199" i="2" s="1"/>
  <c r="CP1199" i="2"/>
  <c r="CG1199" i="2"/>
  <c r="AS1199" i="2"/>
  <c r="AR1199" i="2" s="1"/>
  <c r="DH1199" i="2" s="1"/>
  <c r="AO1199" i="2"/>
  <c r="DQ1199" i="2" s="1"/>
  <c r="AN1199" i="2"/>
  <c r="DD1199" i="2" s="1"/>
  <c r="DO1198" i="2"/>
  <c r="DN1198" i="2"/>
  <c r="DL1198" i="2"/>
  <c r="DF1198" i="2"/>
  <c r="DG1198" i="2" s="1"/>
  <c r="DE1198" i="2"/>
  <c r="DD1198" i="2"/>
  <c r="CP1198" i="2"/>
  <c r="AS1198" i="2"/>
  <c r="AR1198" i="2"/>
  <c r="DH1198" i="2" s="1"/>
  <c r="AO1198" i="2"/>
  <c r="AN1198" i="2"/>
  <c r="DP1197" i="2"/>
  <c r="DO1197" i="2"/>
  <c r="DN1197" i="2"/>
  <c r="DL1197" i="2"/>
  <c r="DF1197" i="2"/>
  <c r="DG1197" i="2" s="1"/>
  <c r="DE1197" i="2"/>
  <c r="DI1197" i="2" s="1"/>
  <c r="DJ1197" i="2" s="1"/>
  <c r="DD1197" i="2"/>
  <c r="CP1197" i="2"/>
  <c r="CG1197" i="2"/>
  <c r="AS1197" i="2"/>
  <c r="AR1197" i="2"/>
  <c r="DH1197" i="2" s="1"/>
  <c r="AO1197" i="2"/>
  <c r="DQ1197" i="2" s="1"/>
  <c r="AN1197" i="2"/>
  <c r="DQ1196" i="2"/>
  <c r="DP1196" i="2"/>
  <c r="DO1196" i="2"/>
  <c r="DN1196" i="2"/>
  <c r="DL1196" i="2"/>
  <c r="DF1196" i="2"/>
  <c r="DG1196" i="2" s="1"/>
  <c r="DE1196" i="2"/>
  <c r="CP1196" i="2"/>
  <c r="CG1196" i="2"/>
  <c r="AS1196" i="2"/>
  <c r="AR1196" i="2" s="1"/>
  <c r="AO1196" i="2"/>
  <c r="AN1196" i="2"/>
  <c r="DD1196" i="2" s="1"/>
  <c r="DP1195" i="2"/>
  <c r="DO1195" i="2"/>
  <c r="DN1195" i="2"/>
  <c r="DL1195" i="2"/>
  <c r="DF1195" i="2"/>
  <c r="DG1195" i="2" s="1"/>
  <c r="DE1195" i="2"/>
  <c r="CP1195" i="2"/>
  <c r="CG1195" i="2"/>
  <c r="AS1195" i="2"/>
  <c r="AR1195" i="2" s="1"/>
  <c r="DH1195" i="2" s="1"/>
  <c r="AO1195" i="2"/>
  <c r="DQ1195" i="2" s="1"/>
  <c r="AN1195" i="2"/>
  <c r="DD1195" i="2" s="1"/>
  <c r="DO1194" i="2"/>
  <c r="DN1194" i="2"/>
  <c r="DL1194" i="2"/>
  <c r="DF1194" i="2"/>
  <c r="DG1194" i="2" s="1"/>
  <c r="DE1194" i="2"/>
  <c r="CP1194" i="2"/>
  <c r="AS1194" i="2"/>
  <c r="AR1194" i="2"/>
  <c r="AO1194" i="2"/>
  <c r="AN1194" i="2"/>
  <c r="DD1194" i="2" s="1"/>
  <c r="DP1193" i="2"/>
  <c r="DO1193" i="2"/>
  <c r="DN1193" i="2"/>
  <c r="DL1193" i="2"/>
  <c r="DF1193" i="2"/>
  <c r="DG1193" i="2" s="1"/>
  <c r="DE1193" i="2"/>
  <c r="CP1193" i="2"/>
  <c r="CG1193" i="2"/>
  <c r="AS1193" i="2"/>
  <c r="AR1193" i="2" s="1"/>
  <c r="DH1193" i="2" s="1"/>
  <c r="AO1193" i="2"/>
  <c r="DQ1193" i="2" s="1"/>
  <c r="AN1193" i="2"/>
  <c r="DD1193" i="2" s="1"/>
  <c r="DO1192" i="2"/>
  <c r="DN1192" i="2"/>
  <c r="DL1192" i="2"/>
  <c r="DF1192" i="2"/>
  <c r="DG1192" i="2" s="1"/>
  <c r="DE1192" i="2"/>
  <c r="CP1192" i="2"/>
  <c r="AS1192" i="2"/>
  <c r="AR1192" i="2"/>
  <c r="AO1192" i="2"/>
  <c r="AN1192" i="2"/>
  <c r="DD1192" i="2" s="1"/>
  <c r="DP1191" i="2"/>
  <c r="DO1191" i="2"/>
  <c r="DN1191" i="2"/>
  <c r="DL1191" i="2"/>
  <c r="DF1191" i="2"/>
  <c r="DG1191" i="2" s="1"/>
  <c r="DI1191" i="2" s="1"/>
  <c r="DJ1191" i="2" s="1"/>
  <c r="DE1191" i="2"/>
  <c r="CP1191" i="2"/>
  <c r="CG1191" i="2"/>
  <c r="AS1191" i="2"/>
  <c r="AR1191" i="2"/>
  <c r="DH1191" i="2" s="1"/>
  <c r="AO1191" i="2"/>
  <c r="DQ1191" i="2" s="1"/>
  <c r="AN1191" i="2"/>
  <c r="DD1191" i="2" s="1"/>
  <c r="DO1190" i="2"/>
  <c r="DN1190" i="2"/>
  <c r="DL1190" i="2"/>
  <c r="DF1190" i="2"/>
  <c r="DG1190" i="2" s="1"/>
  <c r="DE1190" i="2"/>
  <c r="DI1190" i="2" s="1"/>
  <c r="CP1190" i="2"/>
  <c r="CG1190" i="2"/>
  <c r="AS1190" i="2"/>
  <c r="AR1190" i="2" s="1"/>
  <c r="DH1190" i="2" s="1"/>
  <c r="AO1190" i="2"/>
  <c r="DQ1190" i="2" s="1"/>
  <c r="AN1190" i="2"/>
  <c r="DD1190" i="2" s="1"/>
  <c r="DP1189" i="2"/>
  <c r="DO1189" i="2"/>
  <c r="DN1189" i="2"/>
  <c r="DL1189" i="2"/>
  <c r="DF1189" i="2"/>
  <c r="DG1189" i="2" s="1"/>
  <c r="DE1189" i="2"/>
  <c r="DI1189" i="2" s="1"/>
  <c r="DJ1189" i="2" s="1"/>
  <c r="DD1189" i="2"/>
  <c r="CP1189" i="2"/>
  <c r="CG1189" i="2"/>
  <c r="AS1189" i="2"/>
  <c r="AR1189" i="2"/>
  <c r="DH1189" i="2" s="1"/>
  <c r="AO1189" i="2"/>
  <c r="DQ1189" i="2" s="1"/>
  <c r="AN1189" i="2"/>
  <c r="DQ1188" i="2"/>
  <c r="DP1188" i="2"/>
  <c r="DO1188" i="2"/>
  <c r="DN1188" i="2"/>
  <c r="DL1188" i="2"/>
  <c r="DF1188" i="2"/>
  <c r="DG1188" i="2" s="1"/>
  <c r="DE1188" i="2"/>
  <c r="CP1188" i="2"/>
  <c r="CG1188" i="2"/>
  <c r="AS1188" i="2"/>
  <c r="AR1188" i="2" s="1"/>
  <c r="AO1188" i="2"/>
  <c r="AN1188" i="2"/>
  <c r="DD1188" i="2" s="1"/>
  <c r="DP1187" i="2"/>
  <c r="DO1187" i="2"/>
  <c r="DN1187" i="2"/>
  <c r="DL1187" i="2"/>
  <c r="DJ1187" i="2"/>
  <c r="DF1187" i="2"/>
  <c r="DG1187" i="2" s="1"/>
  <c r="DE1187" i="2"/>
  <c r="DI1187" i="2" s="1"/>
  <c r="CP1187" i="2"/>
  <c r="CG1187" i="2"/>
  <c r="AS1187" i="2"/>
  <c r="AR1187" i="2" s="1"/>
  <c r="DH1187" i="2" s="1"/>
  <c r="AO1187" i="2"/>
  <c r="DQ1187" i="2" s="1"/>
  <c r="AN1187" i="2"/>
  <c r="DD1187" i="2" s="1"/>
  <c r="DO1186" i="2"/>
  <c r="DN1186" i="2"/>
  <c r="DL1186" i="2"/>
  <c r="DF1186" i="2"/>
  <c r="DG1186" i="2" s="1"/>
  <c r="DE1186" i="2"/>
  <c r="CP1186" i="2"/>
  <c r="AS1186" i="2"/>
  <c r="AR1186" i="2"/>
  <c r="AO1186" i="2"/>
  <c r="DP1186" i="2" s="1"/>
  <c r="AN1186" i="2"/>
  <c r="DD1186" i="2" s="1"/>
  <c r="DP1185" i="2"/>
  <c r="DO1185" i="2"/>
  <c r="DN1185" i="2"/>
  <c r="DL1185" i="2"/>
  <c r="DF1185" i="2"/>
  <c r="DG1185" i="2" s="1"/>
  <c r="DE1185" i="2"/>
  <c r="CP1185" i="2"/>
  <c r="CG1185" i="2"/>
  <c r="AS1185" i="2"/>
  <c r="AR1185" i="2" s="1"/>
  <c r="DH1185" i="2" s="1"/>
  <c r="AO1185" i="2"/>
  <c r="DQ1185" i="2" s="1"/>
  <c r="AN1185" i="2"/>
  <c r="DD1185" i="2" s="1"/>
  <c r="DO1184" i="2"/>
  <c r="DN1184" i="2"/>
  <c r="DL1184" i="2"/>
  <c r="DF1184" i="2"/>
  <c r="DG1184" i="2" s="1"/>
  <c r="DE1184" i="2"/>
  <c r="CP1184" i="2"/>
  <c r="AS1184" i="2"/>
  <c r="AR1184" i="2" s="1"/>
  <c r="DH1184" i="2" s="1"/>
  <c r="AO1184" i="2"/>
  <c r="AN1184" i="2"/>
  <c r="DD1184" i="2" s="1"/>
  <c r="DP1183" i="2"/>
  <c r="DO1183" i="2"/>
  <c r="DN1183" i="2"/>
  <c r="DL1183" i="2"/>
  <c r="DI1183" i="2"/>
  <c r="DJ1183" i="2" s="1"/>
  <c r="DF1183" i="2"/>
  <c r="DG1183" i="2" s="1"/>
  <c r="DE1183" i="2"/>
  <c r="DD1183" i="2"/>
  <c r="CP1183" i="2"/>
  <c r="AS1183" i="2"/>
  <c r="AR1183" i="2"/>
  <c r="DH1183" i="2" s="1"/>
  <c r="AO1183" i="2"/>
  <c r="AN1183" i="2"/>
  <c r="DP1182" i="2"/>
  <c r="DO1182" i="2"/>
  <c r="DN1182" i="2"/>
  <c r="DL1182" i="2"/>
  <c r="DF1182" i="2"/>
  <c r="DG1182" i="2" s="1"/>
  <c r="DE1182" i="2"/>
  <c r="CP1182" i="2"/>
  <c r="CG1182" i="2"/>
  <c r="AS1182" i="2"/>
  <c r="AR1182" i="2" s="1"/>
  <c r="DH1182" i="2" s="1"/>
  <c r="AO1182" i="2"/>
  <c r="DQ1182" i="2" s="1"/>
  <c r="AN1182" i="2"/>
  <c r="DD1182" i="2" s="1"/>
  <c r="DP1181" i="2"/>
  <c r="DO1181" i="2"/>
  <c r="DN1181" i="2"/>
  <c r="DL1181" i="2"/>
  <c r="DI1181" i="2"/>
  <c r="DJ1181" i="2" s="1"/>
  <c r="DF1181" i="2"/>
  <c r="DG1181" i="2" s="1"/>
  <c r="DE1181" i="2"/>
  <c r="CP1181" i="2"/>
  <c r="AS1181" i="2"/>
  <c r="AR1181" i="2" s="1"/>
  <c r="DH1181" i="2" s="1"/>
  <c r="AO1181" i="2"/>
  <c r="AN1181" i="2"/>
  <c r="DD1181" i="2" s="1"/>
  <c r="DO1180" i="2"/>
  <c r="DN1180" i="2"/>
  <c r="DL1180" i="2"/>
  <c r="DF1180" i="2"/>
  <c r="DG1180" i="2" s="1"/>
  <c r="DE1180" i="2"/>
  <c r="CP1180" i="2"/>
  <c r="AS1180" i="2"/>
  <c r="AR1180" i="2"/>
  <c r="AO1180" i="2"/>
  <c r="AN1180" i="2"/>
  <c r="DD1180" i="2" s="1"/>
  <c r="DO1179" i="2"/>
  <c r="DN1179" i="2"/>
  <c r="DL1179" i="2"/>
  <c r="DF1179" i="2"/>
  <c r="DG1179" i="2" s="1"/>
  <c r="DE1179" i="2"/>
  <c r="CP1179" i="2"/>
  <c r="AS1179" i="2"/>
  <c r="AR1179" i="2" s="1"/>
  <c r="DH1179" i="2" s="1"/>
  <c r="AO1179" i="2"/>
  <c r="AN1179" i="2"/>
  <c r="DD1179" i="2" s="1"/>
  <c r="DO1178" i="2"/>
  <c r="DN1178" i="2"/>
  <c r="DL1178" i="2"/>
  <c r="DF1178" i="2"/>
  <c r="DG1178" i="2" s="1"/>
  <c r="DE1178" i="2"/>
  <c r="CP1178" i="2"/>
  <c r="DH1178" i="2" s="1"/>
  <c r="AS1178" i="2"/>
  <c r="AR1178" i="2"/>
  <c r="AO1178" i="2"/>
  <c r="AN1178" i="2"/>
  <c r="DD1178" i="2" s="1"/>
  <c r="DP1177" i="2"/>
  <c r="DO1177" i="2"/>
  <c r="DN1177" i="2"/>
  <c r="DL1177" i="2"/>
  <c r="DF1177" i="2"/>
  <c r="DG1177" i="2" s="1"/>
  <c r="DE1177" i="2"/>
  <c r="CP1177" i="2"/>
  <c r="CG1177" i="2"/>
  <c r="AS1177" i="2"/>
  <c r="AR1177" i="2"/>
  <c r="DH1177" i="2" s="1"/>
  <c r="AO1177" i="2"/>
  <c r="DQ1177" i="2" s="1"/>
  <c r="AN1177" i="2"/>
  <c r="DD1177" i="2" s="1"/>
  <c r="DO1176" i="2"/>
  <c r="DN1176" i="2"/>
  <c r="DL1176" i="2"/>
  <c r="DF1176" i="2"/>
  <c r="DG1176" i="2" s="1"/>
  <c r="DE1176" i="2"/>
  <c r="CP1176" i="2"/>
  <c r="AS1176" i="2"/>
  <c r="AR1176" i="2"/>
  <c r="DH1176" i="2" s="1"/>
  <c r="AO1176" i="2"/>
  <c r="AN1176" i="2"/>
  <c r="DD1176" i="2" s="1"/>
  <c r="DO1175" i="2"/>
  <c r="DN1175" i="2"/>
  <c r="DL1175" i="2"/>
  <c r="DF1175" i="2"/>
  <c r="DG1175" i="2" s="1"/>
  <c r="DE1175" i="2"/>
  <c r="DI1175" i="2" s="1"/>
  <c r="DJ1175" i="2" s="1"/>
  <c r="DD1175" i="2"/>
  <c r="CP1175" i="2"/>
  <c r="AS1175" i="2"/>
  <c r="AR1175" i="2"/>
  <c r="DH1175" i="2" s="1"/>
  <c r="AO1175" i="2"/>
  <c r="AN1175" i="2"/>
  <c r="DP1174" i="2"/>
  <c r="DO1174" i="2"/>
  <c r="DN1174" i="2"/>
  <c r="DL1174" i="2"/>
  <c r="DH1174" i="2"/>
  <c r="DF1174" i="2"/>
  <c r="DG1174" i="2" s="1"/>
  <c r="DE1174" i="2"/>
  <c r="DD1174" i="2"/>
  <c r="CP1174" i="2"/>
  <c r="AS1174" i="2"/>
  <c r="AR1174" i="2"/>
  <c r="AO1174" i="2"/>
  <c r="AN1174" i="2"/>
  <c r="DO1173" i="2"/>
  <c r="DN1173" i="2"/>
  <c r="DL1173" i="2"/>
  <c r="DF1173" i="2"/>
  <c r="DG1173" i="2" s="1"/>
  <c r="DE1173" i="2"/>
  <c r="DI1173" i="2" s="1"/>
  <c r="DJ1173" i="2" s="1"/>
  <c r="CP1173" i="2"/>
  <c r="AS1173" i="2"/>
  <c r="AR1173" i="2" s="1"/>
  <c r="DH1173" i="2" s="1"/>
  <c r="AO1173" i="2"/>
  <c r="AN1173" i="2"/>
  <c r="DD1173" i="2" s="1"/>
  <c r="DP1172" i="2"/>
  <c r="DO1172" i="2"/>
  <c r="DN1172" i="2"/>
  <c r="DL1172" i="2"/>
  <c r="DF1172" i="2"/>
  <c r="DG1172" i="2" s="1"/>
  <c r="DE1172" i="2"/>
  <c r="CP1172" i="2"/>
  <c r="AS1172" i="2"/>
  <c r="AR1172" i="2"/>
  <c r="AO1172" i="2"/>
  <c r="AN1172" i="2"/>
  <c r="DD1172" i="2" s="1"/>
  <c r="DO1171" i="2"/>
  <c r="DN1171" i="2"/>
  <c r="DL1171" i="2"/>
  <c r="DF1171" i="2"/>
  <c r="DG1171" i="2" s="1"/>
  <c r="DE1171" i="2"/>
  <c r="DI1171" i="2" s="1"/>
  <c r="CP1171" i="2"/>
  <c r="AS1171" i="2"/>
  <c r="AR1171" i="2" s="1"/>
  <c r="DH1171" i="2" s="1"/>
  <c r="AO1171" i="2"/>
  <c r="AN1171" i="2"/>
  <c r="DD1171" i="2" s="1"/>
  <c r="DO1170" i="2"/>
  <c r="DN1170" i="2"/>
  <c r="DL1170" i="2"/>
  <c r="DF1170" i="2"/>
  <c r="DG1170" i="2" s="1"/>
  <c r="DE1170" i="2"/>
  <c r="CP1170" i="2"/>
  <c r="AS1170" i="2"/>
  <c r="AR1170" i="2"/>
  <c r="AO1170" i="2"/>
  <c r="DP1170" i="2" s="1"/>
  <c r="AN1170" i="2"/>
  <c r="DD1170" i="2" s="1"/>
  <c r="DP1169" i="2"/>
  <c r="DO1169" i="2"/>
  <c r="DN1169" i="2"/>
  <c r="DL1169" i="2"/>
  <c r="DF1169" i="2"/>
  <c r="DG1169" i="2" s="1"/>
  <c r="DE1169" i="2"/>
  <c r="CP1169" i="2"/>
  <c r="CG1169" i="2"/>
  <c r="AS1169" i="2"/>
  <c r="AR1169" i="2" s="1"/>
  <c r="DH1169" i="2" s="1"/>
  <c r="AO1169" i="2"/>
  <c r="DQ1169" i="2" s="1"/>
  <c r="AN1169" i="2"/>
  <c r="DD1169" i="2" s="1"/>
  <c r="DO1168" i="2"/>
  <c r="DN1168" i="2"/>
  <c r="DL1168" i="2"/>
  <c r="DH1168" i="2"/>
  <c r="DG1168" i="2"/>
  <c r="DF1168" i="2"/>
  <c r="DE1168" i="2"/>
  <c r="CP1168" i="2"/>
  <c r="AS1168" i="2"/>
  <c r="AR1168" i="2"/>
  <c r="AO1168" i="2"/>
  <c r="AN1168" i="2"/>
  <c r="DD1168" i="2" s="1"/>
  <c r="DO1167" i="2"/>
  <c r="DN1167" i="2"/>
  <c r="DL1167" i="2"/>
  <c r="DF1167" i="2"/>
  <c r="DG1167" i="2" s="1"/>
  <c r="DE1167" i="2"/>
  <c r="DI1167" i="2" s="1"/>
  <c r="DJ1167" i="2" s="1"/>
  <c r="CP1167" i="2"/>
  <c r="CG1167" i="2"/>
  <c r="AS1167" i="2"/>
  <c r="AR1167" i="2" s="1"/>
  <c r="DH1167" i="2" s="1"/>
  <c r="AO1167" i="2"/>
  <c r="DQ1167" i="2" s="1"/>
  <c r="AN1167" i="2"/>
  <c r="DD1167" i="2" s="1"/>
  <c r="DQ1166" i="2"/>
  <c r="DO1166" i="2"/>
  <c r="DN1166" i="2"/>
  <c r="DL1166" i="2"/>
  <c r="DF1166" i="2"/>
  <c r="DG1166" i="2" s="1"/>
  <c r="DE1166" i="2"/>
  <c r="DD1166" i="2"/>
  <c r="CP1166" i="2"/>
  <c r="AS1166" i="2"/>
  <c r="AR1166" i="2"/>
  <c r="DH1166" i="2" s="1"/>
  <c r="AO1166" i="2"/>
  <c r="AN1166" i="2"/>
  <c r="DO1165" i="2"/>
  <c r="DN1165" i="2"/>
  <c r="DL1165" i="2"/>
  <c r="DF1165" i="2"/>
  <c r="DG1165" i="2" s="1"/>
  <c r="DE1165" i="2"/>
  <c r="DI1165" i="2" s="1"/>
  <c r="DJ1165" i="2" s="1"/>
  <c r="CP1165" i="2"/>
  <c r="AS1165" i="2"/>
  <c r="AR1165" i="2" s="1"/>
  <c r="DH1165" i="2" s="1"/>
  <c r="AO1165" i="2"/>
  <c r="AN1165" i="2"/>
  <c r="DD1165" i="2" s="1"/>
  <c r="DP1164" i="2"/>
  <c r="DO1164" i="2"/>
  <c r="DN1164" i="2"/>
  <c r="DL1164" i="2"/>
  <c r="DF1164" i="2"/>
  <c r="DG1164" i="2" s="1"/>
  <c r="DE1164" i="2"/>
  <c r="CP1164" i="2"/>
  <c r="AS1164" i="2"/>
  <c r="AR1164" i="2"/>
  <c r="AO1164" i="2"/>
  <c r="AN1164" i="2"/>
  <c r="DD1164" i="2" s="1"/>
  <c r="DO1163" i="2"/>
  <c r="DN1163" i="2"/>
  <c r="DL1163" i="2"/>
  <c r="DF1163" i="2"/>
  <c r="DG1163" i="2" s="1"/>
  <c r="DE1163" i="2"/>
  <c r="DI1163" i="2" s="1"/>
  <c r="DJ1163" i="2" s="1"/>
  <c r="CP1163" i="2"/>
  <c r="AS1163" i="2"/>
  <c r="AR1163" i="2" s="1"/>
  <c r="DH1163" i="2" s="1"/>
  <c r="AO1163" i="2"/>
  <c r="AN1163" i="2"/>
  <c r="DD1163" i="2" s="1"/>
  <c r="DO1162" i="2"/>
  <c r="DN1162" i="2"/>
  <c r="DL1162" i="2"/>
  <c r="DG1162" i="2"/>
  <c r="DF1162" i="2"/>
  <c r="DE1162" i="2"/>
  <c r="CP1162" i="2"/>
  <c r="AS1162" i="2"/>
  <c r="AR1162" i="2" s="1"/>
  <c r="AO1162" i="2"/>
  <c r="AN1162" i="2"/>
  <c r="DD1162" i="2" s="1"/>
  <c r="DP1161" i="2"/>
  <c r="DO1161" i="2"/>
  <c r="DN1161" i="2"/>
  <c r="DL1161" i="2"/>
  <c r="DH1161" i="2"/>
  <c r="DF1161" i="2"/>
  <c r="DG1161" i="2" s="1"/>
  <c r="DE1161" i="2"/>
  <c r="CP1161" i="2"/>
  <c r="CG1161" i="2"/>
  <c r="AS1161" i="2"/>
  <c r="AR1161" i="2"/>
  <c r="AO1161" i="2"/>
  <c r="DQ1161" i="2" s="1"/>
  <c r="AN1161" i="2"/>
  <c r="DD1161" i="2" s="1"/>
  <c r="DO1160" i="2"/>
  <c r="DN1160" i="2"/>
  <c r="DL1160" i="2"/>
  <c r="DG1160" i="2"/>
  <c r="DF1160" i="2"/>
  <c r="DE1160" i="2"/>
  <c r="CP1160" i="2"/>
  <c r="DH1160" i="2" s="1"/>
  <c r="AS1160" i="2"/>
  <c r="AR1160" i="2"/>
  <c r="AO1160" i="2"/>
  <c r="AN1160" i="2"/>
  <c r="DD1160" i="2" s="1"/>
  <c r="DO1159" i="2"/>
  <c r="DN1159" i="2"/>
  <c r="DL1159" i="2"/>
  <c r="DF1159" i="2"/>
  <c r="DG1159" i="2" s="1"/>
  <c r="DE1159" i="2"/>
  <c r="DI1159" i="2" s="1"/>
  <c r="DJ1159" i="2" s="1"/>
  <c r="CP1159" i="2"/>
  <c r="CG1159" i="2"/>
  <c r="AS1159" i="2"/>
  <c r="AR1159" i="2" s="1"/>
  <c r="DH1159" i="2" s="1"/>
  <c r="AO1159" i="2"/>
  <c r="DQ1159" i="2" s="1"/>
  <c r="AN1159" i="2"/>
  <c r="DD1159" i="2" s="1"/>
  <c r="DP1158" i="2"/>
  <c r="DO1158" i="2"/>
  <c r="DN1158" i="2"/>
  <c r="DL1158" i="2"/>
  <c r="DH1158" i="2"/>
  <c r="DF1158" i="2"/>
  <c r="DG1158" i="2" s="1"/>
  <c r="DE1158" i="2"/>
  <c r="DD1158" i="2"/>
  <c r="CP1158" i="2"/>
  <c r="AS1158" i="2"/>
  <c r="AR1158" i="2"/>
  <c r="AO1158" i="2"/>
  <c r="AN1158" i="2"/>
  <c r="DO1157" i="2"/>
  <c r="DN1157" i="2"/>
  <c r="DL1157" i="2"/>
  <c r="DF1157" i="2"/>
  <c r="DG1157" i="2" s="1"/>
  <c r="DE1157" i="2"/>
  <c r="DI1157" i="2" s="1"/>
  <c r="DJ1157" i="2" s="1"/>
  <c r="DD1157" i="2"/>
  <c r="CP1157" i="2"/>
  <c r="CG1157" i="2"/>
  <c r="AS1157" i="2"/>
  <c r="AR1157" i="2"/>
  <c r="DH1157" i="2" s="1"/>
  <c r="AO1157" i="2"/>
  <c r="DQ1157" i="2" s="1"/>
  <c r="AN1157" i="2"/>
  <c r="DO1156" i="2"/>
  <c r="DN1156" i="2"/>
  <c r="DL1156" i="2"/>
  <c r="DF1156" i="2"/>
  <c r="DG1156" i="2" s="1"/>
  <c r="DE1156" i="2"/>
  <c r="CP1156" i="2"/>
  <c r="AS1156" i="2"/>
  <c r="AR1156" i="2" s="1"/>
  <c r="AO1156" i="2"/>
  <c r="AN1156" i="2"/>
  <c r="DD1156" i="2" s="1"/>
  <c r="DP1155" i="2"/>
  <c r="DO1155" i="2"/>
  <c r="DN1155" i="2"/>
  <c r="DL1155" i="2"/>
  <c r="DF1155" i="2"/>
  <c r="DG1155" i="2" s="1"/>
  <c r="DE1155" i="2"/>
  <c r="CP1155" i="2"/>
  <c r="CG1155" i="2"/>
  <c r="AS1155" i="2"/>
  <c r="AR1155" i="2" s="1"/>
  <c r="DH1155" i="2" s="1"/>
  <c r="AO1155" i="2"/>
  <c r="DQ1155" i="2" s="1"/>
  <c r="AN1155" i="2"/>
  <c r="DD1155" i="2" s="1"/>
  <c r="DO1154" i="2"/>
  <c r="DN1154" i="2"/>
  <c r="DL1154" i="2"/>
  <c r="DF1154" i="2"/>
  <c r="DG1154" i="2" s="1"/>
  <c r="DE1154" i="2"/>
  <c r="CP1154" i="2"/>
  <c r="DH1154" i="2" s="1"/>
  <c r="AS1154" i="2"/>
  <c r="AR1154" i="2" s="1"/>
  <c r="AO1154" i="2"/>
  <c r="DP1154" i="2" s="1"/>
  <c r="AN1154" i="2"/>
  <c r="DD1154" i="2" s="1"/>
  <c r="DO1153" i="2"/>
  <c r="DN1153" i="2"/>
  <c r="DL1153" i="2"/>
  <c r="DF1153" i="2"/>
  <c r="DG1153" i="2" s="1"/>
  <c r="DE1153" i="2"/>
  <c r="CP1153" i="2"/>
  <c r="AS1153" i="2"/>
  <c r="AR1153" i="2"/>
  <c r="DH1153" i="2" s="1"/>
  <c r="AO1153" i="2"/>
  <c r="AN1153" i="2"/>
  <c r="DD1153" i="2" s="1"/>
  <c r="DO1152" i="2"/>
  <c r="DN1152" i="2"/>
  <c r="DL1152" i="2"/>
  <c r="DG1152" i="2"/>
  <c r="DF1152" i="2"/>
  <c r="DE1152" i="2"/>
  <c r="DD1152" i="2"/>
  <c r="CP1152" i="2"/>
  <c r="AS1152" i="2"/>
  <c r="AR1152" i="2"/>
  <c r="DH1152" i="2" s="1"/>
  <c r="AO1152" i="2"/>
  <c r="AN1152" i="2"/>
  <c r="DO1151" i="2"/>
  <c r="DN1151" i="2"/>
  <c r="DL1151" i="2"/>
  <c r="DF1151" i="2"/>
  <c r="DG1151" i="2" s="1"/>
  <c r="DE1151" i="2"/>
  <c r="DI1151" i="2" s="1"/>
  <c r="CP1151" i="2"/>
  <c r="AS1151" i="2"/>
  <c r="AR1151" i="2" s="1"/>
  <c r="DH1151" i="2" s="1"/>
  <c r="AO1151" i="2"/>
  <c r="AN1151" i="2"/>
  <c r="DD1151" i="2" s="1"/>
  <c r="DO1150" i="2"/>
  <c r="DN1150" i="2"/>
  <c r="DL1150" i="2"/>
  <c r="DF1150" i="2"/>
  <c r="DG1150" i="2" s="1"/>
  <c r="DE1150" i="2"/>
  <c r="CP1150" i="2"/>
  <c r="AS1150" i="2"/>
  <c r="AR1150" i="2" s="1"/>
  <c r="DH1150" i="2" s="1"/>
  <c r="AO1150" i="2"/>
  <c r="DQ1150" i="2" s="1"/>
  <c r="AN1150" i="2"/>
  <c r="DD1150" i="2" s="1"/>
  <c r="DP1149" i="2"/>
  <c r="DO1149" i="2"/>
  <c r="DN1149" i="2"/>
  <c r="DL1149" i="2"/>
  <c r="DI1149" i="2"/>
  <c r="DJ1149" i="2" s="1"/>
  <c r="DF1149" i="2"/>
  <c r="DG1149" i="2" s="1"/>
  <c r="DE1149" i="2"/>
  <c r="DD1149" i="2"/>
  <c r="CP1149" i="2"/>
  <c r="AS1149" i="2"/>
  <c r="AR1149" i="2"/>
  <c r="DH1149" i="2" s="1"/>
  <c r="AO1149" i="2"/>
  <c r="AN1149" i="2"/>
  <c r="DQ1148" i="2"/>
  <c r="DP1148" i="2"/>
  <c r="DO1148" i="2"/>
  <c r="DN1148" i="2"/>
  <c r="DL1148" i="2"/>
  <c r="DF1148" i="2"/>
  <c r="DG1148" i="2" s="1"/>
  <c r="DE1148" i="2"/>
  <c r="CP1148" i="2"/>
  <c r="CG1148" i="2"/>
  <c r="AS1148" i="2"/>
  <c r="AR1148" i="2"/>
  <c r="AO1148" i="2"/>
  <c r="AN1148" i="2"/>
  <c r="DD1148" i="2" s="1"/>
  <c r="DP1147" i="2"/>
  <c r="DO1147" i="2"/>
  <c r="DN1147" i="2"/>
  <c r="DL1147" i="2"/>
  <c r="DF1147" i="2"/>
  <c r="DG1147" i="2" s="1"/>
  <c r="DE1147" i="2"/>
  <c r="CP1147" i="2"/>
  <c r="CG1147" i="2"/>
  <c r="AS1147" i="2"/>
  <c r="AR1147" i="2" s="1"/>
  <c r="DH1147" i="2" s="1"/>
  <c r="AO1147" i="2"/>
  <c r="DQ1147" i="2" s="1"/>
  <c r="AN1147" i="2"/>
  <c r="DD1147" i="2" s="1"/>
  <c r="DO1146" i="2"/>
  <c r="DN1146" i="2"/>
  <c r="DL1146" i="2"/>
  <c r="DF1146" i="2"/>
  <c r="DG1146" i="2" s="1"/>
  <c r="DE1146" i="2"/>
  <c r="CP1146" i="2"/>
  <c r="AS1146" i="2"/>
  <c r="AR1146" i="2" s="1"/>
  <c r="AO1146" i="2"/>
  <c r="AN1146" i="2"/>
  <c r="DD1146" i="2" s="1"/>
  <c r="DP1145" i="2"/>
  <c r="DO1145" i="2"/>
  <c r="DN1145" i="2"/>
  <c r="DL1145" i="2"/>
  <c r="DF1145" i="2"/>
  <c r="DG1145" i="2" s="1"/>
  <c r="DE1145" i="2"/>
  <c r="CP1145" i="2"/>
  <c r="CG1145" i="2"/>
  <c r="AS1145" i="2"/>
  <c r="AR1145" i="2"/>
  <c r="DH1145" i="2" s="1"/>
  <c r="AO1145" i="2"/>
  <c r="DQ1145" i="2" s="1"/>
  <c r="AN1145" i="2"/>
  <c r="DD1145" i="2" s="1"/>
  <c r="DO1144" i="2"/>
  <c r="DN1144" i="2"/>
  <c r="DL1144" i="2"/>
  <c r="DG1144" i="2"/>
  <c r="DF1144" i="2"/>
  <c r="DE1144" i="2"/>
  <c r="CP1144" i="2"/>
  <c r="AS1144" i="2"/>
  <c r="AR1144" i="2"/>
  <c r="AO1144" i="2"/>
  <c r="AN1144" i="2"/>
  <c r="DD1144" i="2" s="1"/>
  <c r="DO1143" i="2"/>
  <c r="DN1143" i="2"/>
  <c r="DL1143" i="2"/>
  <c r="DF1143" i="2"/>
  <c r="DG1143" i="2" s="1"/>
  <c r="DE1143" i="2"/>
  <c r="DI1143" i="2" s="1"/>
  <c r="CP1143" i="2"/>
  <c r="AS1143" i="2"/>
  <c r="AR1143" i="2" s="1"/>
  <c r="DH1143" i="2" s="1"/>
  <c r="AO1143" i="2"/>
  <c r="AN1143" i="2"/>
  <c r="DD1143" i="2" s="1"/>
  <c r="DP1142" i="2"/>
  <c r="DO1142" i="2"/>
  <c r="DN1142" i="2"/>
  <c r="DL1142" i="2"/>
  <c r="DF1142" i="2"/>
  <c r="DG1142" i="2" s="1"/>
  <c r="DE1142" i="2"/>
  <c r="DI1142" i="2" s="1"/>
  <c r="DJ1142" i="2" s="1"/>
  <c r="DD1142" i="2"/>
  <c r="CP1142" i="2"/>
  <c r="AS1142" i="2"/>
  <c r="AR1142" i="2"/>
  <c r="DH1142" i="2" s="1"/>
  <c r="AO1142" i="2"/>
  <c r="DQ1142" i="2" s="1"/>
  <c r="AN1142" i="2"/>
  <c r="DP1141" i="2"/>
  <c r="DO1141" i="2"/>
  <c r="DN1141" i="2"/>
  <c r="DL1141" i="2"/>
  <c r="DF1141" i="2"/>
  <c r="DG1141" i="2" s="1"/>
  <c r="DE1141" i="2"/>
  <c r="DI1141" i="2" s="1"/>
  <c r="DJ1141" i="2" s="1"/>
  <c r="DD1141" i="2"/>
  <c r="CP1141" i="2"/>
  <c r="CG1141" i="2"/>
  <c r="AS1141" i="2"/>
  <c r="AR1141" i="2" s="1"/>
  <c r="DH1141" i="2" s="1"/>
  <c r="AO1141" i="2"/>
  <c r="DQ1141" i="2" s="1"/>
  <c r="AN1141" i="2"/>
  <c r="DQ1140" i="2"/>
  <c r="DP1140" i="2"/>
  <c r="DO1140" i="2"/>
  <c r="DN1140" i="2"/>
  <c r="DL1140" i="2"/>
  <c r="DF1140" i="2"/>
  <c r="DG1140" i="2" s="1"/>
  <c r="DE1140" i="2"/>
  <c r="CP1140" i="2"/>
  <c r="CG1140" i="2"/>
  <c r="AS1140" i="2"/>
  <c r="AR1140" i="2" s="1"/>
  <c r="AO1140" i="2"/>
  <c r="AN1140" i="2"/>
  <c r="DD1140" i="2" s="1"/>
  <c r="DP1139" i="2"/>
  <c r="DO1139" i="2"/>
  <c r="DN1139" i="2"/>
  <c r="DL1139" i="2"/>
  <c r="DF1139" i="2"/>
  <c r="DG1139" i="2" s="1"/>
  <c r="DE1139" i="2"/>
  <c r="CP1139" i="2"/>
  <c r="CG1139" i="2"/>
  <c r="AS1139" i="2"/>
  <c r="AR1139" i="2" s="1"/>
  <c r="DH1139" i="2" s="1"/>
  <c r="AO1139" i="2"/>
  <c r="DQ1139" i="2" s="1"/>
  <c r="AN1139" i="2"/>
  <c r="DD1139" i="2" s="1"/>
  <c r="DO1138" i="2"/>
  <c r="DN1138" i="2"/>
  <c r="DL1138" i="2"/>
  <c r="DF1138" i="2"/>
  <c r="DG1138" i="2" s="1"/>
  <c r="DE1138" i="2"/>
  <c r="CP1138" i="2"/>
  <c r="DH1138" i="2" s="1"/>
  <c r="AS1138" i="2"/>
  <c r="AR1138" i="2" s="1"/>
  <c r="AO1138" i="2"/>
  <c r="DP1138" i="2" s="1"/>
  <c r="AN1138" i="2"/>
  <c r="DD1138" i="2" s="1"/>
  <c r="DP1137" i="2"/>
  <c r="DO1137" i="2"/>
  <c r="DN1137" i="2"/>
  <c r="DL1137" i="2"/>
  <c r="DH1137" i="2"/>
  <c r="DF1137" i="2"/>
  <c r="DG1137" i="2" s="1"/>
  <c r="DE1137" i="2"/>
  <c r="CP1137" i="2"/>
  <c r="CG1137" i="2"/>
  <c r="AS1137" i="2"/>
  <c r="AR1137" i="2"/>
  <c r="AO1137" i="2"/>
  <c r="DQ1137" i="2" s="1"/>
  <c r="AN1137" i="2"/>
  <c r="DD1137" i="2" s="1"/>
  <c r="DO1136" i="2"/>
  <c r="DN1136" i="2"/>
  <c r="DL1136" i="2"/>
  <c r="DH1136" i="2"/>
  <c r="DF1136" i="2"/>
  <c r="DG1136" i="2" s="1"/>
  <c r="DE1136" i="2"/>
  <c r="DD1136" i="2"/>
  <c r="CP1136" i="2"/>
  <c r="AS1136" i="2"/>
  <c r="AR1136" i="2"/>
  <c r="AO1136" i="2"/>
  <c r="AN1136" i="2"/>
  <c r="DO1135" i="2"/>
  <c r="DN1135" i="2"/>
  <c r="DL1135" i="2"/>
  <c r="DF1135" i="2"/>
  <c r="DG1135" i="2" s="1"/>
  <c r="DE1135" i="2"/>
  <c r="DI1135" i="2" s="1"/>
  <c r="CP1135" i="2"/>
  <c r="AS1135" i="2"/>
  <c r="AR1135" i="2" s="1"/>
  <c r="DH1135" i="2" s="1"/>
  <c r="AO1135" i="2"/>
  <c r="DQ1135" i="2" s="1"/>
  <c r="AN1135" i="2"/>
  <c r="DD1135" i="2" s="1"/>
  <c r="DO1134" i="2"/>
  <c r="DN1134" i="2"/>
  <c r="DL1134" i="2"/>
  <c r="DF1134" i="2"/>
  <c r="DG1134" i="2" s="1"/>
  <c r="DE1134" i="2"/>
  <c r="DD1134" i="2"/>
  <c r="CP1134" i="2"/>
  <c r="AS1134" i="2"/>
  <c r="AR1134" i="2"/>
  <c r="DH1134" i="2" s="1"/>
  <c r="AO1134" i="2"/>
  <c r="AN1134" i="2"/>
  <c r="DO1133" i="2"/>
  <c r="DN1133" i="2"/>
  <c r="DL1133" i="2"/>
  <c r="DF1133" i="2"/>
  <c r="DG1133" i="2" s="1"/>
  <c r="DE1133" i="2"/>
  <c r="DI1133" i="2" s="1"/>
  <c r="DJ1133" i="2" s="1"/>
  <c r="CP1133" i="2"/>
  <c r="CG1133" i="2"/>
  <c r="AS1133" i="2"/>
  <c r="AR1133" i="2" s="1"/>
  <c r="DH1133" i="2" s="1"/>
  <c r="AO1133" i="2"/>
  <c r="DQ1133" i="2" s="1"/>
  <c r="AN1133" i="2"/>
  <c r="DD1133" i="2" s="1"/>
  <c r="DQ1132" i="2"/>
  <c r="DO1132" i="2"/>
  <c r="DN1132" i="2"/>
  <c r="DL1132" i="2"/>
  <c r="DF1132" i="2"/>
  <c r="DG1132" i="2" s="1"/>
  <c r="DE1132" i="2"/>
  <c r="CP1132" i="2"/>
  <c r="DH1132" i="2" s="1"/>
  <c r="CG1132" i="2"/>
  <c r="AS1132" i="2"/>
  <c r="AR1132" i="2"/>
  <c r="AO1132" i="2"/>
  <c r="DP1132" i="2" s="1"/>
  <c r="AN1132" i="2"/>
  <c r="DD1132" i="2" s="1"/>
  <c r="DO1131" i="2"/>
  <c r="DN1131" i="2"/>
  <c r="DL1131" i="2"/>
  <c r="DF1131" i="2"/>
  <c r="DG1131" i="2" s="1"/>
  <c r="DE1131" i="2"/>
  <c r="CP1131" i="2"/>
  <c r="CG1131" i="2"/>
  <c r="AS1131" i="2"/>
  <c r="AR1131" i="2" s="1"/>
  <c r="DH1131" i="2" s="1"/>
  <c r="AO1131" i="2"/>
  <c r="DQ1131" i="2" s="1"/>
  <c r="AN1131" i="2"/>
  <c r="DD1131" i="2" s="1"/>
  <c r="DQ1130" i="2"/>
  <c r="DO1130" i="2"/>
  <c r="DN1130" i="2"/>
  <c r="DL1130" i="2"/>
  <c r="DG1130" i="2"/>
  <c r="DF1130" i="2"/>
  <c r="DE1130" i="2"/>
  <c r="CP1130" i="2"/>
  <c r="DH1130" i="2" s="1"/>
  <c r="CG1130" i="2"/>
  <c r="AS1130" i="2"/>
  <c r="AR1130" i="2"/>
  <c r="AO1130" i="2"/>
  <c r="DP1130" i="2" s="1"/>
  <c r="AN1130" i="2"/>
  <c r="DD1130" i="2" s="1"/>
  <c r="DO1129" i="2"/>
  <c r="DN1129" i="2"/>
  <c r="DL1129" i="2"/>
  <c r="DF1129" i="2"/>
  <c r="DG1129" i="2" s="1"/>
  <c r="DE1129" i="2"/>
  <c r="DI1129" i="2" s="1"/>
  <c r="CP1129" i="2"/>
  <c r="AS1129" i="2"/>
  <c r="AR1129" i="2" s="1"/>
  <c r="DH1129" i="2" s="1"/>
  <c r="AO1129" i="2"/>
  <c r="DQ1129" i="2" s="1"/>
  <c r="AN1129" i="2"/>
  <c r="DD1129" i="2" s="1"/>
  <c r="DO1128" i="2"/>
  <c r="DN1128" i="2"/>
  <c r="DL1128" i="2"/>
  <c r="DH1128" i="2"/>
  <c r="DF1128" i="2"/>
  <c r="DG1128" i="2" s="1"/>
  <c r="DE1128" i="2"/>
  <c r="DD1128" i="2"/>
  <c r="CP1128" i="2"/>
  <c r="AS1128" i="2"/>
  <c r="AR1128" i="2"/>
  <c r="AO1128" i="2"/>
  <c r="AN1128" i="2"/>
  <c r="DO1127" i="2"/>
  <c r="DN1127" i="2"/>
  <c r="DL1127" i="2"/>
  <c r="DH1127" i="2"/>
  <c r="DF1127" i="2"/>
  <c r="DG1127" i="2" s="1"/>
  <c r="DE1127" i="2"/>
  <c r="CP1127" i="2"/>
  <c r="CG1127" i="2"/>
  <c r="AS1127" i="2"/>
  <c r="AR1127" i="2"/>
  <c r="AO1127" i="2"/>
  <c r="DQ1127" i="2" s="1"/>
  <c r="AN1127" i="2"/>
  <c r="DD1127" i="2" s="1"/>
  <c r="DO1126" i="2"/>
  <c r="DN1126" i="2"/>
  <c r="DL1126" i="2"/>
  <c r="DF1126" i="2"/>
  <c r="DG1126" i="2" s="1"/>
  <c r="DE1126" i="2"/>
  <c r="DD1126" i="2"/>
  <c r="CP1126" i="2"/>
  <c r="AS1126" i="2"/>
  <c r="AR1126" i="2"/>
  <c r="DH1126" i="2" s="1"/>
  <c r="AO1126" i="2"/>
  <c r="AN1126" i="2"/>
  <c r="DO1125" i="2"/>
  <c r="DN1125" i="2"/>
  <c r="DL1125" i="2"/>
  <c r="DF1125" i="2"/>
  <c r="DG1125" i="2" s="1"/>
  <c r="DE1125" i="2"/>
  <c r="DI1125" i="2" s="1"/>
  <c r="DJ1125" i="2" s="1"/>
  <c r="DD1125" i="2"/>
  <c r="CP1125" i="2"/>
  <c r="AS1125" i="2"/>
  <c r="AR1125" i="2" s="1"/>
  <c r="DH1125" i="2" s="1"/>
  <c r="AO1125" i="2"/>
  <c r="AN1125" i="2"/>
  <c r="DQ1124" i="2"/>
  <c r="DP1124" i="2"/>
  <c r="DO1124" i="2"/>
  <c r="DN1124" i="2"/>
  <c r="DL1124" i="2"/>
  <c r="DF1124" i="2"/>
  <c r="DG1124" i="2" s="1"/>
  <c r="DE1124" i="2"/>
  <c r="CP1124" i="2"/>
  <c r="CG1124" i="2"/>
  <c r="AS1124" i="2"/>
  <c r="AR1124" i="2"/>
  <c r="AO1124" i="2"/>
  <c r="AN1124" i="2"/>
  <c r="DD1124" i="2" s="1"/>
  <c r="DO1123" i="2"/>
  <c r="DN1123" i="2"/>
  <c r="DL1123" i="2"/>
  <c r="DF1123" i="2"/>
  <c r="DG1123" i="2" s="1"/>
  <c r="DE1123" i="2"/>
  <c r="DI1123" i="2" s="1"/>
  <c r="DJ1123" i="2" s="1"/>
  <c r="CP1123" i="2"/>
  <c r="AS1123" i="2"/>
  <c r="AR1123" i="2" s="1"/>
  <c r="DH1123" i="2" s="1"/>
  <c r="AO1123" i="2"/>
  <c r="AN1123" i="2"/>
  <c r="DD1123" i="2" s="1"/>
  <c r="DO1122" i="2"/>
  <c r="DN1122" i="2"/>
  <c r="DL1122" i="2"/>
  <c r="DF1122" i="2"/>
  <c r="DG1122" i="2" s="1"/>
  <c r="DE1122" i="2"/>
  <c r="CP1122" i="2"/>
  <c r="AS1122" i="2"/>
  <c r="AR1122" i="2" s="1"/>
  <c r="AO1122" i="2"/>
  <c r="AN1122" i="2"/>
  <c r="DD1122" i="2" s="1"/>
  <c r="DP1121" i="2"/>
  <c r="DO1121" i="2"/>
  <c r="DN1121" i="2"/>
  <c r="DL1121" i="2"/>
  <c r="DH1121" i="2"/>
  <c r="DF1121" i="2"/>
  <c r="DG1121" i="2" s="1"/>
  <c r="DE1121" i="2"/>
  <c r="CP1121" i="2"/>
  <c r="CG1121" i="2"/>
  <c r="AS1121" i="2"/>
  <c r="AR1121" i="2"/>
  <c r="AO1121" i="2"/>
  <c r="DQ1121" i="2" s="1"/>
  <c r="AN1121" i="2"/>
  <c r="DD1121" i="2" s="1"/>
  <c r="DO1120" i="2"/>
  <c r="DN1120" i="2"/>
  <c r="DL1120" i="2"/>
  <c r="DG1120" i="2"/>
  <c r="DF1120" i="2"/>
  <c r="DE1120" i="2"/>
  <c r="CP1120" i="2"/>
  <c r="DH1120" i="2" s="1"/>
  <c r="AS1120" i="2"/>
  <c r="AR1120" i="2"/>
  <c r="AO1120" i="2"/>
  <c r="AN1120" i="2"/>
  <c r="DD1120" i="2" s="1"/>
  <c r="DO1119" i="2"/>
  <c r="DN1119" i="2"/>
  <c r="DL1119" i="2"/>
  <c r="DF1119" i="2"/>
  <c r="DG1119" i="2" s="1"/>
  <c r="DE1119" i="2"/>
  <c r="DI1119" i="2" s="1"/>
  <c r="DJ1119" i="2" s="1"/>
  <c r="DD1119" i="2"/>
  <c r="CP1119" i="2"/>
  <c r="CG1119" i="2"/>
  <c r="AS1119" i="2"/>
  <c r="AR1119" i="2"/>
  <c r="DH1119" i="2" s="1"/>
  <c r="AO1119" i="2"/>
  <c r="DQ1119" i="2" s="1"/>
  <c r="AN1119" i="2"/>
  <c r="DP1118" i="2"/>
  <c r="DO1118" i="2"/>
  <c r="DN1118" i="2"/>
  <c r="DL1118" i="2"/>
  <c r="DJ1118" i="2"/>
  <c r="DF1118" i="2"/>
  <c r="DG1118" i="2" s="1"/>
  <c r="DE1118" i="2"/>
  <c r="DI1118" i="2" s="1"/>
  <c r="DD1118" i="2"/>
  <c r="CP1118" i="2"/>
  <c r="AS1118" i="2"/>
  <c r="AR1118" i="2"/>
  <c r="DH1118" i="2" s="1"/>
  <c r="AO1118" i="2"/>
  <c r="AN1118" i="2"/>
  <c r="DO1117" i="2"/>
  <c r="DN1117" i="2"/>
  <c r="DL1117" i="2"/>
  <c r="DF1117" i="2"/>
  <c r="DG1117" i="2" s="1"/>
  <c r="DE1117" i="2"/>
  <c r="CP1117" i="2"/>
  <c r="CG1117" i="2"/>
  <c r="AS1117" i="2"/>
  <c r="AR1117" i="2"/>
  <c r="DH1117" i="2" s="1"/>
  <c r="AO1117" i="2"/>
  <c r="DQ1117" i="2" s="1"/>
  <c r="AN1117" i="2"/>
  <c r="DD1117" i="2" s="1"/>
  <c r="DO1116" i="2"/>
  <c r="DN1116" i="2"/>
  <c r="DL1116" i="2"/>
  <c r="DF1116" i="2"/>
  <c r="DG1116" i="2" s="1"/>
  <c r="DE1116" i="2"/>
  <c r="CP1116" i="2"/>
  <c r="DH1116" i="2" s="1"/>
  <c r="AS1116" i="2"/>
  <c r="AR1116" i="2"/>
  <c r="AO1116" i="2"/>
  <c r="AN1116" i="2"/>
  <c r="DD1116" i="2" s="1"/>
  <c r="DO1115" i="2"/>
  <c r="DN1115" i="2"/>
  <c r="DL1115" i="2"/>
  <c r="DF1115" i="2"/>
  <c r="DG1115" i="2" s="1"/>
  <c r="DJ1115" i="2" s="1"/>
  <c r="DE1115" i="2"/>
  <c r="DI1115" i="2" s="1"/>
  <c r="CP1115" i="2"/>
  <c r="AS1115" i="2"/>
  <c r="AR1115" i="2" s="1"/>
  <c r="DH1115" i="2" s="1"/>
  <c r="AO1115" i="2"/>
  <c r="AN1115" i="2"/>
  <c r="DD1115" i="2" s="1"/>
  <c r="DO1114" i="2"/>
  <c r="DN1114" i="2"/>
  <c r="DL1114" i="2"/>
  <c r="DF1114" i="2"/>
  <c r="DG1114" i="2" s="1"/>
  <c r="DE1114" i="2"/>
  <c r="CP1114" i="2"/>
  <c r="DH1114" i="2" s="1"/>
  <c r="AS1114" i="2"/>
  <c r="AR1114" i="2"/>
  <c r="AO1114" i="2"/>
  <c r="DP1114" i="2" s="1"/>
  <c r="AN1114" i="2"/>
  <c r="DD1114" i="2" s="1"/>
  <c r="DO1113" i="2"/>
  <c r="DN1113" i="2"/>
  <c r="DL1113" i="2"/>
  <c r="DF1113" i="2"/>
  <c r="DG1113" i="2" s="1"/>
  <c r="DE1113" i="2"/>
  <c r="CP1113" i="2"/>
  <c r="AS1113" i="2"/>
  <c r="AR1113" i="2"/>
  <c r="DH1113" i="2" s="1"/>
  <c r="AO1113" i="2"/>
  <c r="AN1113" i="2"/>
  <c r="DD1113" i="2" s="1"/>
  <c r="DO1112" i="2"/>
  <c r="DN1112" i="2"/>
  <c r="DL1112" i="2"/>
  <c r="DF1112" i="2"/>
  <c r="DG1112" i="2" s="1"/>
  <c r="DE1112" i="2"/>
  <c r="DD1112" i="2"/>
  <c r="CP1112" i="2"/>
  <c r="AS1112" i="2"/>
  <c r="AR1112" i="2"/>
  <c r="DH1112" i="2" s="1"/>
  <c r="AO1112" i="2"/>
  <c r="AN1112" i="2"/>
  <c r="DO1111" i="2"/>
  <c r="DN1111" i="2"/>
  <c r="DL1111" i="2"/>
  <c r="DF1111" i="2"/>
  <c r="DG1111" i="2" s="1"/>
  <c r="DE1111" i="2"/>
  <c r="DI1111" i="2" s="1"/>
  <c r="DJ1111" i="2" s="1"/>
  <c r="CP1111" i="2"/>
  <c r="CG1111" i="2"/>
  <c r="AS1111" i="2"/>
  <c r="AR1111" i="2" s="1"/>
  <c r="DH1111" i="2" s="1"/>
  <c r="AO1111" i="2"/>
  <c r="DQ1111" i="2" s="1"/>
  <c r="AN1111" i="2"/>
  <c r="DD1111" i="2" s="1"/>
  <c r="DQ1110" i="2"/>
  <c r="DO1110" i="2"/>
  <c r="DN1110" i="2"/>
  <c r="DL1110" i="2"/>
  <c r="DF1110" i="2"/>
  <c r="DG1110" i="2" s="1"/>
  <c r="DE1110" i="2"/>
  <c r="DD1110" i="2"/>
  <c r="CP1110" i="2"/>
  <c r="AS1110" i="2"/>
  <c r="AR1110" i="2"/>
  <c r="DH1110" i="2" s="1"/>
  <c r="AO1110" i="2"/>
  <c r="AN1110" i="2"/>
  <c r="DP1109" i="2"/>
  <c r="DO1109" i="2"/>
  <c r="DN1109" i="2"/>
  <c r="DL1109" i="2"/>
  <c r="DF1109" i="2"/>
  <c r="DG1109" i="2" s="1"/>
  <c r="DE1109" i="2"/>
  <c r="DI1109" i="2" s="1"/>
  <c r="DJ1109" i="2" s="1"/>
  <c r="CP1109" i="2"/>
  <c r="CG1109" i="2"/>
  <c r="AS1109" i="2"/>
  <c r="AR1109" i="2" s="1"/>
  <c r="DH1109" i="2" s="1"/>
  <c r="AO1109" i="2"/>
  <c r="DQ1109" i="2" s="1"/>
  <c r="AN1109" i="2"/>
  <c r="DD1109" i="2" s="1"/>
  <c r="DQ1108" i="2"/>
  <c r="DP1108" i="2"/>
  <c r="DO1108" i="2"/>
  <c r="DN1108" i="2"/>
  <c r="DL1108" i="2"/>
  <c r="DF1108" i="2"/>
  <c r="DG1108" i="2" s="1"/>
  <c r="DE1108" i="2"/>
  <c r="CP1108" i="2"/>
  <c r="CG1108" i="2"/>
  <c r="AS1108" i="2"/>
  <c r="AR1108" i="2" s="1"/>
  <c r="AO1108" i="2"/>
  <c r="AN1108" i="2"/>
  <c r="DD1108" i="2" s="1"/>
  <c r="DP1107" i="2"/>
  <c r="DO1107" i="2"/>
  <c r="DN1107" i="2"/>
  <c r="DL1107" i="2"/>
  <c r="DF1107" i="2"/>
  <c r="DG1107" i="2" s="1"/>
  <c r="DE1107" i="2"/>
  <c r="CP1107" i="2"/>
  <c r="CG1107" i="2"/>
  <c r="AS1107" i="2"/>
  <c r="AR1107" i="2" s="1"/>
  <c r="DH1107" i="2" s="1"/>
  <c r="AO1107" i="2"/>
  <c r="DQ1107" i="2" s="1"/>
  <c r="AN1107" i="2"/>
  <c r="DD1107" i="2" s="1"/>
  <c r="DQ1106" i="2"/>
  <c r="DO1106" i="2"/>
  <c r="DN1106" i="2"/>
  <c r="DL1106" i="2"/>
  <c r="DF1106" i="2"/>
  <c r="DG1106" i="2" s="1"/>
  <c r="DE1106" i="2"/>
  <c r="CP1106" i="2"/>
  <c r="CG1106" i="2"/>
  <c r="AS1106" i="2"/>
  <c r="AR1106" i="2" s="1"/>
  <c r="AO1106" i="2"/>
  <c r="DP1106" i="2" s="1"/>
  <c r="AN1106" i="2"/>
  <c r="DD1106" i="2" s="1"/>
  <c r="DP1105" i="2"/>
  <c r="DO1105" i="2"/>
  <c r="DN1105" i="2"/>
  <c r="DL1105" i="2"/>
  <c r="DH1105" i="2"/>
  <c r="DF1105" i="2"/>
  <c r="DG1105" i="2" s="1"/>
  <c r="DE1105" i="2"/>
  <c r="CP1105" i="2"/>
  <c r="CG1105" i="2"/>
  <c r="AS1105" i="2"/>
  <c r="AR1105" i="2"/>
  <c r="AO1105" i="2"/>
  <c r="DQ1105" i="2" s="1"/>
  <c r="AN1105" i="2"/>
  <c r="DD1105" i="2" s="1"/>
  <c r="DO1104" i="2"/>
  <c r="DN1104" i="2"/>
  <c r="DL1104" i="2"/>
  <c r="DG1104" i="2"/>
  <c r="DF1104" i="2"/>
  <c r="DE1104" i="2"/>
  <c r="CP1104" i="2"/>
  <c r="AS1104" i="2"/>
  <c r="AR1104" i="2"/>
  <c r="DH1104" i="2" s="1"/>
  <c r="AO1104" i="2"/>
  <c r="AN1104" i="2"/>
  <c r="DD1104" i="2" s="1"/>
  <c r="DO1103" i="2"/>
  <c r="DN1103" i="2"/>
  <c r="DL1103" i="2"/>
  <c r="DF1103" i="2"/>
  <c r="DG1103" i="2" s="1"/>
  <c r="DE1103" i="2"/>
  <c r="DI1103" i="2" s="1"/>
  <c r="DJ1103" i="2" s="1"/>
  <c r="CP1103" i="2"/>
  <c r="CG1103" i="2"/>
  <c r="AS1103" i="2"/>
  <c r="AR1103" i="2" s="1"/>
  <c r="DH1103" i="2" s="1"/>
  <c r="AO1103" i="2"/>
  <c r="DQ1103" i="2" s="1"/>
  <c r="AN1103" i="2"/>
  <c r="DD1103" i="2" s="1"/>
  <c r="DQ1102" i="2"/>
  <c r="DO1102" i="2"/>
  <c r="DN1102" i="2"/>
  <c r="DL1102" i="2"/>
  <c r="DF1102" i="2"/>
  <c r="DG1102" i="2" s="1"/>
  <c r="DE1102" i="2"/>
  <c r="DD1102" i="2"/>
  <c r="CP1102" i="2"/>
  <c r="CG1102" i="2"/>
  <c r="AS1102" i="2"/>
  <c r="AR1102" i="2"/>
  <c r="DH1102" i="2" s="1"/>
  <c r="AO1102" i="2"/>
  <c r="DP1102" i="2" s="1"/>
  <c r="AN1102" i="2"/>
  <c r="DP1101" i="2"/>
  <c r="DO1101" i="2"/>
  <c r="DN1101" i="2"/>
  <c r="DL1101" i="2"/>
  <c r="DF1101" i="2"/>
  <c r="DG1101" i="2" s="1"/>
  <c r="DE1101" i="2"/>
  <c r="DI1101" i="2" s="1"/>
  <c r="DJ1101" i="2" s="1"/>
  <c r="CP1101" i="2"/>
  <c r="CG1101" i="2"/>
  <c r="AS1101" i="2"/>
  <c r="AR1101" i="2" s="1"/>
  <c r="DH1101" i="2" s="1"/>
  <c r="AO1101" i="2"/>
  <c r="DQ1101" i="2" s="1"/>
  <c r="AN1101" i="2"/>
  <c r="DD1101" i="2" s="1"/>
  <c r="DQ1100" i="2"/>
  <c r="DP1100" i="2"/>
  <c r="DO1100" i="2"/>
  <c r="DN1100" i="2"/>
  <c r="DL1100" i="2"/>
  <c r="DF1100" i="2"/>
  <c r="DG1100" i="2" s="1"/>
  <c r="DE1100" i="2"/>
  <c r="CP1100" i="2"/>
  <c r="CG1100" i="2"/>
  <c r="AS1100" i="2"/>
  <c r="AR1100" i="2" s="1"/>
  <c r="AO1100" i="2"/>
  <c r="AN1100" i="2"/>
  <c r="DD1100" i="2" s="1"/>
  <c r="DP1099" i="2"/>
  <c r="DO1099" i="2"/>
  <c r="DN1099" i="2"/>
  <c r="DL1099" i="2"/>
  <c r="DF1099" i="2"/>
  <c r="DG1099" i="2" s="1"/>
  <c r="DE1099" i="2"/>
  <c r="CP1099" i="2"/>
  <c r="CG1099" i="2"/>
  <c r="AS1099" i="2"/>
  <c r="AR1099" i="2" s="1"/>
  <c r="DH1099" i="2" s="1"/>
  <c r="AO1099" i="2"/>
  <c r="DQ1099" i="2" s="1"/>
  <c r="AN1099" i="2"/>
  <c r="DD1099" i="2" s="1"/>
  <c r="DO1098" i="2"/>
  <c r="DN1098" i="2"/>
  <c r="DL1098" i="2"/>
  <c r="DF1098" i="2"/>
  <c r="DG1098" i="2" s="1"/>
  <c r="DE1098" i="2"/>
  <c r="CP1098" i="2"/>
  <c r="DH1098" i="2" s="1"/>
  <c r="AS1098" i="2"/>
  <c r="AR1098" i="2"/>
  <c r="AO1098" i="2"/>
  <c r="DP1098" i="2" s="1"/>
  <c r="AN1098" i="2"/>
  <c r="DD1098" i="2" s="1"/>
  <c r="DO1097" i="2"/>
  <c r="DN1097" i="2"/>
  <c r="DL1097" i="2"/>
  <c r="DF1097" i="2"/>
  <c r="DG1097" i="2" s="1"/>
  <c r="DE1097" i="2"/>
  <c r="CP1097" i="2"/>
  <c r="AS1097" i="2"/>
  <c r="AR1097" i="2"/>
  <c r="AO1097" i="2"/>
  <c r="CG1097" i="2" s="1"/>
  <c r="AN1097" i="2"/>
  <c r="DD1097" i="2" s="1"/>
  <c r="DO1096" i="2"/>
  <c r="DN1096" i="2"/>
  <c r="DL1096" i="2"/>
  <c r="DI1096" i="2"/>
  <c r="DH1096" i="2"/>
  <c r="DF1096" i="2"/>
  <c r="DG1096" i="2" s="1"/>
  <c r="DE1096" i="2"/>
  <c r="DD1096" i="2"/>
  <c r="CP1096" i="2"/>
  <c r="AS1096" i="2"/>
  <c r="AR1096" i="2"/>
  <c r="AO1096" i="2"/>
  <c r="AN1096" i="2"/>
  <c r="DO1095" i="2"/>
  <c r="DN1095" i="2"/>
  <c r="DL1095" i="2"/>
  <c r="DF1095" i="2"/>
  <c r="DG1095" i="2" s="1"/>
  <c r="DE1095" i="2"/>
  <c r="CP1095" i="2"/>
  <c r="DH1095" i="2" s="1"/>
  <c r="AS1095" i="2"/>
  <c r="AR1095" i="2"/>
  <c r="AO1095" i="2"/>
  <c r="DQ1095" i="2" s="1"/>
  <c r="AN1095" i="2"/>
  <c r="DD1095" i="2" s="1"/>
  <c r="DO1094" i="2"/>
  <c r="DN1094" i="2"/>
  <c r="DL1094" i="2"/>
  <c r="DF1094" i="2"/>
  <c r="DG1094" i="2" s="1"/>
  <c r="DE1094" i="2"/>
  <c r="DI1094" i="2" s="1"/>
  <c r="CP1094" i="2"/>
  <c r="AS1094" i="2"/>
  <c r="AR1094" i="2" s="1"/>
  <c r="DH1094" i="2" s="1"/>
  <c r="AO1094" i="2"/>
  <c r="DQ1094" i="2" s="1"/>
  <c r="AN1094" i="2"/>
  <c r="DD1094" i="2" s="1"/>
  <c r="DO1093" i="2"/>
  <c r="DN1093" i="2"/>
  <c r="DL1093" i="2"/>
  <c r="DF1093" i="2"/>
  <c r="DG1093" i="2" s="1"/>
  <c r="DE1093" i="2"/>
  <c r="DI1093" i="2" s="1"/>
  <c r="CP1093" i="2"/>
  <c r="AS1093" i="2"/>
  <c r="AR1093" i="2" s="1"/>
  <c r="AO1093" i="2"/>
  <c r="DP1093" i="2" s="1"/>
  <c r="AN1093" i="2"/>
  <c r="DD1093" i="2" s="1"/>
  <c r="DP1092" i="2"/>
  <c r="DO1092" i="2"/>
  <c r="DN1092" i="2"/>
  <c r="DL1092" i="2"/>
  <c r="DI1092" i="2"/>
  <c r="DF1092" i="2"/>
  <c r="DG1092" i="2" s="1"/>
  <c r="DE1092" i="2"/>
  <c r="DD1092" i="2"/>
  <c r="CP1092" i="2"/>
  <c r="CG1092" i="2"/>
  <c r="AS1092" i="2"/>
  <c r="AR1092" i="2"/>
  <c r="DH1092" i="2" s="1"/>
  <c r="AO1092" i="2"/>
  <c r="DQ1092" i="2" s="1"/>
  <c r="AN1092" i="2"/>
  <c r="DO1091" i="2"/>
  <c r="DN1091" i="2"/>
  <c r="DL1091" i="2"/>
  <c r="DF1091" i="2"/>
  <c r="DG1091" i="2" s="1"/>
  <c r="DE1091" i="2"/>
  <c r="CP1091" i="2"/>
  <c r="AS1091" i="2"/>
  <c r="AR1091" i="2"/>
  <c r="AO1091" i="2"/>
  <c r="DQ1091" i="2" s="1"/>
  <c r="AN1091" i="2"/>
  <c r="DD1091" i="2" s="1"/>
  <c r="DO1090" i="2"/>
  <c r="DN1090" i="2"/>
  <c r="DL1090" i="2"/>
  <c r="DF1090" i="2"/>
  <c r="DG1090" i="2" s="1"/>
  <c r="DE1090" i="2"/>
  <c r="DI1090" i="2" s="1"/>
  <c r="DD1090" i="2"/>
  <c r="CP1090" i="2"/>
  <c r="AS1090" i="2"/>
  <c r="AR1090" i="2" s="1"/>
  <c r="DH1090" i="2" s="1"/>
  <c r="AO1090" i="2"/>
  <c r="AN1090" i="2"/>
  <c r="DO1089" i="2"/>
  <c r="DN1089" i="2"/>
  <c r="DL1089" i="2"/>
  <c r="DF1089" i="2"/>
  <c r="DG1089" i="2" s="1"/>
  <c r="DE1089" i="2"/>
  <c r="DI1089" i="2" s="1"/>
  <c r="CP1089" i="2"/>
  <c r="DH1089" i="2" s="1"/>
  <c r="AS1089" i="2"/>
  <c r="AR1089" i="2"/>
  <c r="AO1089" i="2"/>
  <c r="DP1089" i="2" s="1"/>
  <c r="AN1089" i="2"/>
  <c r="DD1089" i="2" s="1"/>
  <c r="DO1088" i="2"/>
  <c r="DN1088" i="2"/>
  <c r="DL1088" i="2"/>
  <c r="DF1088" i="2"/>
  <c r="DG1088" i="2" s="1"/>
  <c r="DE1088" i="2"/>
  <c r="DI1088" i="2" s="1"/>
  <c r="CP1088" i="2"/>
  <c r="CG1088" i="2"/>
  <c r="AS1088" i="2"/>
  <c r="AR1088" i="2" s="1"/>
  <c r="DH1088" i="2" s="1"/>
  <c r="AO1088" i="2"/>
  <c r="DQ1088" i="2" s="1"/>
  <c r="AN1088" i="2"/>
  <c r="DD1088" i="2" s="1"/>
  <c r="DO1087" i="2"/>
  <c r="DN1087" i="2"/>
  <c r="DL1087" i="2"/>
  <c r="DF1087" i="2"/>
  <c r="DG1087" i="2" s="1"/>
  <c r="DE1087" i="2"/>
  <c r="CP1087" i="2"/>
  <c r="AS1087" i="2"/>
  <c r="AR1087" i="2"/>
  <c r="AO1087" i="2"/>
  <c r="DQ1087" i="2" s="1"/>
  <c r="AN1087" i="2"/>
  <c r="DD1087" i="2" s="1"/>
  <c r="DP1086" i="2"/>
  <c r="DO1086" i="2"/>
  <c r="DN1086" i="2"/>
  <c r="DL1086" i="2"/>
  <c r="DF1086" i="2"/>
  <c r="DG1086" i="2" s="1"/>
  <c r="DE1086" i="2"/>
  <c r="DI1086" i="2" s="1"/>
  <c r="CP1086" i="2"/>
  <c r="CG1086" i="2"/>
  <c r="AS1086" i="2"/>
  <c r="AR1086" i="2" s="1"/>
  <c r="DH1086" i="2" s="1"/>
  <c r="AO1086" i="2"/>
  <c r="DQ1086" i="2" s="1"/>
  <c r="AN1086" i="2"/>
  <c r="DD1086" i="2" s="1"/>
  <c r="DO1085" i="2"/>
  <c r="DN1085" i="2"/>
  <c r="DL1085" i="2"/>
  <c r="DF1085" i="2"/>
  <c r="DG1085" i="2" s="1"/>
  <c r="DE1085" i="2"/>
  <c r="DI1085" i="2" s="1"/>
  <c r="CP1085" i="2"/>
  <c r="AS1085" i="2"/>
  <c r="AR1085" i="2"/>
  <c r="AO1085" i="2"/>
  <c r="AN1085" i="2"/>
  <c r="DD1085" i="2" s="1"/>
  <c r="DO1084" i="2"/>
  <c r="DN1084" i="2"/>
  <c r="DL1084" i="2"/>
  <c r="DH1084" i="2"/>
  <c r="DF1084" i="2"/>
  <c r="DG1084" i="2" s="1"/>
  <c r="DI1084" i="2" s="1"/>
  <c r="DE1084" i="2"/>
  <c r="CP1084" i="2"/>
  <c r="CG1084" i="2"/>
  <c r="AS1084" i="2"/>
  <c r="AR1084" i="2"/>
  <c r="AO1084" i="2"/>
  <c r="DQ1084" i="2" s="1"/>
  <c r="AN1084" i="2"/>
  <c r="DD1084" i="2" s="1"/>
  <c r="DO1083" i="2"/>
  <c r="DN1083" i="2"/>
  <c r="DL1083" i="2"/>
  <c r="DG1083" i="2"/>
  <c r="DF1083" i="2"/>
  <c r="DE1083" i="2"/>
  <c r="CP1083" i="2"/>
  <c r="AS1083" i="2"/>
  <c r="AR1083" i="2" s="1"/>
  <c r="AO1083" i="2"/>
  <c r="DQ1083" i="2" s="1"/>
  <c r="AN1083" i="2"/>
  <c r="DD1083" i="2" s="1"/>
  <c r="DP1082" i="2"/>
  <c r="DO1082" i="2"/>
  <c r="DN1082" i="2"/>
  <c r="DL1082" i="2"/>
  <c r="DF1082" i="2"/>
  <c r="DG1082" i="2" s="1"/>
  <c r="DE1082" i="2"/>
  <c r="CP1082" i="2"/>
  <c r="CG1082" i="2"/>
  <c r="AS1082" i="2"/>
  <c r="AR1082" i="2" s="1"/>
  <c r="DH1082" i="2" s="1"/>
  <c r="AO1082" i="2"/>
  <c r="DQ1082" i="2" s="1"/>
  <c r="AN1082" i="2"/>
  <c r="DD1082" i="2" s="1"/>
  <c r="DQ1081" i="2"/>
  <c r="DO1081" i="2"/>
  <c r="DN1081" i="2"/>
  <c r="DL1081" i="2"/>
  <c r="DF1081" i="2"/>
  <c r="DG1081" i="2" s="1"/>
  <c r="DE1081" i="2"/>
  <c r="CP1081" i="2"/>
  <c r="AS1081" i="2"/>
  <c r="AR1081" i="2"/>
  <c r="AO1081" i="2"/>
  <c r="DP1081" i="2" s="1"/>
  <c r="AN1081" i="2"/>
  <c r="DD1081" i="2" s="1"/>
  <c r="DO1080" i="2"/>
  <c r="DN1080" i="2"/>
  <c r="DL1080" i="2"/>
  <c r="DI1080" i="2"/>
  <c r="DH1080" i="2"/>
  <c r="DF1080" i="2"/>
  <c r="DG1080" i="2" s="1"/>
  <c r="DE1080" i="2"/>
  <c r="DD1080" i="2"/>
  <c r="CP1080" i="2"/>
  <c r="AS1080" i="2"/>
  <c r="AR1080" i="2"/>
  <c r="AO1080" i="2"/>
  <c r="AN1080" i="2"/>
  <c r="DO1079" i="2"/>
  <c r="DN1079" i="2"/>
  <c r="DL1079" i="2"/>
  <c r="DF1079" i="2"/>
  <c r="DG1079" i="2" s="1"/>
  <c r="DE1079" i="2"/>
  <c r="CP1079" i="2"/>
  <c r="DH1079" i="2" s="1"/>
  <c r="AS1079" i="2"/>
  <c r="AR1079" i="2"/>
  <c r="AO1079" i="2"/>
  <c r="DQ1079" i="2" s="1"/>
  <c r="AN1079" i="2"/>
  <c r="DD1079" i="2" s="1"/>
  <c r="DO1078" i="2"/>
  <c r="DN1078" i="2"/>
  <c r="DL1078" i="2"/>
  <c r="DF1078" i="2"/>
  <c r="DG1078" i="2" s="1"/>
  <c r="DE1078" i="2"/>
  <c r="DI1078" i="2" s="1"/>
  <c r="CP1078" i="2"/>
  <c r="AS1078" i="2"/>
  <c r="AR1078" i="2" s="1"/>
  <c r="DH1078" i="2" s="1"/>
  <c r="AO1078" i="2"/>
  <c r="DQ1078" i="2" s="1"/>
  <c r="AN1078" i="2"/>
  <c r="DD1078" i="2" s="1"/>
  <c r="DO1077" i="2"/>
  <c r="DN1077" i="2"/>
  <c r="DL1077" i="2"/>
  <c r="DF1077" i="2"/>
  <c r="DG1077" i="2" s="1"/>
  <c r="DE1077" i="2"/>
  <c r="DI1077" i="2" s="1"/>
  <c r="CP1077" i="2"/>
  <c r="AS1077" i="2"/>
  <c r="AR1077" i="2" s="1"/>
  <c r="AO1077" i="2"/>
  <c r="DP1077" i="2" s="1"/>
  <c r="AN1077" i="2"/>
  <c r="DD1077" i="2" s="1"/>
  <c r="DP1076" i="2"/>
  <c r="DO1076" i="2"/>
  <c r="DN1076" i="2"/>
  <c r="DL1076" i="2"/>
  <c r="DI1076" i="2"/>
  <c r="DF1076" i="2"/>
  <c r="DG1076" i="2" s="1"/>
  <c r="DE1076" i="2"/>
  <c r="DD1076" i="2"/>
  <c r="CP1076" i="2"/>
  <c r="CG1076" i="2"/>
  <c r="AS1076" i="2"/>
  <c r="AR1076" i="2"/>
  <c r="DH1076" i="2" s="1"/>
  <c r="AO1076" i="2"/>
  <c r="DQ1076" i="2" s="1"/>
  <c r="AN1076" i="2"/>
  <c r="DO1075" i="2"/>
  <c r="DN1075" i="2"/>
  <c r="DL1075" i="2"/>
  <c r="DF1075" i="2"/>
  <c r="DG1075" i="2" s="1"/>
  <c r="DE1075" i="2"/>
  <c r="CP1075" i="2"/>
  <c r="AS1075" i="2"/>
  <c r="AR1075" i="2"/>
  <c r="AO1075" i="2"/>
  <c r="DQ1075" i="2" s="1"/>
  <c r="AN1075" i="2"/>
  <c r="DD1075" i="2" s="1"/>
  <c r="DO1074" i="2"/>
  <c r="DN1074" i="2"/>
  <c r="DL1074" i="2"/>
  <c r="DF1074" i="2"/>
  <c r="DG1074" i="2" s="1"/>
  <c r="DE1074" i="2"/>
  <c r="DI1074" i="2" s="1"/>
  <c r="DD1074" i="2"/>
  <c r="CP1074" i="2"/>
  <c r="AS1074" i="2"/>
  <c r="AR1074" i="2" s="1"/>
  <c r="DH1074" i="2" s="1"/>
  <c r="AO1074" i="2"/>
  <c r="AN1074" i="2"/>
  <c r="DO1073" i="2"/>
  <c r="DN1073" i="2"/>
  <c r="DL1073" i="2"/>
  <c r="DF1073" i="2"/>
  <c r="DG1073" i="2" s="1"/>
  <c r="DE1073" i="2"/>
  <c r="DI1073" i="2" s="1"/>
  <c r="CP1073" i="2"/>
  <c r="DH1073" i="2" s="1"/>
  <c r="AS1073" i="2"/>
  <c r="AR1073" i="2"/>
  <c r="AO1073" i="2"/>
  <c r="DP1073" i="2" s="1"/>
  <c r="AN1073" i="2"/>
  <c r="DD1073" i="2" s="1"/>
  <c r="DO1072" i="2"/>
  <c r="DN1072" i="2"/>
  <c r="DL1072" i="2"/>
  <c r="DF1072" i="2"/>
  <c r="DG1072" i="2" s="1"/>
  <c r="DE1072" i="2"/>
  <c r="DI1072" i="2" s="1"/>
  <c r="CP1072" i="2"/>
  <c r="CG1072" i="2"/>
  <c r="AS1072" i="2"/>
  <c r="AR1072" i="2" s="1"/>
  <c r="DH1072" i="2" s="1"/>
  <c r="AO1072" i="2"/>
  <c r="DQ1072" i="2" s="1"/>
  <c r="AN1072" i="2"/>
  <c r="DD1072" i="2" s="1"/>
  <c r="DO1071" i="2"/>
  <c r="DN1071" i="2"/>
  <c r="DL1071" i="2"/>
  <c r="DF1071" i="2"/>
  <c r="DG1071" i="2" s="1"/>
  <c r="DE1071" i="2"/>
  <c r="CP1071" i="2"/>
  <c r="AS1071" i="2"/>
  <c r="AR1071" i="2"/>
  <c r="AO1071" i="2"/>
  <c r="DQ1071" i="2" s="1"/>
  <c r="AN1071" i="2"/>
  <c r="DD1071" i="2" s="1"/>
  <c r="DP1070" i="2"/>
  <c r="DO1070" i="2"/>
  <c r="DN1070" i="2"/>
  <c r="DL1070" i="2"/>
  <c r="DF1070" i="2"/>
  <c r="DG1070" i="2" s="1"/>
  <c r="DE1070" i="2"/>
  <c r="DI1070" i="2" s="1"/>
  <c r="CP1070" i="2"/>
  <c r="CG1070" i="2"/>
  <c r="AS1070" i="2"/>
  <c r="AR1070" i="2" s="1"/>
  <c r="DH1070" i="2" s="1"/>
  <c r="AO1070" i="2"/>
  <c r="DQ1070" i="2" s="1"/>
  <c r="AN1070" i="2"/>
  <c r="DD1070" i="2" s="1"/>
  <c r="DO1069" i="2"/>
  <c r="DN1069" i="2"/>
  <c r="DL1069" i="2"/>
  <c r="DF1069" i="2"/>
  <c r="DG1069" i="2" s="1"/>
  <c r="DE1069" i="2"/>
  <c r="DI1069" i="2" s="1"/>
  <c r="CP1069" i="2"/>
  <c r="AS1069" i="2"/>
  <c r="AR1069" i="2"/>
  <c r="AO1069" i="2"/>
  <c r="AN1069" i="2"/>
  <c r="DD1069" i="2" s="1"/>
  <c r="DO1068" i="2"/>
  <c r="DN1068" i="2"/>
  <c r="DL1068" i="2"/>
  <c r="DH1068" i="2"/>
  <c r="DF1068" i="2"/>
  <c r="DG1068" i="2" s="1"/>
  <c r="DI1068" i="2" s="1"/>
  <c r="DE1068" i="2"/>
  <c r="CP1068" i="2"/>
  <c r="CG1068" i="2"/>
  <c r="AS1068" i="2"/>
  <c r="AR1068" i="2"/>
  <c r="AO1068" i="2"/>
  <c r="DQ1068" i="2" s="1"/>
  <c r="AN1068" i="2"/>
  <c r="DD1068" i="2" s="1"/>
  <c r="DO1067" i="2"/>
  <c r="DN1067" i="2"/>
  <c r="DL1067" i="2"/>
  <c r="DG1067" i="2"/>
  <c r="DF1067" i="2"/>
  <c r="DE1067" i="2"/>
  <c r="CP1067" i="2"/>
  <c r="AS1067" i="2"/>
  <c r="AR1067" i="2" s="1"/>
  <c r="AO1067" i="2"/>
  <c r="DQ1067" i="2" s="1"/>
  <c r="AN1067" i="2"/>
  <c r="DD1067" i="2" s="1"/>
  <c r="DP1066" i="2"/>
  <c r="DO1066" i="2"/>
  <c r="DN1066" i="2"/>
  <c r="DL1066" i="2"/>
  <c r="DF1066" i="2"/>
  <c r="DG1066" i="2" s="1"/>
  <c r="DE1066" i="2"/>
  <c r="CP1066" i="2"/>
  <c r="CG1066" i="2"/>
  <c r="AS1066" i="2"/>
  <c r="AR1066" i="2" s="1"/>
  <c r="DH1066" i="2" s="1"/>
  <c r="AO1066" i="2"/>
  <c r="DQ1066" i="2" s="1"/>
  <c r="AN1066" i="2"/>
  <c r="DD1066" i="2" s="1"/>
  <c r="DQ1065" i="2"/>
  <c r="DO1065" i="2"/>
  <c r="DN1065" i="2"/>
  <c r="DL1065" i="2"/>
  <c r="DF1065" i="2"/>
  <c r="DG1065" i="2" s="1"/>
  <c r="DE1065" i="2"/>
  <c r="CP1065" i="2"/>
  <c r="AS1065" i="2"/>
  <c r="AR1065" i="2"/>
  <c r="AO1065" i="2"/>
  <c r="DP1065" i="2" s="1"/>
  <c r="AN1065" i="2"/>
  <c r="DD1065" i="2" s="1"/>
  <c r="DO1064" i="2"/>
  <c r="DN1064" i="2"/>
  <c r="DL1064" i="2"/>
  <c r="DF1064" i="2"/>
  <c r="DG1064" i="2" s="1"/>
  <c r="DE1064" i="2"/>
  <c r="DI1064" i="2" s="1"/>
  <c r="CP1064" i="2"/>
  <c r="AS1064" i="2"/>
  <c r="AR1064" i="2" s="1"/>
  <c r="AO1064" i="2"/>
  <c r="AN1064" i="2"/>
  <c r="DD1064" i="2" s="1"/>
  <c r="DO1063" i="2"/>
  <c r="DN1063" i="2"/>
  <c r="DL1063" i="2"/>
  <c r="DG1063" i="2"/>
  <c r="DF1063" i="2"/>
  <c r="DE1063" i="2"/>
  <c r="CP1063" i="2"/>
  <c r="AS1063" i="2"/>
  <c r="AR1063" i="2" s="1"/>
  <c r="AO1063" i="2"/>
  <c r="AN1063" i="2"/>
  <c r="DD1063" i="2" s="1"/>
  <c r="DO1062" i="2"/>
  <c r="DN1062" i="2"/>
  <c r="DL1062" i="2"/>
  <c r="DF1062" i="2"/>
  <c r="DG1062" i="2" s="1"/>
  <c r="DE1062" i="2"/>
  <c r="DI1062" i="2" s="1"/>
  <c r="CP1062" i="2"/>
  <c r="AS1062" i="2"/>
  <c r="AR1062" i="2"/>
  <c r="DH1062" i="2" s="1"/>
  <c r="AO1062" i="2"/>
  <c r="DQ1062" i="2" s="1"/>
  <c r="AN1062" i="2"/>
  <c r="DD1062" i="2" s="1"/>
  <c r="DP1061" i="2"/>
  <c r="DO1061" i="2"/>
  <c r="DN1061" i="2"/>
  <c r="DL1061" i="2"/>
  <c r="DG1061" i="2"/>
  <c r="DF1061" i="2"/>
  <c r="DE1061" i="2"/>
  <c r="CP1061" i="2"/>
  <c r="AS1061" i="2"/>
  <c r="AR1061" i="2" s="1"/>
  <c r="AO1061" i="2"/>
  <c r="CG1061" i="2" s="1"/>
  <c r="AN1061" i="2"/>
  <c r="DD1061" i="2" s="1"/>
  <c r="DO1060" i="2"/>
  <c r="DN1060" i="2"/>
  <c r="DL1060" i="2"/>
  <c r="DF1060" i="2"/>
  <c r="DG1060" i="2" s="1"/>
  <c r="DE1060" i="2"/>
  <c r="DI1060" i="2" s="1"/>
  <c r="CP1060" i="2"/>
  <c r="AS1060" i="2"/>
  <c r="AR1060" i="2"/>
  <c r="DH1060" i="2" s="1"/>
  <c r="AO1060" i="2"/>
  <c r="DQ1060" i="2" s="1"/>
  <c r="AN1060" i="2"/>
  <c r="DD1060" i="2" s="1"/>
  <c r="DP1059" i="2"/>
  <c r="DO1059" i="2"/>
  <c r="DN1059" i="2"/>
  <c r="DL1059" i="2"/>
  <c r="DF1059" i="2"/>
  <c r="DG1059" i="2" s="1"/>
  <c r="DE1059" i="2"/>
  <c r="CP1059" i="2"/>
  <c r="CG1059" i="2"/>
  <c r="AS1059" i="2"/>
  <c r="AR1059" i="2" s="1"/>
  <c r="AO1059" i="2"/>
  <c r="DQ1059" i="2" s="1"/>
  <c r="AN1059" i="2"/>
  <c r="DD1059" i="2" s="1"/>
  <c r="DO1058" i="2"/>
  <c r="DN1058" i="2"/>
  <c r="DL1058" i="2"/>
  <c r="DF1058" i="2"/>
  <c r="DG1058" i="2" s="1"/>
  <c r="DE1058" i="2"/>
  <c r="CP1058" i="2"/>
  <c r="AS1058" i="2"/>
  <c r="AR1058" i="2" s="1"/>
  <c r="DH1058" i="2" s="1"/>
  <c r="AO1058" i="2"/>
  <c r="DQ1058" i="2" s="1"/>
  <c r="AN1058" i="2"/>
  <c r="DD1058" i="2" s="1"/>
  <c r="DP1057" i="2"/>
  <c r="DO1057" i="2"/>
  <c r="DN1057" i="2"/>
  <c r="DL1057" i="2"/>
  <c r="DG1057" i="2"/>
  <c r="DF1057" i="2"/>
  <c r="DE1057" i="2"/>
  <c r="CP1057" i="2"/>
  <c r="DH1057" i="2" s="1"/>
  <c r="CG1057" i="2"/>
  <c r="AS1057" i="2"/>
  <c r="AR1057" i="2" s="1"/>
  <c r="AO1057" i="2"/>
  <c r="DQ1057" i="2" s="1"/>
  <c r="AN1057" i="2"/>
  <c r="DD1057" i="2" s="1"/>
  <c r="DO1056" i="2"/>
  <c r="DN1056" i="2"/>
  <c r="DL1056" i="2"/>
  <c r="DI1056" i="2"/>
  <c r="DH1056" i="2"/>
  <c r="DF1056" i="2"/>
  <c r="DG1056" i="2" s="1"/>
  <c r="DE1056" i="2"/>
  <c r="CP1056" i="2"/>
  <c r="AS1056" i="2"/>
  <c r="AR1056" i="2" s="1"/>
  <c r="AO1056" i="2"/>
  <c r="DQ1056" i="2" s="1"/>
  <c r="AN1056" i="2"/>
  <c r="DD1056" i="2" s="1"/>
  <c r="DO1055" i="2"/>
  <c r="DN1055" i="2"/>
  <c r="DL1055" i="2"/>
  <c r="DF1055" i="2"/>
  <c r="DG1055" i="2" s="1"/>
  <c r="DE1055" i="2"/>
  <c r="CP1055" i="2"/>
  <c r="AS1055" i="2"/>
  <c r="AR1055" i="2" s="1"/>
  <c r="AO1055" i="2"/>
  <c r="AN1055" i="2"/>
  <c r="DD1055" i="2" s="1"/>
  <c r="DO1054" i="2"/>
  <c r="DN1054" i="2"/>
  <c r="DL1054" i="2"/>
  <c r="DF1054" i="2"/>
  <c r="DG1054" i="2" s="1"/>
  <c r="DE1054" i="2"/>
  <c r="DI1054" i="2" s="1"/>
  <c r="CP1054" i="2"/>
  <c r="AS1054" i="2"/>
  <c r="AR1054" i="2" s="1"/>
  <c r="DH1054" i="2" s="1"/>
  <c r="AO1054" i="2"/>
  <c r="DQ1054" i="2" s="1"/>
  <c r="AN1054" i="2"/>
  <c r="DD1054" i="2" s="1"/>
  <c r="DO1053" i="2"/>
  <c r="DN1053" i="2"/>
  <c r="DL1053" i="2"/>
  <c r="DF1053" i="2"/>
  <c r="DG1053" i="2" s="1"/>
  <c r="DE1053" i="2"/>
  <c r="CP1053" i="2"/>
  <c r="AS1053" i="2"/>
  <c r="AR1053" i="2" s="1"/>
  <c r="AO1053" i="2"/>
  <c r="AN1053" i="2"/>
  <c r="DD1053" i="2" s="1"/>
  <c r="DO1052" i="2"/>
  <c r="DN1052" i="2"/>
  <c r="DL1052" i="2"/>
  <c r="DF1052" i="2"/>
  <c r="DG1052" i="2" s="1"/>
  <c r="DE1052" i="2"/>
  <c r="CP1052" i="2"/>
  <c r="AS1052" i="2"/>
  <c r="AR1052" i="2" s="1"/>
  <c r="DH1052" i="2" s="1"/>
  <c r="AO1052" i="2"/>
  <c r="DQ1052" i="2" s="1"/>
  <c r="AN1052" i="2"/>
  <c r="DD1052" i="2" s="1"/>
  <c r="DP1051" i="2"/>
  <c r="DO1051" i="2"/>
  <c r="DN1051" i="2"/>
  <c r="DL1051" i="2"/>
  <c r="DF1051" i="2"/>
  <c r="DG1051" i="2" s="1"/>
  <c r="DE1051" i="2"/>
  <c r="CP1051" i="2"/>
  <c r="DH1051" i="2" s="1"/>
  <c r="AS1051" i="2"/>
  <c r="AR1051" i="2" s="1"/>
  <c r="AO1051" i="2"/>
  <c r="CG1051" i="2" s="1"/>
  <c r="AN1051" i="2"/>
  <c r="DD1051" i="2" s="1"/>
  <c r="DO1050" i="2"/>
  <c r="DN1050" i="2"/>
  <c r="DL1050" i="2"/>
  <c r="DF1050" i="2"/>
  <c r="DG1050" i="2" s="1"/>
  <c r="DI1050" i="2" s="1"/>
  <c r="DE1050" i="2"/>
  <c r="CP1050" i="2"/>
  <c r="AS1050" i="2"/>
  <c r="AR1050" i="2" s="1"/>
  <c r="DH1050" i="2" s="1"/>
  <c r="AO1050" i="2"/>
  <c r="DQ1050" i="2" s="1"/>
  <c r="AN1050" i="2"/>
  <c r="DD1050" i="2" s="1"/>
  <c r="DP1049" i="2"/>
  <c r="DO1049" i="2"/>
  <c r="DN1049" i="2"/>
  <c r="DL1049" i="2"/>
  <c r="DG1049" i="2"/>
  <c r="DF1049" i="2"/>
  <c r="DE1049" i="2"/>
  <c r="CP1049" i="2"/>
  <c r="DH1049" i="2" s="1"/>
  <c r="CG1049" i="2"/>
  <c r="AS1049" i="2"/>
  <c r="AR1049" i="2" s="1"/>
  <c r="AO1049" i="2"/>
  <c r="DQ1049" i="2" s="1"/>
  <c r="AN1049" i="2"/>
  <c r="DD1049" i="2" s="1"/>
  <c r="DO1048" i="2"/>
  <c r="DN1048" i="2"/>
  <c r="DL1048" i="2"/>
  <c r="DH1048" i="2"/>
  <c r="DG1048" i="2"/>
  <c r="DF1048" i="2"/>
  <c r="DE1048" i="2"/>
  <c r="DI1048" i="2" s="1"/>
  <c r="DD1048" i="2"/>
  <c r="CP1048" i="2"/>
  <c r="AS1048" i="2"/>
  <c r="AR1048" i="2"/>
  <c r="AO1048" i="2"/>
  <c r="DQ1048" i="2" s="1"/>
  <c r="AN1048" i="2"/>
  <c r="DO1047" i="2"/>
  <c r="DN1047" i="2"/>
  <c r="DL1047" i="2"/>
  <c r="DG1047" i="2"/>
  <c r="DF1047" i="2"/>
  <c r="DE1047" i="2"/>
  <c r="CP1047" i="2"/>
  <c r="DH1047" i="2" s="1"/>
  <c r="AS1047" i="2"/>
  <c r="AR1047" i="2"/>
  <c r="AO1047" i="2"/>
  <c r="AN1047" i="2"/>
  <c r="DD1047" i="2" s="1"/>
  <c r="DO1046" i="2"/>
  <c r="DN1046" i="2"/>
  <c r="DL1046" i="2"/>
  <c r="DF1046" i="2"/>
  <c r="DG1046" i="2" s="1"/>
  <c r="DE1046" i="2"/>
  <c r="DI1046" i="2" s="1"/>
  <c r="CP1046" i="2"/>
  <c r="AS1046" i="2"/>
  <c r="AR1046" i="2" s="1"/>
  <c r="DH1046" i="2" s="1"/>
  <c r="AO1046" i="2"/>
  <c r="AN1046" i="2"/>
  <c r="DD1046" i="2" s="1"/>
  <c r="DO1045" i="2"/>
  <c r="DN1045" i="2"/>
  <c r="DL1045" i="2"/>
  <c r="DF1045" i="2"/>
  <c r="DG1045" i="2" s="1"/>
  <c r="DE1045" i="2"/>
  <c r="CP1045" i="2"/>
  <c r="AS1045" i="2"/>
  <c r="AR1045" i="2" s="1"/>
  <c r="AO1045" i="2"/>
  <c r="AN1045" i="2"/>
  <c r="DD1045" i="2" s="1"/>
  <c r="DP1044" i="2"/>
  <c r="DO1044" i="2"/>
  <c r="DN1044" i="2"/>
  <c r="DL1044" i="2"/>
  <c r="DF1044" i="2"/>
  <c r="DG1044" i="2" s="1"/>
  <c r="DE1044" i="2"/>
  <c r="DI1044" i="2" s="1"/>
  <c r="DD1044" i="2"/>
  <c r="CP1044" i="2"/>
  <c r="CG1044" i="2"/>
  <c r="AS1044" i="2"/>
  <c r="AR1044" i="2"/>
  <c r="DH1044" i="2" s="1"/>
  <c r="AO1044" i="2"/>
  <c r="DQ1044" i="2" s="1"/>
  <c r="AN1044" i="2"/>
  <c r="DO1043" i="2"/>
  <c r="DN1043" i="2"/>
  <c r="DL1043" i="2"/>
  <c r="DF1043" i="2"/>
  <c r="DG1043" i="2" s="1"/>
  <c r="DE1043" i="2"/>
  <c r="CP1043" i="2"/>
  <c r="CG1043" i="2"/>
  <c r="AS1043" i="2"/>
  <c r="AR1043" i="2"/>
  <c r="AO1043" i="2"/>
  <c r="DQ1043" i="2" s="1"/>
  <c r="AN1043" i="2"/>
  <c r="DD1043" i="2" s="1"/>
  <c r="DP1042" i="2"/>
  <c r="DO1042" i="2"/>
  <c r="DN1042" i="2"/>
  <c r="DL1042" i="2"/>
  <c r="DF1042" i="2"/>
  <c r="DG1042" i="2" s="1"/>
  <c r="DE1042" i="2"/>
  <c r="DI1042" i="2" s="1"/>
  <c r="CP1042" i="2"/>
  <c r="CG1042" i="2"/>
  <c r="AS1042" i="2"/>
  <c r="AR1042" i="2" s="1"/>
  <c r="DH1042" i="2" s="1"/>
  <c r="AO1042" i="2"/>
  <c r="DQ1042" i="2" s="1"/>
  <c r="AN1042" i="2"/>
  <c r="DD1042" i="2" s="1"/>
  <c r="DO1041" i="2"/>
  <c r="DN1041" i="2"/>
  <c r="DL1041" i="2"/>
  <c r="DF1041" i="2"/>
  <c r="DG1041" i="2" s="1"/>
  <c r="DE1041" i="2"/>
  <c r="CP1041" i="2"/>
  <c r="AS1041" i="2"/>
  <c r="AR1041" i="2"/>
  <c r="AO1041" i="2"/>
  <c r="DP1041" i="2" s="1"/>
  <c r="AN1041" i="2"/>
  <c r="DD1041" i="2" s="1"/>
  <c r="DO1040" i="2"/>
  <c r="DN1040" i="2"/>
  <c r="DL1040" i="2"/>
  <c r="DH1040" i="2"/>
  <c r="DF1040" i="2"/>
  <c r="DG1040" i="2" s="1"/>
  <c r="DI1040" i="2" s="1"/>
  <c r="DE1040" i="2"/>
  <c r="CP1040" i="2"/>
  <c r="CG1040" i="2"/>
  <c r="AS1040" i="2"/>
  <c r="AR1040" i="2"/>
  <c r="AO1040" i="2"/>
  <c r="DQ1040" i="2" s="1"/>
  <c r="AN1040" i="2"/>
  <c r="DD1040" i="2" s="1"/>
  <c r="DO1039" i="2"/>
  <c r="DN1039" i="2"/>
  <c r="DL1039" i="2"/>
  <c r="DG1039" i="2"/>
  <c r="DF1039" i="2"/>
  <c r="DE1039" i="2"/>
  <c r="CP1039" i="2"/>
  <c r="DH1039" i="2" s="1"/>
  <c r="CG1039" i="2"/>
  <c r="AS1039" i="2"/>
  <c r="AR1039" i="2"/>
  <c r="AO1039" i="2"/>
  <c r="DQ1039" i="2" s="1"/>
  <c r="AN1039" i="2"/>
  <c r="DD1039" i="2" s="1"/>
  <c r="DO1038" i="2"/>
  <c r="DN1038" i="2"/>
  <c r="DL1038" i="2"/>
  <c r="DF1038" i="2"/>
  <c r="DG1038" i="2" s="1"/>
  <c r="DE1038" i="2"/>
  <c r="DI1038" i="2" s="1"/>
  <c r="CP1038" i="2"/>
  <c r="AS1038" i="2"/>
  <c r="AR1038" i="2" s="1"/>
  <c r="DH1038" i="2" s="1"/>
  <c r="AO1038" i="2"/>
  <c r="AN1038" i="2"/>
  <c r="DD1038" i="2" s="1"/>
  <c r="DO1037" i="2"/>
  <c r="DN1037" i="2"/>
  <c r="DL1037" i="2"/>
  <c r="DF1037" i="2"/>
  <c r="DG1037" i="2" s="1"/>
  <c r="DE1037" i="2"/>
  <c r="CP1037" i="2"/>
  <c r="AS1037" i="2"/>
  <c r="AR1037" i="2" s="1"/>
  <c r="AO1037" i="2"/>
  <c r="AN1037" i="2"/>
  <c r="DD1037" i="2" s="1"/>
  <c r="DP1036" i="2"/>
  <c r="DO1036" i="2"/>
  <c r="DN1036" i="2"/>
  <c r="DL1036" i="2"/>
  <c r="DF1036" i="2"/>
  <c r="DG1036" i="2" s="1"/>
  <c r="DI1036" i="2" s="1"/>
  <c r="DE1036" i="2"/>
  <c r="CP1036" i="2"/>
  <c r="CG1036" i="2"/>
  <c r="AS1036" i="2"/>
  <c r="AR1036" i="2"/>
  <c r="DH1036" i="2" s="1"/>
  <c r="AO1036" i="2"/>
  <c r="DQ1036" i="2" s="1"/>
  <c r="AN1036" i="2"/>
  <c r="DD1036" i="2" s="1"/>
  <c r="DO1035" i="2"/>
  <c r="DN1035" i="2"/>
  <c r="DL1035" i="2"/>
  <c r="DG1035" i="2"/>
  <c r="DF1035" i="2"/>
  <c r="DE1035" i="2"/>
  <c r="CP1035" i="2"/>
  <c r="CG1035" i="2"/>
  <c r="AS1035" i="2"/>
  <c r="AR1035" i="2"/>
  <c r="AO1035" i="2"/>
  <c r="DQ1035" i="2" s="1"/>
  <c r="AN1035" i="2"/>
  <c r="DD1035" i="2" s="1"/>
  <c r="DP1034" i="2"/>
  <c r="DO1034" i="2"/>
  <c r="DN1034" i="2"/>
  <c r="DL1034" i="2"/>
  <c r="DF1034" i="2"/>
  <c r="DG1034" i="2" s="1"/>
  <c r="DE1034" i="2"/>
  <c r="DI1034" i="2" s="1"/>
  <c r="CP1034" i="2"/>
  <c r="CG1034" i="2"/>
  <c r="AS1034" i="2"/>
  <c r="AR1034" i="2" s="1"/>
  <c r="DH1034" i="2" s="1"/>
  <c r="AO1034" i="2"/>
  <c r="DQ1034" i="2" s="1"/>
  <c r="AN1034" i="2"/>
  <c r="DD1034" i="2" s="1"/>
  <c r="DQ1033" i="2"/>
  <c r="DO1033" i="2"/>
  <c r="DN1033" i="2"/>
  <c r="DL1033" i="2"/>
  <c r="DF1033" i="2"/>
  <c r="DG1033" i="2" s="1"/>
  <c r="DE1033" i="2"/>
  <c r="CP1033" i="2"/>
  <c r="AS1033" i="2"/>
  <c r="AR1033" i="2"/>
  <c r="AO1033" i="2"/>
  <c r="DP1033" i="2" s="1"/>
  <c r="AN1033" i="2"/>
  <c r="DD1033" i="2" s="1"/>
  <c r="DO1032" i="2"/>
  <c r="DN1032" i="2"/>
  <c r="DL1032" i="2"/>
  <c r="DI1032" i="2"/>
  <c r="DH1032" i="2"/>
  <c r="DF1032" i="2"/>
  <c r="DG1032" i="2" s="1"/>
  <c r="DE1032" i="2"/>
  <c r="DD1032" i="2"/>
  <c r="CP1032" i="2"/>
  <c r="AS1032" i="2"/>
  <c r="AR1032" i="2"/>
  <c r="AO1032" i="2"/>
  <c r="AN1032" i="2"/>
  <c r="DO1031" i="2"/>
  <c r="DN1031" i="2"/>
  <c r="DL1031" i="2"/>
  <c r="DG1031" i="2"/>
  <c r="DF1031" i="2"/>
  <c r="DE1031" i="2"/>
  <c r="CP1031" i="2"/>
  <c r="DH1031" i="2" s="1"/>
  <c r="AS1031" i="2"/>
  <c r="AR1031" i="2"/>
  <c r="AO1031" i="2"/>
  <c r="AN1031" i="2"/>
  <c r="DD1031" i="2" s="1"/>
  <c r="DO1030" i="2"/>
  <c r="DN1030" i="2"/>
  <c r="DL1030" i="2"/>
  <c r="DF1030" i="2"/>
  <c r="DG1030" i="2" s="1"/>
  <c r="DE1030" i="2"/>
  <c r="DI1030" i="2" s="1"/>
  <c r="CP1030" i="2"/>
  <c r="AS1030" i="2"/>
  <c r="AR1030" i="2" s="1"/>
  <c r="DH1030" i="2" s="1"/>
  <c r="AO1030" i="2"/>
  <c r="AN1030" i="2"/>
  <c r="DD1030" i="2" s="1"/>
  <c r="DO1029" i="2"/>
  <c r="DN1029" i="2"/>
  <c r="DL1029" i="2"/>
  <c r="DF1029" i="2"/>
  <c r="DG1029" i="2" s="1"/>
  <c r="DE1029" i="2"/>
  <c r="CP1029" i="2"/>
  <c r="AS1029" i="2"/>
  <c r="AR1029" i="2" s="1"/>
  <c r="AO1029" i="2"/>
  <c r="AN1029" i="2"/>
  <c r="DD1029" i="2" s="1"/>
  <c r="DP1028" i="2"/>
  <c r="DO1028" i="2"/>
  <c r="DN1028" i="2"/>
  <c r="DL1028" i="2"/>
  <c r="DF1028" i="2"/>
  <c r="DG1028" i="2" s="1"/>
  <c r="DE1028" i="2"/>
  <c r="DI1028" i="2" s="1"/>
  <c r="DD1028" i="2"/>
  <c r="CP1028" i="2"/>
  <c r="CG1028" i="2"/>
  <c r="AS1028" i="2"/>
  <c r="AR1028" i="2"/>
  <c r="DH1028" i="2" s="1"/>
  <c r="AO1028" i="2"/>
  <c r="DQ1028" i="2" s="1"/>
  <c r="AN1028" i="2"/>
  <c r="DO1027" i="2"/>
  <c r="DN1027" i="2"/>
  <c r="DL1027" i="2"/>
  <c r="DF1027" i="2"/>
  <c r="DG1027" i="2" s="1"/>
  <c r="DE1027" i="2"/>
  <c r="CP1027" i="2"/>
  <c r="CG1027" i="2"/>
  <c r="AS1027" i="2"/>
  <c r="AR1027" i="2"/>
  <c r="AO1027" i="2"/>
  <c r="DQ1027" i="2" s="1"/>
  <c r="AN1027" i="2"/>
  <c r="DD1027" i="2" s="1"/>
  <c r="DP1026" i="2"/>
  <c r="DO1026" i="2"/>
  <c r="DN1026" i="2"/>
  <c r="DL1026" i="2"/>
  <c r="DF1026" i="2"/>
  <c r="DG1026" i="2" s="1"/>
  <c r="DE1026" i="2"/>
  <c r="DI1026" i="2" s="1"/>
  <c r="CP1026" i="2"/>
  <c r="CG1026" i="2"/>
  <c r="AS1026" i="2"/>
  <c r="AR1026" i="2" s="1"/>
  <c r="DH1026" i="2" s="1"/>
  <c r="AO1026" i="2"/>
  <c r="DQ1026" i="2" s="1"/>
  <c r="AN1026" i="2"/>
  <c r="DD1026" i="2" s="1"/>
  <c r="DO1025" i="2"/>
  <c r="DN1025" i="2"/>
  <c r="DL1025" i="2"/>
  <c r="DF1025" i="2"/>
  <c r="DG1025" i="2" s="1"/>
  <c r="DE1025" i="2"/>
  <c r="CP1025" i="2"/>
  <c r="AS1025" i="2"/>
  <c r="AR1025" i="2"/>
  <c r="AO1025" i="2"/>
  <c r="DP1025" i="2" s="1"/>
  <c r="AN1025" i="2"/>
  <c r="DD1025" i="2" s="1"/>
  <c r="DO1024" i="2"/>
  <c r="DN1024" i="2"/>
  <c r="DL1024" i="2"/>
  <c r="DH1024" i="2"/>
  <c r="DF1024" i="2"/>
  <c r="DG1024" i="2" s="1"/>
  <c r="DI1024" i="2" s="1"/>
  <c r="DE1024" i="2"/>
  <c r="CP1024" i="2"/>
  <c r="CG1024" i="2"/>
  <c r="AS1024" i="2"/>
  <c r="AR1024" i="2"/>
  <c r="AO1024" i="2"/>
  <c r="DQ1024" i="2" s="1"/>
  <c r="AN1024" i="2"/>
  <c r="DD1024" i="2" s="1"/>
  <c r="DO1023" i="2"/>
  <c r="DN1023" i="2"/>
  <c r="DL1023" i="2"/>
  <c r="DG1023" i="2"/>
  <c r="DF1023" i="2"/>
  <c r="DE1023" i="2"/>
  <c r="CP1023" i="2"/>
  <c r="DH1023" i="2" s="1"/>
  <c r="CG1023" i="2"/>
  <c r="AS1023" i="2"/>
  <c r="AR1023" i="2"/>
  <c r="AO1023" i="2"/>
  <c r="DQ1023" i="2" s="1"/>
  <c r="AN1023" i="2"/>
  <c r="DD1023" i="2" s="1"/>
  <c r="DO1022" i="2"/>
  <c r="DN1022" i="2"/>
  <c r="DL1022" i="2"/>
  <c r="DF1022" i="2"/>
  <c r="DG1022" i="2" s="1"/>
  <c r="DE1022" i="2"/>
  <c r="DI1022" i="2" s="1"/>
  <c r="CP1022" i="2"/>
  <c r="AS1022" i="2"/>
  <c r="AR1022" i="2" s="1"/>
  <c r="DH1022" i="2" s="1"/>
  <c r="AO1022" i="2"/>
  <c r="AN1022" i="2"/>
  <c r="DD1022" i="2" s="1"/>
  <c r="DO1021" i="2"/>
  <c r="DN1021" i="2"/>
  <c r="DL1021" i="2"/>
  <c r="DF1021" i="2"/>
  <c r="DG1021" i="2" s="1"/>
  <c r="DE1021" i="2"/>
  <c r="DI1021" i="2" s="1"/>
  <c r="CP1021" i="2"/>
  <c r="AS1021" i="2"/>
  <c r="AR1021" i="2" s="1"/>
  <c r="AO1021" i="2"/>
  <c r="AN1021" i="2"/>
  <c r="DD1021" i="2" s="1"/>
  <c r="DP1020" i="2"/>
  <c r="DO1020" i="2"/>
  <c r="DN1020" i="2"/>
  <c r="DL1020" i="2"/>
  <c r="DF1020" i="2"/>
  <c r="DG1020" i="2" s="1"/>
  <c r="DI1020" i="2" s="1"/>
  <c r="DE1020" i="2"/>
  <c r="CP1020" i="2"/>
  <c r="CG1020" i="2"/>
  <c r="AS1020" i="2"/>
  <c r="AR1020" i="2"/>
  <c r="DH1020" i="2" s="1"/>
  <c r="AO1020" i="2"/>
  <c r="DQ1020" i="2" s="1"/>
  <c r="AN1020" i="2"/>
  <c r="DD1020" i="2" s="1"/>
  <c r="DO1019" i="2"/>
  <c r="DN1019" i="2"/>
  <c r="DL1019" i="2"/>
  <c r="DG1019" i="2"/>
  <c r="DF1019" i="2"/>
  <c r="DE1019" i="2"/>
  <c r="CP1019" i="2"/>
  <c r="CG1019" i="2"/>
  <c r="AS1019" i="2"/>
  <c r="AR1019" i="2"/>
  <c r="AO1019" i="2"/>
  <c r="DQ1019" i="2" s="1"/>
  <c r="AN1019" i="2"/>
  <c r="DD1019" i="2" s="1"/>
  <c r="DP1018" i="2"/>
  <c r="DO1018" i="2"/>
  <c r="DN1018" i="2"/>
  <c r="DL1018" i="2"/>
  <c r="DF1018" i="2"/>
  <c r="DG1018" i="2" s="1"/>
  <c r="DE1018" i="2"/>
  <c r="DI1018" i="2" s="1"/>
  <c r="CP1018" i="2"/>
  <c r="CG1018" i="2"/>
  <c r="AS1018" i="2"/>
  <c r="AR1018" i="2" s="1"/>
  <c r="DH1018" i="2" s="1"/>
  <c r="AO1018" i="2"/>
  <c r="DQ1018" i="2" s="1"/>
  <c r="AN1018" i="2"/>
  <c r="DD1018" i="2" s="1"/>
  <c r="DQ1017" i="2"/>
  <c r="DO1017" i="2"/>
  <c r="DN1017" i="2"/>
  <c r="DL1017" i="2"/>
  <c r="DF1017" i="2"/>
  <c r="DG1017" i="2" s="1"/>
  <c r="DE1017" i="2"/>
  <c r="CP1017" i="2"/>
  <c r="AS1017" i="2"/>
  <c r="AR1017" i="2"/>
  <c r="AO1017" i="2"/>
  <c r="DP1017" i="2" s="1"/>
  <c r="AN1017" i="2"/>
  <c r="DD1017" i="2" s="1"/>
  <c r="DO1016" i="2"/>
  <c r="DN1016" i="2"/>
  <c r="DL1016" i="2"/>
  <c r="DI1016" i="2"/>
  <c r="DH1016" i="2"/>
  <c r="DF1016" i="2"/>
  <c r="DG1016" i="2" s="1"/>
  <c r="DE1016" i="2"/>
  <c r="DD1016" i="2"/>
  <c r="CP1016" i="2"/>
  <c r="AS1016" i="2"/>
  <c r="AR1016" i="2"/>
  <c r="AO1016" i="2"/>
  <c r="AN1016" i="2"/>
  <c r="DO1015" i="2"/>
  <c r="DN1015" i="2"/>
  <c r="DL1015" i="2"/>
  <c r="DG1015" i="2"/>
  <c r="DF1015" i="2"/>
  <c r="DE1015" i="2"/>
  <c r="CP1015" i="2"/>
  <c r="DH1015" i="2" s="1"/>
  <c r="AS1015" i="2"/>
  <c r="AR1015" i="2"/>
  <c r="AO1015" i="2"/>
  <c r="AN1015" i="2"/>
  <c r="DD1015" i="2" s="1"/>
  <c r="DO1014" i="2"/>
  <c r="DN1014" i="2"/>
  <c r="DL1014" i="2"/>
  <c r="DF1014" i="2"/>
  <c r="DG1014" i="2" s="1"/>
  <c r="DE1014" i="2"/>
  <c r="DI1014" i="2" s="1"/>
  <c r="CP1014" i="2"/>
  <c r="AS1014" i="2"/>
  <c r="AR1014" i="2" s="1"/>
  <c r="DH1014" i="2" s="1"/>
  <c r="AO1014" i="2"/>
  <c r="AN1014" i="2"/>
  <c r="DD1014" i="2" s="1"/>
  <c r="DO1013" i="2"/>
  <c r="DN1013" i="2"/>
  <c r="DL1013" i="2"/>
  <c r="DF1013" i="2"/>
  <c r="DG1013" i="2" s="1"/>
  <c r="DE1013" i="2"/>
  <c r="DI1013" i="2" s="1"/>
  <c r="CP1013" i="2"/>
  <c r="AS1013" i="2"/>
  <c r="AR1013" i="2" s="1"/>
  <c r="AO1013" i="2"/>
  <c r="AN1013" i="2"/>
  <c r="DD1013" i="2" s="1"/>
  <c r="DP1012" i="2"/>
  <c r="DO1012" i="2"/>
  <c r="DN1012" i="2"/>
  <c r="DL1012" i="2"/>
  <c r="DF1012" i="2"/>
  <c r="DG1012" i="2" s="1"/>
  <c r="DE1012" i="2"/>
  <c r="DI1012" i="2" s="1"/>
  <c r="DD1012" i="2"/>
  <c r="CP1012" i="2"/>
  <c r="CG1012" i="2"/>
  <c r="AS1012" i="2"/>
  <c r="AR1012" i="2"/>
  <c r="DH1012" i="2" s="1"/>
  <c r="AO1012" i="2"/>
  <c r="DQ1012" i="2" s="1"/>
  <c r="AN1012" i="2"/>
  <c r="DO1011" i="2"/>
  <c r="DN1011" i="2"/>
  <c r="DL1011" i="2"/>
  <c r="DF1011" i="2"/>
  <c r="DG1011" i="2" s="1"/>
  <c r="DE1011" i="2"/>
  <c r="CP1011" i="2"/>
  <c r="CG1011" i="2"/>
  <c r="AS1011" i="2"/>
  <c r="AR1011" i="2"/>
  <c r="AO1011" i="2"/>
  <c r="DQ1011" i="2" s="1"/>
  <c r="AN1011" i="2"/>
  <c r="DD1011" i="2" s="1"/>
  <c r="DP1010" i="2"/>
  <c r="DO1010" i="2"/>
  <c r="DN1010" i="2"/>
  <c r="DL1010" i="2"/>
  <c r="DF1010" i="2"/>
  <c r="DG1010" i="2" s="1"/>
  <c r="DE1010" i="2"/>
  <c r="DI1010" i="2" s="1"/>
  <c r="CP1010" i="2"/>
  <c r="CG1010" i="2"/>
  <c r="AS1010" i="2"/>
  <c r="AR1010" i="2" s="1"/>
  <c r="DH1010" i="2" s="1"/>
  <c r="AO1010" i="2"/>
  <c r="DQ1010" i="2" s="1"/>
  <c r="AN1010" i="2"/>
  <c r="DD1010" i="2" s="1"/>
  <c r="DO1009" i="2"/>
  <c r="DN1009" i="2"/>
  <c r="DL1009" i="2"/>
  <c r="DF1009" i="2"/>
  <c r="DG1009" i="2" s="1"/>
  <c r="DE1009" i="2"/>
  <c r="CP1009" i="2"/>
  <c r="AS1009" i="2"/>
  <c r="AR1009" i="2"/>
  <c r="AO1009" i="2"/>
  <c r="DP1009" i="2" s="1"/>
  <c r="AN1009" i="2"/>
  <c r="DD1009" i="2" s="1"/>
  <c r="DO1008" i="2"/>
  <c r="DN1008" i="2"/>
  <c r="DL1008" i="2"/>
  <c r="DH1008" i="2"/>
  <c r="DF1008" i="2"/>
  <c r="DG1008" i="2" s="1"/>
  <c r="DI1008" i="2" s="1"/>
  <c r="DE1008" i="2"/>
  <c r="CP1008" i="2"/>
  <c r="CG1008" i="2"/>
  <c r="AS1008" i="2"/>
  <c r="AR1008" i="2"/>
  <c r="AO1008" i="2"/>
  <c r="DQ1008" i="2" s="1"/>
  <c r="AN1008" i="2"/>
  <c r="DD1008" i="2" s="1"/>
  <c r="DO1007" i="2"/>
  <c r="DN1007" i="2"/>
  <c r="DL1007" i="2"/>
  <c r="DG1007" i="2"/>
  <c r="DF1007" i="2"/>
  <c r="DE1007" i="2"/>
  <c r="CP1007" i="2"/>
  <c r="DH1007" i="2" s="1"/>
  <c r="CG1007" i="2"/>
  <c r="AS1007" i="2"/>
  <c r="AR1007" i="2"/>
  <c r="AO1007" i="2"/>
  <c r="DQ1007" i="2" s="1"/>
  <c r="AN1007" i="2"/>
  <c r="DD1007" i="2" s="1"/>
  <c r="DO1006" i="2"/>
  <c r="DN1006" i="2"/>
  <c r="DL1006" i="2"/>
  <c r="DF1006" i="2"/>
  <c r="DG1006" i="2" s="1"/>
  <c r="DE1006" i="2"/>
  <c r="DI1006" i="2" s="1"/>
  <c r="CP1006" i="2"/>
  <c r="AS1006" i="2"/>
  <c r="AR1006" i="2" s="1"/>
  <c r="DH1006" i="2" s="1"/>
  <c r="AO1006" i="2"/>
  <c r="AN1006" i="2"/>
  <c r="DD1006" i="2" s="1"/>
  <c r="DO1005" i="2"/>
  <c r="DN1005" i="2"/>
  <c r="DL1005" i="2"/>
  <c r="DF1005" i="2"/>
  <c r="DG1005" i="2" s="1"/>
  <c r="DE1005" i="2"/>
  <c r="DI1005" i="2" s="1"/>
  <c r="CP1005" i="2"/>
  <c r="AS1005" i="2"/>
  <c r="AR1005" i="2" s="1"/>
  <c r="AO1005" i="2"/>
  <c r="AN1005" i="2"/>
  <c r="DD1005" i="2" s="1"/>
  <c r="DP1004" i="2"/>
  <c r="DO1004" i="2"/>
  <c r="DN1004" i="2"/>
  <c r="DL1004" i="2"/>
  <c r="DF1004" i="2"/>
  <c r="DG1004" i="2" s="1"/>
  <c r="DI1004" i="2" s="1"/>
  <c r="DE1004" i="2"/>
  <c r="CP1004" i="2"/>
  <c r="CG1004" i="2"/>
  <c r="AS1004" i="2"/>
  <c r="AR1004" i="2"/>
  <c r="DH1004" i="2" s="1"/>
  <c r="AO1004" i="2"/>
  <c r="DQ1004" i="2" s="1"/>
  <c r="AN1004" i="2"/>
  <c r="DD1004" i="2" s="1"/>
  <c r="DO1003" i="2"/>
  <c r="DN1003" i="2"/>
  <c r="DL1003" i="2"/>
  <c r="DG1003" i="2"/>
  <c r="DF1003" i="2"/>
  <c r="DE1003" i="2"/>
  <c r="CP1003" i="2"/>
  <c r="CG1003" i="2"/>
  <c r="AS1003" i="2"/>
  <c r="AR1003" i="2"/>
  <c r="AO1003" i="2"/>
  <c r="DQ1003" i="2" s="1"/>
  <c r="AN1003" i="2"/>
  <c r="DD1003" i="2" s="1"/>
  <c r="DP1002" i="2"/>
  <c r="DO1002" i="2"/>
  <c r="DN1002" i="2"/>
  <c r="DL1002" i="2"/>
  <c r="DF1002" i="2"/>
  <c r="DG1002" i="2" s="1"/>
  <c r="DE1002" i="2"/>
  <c r="DI1002" i="2" s="1"/>
  <c r="CP1002" i="2"/>
  <c r="CG1002" i="2"/>
  <c r="AS1002" i="2"/>
  <c r="AR1002" i="2" s="1"/>
  <c r="DH1002" i="2" s="1"/>
  <c r="AO1002" i="2"/>
  <c r="DQ1002" i="2" s="1"/>
  <c r="AN1002" i="2"/>
  <c r="DD1002" i="2" s="1"/>
  <c r="DQ1001" i="2"/>
  <c r="DO1001" i="2"/>
  <c r="DN1001" i="2"/>
  <c r="DL1001" i="2"/>
  <c r="DF1001" i="2"/>
  <c r="DG1001" i="2" s="1"/>
  <c r="DE1001" i="2"/>
  <c r="CP1001" i="2"/>
  <c r="AS1001" i="2"/>
  <c r="AR1001" i="2"/>
  <c r="AO1001" i="2"/>
  <c r="DP1001" i="2" s="1"/>
  <c r="AN1001" i="2"/>
  <c r="DD1001" i="2" s="1"/>
  <c r="DO1000" i="2"/>
  <c r="DN1000" i="2"/>
  <c r="DL1000" i="2"/>
  <c r="DI1000" i="2"/>
  <c r="DH1000" i="2"/>
  <c r="DF1000" i="2"/>
  <c r="DG1000" i="2" s="1"/>
  <c r="DE1000" i="2"/>
  <c r="DD1000" i="2"/>
  <c r="CP1000" i="2"/>
  <c r="AS1000" i="2"/>
  <c r="AR1000" i="2"/>
  <c r="AO1000" i="2"/>
  <c r="AN1000" i="2"/>
  <c r="DO999" i="2"/>
  <c r="DN999" i="2"/>
  <c r="DL999" i="2"/>
  <c r="DG999" i="2"/>
  <c r="DF999" i="2"/>
  <c r="DE999" i="2"/>
  <c r="CP999" i="2"/>
  <c r="DH999" i="2" s="1"/>
  <c r="AS999" i="2"/>
  <c r="AR999" i="2"/>
  <c r="AO999" i="2"/>
  <c r="AN999" i="2"/>
  <c r="DD999" i="2" s="1"/>
  <c r="DO998" i="2"/>
  <c r="DN998" i="2"/>
  <c r="DL998" i="2"/>
  <c r="DF998" i="2"/>
  <c r="DG998" i="2" s="1"/>
  <c r="DE998" i="2"/>
  <c r="DI998" i="2" s="1"/>
  <c r="CP998" i="2"/>
  <c r="AS998" i="2"/>
  <c r="AR998" i="2" s="1"/>
  <c r="DH998" i="2" s="1"/>
  <c r="AO998" i="2"/>
  <c r="AN998" i="2"/>
  <c r="DD998" i="2" s="1"/>
  <c r="DO997" i="2"/>
  <c r="DN997" i="2"/>
  <c r="DL997" i="2"/>
  <c r="DF997" i="2"/>
  <c r="DG997" i="2" s="1"/>
  <c r="DE997" i="2"/>
  <c r="DI997" i="2" s="1"/>
  <c r="CP997" i="2"/>
  <c r="AS997" i="2"/>
  <c r="AR997" i="2" s="1"/>
  <c r="AO997" i="2"/>
  <c r="AN997" i="2"/>
  <c r="DD997" i="2" s="1"/>
  <c r="DP996" i="2"/>
  <c r="DO996" i="2"/>
  <c r="DN996" i="2"/>
  <c r="DL996" i="2"/>
  <c r="DF996" i="2"/>
  <c r="DG996" i="2" s="1"/>
  <c r="DE996" i="2"/>
  <c r="DI996" i="2" s="1"/>
  <c r="DD996" i="2"/>
  <c r="CP996" i="2"/>
  <c r="CG996" i="2"/>
  <c r="AS996" i="2"/>
  <c r="AR996" i="2"/>
  <c r="DH996" i="2" s="1"/>
  <c r="AO996" i="2"/>
  <c r="DQ996" i="2" s="1"/>
  <c r="AN996" i="2"/>
  <c r="DO995" i="2"/>
  <c r="DN995" i="2"/>
  <c r="DL995" i="2"/>
  <c r="DF995" i="2"/>
  <c r="DG995" i="2" s="1"/>
  <c r="DE995" i="2"/>
  <c r="CP995" i="2"/>
  <c r="CG995" i="2"/>
  <c r="AS995" i="2"/>
  <c r="AR995" i="2"/>
  <c r="AO995" i="2"/>
  <c r="DQ995" i="2" s="1"/>
  <c r="AN995" i="2"/>
  <c r="DD995" i="2" s="1"/>
  <c r="DP994" i="2"/>
  <c r="DO994" i="2"/>
  <c r="DN994" i="2"/>
  <c r="DL994" i="2"/>
  <c r="DF994" i="2"/>
  <c r="DG994" i="2" s="1"/>
  <c r="DE994" i="2"/>
  <c r="DI994" i="2" s="1"/>
  <c r="CP994" i="2"/>
  <c r="CG994" i="2"/>
  <c r="AS994" i="2"/>
  <c r="AR994" i="2" s="1"/>
  <c r="DH994" i="2" s="1"/>
  <c r="AO994" i="2"/>
  <c r="DQ994" i="2" s="1"/>
  <c r="AN994" i="2"/>
  <c r="DD994" i="2" s="1"/>
  <c r="DO993" i="2"/>
  <c r="DN993" i="2"/>
  <c r="DL993" i="2"/>
  <c r="DF993" i="2"/>
  <c r="DG993" i="2" s="1"/>
  <c r="DE993" i="2"/>
  <c r="DI993" i="2" s="1"/>
  <c r="CP993" i="2"/>
  <c r="AS993" i="2"/>
  <c r="AR993" i="2"/>
  <c r="AO993" i="2"/>
  <c r="DP993" i="2" s="1"/>
  <c r="AN993" i="2"/>
  <c r="DD993" i="2" s="1"/>
  <c r="DO992" i="2"/>
  <c r="DN992" i="2"/>
  <c r="DL992" i="2"/>
  <c r="DH992" i="2"/>
  <c r="DF992" i="2"/>
  <c r="DG992" i="2" s="1"/>
  <c r="DI992" i="2" s="1"/>
  <c r="DE992" i="2"/>
  <c r="CP992" i="2"/>
  <c r="CG992" i="2"/>
  <c r="AS992" i="2"/>
  <c r="AR992" i="2"/>
  <c r="AO992" i="2"/>
  <c r="DQ992" i="2" s="1"/>
  <c r="AN992" i="2"/>
  <c r="DD992" i="2" s="1"/>
  <c r="DO991" i="2"/>
  <c r="DN991" i="2"/>
  <c r="DL991" i="2"/>
  <c r="DG991" i="2"/>
  <c r="DF991" i="2"/>
  <c r="DE991" i="2"/>
  <c r="CP991" i="2"/>
  <c r="DH991" i="2" s="1"/>
  <c r="CG991" i="2"/>
  <c r="AS991" i="2"/>
  <c r="AR991" i="2"/>
  <c r="AO991" i="2"/>
  <c r="DQ991" i="2" s="1"/>
  <c r="AN991" i="2"/>
  <c r="DD991" i="2" s="1"/>
  <c r="DO990" i="2"/>
  <c r="DN990" i="2"/>
  <c r="DL990" i="2"/>
  <c r="DF990" i="2"/>
  <c r="DG990" i="2" s="1"/>
  <c r="DE990" i="2"/>
  <c r="DI990" i="2" s="1"/>
  <c r="CP990" i="2"/>
  <c r="AS990" i="2"/>
  <c r="AR990" i="2" s="1"/>
  <c r="DH990" i="2" s="1"/>
  <c r="AO990" i="2"/>
  <c r="AN990" i="2"/>
  <c r="DD990" i="2" s="1"/>
  <c r="DO989" i="2"/>
  <c r="DN989" i="2"/>
  <c r="DL989" i="2"/>
  <c r="DF989" i="2"/>
  <c r="DG989" i="2" s="1"/>
  <c r="DE989" i="2"/>
  <c r="DI989" i="2" s="1"/>
  <c r="CP989" i="2"/>
  <c r="AS989" i="2"/>
  <c r="AR989" i="2" s="1"/>
  <c r="AO989" i="2"/>
  <c r="AN989" i="2"/>
  <c r="DD989" i="2" s="1"/>
  <c r="DP988" i="2"/>
  <c r="DO988" i="2"/>
  <c r="DN988" i="2"/>
  <c r="DL988" i="2"/>
  <c r="DF988" i="2"/>
  <c r="DG988" i="2" s="1"/>
  <c r="DI988" i="2" s="1"/>
  <c r="DE988" i="2"/>
  <c r="CP988" i="2"/>
  <c r="CG988" i="2"/>
  <c r="AS988" i="2"/>
  <c r="AR988" i="2"/>
  <c r="DH988" i="2" s="1"/>
  <c r="AO988" i="2"/>
  <c r="DQ988" i="2" s="1"/>
  <c r="AN988" i="2"/>
  <c r="DD988" i="2" s="1"/>
  <c r="DO987" i="2"/>
  <c r="DN987" i="2"/>
  <c r="DL987" i="2"/>
  <c r="DG987" i="2"/>
  <c r="DF987" i="2"/>
  <c r="DE987" i="2"/>
  <c r="CP987" i="2"/>
  <c r="CG987" i="2"/>
  <c r="AS987" i="2"/>
  <c r="AR987" i="2"/>
  <c r="AO987" i="2"/>
  <c r="DQ987" i="2" s="1"/>
  <c r="AN987" i="2"/>
  <c r="DD987" i="2" s="1"/>
  <c r="DP986" i="2"/>
  <c r="DO986" i="2"/>
  <c r="DN986" i="2"/>
  <c r="DL986" i="2"/>
  <c r="DF986" i="2"/>
  <c r="DG986" i="2" s="1"/>
  <c r="DE986" i="2"/>
  <c r="DI986" i="2" s="1"/>
  <c r="CP986" i="2"/>
  <c r="CG986" i="2"/>
  <c r="AS986" i="2"/>
  <c r="AR986" i="2" s="1"/>
  <c r="DH986" i="2" s="1"/>
  <c r="AO986" i="2"/>
  <c r="DQ986" i="2" s="1"/>
  <c r="AN986" i="2"/>
  <c r="DD986" i="2" s="1"/>
  <c r="DQ985" i="2"/>
  <c r="DO985" i="2"/>
  <c r="DN985" i="2"/>
  <c r="DL985" i="2"/>
  <c r="DF985" i="2"/>
  <c r="DG985" i="2" s="1"/>
  <c r="DE985" i="2"/>
  <c r="CP985" i="2"/>
  <c r="AS985" i="2"/>
  <c r="AR985" i="2"/>
  <c r="AO985" i="2"/>
  <c r="DP985" i="2" s="1"/>
  <c r="AN985" i="2"/>
  <c r="DD985" i="2" s="1"/>
  <c r="DO984" i="2"/>
  <c r="DN984" i="2"/>
  <c r="DL984" i="2"/>
  <c r="DI984" i="2"/>
  <c r="DH984" i="2"/>
  <c r="DF984" i="2"/>
  <c r="DG984" i="2" s="1"/>
  <c r="DE984" i="2"/>
  <c r="DD984" i="2"/>
  <c r="CP984" i="2"/>
  <c r="AS984" i="2"/>
  <c r="AR984" i="2"/>
  <c r="AO984" i="2"/>
  <c r="AN984" i="2"/>
  <c r="DO983" i="2"/>
  <c r="DN983" i="2"/>
  <c r="DL983" i="2"/>
  <c r="DG983" i="2"/>
  <c r="DF983" i="2"/>
  <c r="DE983" i="2"/>
  <c r="CP983" i="2"/>
  <c r="DH983" i="2" s="1"/>
  <c r="AS983" i="2"/>
  <c r="AR983" i="2"/>
  <c r="AO983" i="2"/>
  <c r="AN983" i="2"/>
  <c r="DD983" i="2" s="1"/>
  <c r="DO982" i="2"/>
  <c r="DN982" i="2"/>
  <c r="DL982" i="2"/>
  <c r="DF982" i="2"/>
  <c r="DG982" i="2" s="1"/>
  <c r="DE982" i="2"/>
  <c r="DI982" i="2" s="1"/>
  <c r="CP982" i="2"/>
  <c r="AS982" i="2"/>
  <c r="AR982" i="2" s="1"/>
  <c r="DH982" i="2" s="1"/>
  <c r="AO982" i="2"/>
  <c r="AN982" i="2"/>
  <c r="DD982" i="2" s="1"/>
  <c r="DO981" i="2"/>
  <c r="DN981" i="2"/>
  <c r="DL981" i="2"/>
  <c r="DF981" i="2"/>
  <c r="DG981" i="2" s="1"/>
  <c r="DE981" i="2"/>
  <c r="DI981" i="2" s="1"/>
  <c r="CP981" i="2"/>
  <c r="AS981" i="2"/>
  <c r="AR981" i="2" s="1"/>
  <c r="AO981" i="2"/>
  <c r="AN981" i="2"/>
  <c r="DD981" i="2" s="1"/>
  <c r="DP980" i="2"/>
  <c r="DO980" i="2"/>
  <c r="DN980" i="2"/>
  <c r="DL980" i="2"/>
  <c r="DF980" i="2"/>
  <c r="DG980" i="2" s="1"/>
  <c r="DE980" i="2"/>
  <c r="DI980" i="2" s="1"/>
  <c r="DD980" i="2"/>
  <c r="CP980" i="2"/>
  <c r="CG980" i="2"/>
  <c r="AS980" i="2"/>
  <c r="AR980" i="2"/>
  <c r="DH980" i="2" s="1"/>
  <c r="AO980" i="2"/>
  <c r="DQ980" i="2" s="1"/>
  <c r="AN980" i="2"/>
  <c r="DO979" i="2"/>
  <c r="DN979" i="2"/>
  <c r="DL979" i="2"/>
  <c r="DF979" i="2"/>
  <c r="DG979" i="2" s="1"/>
  <c r="DE979" i="2"/>
  <c r="CP979" i="2"/>
  <c r="CG979" i="2"/>
  <c r="AS979" i="2"/>
  <c r="AR979" i="2"/>
  <c r="AO979" i="2"/>
  <c r="DQ979" i="2" s="1"/>
  <c r="AN979" i="2"/>
  <c r="DD979" i="2" s="1"/>
  <c r="DP978" i="2"/>
  <c r="DO978" i="2"/>
  <c r="DN978" i="2"/>
  <c r="DL978" i="2"/>
  <c r="DF978" i="2"/>
  <c r="DG978" i="2" s="1"/>
  <c r="DE978" i="2"/>
  <c r="DI978" i="2" s="1"/>
  <c r="CP978" i="2"/>
  <c r="CG978" i="2"/>
  <c r="AS978" i="2"/>
  <c r="AR978" i="2" s="1"/>
  <c r="DH978" i="2" s="1"/>
  <c r="AO978" i="2"/>
  <c r="DQ978" i="2" s="1"/>
  <c r="AN978" i="2"/>
  <c r="DD978" i="2" s="1"/>
  <c r="DO977" i="2"/>
  <c r="DN977" i="2"/>
  <c r="DL977" i="2"/>
  <c r="DF977" i="2"/>
  <c r="DG977" i="2" s="1"/>
  <c r="DE977" i="2"/>
  <c r="DI977" i="2" s="1"/>
  <c r="CP977" i="2"/>
  <c r="AS977" i="2"/>
  <c r="AR977" i="2"/>
  <c r="AO977" i="2"/>
  <c r="DP977" i="2" s="1"/>
  <c r="AN977" i="2"/>
  <c r="DD977" i="2" s="1"/>
  <c r="DO976" i="2"/>
  <c r="DN976" i="2"/>
  <c r="DL976" i="2"/>
  <c r="DH976" i="2"/>
  <c r="DF976" i="2"/>
  <c r="DG976" i="2" s="1"/>
  <c r="DI976" i="2" s="1"/>
  <c r="DE976" i="2"/>
  <c r="CP976" i="2"/>
  <c r="CG976" i="2"/>
  <c r="AS976" i="2"/>
  <c r="AR976" i="2"/>
  <c r="AO976" i="2"/>
  <c r="DQ976" i="2" s="1"/>
  <c r="AN976" i="2"/>
  <c r="DD976" i="2" s="1"/>
  <c r="DO975" i="2"/>
  <c r="DN975" i="2"/>
  <c r="DL975" i="2"/>
  <c r="DG975" i="2"/>
  <c r="DF975" i="2"/>
  <c r="DE975" i="2"/>
  <c r="CP975" i="2"/>
  <c r="DH975" i="2" s="1"/>
  <c r="CG975" i="2"/>
  <c r="AS975" i="2"/>
  <c r="AR975" i="2"/>
  <c r="AO975" i="2"/>
  <c r="DQ975" i="2" s="1"/>
  <c r="AN975" i="2"/>
  <c r="DD975" i="2" s="1"/>
  <c r="DO974" i="2"/>
  <c r="DN974" i="2"/>
  <c r="DL974" i="2"/>
  <c r="DF974" i="2"/>
  <c r="DG974" i="2" s="1"/>
  <c r="DE974" i="2"/>
  <c r="DI974" i="2" s="1"/>
  <c r="CP974" i="2"/>
  <c r="AS974" i="2"/>
  <c r="AR974" i="2" s="1"/>
  <c r="DH974" i="2" s="1"/>
  <c r="AO974" i="2"/>
  <c r="AN974" i="2"/>
  <c r="DD974" i="2" s="1"/>
  <c r="DO973" i="2"/>
  <c r="DN973" i="2"/>
  <c r="DL973" i="2"/>
  <c r="DF973" i="2"/>
  <c r="DG973" i="2" s="1"/>
  <c r="DE973" i="2"/>
  <c r="DI973" i="2" s="1"/>
  <c r="CP973" i="2"/>
  <c r="AS973" i="2"/>
  <c r="AR973" i="2" s="1"/>
  <c r="AO973" i="2"/>
  <c r="AN973" i="2"/>
  <c r="DD973" i="2" s="1"/>
  <c r="DP972" i="2"/>
  <c r="DO972" i="2"/>
  <c r="DN972" i="2"/>
  <c r="DL972" i="2"/>
  <c r="DF972" i="2"/>
  <c r="DG972" i="2" s="1"/>
  <c r="DI972" i="2" s="1"/>
  <c r="DE972" i="2"/>
  <c r="CP972" i="2"/>
  <c r="CG972" i="2"/>
  <c r="AS972" i="2"/>
  <c r="AR972" i="2"/>
  <c r="DH972" i="2" s="1"/>
  <c r="AO972" i="2"/>
  <c r="DQ972" i="2" s="1"/>
  <c r="AN972" i="2"/>
  <c r="DD972" i="2" s="1"/>
  <c r="DO971" i="2"/>
  <c r="DN971" i="2"/>
  <c r="DL971" i="2"/>
  <c r="DG971" i="2"/>
  <c r="DF971" i="2"/>
  <c r="DE971" i="2"/>
  <c r="CP971" i="2"/>
  <c r="CG971" i="2"/>
  <c r="AS971" i="2"/>
  <c r="AR971" i="2"/>
  <c r="AO971" i="2"/>
  <c r="DQ971" i="2" s="1"/>
  <c r="AN971" i="2"/>
  <c r="DD971" i="2" s="1"/>
  <c r="DP970" i="2"/>
  <c r="DO970" i="2"/>
  <c r="DN970" i="2"/>
  <c r="DL970" i="2"/>
  <c r="DF970" i="2"/>
  <c r="DG970" i="2" s="1"/>
  <c r="DE970" i="2"/>
  <c r="DI970" i="2" s="1"/>
  <c r="CP970" i="2"/>
  <c r="CG970" i="2"/>
  <c r="AS970" i="2"/>
  <c r="AR970" i="2" s="1"/>
  <c r="DH970" i="2" s="1"/>
  <c r="AO970" i="2"/>
  <c r="DQ970" i="2" s="1"/>
  <c r="AN970" i="2"/>
  <c r="DD970" i="2" s="1"/>
  <c r="DQ969" i="2"/>
  <c r="DO969" i="2"/>
  <c r="DN969" i="2"/>
  <c r="DL969" i="2"/>
  <c r="DF969" i="2"/>
  <c r="DG969" i="2" s="1"/>
  <c r="DE969" i="2"/>
  <c r="CP969" i="2"/>
  <c r="AS969" i="2"/>
  <c r="AR969" i="2"/>
  <c r="AO969" i="2"/>
  <c r="DP969" i="2" s="1"/>
  <c r="AN969" i="2"/>
  <c r="DD969" i="2" s="1"/>
  <c r="DO968" i="2"/>
  <c r="DN968" i="2"/>
  <c r="DL968" i="2"/>
  <c r="DI968" i="2"/>
  <c r="DH968" i="2"/>
  <c r="DF968" i="2"/>
  <c r="DG968" i="2" s="1"/>
  <c r="DE968" i="2"/>
  <c r="DD968" i="2"/>
  <c r="CP968" i="2"/>
  <c r="AS968" i="2"/>
  <c r="AR968" i="2"/>
  <c r="AO968" i="2"/>
  <c r="AN968" i="2"/>
  <c r="DO967" i="2"/>
  <c r="DN967" i="2"/>
  <c r="DL967" i="2"/>
  <c r="DG967" i="2"/>
  <c r="DF967" i="2"/>
  <c r="DE967" i="2"/>
  <c r="CP967" i="2"/>
  <c r="DH967" i="2" s="1"/>
  <c r="AS967" i="2"/>
  <c r="AR967" i="2"/>
  <c r="AO967" i="2"/>
  <c r="AN967" i="2"/>
  <c r="DD967" i="2" s="1"/>
  <c r="DO966" i="2"/>
  <c r="DN966" i="2"/>
  <c r="DL966" i="2"/>
  <c r="DF966" i="2"/>
  <c r="DG966" i="2" s="1"/>
  <c r="DE966" i="2"/>
  <c r="DI966" i="2" s="1"/>
  <c r="CP966" i="2"/>
  <c r="AS966" i="2"/>
  <c r="AR966" i="2" s="1"/>
  <c r="DH966" i="2" s="1"/>
  <c r="AO966" i="2"/>
  <c r="AN966" i="2"/>
  <c r="DD966" i="2" s="1"/>
  <c r="DO965" i="2"/>
  <c r="DN965" i="2"/>
  <c r="DL965" i="2"/>
  <c r="DF965" i="2"/>
  <c r="DG965" i="2" s="1"/>
  <c r="DE965" i="2"/>
  <c r="DI965" i="2" s="1"/>
  <c r="CP965" i="2"/>
  <c r="AS965" i="2"/>
  <c r="AR965" i="2" s="1"/>
  <c r="AO965" i="2"/>
  <c r="AN965" i="2"/>
  <c r="DD965" i="2" s="1"/>
  <c r="DP964" i="2"/>
  <c r="DO964" i="2"/>
  <c r="DN964" i="2"/>
  <c r="DL964" i="2"/>
  <c r="DF964" i="2"/>
  <c r="DG964" i="2" s="1"/>
  <c r="DE964" i="2"/>
  <c r="DI964" i="2" s="1"/>
  <c r="DD964" i="2"/>
  <c r="CP964" i="2"/>
  <c r="CG964" i="2"/>
  <c r="AS964" i="2"/>
  <c r="AR964" i="2"/>
  <c r="DH964" i="2" s="1"/>
  <c r="AO964" i="2"/>
  <c r="DQ964" i="2" s="1"/>
  <c r="AN964" i="2"/>
  <c r="DO963" i="2"/>
  <c r="DN963" i="2"/>
  <c r="DL963" i="2"/>
  <c r="DF963" i="2"/>
  <c r="DG963" i="2" s="1"/>
  <c r="DE963" i="2"/>
  <c r="CP963" i="2"/>
  <c r="CG963" i="2"/>
  <c r="AS963" i="2"/>
  <c r="AR963" i="2"/>
  <c r="AO963" i="2"/>
  <c r="DQ963" i="2" s="1"/>
  <c r="AN963" i="2"/>
  <c r="DD963" i="2" s="1"/>
  <c r="DP962" i="2"/>
  <c r="DO962" i="2"/>
  <c r="DN962" i="2"/>
  <c r="DL962" i="2"/>
  <c r="DF962" i="2"/>
  <c r="DG962" i="2" s="1"/>
  <c r="DE962" i="2"/>
  <c r="DI962" i="2" s="1"/>
  <c r="CP962" i="2"/>
  <c r="CG962" i="2"/>
  <c r="AS962" i="2"/>
  <c r="AR962" i="2" s="1"/>
  <c r="DH962" i="2" s="1"/>
  <c r="AO962" i="2"/>
  <c r="DQ962" i="2" s="1"/>
  <c r="AN962" i="2"/>
  <c r="DD962" i="2" s="1"/>
  <c r="DO961" i="2"/>
  <c r="DN961" i="2"/>
  <c r="DL961" i="2"/>
  <c r="DF961" i="2"/>
  <c r="DG961" i="2" s="1"/>
  <c r="DE961" i="2"/>
  <c r="DI961" i="2" s="1"/>
  <c r="CP961" i="2"/>
  <c r="AS961" i="2"/>
  <c r="AR961" i="2"/>
  <c r="AO961" i="2"/>
  <c r="DP961" i="2" s="1"/>
  <c r="AN961" i="2"/>
  <c r="DD961" i="2" s="1"/>
  <c r="DO960" i="2"/>
  <c r="DN960" i="2"/>
  <c r="DL960" i="2"/>
  <c r="DH960" i="2"/>
  <c r="DF960" i="2"/>
  <c r="DG960" i="2" s="1"/>
  <c r="DI960" i="2" s="1"/>
  <c r="DE960" i="2"/>
  <c r="CP960" i="2"/>
  <c r="CG960" i="2"/>
  <c r="AS960" i="2"/>
  <c r="AR960" i="2"/>
  <c r="AO960" i="2"/>
  <c r="DQ960" i="2" s="1"/>
  <c r="AN960" i="2"/>
  <c r="DD960" i="2" s="1"/>
  <c r="DO959" i="2"/>
  <c r="DN959" i="2"/>
  <c r="DL959" i="2"/>
  <c r="DG959" i="2"/>
  <c r="DF959" i="2"/>
  <c r="DE959" i="2"/>
  <c r="CP959" i="2"/>
  <c r="DH959" i="2" s="1"/>
  <c r="CG959" i="2"/>
  <c r="AS959" i="2"/>
  <c r="AR959" i="2"/>
  <c r="AO959" i="2"/>
  <c r="DQ959" i="2" s="1"/>
  <c r="AN959" i="2"/>
  <c r="DD959" i="2" s="1"/>
  <c r="DO958" i="2"/>
  <c r="DN958" i="2"/>
  <c r="DL958" i="2"/>
  <c r="DF958" i="2"/>
  <c r="DG958" i="2" s="1"/>
  <c r="DE958" i="2"/>
  <c r="DI958" i="2" s="1"/>
  <c r="CP958" i="2"/>
  <c r="AS958" i="2"/>
  <c r="AR958" i="2" s="1"/>
  <c r="DH958" i="2" s="1"/>
  <c r="AO958" i="2"/>
  <c r="AN958" i="2"/>
  <c r="DD958" i="2" s="1"/>
  <c r="DO957" i="2"/>
  <c r="DN957" i="2"/>
  <c r="DL957" i="2"/>
  <c r="DF957" i="2"/>
  <c r="DG957" i="2" s="1"/>
  <c r="DE957" i="2"/>
  <c r="DI957" i="2" s="1"/>
  <c r="CP957" i="2"/>
  <c r="AS957" i="2"/>
  <c r="AR957" i="2" s="1"/>
  <c r="AO957" i="2"/>
  <c r="AN957" i="2"/>
  <c r="DD957" i="2" s="1"/>
  <c r="DP956" i="2"/>
  <c r="DO956" i="2"/>
  <c r="DN956" i="2"/>
  <c r="DL956" i="2"/>
  <c r="DF956" i="2"/>
  <c r="DG956" i="2" s="1"/>
  <c r="DI956" i="2" s="1"/>
  <c r="DE956" i="2"/>
  <c r="CP956" i="2"/>
  <c r="CG956" i="2"/>
  <c r="AS956" i="2"/>
  <c r="AR956" i="2"/>
  <c r="DH956" i="2" s="1"/>
  <c r="AO956" i="2"/>
  <c r="DQ956" i="2" s="1"/>
  <c r="AN956" i="2"/>
  <c r="DD956" i="2" s="1"/>
  <c r="DO955" i="2"/>
  <c r="DN955" i="2"/>
  <c r="DL955" i="2"/>
  <c r="DG955" i="2"/>
  <c r="DF955" i="2"/>
  <c r="DE955" i="2"/>
  <c r="CP955" i="2"/>
  <c r="CG955" i="2"/>
  <c r="AS955" i="2"/>
  <c r="AR955" i="2"/>
  <c r="AO955" i="2"/>
  <c r="DQ955" i="2" s="1"/>
  <c r="AN955" i="2"/>
  <c r="DD955" i="2" s="1"/>
  <c r="DP954" i="2"/>
  <c r="DO954" i="2"/>
  <c r="DN954" i="2"/>
  <c r="DL954" i="2"/>
  <c r="DF954" i="2"/>
  <c r="DG954" i="2" s="1"/>
  <c r="DE954" i="2"/>
  <c r="DI954" i="2" s="1"/>
  <c r="CP954" i="2"/>
  <c r="CG954" i="2"/>
  <c r="AS954" i="2"/>
  <c r="AR954" i="2" s="1"/>
  <c r="DH954" i="2" s="1"/>
  <c r="AO954" i="2"/>
  <c r="DQ954" i="2" s="1"/>
  <c r="AN954" i="2"/>
  <c r="DD954" i="2" s="1"/>
  <c r="DQ953" i="2"/>
  <c r="DO953" i="2"/>
  <c r="DN953" i="2"/>
  <c r="DL953" i="2"/>
  <c r="DF953" i="2"/>
  <c r="DG953" i="2" s="1"/>
  <c r="DE953" i="2"/>
  <c r="CP953" i="2"/>
  <c r="AS953" i="2"/>
  <c r="AR953" i="2"/>
  <c r="AO953" i="2"/>
  <c r="DP953" i="2" s="1"/>
  <c r="AN953" i="2"/>
  <c r="DD953" i="2" s="1"/>
  <c r="DO952" i="2"/>
  <c r="DN952" i="2"/>
  <c r="DL952" i="2"/>
  <c r="DI952" i="2"/>
  <c r="DH952" i="2"/>
  <c r="DF952" i="2"/>
  <c r="DG952" i="2" s="1"/>
  <c r="DE952" i="2"/>
  <c r="DD952" i="2"/>
  <c r="CP952" i="2"/>
  <c r="AS952" i="2"/>
  <c r="AR952" i="2"/>
  <c r="AO952" i="2"/>
  <c r="AN952" i="2"/>
  <c r="DO951" i="2"/>
  <c r="DN951" i="2"/>
  <c r="DL951" i="2"/>
  <c r="DG951" i="2"/>
  <c r="DF951" i="2"/>
  <c r="DE951" i="2"/>
  <c r="CP951" i="2"/>
  <c r="DH951" i="2" s="1"/>
  <c r="AS951" i="2"/>
  <c r="AR951" i="2"/>
  <c r="AO951" i="2"/>
  <c r="AN951" i="2"/>
  <c r="DD951" i="2" s="1"/>
  <c r="DO950" i="2"/>
  <c r="DN950" i="2"/>
  <c r="DL950" i="2"/>
  <c r="DF950" i="2"/>
  <c r="DG950" i="2" s="1"/>
  <c r="DE950" i="2"/>
  <c r="DI950" i="2" s="1"/>
  <c r="CP950" i="2"/>
  <c r="AS950" i="2"/>
  <c r="AR950" i="2" s="1"/>
  <c r="DH950" i="2" s="1"/>
  <c r="AO950" i="2"/>
  <c r="AN950" i="2"/>
  <c r="DD950" i="2" s="1"/>
  <c r="DO949" i="2"/>
  <c r="DN949" i="2"/>
  <c r="DL949" i="2"/>
  <c r="DF949" i="2"/>
  <c r="DG949" i="2" s="1"/>
  <c r="DE949" i="2"/>
  <c r="DI949" i="2" s="1"/>
  <c r="CP949" i="2"/>
  <c r="AS949" i="2"/>
  <c r="AR949" i="2" s="1"/>
  <c r="AO949" i="2"/>
  <c r="AN949" i="2"/>
  <c r="DD949" i="2" s="1"/>
  <c r="DP948" i="2"/>
  <c r="DO948" i="2"/>
  <c r="DN948" i="2"/>
  <c r="DL948" i="2"/>
  <c r="DF948" i="2"/>
  <c r="DG948" i="2" s="1"/>
  <c r="DE948" i="2"/>
  <c r="DI948" i="2" s="1"/>
  <c r="DD948" i="2"/>
  <c r="CP948" i="2"/>
  <c r="CG948" i="2"/>
  <c r="AS948" i="2"/>
  <c r="AR948" i="2"/>
  <c r="DH948" i="2" s="1"/>
  <c r="AO948" i="2"/>
  <c r="DQ948" i="2" s="1"/>
  <c r="AN948" i="2"/>
  <c r="DO947" i="2"/>
  <c r="DN947" i="2"/>
  <c r="DL947" i="2"/>
  <c r="DF947" i="2"/>
  <c r="DG947" i="2" s="1"/>
  <c r="DE947" i="2"/>
  <c r="CP947" i="2"/>
  <c r="CG947" i="2"/>
  <c r="AS947" i="2"/>
  <c r="AR947" i="2"/>
  <c r="AO947" i="2"/>
  <c r="DQ947" i="2" s="1"/>
  <c r="AN947" i="2"/>
  <c r="DD947" i="2" s="1"/>
  <c r="DP946" i="2"/>
  <c r="DO946" i="2"/>
  <c r="DN946" i="2"/>
  <c r="DL946" i="2"/>
  <c r="DF946" i="2"/>
  <c r="DG946" i="2" s="1"/>
  <c r="DE946" i="2"/>
  <c r="DI946" i="2" s="1"/>
  <c r="CP946" i="2"/>
  <c r="CG946" i="2"/>
  <c r="AS946" i="2"/>
  <c r="AR946" i="2" s="1"/>
  <c r="DH946" i="2" s="1"/>
  <c r="AO946" i="2"/>
  <c r="DQ946" i="2" s="1"/>
  <c r="AN946" i="2"/>
  <c r="DD946" i="2" s="1"/>
  <c r="DO945" i="2"/>
  <c r="DN945" i="2"/>
  <c r="DL945" i="2"/>
  <c r="DF945" i="2"/>
  <c r="DG945" i="2" s="1"/>
  <c r="DE945" i="2"/>
  <c r="DI945" i="2" s="1"/>
  <c r="CP945" i="2"/>
  <c r="AS945" i="2"/>
  <c r="AR945" i="2"/>
  <c r="AO945" i="2"/>
  <c r="DP945" i="2" s="1"/>
  <c r="AN945" i="2"/>
  <c r="DD945" i="2" s="1"/>
  <c r="DO944" i="2"/>
  <c r="DN944" i="2"/>
  <c r="DL944" i="2"/>
  <c r="DH944" i="2"/>
  <c r="DF944" i="2"/>
  <c r="DG944" i="2" s="1"/>
  <c r="DI944" i="2" s="1"/>
  <c r="DE944" i="2"/>
  <c r="CP944" i="2"/>
  <c r="CG944" i="2"/>
  <c r="AS944" i="2"/>
  <c r="AR944" i="2"/>
  <c r="AO944" i="2"/>
  <c r="DQ944" i="2" s="1"/>
  <c r="AN944" i="2"/>
  <c r="DD944" i="2" s="1"/>
  <c r="DO943" i="2"/>
  <c r="DN943" i="2"/>
  <c r="DL943" i="2"/>
  <c r="DG943" i="2"/>
  <c r="DF943" i="2"/>
  <c r="DE943" i="2"/>
  <c r="CP943" i="2"/>
  <c r="DH943" i="2" s="1"/>
  <c r="CG943" i="2"/>
  <c r="AS943" i="2"/>
  <c r="AR943" i="2"/>
  <c r="AO943" i="2"/>
  <c r="DQ943" i="2" s="1"/>
  <c r="AN943" i="2"/>
  <c r="DD943" i="2" s="1"/>
  <c r="DO942" i="2"/>
  <c r="DN942" i="2"/>
  <c r="DL942" i="2"/>
  <c r="DF942" i="2"/>
  <c r="DG942" i="2" s="1"/>
  <c r="DE942" i="2"/>
  <c r="DI942" i="2" s="1"/>
  <c r="CP942" i="2"/>
  <c r="AS942" i="2"/>
  <c r="AR942" i="2" s="1"/>
  <c r="DH942" i="2" s="1"/>
  <c r="AO942" i="2"/>
  <c r="AN942" i="2"/>
  <c r="DD942" i="2" s="1"/>
  <c r="DO941" i="2"/>
  <c r="DN941" i="2"/>
  <c r="DL941" i="2"/>
  <c r="DF941" i="2"/>
  <c r="DG941" i="2" s="1"/>
  <c r="DE941" i="2"/>
  <c r="DI941" i="2" s="1"/>
  <c r="CP941" i="2"/>
  <c r="AS941" i="2"/>
  <c r="AR941" i="2" s="1"/>
  <c r="AO941" i="2"/>
  <c r="AN941" i="2"/>
  <c r="DD941" i="2" s="1"/>
  <c r="DP940" i="2"/>
  <c r="DO940" i="2"/>
  <c r="DN940" i="2"/>
  <c r="DL940" i="2"/>
  <c r="DF940" i="2"/>
  <c r="DG940" i="2" s="1"/>
  <c r="DI940" i="2" s="1"/>
  <c r="DE940" i="2"/>
  <c r="CP940" i="2"/>
  <c r="CG940" i="2"/>
  <c r="AS940" i="2"/>
  <c r="AR940" i="2"/>
  <c r="DH940" i="2" s="1"/>
  <c r="AO940" i="2"/>
  <c r="DQ940" i="2" s="1"/>
  <c r="AN940" i="2"/>
  <c r="DD940" i="2" s="1"/>
  <c r="DO939" i="2"/>
  <c r="DN939" i="2"/>
  <c r="DL939" i="2"/>
  <c r="DG939" i="2"/>
  <c r="DF939" i="2"/>
  <c r="DE939" i="2"/>
  <c r="CP939" i="2"/>
  <c r="CG939" i="2"/>
  <c r="AS939" i="2"/>
  <c r="AR939" i="2"/>
  <c r="AO939" i="2"/>
  <c r="DQ939" i="2" s="1"/>
  <c r="AN939" i="2"/>
  <c r="DD939" i="2" s="1"/>
  <c r="DP938" i="2"/>
  <c r="DO938" i="2"/>
  <c r="DN938" i="2"/>
  <c r="DL938" i="2"/>
  <c r="DF938" i="2"/>
  <c r="DG938" i="2" s="1"/>
  <c r="DE938" i="2"/>
  <c r="DI938" i="2" s="1"/>
  <c r="CP938" i="2"/>
  <c r="CG938" i="2"/>
  <c r="AS938" i="2"/>
  <c r="AR938" i="2" s="1"/>
  <c r="DH938" i="2" s="1"/>
  <c r="AO938" i="2"/>
  <c r="DQ938" i="2" s="1"/>
  <c r="AN938" i="2"/>
  <c r="DD938" i="2" s="1"/>
  <c r="DQ937" i="2"/>
  <c r="DO937" i="2"/>
  <c r="DN937" i="2"/>
  <c r="DL937" i="2"/>
  <c r="DF937" i="2"/>
  <c r="DG937" i="2" s="1"/>
  <c r="DE937" i="2"/>
  <c r="CP937" i="2"/>
  <c r="AS937" i="2"/>
  <c r="AR937" i="2"/>
  <c r="AO937" i="2"/>
  <c r="DP937" i="2" s="1"/>
  <c r="AN937" i="2"/>
  <c r="DD937" i="2" s="1"/>
  <c r="DO936" i="2"/>
  <c r="DN936" i="2"/>
  <c r="DL936" i="2"/>
  <c r="DI936" i="2"/>
  <c r="DH936" i="2"/>
  <c r="DF936" i="2"/>
  <c r="DG936" i="2" s="1"/>
  <c r="DE936" i="2"/>
  <c r="DD936" i="2"/>
  <c r="CP936" i="2"/>
  <c r="AS936" i="2"/>
  <c r="AR936" i="2"/>
  <c r="AO936" i="2"/>
  <c r="AN936" i="2"/>
  <c r="DO935" i="2"/>
  <c r="DN935" i="2"/>
  <c r="DL935" i="2"/>
  <c r="DG935" i="2"/>
  <c r="DF935" i="2"/>
  <c r="DE935" i="2"/>
  <c r="CP935" i="2"/>
  <c r="DH935" i="2" s="1"/>
  <c r="AS935" i="2"/>
  <c r="AR935" i="2"/>
  <c r="AO935" i="2"/>
  <c r="AN935" i="2"/>
  <c r="DD935" i="2" s="1"/>
  <c r="DO934" i="2"/>
  <c r="DN934" i="2"/>
  <c r="DL934" i="2"/>
  <c r="DF934" i="2"/>
  <c r="DG934" i="2" s="1"/>
  <c r="DE934" i="2"/>
  <c r="DI934" i="2" s="1"/>
  <c r="CP934" i="2"/>
  <c r="AS934" i="2"/>
  <c r="AR934" i="2" s="1"/>
  <c r="DH934" i="2" s="1"/>
  <c r="AO934" i="2"/>
  <c r="AN934" i="2"/>
  <c r="DD934" i="2" s="1"/>
  <c r="DO933" i="2"/>
  <c r="DN933" i="2"/>
  <c r="DL933" i="2"/>
  <c r="DF933" i="2"/>
  <c r="DG933" i="2" s="1"/>
  <c r="DE933" i="2"/>
  <c r="DI933" i="2" s="1"/>
  <c r="CP933" i="2"/>
  <c r="AS933" i="2"/>
  <c r="AR933" i="2" s="1"/>
  <c r="AO933" i="2"/>
  <c r="AN933" i="2"/>
  <c r="DD933" i="2" s="1"/>
  <c r="DP932" i="2"/>
  <c r="DO932" i="2"/>
  <c r="DN932" i="2"/>
  <c r="DL932" i="2"/>
  <c r="DF932" i="2"/>
  <c r="DG932" i="2" s="1"/>
  <c r="DE932" i="2"/>
  <c r="DI932" i="2" s="1"/>
  <c r="DD932" i="2"/>
  <c r="CP932" i="2"/>
  <c r="CG932" i="2"/>
  <c r="AS932" i="2"/>
  <c r="AR932" i="2"/>
  <c r="DH932" i="2" s="1"/>
  <c r="AO932" i="2"/>
  <c r="DQ932" i="2" s="1"/>
  <c r="AN932" i="2"/>
  <c r="DO931" i="2"/>
  <c r="DN931" i="2"/>
  <c r="DL931" i="2"/>
  <c r="DF931" i="2"/>
  <c r="DG931" i="2" s="1"/>
  <c r="DE931" i="2"/>
  <c r="CP931" i="2"/>
  <c r="CG931" i="2"/>
  <c r="AS931" i="2"/>
  <c r="AR931" i="2"/>
  <c r="AO931" i="2"/>
  <c r="DQ931" i="2" s="1"/>
  <c r="AN931" i="2"/>
  <c r="DD931" i="2" s="1"/>
  <c r="DP930" i="2"/>
  <c r="DO930" i="2"/>
  <c r="DN930" i="2"/>
  <c r="DL930" i="2"/>
  <c r="DF930" i="2"/>
  <c r="DG930" i="2" s="1"/>
  <c r="DE930" i="2"/>
  <c r="DI930" i="2" s="1"/>
  <c r="CP930" i="2"/>
  <c r="CG930" i="2"/>
  <c r="AS930" i="2"/>
  <c r="AR930" i="2" s="1"/>
  <c r="DH930" i="2" s="1"/>
  <c r="AO930" i="2"/>
  <c r="DQ930" i="2" s="1"/>
  <c r="AN930" i="2"/>
  <c r="DD930" i="2" s="1"/>
  <c r="DO929" i="2"/>
  <c r="DN929" i="2"/>
  <c r="DL929" i="2"/>
  <c r="DF929" i="2"/>
  <c r="DG929" i="2" s="1"/>
  <c r="DE929" i="2"/>
  <c r="DI929" i="2" s="1"/>
  <c r="CP929" i="2"/>
  <c r="AS929" i="2"/>
  <c r="AR929" i="2"/>
  <c r="AO929" i="2"/>
  <c r="DP929" i="2" s="1"/>
  <c r="AN929" i="2"/>
  <c r="DD929" i="2" s="1"/>
  <c r="DO928" i="2"/>
  <c r="DN928" i="2"/>
  <c r="DL928" i="2"/>
  <c r="DH928" i="2"/>
  <c r="DF928" i="2"/>
  <c r="DG928" i="2" s="1"/>
  <c r="DI928" i="2" s="1"/>
  <c r="DE928" i="2"/>
  <c r="CP928" i="2"/>
  <c r="CG928" i="2"/>
  <c r="AS928" i="2"/>
  <c r="AR928" i="2"/>
  <c r="AO928" i="2"/>
  <c r="DQ928" i="2" s="1"/>
  <c r="AN928" i="2"/>
  <c r="DD928" i="2" s="1"/>
  <c r="DO927" i="2"/>
  <c r="DN927" i="2"/>
  <c r="DL927" i="2"/>
  <c r="DG927" i="2"/>
  <c r="DF927" i="2"/>
  <c r="DE927" i="2"/>
  <c r="CP927" i="2"/>
  <c r="DH927" i="2" s="1"/>
  <c r="CG927" i="2"/>
  <c r="AS927" i="2"/>
  <c r="AR927" i="2"/>
  <c r="AO927" i="2"/>
  <c r="DQ927" i="2" s="1"/>
  <c r="AN927" i="2"/>
  <c r="DD927" i="2" s="1"/>
  <c r="DO926" i="2"/>
  <c r="DN926" i="2"/>
  <c r="DL926" i="2"/>
  <c r="DF926" i="2"/>
  <c r="DG926" i="2" s="1"/>
  <c r="DE926" i="2"/>
  <c r="DI926" i="2" s="1"/>
  <c r="CP926" i="2"/>
  <c r="AS926" i="2"/>
  <c r="AR926" i="2" s="1"/>
  <c r="DH926" i="2" s="1"/>
  <c r="AO926" i="2"/>
  <c r="AN926" i="2"/>
  <c r="DD926" i="2" s="1"/>
  <c r="DO925" i="2"/>
  <c r="DN925" i="2"/>
  <c r="DL925" i="2"/>
  <c r="DF925" i="2"/>
  <c r="DG925" i="2" s="1"/>
  <c r="DE925" i="2"/>
  <c r="DI925" i="2" s="1"/>
  <c r="CP925" i="2"/>
  <c r="AS925" i="2"/>
  <c r="AR925" i="2" s="1"/>
  <c r="AO925" i="2"/>
  <c r="AN925" i="2"/>
  <c r="DD925" i="2" s="1"/>
  <c r="DP924" i="2"/>
  <c r="DO924" i="2"/>
  <c r="DN924" i="2"/>
  <c r="DL924" i="2"/>
  <c r="DF924" i="2"/>
  <c r="DG924" i="2" s="1"/>
  <c r="DI924" i="2" s="1"/>
  <c r="DE924" i="2"/>
  <c r="CP924" i="2"/>
  <c r="CG924" i="2"/>
  <c r="AS924" i="2"/>
  <c r="AR924" i="2"/>
  <c r="DH924" i="2" s="1"/>
  <c r="AO924" i="2"/>
  <c r="DQ924" i="2" s="1"/>
  <c r="AN924" i="2"/>
  <c r="DD924" i="2" s="1"/>
  <c r="DO923" i="2"/>
  <c r="DN923" i="2"/>
  <c r="DL923" i="2"/>
  <c r="DG923" i="2"/>
  <c r="DF923" i="2"/>
  <c r="DE923" i="2"/>
  <c r="CP923" i="2"/>
  <c r="CG923" i="2"/>
  <c r="AS923" i="2"/>
  <c r="AR923" i="2"/>
  <c r="AO923" i="2"/>
  <c r="DQ923" i="2" s="1"/>
  <c r="AN923" i="2"/>
  <c r="DD923" i="2" s="1"/>
  <c r="DP922" i="2"/>
  <c r="DO922" i="2"/>
  <c r="DN922" i="2"/>
  <c r="DL922" i="2"/>
  <c r="DF922" i="2"/>
  <c r="DG922" i="2" s="1"/>
  <c r="DE922" i="2"/>
  <c r="DI922" i="2" s="1"/>
  <c r="CP922" i="2"/>
  <c r="CG922" i="2"/>
  <c r="AS922" i="2"/>
  <c r="AR922" i="2" s="1"/>
  <c r="DH922" i="2" s="1"/>
  <c r="AO922" i="2"/>
  <c r="DQ922" i="2" s="1"/>
  <c r="AN922" i="2"/>
  <c r="DD922" i="2" s="1"/>
  <c r="DQ921" i="2"/>
  <c r="DO921" i="2"/>
  <c r="DN921" i="2"/>
  <c r="DL921" i="2"/>
  <c r="DF921" i="2"/>
  <c r="DG921" i="2" s="1"/>
  <c r="DE921" i="2"/>
  <c r="CP921" i="2"/>
  <c r="AS921" i="2"/>
  <c r="AR921" i="2"/>
  <c r="AO921" i="2"/>
  <c r="DP921" i="2" s="1"/>
  <c r="AN921" i="2"/>
  <c r="DD921" i="2" s="1"/>
  <c r="DO920" i="2"/>
  <c r="DN920" i="2"/>
  <c r="DL920" i="2"/>
  <c r="DI920" i="2"/>
  <c r="DH920" i="2"/>
  <c r="DF920" i="2"/>
  <c r="DG920" i="2" s="1"/>
  <c r="DE920" i="2"/>
  <c r="DD920" i="2"/>
  <c r="CP920" i="2"/>
  <c r="AS920" i="2"/>
  <c r="AR920" i="2"/>
  <c r="AO920" i="2"/>
  <c r="AN920" i="2"/>
  <c r="DO919" i="2"/>
  <c r="DN919" i="2"/>
  <c r="DL919" i="2"/>
  <c r="DG919" i="2"/>
  <c r="DF919" i="2"/>
  <c r="DE919" i="2"/>
  <c r="CP919" i="2"/>
  <c r="DH919" i="2" s="1"/>
  <c r="AS919" i="2"/>
  <c r="AR919" i="2"/>
  <c r="AO919" i="2"/>
  <c r="AN919" i="2"/>
  <c r="DD919" i="2" s="1"/>
  <c r="DO918" i="2"/>
  <c r="DN918" i="2"/>
  <c r="DL918" i="2"/>
  <c r="DF918" i="2"/>
  <c r="DG918" i="2" s="1"/>
  <c r="DE918" i="2"/>
  <c r="DI918" i="2" s="1"/>
  <c r="CP918" i="2"/>
  <c r="AS918" i="2"/>
  <c r="AR918" i="2" s="1"/>
  <c r="DH918" i="2" s="1"/>
  <c r="AO918" i="2"/>
  <c r="AN918" i="2"/>
  <c r="DD918" i="2" s="1"/>
  <c r="DO917" i="2"/>
  <c r="DN917" i="2"/>
  <c r="DL917" i="2"/>
  <c r="DF917" i="2"/>
  <c r="DG917" i="2" s="1"/>
  <c r="DE917" i="2"/>
  <c r="DI917" i="2" s="1"/>
  <c r="CP917" i="2"/>
  <c r="AS917" i="2"/>
  <c r="AR917" i="2" s="1"/>
  <c r="AO917" i="2"/>
  <c r="AN917" i="2"/>
  <c r="DD917" i="2" s="1"/>
  <c r="DP916" i="2"/>
  <c r="DO916" i="2"/>
  <c r="DN916" i="2"/>
  <c r="DL916" i="2"/>
  <c r="DF916" i="2"/>
  <c r="DG916" i="2" s="1"/>
  <c r="DE916" i="2"/>
  <c r="DI916" i="2" s="1"/>
  <c r="DD916" i="2"/>
  <c r="CP916" i="2"/>
  <c r="CG916" i="2"/>
  <c r="AS916" i="2"/>
  <c r="AR916" i="2"/>
  <c r="DH916" i="2" s="1"/>
  <c r="AO916" i="2"/>
  <c r="DQ916" i="2" s="1"/>
  <c r="AN916" i="2"/>
  <c r="DO915" i="2"/>
  <c r="DN915" i="2"/>
  <c r="DL915" i="2"/>
  <c r="DF915" i="2"/>
  <c r="DG915" i="2" s="1"/>
  <c r="DE915" i="2"/>
  <c r="CP915" i="2"/>
  <c r="CG915" i="2"/>
  <c r="AS915" i="2"/>
  <c r="AR915" i="2"/>
  <c r="AO915" i="2"/>
  <c r="DQ915" i="2" s="1"/>
  <c r="AN915" i="2"/>
  <c r="DD915" i="2" s="1"/>
  <c r="DP914" i="2"/>
  <c r="DO914" i="2"/>
  <c r="DN914" i="2"/>
  <c r="DL914" i="2"/>
  <c r="DF914" i="2"/>
  <c r="DG914" i="2" s="1"/>
  <c r="DE914" i="2"/>
  <c r="DI914" i="2" s="1"/>
  <c r="CP914" i="2"/>
  <c r="CG914" i="2"/>
  <c r="AS914" i="2"/>
  <c r="AR914" i="2" s="1"/>
  <c r="DH914" i="2" s="1"/>
  <c r="AO914" i="2"/>
  <c r="DQ914" i="2" s="1"/>
  <c r="AN914" i="2"/>
  <c r="DD914" i="2" s="1"/>
  <c r="DO913" i="2"/>
  <c r="DN913" i="2"/>
  <c r="DL913" i="2"/>
  <c r="DF913" i="2"/>
  <c r="DG913" i="2" s="1"/>
  <c r="DE913" i="2"/>
  <c r="DI913" i="2" s="1"/>
  <c r="CP913" i="2"/>
  <c r="AS913" i="2"/>
  <c r="AR913" i="2"/>
  <c r="AO913" i="2"/>
  <c r="DP913" i="2" s="1"/>
  <c r="AN913" i="2"/>
  <c r="DD913" i="2" s="1"/>
  <c r="DO912" i="2"/>
  <c r="DN912" i="2"/>
  <c r="DL912" i="2"/>
  <c r="DH912" i="2"/>
  <c r="DF912" i="2"/>
  <c r="DG912" i="2" s="1"/>
  <c r="DI912" i="2" s="1"/>
  <c r="DE912" i="2"/>
  <c r="CP912" i="2"/>
  <c r="CG912" i="2"/>
  <c r="AS912" i="2"/>
  <c r="AR912" i="2"/>
  <c r="AO912" i="2"/>
  <c r="DQ912" i="2" s="1"/>
  <c r="AN912" i="2"/>
  <c r="DD912" i="2" s="1"/>
  <c r="DO911" i="2"/>
  <c r="DN911" i="2"/>
  <c r="DL911" i="2"/>
  <c r="DG911" i="2"/>
  <c r="DF911" i="2"/>
  <c r="DE911" i="2"/>
  <c r="CP911" i="2"/>
  <c r="DH911" i="2" s="1"/>
  <c r="CG911" i="2"/>
  <c r="AS911" i="2"/>
  <c r="AR911" i="2"/>
  <c r="AO911" i="2"/>
  <c r="DQ911" i="2" s="1"/>
  <c r="AN911" i="2"/>
  <c r="DD911" i="2" s="1"/>
  <c r="DO910" i="2"/>
  <c r="DN910" i="2"/>
  <c r="DL910" i="2"/>
  <c r="DF910" i="2"/>
  <c r="DG910" i="2" s="1"/>
  <c r="DE910" i="2"/>
  <c r="DI910" i="2" s="1"/>
  <c r="CP910" i="2"/>
  <c r="AS910" i="2"/>
  <c r="AR910" i="2" s="1"/>
  <c r="DH910" i="2" s="1"/>
  <c r="AO910" i="2"/>
  <c r="AN910" i="2"/>
  <c r="DD910" i="2" s="1"/>
  <c r="DO909" i="2"/>
  <c r="DN909" i="2"/>
  <c r="DL909" i="2"/>
  <c r="DF909" i="2"/>
  <c r="DG909" i="2" s="1"/>
  <c r="DE909" i="2"/>
  <c r="DI909" i="2" s="1"/>
  <c r="CP909" i="2"/>
  <c r="AS909" i="2"/>
  <c r="AR909" i="2" s="1"/>
  <c r="AO909" i="2"/>
  <c r="AN909" i="2"/>
  <c r="DD909" i="2" s="1"/>
  <c r="DP908" i="2"/>
  <c r="DO908" i="2"/>
  <c r="DN908" i="2"/>
  <c r="DL908" i="2"/>
  <c r="DF908" i="2"/>
  <c r="DG908" i="2" s="1"/>
  <c r="DI908" i="2" s="1"/>
  <c r="DE908" i="2"/>
  <c r="CP908" i="2"/>
  <c r="CG908" i="2"/>
  <c r="AS908" i="2"/>
  <c r="AR908" i="2"/>
  <c r="DH908" i="2" s="1"/>
  <c r="AO908" i="2"/>
  <c r="DQ908" i="2" s="1"/>
  <c r="AN908" i="2"/>
  <c r="DD908" i="2" s="1"/>
  <c r="DO907" i="2"/>
  <c r="DN907" i="2"/>
  <c r="DL907" i="2"/>
  <c r="DG907" i="2"/>
  <c r="DF907" i="2"/>
  <c r="DE907" i="2"/>
  <c r="CP907" i="2"/>
  <c r="CG907" i="2"/>
  <c r="AS907" i="2"/>
  <c r="AR907" i="2"/>
  <c r="AO907" i="2"/>
  <c r="DQ907" i="2" s="1"/>
  <c r="AN907" i="2"/>
  <c r="DD907" i="2" s="1"/>
  <c r="DP906" i="2"/>
  <c r="DO906" i="2"/>
  <c r="DN906" i="2"/>
  <c r="DL906" i="2"/>
  <c r="DF906" i="2"/>
  <c r="DG906" i="2" s="1"/>
  <c r="DE906" i="2"/>
  <c r="DI906" i="2" s="1"/>
  <c r="CP906" i="2"/>
  <c r="CG906" i="2"/>
  <c r="AS906" i="2"/>
  <c r="AR906" i="2" s="1"/>
  <c r="DH906" i="2" s="1"/>
  <c r="AO906" i="2"/>
  <c r="DQ906" i="2" s="1"/>
  <c r="AN906" i="2"/>
  <c r="DD906" i="2" s="1"/>
  <c r="DQ905" i="2"/>
  <c r="DO905" i="2"/>
  <c r="DN905" i="2"/>
  <c r="DL905" i="2"/>
  <c r="DF905" i="2"/>
  <c r="DG905" i="2" s="1"/>
  <c r="DE905" i="2"/>
  <c r="CP905" i="2"/>
  <c r="AS905" i="2"/>
  <c r="AR905" i="2"/>
  <c r="AO905" i="2"/>
  <c r="DP905" i="2" s="1"/>
  <c r="AN905" i="2"/>
  <c r="DD905" i="2" s="1"/>
  <c r="DO904" i="2"/>
  <c r="DN904" i="2"/>
  <c r="DL904" i="2"/>
  <c r="DI904" i="2"/>
  <c r="DH904" i="2"/>
  <c r="DF904" i="2"/>
  <c r="DG904" i="2" s="1"/>
  <c r="DE904" i="2"/>
  <c r="DD904" i="2"/>
  <c r="CP904" i="2"/>
  <c r="AS904" i="2"/>
  <c r="AR904" i="2"/>
  <c r="AO904" i="2"/>
  <c r="AN904" i="2"/>
  <c r="DO903" i="2"/>
  <c r="DN903" i="2"/>
  <c r="DL903" i="2"/>
  <c r="DG903" i="2"/>
  <c r="DF903" i="2"/>
  <c r="DE903" i="2"/>
  <c r="CP903" i="2"/>
  <c r="DH903" i="2" s="1"/>
  <c r="AS903" i="2"/>
  <c r="AR903" i="2"/>
  <c r="AO903" i="2"/>
  <c r="AN903" i="2"/>
  <c r="DD903" i="2" s="1"/>
  <c r="DO902" i="2"/>
  <c r="DN902" i="2"/>
  <c r="DL902" i="2"/>
  <c r="DF902" i="2"/>
  <c r="DG902" i="2" s="1"/>
  <c r="DE902" i="2"/>
  <c r="DI902" i="2" s="1"/>
  <c r="CP902" i="2"/>
  <c r="AS902" i="2"/>
  <c r="AR902" i="2" s="1"/>
  <c r="DH902" i="2" s="1"/>
  <c r="AO902" i="2"/>
  <c r="AN902" i="2"/>
  <c r="DD902" i="2" s="1"/>
  <c r="DO901" i="2"/>
  <c r="DN901" i="2"/>
  <c r="DL901" i="2"/>
  <c r="DF901" i="2"/>
  <c r="DG901" i="2" s="1"/>
  <c r="DE901" i="2"/>
  <c r="DI901" i="2" s="1"/>
  <c r="CP901" i="2"/>
  <c r="AS901" i="2"/>
  <c r="AR901" i="2" s="1"/>
  <c r="AO901" i="2"/>
  <c r="AN901" i="2"/>
  <c r="DD901" i="2" s="1"/>
  <c r="DP900" i="2"/>
  <c r="DO900" i="2"/>
  <c r="DN900" i="2"/>
  <c r="DL900" i="2"/>
  <c r="DF900" i="2"/>
  <c r="DG900" i="2" s="1"/>
  <c r="DE900" i="2"/>
  <c r="DI900" i="2" s="1"/>
  <c r="DD900" i="2"/>
  <c r="CP900" i="2"/>
  <c r="CG900" i="2"/>
  <c r="AS900" i="2"/>
  <c r="AR900" i="2"/>
  <c r="DH900" i="2" s="1"/>
  <c r="AO900" i="2"/>
  <c r="DQ900" i="2" s="1"/>
  <c r="AN900" i="2"/>
  <c r="DO899" i="2"/>
  <c r="DN899" i="2"/>
  <c r="DL899" i="2"/>
  <c r="DF899" i="2"/>
  <c r="DG899" i="2" s="1"/>
  <c r="DE899" i="2"/>
  <c r="CP899" i="2"/>
  <c r="AS899" i="2"/>
  <c r="AR899" i="2"/>
  <c r="AO899" i="2"/>
  <c r="CG899" i="2" s="1"/>
  <c r="AN899" i="2"/>
  <c r="DD899" i="2" s="1"/>
  <c r="DO898" i="2"/>
  <c r="DN898" i="2"/>
  <c r="DL898" i="2"/>
  <c r="DF898" i="2"/>
  <c r="DG898" i="2" s="1"/>
  <c r="DE898" i="2"/>
  <c r="DD898" i="2"/>
  <c r="CP898" i="2"/>
  <c r="AS898" i="2"/>
  <c r="AR898" i="2" s="1"/>
  <c r="DH898" i="2" s="1"/>
  <c r="AO898" i="2"/>
  <c r="AN898" i="2"/>
  <c r="DO897" i="2"/>
  <c r="DN897" i="2"/>
  <c r="DL897" i="2"/>
  <c r="DF897" i="2"/>
  <c r="DG897" i="2" s="1"/>
  <c r="DE897" i="2"/>
  <c r="CP897" i="2"/>
  <c r="DH897" i="2" s="1"/>
  <c r="AS897" i="2"/>
  <c r="AR897" i="2"/>
  <c r="AO897" i="2"/>
  <c r="DP897" i="2" s="1"/>
  <c r="AN897" i="2"/>
  <c r="DD897" i="2" s="1"/>
  <c r="DO896" i="2"/>
  <c r="DN896" i="2"/>
  <c r="DL896" i="2"/>
  <c r="DH896" i="2"/>
  <c r="DF896" i="2"/>
  <c r="DG896" i="2" s="1"/>
  <c r="DE896" i="2"/>
  <c r="DI896" i="2" s="1"/>
  <c r="CP896" i="2"/>
  <c r="CG896" i="2"/>
  <c r="AS896" i="2"/>
  <c r="AR896" i="2" s="1"/>
  <c r="AO896" i="2"/>
  <c r="AN896" i="2"/>
  <c r="DD896" i="2" s="1"/>
  <c r="DO895" i="2"/>
  <c r="DN895" i="2"/>
  <c r="DL895" i="2"/>
  <c r="DF895" i="2"/>
  <c r="DG895" i="2" s="1"/>
  <c r="DE895" i="2"/>
  <c r="CP895" i="2"/>
  <c r="AS895" i="2"/>
  <c r="AR895" i="2"/>
  <c r="AO895" i="2"/>
  <c r="DQ895" i="2" s="1"/>
  <c r="AN895" i="2"/>
  <c r="DD895" i="2" s="1"/>
  <c r="DP894" i="2"/>
  <c r="DO894" i="2"/>
  <c r="DN894" i="2"/>
  <c r="DL894" i="2"/>
  <c r="DF894" i="2"/>
  <c r="DG894" i="2" s="1"/>
  <c r="DE894" i="2"/>
  <c r="CP894" i="2"/>
  <c r="CG894" i="2"/>
  <c r="AS894" i="2"/>
  <c r="AR894" i="2" s="1"/>
  <c r="DH894" i="2" s="1"/>
  <c r="AO894" i="2"/>
  <c r="DQ894" i="2" s="1"/>
  <c r="AN894" i="2"/>
  <c r="DD894" i="2" s="1"/>
  <c r="DO893" i="2"/>
  <c r="DN893" i="2"/>
  <c r="DL893" i="2"/>
  <c r="DF893" i="2"/>
  <c r="DG893" i="2" s="1"/>
  <c r="DE893" i="2"/>
  <c r="CP893" i="2"/>
  <c r="AS893" i="2"/>
  <c r="AR893" i="2"/>
  <c r="AO893" i="2"/>
  <c r="DP893" i="2" s="1"/>
  <c r="AN893" i="2"/>
  <c r="DD893" i="2" s="1"/>
  <c r="DO892" i="2"/>
  <c r="DN892" i="2"/>
  <c r="DL892" i="2"/>
  <c r="DH892" i="2"/>
  <c r="DF892" i="2"/>
  <c r="DG892" i="2" s="1"/>
  <c r="DI892" i="2" s="1"/>
  <c r="DE892" i="2"/>
  <c r="CP892" i="2"/>
  <c r="CG892" i="2"/>
  <c r="AS892" i="2"/>
  <c r="AR892" i="2"/>
  <c r="AO892" i="2"/>
  <c r="DQ892" i="2" s="1"/>
  <c r="AN892" i="2"/>
  <c r="DD892" i="2" s="1"/>
  <c r="DO891" i="2"/>
  <c r="DN891" i="2"/>
  <c r="DL891" i="2"/>
  <c r="DG891" i="2"/>
  <c r="DF891" i="2"/>
  <c r="DE891" i="2"/>
  <c r="CP891" i="2"/>
  <c r="AS891" i="2"/>
  <c r="AR891" i="2" s="1"/>
  <c r="AO891" i="2"/>
  <c r="DQ891" i="2" s="1"/>
  <c r="AN891" i="2"/>
  <c r="DD891" i="2" s="1"/>
  <c r="DO890" i="2"/>
  <c r="DN890" i="2"/>
  <c r="DL890" i="2"/>
  <c r="DF890" i="2"/>
  <c r="DG890" i="2" s="1"/>
  <c r="DE890" i="2"/>
  <c r="DD890" i="2"/>
  <c r="CP890" i="2"/>
  <c r="AS890" i="2"/>
  <c r="AR890" i="2" s="1"/>
  <c r="DH890" i="2" s="1"/>
  <c r="AO890" i="2"/>
  <c r="AN890" i="2"/>
  <c r="DQ889" i="2"/>
  <c r="DO889" i="2"/>
  <c r="DN889" i="2"/>
  <c r="DL889" i="2"/>
  <c r="DF889" i="2"/>
  <c r="DG889" i="2" s="1"/>
  <c r="DE889" i="2"/>
  <c r="CP889" i="2"/>
  <c r="DH889" i="2" s="1"/>
  <c r="AS889" i="2"/>
  <c r="AR889" i="2"/>
  <c r="AO889" i="2"/>
  <c r="DP889" i="2" s="1"/>
  <c r="AN889" i="2"/>
  <c r="DD889" i="2" s="1"/>
  <c r="DO888" i="2"/>
  <c r="DN888" i="2"/>
  <c r="DL888" i="2"/>
  <c r="DF888" i="2"/>
  <c r="DG888" i="2" s="1"/>
  <c r="DE888" i="2"/>
  <c r="DI888" i="2" s="1"/>
  <c r="DD888" i="2"/>
  <c r="CP888" i="2"/>
  <c r="AS888" i="2"/>
  <c r="AR888" i="2"/>
  <c r="DH888" i="2" s="1"/>
  <c r="AO888" i="2"/>
  <c r="AN888" i="2"/>
  <c r="DO887" i="2"/>
  <c r="DN887" i="2"/>
  <c r="DL887" i="2"/>
  <c r="DF887" i="2"/>
  <c r="DG887" i="2" s="1"/>
  <c r="DE887" i="2"/>
  <c r="CP887" i="2"/>
  <c r="DH887" i="2" s="1"/>
  <c r="AS887" i="2"/>
  <c r="AR887" i="2"/>
  <c r="AO887" i="2"/>
  <c r="DQ887" i="2" s="1"/>
  <c r="AN887" i="2"/>
  <c r="DD887" i="2" s="1"/>
  <c r="DO886" i="2"/>
  <c r="DN886" i="2"/>
  <c r="DL886" i="2"/>
  <c r="DF886" i="2"/>
  <c r="DG886" i="2" s="1"/>
  <c r="DE886" i="2"/>
  <c r="CP886" i="2"/>
  <c r="AS886" i="2"/>
  <c r="AR886" i="2" s="1"/>
  <c r="DH886" i="2" s="1"/>
  <c r="AO886" i="2"/>
  <c r="AN886" i="2"/>
  <c r="DD886" i="2" s="1"/>
  <c r="DO885" i="2"/>
  <c r="DN885" i="2"/>
  <c r="DL885" i="2"/>
  <c r="DF885" i="2"/>
  <c r="DG885" i="2" s="1"/>
  <c r="DE885" i="2"/>
  <c r="CP885" i="2"/>
  <c r="DH885" i="2" s="1"/>
  <c r="AS885" i="2"/>
  <c r="AR885" i="2" s="1"/>
  <c r="AO885" i="2"/>
  <c r="AN885" i="2"/>
  <c r="DD885" i="2" s="1"/>
  <c r="DO884" i="2"/>
  <c r="DN884" i="2"/>
  <c r="DL884" i="2"/>
  <c r="DF884" i="2"/>
  <c r="DG884" i="2" s="1"/>
  <c r="DE884" i="2"/>
  <c r="CP884" i="2"/>
  <c r="AS884" i="2"/>
  <c r="AR884" i="2" s="1"/>
  <c r="DH884" i="2" s="1"/>
  <c r="AO884" i="2"/>
  <c r="DQ884" i="2" s="1"/>
  <c r="AN884" i="2"/>
  <c r="DD884" i="2" s="1"/>
  <c r="DO883" i="2"/>
  <c r="DN883" i="2"/>
  <c r="DL883" i="2"/>
  <c r="DF883" i="2"/>
  <c r="DG883" i="2" s="1"/>
  <c r="DE883" i="2"/>
  <c r="CP883" i="2"/>
  <c r="AS883" i="2"/>
  <c r="AR883" i="2" s="1"/>
  <c r="AO883" i="2"/>
  <c r="AN883" i="2"/>
  <c r="DD883" i="2" s="1"/>
  <c r="DO882" i="2"/>
  <c r="DN882" i="2"/>
  <c r="DL882" i="2"/>
  <c r="DF882" i="2"/>
  <c r="DG882" i="2" s="1"/>
  <c r="DE882" i="2"/>
  <c r="DI882" i="2" s="1"/>
  <c r="CP882" i="2"/>
  <c r="AS882" i="2"/>
  <c r="AR882" i="2"/>
  <c r="DH882" i="2" s="1"/>
  <c r="AO882" i="2"/>
  <c r="DQ882" i="2" s="1"/>
  <c r="AN882" i="2"/>
  <c r="DD882" i="2" s="1"/>
  <c r="DO881" i="2"/>
  <c r="DN881" i="2"/>
  <c r="DL881" i="2"/>
  <c r="DF881" i="2"/>
  <c r="DG881" i="2" s="1"/>
  <c r="DE881" i="2"/>
  <c r="CP881" i="2"/>
  <c r="AS881" i="2"/>
  <c r="AR881" i="2" s="1"/>
  <c r="AO881" i="2"/>
  <c r="CG881" i="2" s="1"/>
  <c r="AN881" i="2"/>
  <c r="DD881" i="2" s="1"/>
  <c r="DO880" i="2"/>
  <c r="DN880" i="2"/>
  <c r="DL880" i="2"/>
  <c r="DF880" i="2"/>
  <c r="DG880" i="2" s="1"/>
  <c r="DE880" i="2"/>
  <c r="DD880" i="2"/>
  <c r="CP880" i="2"/>
  <c r="AS880" i="2"/>
  <c r="AR880" i="2" s="1"/>
  <c r="DH880" i="2" s="1"/>
  <c r="AO880" i="2"/>
  <c r="DQ880" i="2" s="1"/>
  <c r="AN880" i="2"/>
  <c r="DP879" i="2"/>
  <c r="DO879" i="2"/>
  <c r="DN879" i="2"/>
  <c r="DL879" i="2"/>
  <c r="DG879" i="2"/>
  <c r="DF879" i="2"/>
  <c r="DE879" i="2"/>
  <c r="CP879" i="2"/>
  <c r="CG879" i="2"/>
  <c r="AS879" i="2"/>
  <c r="AR879" i="2" s="1"/>
  <c r="AO879" i="2"/>
  <c r="DQ879" i="2" s="1"/>
  <c r="AN879" i="2"/>
  <c r="DD879" i="2" s="1"/>
  <c r="DO878" i="2"/>
  <c r="DN878" i="2"/>
  <c r="DL878" i="2"/>
  <c r="DF878" i="2"/>
  <c r="DG878" i="2" s="1"/>
  <c r="DI878" i="2" s="1"/>
  <c r="DE878" i="2"/>
  <c r="CP878" i="2"/>
  <c r="AS878" i="2"/>
  <c r="AR878" i="2" s="1"/>
  <c r="DH878" i="2" s="1"/>
  <c r="AO878" i="2"/>
  <c r="DQ878" i="2" s="1"/>
  <c r="AN878" i="2"/>
  <c r="DD878" i="2" s="1"/>
  <c r="DO877" i="2"/>
  <c r="DN877" i="2"/>
  <c r="DL877" i="2"/>
  <c r="DF877" i="2"/>
  <c r="DG877" i="2" s="1"/>
  <c r="DE877" i="2"/>
  <c r="CP877" i="2"/>
  <c r="AS877" i="2"/>
  <c r="AR877" i="2" s="1"/>
  <c r="AO877" i="2"/>
  <c r="AN877" i="2"/>
  <c r="DD877" i="2" s="1"/>
  <c r="DO876" i="2"/>
  <c r="DN876" i="2"/>
  <c r="DL876" i="2"/>
  <c r="DF876" i="2"/>
  <c r="DG876" i="2" s="1"/>
  <c r="DE876" i="2"/>
  <c r="CP876" i="2"/>
  <c r="AS876" i="2"/>
  <c r="AR876" i="2" s="1"/>
  <c r="DH876" i="2" s="1"/>
  <c r="AO876" i="2"/>
  <c r="DQ876" i="2" s="1"/>
  <c r="AN876" i="2"/>
  <c r="DD876" i="2" s="1"/>
  <c r="DO875" i="2"/>
  <c r="DN875" i="2"/>
  <c r="DL875" i="2"/>
  <c r="DF875" i="2"/>
  <c r="DG875" i="2" s="1"/>
  <c r="DE875" i="2"/>
  <c r="DI875" i="2" s="1"/>
  <c r="CP875" i="2"/>
  <c r="AS875" i="2"/>
  <c r="AR875" i="2" s="1"/>
  <c r="AO875" i="2"/>
  <c r="AN875" i="2"/>
  <c r="DD875" i="2" s="1"/>
  <c r="DO874" i="2"/>
  <c r="DN874" i="2"/>
  <c r="DL874" i="2"/>
  <c r="DG874" i="2"/>
  <c r="DF874" i="2"/>
  <c r="DE874" i="2"/>
  <c r="CP874" i="2"/>
  <c r="AS874" i="2"/>
  <c r="AR874" i="2" s="1"/>
  <c r="DH874" i="2" s="1"/>
  <c r="AO874" i="2"/>
  <c r="DQ874" i="2" s="1"/>
  <c r="AN874" i="2"/>
  <c r="DD874" i="2" s="1"/>
  <c r="DO873" i="2"/>
  <c r="DN873" i="2"/>
  <c r="DL873" i="2"/>
  <c r="DF873" i="2"/>
  <c r="DG873" i="2" s="1"/>
  <c r="DE873" i="2"/>
  <c r="CP873" i="2"/>
  <c r="AS873" i="2"/>
  <c r="AR873" i="2" s="1"/>
  <c r="AO873" i="2"/>
  <c r="AN873" i="2"/>
  <c r="DD873" i="2" s="1"/>
  <c r="DO872" i="2"/>
  <c r="DN872" i="2"/>
  <c r="DL872" i="2"/>
  <c r="DF872" i="2"/>
  <c r="DG872" i="2" s="1"/>
  <c r="DE872" i="2"/>
  <c r="CP872" i="2"/>
  <c r="AS872" i="2"/>
  <c r="AR872" i="2" s="1"/>
  <c r="DH872" i="2" s="1"/>
  <c r="AO872" i="2"/>
  <c r="DQ872" i="2" s="1"/>
  <c r="AN872" i="2"/>
  <c r="DD872" i="2" s="1"/>
  <c r="DO871" i="2"/>
  <c r="DN871" i="2"/>
  <c r="DL871" i="2"/>
  <c r="DG871" i="2"/>
  <c r="DF871" i="2"/>
  <c r="DE871" i="2"/>
  <c r="CP871" i="2"/>
  <c r="AS871" i="2"/>
  <c r="AR871" i="2" s="1"/>
  <c r="AO871" i="2"/>
  <c r="CG871" i="2" s="1"/>
  <c r="AN871" i="2"/>
  <c r="DD871" i="2" s="1"/>
  <c r="DO870" i="2"/>
  <c r="DN870" i="2"/>
  <c r="DL870" i="2"/>
  <c r="DF870" i="2"/>
  <c r="DG870" i="2" s="1"/>
  <c r="DE870" i="2"/>
  <c r="DI870" i="2" s="1"/>
  <c r="DD870" i="2"/>
  <c r="CP870" i="2"/>
  <c r="AS870" i="2"/>
  <c r="AR870" i="2"/>
  <c r="DH870" i="2" s="1"/>
  <c r="AO870" i="2"/>
  <c r="DQ870" i="2" s="1"/>
  <c r="AN870" i="2"/>
  <c r="DO869" i="2"/>
  <c r="DN869" i="2"/>
  <c r="DL869" i="2"/>
  <c r="DF869" i="2"/>
  <c r="DG869" i="2" s="1"/>
  <c r="DE869" i="2"/>
  <c r="CP869" i="2"/>
  <c r="AS869" i="2"/>
  <c r="AR869" i="2" s="1"/>
  <c r="AO869" i="2"/>
  <c r="AN869" i="2"/>
  <c r="DD869" i="2" s="1"/>
  <c r="DO868" i="2"/>
  <c r="DN868" i="2"/>
  <c r="DL868" i="2"/>
  <c r="DF868" i="2"/>
  <c r="DG868" i="2" s="1"/>
  <c r="DE868" i="2"/>
  <c r="DI868" i="2" s="1"/>
  <c r="CP868" i="2"/>
  <c r="AS868" i="2"/>
  <c r="AR868" i="2" s="1"/>
  <c r="DH868" i="2" s="1"/>
  <c r="AO868" i="2"/>
  <c r="DQ868" i="2" s="1"/>
  <c r="AN868" i="2"/>
  <c r="DD868" i="2" s="1"/>
  <c r="DO867" i="2"/>
  <c r="DN867" i="2"/>
  <c r="DL867" i="2"/>
  <c r="DG867" i="2"/>
  <c r="DF867" i="2"/>
  <c r="DE867" i="2"/>
  <c r="CP867" i="2"/>
  <c r="CG867" i="2"/>
  <c r="AS867" i="2"/>
  <c r="AR867" i="2" s="1"/>
  <c r="AO867" i="2"/>
  <c r="DQ867" i="2" s="1"/>
  <c r="AN867" i="2"/>
  <c r="DD867" i="2" s="1"/>
  <c r="DO866" i="2"/>
  <c r="DN866" i="2"/>
  <c r="DL866" i="2"/>
  <c r="DF866" i="2"/>
  <c r="DG866" i="2" s="1"/>
  <c r="DE866" i="2"/>
  <c r="CP866" i="2"/>
  <c r="AS866" i="2"/>
  <c r="AR866" i="2" s="1"/>
  <c r="DH866" i="2" s="1"/>
  <c r="AO866" i="2"/>
  <c r="DQ866" i="2" s="1"/>
  <c r="AN866" i="2"/>
  <c r="DD866" i="2" s="1"/>
  <c r="DO865" i="2"/>
  <c r="DN865" i="2"/>
  <c r="DL865" i="2"/>
  <c r="DF865" i="2"/>
  <c r="DG865" i="2" s="1"/>
  <c r="DE865" i="2"/>
  <c r="CP865" i="2"/>
  <c r="AS865" i="2"/>
  <c r="AR865" i="2" s="1"/>
  <c r="AO865" i="2"/>
  <c r="DQ865" i="2" s="1"/>
  <c r="AN865" i="2"/>
  <c r="DD865" i="2" s="1"/>
  <c r="DO864" i="2"/>
  <c r="DN864" i="2"/>
  <c r="DL864" i="2"/>
  <c r="DG864" i="2"/>
  <c r="DF864" i="2"/>
  <c r="DE864" i="2"/>
  <c r="CP864" i="2"/>
  <c r="AS864" i="2"/>
  <c r="AR864" i="2" s="1"/>
  <c r="DH864" i="2" s="1"/>
  <c r="AO864" i="2"/>
  <c r="DQ864" i="2" s="1"/>
  <c r="AN864" i="2"/>
  <c r="DD864" i="2" s="1"/>
  <c r="DO863" i="2"/>
  <c r="DN863" i="2"/>
  <c r="DL863" i="2"/>
  <c r="DF863" i="2"/>
  <c r="DG863" i="2" s="1"/>
  <c r="DE863" i="2"/>
  <c r="CP863" i="2"/>
  <c r="CG863" i="2"/>
  <c r="AS863" i="2"/>
  <c r="AR863" i="2" s="1"/>
  <c r="AO863" i="2"/>
  <c r="DQ863" i="2" s="1"/>
  <c r="AN863" i="2"/>
  <c r="DD863" i="2" s="1"/>
  <c r="DO862" i="2"/>
  <c r="DN862" i="2"/>
  <c r="DL862" i="2"/>
  <c r="DF862" i="2"/>
  <c r="DG862" i="2" s="1"/>
  <c r="DE862" i="2"/>
  <c r="CP862" i="2"/>
  <c r="AS862" i="2"/>
  <c r="AR862" i="2" s="1"/>
  <c r="DH862" i="2" s="1"/>
  <c r="AO862" i="2"/>
  <c r="DQ862" i="2" s="1"/>
  <c r="AN862" i="2"/>
  <c r="DD862" i="2" s="1"/>
  <c r="DO861" i="2"/>
  <c r="DN861" i="2"/>
  <c r="DL861" i="2"/>
  <c r="DF861" i="2"/>
  <c r="DG861" i="2" s="1"/>
  <c r="DE861" i="2"/>
  <c r="CP861" i="2"/>
  <c r="AS861" i="2"/>
  <c r="AR861" i="2" s="1"/>
  <c r="AO861" i="2"/>
  <c r="DQ861" i="2" s="1"/>
  <c r="AN861" i="2"/>
  <c r="DD861" i="2" s="1"/>
  <c r="DO860" i="2"/>
  <c r="DN860" i="2"/>
  <c r="DL860" i="2"/>
  <c r="DH860" i="2"/>
  <c r="DF860" i="2"/>
  <c r="DG860" i="2" s="1"/>
  <c r="DE860" i="2"/>
  <c r="DI860" i="2" s="1"/>
  <c r="CP860" i="2"/>
  <c r="AS860" i="2"/>
  <c r="AR860" i="2" s="1"/>
  <c r="AO860" i="2"/>
  <c r="DQ860" i="2" s="1"/>
  <c r="AN860" i="2"/>
  <c r="DD860" i="2" s="1"/>
  <c r="DO859" i="2"/>
  <c r="DN859" i="2"/>
  <c r="DL859" i="2"/>
  <c r="DF859" i="2"/>
  <c r="DG859" i="2" s="1"/>
  <c r="DE859" i="2"/>
  <c r="CP859" i="2"/>
  <c r="AS859" i="2"/>
  <c r="AR859" i="2" s="1"/>
  <c r="AO859" i="2"/>
  <c r="AN859" i="2"/>
  <c r="DD859" i="2" s="1"/>
  <c r="DO858" i="2"/>
  <c r="DN858" i="2"/>
  <c r="DL858" i="2"/>
  <c r="DF858" i="2"/>
  <c r="DG858" i="2" s="1"/>
  <c r="DE858" i="2"/>
  <c r="CP858" i="2"/>
  <c r="AS858" i="2"/>
  <c r="AR858" i="2" s="1"/>
  <c r="DH858" i="2" s="1"/>
  <c r="AO858" i="2"/>
  <c r="DQ858" i="2" s="1"/>
  <c r="AN858" i="2"/>
  <c r="DD858" i="2" s="1"/>
  <c r="DP857" i="2"/>
  <c r="DO857" i="2"/>
  <c r="DN857" i="2"/>
  <c r="DL857" i="2"/>
  <c r="DF857" i="2"/>
  <c r="DG857" i="2" s="1"/>
  <c r="DE857" i="2"/>
  <c r="CP857" i="2"/>
  <c r="DH857" i="2" s="1"/>
  <c r="AS857" i="2"/>
  <c r="AR857" i="2" s="1"/>
  <c r="AO857" i="2"/>
  <c r="CG857" i="2" s="1"/>
  <c r="AN857" i="2"/>
  <c r="DD857" i="2" s="1"/>
  <c r="DO856" i="2"/>
  <c r="DN856" i="2"/>
  <c r="DL856" i="2"/>
  <c r="DF856" i="2"/>
  <c r="DG856" i="2" s="1"/>
  <c r="DE856" i="2"/>
  <c r="CP856" i="2"/>
  <c r="AS856" i="2"/>
  <c r="AR856" i="2" s="1"/>
  <c r="DH856" i="2" s="1"/>
  <c r="AO856" i="2"/>
  <c r="DQ856" i="2" s="1"/>
  <c r="AN856" i="2"/>
  <c r="DD856" i="2" s="1"/>
  <c r="DO855" i="2"/>
  <c r="DN855" i="2"/>
  <c r="DL855" i="2"/>
  <c r="DG855" i="2"/>
  <c r="DF855" i="2"/>
  <c r="DE855" i="2"/>
  <c r="CP855" i="2"/>
  <c r="AS855" i="2"/>
  <c r="AR855" i="2" s="1"/>
  <c r="AO855" i="2"/>
  <c r="CG855" i="2" s="1"/>
  <c r="AN855" i="2"/>
  <c r="DD855" i="2" s="1"/>
  <c r="DO854" i="2"/>
  <c r="DN854" i="2"/>
  <c r="DL854" i="2"/>
  <c r="DF854" i="2"/>
  <c r="DG854" i="2" s="1"/>
  <c r="DE854" i="2"/>
  <c r="CP854" i="2"/>
  <c r="AS854" i="2"/>
  <c r="AR854" i="2"/>
  <c r="DH854" i="2" s="1"/>
  <c r="AO854" i="2"/>
  <c r="DQ854" i="2" s="1"/>
  <c r="AN854" i="2"/>
  <c r="DD854" i="2" s="1"/>
  <c r="DP853" i="2"/>
  <c r="DO853" i="2"/>
  <c r="DN853" i="2"/>
  <c r="DL853" i="2"/>
  <c r="DG853" i="2"/>
  <c r="DF853" i="2"/>
  <c r="DE853" i="2"/>
  <c r="CP853" i="2"/>
  <c r="AS853" i="2"/>
  <c r="AR853" i="2" s="1"/>
  <c r="AO853" i="2"/>
  <c r="CG853" i="2" s="1"/>
  <c r="AN853" i="2"/>
  <c r="DD853" i="2" s="1"/>
  <c r="DO852" i="2"/>
  <c r="DN852" i="2"/>
  <c r="DL852" i="2"/>
  <c r="DF852" i="2"/>
  <c r="DG852" i="2" s="1"/>
  <c r="DE852" i="2"/>
  <c r="DI852" i="2" s="1"/>
  <c r="CP852" i="2"/>
  <c r="AS852" i="2"/>
  <c r="AR852" i="2"/>
  <c r="DH852" i="2" s="1"/>
  <c r="AO852" i="2"/>
  <c r="DQ852" i="2" s="1"/>
  <c r="AN852" i="2"/>
  <c r="DD852" i="2" s="1"/>
  <c r="DO851" i="2"/>
  <c r="DN851" i="2"/>
  <c r="DL851" i="2"/>
  <c r="DF851" i="2"/>
  <c r="DG851" i="2" s="1"/>
  <c r="DE851" i="2"/>
  <c r="CP851" i="2"/>
  <c r="AS851" i="2"/>
  <c r="AR851" i="2" s="1"/>
  <c r="AO851" i="2"/>
  <c r="CG851" i="2" s="1"/>
  <c r="AN851" i="2"/>
  <c r="DD851" i="2" s="1"/>
  <c r="DO850" i="2"/>
  <c r="DN850" i="2"/>
  <c r="DL850" i="2"/>
  <c r="DF850" i="2"/>
  <c r="DG850" i="2" s="1"/>
  <c r="DE850" i="2"/>
  <c r="DD850" i="2"/>
  <c r="CP850" i="2"/>
  <c r="AS850" i="2"/>
  <c r="AR850" i="2"/>
  <c r="DH850" i="2" s="1"/>
  <c r="AO850" i="2"/>
  <c r="DQ850" i="2" s="1"/>
  <c r="AN850" i="2"/>
  <c r="DO849" i="2"/>
  <c r="DN849" i="2"/>
  <c r="DL849" i="2"/>
  <c r="DF849" i="2"/>
  <c r="DG849" i="2" s="1"/>
  <c r="DE849" i="2"/>
  <c r="CP849" i="2"/>
  <c r="AS849" i="2"/>
  <c r="AR849" i="2" s="1"/>
  <c r="AO849" i="2"/>
  <c r="AN849" i="2"/>
  <c r="DD849" i="2" s="1"/>
  <c r="DO848" i="2"/>
  <c r="DN848" i="2"/>
  <c r="DL848" i="2"/>
  <c r="DF848" i="2"/>
  <c r="DG848" i="2" s="1"/>
  <c r="DE848" i="2"/>
  <c r="DD848" i="2"/>
  <c r="CP848" i="2"/>
  <c r="AS848" i="2"/>
  <c r="AR848" i="2"/>
  <c r="DH848" i="2" s="1"/>
  <c r="AO848" i="2"/>
  <c r="DQ848" i="2" s="1"/>
  <c r="AN848" i="2"/>
  <c r="DO847" i="2"/>
  <c r="DN847" i="2"/>
  <c r="DL847" i="2"/>
  <c r="DF847" i="2"/>
  <c r="DG847" i="2" s="1"/>
  <c r="DE847" i="2"/>
  <c r="DI847" i="2" s="1"/>
  <c r="CP847" i="2"/>
  <c r="AS847" i="2"/>
  <c r="AR847" i="2" s="1"/>
  <c r="AO847" i="2"/>
  <c r="CG847" i="2" s="1"/>
  <c r="AN847" i="2"/>
  <c r="DD847" i="2" s="1"/>
  <c r="DO846" i="2"/>
  <c r="DN846" i="2"/>
  <c r="DL846" i="2"/>
  <c r="DG846" i="2"/>
  <c r="DF846" i="2"/>
  <c r="DE846" i="2"/>
  <c r="CP846" i="2"/>
  <c r="AS846" i="2"/>
  <c r="AR846" i="2"/>
  <c r="DH846" i="2" s="1"/>
  <c r="AO846" i="2"/>
  <c r="DQ846" i="2" s="1"/>
  <c r="AN846" i="2"/>
  <c r="DD846" i="2" s="1"/>
  <c r="DO845" i="2"/>
  <c r="DN845" i="2"/>
  <c r="DL845" i="2"/>
  <c r="DF845" i="2"/>
  <c r="DG845" i="2" s="1"/>
  <c r="DE845" i="2"/>
  <c r="DI845" i="2" s="1"/>
  <c r="CP845" i="2"/>
  <c r="AS845" i="2"/>
  <c r="AR845" i="2" s="1"/>
  <c r="AO845" i="2"/>
  <c r="CG845" i="2" s="1"/>
  <c r="AN845" i="2"/>
  <c r="DD845" i="2" s="1"/>
  <c r="DO844" i="2"/>
  <c r="DN844" i="2"/>
  <c r="DL844" i="2"/>
  <c r="DG844" i="2"/>
  <c r="DF844" i="2"/>
  <c r="DE844" i="2"/>
  <c r="CP844" i="2"/>
  <c r="AS844" i="2"/>
  <c r="AR844" i="2"/>
  <c r="DH844" i="2" s="1"/>
  <c r="AO844" i="2"/>
  <c r="DQ844" i="2" s="1"/>
  <c r="AN844" i="2"/>
  <c r="DD844" i="2" s="1"/>
  <c r="DO843" i="2"/>
  <c r="DN843" i="2"/>
  <c r="DL843" i="2"/>
  <c r="DF843" i="2"/>
  <c r="DG843" i="2" s="1"/>
  <c r="DE843" i="2"/>
  <c r="CP843" i="2"/>
  <c r="DH843" i="2" s="1"/>
  <c r="AS843" i="2"/>
  <c r="AR843" i="2" s="1"/>
  <c r="AO843" i="2"/>
  <c r="CG843" i="2" s="1"/>
  <c r="AN843" i="2"/>
  <c r="DD843" i="2" s="1"/>
  <c r="DO842" i="2"/>
  <c r="DN842" i="2"/>
  <c r="DL842" i="2"/>
  <c r="DF842" i="2"/>
  <c r="DG842" i="2" s="1"/>
  <c r="DE842" i="2"/>
  <c r="CP842" i="2"/>
  <c r="AS842" i="2"/>
  <c r="AR842" i="2" s="1"/>
  <c r="DH842" i="2" s="1"/>
  <c r="AO842" i="2"/>
  <c r="DQ842" i="2" s="1"/>
  <c r="AN842" i="2"/>
  <c r="DD842" i="2" s="1"/>
  <c r="DP841" i="2"/>
  <c r="DO841" i="2"/>
  <c r="DN841" i="2"/>
  <c r="DL841" i="2"/>
  <c r="DF841" i="2"/>
  <c r="DG841" i="2" s="1"/>
  <c r="DE841" i="2"/>
  <c r="CP841" i="2"/>
  <c r="DH841" i="2" s="1"/>
  <c r="AS841" i="2"/>
  <c r="AR841" i="2" s="1"/>
  <c r="AO841" i="2"/>
  <c r="CG841" i="2" s="1"/>
  <c r="AN841" i="2"/>
  <c r="DD841" i="2" s="1"/>
  <c r="DO840" i="2"/>
  <c r="DN840" i="2"/>
  <c r="DL840" i="2"/>
  <c r="DF840" i="2"/>
  <c r="DG840" i="2" s="1"/>
  <c r="DE840" i="2"/>
  <c r="CP840" i="2"/>
  <c r="AS840" i="2"/>
  <c r="AR840" i="2" s="1"/>
  <c r="DH840" i="2" s="1"/>
  <c r="AO840" i="2"/>
  <c r="DQ840" i="2" s="1"/>
  <c r="AN840" i="2"/>
  <c r="DD840" i="2" s="1"/>
  <c r="DO839" i="2"/>
  <c r="DN839" i="2"/>
  <c r="DL839" i="2"/>
  <c r="DG839" i="2"/>
  <c r="DF839" i="2"/>
  <c r="DE839" i="2"/>
  <c r="CP839" i="2"/>
  <c r="AS839" i="2"/>
  <c r="AR839" i="2" s="1"/>
  <c r="AO839" i="2"/>
  <c r="CG839" i="2" s="1"/>
  <c r="AN839" i="2"/>
  <c r="DD839" i="2" s="1"/>
  <c r="DO838" i="2"/>
  <c r="DN838" i="2"/>
  <c r="DL838" i="2"/>
  <c r="DF838" i="2"/>
  <c r="DG838" i="2" s="1"/>
  <c r="DE838" i="2"/>
  <c r="CP838" i="2"/>
  <c r="AS838" i="2"/>
  <c r="AR838" i="2"/>
  <c r="DH838" i="2" s="1"/>
  <c r="AO838" i="2"/>
  <c r="DQ838" i="2" s="1"/>
  <c r="AN838" i="2"/>
  <c r="DD838" i="2" s="1"/>
  <c r="DP837" i="2"/>
  <c r="DO837" i="2"/>
  <c r="DN837" i="2"/>
  <c r="DL837" i="2"/>
  <c r="DG837" i="2"/>
  <c r="DF837" i="2"/>
  <c r="DE837" i="2"/>
  <c r="CP837" i="2"/>
  <c r="AS837" i="2"/>
  <c r="AR837" i="2" s="1"/>
  <c r="AO837" i="2"/>
  <c r="CG837" i="2" s="1"/>
  <c r="AN837" i="2"/>
  <c r="DD837" i="2" s="1"/>
  <c r="DO836" i="2"/>
  <c r="DN836" i="2"/>
  <c r="DL836" i="2"/>
  <c r="DF836" i="2"/>
  <c r="DG836" i="2" s="1"/>
  <c r="DE836" i="2"/>
  <c r="DI836" i="2" s="1"/>
  <c r="CP836" i="2"/>
  <c r="AS836" i="2"/>
  <c r="AR836" i="2"/>
  <c r="DH836" i="2" s="1"/>
  <c r="AO836" i="2"/>
  <c r="DQ836" i="2" s="1"/>
  <c r="AN836" i="2"/>
  <c r="DD836" i="2" s="1"/>
  <c r="DO835" i="2"/>
  <c r="DN835" i="2"/>
  <c r="DL835" i="2"/>
  <c r="DF835" i="2"/>
  <c r="DG835" i="2" s="1"/>
  <c r="DE835" i="2"/>
  <c r="CP835" i="2"/>
  <c r="AS835" i="2"/>
  <c r="AR835" i="2" s="1"/>
  <c r="AO835" i="2"/>
  <c r="CG835" i="2" s="1"/>
  <c r="AN835" i="2"/>
  <c r="DD835" i="2" s="1"/>
  <c r="DO834" i="2"/>
  <c r="DN834" i="2"/>
  <c r="DL834" i="2"/>
  <c r="DF834" i="2"/>
  <c r="DG834" i="2" s="1"/>
  <c r="DE834" i="2"/>
  <c r="DD834" i="2"/>
  <c r="CP834" i="2"/>
  <c r="AS834" i="2"/>
  <c r="AR834" i="2"/>
  <c r="DH834" i="2" s="1"/>
  <c r="AO834" i="2"/>
  <c r="DQ834" i="2" s="1"/>
  <c r="AN834" i="2"/>
  <c r="DO833" i="2"/>
  <c r="DN833" i="2"/>
  <c r="DL833" i="2"/>
  <c r="DF833" i="2"/>
  <c r="DG833" i="2" s="1"/>
  <c r="DE833" i="2"/>
  <c r="CP833" i="2"/>
  <c r="AS833" i="2"/>
  <c r="AR833" i="2" s="1"/>
  <c r="AO833" i="2"/>
  <c r="AN833" i="2"/>
  <c r="DD833" i="2" s="1"/>
  <c r="DO832" i="2"/>
  <c r="DN832" i="2"/>
  <c r="DL832" i="2"/>
  <c r="DF832" i="2"/>
  <c r="DG832" i="2" s="1"/>
  <c r="DE832" i="2"/>
  <c r="DI832" i="2" s="1"/>
  <c r="DD832" i="2"/>
  <c r="CP832" i="2"/>
  <c r="AS832" i="2"/>
  <c r="AR832" i="2"/>
  <c r="DH832" i="2" s="1"/>
  <c r="AO832" i="2"/>
  <c r="DQ832" i="2" s="1"/>
  <c r="AN832" i="2"/>
  <c r="DO831" i="2"/>
  <c r="DN831" i="2"/>
  <c r="DL831" i="2"/>
  <c r="DF831" i="2"/>
  <c r="DG831" i="2" s="1"/>
  <c r="DE831" i="2"/>
  <c r="CP831" i="2"/>
  <c r="AS831" i="2"/>
  <c r="AR831" i="2" s="1"/>
  <c r="AO831" i="2"/>
  <c r="CG831" i="2" s="1"/>
  <c r="AN831" i="2"/>
  <c r="DD831" i="2" s="1"/>
  <c r="DO830" i="2"/>
  <c r="DN830" i="2"/>
  <c r="DL830" i="2"/>
  <c r="DG830" i="2"/>
  <c r="DF830" i="2"/>
  <c r="DE830" i="2"/>
  <c r="DD830" i="2"/>
  <c r="CP830" i="2"/>
  <c r="AS830" i="2"/>
  <c r="AR830" i="2"/>
  <c r="DH830" i="2" s="1"/>
  <c r="AO830" i="2"/>
  <c r="DQ830" i="2" s="1"/>
  <c r="AN830" i="2"/>
  <c r="DO829" i="2"/>
  <c r="DN829" i="2"/>
  <c r="DL829" i="2"/>
  <c r="DF829" i="2"/>
  <c r="DG829" i="2" s="1"/>
  <c r="DE829" i="2"/>
  <c r="DI829" i="2" s="1"/>
  <c r="CP829" i="2"/>
  <c r="AS829" i="2"/>
  <c r="AR829" i="2" s="1"/>
  <c r="AO829" i="2"/>
  <c r="AN829" i="2"/>
  <c r="DD829" i="2" s="1"/>
  <c r="DO828" i="2"/>
  <c r="DN828" i="2"/>
  <c r="DL828" i="2"/>
  <c r="DG828" i="2"/>
  <c r="DF828" i="2"/>
  <c r="DE828" i="2"/>
  <c r="CP828" i="2"/>
  <c r="AS828" i="2"/>
  <c r="AR828" i="2"/>
  <c r="DH828" i="2" s="1"/>
  <c r="AO828" i="2"/>
  <c r="DQ828" i="2" s="1"/>
  <c r="AN828" i="2"/>
  <c r="DD828" i="2" s="1"/>
  <c r="DO827" i="2"/>
  <c r="DN827" i="2"/>
  <c r="DL827" i="2"/>
  <c r="DF827" i="2"/>
  <c r="DG827" i="2" s="1"/>
  <c r="DJ827" i="2" s="1"/>
  <c r="DE827" i="2"/>
  <c r="DI827" i="2" s="1"/>
  <c r="CP827" i="2"/>
  <c r="DH827" i="2" s="1"/>
  <c r="AS827" i="2"/>
  <c r="AR827" i="2" s="1"/>
  <c r="AO827" i="2"/>
  <c r="CG827" i="2" s="1"/>
  <c r="AN827" i="2"/>
  <c r="DD827" i="2" s="1"/>
  <c r="DO826" i="2"/>
  <c r="DN826" i="2"/>
  <c r="DL826" i="2"/>
  <c r="DG826" i="2"/>
  <c r="DF826" i="2"/>
  <c r="DE826" i="2"/>
  <c r="CP826" i="2"/>
  <c r="AS826" i="2"/>
  <c r="AR826" i="2" s="1"/>
  <c r="DH826" i="2" s="1"/>
  <c r="AO826" i="2"/>
  <c r="DQ826" i="2" s="1"/>
  <c r="AN826" i="2"/>
  <c r="DD826" i="2" s="1"/>
  <c r="DP825" i="2"/>
  <c r="DO825" i="2"/>
  <c r="DN825" i="2"/>
  <c r="DL825" i="2"/>
  <c r="DF825" i="2"/>
  <c r="DG825" i="2" s="1"/>
  <c r="DE825" i="2"/>
  <c r="CP825" i="2"/>
  <c r="DH825" i="2" s="1"/>
  <c r="AS825" i="2"/>
  <c r="AR825" i="2" s="1"/>
  <c r="AO825" i="2"/>
  <c r="CG825" i="2" s="1"/>
  <c r="AN825" i="2"/>
  <c r="DD825" i="2" s="1"/>
  <c r="DO824" i="2"/>
  <c r="DN824" i="2"/>
  <c r="DL824" i="2"/>
  <c r="DF824" i="2"/>
  <c r="DG824" i="2" s="1"/>
  <c r="DE824" i="2"/>
  <c r="CP824" i="2"/>
  <c r="AS824" i="2"/>
  <c r="AR824" i="2" s="1"/>
  <c r="DH824" i="2" s="1"/>
  <c r="AO824" i="2"/>
  <c r="DQ824" i="2" s="1"/>
  <c r="AN824" i="2"/>
  <c r="DD824" i="2" s="1"/>
  <c r="DO823" i="2"/>
  <c r="DN823" i="2"/>
  <c r="DL823" i="2"/>
  <c r="DG823" i="2"/>
  <c r="DF823" i="2"/>
  <c r="DE823" i="2"/>
  <c r="CP823" i="2"/>
  <c r="AS823" i="2"/>
  <c r="AR823" i="2" s="1"/>
  <c r="AO823" i="2"/>
  <c r="CG823" i="2" s="1"/>
  <c r="AN823" i="2"/>
  <c r="DD823" i="2" s="1"/>
  <c r="DO822" i="2"/>
  <c r="DN822" i="2"/>
  <c r="DL822" i="2"/>
  <c r="DF822" i="2"/>
  <c r="DG822" i="2" s="1"/>
  <c r="DE822" i="2"/>
  <c r="DI822" i="2" s="1"/>
  <c r="CP822" i="2"/>
  <c r="AS822" i="2"/>
  <c r="AR822" i="2"/>
  <c r="DH822" i="2" s="1"/>
  <c r="AO822" i="2"/>
  <c r="DQ822" i="2" s="1"/>
  <c r="AN822" i="2"/>
  <c r="DD822" i="2" s="1"/>
  <c r="DP821" i="2"/>
  <c r="DO821" i="2"/>
  <c r="DN821" i="2"/>
  <c r="DL821" i="2"/>
  <c r="DG821" i="2"/>
  <c r="DF821" i="2"/>
  <c r="DE821" i="2"/>
  <c r="CP821" i="2"/>
  <c r="AS821" i="2"/>
  <c r="AR821" i="2" s="1"/>
  <c r="AO821" i="2"/>
  <c r="CG821" i="2" s="1"/>
  <c r="AN821" i="2"/>
  <c r="DD821" i="2" s="1"/>
  <c r="DO820" i="2"/>
  <c r="DN820" i="2"/>
  <c r="DL820" i="2"/>
  <c r="DF820" i="2"/>
  <c r="DG820" i="2" s="1"/>
  <c r="DE820" i="2"/>
  <c r="CP820" i="2"/>
  <c r="AS820" i="2"/>
  <c r="AR820" i="2"/>
  <c r="DH820" i="2" s="1"/>
  <c r="AO820" i="2"/>
  <c r="DQ820" i="2" s="1"/>
  <c r="AN820" i="2"/>
  <c r="DD820" i="2" s="1"/>
  <c r="DO819" i="2"/>
  <c r="DN819" i="2"/>
  <c r="DL819" i="2"/>
  <c r="DF819" i="2"/>
  <c r="DG819" i="2" s="1"/>
  <c r="DE819" i="2"/>
  <c r="CP819" i="2"/>
  <c r="AS819" i="2"/>
  <c r="AR819" i="2" s="1"/>
  <c r="AO819" i="2"/>
  <c r="CG819" i="2" s="1"/>
  <c r="AN819" i="2"/>
  <c r="DD819" i="2" s="1"/>
  <c r="DO818" i="2"/>
  <c r="DN818" i="2"/>
  <c r="DL818" i="2"/>
  <c r="DF818" i="2"/>
  <c r="DG818" i="2" s="1"/>
  <c r="DE818" i="2"/>
  <c r="DD818" i="2"/>
  <c r="CP818" i="2"/>
  <c r="AS818" i="2"/>
  <c r="AR818" i="2"/>
  <c r="DH818" i="2" s="1"/>
  <c r="AO818" i="2"/>
  <c r="DQ818" i="2" s="1"/>
  <c r="AN818" i="2"/>
  <c r="DO817" i="2"/>
  <c r="DN817" i="2"/>
  <c r="DL817" i="2"/>
  <c r="DF817" i="2"/>
  <c r="DG817" i="2" s="1"/>
  <c r="DE817" i="2"/>
  <c r="CP817" i="2"/>
  <c r="AS817" i="2"/>
  <c r="AR817" i="2" s="1"/>
  <c r="AO817" i="2"/>
  <c r="AN817" i="2"/>
  <c r="DD817" i="2" s="1"/>
  <c r="DO816" i="2"/>
  <c r="DN816" i="2"/>
  <c r="DL816" i="2"/>
  <c r="DF816" i="2"/>
  <c r="DG816" i="2" s="1"/>
  <c r="DE816" i="2"/>
  <c r="DI816" i="2" s="1"/>
  <c r="DD816" i="2"/>
  <c r="CP816" i="2"/>
  <c r="AS816" i="2"/>
  <c r="AR816" i="2"/>
  <c r="DH816" i="2" s="1"/>
  <c r="AO816" i="2"/>
  <c r="DQ816" i="2" s="1"/>
  <c r="AN816" i="2"/>
  <c r="DO815" i="2"/>
  <c r="DN815" i="2"/>
  <c r="DL815" i="2"/>
  <c r="DF815" i="2"/>
  <c r="DG815" i="2" s="1"/>
  <c r="DE815" i="2"/>
  <c r="CP815" i="2"/>
  <c r="AS815" i="2"/>
  <c r="AR815" i="2" s="1"/>
  <c r="AO815" i="2"/>
  <c r="CG815" i="2" s="1"/>
  <c r="AN815" i="2"/>
  <c r="DD815" i="2" s="1"/>
  <c r="DO814" i="2"/>
  <c r="DN814" i="2"/>
  <c r="DL814" i="2"/>
  <c r="DG814" i="2"/>
  <c r="DF814" i="2"/>
  <c r="DE814" i="2"/>
  <c r="DD814" i="2"/>
  <c r="CP814" i="2"/>
  <c r="AS814" i="2"/>
  <c r="AR814" i="2"/>
  <c r="DH814" i="2" s="1"/>
  <c r="AO814" i="2"/>
  <c r="DQ814" i="2" s="1"/>
  <c r="AN814" i="2"/>
  <c r="DO813" i="2"/>
  <c r="DN813" i="2"/>
  <c r="DL813" i="2"/>
  <c r="DF813" i="2"/>
  <c r="DG813" i="2" s="1"/>
  <c r="DE813" i="2"/>
  <c r="DI813" i="2" s="1"/>
  <c r="CP813" i="2"/>
  <c r="AS813" i="2"/>
  <c r="AR813" i="2" s="1"/>
  <c r="AO813" i="2"/>
  <c r="AN813" i="2"/>
  <c r="DD813" i="2" s="1"/>
  <c r="DO812" i="2"/>
  <c r="DN812" i="2"/>
  <c r="DL812" i="2"/>
  <c r="DG812" i="2"/>
  <c r="DF812" i="2"/>
  <c r="DE812" i="2"/>
  <c r="CP812" i="2"/>
  <c r="AS812" i="2"/>
  <c r="AR812" i="2"/>
  <c r="DH812" i="2" s="1"/>
  <c r="AO812" i="2"/>
  <c r="DQ812" i="2" s="1"/>
  <c r="AN812" i="2"/>
  <c r="DD812" i="2" s="1"/>
  <c r="DO811" i="2"/>
  <c r="DN811" i="2"/>
  <c r="DL811" i="2"/>
  <c r="DF811" i="2"/>
  <c r="DG811" i="2" s="1"/>
  <c r="DJ811" i="2" s="1"/>
  <c r="DE811" i="2"/>
  <c r="DI811" i="2" s="1"/>
  <c r="CP811" i="2"/>
  <c r="DH811" i="2" s="1"/>
  <c r="AS811" i="2"/>
  <c r="AR811" i="2" s="1"/>
  <c r="AO811" i="2"/>
  <c r="CG811" i="2" s="1"/>
  <c r="AN811" i="2"/>
  <c r="DD811" i="2" s="1"/>
  <c r="DO810" i="2"/>
  <c r="DN810" i="2"/>
  <c r="DL810" i="2"/>
  <c r="DG810" i="2"/>
  <c r="DF810" i="2"/>
  <c r="DE810" i="2"/>
  <c r="CP810" i="2"/>
  <c r="AS810" i="2"/>
  <c r="AR810" i="2" s="1"/>
  <c r="DH810" i="2" s="1"/>
  <c r="AO810" i="2"/>
  <c r="DQ810" i="2" s="1"/>
  <c r="AN810" i="2"/>
  <c r="DD810" i="2" s="1"/>
  <c r="DP809" i="2"/>
  <c r="DO809" i="2"/>
  <c r="DN809" i="2"/>
  <c r="DL809" i="2"/>
  <c r="DF809" i="2"/>
  <c r="DG809" i="2" s="1"/>
  <c r="DE809" i="2"/>
  <c r="CP809" i="2"/>
  <c r="DH809" i="2" s="1"/>
  <c r="AS809" i="2"/>
  <c r="AR809" i="2" s="1"/>
  <c r="AO809" i="2"/>
  <c r="CG809" i="2" s="1"/>
  <c r="AN809" i="2"/>
  <c r="DD809" i="2" s="1"/>
  <c r="DO808" i="2"/>
  <c r="DN808" i="2"/>
  <c r="DL808" i="2"/>
  <c r="DF808" i="2"/>
  <c r="DG808" i="2" s="1"/>
  <c r="DE808" i="2"/>
  <c r="CP808" i="2"/>
  <c r="AS808" i="2"/>
  <c r="AR808" i="2" s="1"/>
  <c r="DH808" i="2" s="1"/>
  <c r="AO808" i="2"/>
  <c r="DQ808" i="2" s="1"/>
  <c r="AN808" i="2"/>
  <c r="DD808" i="2" s="1"/>
  <c r="DO807" i="2"/>
  <c r="DN807" i="2"/>
  <c r="DL807" i="2"/>
  <c r="DG807" i="2"/>
  <c r="DF807" i="2"/>
  <c r="DE807" i="2"/>
  <c r="CP807" i="2"/>
  <c r="AS807" i="2"/>
  <c r="AR807" i="2" s="1"/>
  <c r="AO807" i="2"/>
  <c r="CG807" i="2" s="1"/>
  <c r="AN807" i="2"/>
  <c r="DD807" i="2" s="1"/>
  <c r="DO806" i="2"/>
  <c r="DN806" i="2"/>
  <c r="DL806" i="2"/>
  <c r="DF806" i="2"/>
  <c r="DG806" i="2" s="1"/>
  <c r="DE806" i="2"/>
  <c r="DI806" i="2" s="1"/>
  <c r="CP806" i="2"/>
  <c r="AS806" i="2"/>
  <c r="AR806" i="2"/>
  <c r="DH806" i="2" s="1"/>
  <c r="AO806" i="2"/>
  <c r="DQ806" i="2" s="1"/>
  <c r="AN806" i="2"/>
  <c r="DD806" i="2" s="1"/>
  <c r="DQ805" i="2"/>
  <c r="DP805" i="2"/>
  <c r="DO805" i="2"/>
  <c r="DN805" i="2"/>
  <c r="DL805" i="2"/>
  <c r="DJ805" i="2"/>
  <c r="DF805" i="2"/>
  <c r="DG805" i="2" s="1"/>
  <c r="DE805" i="2"/>
  <c r="DI805" i="2" s="1"/>
  <c r="CP805" i="2"/>
  <c r="AS805" i="2"/>
  <c r="AR805" i="2" s="1"/>
  <c r="AO805" i="2"/>
  <c r="CG805" i="2" s="1"/>
  <c r="AN805" i="2"/>
  <c r="DD805" i="2" s="1"/>
  <c r="DO804" i="2"/>
  <c r="DN804" i="2"/>
  <c r="DL804" i="2"/>
  <c r="DF804" i="2"/>
  <c r="DG804" i="2" s="1"/>
  <c r="DE804" i="2"/>
  <c r="CP804" i="2"/>
  <c r="AS804" i="2"/>
  <c r="AR804" i="2" s="1"/>
  <c r="DH804" i="2" s="1"/>
  <c r="AO804" i="2"/>
  <c r="AN804" i="2"/>
  <c r="DD804" i="2" s="1"/>
  <c r="DO803" i="2"/>
  <c r="DN803" i="2"/>
  <c r="DL803" i="2"/>
  <c r="DF803" i="2"/>
  <c r="DG803" i="2" s="1"/>
  <c r="DE803" i="2"/>
  <c r="CP803" i="2"/>
  <c r="AS803" i="2"/>
  <c r="AR803" i="2" s="1"/>
  <c r="AO803" i="2"/>
  <c r="AN803" i="2"/>
  <c r="DD803" i="2" s="1"/>
  <c r="DQ802" i="2"/>
  <c r="DO802" i="2"/>
  <c r="DN802" i="2"/>
  <c r="DL802" i="2"/>
  <c r="DF802" i="2"/>
  <c r="DG802" i="2" s="1"/>
  <c r="DI802" i="2" s="1"/>
  <c r="DE802" i="2"/>
  <c r="CP802" i="2"/>
  <c r="AS802" i="2"/>
  <c r="AR802" i="2" s="1"/>
  <c r="DH802" i="2" s="1"/>
  <c r="AO802" i="2"/>
  <c r="AN802" i="2"/>
  <c r="DD802" i="2" s="1"/>
  <c r="DQ801" i="2"/>
  <c r="DP801" i="2"/>
  <c r="DO801" i="2"/>
  <c r="DN801" i="2"/>
  <c r="DL801" i="2"/>
  <c r="DF801" i="2"/>
  <c r="DG801" i="2" s="1"/>
  <c r="DE801" i="2"/>
  <c r="CP801" i="2"/>
  <c r="AS801" i="2"/>
  <c r="AR801" i="2"/>
  <c r="AO801" i="2"/>
  <c r="CG801" i="2" s="1"/>
  <c r="AN801" i="2"/>
  <c r="DD801" i="2" s="1"/>
  <c r="DO800" i="2"/>
  <c r="DN800" i="2"/>
  <c r="DL800" i="2"/>
  <c r="DF800" i="2"/>
  <c r="DG800" i="2" s="1"/>
  <c r="DE800" i="2"/>
  <c r="CP800" i="2"/>
  <c r="AS800" i="2"/>
  <c r="AR800" i="2" s="1"/>
  <c r="AO800" i="2"/>
  <c r="CG800" i="2" s="1"/>
  <c r="AN800" i="2"/>
  <c r="DD800" i="2" s="1"/>
  <c r="DO799" i="2"/>
  <c r="DN799" i="2"/>
  <c r="DL799" i="2"/>
  <c r="DG799" i="2"/>
  <c r="DF799" i="2"/>
  <c r="DE799" i="2"/>
  <c r="CP799" i="2"/>
  <c r="AS799" i="2"/>
  <c r="AR799" i="2"/>
  <c r="DH799" i="2" s="1"/>
  <c r="AO799" i="2"/>
  <c r="DQ799" i="2" s="1"/>
  <c r="AN799" i="2"/>
  <c r="DD799" i="2" s="1"/>
  <c r="DO798" i="2"/>
  <c r="DN798" i="2"/>
  <c r="DL798" i="2"/>
  <c r="DF798" i="2"/>
  <c r="DG798" i="2" s="1"/>
  <c r="DE798" i="2"/>
  <c r="CP798" i="2"/>
  <c r="AS798" i="2"/>
  <c r="AR798" i="2" s="1"/>
  <c r="AO798" i="2"/>
  <c r="CG798" i="2" s="1"/>
  <c r="AN798" i="2"/>
  <c r="DD798" i="2" s="1"/>
  <c r="DO797" i="2"/>
  <c r="DN797" i="2"/>
  <c r="DL797" i="2"/>
  <c r="DF797" i="2"/>
  <c r="DG797" i="2" s="1"/>
  <c r="DE797" i="2"/>
  <c r="CP797" i="2"/>
  <c r="AS797" i="2"/>
  <c r="AR797" i="2"/>
  <c r="DH797" i="2" s="1"/>
  <c r="AO797" i="2"/>
  <c r="DQ797" i="2" s="1"/>
  <c r="AN797" i="2"/>
  <c r="DD797" i="2" s="1"/>
  <c r="DO796" i="2"/>
  <c r="DN796" i="2"/>
  <c r="DL796" i="2"/>
  <c r="DF796" i="2"/>
  <c r="DG796" i="2" s="1"/>
  <c r="DE796" i="2"/>
  <c r="CP796" i="2"/>
  <c r="AS796" i="2"/>
  <c r="AR796" i="2" s="1"/>
  <c r="AO796" i="2"/>
  <c r="CG796" i="2" s="1"/>
  <c r="AN796" i="2"/>
  <c r="DD796" i="2" s="1"/>
  <c r="DO795" i="2"/>
  <c r="DN795" i="2"/>
  <c r="DL795" i="2"/>
  <c r="DG795" i="2"/>
  <c r="DF795" i="2"/>
  <c r="DE795" i="2"/>
  <c r="CP795" i="2"/>
  <c r="AS795" i="2"/>
  <c r="AR795" i="2"/>
  <c r="DH795" i="2" s="1"/>
  <c r="AO795" i="2"/>
  <c r="DQ795" i="2" s="1"/>
  <c r="AN795" i="2"/>
  <c r="DD795" i="2" s="1"/>
  <c r="DO794" i="2"/>
  <c r="DN794" i="2"/>
  <c r="DL794" i="2"/>
  <c r="DF794" i="2"/>
  <c r="DG794" i="2" s="1"/>
  <c r="DE794" i="2"/>
  <c r="CP794" i="2"/>
  <c r="AS794" i="2"/>
  <c r="AR794" i="2" s="1"/>
  <c r="AO794" i="2"/>
  <c r="CG794" i="2" s="1"/>
  <c r="AN794" i="2"/>
  <c r="DD794" i="2" s="1"/>
  <c r="DO793" i="2"/>
  <c r="DN793" i="2"/>
  <c r="DL793" i="2"/>
  <c r="DF793" i="2"/>
  <c r="DG793" i="2" s="1"/>
  <c r="DE793" i="2"/>
  <c r="DI793" i="2" s="1"/>
  <c r="CP793" i="2"/>
  <c r="AS793" i="2"/>
  <c r="AR793" i="2" s="1"/>
  <c r="DH793" i="2" s="1"/>
  <c r="AO793" i="2"/>
  <c r="DQ793" i="2" s="1"/>
  <c r="AN793" i="2"/>
  <c r="DD793" i="2" s="1"/>
  <c r="DO792" i="2"/>
  <c r="DN792" i="2"/>
  <c r="DL792" i="2"/>
  <c r="DF792" i="2"/>
  <c r="DG792" i="2" s="1"/>
  <c r="DE792" i="2"/>
  <c r="CP792" i="2"/>
  <c r="AS792" i="2"/>
  <c r="AR792" i="2" s="1"/>
  <c r="AO792" i="2"/>
  <c r="CG792" i="2" s="1"/>
  <c r="AN792" i="2"/>
  <c r="DD792" i="2" s="1"/>
  <c r="DO791" i="2"/>
  <c r="DN791" i="2"/>
  <c r="DL791" i="2"/>
  <c r="DG791" i="2"/>
  <c r="DF791" i="2"/>
  <c r="DE791" i="2"/>
  <c r="DD791" i="2"/>
  <c r="CP791" i="2"/>
  <c r="AS791" i="2"/>
  <c r="AR791" i="2"/>
  <c r="DH791" i="2" s="1"/>
  <c r="AO791" i="2"/>
  <c r="DQ791" i="2" s="1"/>
  <c r="AN791" i="2"/>
  <c r="DO790" i="2"/>
  <c r="DN790" i="2"/>
  <c r="DL790" i="2"/>
  <c r="DF790" i="2"/>
  <c r="DG790" i="2" s="1"/>
  <c r="DE790" i="2"/>
  <c r="CP790" i="2"/>
  <c r="AS790" i="2"/>
  <c r="AR790" i="2" s="1"/>
  <c r="AO790" i="2"/>
  <c r="CG790" i="2" s="1"/>
  <c r="AN790" i="2"/>
  <c r="DD790" i="2" s="1"/>
  <c r="DO789" i="2"/>
  <c r="DN789" i="2"/>
  <c r="DL789" i="2"/>
  <c r="DF789" i="2"/>
  <c r="DG789" i="2" s="1"/>
  <c r="DE789" i="2"/>
  <c r="DI789" i="2" s="1"/>
  <c r="CP789" i="2"/>
  <c r="AS789" i="2"/>
  <c r="AR789" i="2"/>
  <c r="DH789" i="2" s="1"/>
  <c r="AO789" i="2"/>
  <c r="DQ789" i="2" s="1"/>
  <c r="AN789" i="2"/>
  <c r="DD789" i="2" s="1"/>
  <c r="DO788" i="2"/>
  <c r="DN788" i="2"/>
  <c r="DL788" i="2"/>
  <c r="DF788" i="2"/>
  <c r="DG788" i="2" s="1"/>
  <c r="DE788" i="2"/>
  <c r="CP788" i="2"/>
  <c r="AS788" i="2"/>
  <c r="AR788" i="2" s="1"/>
  <c r="AO788" i="2"/>
  <c r="CG788" i="2" s="1"/>
  <c r="AN788" i="2"/>
  <c r="DD788" i="2" s="1"/>
  <c r="DO787" i="2"/>
  <c r="DN787" i="2"/>
  <c r="DL787" i="2"/>
  <c r="DG787" i="2"/>
  <c r="DF787" i="2"/>
  <c r="DE787" i="2"/>
  <c r="CP787" i="2"/>
  <c r="AS787" i="2"/>
  <c r="AR787" i="2"/>
  <c r="DH787" i="2" s="1"/>
  <c r="AO787" i="2"/>
  <c r="DQ787" i="2" s="1"/>
  <c r="AN787" i="2"/>
  <c r="DD787" i="2" s="1"/>
  <c r="DO786" i="2"/>
  <c r="DN786" i="2"/>
  <c r="DL786" i="2"/>
  <c r="DF786" i="2"/>
  <c r="DG786" i="2" s="1"/>
  <c r="DE786" i="2"/>
  <c r="CP786" i="2"/>
  <c r="AS786" i="2"/>
  <c r="AR786" i="2" s="1"/>
  <c r="AO786" i="2"/>
  <c r="CG786" i="2" s="1"/>
  <c r="AN786" i="2"/>
  <c r="DD786" i="2" s="1"/>
  <c r="DO785" i="2"/>
  <c r="DN785" i="2"/>
  <c r="DL785" i="2"/>
  <c r="DF785" i="2"/>
  <c r="DG785" i="2" s="1"/>
  <c r="DE785" i="2"/>
  <c r="DI785" i="2" s="1"/>
  <c r="CP785" i="2"/>
  <c r="AS785" i="2"/>
  <c r="AR785" i="2"/>
  <c r="DH785" i="2" s="1"/>
  <c r="AO785" i="2"/>
  <c r="DQ785" i="2" s="1"/>
  <c r="AN785" i="2"/>
  <c r="DD785" i="2" s="1"/>
  <c r="DO784" i="2"/>
  <c r="DN784" i="2"/>
  <c r="DL784" i="2"/>
  <c r="DF784" i="2"/>
  <c r="DG784" i="2" s="1"/>
  <c r="DE784" i="2"/>
  <c r="CP784" i="2"/>
  <c r="AS784" i="2"/>
  <c r="AR784" i="2" s="1"/>
  <c r="AO784" i="2"/>
  <c r="CG784" i="2" s="1"/>
  <c r="AN784" i="2"/>
  <c r="DD784" i="2" s="1"/>
  <c r="DO783" i="2"/>
  <c r="DN783" i="2"/>
  <c r="DL783" i="2"/>
  <c r="DG783" i="2"/>
  <c r="DF783" i="2"/>
  <c r="DE783" i="2"/>
  <c r="CP783" i="2"/>
  <c r="AS783" i="2"/>
  <c r="AR783" i="2"/>
  <c r="DH783" i="2" s="1"/>
  <c r="AO783" i="2"/>
  <c r="DQ783" i="2" s="1"/>
  <c r="AN783" i="2"/>
  <c r="DD783" i="2" s="1"/>
  <c r="DO782" i="2"/>
  <c r="DN782" i="2"/>
  <c r="DL782" i="2"/>
  <c r="DF782" i="2"/>
  <c r="DG782" i="2" s="1"/>
  <c r="DE782" i="2"/>
  <c r="CP782" i="2"/>
  <c r="AS782" i="2"/>
  <c r="AR782" i="2" s="1"/>
  <c r="AO782" i="2"/>
  <c r="CG782" i="2" s="1"/>
  <c r="AN782" i="2"/>
  <c r="DD782" i="2" s="1"/>
  <c r="DO781" i="2"/>
  <c r="DN781" i="2"/>
  <c r="DL781" i="2"/>
  <c r="DF781" i="2"/>
  <c r="DG781" i="2" s="1"/>
  <c r="DE781" i="2"/>
  <c r="CP781" i="2"/>
  <c r="AS781" i="2"/>
  <c r="AR781" i="2"/>
  <c r="DH781" i="2" s="1"/>
  <c r="AO781" i="2"/>
  <c r="DQ781" i="2" s="1"/>
  <c r="AN781" i="2"/>
  <c r="DD781" i="2" s="1"/>
  <c r="DO780" i="2"/>
  <c r="DN780" i="2"/>
  <c r="DL780" i="2"/>
  <c r="DF780" i="2"/>
  <c r="DG780" i="2" s="1"/>
  <c r="DE780" i="2"/>
  <c r="CP780" i="2"/>
  <c r="AS780" i="2"/>
  <c r="AR780" i="2" s="1"/>
  <c r="AO780" i="2"/>
  <c r="CG780" i="2" s="1"/>
  <c r="AN780" i="2"/>
  <c r="DD780" i="2" s="1"/>
  <c r="DO779" i="2"/>
  <c r="DN779" i="2"/>
  <c r="DL779" i="2"/>
  <c r="DG779" i="2"/>
  <c r="DF779" i="2"/>
  <c r="DE779" i="2"/>
  <c r="CP779" i="2"/>
  <c r="AS779" i="2"/>
  <c r="AR779" i="2"/>
  <c r="DH779" i="2" s="1"/>
  <c r="AO779" i="2"/>
  <c r="DQ779" i="2" s="1"/>
  <c r="AN779" i="2"/>
  <c r="DD779" i="2" s="1"/>
  <c r="DO778" i="2"/>
  <c r="DN778" i="2"/>
  <c r="DL778" i="2"/>
  <c r="DF778" i="2"/>
  <c r="DG778" i="2" s="1"/>
  <c r="DE778" i="2"/>
  <c r="CP778" i="2"/>
  <c r="AS778" i="2"/>
  <c r="AR778" i="2" s="1"/>
  <c r="AO778" i="2"/>
  <c r="CG778" i="2" s="1"/>
  <c r="AN778" i="2"/>
  <c r="DD778" i="2" s="1"/>
  <c r="DO777" i="2"/>
  <c r="DN777" i="2"/>
  <c r="DL777" i="2"/>
  <c r="DF777" i="2"/>
  <c r="DG777" i="2" s="1"/>
  <c r="DE777" i="2"/>
  <c r="DI777" i="2" s="1"/>
  <c r="CP777" i="2"/>
  <c r="AS777" i="2"/>
  <c r="AR777" i="2" s="1"/>
  <c r="DH777" i="2" s="1"/>
  <c r="AO777" i="2"/>
  <c r="DQ777" i="2" s="1"/>
  <c r="AN777" i="2"/>
  <c r="DD777" i="2" s="1"/>
  <c r="DO776" i="2"/>
  <c r="DN776" i="2"/>
  <c r="DL776" i="2"/>
  <c r="DF776" i="2"/>
  <c r="DG776" i="2" s="1"/>
  <c r="DE776" i="2"/>
  <c r="CP776" i="2"/>
  <c r="AS776" i="2"/>
  <c r="AR776" i="2" s="1"/>
  <c r="AO776" i="2"/>
  <c r="CG776" i="2" s="1"/>
  <c r="AN776" i="2"/>
  <c r="DD776" i="2" s="1"/>
  <c r="DO775" i="2"/>
  <c r="DN775" i="2"/>
  <c r="DL775" i="2"/>
  <c r="DG775" i="2"/>
  <c r="DF775" i="2"/>
  <c r="DE775" i="2"/>
  <c r="DD775" i="2"/>
  <c r="CP775" i="2"/>
  <c r="AS775" i="2"/>
  <c r="AR775" i="2"/>
  <c r="DH775" i="2" s="1"/>
  <c r="AO775" i="2"/>
  <c r="DQ775" i="2" s="1"/>
  <c r="AN775" i="2"/>
  <c r="DO774" i="2"/>
  <c r="DN774" i="2"/>
  <c r="DL774" i="2"/>
  <c r="DF774" i="2"/>
  <c r="DG774" i="2" s="1"/>
  <c r="DE774" i="2"/>
  <c r="CP774" i="2"/>
  <c r="AS774" i="2"/>
  <c r="AR774" i="2" s="1"/>
  <c r="AO774" i="2"/>
  <c r="CG774" i="2" s="1"/>
  <c r="AN774" i="2"/>
  <c r="DD774" i="2" s="1"/>
  <c r="DO773" i="2"/>
  <c r="DN773" i="2"/>
  <c r="DL773" i="2"/>
  <c r="DF773" i="2"/>
  <c r="DG773" i="2" s="1"/>
  <c r="DE773" i="2"/>
  <c r="DI773" i="2" s="1"/>
  <c r="CP773" i="2"/>
  <c r="AS773" i="2"/>
  <c r="AR773" i="2"/>
  <c r="DH773" i="2" s="1"/>
  <c r="AO773" i="2"/>
  <c r="DQ773" i="2" s="1"/>
  <c r="AN773" i="2"/>
  <c r="DD773" i="2" s="1"/>
  <c r="DO772" i="2"/>
  <c r="DN772" i="2"/>
  <c r="DL772" i="2"/>
  <c r="DF772" i="2"/>
  <c r="DG772" i="2" s="1"/>
  <c r="DE772" i="2"/>
  <c r="CP772" i="2"/>
  <c r="AS772" i="2"/>
  <c r="AR772" i="2" s="1"/>
  <c r="AO772" i="2"/>
  <c r="CG772" i="2" s="1"/>
  <c r="AN772" i="2"/>
  <c r="DD772" i="2" s="1"/>
  <c r="DO771" i="2"/>
  <c r="DN771" i="2"/>
  <c r="DL771" i="2"/>
  <c r="DG771" i="2"/>
  <c r="DF771" i="2"/>
  <c r="DE771" i="2"/>
  <c r="CP771" i="2"/>
  <c r="AS771" i="2"/>
  <c r="AR771" i="2"/>
  <c r="DH771" i="2" s="1"/>
  <c r="AO771" i="2"/>
  <c r="DQ771" i="2" s="1"/>
  <c r="AN771" i="2"/>
  <c r="DD771" i="2" s="1"/>
  <c r="DO770" i="2"/>
  <c r="DN770" i="2"/>
  <c r="DL770" i="2"/>
  <c r="DF770" i="2"/>
  <c r="DG770" i="2" s="1"/>
  <c r="DE770" i="2"/>
  <c r="CP770" i="2"/>
  <c r="AS770" i="2"/>
  <c r="AR770" i="2" s="1"/>
  <c r="AO770" i="2"/>
  <c r="CG770" i="2" s="1"/>
  <c r="AN770" i="2"/>
  <c r="DD770" i="2" s="1"/>
  <c r="DO769" i="2"/>
  <c r="DN769" i="2"/>
  <c r="DL769" i="2"/>
  <c r="DF769" i="2"/>
  <c r="DG769" i="2" s="1"/>
  <c r="DE769" i="2"/>
  <c r="DI769" i="2" s="1"/>
  <c r="CP769" i="2"/>
  <c r="AS769" i="2"/>
  <c r="AR769" i="2"/>
  <c r="DH769" i="2" s="1"/>
  <c r="AO769" i="2"/>
  <c r="DQ769" i="2" s="1"/>
  <c r="AN769" i="2"/>
  <c r="DD769" i="2" s="1"/>
  <c r="DO768" i="2"/>
  <c r="DN768" i="2"/>
  <c r="DL768" i="2"/>
  <c r="DF768" i="2"/>
  <c r="DG768" i="2" s="1"/>
  <c r="DE768" i="2"/>
  <c r="CP768" i="2"/>
  <c r="AS768" i="2"/>
  <c r="AR768" i="2" s="1"/>
  <c r="AO768" i="2"/>
  <c r="CG768" i="2" s="1"/>
  <c r="AN768" i="2"/>
  <c r="DD768" i="2" s="1"/>
  <c r="DO767" i="2"/>
  <c r="DN767" i="2"/>
  <c r="DL767" i="2"/>
  <c r="DG767" i="2"/>
  <c r="DF767" i="2"/>
  <c r="DE767" i="2"/>
  <c r="CP767" i="2"/>
  <c r="AS767" i="2"/>
  <c r="AR767" i="2"/>
  <c r="DH767" i="2" s="1"/>
  <c r="AO767" i="2"/>
  <c r="DQ767" i="2" s="1"/>
  <c r="AN767" i="2"/>
  <c r="DD767" i="2" s="1"/>
  <c r="DO766" i="2"/>
  <c r="DN766" i="2"/>
  <c r="DL766" i="2"/>
  <c r="DF766" i="2"/>
  <c r="DG766" i="2" s="1"/>
  <c r="DE766" i="2"/>
  <c r="CP766" i="2"/>
  <c r="AS766" i="2"/>
  <c r="AR766" i="2" s="1"/>
  <c r="AO766" i="2"/>
  <c r="CG766" i="2" s="1"/>
  <c r="AN766" i="2"/>
  <c r="DD766" i="2" s="1"/>
  <c r="DO765" i="2"/>
  <c r="DN765" i="2"/>
  <c r="DL765" i="2"/>
  <c r="DF765" i="2"/>
  <c r="DG765" i="2" s="1"/>
  <c r="DE765" i="2"/>
  <c r="CP765" i="2"/>
  <c r="AS765" i="2"/>
  <c r="AR765" i="2"/>
  <c r="DH765" i="2" s="1"/>
  <c r="AO765" i="2"/>
  <c r="DQ765" i="2" s="1"/>
  <c r="AN765" i="2"/>
  <c r="DD765" i="2" s="1"/>
  <c r="DO764" i="2"/>
  <c r="DN764" i="2"/>
  <c r="DL764" i="2"/>
  <c r="DF764" i="2"/>
  <c r="DG764" i="2" s="1"/>
  <c r="DE764" i="2"/>
  <c r="CP764" i="2"/>
  <c r="AS764" i="2"/>
  <c r="AR764" i="2" s="1"/>
  <c r="AO764" i="2"/>
  <c r="CG764" i="2" s="1"/>
  <c r="AN764" i="2"/>
  <c r="DD764" i="2" s="1"/>
  <c r="DO763" i="2"/>
  <c r="DN763" i="2"/>
  <c r="DL763" i="2"/>
  <c r="DG763" i="2"/>
  <c r="DF763" i="2"/>
  <c r="DE763" i="2"/>
  <c r="CP763" i="2"/>
  <c r="AS763" i="2"/>
  <c r="AR763" i="2"/>
  <c r="DH763" i="2" s="1"/>
  <c r="AO763" i="2"/>
  <c r="DQ763" i="2" s="1"/>
  <c r="AN763" i="2"/>
  <c r="DD763" i="2" s="1"/>
  <c r="DO762" i="2"/>
  <c r="DN762" i="2"/>
  <c r="DL762" i="2"/>
  <c r="DF762" i="2"/>
  <c r="DG762" i="2" s="1"/>
  <c r="DE762" i="2"/>
  <c r="CP762" i="2"/>
  <c r="AS762" i="2"/>
  <c r="AR762" i="2" s="1"/>
  <c r="AO762" i="2"/>
  <c r="CG762" i="2" s="1"/>
  <c r="AN762" i="2"/>
  <c r="DD762" i="2" s="1"/>
  <c r="DO761" i="2"/>
  <c r="DN761" i="2"/>
  <c r="DL761" i="2"/>
  <c r="DF761" i="2"/>
  <c r="DG761" i="2" s="1"/>
  <c r="DE761" i="2"/>
  <c r="DI761" i="2" s="1"/>
  <c r="CP761" i="2"/>
  <c r="AS761" i="2"/>
  <c r="AR761" i="2" s="1"/>
  <c r="DH761" i="2" s="1"/>
  <c r="AO761" i="2"/>
  <c r="DQ761" i="2" s="1"/>
  <c r="AN761" i="2"/>
  <c r="DD761" i="2" s="1"/>
  <c r="DO760" i="2"/>
  <c r="DN760" i="2"/>
  <c r="DL760" i="2"/>
  <c r="DF760" i="2"/>
  <c r="DG760" i="2" s="1"/>
  <c r="DE760" i="2"/>
  <c r="CP760" i="2"/>
  <c r="AS760" i="2"/>
  <c r="AR760" i="2" s="1"/>
  <c r="AO760" i="2"/>
  <c r="CG760" i="2" s="1"/>
  <c r="AN760" i="2"/>
  <c r="DD760" i="2" s="1"/>
  <c r="DO759" i="2"/>
  <c r="DN759" i="2"/>
  <c r="DL759" i="2"/>
  <c r="DG759" i="2"/>
  <c r="DF759" i="2"/>
  <c r="DE759" i="2"/>
  <c r="DD759" i="2"/>
  <c r="CP759" i="2"/>
  <c r="AS759" i="2"/>
  <c r="AR759" i="2"/>
  <c r="DH759" i="2" s="1"/>
  <c r="AO759" i="2"/>
  <c r="DQ759" i="2" s="1"/>
  <c r="AN759" i="2"/>
  <c r="DO758" i="2"/>
  <c r="DN758" i="2"/>
  <c r="DL758" i="2"/>
  <c r="DF758" i="2"/>
  <c r="DG758" i="2" s="1"/>
  <c r="DE758" i="2"/>
  <c r="CP758" i="2"/>
  <c r="AS758" i="2"/>
  <c r="AR758" i="2" s="1"/>
  <c r="AO758" i="2"/>
  <c r="CG758" i="2" s="1"/>
  <c r="AN758" i="2"/>
  <c r="DD758" i="2" s="1"/>
  <c r="DO757" i="2"/>
  <c r="DN757" i="2"/>
  <c r="DL757" i="2"/>
  <c r="DF757" i="2"/>
  <c r="DG757" i="2" s="1"/>
  <c r="DE757" i="2"/>
  <c r="DI757" i="2" s="1"/>
  <c r="CP757" i="2"/>
  <c r="AS757" i="2"/>
  <c r="AR757" i="2"/>
  <c r="DH757" i="2" s="1"/>
  <c r="AO757" i="2"/>
  <c r="DQ757" i="2" s="1"/>
  <c r="AN757" i="2"/>
  <c r="DD757" i="2" s="1"/>
  <c r="DO756" i="2"/>
  <c r="DN756" i="2"/>
  <c r="DL756" i="2"/>
  <c r="DF756" i="2"/>
  <c r="DG756" i="2" s="1"/>
  <c r="DE756" i="2"/>
  <c r="CP756" i="2"/>
  <c r="AS756" i="2"/>
  <c r="AR756" i="2" s="1"/>
  <c r="AO756" i="2"/>
  <c r="CG756" i="2" s="1"/>
  <c r="AN756" i="2"/>
  <c r="DD756" i="2" s="1"/>
  <c r="DO755" i="2"/>
  <c r="DN755" i="2"/>
  <c r="DL755" i="2"/>
  <c r="DG755" i="2"/>
  <c r="DF755" i="2"/>
  <c r="DE755" i="2"/>
  <c r="CP755" i="2"/>
  <c r="AS755" i="2"/>
  <c r="AR755" i="2"/>
  <c r="DH755" i="2" s="1"/>
  <c r="AO755" i="2"/>
  <c r="DQ755" i="2" s="1"/>
  <c r="AN755" i="2"/>
  <c r="DD755" i="2" s="1"/>
  <c r="DO754" i="2"/>
  <c r="DN754" i="2"/>
  <c r="DL754" i="2"/>
  <c r="DF754" i="2"/>
  <c r="DG754" i="2" s="1"/>
  <c r="DE754" i="2"/>
  <c r="CP754" i="2"/>
  <c r="AS754" i="2"/>
  <c r="AR754" i="2" s="1"/>
  <c r="AO754" i="2"/>
  <c r="CG754" i="2" s="1"/>
  <c r="AN754" i="2"/>
  <c r="DD754" i="2" s="1"/>
  <c r="DO753" i="2"/>
  <c r="DN753" i="2"/>
  <c r="DL753" i="2"/>
  <c r="DF753" i="2"/>
  <c r="DG753" i="2" s="1"/>
  <c r="DE753" i="2"/>
  <c r="DI753" i="2" s="1"/>
  <c r="CP753" i="2"/>
  <c r="AS753" i="2"/>
  <c r="AR753" i="2"/>
  <c r="DH753" i="2" s="1"/>
  <c r="AO753" i="2"/>
  <c r="DQ753" i="2" s="1"/>
  <c r="AN753" i="2"/>
  <c r="DD753" i="2" s="1"/>
  <c r="DO752" i="2"/>
  <c r="DN752" i="2"/>
  <c r="DL752" i="2"/>
  <c r="DF752" i="2"/>
  <c r="DG752" i="2" s="1"/>
  <c r="DE752" i="2"/>
  <c r="CP752" i="2"/>
  <c r="AS752" i="2"/>
  <c r="AR752" i="2" s="1"/>
  <c r="AO752" i="2"/>
  <c r="CG752" i="2" s="1"/>
  <c r="AN752" i="2"/>
  <c r="DD752" i="2" s="1"/>
  <c r="DO751" i="2"/>
  <c r="DN751" i="2"/>
  <c r="DL751" i="2"/>
  <c r="DG751" i="2"/>
  <c r="DF751" i="2"/>
  <c r="DE751" i="2"/>
  <c r="CP751" i="2"/>
  <c r="AS751" i="2"/>
  <c r="AR751" i="2"/>
  <c r="DH751" i="2" s="1"/>
  <c r="AO751" i="2"/>
  <c r="DQ751" i="2" s="1"/>
  <c r="AN751" i="2"/>
  <c r="DD751" i="2" s="1"/>
  <c r="DO750" i="2"/>
  <c r="DN750" i="2"/>
  <c r="DL750" i="2"/>
  <c r="DF750" i="2"/>
  <c r="DG750" i="2" s="1"/>
  <c r="DE750" i="2"/>
  <c r="CP750" i="2"/>
  <c r="AS750" i="2"/>
  <c r="AR750" i="2" s="1"/>
  <c r="AO750" i="2"/>
  <c r="CG750" i="2" s="1"/>
  <c r="AN750" i="2"/>
  <c r="DD750" i="2" s="1"/>
  <c r="DO749" i="2"/>
  <c r="DN749" i="2"/>
  <c r="DL749" i="2"/>
  <c r="DF749" i="2"/>
  <c r="DG749" i="2" s="1"/>
  <c r="DE749" i="2"/>
  <c r="CP749" i="2"/>
  <c r="AS749" i="2"/>
  <c r="AR749" i="2"/>
  <c r="DH749" i="2" s="1"/>
  <c r="AO749" i="2"/>
  <c r="DQ749" i="2" s="1"/>
  <c r="AN749" i="2"/>
  <c r="DD749" i="2" s="1"/>
  <c r="DO748" i="2"/>
  <c r="DN748" i="2"/>
  <c r="DL748" i="2"/>
  <c r="DF748" i="2"/>
  <c r="DG748" i="2" s="1"/>
  <c r="DE748" i="2"/>
  <c r="CP748" i="2"/>
  <c r="AS748" i="2"/>
  <c r="AR748" i="2" s="1"/>
  <c r="AO748" i="2"/>
  <c r="CG748" i="2" s="1"/>
  <c r="AN748" i="2"/>
  <c r="DD748" i="2" s="1"/>
  <c r="DO747" i="2"/>
  <c r="DN747" i="2"/>
  <c r="DL747" i="2"/>
  <c r="DG747" i="2"/>
  <c r="DF747" i="2"/>
  <c r="DE747" i="2"/>
  <c r="CP747" i="2"/>
  <c r="AS747" i="2"/>
  <c r="AR747" i="2"/>
  <c r="DH747" i="2" s="1"/>
  <c r="AO747" i="2"/>
  <c r="DQ747" i="2" s="1"/>
  <c r="AN747" i="2"/>
  <c r="DD747" i="2" s="1"/>
  <c r="DO746" i="2"/>
  <c r="DN746" i="2"/>
  <c r="DL746" i="2"/>
  <c r="DF746" i="2"/>
  <c r="DG746" i="2" s="1"/>
  <c r="DE746" i="2"/>
  <c r="CP746" i="2"/>
  <c r="AS746" i="2"/>
  <c r="AR746" i="2" s="1"/>
  <c r="AO746" i="2"/>
  <c r="CG746" i="2" s="1"/>
  <c r="AN746" i="2"/>
  <c r="DD746" i="2" s="1"/>
  <c r="DO745" i="2"/>
  <c r="DN745" i="2"/>
  <c r="DL745" i="2"/>
  <c r="DF745" i="2"/>
  <c r="DG745" i="2" s="1"/>
  <c r="DE745" i="2"/>
  <c r="DI745" i="2" s="1"/>
  <c r="CP745" i="2"/>
  <c r="AS745" i="2"/>
  <c r="AR745" i="2" s="1"/>
  <c r="DH745" i="2" s="1"/>
  <c r="AO745" i="2"/>
  <c r="DQ745" i="2" s="1"/>
  <c r="AN745" i="2"/>
  <c r="DD745" i="2" s="1"/>
  <c r="DO744" i="2"/>
  <c r="DN744" i="2"/>
  <c r="DL744" i="2"/>
  <c r="DF744" i="2"/>
  <c r="DG744" i="2" s="1"/>
  <c r="DE744" i="2"/>
  <c r="CP744" i="2"/>
  <c r="AS744" i="2"/>
  <c r="AR744" i="2" s="1"/>
  <c r="AO744" i="2"/>
  <c r="CG744" i="2" s="1"/>
  <c r="AN744" i="2"/>
  <c r="DD744" i="2" s="1"/>
  <c r="DO743" i="2"/>
  <c r="DN743" i="2"/>
  <c r="DL743" i="2"/>
  <c r="DG743" i="2"/>
  <c r="DF743" i="2"/>
  <c r="DE743" i="2"/>
  <c r="DD743" i="2"/>
  <c r="CP743" i="2"/>
  <c r="AS743" i="2"/>
  <c r="AR743" i="2"/>
  <c r="DH743" i="2" s="1"/>
  <c r="AO743" i="2"/>
  <c r="DQ743" i="2" s="1"/>
  <c r="AN743" i="2"/>
  <c r="DO742" i="2"/>
  <c r="DN742" i="2"/>
  <c r="DL742" i="2"/>
  <c r="DF742" i="2"/>
  <c r="DG742" i="2" s="1"/>
  <c r="DE742" i="2"/>
  <c r="CP742" i="2"/>
  <c r="AS742" i="2"/>
  <c r="AR742" i="2" s="1"/>
  <c r="AO742" i="2"/>
  <c r="CG742" i="2" s="1"/>
  <c r="AN742" i="2"/>
  <c r="DD742" i="2" s="1"/>
  <c r="DO741" i="2"/>
  <c r="DN741" i="2"/>
  <c r="DL741" i="2"/>
  <c r="DF741" i="2"/>
  <c r="DG741" i="2" s="1"/>
  <c r="DE741" i="2"/>
  <c r="DI741" i="2" s="1"/>
  <c r="CP741" i="2"/>
  <c r="AS741" i="2"/>
  <c r="AR741" i="2"/>
  <c r="DH741" i="2" s="1"/>
  <c r="AO741" i="2"/>
  <c r="DQ741" i="2" s="1"/>
  <c r="AN741" i="2"/>
  <c r="DD741" i="2" s="1"/>
  <c r="DO740" i="2"/>
  <c r="DN740" i="2"/>
  <c r="DL740" i="2"/>
  <c r="DF740" i="2"/>
  <c r="DG740" i="2" s="1"/>
  <c r="DE740" i="2"/>
  <c r="CP740" i="2"/>
  <c r="AS740" i="2"/>
  <c r="AR740" i="2" s="1"/>
  <c r="AO740" i="2"/>
  <c r="CG740" i="2" s="1"/>
  <c r="AN740" i="2"/>
  <c r="DD740" i="2" s="1"/>
  <c r="DO739" i="2"/>
  <c r="DN739" i="2"/>
  <c r="DL739" i="2"/>
  <c r="DG739" i="2"/>
  <c r="DF739" i="2"/>
  <c r="DE739" i="2"/>
  <c r="CP739" i="2"/>
  <c r="AS739" i="2"/>
  <c r="AR739" i="2"/>
  <c r="DH739" i="2" s="1"/>
  <c r="AO739" i="2"/>
  <c r="DQ739" i="2" s="1"/>
  <c r="AN739" i="2"/>
  <c r="DD739" i="2" s="1"/>
  <c r="DO738" i="2"/>
  <c r="DN738" i="2"/>
  <c r="DL738" i="2"/>
  <c r="DF738" i="2"/>
  <c r="DG738" i="2" s="1"/>
  <c r="DE738" i="2"/>
  <c r="CP738" i="2"/>
  <c r="AS738" i="2"/>
  <c r="AR738" i="2" s="1"/>
  <c r="AO738" i="2"/>
  <c r="CG738" i="2" s="1"/>
  <c r="AN738" i="2"/>
  <c r="DD738" i="2" s="1"/>
  <c r="DO737" i="2"/>
  <c r="DN737" i="2"/>
  <c r="DL737" i="2"/>
  <c r="DF737" i="2"/>
  <c r="DG737" i="2" s="1"/>
  <c r="DE737" i="2"/>
  <c r="DI737" i="2" s="1"/>
  <c r="CP737" i="2"/>
  <c r="AS737" i="2"/>
  <c r="AR737" i="2"/>
  <c r="DH737" i="2" s="1"/>
  <c r="AO737" i="2"/>
  <c r="DQ737" i="2" s="1"/>
  <c r="AN737" i="2"/>
  <c r="DD737" i="2" s="1"/>
  <c r="DO736" i="2"/>
  <c r="DN736" i="2"/>
  <c r="DL736" i="2"/>
  <c r="DF736" i="2"/>
  <c r="DG736" i="2" s="1"/>
  <c r="DE736" i="2"/>
  <c r="CP736" i="2"/>
  <c r="AS736" i="2"/>
  <c r="AR736" i="2" s="1"/>
  <c r="AO736" i="2"/>
  <c r="CG736" i="2" s="1"/>
  <c r="AN736" i="2"/>
  <c r="DD736" i="2" s="1"/>
  <c r="DO735" i="2"/>
  <c r="DN735" i="2"/>
  <c r="DL735" i="2"/>
  <c r="DG735" i="2"/>
  <c r="DF735" i="2"/>
  <c r="DE735" i="2"/>
  <c r="CP735" i="2"/>
  <c r="AS735" i="2"/>
  <c r="AR735" i="2"/>
  <c r="DH735" i="2" s="1"/>
  <c r="AO735" i="2"/>
  <c r="DQ735" i="2" s="1"/>
  <c r="AN735" i="2"/>
  <c r="DD735" i="2" s="1"/>
  <c r="DO734" i="2"/>
  <c r="DN734" i="2"/>
  <c r="DL734" i="2"/>
  <c r="DF734" i="2"/>
  <c r="DG734" i="2" s="1"/>
  <c r="DE734" i="2"/>
  <c r="CP734" i="2"/>
  <c r="AS734" i="2"/>
  <c r="AR734" i="2" s="1"/>
  <c r="AO734" i="2"/>
  <c r="CG734" i="2" s="1"/>
  <c r="AN734" i="2"/>
  <c r="DD734" i="2" s="1"/>
  <c r="DO733" i="2"/>
  <c r="DN733" i="2"/>
  <c r="DL733" i="2"/>
  <c r="DF733" i="2"/>
  <c r="DG733" i="2" s="1"/>
  <c r="DE733" i="2"/>
  <c r="CP733" i="2"/>
  <c r="AS733" i="2"/>
  <c r="AR733" i="2"/>
  <c r="DH733" i="2" s="1"/>
  <c r="AO733" i="2"/>
  <c r="DQ733" i="2" s="1"/>
  <c r="AN733" i="2"/>
  <c r="DD733" i="2" s="1"/>
  <c r="DO732" i="2"/>
  <c r="DN732" i="2"/>
  <c r="DL732" i="2"/>
  <c r="DF732" i="2"/>
  <c r="DG732" i="2" s="1"/>
  <c r="DE732" i="2"/>
  <c r="CP732" i="2"/>
  <c r="AS732" i="2"/>
  <c r="AR732" i="2" s="1"/>
  <c r="AO732" i="2"/>
  <c r="CG732" i="2" s="1"/>
  <c r="AN732" i="2"/>
  <c r="DD732" i="2" s="1"/>
  <c r="DO731" i="2"/>
  <c r="DN731" i="2"/>
  <c r="DL731" i="2"/>
  <c r="DG731" i="2"/>
  <c r="DF731" i="2"/>
  <c r="DE731" i="2"/>
  <c r="CP731" i="2"/>
  <c r="AS731" i="2"/>
  <c r="AR731" i="2"/>
  <c r="DH731" i="2" s="1"/>
  <c r="AO731" i="2"/>
  <c r="DQ731" i="2" s="1"/>
  <c r="AN731" i="2"/>
  <c r="DD731" i="2" s="1"/>
  <c r="DO730" i="2"/>
  <c r="DN730" i="2"/>
  <c r="DL730" i="2"/>
  <c r="DF730" i="2"/>
  <c r="DG730" i="2" s="1"/>
  <c r="DE730" i="2"/>
  <c r="CP730" i="2"/>
  <c r="AS730" i="2"/>
  <c r="AR730" i="2" s="1"/>
  <c r="AO730" i="2"/>
  <c r="CG730" i="2" s="1"/>
  <c r="AN730" i="2"/>
  <c r="DD730" i="2" s="1"/>
  <c r="DO729" i="2"/>
  <c r="DN729" i="2"/>
  <c r="DL729" i="2"/>
  <c r="DF729" i="2"/>
  <c r="DG729" i="2" s="1"/>
  <c r="DE729" i="2"/>
  <c r="DI729" i="2" s="1"/>
  <c r="CP729" i="2"/>
  <c r="AS729" i="2"/>
  <c r="AR729" i="2" s="1"/>
  <c r="DH729" i="2" s="1"/>
  <c r="AO729" i="2"/>
  <c r="DQ729" i="2" s="1"/>
  <c r="AN729" i="2"/>
  <c r="DD729" i="2" s="1"/>
  <c r="DO728" i="2"/>
  <c r="DN728" i="2"/>
  <c r="DL728" i="2"/>
  <c r="DF728" i="2"/>
  <c r="DG728" i="2" s="1"/>
  <c r="DE728" i="2"/>
  <c r="CP728" i="2"/>
  <c r="AS728" i="2"/>
  <c r="AR728" i="2" s="1"/>
  <c r="AO728" i="2"/>
  <c r="CG728" i="2" s="1"/>
  <c r="AN728" i="2"/>
  <c r="DD728" i="2" s="1"/>
  <c r="DO727" i="2"/>
  <c r="DN727" i="2"/>
  <c r="DL727" i="2"/>
  <c r="DG727" i="2"/>
  <c r="DF727" i="2"/>
  <c r="DE727" i="2"/>
  <c r="DD727" i="2"/>
  <c r="CP727" i="2"/>
  <c r="AS727" i="2"/>
  <c r="AR727" i="2"/>
  <c r="DH727" i="2" s="1"/>
  <c r="AO727" i="2"/>
  <c r="DQ727" i="2" s="1"/>
  <c r="AN727" i="2"/>
  <c r="DO726" i="2"/>
  <c r="DN726" i="2"/>
  <c r="DL726" i="2"/>
  <c r="DF726" i="2"/>
  <c r="DG726" i="2" s="1"/>
  <c r="DE726" i="2"/>
  <c r="CP726" i="2"/>
  <c r="CG726" i="2"/>
  <c r="AS726" i="2"/>
  <c r="AR726" i="2" s="1"/>
  <c r="AO726" i="2"/>
  <c r="DQ726" i="2" s="1"/>
  <c r="AN726" i="2"/>
  <c r="DD726" i="2" s="1"/>
  <c r="DO725" i="2"/>
  <c r="DN725" i="2"/>
  <c r="DL725" i="2"/>
  <c r="DF725" i="2"/>
  <c r="DG725" i="2" s="1"/>
  <c r="DE725" i="2"/>
  <c r="CP725" i="2"/>
  <c r="AS725" i="2"/>
  <c r="AR725" i="2" s="1"/>
  <c r="DH725" i="2" s="1"/>
  <c r="AO725" i="2"/>
  <c r="DQ725" i="2" s="1"/>
  <c r="AN725" i="2"/>
  <c r="DD725" i="2" s="1"/>
  <c r="DP724" i="2"/>
  <c r="DO724" i="2"/>
  <c r="DN724" i="2"/>
  <c r="DL724" i="2"/>
  <c r="DF724" i="2"/>
  <c r="DG724" i="2" s="1"/>
  <c r="DE724" i="2"/>
  <c r="CP724" i="2"/>
  <c r="CG724" i="2"/>
  <c r="AS724" i="2"/>
  <c r="AR724" i="2" s="1"/>
  <c r="AO724" i="2"/>
  <c r="DQ724" i="2" s="1"/>
  <c r="AN724" i="2"/>
  <c r="DD724" i="2" s="1"/>
  <c r="DO723" i="2"/>
  <c r="DN723" i="2"/>
  <c r="DL723" i="2"/>
  <c r="DG723" i="2"/>
  <c r="DF723" i="2"/>
  <c r="DE723" i="2"/>
  <c r="CP723" i="2"/>
  <c r="AS723" i="2"/>
  <c r="AR723" i="2" s="1"/>
  <c r="DH723" i="2" s="1"/>
  <c r="AO723" i="2"/>
  <c r="DQ723" i="2" s="1"/>
  <c r="AN723" i="2"/>
  <c r="DD723" i="2" s="1"/>
  <c r="DP722" i="2"/>
  <c r="DO722" i="2"/>
  <c r="DN722" i="2"/>
  <c r="DL722" i="2"/>
  <c r="DF722" i="2"/>
  <c r="DG722" i="2" s="1"/>
  <c r="DE722" i="2"/>
  <c r="CP722" i="2"/>
  <c r="CG722" i="2"/>
  <c r="AS722" i="2"/>
  <c r="AR722" i="2" s="1"/>
  <c r="AO722" i="2"/>
  <c r="DQ722" i="2" s="1"/>
  <c r="AN722" i="2"/>
  <c r="DD722" i="2" s="1"/>
  <c r="DO721" i="2"/>
  <c r="DN721" i="2"/>
  <c r="DL721" i="2"/>
  <c r="DF721" i="2"/>
  <c r="DG721" i="2" s="1"/>
  <c r="DI721" i="2" s="1"/>
  <c r="DE721" i="2"/>
  <c r="CP721" i="2"/>
  <c r="AS721" i="2"/>
  <c r="AR721" i="2" s="1"/>
  <c r="DH721" i="2" s="1"/>
  <c r="AO721" i="2"/>
  <c r="DQ721" i="2" s="1"/>
  <c r="AN721" i="2"/>
  <c r="DD721" i="2" s="1"/>
  <c r="DP720" i="2"/>
  <c r="DO720" i="2"/>
  <c r="DN720" i="2"/>
  <c r="DL720" i="2"/>
  <c r="DF720" i="2"/>
  <c r="DG720" i="2" s="1"/>
  <c r="DE720" i="2"/>
  <c r="CP720" i="2"/>
  <c r="CG720" i="2"/>
  <c r="AS720" i="2"/>
  <c r="AR720" i="2" s="1"/>
  <c r="AO720" i="2"/>
  <c r="DQ720" i="2" s="1"/>
  <c r="AN720" i="2"/>
  <c r="DD720" i="2" s="1"/>
  <c r="DO719" i="2"/>
  <c r="DN719" i="2"/>
  <c r="DL719" i="2"/>
  <c r="DF719" i="2"/>
  <c r="DG719" i="2" s="1"/>
  <c r="DE719" i="2"/>
  <c r="DI719" i="2" s="1"/>
  <c r="CP719" i="2"/>
  <c r="AS719" i="2"/>
  <c r="AR719" i="2"/>
  <c r="DH719" i="2" s="1"/>
  <c r="AO719" i="2"/>
  <c r="DQ719" i="2" s="1"/>
  <c r="AN719" i="2"/>
  <c r="DD719" i="2" s="1"/>
  <c r="DO718" i="2"/>
  <c r="DN718" i="2"/>
  <c r="DL718" i="2"/>
  <c r="DF718" i="2"/>
  <c r="DG718" i="2" s="1"/>
  <c r="DE718" i="2"/>
  <c r="CP718" i="2"/>
  <c r="AS718" i="2"/>
  <c r="AR718" i="2" s="1"/>
  <c r="AO718" i="2"/>
  <c r="AN718" i="2"/>
  <c r="DD718" i="2" s="1"/>
  <c r="DO717" i="2"/>
  <c r="DN717" i="2"/>
  <c r="DL717" i="2"/>
  <c r="DF717" i="2"/>
  <c r="DG717" i="2" s="1"/>
  <c r="DE717" i="2"/>
  <c r="DI717" i="2" s="1"/>
  <c r="DD717" i="2"/>
  <c r="CP717" i="2"/>
  <c r="AS717" i="2"/>
  <c r="AR717" i="2"/>
  <c r="DH717" i="2" s="1"/>
  <c r="AO717" i="2"/>
  <c r="DQ717" i="2" s="1"/>
  <c r="AN717" i="2"/>
  <c r="DO716" i="2"/>
  <c r="DN716" i="2"/>
  <c r="DL716" i="2"/>
  <c r="DF716" i="2"/>
  <c r="DG716" i="2" s="1"/>
  <c r="DE716" i="2"/>
  <c r="CP716" i="2"/>
  <c r="DH716" i="2" s="1"/>
  <c r="AS716" i="2"/>
  <c r="AR716" i="2" s="1"/>
  <c r="AO716" i="2"/>
  <c r="AN716" i="2"/>
  <c r="DD716" i="2" s="1"/>
  <c r="DO715" i="2"/>
  <c r="DN715" i="2"/>
  <c r="DL715" i="2"/>
  <c r="DF715" i="2"/>
  <c r="DG715" i="2" s="1"/>
  <c r="DE715" i="2"/>
  <c r="DI715" i="2" s="1"/>
  <c r="DD715" i="2"/>
  <c r="CP715" i="2"/>
  <c r="AS715" i="2"/>
  <c r="AR715" i="2"/>
  <c r="DH715" i="2" s="1"/>
  <c r="AO715" i="2"/>
  <c r="DQ715" i="2" s="1"/>
  <c r="AN715" i="2"/>
  <c r="DO714" i="2"/>
  <c r="DN714" i="2"/>
  <c r="DL714" i="2"/>
  <c r="DF714" i="2"/>
  <c r="DG714" i="2" s="1"/>
  <c r="DE714" i="2"/>
  <c r="CP714" i="2"/>
  <c r="DH714" i="2" s="1"/>
  <c r="AS714" i="2"/>
  <c r="AR714" i="2" s="1"/>
  <c r="AO714" i="2"/>
  <c r="AN714" i="2"/>
  <c r="DD714" i="2" s="1"/>
  <c r="DO713" i="2"/>
  <c r="DN713" i="2"/>
  <c r="DL713" i="2"/>
  <c r="DG713" i="2"/>
  <c r="DF713" i="2"/>
  <c r="DE713" i="2"/>
  <c r="CP713" i="2"/>
  <c r="AS713" i="2"/>
  <c r="AR713" i="2"/>
  <c r="DH713" i="2" s="1"/>
  <c r="AO713" i="2"/>
  <c r="DQ713" i="2" s="1"/>
  <c r="AN713" i="2"/>
  <c r="DD713" i="2" s="1"/>
  <c r="DO712" i="2"/>
  <c r="DN712" i="2"/>
  <c r="DL712" i="2"/>
  <c r="DF712" i="2"/>
  <c r="DG712" i="2" s="1"/>
  <c r="DE712" i="2"/>
  <c r="CP712" i="2"/>
  <c r="DH712" i="2" s="1"/>
  <c r="AS712" i="2"/>
  <c r="AR712" i="2" s="1"/>
  <c r="AO712" i="2"/>
  <c r="AN712" i="2"/>
  <c r="DD712" i="2" s="1"/>
  <c r="DO711" i="2"/>
  <c r="DN711" i="2"/>
  <c r="DL711" i="2"/>
  <c r="DH711" i="2"/>
  <c r="DF711" i="2"/>
  <c r="DG711" i="2" s="1"/>
  <c r="DE711" i="2"/>
  <c r="DI711" i="2" s="1"/>
  <c r="DD711" i="2"/>
  <c r="CP711" i="2"/>
  <c r="AS711" i="2"/>
  <c r="AR711" i="2"/>
  <c r="AO711" i="2"/>
  <c r="DQ711" i="2" s="1"/>
  <c r="AN711" i="2"/>
  <c r="DO710" i="2"/>
  <c r="DN710" i="2"/>
  <c r="DL710" i="2"/>
  <c r="DF710" i="2"/>
  <c r="DG710" i="2" s="1"/>
  <c r="DE710" i="2"/>
  <c r="CP710" i="2"/>
  <c r="CG710" i="2"/>
  <c r="AS710" i="2"/>
  <c r="AR710" i="2" s="1"/>
  <c r="AO710" i="2"/>
  <c r="DQ710" i="2" s="1"/>
  <c r="AN710" i="2"/>
  <c r="DD710" i="2" s="1"/>
  <c r="DO709" i="2"/>
  <c r="DN709" i="2"/>
  <c r="DL709" i="2"/>
  <c r="DF709" i="2"/>
  <c r="DG709" i="2" s="1"/>
  <c r="DE709" i="2"/>
  <c r="CP709" i="2"/>
  <c r="AS709" i="2"/>
  <c r="AR709" i="2" s="1"/>
  <c r="DH709" i="2" s="1"/>
  <c r="AO709" i="2"/>
  <c r="DQ709" i="2" s="1"/>
  <c r="AN709" i="2"/>
  <c r="DD709" i="2" s="1"/>
  <c r="DO708" i="2"/>
  <c r="DN708" i="2"/>
  <c r="DL708" i="2"/>
  <c r="DF708" i="2"/>
  <c r="DG708" i="2" s="1"/>
  <c r="DE708" i="2"/>
  <c r="CP708" i="2"/>
  <c r="AS708" i="2"/>
  <c r="AR708" i="2" s="1"/>
  <c r="AO708" i="2"/>
  <c r="AN708" i="2"/>
  <c r="DD708" i="2" s="1"/>
  <c r="DO707" i="2"/>
  <c r="DN707" i="2"/>
  <c r="DL707" i="2"/>
  <c r="DG707" i="2"/>
  <c r="DF707" i="2"/>
  <c r="DE707" i="2"/>
  <c r="CP707" i="2"/>
  <c r="AS707" i="2"/>
  <c r="AR707" i="2" s="1"/>
  <c r="DH707" i="2" s="1"/>
  <c r="AO707" i="2"/>
  <c r="DQ707" i="2" s="1"/>
  <c r="AN707" i="2"/>
  <c r="DD707" i="2" s="1"/>
  <c r="DO706" i="2"/>
  <c r="DN706" i="2"/>
  <c r="DL706" i="2"/>
  <c r="DF706" i="2"/>
  <c r="DG706" i="2" s="1"/>
  <c r="DE706" i="2"/>
  <c r="CP706" i="2"/>
  <c r="AS706" i="2"/>
  <c r="AR706" i="2" s="1"/>
  <c r="AO706" i="2"/>
  <c r="AN706" i="2"/>
  <c r="DD706" i="2" s="1"/>
  <c r="DO705" i="2"/>
  <c r="DN705" i="2"/>
  <c r="DL705" i="2"/>
  <c r="DF705" i="2"/>
  <c r="DG705" i="2" s="1"/>
  <c r="DE705" i="2"/>
  <c r="DI705" i="2" s="1"/>
  <c r="CP705" i="2"/>
  <c r="AS705" i="2"/>
  <c r="AR705" i="2" s="1"/>
  <c r="DH705" i="2" s="1"/>
  <c r="AO705" i="2"/>
  <c r="DQ705" i="2" s="1"/>
  <c r="AN705" i="2"/>
  <c r="DD705" i="2" s="1"/>
  <c r="DO704" i="2"/>
  <c r="DN704" i="2"/>
  <c r="DL704" i="2"/>
  <c r="DF704" i="2"/>
  <c r="DG704" i="2" s="1"/>
  <c r="DE704" i="2"/>
  <c r="CP704" i="2"/>
  <c r="CG704" i="2"/>
  <c r="AS704" i="2"/>
  <c r="AR704" i="2" s="1"/>
  <c r="AO704" i="2"/>
  <c r="DQ704" i="2" s="1"/>
  <c r="AN704" i="2"/>
  <c r="DD704" i="2" s="1"/>
  <c r="DO703" i="2"/>
  <c r="DN703" i="2"/>
  <c r="DL703" i="2"/>
  <c r="DF703" i="2"/>
  <c r="DG703" i="2" s="1"/>
  <c r="DE703" i="2"/>
  <c r="DI703" i="2" s="1"/>
  <c r="CP703" i="2"/>
  <c r="AS703" i="2"/>
  <c r="AR703" i="2" s="1"/>
  <c r="DH703" i="2" s="1"/>
  <c r="AO703" i="2"/>
  <c r="DQ703" i="2" s="1"/>
  <c r="AN703" i="2"/>
  <c r="DD703" i="2" s="1"/>
  <c r="DO702" i="2"/>
  <c r="DN702" i="2"/>
  <c r="DL702" i="2"/>
  <c r="DF702" i="2"/>
  <c r="DG702" i="2" s="1"/>
  <c r="DE702" i="2"/>
  <c r="CP702" i="2"/>
  <c r="CG702" i="2"/>
  <c r="AS702" i="2"/>
  <c r="AR702" i="2" s="1"/>
  <c r="AO702" i="2"/>
  <c r="DQ702" i="2" s="1"/>
  <c r="AN702" i="2"/>
  <c r="DD702" i="2" s="1"/>
  <c r="DO701" i="2"/>
  <c r="DN701" i="2"/>
  <c r="DL701" i="2"/>
  <c r="DG701" i="2"/>
  <c r="DF701" i="2"/>
  <c r="DE701" i="2"/>
  <c r="CP701" i="2"/>
  <c r="AS701" i="2"/>
  <c r="AR701" i="2" s="1"/>
  <c r="DH701" i="2" s="1"/>
  <c r="AO701" i="2"/>
  <c r="DQ701" i="2" s="1"/>
  <c r="AN701" i="2"/>
  <c r="DD701" i="2" s="1"/>
  <c r="DO700" i="2"/>
  <c r="DN700" i="2"/>
  <c r="DL700" i="2"/>
  <c r="DF700" i="2"/>
  <c r="DG700" i="2" s="1"/>
  <c r="DE700" i="2"/>
  <c r="CP700" i="2"/>
  <c r="AS700" i="2"/>
  <c r="AR700" i="2" s="1"/>
  <c r="AO700" i="2"/>
  <c r="AN700" i="2"/>
  <c r="DD700" i="2" s="1"/>
  <c r="DO699" i="2"/>
  <c r="DN699" i="2"/>
  <c r="DL699" i="2"/>
  <c r="DG699" i="2"/>
  <c r="DF699" i="2"/>
  <c r="DE699" i="2"/>
  <c r="CP699" i="2"/>
  <c r="AS699" i="2"/>
  <c r="AR699" i="2" s="1"/>
  <c r="DH699" i="2" s="1"/>
  <c r="AO699" i="2"/>
  <c r="DQ699" i="2" s="1"/>
  <c r="AN699" i="2"/>
  <c r="DD699" i="2" s="1"/>
  <c r="DO698" i="2"/>
  <c r="DN698" i="2"/>
  <c r="DL698" i="2"/>
  <c r="DF698" i="2"/>
  <c r="DG698" i="2" s="1"/>
  <c r="DE698" i="2"/>
  <c r="CP698" i="2"/>
  <c r="AS698" i="2"/>
  <c r="AR698" i="2" s="1"/>
  <c r="AO698" i="2"/>
  <c r="AN698" i="2"/>
  <c r="DD698" i="2" s="1"/>
  <c r="DO697" i="2"/>
  <c r="DN697" i="2"/>
  <c r="DL697" i="2"/>
  <c r="DF697" i="2"/>
  <c r="DG697" i="2" s="1"/>
  <c r="DE697" i="2"/>
  <c r="DI697" i="2" s="1"/>
  <c r="CP697" i="2"/>
  <c r="AS697" i="2"/>
  <c r="AR697" i="2" s="1"/>
  <c r="DH697" i="2" s="1"/>
  <c r="AO697" i="2"/>
  <c r="DQ697" i="2" s="1"/>
  <c r="AN697" i="2"/>
  <c r="DD697" i="2" s="1"/>
  <c r="DO696" i="2"/>
  <c r="DN696" i="2"/>
  <c r="DL696" i="2"/>
  <c r="DF696" i="2"/>
  <c r="DG696" i="2" s="1"/>
  <c r="DE696" i="2"/>
  <c r="CP696" i="2"/>
  <c r="CG696" i="2"/>
  <c r="AS696" i="2"/>
  <c r="AR696" i="2" s="1"/>
  <c r="AO696" i="2"/>
  <c r="DQ696" i="2" s="1"/>
  <c r="AN696" i="2"/>
  <c r="DD696" i="2" s="1"/>
  <c r="DO695" i="2"/>
  <c r="DN695" i="2"/>
  <c r="DL695" i="2"/>
  <c r="DF695" i="2"/>
  <c r="DG695" i="2" s="1"/>
  <c r="DE695" i="2"/>
  <c r="DI695" i="2" s="1"/>
  <c r="CP695" i="2"/>
  <c r="AS695" i="2"/>
  <c r="AR695" i="2" s="1"/>
  <c r="DH695" i="2" s="1"/>
  <c r="AO695" i="2"/>
  <c r="DQ695" i="2" s="1"/>
  <c r="AN695" i="2"/>
  <c r="DD695" i="2" s="1"/>
  <c r="DO694" i="2"/>
  <c r="DN694" i="2"/>
  <c r="DL694" i="2"/>
  <c r="DF694" i="2"/>
  <c r="DG694" i="2" s="1"/>
  <c r="DE694" i="2"/>
  <c r="CP694" i="2"/>
  <c r="CG694" i="2"/>
  <c r="AS694" i="2"/>
  <c r="AR694" i="2" s="1"/>
  <c r="AO694" i="2"/>
  <c r="DQ694" i="2" s="1"/>
  <c r="AN694" i="2"/>
  <c r="DD694" i="2" s="1"/>
  <c r="DO693" i="2"/>
  <c r="DN693" i="2"/>
  <c r="DL693" i="2"/>
  <c r="DF693" i="2"/>
  <c r="DG693" i="2" s="1"/>
  <c r="DE693" i="2"/>
  <c r="CP693" i="2"/>
  <c r="AS693" i="2"/>
  <c r="AR693" i="2" s="1"/>
  <c r="DH693" i="2" s="1"/>
  <c r="AO693" i="2"/>
  <c r="DQ693" i="2" s="1"/>
  <c r="AN693" i="2"/>
  <c r="DD693" i="2" s="1"/>
  <c r="DO692" i="2"/>
  <c r="DN692" i="2"/>
  <c r="DL692" i="2"/>
  <c r="DF692" i="2"/>
  <c r="DG692" i="2" s="1"/>
  <c r="DE692" i="2"/>
  <c r="CP692" i="2"/>
  <c r="AS692" i="2"/>
  <c r="AR692" i="2" s="1"/>
  <c r="AO692" i="2"/>
  <c r="AN692" i="2"/>
  <c r="DD692" i="2" s="1"/>
  <c r="DO691" i="2"/>
  <c r="DN691" i="2"/>
  <c r="DL691" i="2"/>
  <c r="DG691" i="2"/>
  <c r="DF691" i="2"/>
  <c r="DE691" i="2"/>
  <c r="CP691" i="2"/>
  <c r="AS691" i="2"/>
  <c r="AR691" i="2" s="1"/>
  <c r="DH691" i="2" s="1"/>
  <c r="AO691" i="2"/>
  <c r="DQ691" i="2" s="1"/>
  <c r="AN691" i="2"/>
  <c r="DD691" i="2" s="1"/>
  <c r="DO690" i="2"/>
  <c r="DN690" i="2"/>
  <c r="DL690" i="2"/>
  <c r="DF690" i="2"/>
  <c r="DG690" i="2" s="1"/>
  <c r="DE690" i="2"/>
  <c r="CP690" i="2"/>
  <c r="AS690" i="2"/>
  <c r="AR690" i="2" s="1"/>
  <c r="AO690" i="2"/>
  <c r="AN690" i="2"/>
  <c r="DD690" i="2" s="1"/>
  <c r="DO689" i="2"/>
  <c r="DN689" i="2"/>
  <c r="DL689" i="2"/>
  <c r="DF689" i="2"/>
  <c r="DG689" i="2" s="1"/>
  <c r="DE689" i="2"/>
  <c r="DI689" i="2" s="1"/>
  <c r="CP689" i="2"/>
  <c r="AS689" i="2"/>
  <c r="AR689" i="2" s="1"/>
  <c r="DH689" i="2" s="1"/>
  <c r="AO689" i="2"/>
  <c r="DQ689" i="2" s="1"/>
  <c r="AN689" i="2"/>
  <c r="DD689" i="2" s="1"/>
  <c r="DO688" i="2"/>
  <c r="DN688" i="2"/>
  <c r="DL688" i="2"/>
  <c r="DF688" i="2"/>
  <c r="DG688" i="2" s="1"/>
  <c r="DE688" i="2"/>
  <c r="CP688" i="2"/>
  <c r="CG688" i="2"/>
  <c r="AS688" i="2"/>
  <c r="AR688" i="2" s="1"/>
  <c r="AO688" i="2"/>
  <c r="DQ688" i="2" s="1"/>
  <c r="AN688" i="2"/>
  <c r="DD688" i="2" s="1"/>
  <c r="DO687" i="2"/>
  <c r="DN687" i="2"/>
  <c r="DL687" i="2"/>
  <c r="DF687" i="2"/>
  <c r="DG687" i="2" s="1"/>
  <c r="DE687" i="2"/>
  <c r="DI687" i="2" s="1"/>
  <c r="CP687" i="2"/>
  <c r="AS687" i="2"/>
  <c r="AR687" i="2" s="1"/>
  <c r="DH687" i="2" s="1"/>
  <c r="AO687" i="2"/>
  <c r="DQ687" i="2" s="1"/>
  <c r="AN687" i="2"/>
  <c r="DD687" i="2" s="1"/>
  <c r="DO686" i="2"/>
  <c r="DN686" i="2"/>
  <c r="DL686" i="2"/>
  <c r="DF686" i="2"/>
  <c r="DG686" i="2" s="1"/>
  <c r="DE686" i="2"/>
  <c r="CP686" i="2"/>
  <c r="CG686" i="2"/>
  <c r="AS686" i="2"/>
  <c r="AR686" i="2" s="1"/>
  <c r="AO686" i="2"/>
  <c r="DQ686" i="2" s="1"/>
  <c r="AN686" i="2"/>
  <c r="DD686" i="2" s="1"/>
  <c r="DO685" i="2"/>
  <c r="DN685" i="2"/>
  <c r="DL685" i="2"/>
  <c r="DG685" i="2"/>
  <c r="DF685" i="2"/>
  <c r="DE685" i="2"/>
  <c r="CP685" i="2"/>
  <c r="AS685" i="2"/>
  <c r="AR685" i="2" s="1"/>
  <c r="DH685" i="2" s="1"/>
  <c r="AO685" i="2"/>
  <c r="DQ685" i="2" s="1"/>
  <c r="AN685" i="2"/>
  <c r="DD685" i="2" s="1"/>
  <c r="DO684" i="2"/>
  <c r="DN684" i="2"/>
  <c r="DL684" i="2"/>
  <c r="DF684" i="2"/>
  <c r="DG684" i="2" s="1"/>
  <c r="DE684" i="2"/>
  <c r="CP684" i="2"/>
  <c r="AS684" i="2"/>
  <c r="AR684" i="2" s="1"/>
  <c r="AO684" i="2"/>
  <c r="AN684" i="2"/>
  <c r="DD684" i="2" s="1"/>
  <c r="DO683" i="2"/>
  <c r="DN683" i="2"/>
  <c r="DL683" i="2"/>
  <c r="DG683" i="2"/>
  <c r="DF683" i="2"/>
  <c r="DE683" i="2"/>
  <c r="CP683" i="2"/>
  <c r="AS683" i="2"/>
  <c r="AR683" i="2" s="1"/>
  <c r="DH683" i="2" s="1"/>
  <c r="AO683" i="2"/>
  <c r="DQ683" i="2" s="1"/>
  <c r="AN683" i="2"/>
  <c r="DD683" i="2" s="1"/>
  <c r="DO682" i="2"/>
  <c r="DN682" i="2"/>
  <c r="DL682" i="2"/>
  <c r="DF682" i="2"/>
  <c r="DG682" i="2" s="1"/>
  <c r="DE682" i="2"/>
  <c r="CP682" i="2"/>
  <c r="AS682" i="2"/>
  <c r="AR682" i="2" s="1"/>
  <c r="AO682" i="2"/>
  <c r="AN682" i="2"/>
  <c r="DD682" i="2" s="1"/>
  <c r="DO681" i="2"/>
  <c r="DN681" i="2"/>
  <c r="DL681" i="2"/>
  <c r="DF681" i="2"/>
  <c r="DG681" i="2" s="1"/>
  <c r="DE681" i="2"/>
  <c r="DI681" i="2" s="1"/>
  <c r="CP681" i="2"/>
  <c r="AS681" i="2"/>
  <c r="AR681" i="2" s="1"/>
  <c r="DH681" i="2" s="1"/>
  <c r="AO681" i="2"/>
  <c r="DQ681" i="2" s="1"/>
  <c r="AN681" i="2"/>
  <c r="DD681" i="2" s="1"/>
  <c r="DO680" i="2"/>
  <c r="DN680" i="2"/>
  <c r="DL680" i="2"/>
  <c r="DF680" i="2"/>
  <c r="DG680" i="2" s="1"/>
  <c r="DE680" i="2"/>
  <c r="CP680" i="2"/>
  <c r="CG680" i="2"/>
  <c r="AS680" i="2"/>
  <c r="AR680" i="2" s="1"/>
  <c r="AO680" i="2"/>
  <c r="DQ680" i="2" s="1"/>
  <c r="AN680" i="2"/>
  <c r="DD680" i="2" s="1"/>
  <c r="DO679" i="2"/>
  <c r="DN679" i="2"/>
  <c r="DL679" i="2"/>
  <c r="DF679" i="2"/>
  <c r="DG679" i="2" s="1"/>
  <c r="DE679" i="2"/>
  <c r="DI679" i="2" s="1"/>
  <c r="CP679" i="2"/>
  <c r="AS679" i="2"/>
  <c r="AR679" i="2" s="1"/>
  <c r="DH679" i="2" s="1"/>
  <c r="AO679" i="2"/>
  <c r="DQ679" i="2" s="1"/>
  <c r="AN679" i="2"/>
  <c r="DD679" i="2" s="1"/>
  <c r="DO678" i="2"/>
  <c r="DN678" i="2"/>
  <c r="DL678" i="2"/>
  <c r="DF678" i="2"/>
  <c r="DG678" i="2" s="1"/>
  <c r="DE678" i="2"/>
  <c r="CP678" i="2"/>
  <c r="CG678" i="2"/>
  <c r="AS678" i="2"/>
  <c r="AR678" i="2" s="1"/>
  <c r="AO678" i="2"/>
  <c r="DQ678" i="2" s="1"/>
  <c r="AN678" i="2"/>
  <c r="DD678" i="2" s="1"/>
  <c r="DO677" i="2"/>
  <c r="DN677" i="2"/>
  <c r="DL677" i="2"/>
  <c r="DF677" i="2"/>
  <c r="DG677" i="2" s="1"/>
  <c r="DE677" i="2"/>
  <c r="CP677" i="2"/>
  <c r="AS677" i="2"/>
  <c r="AR677" i="2" s="1"/>
  <c r="DH677" i="2" s="1"/>
  <c r="AO677" i="2"/>
  <c r="DQ677" i="2" s="1"/>
  <c r="AN677" i="2"/>
  <c r="DD677" i="2" s="1"/>
  <c r="DO676" i="2"/>
  <c r="DN676" i="2"/>
  <c r="DL676" i="2"/>
  <c r="DF676" i="2"/>
  <c r="DG676" i="2" s="1"/>
  <c r="DE676" i="2"/>
  <c r="CP676" i="2"/>
  <c r="AS676" i="2"/>
  <c r="AR676" i="2" s="1"/>
  <c r="AO676" i="2"/>
  <c r="AN676" i="2"/>
  <c r="DD676" i="2" s="1"/>
  <c r="DO675" i="2"/>
  <c r="DN675" i="2"/>
  <c r="DL675" i="2"/>
  <c r="DG675" i="2"/>
  <c r="DF675" i="2"/>
  <c r="DE675" i="2"/>
  <c r="CP675" i="2"/>
  <c r="AS675" i="2"/>
  <c r="AR675" i="2" s="1"/>
  <c r="DH675" i="2" s="1"/>
  <c r="AO675" i="2"/>
  <c r="DQ675" i="2" s="1"/>
  <c r="AN675" i="2"/>
  <c r="DD675" i="2" s="1"/>
  <c r="DO674" i="2"/>
  <c r="DN674" i="2"/>
  <c r="DL674" i="2"/>
  <c r="DF674" i="2"/>
  <c r="DG674" i="2" s="1"/>
  <c r="DE674" i="2"/>
  <c r="CP674" i="2"/>
  <c r="AS674" i="2"/>
  <c r="AR674" i="2" s="1"/>
  <c r="AO674" i="2"/>
  <c r="AN674" i="2"/>
  <c r="DD674" i="2" s="1"/>
  <c r="DO673" i="2"/>
  <c r="DN673" i="2"/>
  <c r="DL673" i="2"/>
  <c r="DF673" i="2"/>
  <c r="DG673" i="2" s="1"/>
  <c r="DE673" i="2"/>
  <c r="DI673" i="2" s="1"/>
  <c r="CP673" i="2"/>
  <c r="AS673" i="2"/>
  <c r="AR673" i="2" s="1"/>
  <c r="DH673" i="2" s="1"/>
  <c r="AO673" i="2"/>
  <c r="DQ673" i="2" s="1"/>
  <c r="AN673" i="2"/>
  <c r="DD673" i="2" s="1"/>
  <c r="DO672" i="2"/>
  <c r="DN672" i="2"/>
  <c r="DL672" i="2"/>
  <c r="DF672" i="2"/>
  <c r="DG672" i="2" s="1"/>
  <c r="DE672" i="2"/>
  <c r="CP672" i="2"/>
  <c r="CG672" i="2"/>
  <c r="AS672" i="2"/>
  <c r="AR672" i="2" s="1"/>
  <c r="AO672" i="2"/>
  <c r="DQ672" i="2" s="1"/>
  <c r="AN672" i="2"/>
  <c r="DD672" i="2" s="1"/>
  <c r="DO671" i="2"/>
  <c r="DN671" i="2"/>
  <c r="DL671" i="2"/>
  <c r="DF671" i="2"/>
  <c r="DG671" i="2" s="1"/>
  <c r="DE671" i="2"/>
  <c r="CP671" i="2"/>
  <c r="AS671" i="2"/>
  <c r="AR671" i="2" s="1"/>
  <c r="DH671" i="2" s="1"/>
  <c r="AO671" i="2"/>
  <c r="DQ671" i="2" s="1"/>
  <c r="AN671" i="2"/>
  <c r="DD671" i="2" s="1"/>
  <c r="DO670" i="2"/>
  <c r="DN670" i="2"/>
  <c r="DL670" i="2"/>
  <c r="DF670" i="2"/>
  <c r="DG670" i="2" s="1"/>
  <c r="DE670" i="2"/>
  <c r="CP670" i="2"/>
  <c r="AS670" i="2"/>
  <c r="AR670" i="2" s="1"/>
  <c r="AO670" i="2"/>
  <c r="AN670" i="2"/>
  <c r="DD670" i="2" s="1"/>
  <c r="DO669" i="2"/>
  <c r="DN669" i="2"/>
  <c r="DL669" i="2"/>
  <c r="DF669" i="2"/>
  <c r="DG669" i="2" s="1"/>
  <c r="DE669" i="2"/>
  <c r="CP669" i="2"/>
  <c r="AS669" i="2"/>
  <c r="AR669" i="2" s="1"/>
  <c r="DH669" i="2" s="1"/>
  <c r="AO669" i="2"/>
  <c r="DQ669" i="2" s="1"/>
  <c r="AN669" i="2"/>
  <c r="DD669" i="2" s="1"/>
  <c r="DO668" i="2"/>
  <c r="DN668" i="2"/>
  <c r="DL668" i="2"/>
  <c r="DF668" i="2"/>
  <c r="DG668" i="2" s="1"/>
  <c r="DE668" i="2"/>
  <c r="CP668" i="2"/>
  <c r="AS668" i="2"/>
  <c r="AR668" i="2" s="1"/>
  <c r="AO668" i="2"/>
  <c r="AN668" i="2"/>
  <c r="DD668" i="2" s="1"/>
  <c r="DO667" i="2"/>
  <c r="DN667" i="2"/>
  <c r="DL667" i="2"/>
  <c r="DG667" i="2"/>
  <c r="DF667" i="2"/>
  <c r="DE667" i="2"/>
  <c r="DI667" i="2" s="1"/>
  <c r="CP667" i="2"/>
  <c r="AS667" i="2"/>
  <c r="AR667" i="2" s="1"/>
  <c r="DH667" i="2" s="1"/>
  <c r="AO667" i="2"/>
  <c r="DQ667" i="2" s="1"/>
  <c r="AN667" i="2"/>
  <c r="DD667" i="2" s="1"/>
  <c r="DO666" i="2"/>
  <c r="DN666" i="2"/>
  <c r="DL666" i="2"/>
  <c r="DF666" i="2"/>
  <c r="DG666" i="2" s="1"/>
  <c r="DE666" i="2"/>
  <c r="CP666" i="2"/>
  <c r="CG666" i="2"/>
  <c r="AS666" i="2"/>
  <c r="AR666" i="2" s="1"/>
  <c r="AO666" i="2"/>
  <c r="DQ666" i="2" s="1"/>
  <c r="AN666" i="2"/>
  <c r="DD666" i="2" s="1"/>
  <c r="DO665" i="2"/>
  <c r="DN665" i="2"/>
  <c r="DL665" i="2"/>
  <c r="DF665" i="2"/>
  <c r="DG665" i="2" s="1"/>
  <c r="DE665" i="2"/>
  <c r="DI665" i="2" s="1"/>
  <c r="CP665" i="2"/>
  <c r="AS665" i="2"/>
  <c r="AR665" i="2" s="1"/>
  <c r="DH665" i="2" s="1"/>
  <c r="AO665" i="2"/>
  <c r="DQ665" i="2" s="1"/>
  <c r="AN665" i="2"/>
  <c r="DD665" i="2" s="1"/>
  <c r="DO664" i="2"/>
  <c r="DN664" i="2"/>
  <c r="DL664" i="2"/>
  <c r="DF664" i="2"/>
  <c r="DG664" i="2" s="1"/>
  <c r="DE664" i="2"/>
  <c r="CP664" i="2"/>
  <c r="CG664" i="2"/>
  <c r="AS664" i="2"/>
  <c r="AR664" i="2" s="1"/>
  <c r="AO664" i="2"/>
  <c r="DQ664" i="2" s="1"/>
  <c r="AN664" i="2"/>
  <c r="DD664" i="2" s="1"/>
  <c r="DO663" i="2"/>
  <c r="DN663" i="2"/>
  <c r="DL663" i="2"/>
  <c r="DF663" i="2"/>
  <c r="DG663" i="2" s="1"/>
  <c r="DE663" i="2"/>
  <c r="DI663" i="2" s="1"/>
  <c r="CP663" i="2"/>
  <c r="AS663" i="2"/>
  <c r="AR663" i="2" s="1"/>
  <c r="DH663" i="2" s="1"/>
  <c r="AO663" i="2"/>
  <c r="DQ663" i="2" s="1"/>
  <c r="AN663" i="2"/>
  <c r="DD663" i="2" s="1"/>
  <c r="DO662" i="2"/>
  <c r="DN662" i="2"/>
  <c r="DL662" i="2"/>
  <c r="DF662" i="2"/>
  <c r="DG662" i="2" s="1"/>
  <c r="DE662" i="2"/>
  <c r="CP662" i="2"/>
  <c r="CG662" i="2"/>
  <c r="AS662" i="2"/>
  <c r="AR662" i="2" s="1"/>
  <c r="AO662" i="2"/>
  <c r="DQ662" i="2" s="1"/>
  <c r="AN662" i="2"/>
  <c r="DD662" i="2" s="1"/>
  <c r="DO661" i="2"/>
  <c r="DN661" i="2"/>
  <c r="DL661" i="2"/>
  <c r="DH661" i="2"/>
  <c r="DG661" i="2"/>
  <c r="DF661" i="2"/>
  <c r="DE661" i="2"/>
  <c r="CP661" i="2"/>
  <c r="AS661" i="2"/>
  <c r="AR661" i="2"/>
  <c r="AO661" i="2"/>
  <c r="DQ661" i="2" s="1"/>
  <c r="AN661" i="2"/>
  <c r="DD661" i="2" s="1"/>
  <c r="DO660" i="2"/>
  <c r="DN660" i="2"/>
  <c r="DL660" i="2"/>
  <c r="DF660" i="2"/>
  <c r="DG660" i="2" s="1"/>
  <c r="DE660" i="2"/>
  <c r="CP660" i="2"/>
  <c r="AS660" i="2"/>
  <c r="AR660" i="2" s="1"/>
  <c r="AO660" i="2"/>
  <c r="AN660" i="2"/>
  <c r="DD660" i="2" s="1"/>
  <c r="DO659" i="2"/>
  <c r="DN659" i="2"/>
  <c r="DL659" i="2"/>
  <c r="DG659" i="2"/>
  <c r="DF659" i="2"/>
  <c r="DE659" i="2"/>
  <c r="DI659" i="2" s="1"/>
  <c r="CP659" i="2"/>
  <c r="AS659" i="2"/>
  <c r="AR659" i="2"/>
  <c r="DH659" i="2" s="1"/>
  <c r="AO659" i="2"/>
  <c r="DQ659" i="2" s="1"/>
  <c r="AN659" i="2"/>
  <c r="DD659" i="2" s="1"/>
  <c r="DO658" i="2"/>
  <c r="DN658" i="2"/>
  <c r="DL658" i="2"/>
  <c r="DF658" i="2"/>
  <c r="DG658" i="2" s="1"/>
  <c r="DE658" i="2"/>
  <c r="CP658" i="2"/>
  <c r="AS658" i="2"/>
  <c r="AR658" i="2" s="1"/>
  <c r="AO658" i="2"/>
  <c r="AN658" i="2"/>
  <c r="DD658" i="2" s="1"/>
  <c r="DO657" i="2"/>
  <c r="DN657" i="2"/>
  <c r="DL657" i="2"/>
  <c r="DH657" i="2"/>
  <c r="DG657" i="2"/>
  <c r="DF657" i="2"/>
  <c r="DE657" i="2"/>
  <c r="DI657" i="2" s="1"/>
  <c r="DD657" i="2"/>
  <c r="CP657" i="2"/>
  <c r="AS657" i="2"/>
  <c r="AR657" i="2"/>
  <c r="AO657" i="2"/>
  <c r="DQ657" i="2" s="1"/>
  <c r="AN657" i="2"/>
  <c r="DO656" i="2"/>
  <c r="DN656" i="2"/>
  <c r="DL656" i="2"/>
  <c r="DF656" i="2"/>
  <c r="DG656" i="2" s="1"/>
  <c r="DE656" i="2"/>
  <c r="CP656" i="2"/>
  <c r="CG656" i="2"/>
  <c r="AS656" i="2"/>
  <c r="AR656" i="2" s="1"/>
  <c r="AO656" i="2"/>
  <c r="AN656" i="2"/>
  <c r="DD656" i="2" s="1"/>
  <c r="DO655" i="2"/>
  <c r="DN655" i="2"/>
  <c r="DL655" i="2"/>
  <c r="DH655" i="2"/>
  <c r="DG655" i="2"/>
  <c r="DF655" i="2"/>
  <c r="DE655" i="2"/>
  <c r="CP655" i="2"/>
  <c r="AS655" i="2"/>
  <c r="AR655" i="2"/>
  <c r="AO655" i="2"/>
  <c r="DQ655" i="2" s="1"/>
  <c r="AN655" i="2"/>
  <c r="DD655" i="2" s="1"/>
  <c r="DO654" i="2"/>
  <c r="DN654" i="2"/>
  <c r="DL654" i="2"/>
  <c r="DF654" i="2"/>
  <c r="DG654" i="2" s="1"/>
  <c r="DE654" i="2"/>
  <c r="CP654" i="2"/>
  <c r="CG654" i="2"/>
  <c r="AS654" i="2"/>
  <c r="AR654" i="2" s="1"/>
  <c r="AO654" i="2"/>
  <c r="AN654" i="2"/>
  <c r="DD654" i="2" s="1"/>
  <c r="DO653" i="2"/>
  <c r="DN653" i="2"/>
  <c r="DL653" i="2"/>
  <c r="DH653" i="2"/>
  <c r="DG653" i="2"/>
  <c r="DF653" i="2"/>
  <c r="DE653" i="2"/>
  <c r="CP653" i="2"/>
  <c r="AS653" i="2"/>
  <c r="AR653" i="2"/>
  <c r="AO653" i="2"/>
  <c r="DQ653" i="2" s="1"/>
  <c r="AN653" i="2"/>
  <c r="DD653" i="2" s="1"/>
  <c r="DO652" i="2"/>
  <c r="DN652" i="2"/>
  <c r="DL652" i="2"/>
  <c r="DF652" i="2"/>
  <c r="DG652" i="2" s="1"/>
  <c r="DE652" i="2"/>
  <c r="CP652" i="2"/>
  <c r="AS652" i="2"/>
  <c r="AR652" i="2" s="1"/>
  <c r="AO652" i="2"/>
  <c r="AN652" i="2"/>
  <c r="DD652" i="2" s="1"/>
  <c r="DO651" i="2"/>
  <c r="DN651" i="2"/>
  <c r="DL651" i="2"/>
  <c r="DG651" i="2"/>
  <c r="DF651" i="2"/>
  <c r="DE651" i="2"/>
  <c r="DI651" i="2" s="1"/>
  <c r="CP651" i="2"/>
  <c r="AS651" i="2"/>
  <c r="AR651" i="2"/>
  <c r="DH651" i="2" s="1"/>
  <c r="AO651" i="2"/>
  <c r="DQ651" i="2" s="1"/>
  <c r="AN651" i="2"/>
  <c r="DD651" i="2" s="1"/>
  <c r="DO650" i="2"/>
  <c r="DN650" i="2"/>
  <c r="DL650" i="2"/>
  <c r="DF650" i="2"/>
  <c r="DG650" i="2" s="1"/>
  <c r="DE650" i="2"/>
  <c r="CP650" i="2"/>
  <c r="AS650" i="2"/>
  <c r="AR650" i="2" s="1"/>
  <c r="AO650" i="2"/>
  <c r="AN650" i="2"/>
  <c r="DD650" i="2" s="1"/>
  <c r="DO649" i="2"/>
  <c r="DN649" i="2"/>
  <c r="DL649" i="2"/>
  <c r="DH649" i="2"/>
  <c r="DG649" i="2"/>
  <c r="DF649" i="2"/>
  <c r="DE649" i="2"/>
  <c r="DI649" i="2" s="1"/>
  <c r="DD649" i="2"/>
  <c r="CP649" i="2"/>
  <c r="AS649" i="2"/>
  <c r="AR649" i="2"/>
  <c r="AO649" i="2"/>
  <c r="DQ649" i="2" s="1"/>
  <c r="AN649" i="2"/>
  <c r="DO648" i="2"/>
  <c r="DN648" i="2"/>
  <c r="DL648" i="2"/>
  <c r="DF648" i="2"/>
  <c r="DG648" i="2" s="1"/>
  <c r="DE648" i="2"/>
  <c r="CP648" i="2"/>
  <c r="CG648" i="2"/>
  <c r="AS648" i="2"/>
  <c r="AR648" i="2" s="1"/>
  <c r="AO648" i="2"/>
  <c r="AN648" i="2"/>
  <c r="DD648" i="2" s="1"/>
  <c r="DO647" i="2"/>
  <c r="DN647" i="2"/>
  <c r="DL647" i="2"/>
  <c r="DH647" i="2"/>
  <c r="DG647" i="2"/>
  <c r="DF647" i="2"/>
  <c r="DE647" i="2"/>
  <c r="CP647" i="2"/>
  <c r="AS647" i="2"/>
  <c r="AR647" i="2"/>
  <c r="AO647" i="2"/>
  <c r="DQ647" i="2" s="1"/>
  <c r="AN647" i="2"/>
  <c r="DD647" i="2" s="1"/>
  <c r="DO646" i="2"/>
  <c r="DN646" i="2"/>
  <c r="DL646" i="2"/>
  <c r="DF646" i="2"/>
  <c r="DG646" i="2" s="1"/>
  <c r="DE646" i="2"/>
  <c r="CP646" i="2"/>
  <c r="CG646" i="2"/>
  <c r="AS646" i="2"/>
  <c r="AR646" i="2" s="1"/>
  <c r="AO646" i="2"/>
  <c r="AN646" i="2"/>
  <c r="DD646" i="2" s="1"/>
  <c r="DO645" i="2"/>
  <c r="DN645" i="2"/>
  <c r="DL645" i="2"/>
  <c r="DH645" i="2"/>
  <c r="DG645" i="2"/>
  <c r="DF645" i="2"/>
  <c r="DE645" i="2"/>
  <c r="CP645" i="2"/>
  <c r="AS645" i="2"/>
  <c r="AR645" i="2"/>
  <c r="AO645" i="2"/>
  <c r="DQ645" i="2" s="1"/>
  <c r="AN645" i="2"/>
  <c r="DD645" i="2" s="1"/>
  <c r="DO644" i="2"/>
  <c r="DN644" i="2"/>
  <c r="DL644" i="2"/>
  <c r="DF644" i="2"/>
  <c r="DG644" i="2" s="1"/>
  <c r="DE644" i="2"/>
  <c r="CP644" i="2"/>
  <c r="AS644" i="2"/>
  <c r="AR644" i="2" s="1"/>
  <c r="AO644" i="2"/>
  <c r="AN644" i="2"/>
  <c r="DD644" i="2" s="1"/>
  <c r="DO643" i="2"/>
  <c r="DN643" i="2"/>
  <c r="DL643" i="2"/>
  <c r="DG643" i="2"/>
  <c r="DF643" i="2"/>
  <c r="DE643" i="2"/>
  <c r="DI643" i="2" s="1"/>
  <c r="CP643" i="2"/>
  <c r="AS643" i="2"/>
  <c r="AR643" i="2"/>
  <c r="DH643" i="2" s="1"/>
  <c r="AO643" i="2"/>
  <c r="DQ643" i="2" s="1"/>
  <c r="AN643" i="2"/>
  <c r="DD643" i="2" s="1"/>
  <c r="DO642" i="2"/>
  <c r="DN642" i="2"/>
  <c r="DL642" i="2"/>
  <c r="DF642" i="2"/>
  <c r="DG642" i="2" s="1"/>
  <c r="DE642" i="2"/>
  <c r="CP642" i="2"/>
  <c r="AS642" i="2"/>
  <c r="AR642" i="2" s="1"/>
  <c r="AO642" i="2"/>
  <c r="AN642" i="2"/>
  <c r="DD642" i="2" s="1"/>
  <c r="DO641" i="2"/>
  <c r="DN641" i="2"/>
  <c r="DL641" i="2"/>
  <c r="DH641" i="2"/>
  <c r="DG641" i="2"/>
  <c r="DF641" i="2"/>
  <c r="DE641" i="2"/>
  <c r="DI641" i="2" s="1"/>
  <c r="DD641" i="2"/>
  <c r="CP641" i="2"/>
  <c r="AS641" i="2"/>
  <c r="AR641" i="2"/>
  <c r="AO641" i="2"/>
  <c r="DQ641" i="2" s="1"/>
  <c r="AN641" i="2"/>
  <c r="DO640" i="2"/>
  <c r="DN640" i="2"/>
  <c r="DL640" i="2"/>
  <c r="DF640" i="2"/>
  <c r="DG640" i="2" s="1"/>
  <c r="DE640" i="2"/>
  <c r="CP640" i="2"/>
  <c r="CG640" i="2"/>
  <c r="AS640" i="2"/>
  <c r="AR640" i="2" s="1"/>
  <c r="AO640" i="2"/>
  <c r="AN640" i="2"/>
  <c r="DD640" i="2" s="1"/>
  <c r="DO639" i="2"/>
  <c r="DN639" i="2"/>
  <c r="DL639" i="2"/>
  <c r="DH639" i="2"/>
  <c r="DG639" i="2"/>
  <c r="DF639" i="2"/>
  <c r="DE639" i="2"/>
  <c r="CP639" i="2"/>
  <c r="AS639" i="2"/>
  <c r="AR639" i="2"/>
  <c r="AO639" i="2"/>
  <c r="DQ639" i="2" s="1"/>
  <c r="AN639" i="2"/>
  <c r="DD639" i="2" s="1"/>
  <c r="DO638" i="2"/>
  <c r="DN638" i="2"/>
  <c r="DL638" i="2"/>
  <c r="DF638" i="2"/>
  <c r="DG638" i="2" s="1"/>
  <c r="DE638" i="2"/>
  <c r="CP638" i="2"/>
  <c r="CG638" i="2"/>
  <c r="AS638" i="2"/>
  <c r="AR638" i="2" s="1"/>
  <c r="AO638" i="2"/>
  <c r="AN638" i="2"/>
  <c r="DD638" i="2" s="1"/>
  <c r="DO637" i="2"/>
  <c r="DN637" i="2"/>
  <c r="DL637" i="2"/>
  <c r="DH637" i="2"/>
  <c r="DG637" i="2"/>
  <c r="DF637" i="2"/>
  <c r="DE637" i="2"/>
  <c r="CP637" i="2"/>
  <c r="AS637" i="2"/>
  <c r="AR637" i="2"/>
  <c r="AO637" i="2"/>
  <c r="DQ637" i="2" s="1"/>
  <c r="AN637" i="2"/>
  <c r="DD637" i="2" s="1"/>
  <c r="DO636" i="2"/>
  <c r="DN636" i="2"/>
  <c r="DL636" i="2"/>
  <c r="DF636" i="2"/>
  <c r="DG636" i="2" s="1"/>
  <c r="DE636" i="2"/>
  <c r="CP636" i="2"/>
  <c r="AS636" i="2"/>
  <c r="AR636" i="2" s="1"/>
  <c r="AO636" i="2"/>
  <c r="AN636" i="2"/>
  <c r="DD636" i="2" s="1"/>
  <c r="DO635" i="2"/>
  <c r="DN635" i="2"/>
  <c r="DL635" i="2"/>
  <c r="DF635" i="2"/>
  <c r="DG635" i="2" s="1"/>
  <c r="DE635" i="2"/>
  <c r="CP635" i="2"/>
  <c r="AS635" i="2"/>
  <c r="AR635" i="2"/>
  <c r="DH635" i="2" s="1"/>
  <c r="AO635" i="2"/>
  <c r="DQ635" i="2" s="1"/>
  <c r="AN635" i="2"/>
  <c r="DD635" i="2" s="1"/>
  <c r="DO634" i="2"/>
  <c r="DN634" i="2"/>
  <c r="DL634" i="2"/>
  <c r="DF634" i="2"/>
  <c r="DG634" i="2" s="1"/>
  <c r="DE634" i="2"/>
  <c r="CP634" i="2"/>
  <c r="AS634" i="2"/>
  <c r="AR634" i="2" s="1"/>
  <c r="AO634" i="2"/>
  <c r="AN634" i="2"/>
  <c r="DD634" i="2" s="1"/>
  <c r="DO633" i="2"/>
  <c r="DN633" i="2"/>
  <c r="DL633" i="2"/>
  <c r="DF633" i="2"/>
  <c r="DG633" i="2" s="1"/>
  <c r="DE633" i="2"/>
  <c r="DI633" i="2" s="1"/>
  <c r="CP633" i="2"/>
  <c r="AS633" i="2"/>
  <c r="AR633" i="2"/>
  <c r="DH633" i="2" s="1"/>
  <c r="AO633" i="2"/>
  <c r="DQ633" i="2" s="1"/>
  <c r="AN633" i="2"/>
  <c r="DD633" i="2" s="1"/>
  <c r="DO632" i="2"/>
  <c r="DN632" i="2"/>
  <c r="DL632" i="2"/>
  <c r="DF632" i="2"/>
  <c r="DG632" i="2" s="1"/>
  <c r="DE632" i="2"/>
  <c r="CP632" i="2"/>
  <c r="AS632" i="2"/>
  <c r="AR632" i="2" s="1"/>
  <c r="AO632" i="2"/>
  <c r="AN632" i="2"/>
  <c r="DD632" i="2" s="1"/>
  <c r="DO631" i="2"/>
  <c r="DN631" i="2"/>
  <c r="DL631" i="2"/>
  <c r="DF631" i="2"/>
  <c r="DG631" i="2" s="1"/>
  <c r="DE631" i="2"/>
  <c r="CP631" i="2"/>
  <c r="AS631" i="2"/>
  <c r="AR631" i="2"/>
  <c r="DH631" i="2" s="1"/>
  <c r="AO631" i="2"/>
  <c r="DQ631" i="2" s="1"/>
  <c r="AN631" i="2"/>
  <c r="DD631" i="2" s="1"/>
  <c r="DO630" i="2"/>
  <c r="DN630" i="2"/>
  <c r="DL630" i="2"/>
  <c r="DF630" i="2"/>
  <c r="DG630" i="2" s="1"/>
  <c r="DE630" i="2"/>
  <c r="CP630" i="2"/>
  <c r="AS630" i="2"/>
  <c r="AR630" i="2" s="1"/>
  <c r="AO630" i="2"/>
  <c r="AN630" i="2"/>
  <c r="DD630" i="2" s="1"/>
  <c r="DO629" i="2"/>
  <c r="DN629" i="2"/>
  <c r="DL629" i="2"/>
  <c r="DF629" i="2"/>
  <c r="DG629" i="2" s="1"/>
  <c r="DE629" i="2"/>
  <c r="DI629" i="2" s="1"/>
  <c r="CP629" i="2"/>
  <c r="AS629" i="2"/>
  <c r="AR629" i="2"/>
  <c r="DH629" i="2" s="1"/>
  <c r="AO629" i="2"/>
  <c r="DQ629" i="2" s="1"/>
  <c r="AN629" i="2"/>
  <c r="DD629" i="2" s="1"/>
  <c r="DO628" i="2"/>
  <c r="DN628" i="2"/>
  <c r="DL628" i="2"/>
  <c r="DF628" i="2"/>
  <c r="DG628" i="2" s="1"/>
  <c r="DE628" i="2"/>
  <c r="CP628" i="2"/>
  <c r="AS628" i="2"/>
  <c r="AR628" i="2" s="1"/>
  <c r="AO628" i="2"/>
  <c r="AN628" i="2"/>
  <c r="DD628" i="2" s="1"/>
  <c r="DO627" i="2"/>
  <c r="DN627" i="2"/>
  <c r="DL627" i="2"/>
  <c r="DF627" i="2"/>
  <c r="DG627" i="2" s="1"/>
  <c r="DE627" i="2"/>
  <c r="CP627" i="2"/>
  <c r="AS627" i="2"/>
  <c r="AR627" i="2"/>
  <c r="DH627" i="2" s="1"/>
  <c r="AO627" i="2"/>
  <c r="DQ627" i="2" s="1"/>
  <c r="AN627" i="2"/>
  <c r="DD627" i="2" s="1"/>
  <c r="DO626" i="2"/>
  <c r="DN626" i="2"/>
  <c r="DL626" i="2"/>
  <c r="DF626" i="2"/>
  <c r="DG626" i="2" s="1"/>
  <c r="DE626" i="2"/>
  <c r="CP626" i="2"/>
  <c r="AS626" i="2"/>
  <c r="AR626" i="2" s="1"/>
  <c r="AO626" i="2"/>
  <c r="AN626" i="2"/>
  <c r="DD626" i="2" s="1"/>
  <c r="DO625" i="2"/>
  <c r="DN625" i="2"/>
  <c r="DL625" i="2"/>
  <c r="DF625" i="2"/>
  <c r="DG625" i="2" s="1"/>
  <c r="DE625" i="2"/>
  <c r="DI625" i="2" s="1"/>
  <c r="CP625" i="2"/>
  <c r="AS625" i="2"/>
  <c r="AR625" i="2"/>
  <c r="DH625" i="2" s="1"/>
  <c r="AO625" i="2"/>
  <c r="DQ625" i="2" s="1"/>
  <c r="AN625" i="2"/>
  <c r="DD625" i="2" s="1"/>
  <c r="DO624" i="2"/>
  <c r="DN624" i="2"/>
  <c r="DL624" i="2"/>
  <c r="DF624" i="2"/>
  <c r="DG624" i="2" s="1"/>
  <c r="DE624" i="2"/>
  <c r="CP624" i="2"/>
  <c r="AS624" i="2"/>
  <c r="AR624" i="2" s="1"/>
  <c r="AO624" i="2"/>
  <c r="AN624" i="2"/>
  <c r="DD624" i="2" s="1"/>
  <c r="DO623" i="2"/>
  <c r="DN623" i="2"/>
  <c r="DL623" i="2"/>
  <c r="DF623" i="2"/>
  <c r="DG623" i="2" s="1"/>
  <c r="DE623" i="2"/>
  <c r="CP623" i="2"/>
  <c r="AS623" i="2"/>
  <c r="AR623" i="2"/>
  <c r="DH623" i="2" s="1"/>
  <c r="AO623" i="2"/>
  <c r="DQ623" i="2" s="1"/>
  <c r="AN623" i="2"/>
  <c r="DD623" i="2" s="1"/>
  <c r="DO622" i="2"/>
  <c r="DN622" i="2"/>
  <c r="DL622" i="2"/>
  <c r="DF622" i="2"/>
  <c r="DG622" i="2" s="1"/>
  <c r="DE622" i="2"/>
  <c r="CP622" i="2"/>
  <c r="AS622" i="2"/>
  <c r="AR622" i="2" s="1"/>
  <c r="AO622" i="2"/>
  <c r="AN622" i="2"/>
  <c r="DD622" i="2" s="1"/>
  <c r="DO621" i="2"/>
  <c r="DN621" i="2"/>
  <c r="DL621" i="2"/>
  <c r="DF621" i="2"/>
  <c r="DG621" i="2" s="1"/>
  <c r="DE621" i="2"/>
  <c r="DI621" i="2" s="1"/>
  <c r="CP621" i="2"/>
  <c r="AS621" i="2"/>
  <c r="AR621" i="2"/>
  <c r="DH621" i="2" s="1"/>
  <c r="AO621" i="2"/>
  <c r="DQ621" i="2" s="1"/>
  <c r="AN621" i="2"/>
  <c r="DD621" i="2" s="1"/>
  <c r="DO620" i="2"/>
  <c r="DN620" i="2"/>
  <c r="DL620" i="2"/>
  <c r="DF620" i="2"/>
  <c r="DG620" i="2" s="1"/>
  <c r="DE620" i="2"/>
  <c r="CP620" i="2"/>
  <c r="AS620" i="2"/>
  <c r="AR620" i="2" s="1"/>
  <c r="AO620" i="2"/>
  <c r="AN620" i="2"/>
  <c r="DD620" i="2" s="1"/>
  <c r="DO619" i="2"/>
  <c r="DN619" i="2"/>
  <c r="DL619" i="2"/>
  <c r="DF619" i="2"/>
  <c r="DG619" i="2" s="1"/>
  <c r="DE619" i="2"/>
  <c r="CP619" i="2"/>
  <c r="AS619" i="2"/>
  <c r="AR619" i="2"/>
  <c r="DH619" i="2" s="1"/>
  <c r="AO619" i="2"/>
  <c r="DQ619" i="2" s="1"/>
  <c r="AN619" i="2"/>
  <c r="DD619" i="2" s="1"/>
  <c r="DO618" i="2"/>
  <c r="DN618" i="2"/>
  <c r="DL618" i="2"/>
  <c r="DF618" i="2"/>
  <c r="DG618" i="2" s="1"/>
  <c r="DE618" i="2"/>
  <c r="CP618" i="2"/>
  <c r="AS618" i="2"/>
  <c r="AR618" i="2" s="1"/>
  <c r="AO618" i="2"/>
  <c r="AN618" i="2"/>
  <c r="DD618" i="2" s="1"/>
  <c r="DO617" i="2"/>
  <c r="DN617" i="2"/>
  <c r="DL617" i="2"/>
  <c r="DF617" i="2"/>
  <c r="DG617" i="2" s="1"/>
  <c r="DE617" i="2"/>
  <c r="DI617" i="2" s="1"/>
  <c r="CP617" i="2"/>
  <c r="AS617" i="2"/>
  <c r="AR617" i="2"/>
  <c r="DH617" i="2" s="1"/>
  <c r="AO617" i="2"/>
  <c r="DQ617" i="2" s="1"/>
  <c r="AN617" i="2"/>
  <c r="DD617" i="2" s="1"/>
  <c r="DO616" i="2"/>
  <c r="DN616" i="2"/>
  <c r="DL616" i="2"/>
  <c r="DF616" i="2"/>
  <c r="DG616" i="2" s="1"/>
  <c r="DE616" i="2"/>
  <c r="CP616" i="2"/>
  <c r="AS616" i="2"/>
  <c r="AR616" i="2" s="1"/>
  <c r="AO616" i="2"/>
  <c r="AN616" i="2"/>
  <c r="DD616" i="2" s="1"/>
  <c r="DO615" i="2"/>
  <c r="DN615" i="2"/>
  <c r="DL615" i="2"/>
  <c r="DF615" i="2"/>
  <c r="DG615" i="2" s="1"/>
  <c r="DE615" i="2"/>
  <c r="CP615" i="2"/>
  <c r="AS615" i="2"/>
  <c r="AR615" i="2"/>
  <c r="DH615" i="2" s="1"/>
  <c r="AO615" i="2"/>
  <c r="DQ615" i="2" s="1"/>
  <c r="AN615" i="2"/>
  <c r="DD615" i="2" s="1"/>
  <c r="DO614" i="2"/>
  <c r="DN614" i="2"/>
  <c r="DL614" i="2"/>
  <c r="DF614" i="2"/>
  <c r="DG614" i="2" s="1"/>
  <c r="DE614" i="2"/>
  <c r="CP614" i="2"/>
  <c r="AS614" i="2"/>
  <c r="AR614" i="2" s="1"/>
  <c r="AO614" i="2"/>
  <c r="AN614" i="2"/>
  <c r="DD614" i="2" s="1"/>
  <c r="DO613" i="2"/>
  <c r="DN613" i="2"/>
  <c r="DL613" i="2"/>
  <c r="DF613" i="2"/>
  <c r="DG613" i="2" s="1"/>
  <c r="DE613" i="2"/>
  <c r="DI613" i="2" s="1"/>
  <c r="CP613" i="2"/>
  <c r="AS613" i="2"/>
  <c r="AR613" i="2"/>
  <c r="DH613" i="2" s="1"/>
  <c r="AO613" i="2"/>
  <c r="DQ613" i="2" s="1"/>
  <c r="AN613" i="2"/>
  <c r="DD613" i="2" s="1"/>
  <c r="DO612" i="2"/>
  <c r="DN612" i="2"/>
  <c r="DL612" i="2"/>
  <c r="DF612" i="2"/>
  <c r="DG612" i="2" s="1"/>
  <c r="DE612" i="2"/>
  <c r="CP612" i="2"/>
  <c r="AS612" i="2"/>
  <c r="AR612" i="2" s="1"/>
  <c r="AO612" i="2"/>
  <c r="AN612" i="2"/>
  <c r="DD612" i="2" s="1"/>
  <c r="DO611" i="2"/>
  <c r="DN611" i="2"/>
  <c r="DL611" i="2"/>
  <c r="DF611" i="2"/>
  <c r="DG611" i="2" s="1"/>
  <c r="DE611" i="2"/>
  <c r="CP611" i="2"/>
  <c r="AS611" i="2"/>
  <c r="AR611" i="2"/>
  <c r="DH611" i="2" s="1"/>
  <c r="AO611" i="2"/>
  <c r="DQ611" i="2" s="1"/>
  <c r="AN611" i="2"/>
  <c r="DD611" i="2" s="1"/>
  <c r="DO610" i="2"/>
  <c r="DN610" i="2"/>
  <c r="DL610" i="2"/>
  <c r="DF610" i="2"/>
  <c r="DG610" i="2" s="1"/>
  <c r="DE610" i="2"/>
  <c r="CP610" i="2"/>
  <c r="AS610" i="2"/>
  <c r="AR610" i="2" s="1"/>
  <c r="AO610" i="2"/>
  <c r="AN610" i="2"/>
  <c r="DD610" i="2" s="1"/>
  <c r="DO609" i="2"/>
  <c r="DN609" i="2"/>
  <c r="DL609" i="2"/>
  <c r="DF609" i="2"/>
  <c r="DG609" i="2" s="1"/>
  <c r="DE609" i="2"/>
  <c r="DI609" i="2" s="1"/>
  <c r="CP609" i="2"/>
  <c r="AS609" i="2"/>
  <c r="AR609" i="2"/>
  <c r="DH609" i="2" s="1"/>
  <c r="AO609" i="2"/>
  <c r="DQ609" i="2" s="1"/>
  <c r="AN609" i="2"/>
  <c r="DD609" i="2" s="1"/>
  <c r="DO608" i="2"/>
  <c r="DN608" i="2"/>
  <c r="DL608" i="2"/>
  <c r="DF608" i="2"/>
  <c r="DG608" i="2" s="1"/>
  <c r="DE608" i="2"/>
  <c r="CP608" i="2"/>
  <c r="AS608" i="2"/>
  <c r="AR608" i="2" s="1"/>
  <c r="AO608" i="2"/>
  <c r="AN608" i="2"/>
  <c r="DD608" i="2" s="1"/>
  <c r="DO607" i="2"/>
  <c r="DN607" i="2"/>
  <c r="DL607" i="2"/>
  <c r="DF607" i="2"/>
  <c r="DG607" i="2" s="1"/>
  <c r="DE607" i="2"/>
  <c r="CP607" i="2"/>
  <c r="AS607" i="2"/>
  <c r="AR607" i="2"/>
  <c r="DH607" i="2" s="1"/>
  <c r="AO607" i="2"/>
  <c r="DQ607" i="2" s="1"/>
  <c r="AN607" i="2"/>
  <c r="DD607" i="2" s="1"/>
  <c r="DO606" i="2"/>
  <c r="DN606" i="2"/>
  <c r="DL606" i="2"/>
  <c r="DF606" i="2"/>
  <c r="DG606" i="2" s="1"/>
  <c r="DE606" i="2"/>
  <c r="CP606" i="2"/>
  <c r="AS606" i="2"/>
  <c r="AR606" i="2" s="1"/>
  <c r="AO606" i="2"/>
  <c r="AN606" i="2"/>
  <c r="DD606" i="2" s="1"/>
  <c r="DO605" i="2"/>
  <c r="DN605" i="2"/>
  <c r="DL605" i="2"/>
  <c r="DF605" i="2"/>
  <c r="DG605" i="2" s="1"/>
  <c r="DE605" i="2"/>
  <c r="DI605" i="2" s="1"/>
  <c r="CP605" i="2"/>
  <c r="AS605" i="2"/>
  <c r="AR605" i="2"/>
  <c r="DH605" i="2" s="1"/>
  <c r="AO605" i="2"/>
  <c r="DQ605" i="2" s="1"/>
  <c r="AN605" i="2"/>
  <c r="DD605" i="2" s="1"/>
  <c r="DO604" i="2"/>
  <c r="DN604" i="2"/>
  <c r="DL604" i="2"/>
  <c r="DF604" i="2"/>
  <c r="DG604" i="2" s="1"/>
  <c r="DE604" i="2"/>
  <c r="CP604" i="2"/>
  <c r="AS604" i="2"/>
  <c r="AR604" i="2" s="1"/>
  <c r="AO604" i="2"/>
  <c r="AN604" i="2"/>
  <c r="DD604" i="2" s="1"/>
  <c r="DO603" i="2"/>
  <c r="DN603" i="2"/>
  <c r="DL603" i="2"/>
  <c r="DF603" i="2"/>
  <c r="DG603" i="2" s="1"/>
  <c r="DE603" i="2"/>
  <c r="CP603" i="2"/>
  <c r="AS603" i="2"/>
  <c r="AR603" i="2"/>
  <c r="DH603" i="2" s="1"/>
  <c r="AO603" i="2"/>
  <c r="DQ603" i="2" s="1"/>
  <c r="AN603" i="2"/>
  <c r="DD603" i="2" s="1"/>
  <c r="DO602" i="2"/>
  <c r="DN602" i="2"/>
  <c r="DL602" i="2"/>
  <c r="DF602" i="2"/>
  <c r="DG602" i="2" s="1"/>
  <c r="DE602" i="2"/>
  <c r="CP602" i="2"/>
  <c r="AS602" i="2"/>
  <c r="AR602" i="2" s="1"/>
  <c r="AO602" i="2"/>
  <c r="AN602" i="2"/>
  <c r="DD602" i="2" s="1"/>
  <c r="DO601" i="2"/>
  <c r="DN601" i="2"/>
  <c r="DL601" i="2"/>
  <c r="DF601" i="2"/>
  <c r="DG601" i="2" s="1"/>
  <c r="DE601" i="2"/>
  <c r="DI601" i="2" s="1"/>
  <c r="CP601" i="2"/>
  <c r="AS601" i="2"/>
  <c r="AR601" i="2"/>
  <c r="DH601" i="2" s="1"/>
  <c r="AO601" i="2"/>
  <c r="DQ601" i="2" s="1"/>
  <c r="AN601" i="2"/>
  <c r="DD601" i="2" s="1"/>
  <c r="DO600" i="2"/>
  <c r="DN600" i="2"/>
  <c r="DL600" i="2"/>
  <c r="DF600" i="2"/>
  <c r="DG600" i="2" s="1"/>
  <c r="DE600" i="2"/>
  <c r="CP600" i="2"/>
  <c r="AS600" i="2"/>
  <c r="AR600" i="2" s="1"/>
  <c r="AO600" i="2"/>
  <c r="AN600" i="2"/>
  <c r="DD600" i="2" s="1"/>
  <c r="DO599" i="2"/>
  <c r="DN599" i="2"/>
  <c r="DL599" i="2"/>
  <c r="DF599" i="2"/>
  <c r="DG599" i="2" s="1"/>
  <c r="DE599" i="2"/>
  <c r="CP599" i="2"/>
  <c r="AS599" i="2"/>
  <c r="AR599" i="2"/>
  <c r="DH599" i="2" s="1"/>
  <c r="AO599" i="2"/>
  <c r="DQ599" i="2" s="1"/>
  <c r="AN599" i="2"/>
  <c r="DD599" i="2" s="1"/>
  <c r="DO598" i="2"/>
  <c r="DN598" i="2"/>
  <c r="DL598" i="2"/>
  <c r="DF598" i="2"/>
  <c r="DG598" i="2" s="1"/>
  <c r="DE598" i="2"/>
  <c r="CP598" i="2"/>
  <c r="AS598" i="2"/>
  <c r="AR598" i="2" s="1"/>
  <c r="AO598" i="2"/>
  <c r="AN598" i="2"/>
  <c r="DD598" i="2" s="1"/>
  <c r="DO597" i="2"/>
  <c r="DN597" i="2"/>
  <c r="DL597" i="2"/>
  <c r="DF597" i="2"/>
  <c r="DG597" i="2" s="1"/>
  <c r="DE597" i="2"/>
  <c r="DI597" i="2" s="1"/>
  <c r="CP597" i="2"/>
  <c r="AS597" i="2"/>
  <c r="AR597" i="2"/>
  <c r="DH597" i="2" s="1"/>
  <c r="AO597" i="2"/>
  <c r="DQ597" i="2" s="1"/>
  <c r="AN597" i="2"/>
  <c r="DD597" i="2" s="1"/>
  <c r="DP596" i="2"/>
  <c r="DO596" i="2"/>
  <c r="DN596" i="2"/>
  <c r="DL596" i="2"/>
  <c r="DF596" i="2"/>
  <c r="DG596" i="2" s="1"/>
  <c r="DE596" i="2"/>
  <c r="CP596" i="2"/>
  <c r="CG596" i="2"/>
  <c r="AS596" i="2"/>
  <c r="AR596" i="2" s="1"/>
  <c r="AO596" i="2"/>
  <c r="DQ596" i="2" s="1"/>
  <c r="AN596" i="2"/>
  <c r="DD596" i="2" s="1"/>
  <c r="DO595" i="2"/>
  <c r="DN595" i="2"/>
  <c r="DL595" i="2"/>
  <c r="DF595" i="2"/>
  <c r="DG595" i="2" s="1"/>
  <c r="DE595" i="2"/>
  <c r="CP595" i="2"/>
  <c r="AS595" i="2"/>
  <c r="AR595" i="2" s="1"/>
  <c r="DH595" i="2" s="1"/>
  <c r="AO595" i="2"/>
  <c r="DQ595" i="2" s="1"/>
  <c r="AN595" i="2"/>
  <c r="DD595" i="2" s="1"/>
  <c r="DP594" i="2"/>
  <c r="DO594" i="2"/>
  <c r="DN594" i="2"/>
  <c r="DL594" i="2"/>
  <c r="DG594" i="2"/>
  <c r="DF594" i="2"/>
  <c r="DE594" i="2"/>
  <c r="CP594" i="2"/>
  <c r="CG594" i="2"/>
  <c r="AS594" i="2"/>
  <c r="AR594" i="2" s="1"/>
  <c r="AO594" i="2"/>
  <c r="DQ594" i="2" s="1"/>
  <c r="AN594" i="2"/>
  <c r="DD594" i="2" s="1"/>
  <c r="DO593" i="2"/>
  <c r="DN593" i="2"/>
  <c r="DL593" i="2"/>
  <c r="DH593" i="2"/>
  <c r="DG593" i="2"/>
  <c r="DF593" i="2"/>
  <c r="DE593" i="2"/>
  <c r="CP593" i="2"/>
  <c r="AS593" i="2"/>
  <c r="AR593" i="2"/>
  <c r="AO593" i="2"/>
  <c r="DQ593" i="2" s="1"/>
  <c r="AN593" i="2"/>
  <c r="DD593" i="2" s="1"/>
  <c r="DO592" i="2"/>
  <c r="DN592" i="2"/>
  <c r="DL592" i="2"/>
  <c r="DF592" i="2"/>
  <c r="DG592" i="2" s="1"/>
  <c r="DE592" i="2"/>
  <c r="CP592" i="2"/>
  <c r="AS592" i="2"/>
  <c r="AR592" i="2" s="1"/>
  <c r="AO592" i="2"/>
  <c r="DQ592" i="2" s="1"/>
  <c r="AN592" i="2"/>
  <c r="DD592" i="2" s="1"/>
  <c r="DO591" i="2"/>
  <c r="DN591" i="2"/>
  <c r="DL591" i="2"/>
  <c r="DH591" i="2"/>
  <c r="DF591" i="2"/>
  <c r="DG591" i="2" s="1"/>
  <c r="DE591" i="2"/>
  <c r="DD591" i="2"/>
  <c r="CP591" i="2"/>
  <c r="AS591" i="2"/>
  <c r="AR591" i="2"/>
  <c r="AO591" i="2"/>
  <c r="DQ591" i="2" s="1"/>
  <c r="AN591" i="2"/>
  <c r="DO590" i="2"/>
  <c r="DN590" i="2"/>
  <c r="DL590" i="2"/>
  <c r="DF590" i="2"/>
  <c r="DG590" i="2" s="1"/>
  <c r="DE590" i="2"/>
  <c r="CP590" i="2"/>
  <c r="AS590" i="2"/>
  <c r="AR590" i="2" s="1"/>
  <c r="AO590" i="2"/>
  <c r="AN590" i="2"/>
  <c r="DD590" i="2" s="1"/>
  <c r="DO589" i="2"/>
  <c r="DN589" i="2"/>
  <c r="DL589" i="2"/>
  <c r="DF589" i="2"/>
  <c r="DG589" i="2" s="1"/>
  <c r="DE589" i="2"/>
  <c r="DI589" i="2" s="1"/>
  <c r="CP589" i="2"/>
  <c r="AS589" i="2"/>
  <c r="AR589" i="2"/>
  <c r="DH589" i="2" s="1"/>
  <c r="AO589" i="2"/>
  <c r="DQ589" i="2" s="1"/>
  <c r="AN589" i="2"/>
  <c r="DD589" i="2" s="1"/>
  <c r="DP588" i="2"/>
  <c r="DO588" i="2"/>
  <c r="DN588" i="2"/>
  <c r="DL588" i="2"/>
  <c r="DF588" i="2"/>
  <c r="DG588" i="2" s="1"/>
  <c r="DE588" i="2"/>
  <c r="CP588" i="2"/>
  <c r="CG588" i="2"/>
  <c r="AS588" i="2"/>
  <c r="AR588" i="2" s="1"/>
  <c r="AO588" i="2"/>
  <c r="DQ588" i="2" s="1"/>
  <c r="AN588" i="2"/>
  <c r="DD588" i="2" s="1"/>
  <c r="DO587" i="2"/>
  <c r="DN587" i="2"/>
  <c r="DL587" i="2"/>
  <c r="DF587" i="2"/>
  <c r="DG587" i="2" s="1"/>
  <c r="DE587" i="2"/>
  <c r="CP587" i="2"/>
  <c r="AS587" i="2"/>
  <c r="AR587" i="2" s="1"/>
  <c r="DH587" i="2" s="1"/>
  <c r="AO587" i="2"/>
  <c r="DQ587" i="2" s="1"/>
  <c r="AN587" i="2"/>
  <c r="DD587" i="2" s="1"/>
  <c r="DP586" i="2"/>
  <c r="DO586" i="2"/>
  <c r="DN586" i="2"/>
  <c r="DL586" i="2"/>
  <c r="DG586" i="2"/>
  <c r="DF586" i="2"/>
  <c r="DE586" i="2"/>
  <c r="CP586" i="2"/>
  <c r="CG586" i="2"/>
  <c r="AS586" i="2"/>
  <c r="AR586" i="2" s="1"/>
  <c r="AO586" i="2"/>
  <c r="DQ586" i="2" s="1"/>
  <c r="AN586" i="2"/>
  <c r="DD586" i="2" s="1"/>
  <c r="DO585" i="2"/>
  <c r="DN585" i="2"/>
  <c r="DL585" i="2"/>
  <c r="DH585" i="2"/>
  <c r="DG585" i="2"/>
  <c r="DF585" i="2"/>
  <c r="DE585" i="2"/>
  <c r="CP585" i="2"/>
  <c r="AS585" i="2"/>
  <c r="AR585" i="2"/>
  <c r="AO585" i="2"/>
  <c r="DQ585" i="2" s="1"/>
  <c r="AN585" i="2"/>
  <c r="DD585" i="2" s="1"/>
  <c r="DO584" i="2"/>
  <c r="DN584" i="2"/>
  <c r="DL584" i="2"/>
  <c r="DF584" i="2"/>
  <c r="DG584" i="2" s="1"/>
  <c r="DE584" i="2"/>
  <c r="CP584" i="2"/>
  <c r="AS584" i="2"/>
  <c r="AR584" i="2" s="1"/>
  <c r="AO584" i="2"/>
  <c r="DQ584" i="2" s="1"/>
  <c r="AN584" i="2"/>
  <c r="DD584" i="2" s="1"/>
  <c r="DO583" i="2"/>
  <c r="DN583" i="2"/>
  <c r="DL583" i="2"/>
  <c r="DH583" i="2"/>
  <c r="DF583" i="2"/>
  <c r="DG583" i="2" s="1"/>
  <c r="DE583" i="2"/>
  <c r="DD583" i="2"/>
  <c r="CP583" i="2"/>
  <c r="AS583" i="2"/>
  <c r="AR583" i="2"/>
  <c r="AO583" i="2"/>
  <c r="DQ583" i="2" s="1"/>
  <c r="AN583" i="2"/>
  <c r="DO582" i="2"/>
  <c r="DN582" i="2"/>
  <c r="DL582" i="2"/>
  <c r="DF582" i="2"/>
  <c r="DG582" i="2" s="1"/>
  <c r="DE582" i="2"/>
  <c r="CP582" i="2"/>
  <c r="AS582" i="2"/>
  <c r="AR582" i="2" s="1"/>
  <c r="AO582" i="2"/>
  <c r="AN582" i="2"/>
  <c r="DD582" i="2" s="1"/>
  <c r="DO581" i="2"/>
  <c r="DN581" i="2"/>
  <c r="DL581" i="2"/>
  <c r="DF581" i="2"/>
  <c r="DG581" i="2" s="1"/>
  <c r="DE581" i="2"/>
  <c r="DI581" i="2" s="1"/>
  <c r="CP581" i="2"/>
  <c r="AS581" i="2"/>
  <c r="AR581" i="2"/>
  <c r="DH581" i="2" s="1"/>
  <c r="AO581" i="2"/>
  <c r="DQ581" i="2" s="1"/>
  <c r="AN581" i="2"/>
  <c r="DD581" i="2" s="1"/>
  <c r="DP580" i="2"/>
  <c r="DO580" i="2"/>
  <c r="DN580" i="2"/>
  <c r="DL580" i="2"/>
  <c r="DF580" i="2"/>
  <c r="DG580" i="2" s="1"/>
  <c r="DE580" i="2"/>
  <c r="CP580" i="2"/>
  <c r="CG580" i="2"/>
  <c r="AS580" i="2"/>
  <c r="AR580" i="2" s="1"/>
  <c r="AO580" i="2"/>
  <c r="DQ580" i="2" s="1"/>
  <c r="AN580" i="2"/>
  <c r="DD580" i="2" s="1"/>
  <c r="DO579" i="2"/>
  <c r="DN579" i="2"/>
  <c r="DL579" i="2"/>
  <c r="DF579" i="2"/>
  <c r="DG579" i="2" s="1"/>
  <c r="DE579" i="2"/>
  <c r="CP579" i="2"/>
  <c r="AS579" i="2"/>
  <c r="AR579" i="2" s="1"/>
  <c r="DH579" i="2" s="1"/>
  <c r="AO579" i="2"/>
  <c r="DQ579" i="2" s="1"/>
  <c r="AN579" i="2"/>
  <c r="DD579" i="2" s="1"/>
  <c r="DP578" i="2"/>
  <c r="DO578" i="2"/>
  <c r="DN578" i="2"/>
  <c r="DL578" i="2"/>
  <c r="DG578" i="2"/>
  <c r="DF578" i="2"/>
  <c r="DE578" i="2"/>
  <c r="CP578" i="2"/>
  <c r="CG578" i="2"/>
  <c r="AS578" i="2"/>
  <c r="AR578" i="2" s="1"/>
  <c r="AO578" i="2"/>
  <c r="DQ578" i="2" s="1"/>
  <c r="AN578" i="2"/>
  <c r="DD578" i="2" s="1"/>
  <c r="DO577" i="2"/>
  <c r="DN577" i="2"/>
  <c r="DL577" i="2"/>
  <c r="DH577" i="2"/>
  <c r="DG577" i="2"/>
  <c r="DF577" i="2"/>
  <c r="DE577" i="2"/>
  <c r="CP577" i="2"/>
  <c r="AS577" i="2"/>
  <c r="AR577" i="2"/>
  <c r="AO577" i="2"/>
  <c r="DQ577" i="2" s="1"/>
  <c r="AN577" i="2"/>
  <c r="DD577" i="2" s="1"/>
  <c r="DO576" i="2"/>
  <c r="DN576" i="2"/>
  <c r="DL576" i="2"/>
  <c r="DF576" i="2"/>
  <c r="DG576" i="2" s="1"/>
  <c r="DE576" i="2"/>
  <c r="CP576" i="2"/>
  <c r="AS576" i="2"/>
  <c r="AR576" i="2" s="1"/>
  <c r="AO576" i="2"/>
  <c r="DQ576" i="2" s="1"/>
  <c r="AN576" i="2"/>
  <c r="DD576" i="2" s="1"/>
  <c r="DO575" i="2"/>
  <c r="DN575" i="2"/>
  <c r="DL575" i="2"/>
  <c r="DH575" i="2"/>
  <c r="DF575" i="2"/>
  <c r="DG575" i="2" s="1"/>
  <c r="DE575" i="2"/>
  <c r="DD575" i="2"/>
  <c r="CP575" i="2"/>
  <c r="AS575" i="2"/>
  <c r="AR575" i="2"/>
  <c r="AO575" i="2"/>
  <c r="DQ575" i="2" s="1"/>
  <c r="AN575" i="2"/>
  <c r="DO574" i="2"/>
  <c r="DN574" i="2"/>
  <c r="DL574" i="2"/>
  <c r="DF574" i="2"/>
  <c r="DG574" i="2" s="1"/>
  <c r="DE574" i="2"/>
  <c r="CP574" i="2"/>
  <c r="AS574" i="2"/>
  <c r="AR574" i="2" s="1"/>
  <c r="AO574" i="2"/>
  <c r="AN574" i="2"/>
  <c r="DD574" i="2" s="1"/>
  <c r="DO573" i="2"/>
  <c r="DN573" i="2"/>
  <c r="DL573" i="2"/>
  <c r="DF573" i="2"/>
  <c r="DG573" i="2" s="1"/>
  <c r="DE573" i="2"/>
  <c r="DI573" i="2" s="1"/>
  <c r="CP573" i="2"/>
  <c r="AS573" i="2"/>
  <c r="AR573" i="2"/>
  <c r="DH573" i="2" s="1"/>
  <c r="AO573" i="2"/>
  <c r="DQ573" i="2" s="1"/>
  <c r="AN573" i="2"/>
  <c r="DD573" i="2" s="1"/>
  <c r="DP572" i="2"/>
  <c r="DO572" i="2"/>
  <c r="DN572" i="2"/>
  <c r="DL572" i="2"/>
  <c r="DF572" i="2"/>
  <c r="DG572" i="2" s="1"/>
  <c r="DE572" i="2"/>
  <c r="CP572" i="2"/>
  <c r="CG572" i="2"/>
  <c r="AS572" i="2"/>
  <c r="AR572" i="2" s="1"/>
  <c r="AO572" i="2"/>
  <c r="DQ572" i="2" s="1"/>
  <c r="AN572" i="2"/>
  <c r="DD572" i="2" s="1"/>
  <c r="DO571" i="2"/>
  <c r="DN571" i="2"/>
  <c r="DL571" i="2"/>
  <c r="DF571" i="2"/>
  <c r="DG571" i="2" s="1"/>
  <c r="DE571" i="2"/>
  <c r="CP571" i="2"/>
  <c r="AS571" i="2"/>
  <c r="AR571" i="2" s="1"/>
  <c r="DH571" i="2" s="1"/>
  <c r="AO571" i="2"/>
  <c r="DQ571" i="2" s="1"/>
  <c r="AN571" i="2"/>
  <c r="DD571" i="2" s="1"/>
  <c r="DP570" i="2"/>
  <c r="DO570" i="2"/>
  <c r="DN570" i="2"/>
  <c r="DL570" i="2"/>
  <c r="DG570" i="2"/>
  <c r="DF570" i="2"/>
  <c r="DE570" i="2"/>
  <c r="CP570" i="2"/>
  <c r="CG570" i="2"/>
  <c r="AS570" i="2"/>
  <c r="AR570" i="2" s="1"/>
  <c r="AO570" i="2"/>
  <c r="DQ570" i="2" s="1"/>
  <c r="AN570" i="2"/>
  <c r="DD570" i="2" s="1"/>
  <c r="DO569" i="2"/>
  <c r="DN569" i="2"/>
  <c r="DL569" i="2"/>
  <c r="DH569" i="2"/>
  <c r="DG569" i="2"/>
  <c r="DF569" i="2"/>
  <c r="DE569" i="2"/>
  <c r="CP569" i="2"/>
  <c r="AS569" i="2"/>
  <c r="AR569" i="2"/>
  <c r="AO569" i="2"/>
  <c r="DQ569" i="2" s="1"/>
  <c r="AN569" i="2"/>
  <c r="DD569" i="2" s="1"/>
  <c r="DO568" i="2"/>
  <c r="DN568" i="2"/>
  <c r="DL568" i="2"/>
  <c r="DF568" i="2"/>
  <c r="DG568" i="2" s="1"/>
  <c r="DE568" i="2"/>
  <c r="CP568" i="2"/>
  <c r="AS568" i="2"/>
  <c r="AR568" i="2" s="1"/>
  <c r="AO568" i="2"/>
  <c r="DQ568" i="2" s="1"/>
  <c r="AN568" i="2"/>
  <c r="DD568" i="2" s="1"/>
  <c r="DQ567" i="2"/>
  <c r="DP567" i="2"/>
  <c r="DO567" i="2"/>
  <c r="DN567" i="2"/>
  <c r="DL567" i="2"/>
  <c r="DH567" i="2"/>
  <c r="DF567" i="2"/>
  <c r="DG567" i="2" s="1"/>
  <c r="DE567" i="2"/>
  <c r="DD567" i="2"/>
  <c r="DQ566" i="2"/>
  <c r="DP566" i="2"/>
  <c r="DO566" i="2"/>
  <c r="DN566" i="2"/>
  <c r="DL566" i="2"/>
  <c r="DH566" i="2"/>
  <c r="DF566" i="2"/>
  <c r="DG566" i="2" s="1"/>
  <c r="DE566" i="2"/>
  <c r="DD566" i="2"/>
  <c r="DQ565" i="2"/>
  <c r="DP565" i="2"/>
  <c r="DO565" i="2"/>
  <c r="DN565" i="2"/>
  <c r="DL565" i="2"/>
  <c r="DH565" i="2"/>
  <c r="DF565" i="2"/>
  <c r="DG565" i="2" s="1"/>
  <c r="DE565" i="2"/>
  <c r="DD565" i="2"/>
  <c r="DQ564" i="2"/>
  <c r="DP564" i="2"/>
  <c r="DO564" i="2"/>
  <c r="DN564" i="2"/>
  <c r="DL564" i="2"/>
  <c r="DH564" i="2"/>
  <c r="DF564" i="2"/>
  <c r="DG564" i="2" s="1"/>
  <c r="DE564" i="2"/>
  <c r="DD564" i="2"/>
  <c r="DQ563" i="2"/>
  <c r="DP563" i="2"/>
  <c r="DO563" i="2"/>
  <c r="DN563" i="2"/>
  <c r="DL563" i="2"/>
  <c r="DH563" i="2"/>
  <c r="DF563" i="2"/>
  <c r="DG563" i="2" s="1"/>
  <c r="DE563" i="2"/>
  <c r="DD563" i="2"/>
  <c r="DQ562" i="2"/>
  <c r="DP562" i="2"/>
  <c r="DO562" i="2"/>
  <c r="DN562" i="2"/>
  <c r="DL562" i="2"/>
  <c r="DH562" i="2"/>
  <c r="DF562" i="2"/>
  <c r="DG562" i="2" s="1"/>
  <c r="DE562" i="2"/>
  <c r="DD562" i="2"/>
  <c r="DQ561" i="2"/>
  <c r="DP561" i="2"/>
  <c r="DO561" i="2"/>
  <c r="DN561" i="2"/>
  <c r="DL561" i="2"/>
  <c r="DH561" i="2"/>
  <c r="DF561" i="2"/>
  <c r="DG561" i="2" s="1"/>
  <c r="DE561" i="2"/>
  <c r="DD561" i="2"/>
  <c r="DQ560" i="2"/>
  <c r="DP560" i="2"/>
  <c r="DO560" i="2"/>
  <c r="DN560" i="2"/>
  <c r="DL560" i="2"/>
  <c r="DH560" i="2"/>
  <c r="DF560" i="2"/>
  <c r="DG560" i="2" s="1"/>
  <c r="DE560" i="2"/>
  <c r="DD560" i="2"/>
  <c r="DQ559" i="2"/>
  <c r="DP559" i="2"/>
  <c r="DO559" i="2"/>
  <c r="DN559" i="2"/>
  <c r="DL559" i="2"/>
  <c r="DH559" i="2"/>
  <c r="DF559" i="2"/>
  <c r="DG559" i="2" s="1"/>
  <c r="DE559" i="2"/>
  <c r="DD559" i="2"/>
  <c r="DQ558" i="2"/>
  <c r="DP558" i="2"/>
  <c r="DO558" i="2"/>
  <c r="DN558" i="2"/>
  <c r="DL558" i="2"/>
  <c r="DH558" i="2"/>
  <c r="DF558" i="2"/>
  <c r="DG558" i="2" s="1"/>
  <c r="DE558" i="2"/>
  <c r="DD558" i="2"/>
  <c r="DQ557" i="2"/>
  <c r="DP557" i="2"/>
  <c r="DO557" i="2"/>
  <c r="DN557" i="2"/>
  <c r="DL557" i="2"/>
  <c r="DH557" i="2"/>
  <c r="DF557" i="2"/>
  <c r="DG557" i="2" s="1"/>
  <c r="DE557" i="2"/>
  <c r="DD557" i="2"/>
  <c r="DQ556" i="2"/>
  <c r="DP556" i="2"/>
  <c r="DO556" i="2"/>
  <c r="DN556" i="2"/>
  <c r="DL556" i="2"/>
  <c r="DH556" i="2"/>
  <c r="DF556" i="2"/>
  <c r="DG556" i="2" s="1"/>
  <c r="DE556" i="2"/>
  <c r="DD556" i="2"/>
  <c r="DQ555" i="2"/>
  <c r="DP555" i="2"/>
  <c r="DO555" i="2"/>
  <c r="DN555" i="2"/>
  <c r="DL555" i="2"/>
  <c r="DH555" i="2"/>
  <c r="DF555" i="2"/>
  <c r="DG555" i="2" s="1"/>
  <c r="DE555" i="2"/>
  <c r="DD555" i="2"/>
  <c r="DQ554" i="2"/>
  <c r="DP554" i="2"/>
  <c r="DO554" i="2"/>
  <c r="DN554" i="2"/>
  <c r="DL554" i="2"/>
  <c r="DH554" i="2"/>
  <c r="DF554" i="2"/>
  <c r="DG554" i="2" s="1"/>
  <c r="DE554" i="2"/>
  <c r="DD554" i="2"/>
  <c r="DQ553" i="2"/>
  <c r="DP553" i="2"/>
  <c r="DO553" i="2"/>
  <c r="DN553" i="2"/>
  <c r="DL553" i="2"/>
  <c r="DH553" i="2"/>
  <c r="DF553" i="2"/>
  <c r="DG553" i="2" s="1"/>
  <c r="DE553" i="2"/>
  <c r="DD553" i="2"/>
  <c r="DQ552" i="2"/>
  <c r="DP552" i="2"/>
  <c r="DO552" i="2"/>
  <c r="DN552" i="2"/>
  <c r="DL552" i="2"/>
  <c r="DH552" i="2"/>
  <c r="DF552" i="2"/>
  <c r="DG552" i="2" s="1"/>
  <c r="DE552" i="2"/>
  <c r="DD552" i="2"/>
  <c r="DQ551" i="2"/>
  <c r="DP551" i="2"/>
  <c r="DO551" i="2"/>
  <c r="DN551" i="2"/>
  <c r="DL551" i="2"/>
  <c r="DH551" i="2"/>
  <c r="DF551" i="2"/>
  <c r="DG551" i="2" s="1"/>
  <c r="DE551" i="2"/>
  <c r="DD551" i="2"/>
  <c r="DQ550" i="2"/>
  <c r="DP550" i="2"/>
  <c r="DO550" i="2"/>
  <c r="DN550" i="2"/>
  <c r="DL550" i="2"/>
  <c r="DH550" i="2"/>
  <c r="DF550" i="2"/>
  <c r="DG550" i="2" s="1"/>
  <c r="DE550" i="2"/>
  <c r="DD550" i="2"/>
  <c r="DQ549" i="2"/>
  <c r="DP549" i="2"/>
  <c r="DO549" i="2"/>
  <c r="DN549" i="2"/>
  <c r="DL549" i="2"/>
  <c r="DH549" i="2"/>
  <c r="DF549" i="2"/>
  <c r="DG549" i="2" s="1"/>
  <c r="DE549" i="2"/>
  <c r="DD549" i="2"/>
  <c r="DQ548" i="2"/>
  <c r="DP548" i="2"/>
  <c r="DO548" i="2"/>
  <c r="DN548" i="2"/>
  <c r="DL548" i="2"/>
  <c r="DH548" i="2"/>
  <c r="DF548" i="2"/>
  <c r="DG548" i="2" s="1"/>
  <c r="DE548" i="2"/>
  <c r="DD548" i="2"/>
  <c r="DQ547" i="2"/>
  <c r="DP547" i="2"/>
  <c r="DO547" i="2"/>
  <c r="DN547" i="2"/>
  <c r="DL547" i="2"/>
  <c r="DH547" i="2"/>
  <c r="DF547" i="2"/>
  <c r="DG547" i="2" s="1"/>
  <c r="DE547" i="2"/>
  <c r="DD547" i="2"/>
  <c r="DQ546" i="2"/>
  <c r="DP546" i="2"/>
  <c r="DO546" i="2"/>
  <c r="DN546" i="2"/>
  <c r="DL546" i="2"/>
  <c r="DH546" i="2"/>
  <c r="DF546" i="2"/>
  <c r="DG546" i="2" s="1"/>
  <c r="DE546" i="2"/>
  <c r="DD546" i="2"/>
  <c r="DQ545" i="2"/>
  <c r="DP545" i="2"/>
  <c r="DO545" i="2"/>
  <c r="DN545" i="2"/>
  <c r="DL545" i="2"/>
  <c r="DH545" i="2"/>
  <c r="DF545" i="2"/>
  <c r="DG545" i="2" s="1"/>
  <c r="DE545" i="2"/>
  <c r="DD545" i="2"/>
  <c r="DQ544" i="2"/>
  <c r="DP544" i="2"/>
  <c r="DO544" i="2"/>
  <c r="DN544" i="2"/>
  <c r="DL544" i="2"/>
  <c r="DH544" i="2"/>
  <c r="DF544" i="2"/>
  <c r="DG544" i="2" s="1"/>
  <c r="DE544" i="2"/>
  <c r="DD544" i="2"/>
  <c r="DQ543" i="2"/>
  <c r="DP543" i="2"/>
  <c r="DO543" i="2"/>
  <c r="DN543" i="2"/>
  <c r="DL543" i="2"/>
  <c r="DH543" i="2"/>
  <c r="DF543" i="2"/>
  <c r="DG543" i="2" s="1"/>
  <c r="DE543" i="2"/>
  <c r="DD543" i="2"/>
  <c r="DQ542" i="2"/>
  <c r="DP542" i="2"/>
  <c r="DO542" i="2"/>
  <c r="DN542" i="2"/>
  <c r="DL542" i="2"/>
  <c r="DH542" i="2"/>
  <c r="DF542" i="2"/>
  <c r="DG542" i="2" s="1"/>
  <c r="DE542" i="2"/>
  <c r="DD542" i="2"/>
  <c r="DQ541" i="2"/>
  <c r="DP541" i="2"/>
  <c r="DO541" i="2"/>
  <c r="DN541" i="2"/>
  <c r="DL541" i="2"/>
  <c r="DH541" i="2"/>
  <c r="DF541" i="2"/>
  <c r="DG541" i="2" s="1"/>
  <c r="DE541" i="2"/>
  <c r="DD541" i="2"/>
  <c r="DQ540" i="2"/>
  <c r="DP540" i="2"/>
  <c r="DO540" i="2"/>
  <c r="DN540" i="2"/>
  <c r="DL540" i="2"/>
  <c r="DH540" i="2"/>
  <c r="DF540" i="2"/>
  <c r="DG540" i="2" s="1"/>
  <c r="DE540" i="2"/>
  <c r="DD540" i="2"/>
  <c r="DQ539" i="2"/>
  <c r="DP539" i="2"/>
  <c r="DO539" i="2"/>
  <c r="DN539" i="2"/>
  <c r="DL539" i="2"/>
  <c r="DH539" i="2"/>
  <c r="DF539" i="2"/>
  <c r="DG539" i="2" s="1"/>
  <c r="DE539" i="2"/>
  <c r="DD539" i="2"/>
  <c r="DQ538" i="2"/>
  <c r="DP538" i="2"/>
  <c r="DO538" i="2"/>
  <c r="DN538" i="2"/>
  <c r="DL538" i="2"/>
  <c r="DH538" i="2"/>
  <c r="DF538" i="2"/>
  <c r="DG538" i="2" s="1"/>
  <c r="DE538" i="2"/>
  <c r="DD538" i="2"/>
  <c r="DQ537" i="2"/>
  <c r="DP537" i="2"/>
  <c r="DO537" i="2"/>
  <c r="DN537" i="2"/>
  <c r="DL537" i="2"/>
  <c r="DH537" i="2"/>
  <c r="DF537" i="2"/>
  <c r="DG537" i="2" s="1"/>
  <c r="DE537" i="2"/>
  <c r="DD537" i="2"/>
  <c r="DQ536" i="2"/>
  <c r="DP536" i="2"/>
  <c r="DO536" i="2"/>
  <c r="DN536" i="2"/>
  <c r="DL536" i="2"/>
  <c r="DH536" i="2"/>
  <c r="DF536" i="2"/>
  <c r="DG536" i="2" s="1"/>
  <c r="DE536" i="2"/>
  <c r="DD536" i="2"/>
  <c r="DQ535" i="2"/>
  <c r="DP535" i="2"/>
  <c r="DO535" i="2"/>
  <c r="DN535" i="2"/>
  <c r="DL535" i="2"/>
  <c r="DH535" i="2"/>
  <c r="DF535" i="2"/>
  <c r="DG535" i="2" s="1"/>
  <c r="DE535" i="2"/>
  <c r="DD535" i="2"/>
  <c r="DQ534" i="2"/>
  <c r="DP534" i="2"/>
  <c r="DO534" i="2"/>
  <c r="DN534" i="2"/>
  <c r="DL534" i="2"/>
  <c r="DH534" i="2"/>
  <c r="DF534" i="2"/>
  <c r="DG534" i="2" s="1"/>
  <c r="DE534" i="2"/>
  <c r="DD534" i="2"/>
  <c r="DQ533" i="2"/>
  <c r="DP533" i="2"/>
  <c r="DO533" i="2"/>
  <c r="DN533" i="2"/>
  <c r="DL533" i="2"/>
  <c r="DH533" i="2"/>
  <c r="DF533" i="2"/>
  <c r="DG533" i="2" s="1"/>
  <c r="DE533" i="2"/>
  <c r="DD533" i="2"/>
  <c r="DQ532" i="2"/>
  <c r="DP532" i="2"/>
  <c r="DO532" i="2"/>
  <c r="DN532" i="2"/>
  <c r="DL532" i="2"/>
  <c r="DH532" i="2"/>
  <c r="DF532" i="2"/>
  <c r="DG532" i="2" s="1"/>
  <c r="DE532" i="2"/>
  <c r="DD532" i="2"/>
  <c r="DQ531" i="2"/>
  <c r="DP531" i="2"/>
  <c r="DO531" i="2"/>
  <c r="DN531" i="2"/>
  <c r="DL531" i="2"/>
  <c r="DH531" i="2"/>
  <c r="DF531" i="2"/>
  <c r="DG531" i="2" s="1"/>
  <c r="DE531" i="2"/>
  <c r="DD531" i="2"/>
  <c r="DQ530" i="2"/>
  <c r="DP530" i="2"/>
  <c r="DO530" i="2"/>
  <c r="DN530" i="2"/>
  <c r="DL530" i="2"/>
  <c r="DH530" i="2"/>
  <c r="DF530" i="2"/>
  <c r="DG530" i="2" s="1"/>
  <c r="DE530" i="2"/>
  <c r="DD530" i="2"/>
  <c r="DQ529" i="2"/>
  <c r="DP529" i="2"/>
  <c r="DO529" i="2"/>
  <c r="DN529" i="2"/>
  <c r="DL529" i="2"/>
  <c r="DH529" i="2"/>
  <c r="DF529" i="2"/>
  <c r="DG529" i="2" s="1"/>
  <c r="DE529" i="2"/>
  <c r="DD529" i="2"/>
  <c r="DQ528" i="2"/>
  <c r="DP528" i="2"/>
  <c r="DO528" i="2"/>
  <c r="DN528" i="2"/>
  <c r="DL528" i="2"/>
  <c r="DH528" i="2"/>
  <c r="DF528" i="2"/>
  <c r="DG528" i="2" s="1"/>
  <c r="DE528" i="2"/>
  <c r="DD528" i="2"/>
  <c r="DQ527" i="2"/>
  <c r="DP527" i="2"/>
  <c r="DO527" i="2"/>
  <c r="DN527" i="2"/>
  <c r="DL527" i="2"/>
  <c r="DH527" i="2"/>
  <c r="DF527" i="2"/>
  <c r="DG527" i="2" s="1"/>
  <c r="DE527" i="2"/>
  <c r="DD527" i="2"/>
  <c r="DQ526" i="2"/>
  <c r="DP526" i="2"/>
  <c r="DO526" i="2"/>
  <c r="DN526" i="2"/>
  <c r="DL526" i="2"/>
  <c r="DH526" i="2"/>
  <c r="DF526" i="2"/>
  <c r="DG526" i="2" s="1"/>
  <c r="DE526" i="2"/>
  <c r="DD526" i="2"/>
  <c r="DQ525" i="2"/>
  <c r="DP525" i="2"/>
  <c r="DO525" i="2"/>
  <c r="DN525" i="2"/>
  <c r="DL525" i="2"/>
  <c r="DH525" i="2"/>
  <c r="DF525" i="2"/>
  <c r="DG525" i="2" s="1"/>
  <c r="DE525" i="2"/>
  <c r="DD525" i="2"/>
  <c r="DQ524" i="2"/>
  <c r="DP524" i="2"/>
  <c r="DO524" i="2"/>
  <c r="DN524" i="2"/>
  <c r="DL524" i="2"/>
  <c r="DH524" i="2"/>
  <c r="DF524" i="2"/>
  <c r="DG524" i="2" s="1"/>
  <c r="DE524" i="2"/>
  <c r="DD524" i="2"/>
  <c r="DQ523" i="2"/>
  <c r="DP523" i="2"/>
  <c r="DO523" i="2"/>
  <c r="DN523" i="2"/>
  <c r="DL523" i="2"/>
  <c r="DH523" i="2"/>
  <c r="DF523" i="2"/>
  <c r="DG523" i="2" s="1"/>
  <c r="DE523" i="2"/>
  <c r="DD523" i="2"/>
  <c r="DQ522" i="2"/>
  <c r="DP522" i="2"/>
  <c r="DO522" i="2"/>
  <c r="DN522" i="2"/>
  <c r="DL522" i="2"/>
  <c r="DH522" i="2"/>
  <c r="DF522" i="2"/>
  <c r="DG522" i="2" s="1"/>
  <c r="DE522" i="2"/>
  <c r="DD522" i="2"/>
  <c r="DQ521" i="2"/>
  <c r="DP521" i="2"/>
  <c r="DO521" i="2"/>
  <c r="DN521" i="2"/>
  <c r="DL521" i="2"/>
  <c r="DH521" i="2"/>
  <c r="DF521" i="2"/>
  <c r="DG521" i="2" s="1"/>
  <c r="DE521" i="2"/>
  <c r="DD521" i="2"/>
  <c r="DQ520" i="2"/>
  <c r="DP520" i="2"/>
  <c r="DO520" i="2"/>
  <c r="DN520" i="2"/>
  <c r="DL520" i="2"/>
  <c r="DH520" i="2"/>
  <c r="DF520" i="2"/>
  <c r="DG520" i="2" s="1"/>
  <c r="DE520" i="2"/>
  <c r="DD520" i="2"/>
  <c r="DQ519" i="2"/>
  <c r="DP519" i="2"/>
  <c r="DO519" i="2"/>
  <c r="DN519" i="2"/>
  <c r="DL519" i="2"/>
  <c r="DH519" i="2"/>
  <c r="DF519" i="2"/>
  <c r="DG519" i="2" s="1"/>
  <c r="DE519" i="2"/>
  <c r="DD519" i="2"/>
  <c r="DQ518" i="2"/>
  <c r="DP518" i="2"/>
  <c r="DO518" i="2"/>
  <c r="DN518" i="2"/>
  <c r="DL518" i="2"/>
  <c r="DH518" i="2"/>
  <c r="DF518" i="2"/>
  <c r="DG518" i="2" s="1"/>
  <c r="DE518" i="2"/>
  <c r="DD518" i="2"/>
  <c r="DQ517" i="2"/>
  <c r="DP517" i="2"/>
  <c r="DO517" i="2"/>
  <c r="DN517" i="2"/>
  <c r="DL517" i="2"/>
  <c r="DH517" i="2"/>
  <c r="DF517" i="2"/>
  <c r="DG517" i="2" s="1"/>
  <c r="DE517" i="2"/>
  <c r="DD517" i="2"/>
  <c r="DQ516" i="2"/>
  <c r="DP516" i="2"/>
  <c r="DO516" i="2"/>
  <c r="DN516" i="2"/>
  <c r="DL516" i="2"/>
  <c r="DH516" i="2"/>
  <c r="DF516" i="2"/>
  <c r="DG516" i="2" s="1"/>
  <c r="DE516" i="2"/>
  <c r="DD516" i="2"/>
  <c r="DQ515" i="2"/>
  <c r="DP515" i="2"/>
  <c r="DO515" i="2"/>
  <c r="DN515" i="2"/>
  <c r="DL515" i="2"/>
  <c r="DH515" i="2"/>
  <c r="DF515" i="2"/>
  <c r="DG515" i="2" s="1"/>
  <c r="DE515" i="2"/>
  <c r="DD515" i="2"/>
  <c r="DQ514" i="2"/>
  <c r="DP514" i="2"/>
  <c r="DO514" i="2"/>
  <c r="DN514" i="2"/>
  <c r="DL514" i="2"/>
  <c r="DH514" i="2"/>
  <c r="DF514" i="2"/>
  <c r="DG514" i="2" s="1"/>
  <c r="DE514" i="2"/>
  <c r="DD514" i="2"/>
  <c r="DQ513" i="2"/>
  <c r="DP513" i="2"/>
  <c r="DO513" i="2"/>
  <c r="DN513" i="2"/>
  <c r="DL513" i="2"/>
  <c r="DH513" i="2"/>
  <c r="DF513" i="2"/>
  <c r="DG513" i="2" s="1"/>
  <c r="DE513" i="2"/>
  <c r="DD513" i="2"/>
  <c r="DQ512" i="2"/>
  <c r="DP512" i="2"/>
  <c r="DO512" i="2"/>
  <c r="DN512" i="2"/>
  <c r="DL512" i="2"/>
  <c r="DH512" i="2"/>
  <c r="DF512" i="2"/>
  <c r="DG512" i="2" s="1"/>
  <c r="DE512" i="2"/>
  <c r="DD512" i="2"/>
  <c r="DQ511" i="2"/>
  <c r="DP511" i="2"/>
  <c r="DO511" i="2"/>
  <c r="DN511" i="2"/>
  <c r="DL511" i="2"/>
  <c r="DH511" i="2"/>
  <c r="DF511" i="2"/>
  <c r="DG511" i="2" s="1"/>
  <c r="DE511" i="2"/>
  <c r="DD511" i="2"/>
  <c r="DQ510" i="2"/>
  <c r="DP510" i="2"/>
  <c r="DO510" i="2"/>
  <c r="DN510" i="2"/>
  <c r="DL510" i="2"/>
  <c r="DH510" i="2"/>
  <c r="DF510" i="2"/>
  <c r="DG510" i="2" s="1"/>
  <c r="DE510" i="2"/>
  <c r="DD510" i="2"/>
  <c r="DQ509" i="2"/>
  <c r="DP509" i="2"/>
  <c r="DO509" i="2"/>
  <c r="DN509" i="2"/>
  <c r="DL509" i="2"/>
  <c r="DH509" i="2"/>
  <c r="DF509" i="2"/>
  <c r="DG509" i="2" s="1"/>
  <c r="DE509" i="2"/>
  <c r="DD509" i="2"/>
  <c r="DQ508" i="2"/>
  <c r="DP508" i="2"/>
  <c r="DO508" i="2"/>
  <c r="DN508" i="2"/>
  <c r="DL508" i="2"/>
  <c r="DH508" i="2"/>
  <c r="DF508" i="2"/>
  <c r="DG508" i="2" s="1"/>
  <c r="DE508" i="2"/>
  <c r="DD508" i="2"/>
  <c r="DQ507" i="2"/>
  <c r="DP507" i="2"/>
  <c r="DO507" i="2"/>
  <c r="DN507" i="2"/>
  <c r="DL507" i="2"/>
  <c r="DH507" i="2"/>
  <c r="DF507" i="2"/>
  <c r="DG507" i="2" s="1"/>
  <c r="DE507" i="2"/>
  <c r="DD507" i="2"/>
  <c r="DQ506" i="2"/>
  <c r="DP506" i="2"/>
  <c r="DO506" i="2"/>
  <c r="DN506" i="2"/>
  <c r="DL506" i="2"/>
  <c r="DH506" i="2"/>
  <c r="DF506" i="2"/>
  <c r="DG506" i="2" s="1"/>
  <c r="DE506" i="2"/>
  <c r="DD506" i="2"/>
  <c r="DQ505" i="2"/>
  <c r="DP505" i="2"/>
  <c r="DO505" i="2"/>
  <c r="DN505" i="2"/>
  <c r="DL505" i="2"/>
  <c r="DH505" i="2"/>
  <c r="DF505" i="2"/>
  <c r="DG505" i="2" s="1"/>
  <c r="DE505" i="2"/>
  <c r="DD505" i="2"/>
  <c r="DQ504" i="2"/>
  <c r="DP504" i="2"/>
  <c r="DO504" i="2"/>
  <c r="DN504" i="2"/>
  <c r="DL504" i="2"/>
  <c r="DH504" i="2"/>
  <c r="DF504" i="2"/>
  <c r="DG504" i="2" s="1"/>
  <c r="DE504" i="2"/>
  <c r="DD504" i="2"/>
  <c r="DQ503" i="2"/>
  <c r="DP503" i="2"/>
  <c r="DO503" i="2"/>
  <c r="DN503" i="2"/>
  <c r="DL503" i="2"/>
  <c r="DH503" i="2"/>
  <c r="DF503" i="2"/>
  <c r="DG503" i="2" s="1"/>
  <c r="DE503" i="2"/>
  <c r="DD503" i="2"/>
  <c r="DQ502" i="2"/>
  <c r="DP502" i="2"/>
  <c r="DO502" i="2"/>
  <c r="DN502" i="2"/>
  <c r="DL502" i="2"/>
  <c r="DH502" i="2"/>
  <c r="DF502" i="2"/>
  <c r="DG502" i="2" s="1"/>
  <c r="DE502" i="2"/>
  <c r="DD502" i="2"/>
  <c r="DQ501" i="2"/>
  <c r="DP501" i="2"/>
  <c r="DO501" i="2"/>
  <c r="DN501" i="2"/>
  <c r="DL501" i="2"/>
  <c r="DH501" i="2"/>
  <c r="DF501" i="2"/>
  <c r="DG501" i="2" s="1"/>
  <c r="DE501" i="2"/>
  <c r="DD501" i="2"/>
  <c r="DQ500" i="2"/>
  <c r="DP500" i="2"/>
  <c r="DO500" i="2"/>
  <c r="DN500" i="2"/>
  <c r="DL500" i="2"/>
  <c r="DH500" i="2"/>
  <c r="DF500" i="2"/>
  <c r="DG500" i="2" s="1"/>
  <c r="DE500" i="2"/>
  <c r="DD500" i="2"/>
  <c r="DQ499" i="2"/>
  <c r="DP499" i="2"/>
  <c r="DO499" i="2"/>
  <c r="DN499" i="2"/>
  <c r="DL499" i="2"/>
  <c r="DH499" i="2"/>
  <c r="DF499" i="2"/>
  <c r="DG499" i="2" s="1"/>
  <c r="DE499" i="2"/>
  <c r="DD499" i="2"/>
  <c r="DQ498" i="2"/>
  <c r="DP498" i="2"/>
  <c r="DO498" i="2"/>
  <c r="DN498" i="2"/>
  <c r="DL498" i="2"/>
  <c r="DH498" i="2"/>
  <c r="DF498" i="2"/>
  <c r="DG498" i="2" s="1"/>
  <c r="DE498" i="2"/>
  <c r="DD498" i="2"/>
  <c r="DQ497" i="2"/>
  <c r="DP497" i="2"/>
  <c r="DO497" i="2"/>
  <c r="DN497" i="2"/>
  <c r="DL497" i="2"/>
  <c r="DH497" i="2"/>
  <c r="DF497" i="2"/>
  <c r="DG497" i="2" s="1"/>
  <c r="DE497" i="2"/>
  <c r="DD497" i="2"/>
  <c r="DQ496" i="2"/>
  <c r="DP496" i="2"/>
  <c r="DO496" i="2"/>
  <c r="DN496" i="2"/>
  <c r="DL496" i="2"/>
  <c r="DH496" i="2"/>
  <c r="DF496" i="2"/>
  <c r="DG496" i="2" s="1"/>
  <c r="DE496" i="2"/>
  <c r="DD496" i="2"/>
  <c r="DQ495" i="2"/>
  <c r="DP495" i="2"/>
  <c r="DO495" i="2"/>
  <c r="DN495" i="2"/>
  <c r="DL495" i="2"/>
  <c r="DH495" i="2"/>
  <c r="DF495" i="2"/>
  <c r="DG495" i="2" s="1"/>
  <c r="DE495" i="2"/>
  <c r="DD495" i="2"/>
  <c r="DQ494" i="2"/>
  <c r="DP494" i="2"/>
  <c r="DO494" i="2"/>
  <c r="DN494" i="2"/>
  <c r="DL494" i="2"/>
  <c r="DH494" i="2"/>
  <c r="DF494" i="2"/>
  <c r="DG494" i="2" s="1"/>
  <c r="DE494" i="2"/>
  <c r="DD494" i="2"/>
  <c r="DQ493" i="2"/>
  <c r="DP493" i="2"/>
  <c r="DO493" i="2"/>
  <c r="DN493" i="2"/>
  <c r="DL493" i="2"/>
  <c r="DH493" i="2"/>
  <c r="DF493" i="2"/>
  <c r="DG493" i="2" s="1"/>
  <c r="DE493" i="2"/>
  <c r="DD493" i="2"/>
  <c r="DQ492" i="2"/>
  <c r="DP492" i="2"/>
  <c r="DO492" i="2"/>
  <c r="DN492" i="2"/>
  <c r="DL492" i="2"/>
  <c r="DH492" i="2"/>
  <c r="DF492" i="2"/>
  <c r="DG492" i="2" s="1"/>
  <c r="DE492" i="2"/>
  <c r="DD492" i="2"/>
  <c r="DQ491" i="2"/>
  <c r="DP491" i="2"/>
  <c r="DO491" i="2"/>
  <c r="DN491" i="2"/>
  <c r="DL491" i="2"/>
  <c r="DH491" i="2"/>
  <c r="DF491" i="2"/>
  <c r="DG491" i="2" s="1"/>
  <c r="DE491" i="2"/>
  <c r="DD491" i="2"/>
  <c r="DQ490" i="2"/>
  <c r="DP490" i="2"/>
  <c r="DO490" i="2"/>
  <c r="DN490" i="2"/>
  <c r="DL490" i="2"/>
  <c r="DH490" i="2"/>
  <c r="DF490" i="2"/>
  <c r="DG490" i="2" s="1"/>
  <c r="DE490" i="2"/>
  <c r="DD490" i="2"/>
  <c r="DQ489" i="2"/>
  <c r="DP489" i="2"/>
  <c r="DO489" i="2"/>
  <c r="DN489" i="2"/>
  <c r="DL489" i="2"/>
  <c r="DH489" i="2"/>
  <c r="DF489" i="2"/>
  <c r="DG489" i="2" s="1"/>
  <c r="DE489" i="2"/>
  <c r="DD489" i="2"/>
  <c r="DQ488" i="2"/>
  <c r="DP488" i="2"/>
  <c r="DO488" i="2"/>
  <c r="DN488" i="2"/>
  <c r="DL488" i="2"/>
  <c r="DH488" i="2"/>
  <c r="DF488" i="2"/>
  <c r="DG488" i="2" s="1"/>
  <c r="DE488" i="2"/>
  <c r="DD488" i="2"/>
  <c r="DQ487" i="2"/>
  <c r="DP487" i="2"/>
  <c r="DO487" i="2"/>
  <c r="DN487" i="2"/>
  <c r="DL487" i="2"/>
  <c r="DH487" i="2"/>
  <c r="DF487" i="2"/>
  <c r="DG487" i="2" s="1"/>
  <c r="DE487" i="2"/>
  <c r="DD487" i="2"/>
  <c r="DQ486" i="2"/>
  <c r="DP486" i="2"/>
  <c r="DO486" i="2"/>
  <c r="DN486" i="2"/>
  <c r="DL486" i="2"/>
  <c r="DH486" i="2"/>
  <c r="DF486" i="2"/>
  <c r="DG486" i="2" s="1"/>
  <c r="DE486" i="2"/>
  <c r="DD486" i="2"/>
  <c r="DQ485" i="2"/>
  <c r="DP485" i="2"/>
  <c r="DO485" i="2"/>
  <c r="DN485" i="2"/>
  <c r="DL485" i="2"/>
  <c r="DH485" i="2"/>
  <c r="DF485" i="2"/>
  <c r="DG485" i="2" s="1"/>
  <c r="DE485" i="2"/>
  <c r="DD485" i="2"/>
  <c r="DQ484" i="2"/>
  <c r="DP484" i="2"/>
  <c r="DO484" i="2"/>
  <c r="DN484" i="2"/>
  <c r="DL484" i="2"/>
  <c r="DH484" i="2"/>
  <c r="DF484" i="2"/>
  <c r="DG484" i="2" s="1"/>
  <c r="DE484" i="2"/>
  <c r="DD484" i="2"/>
  <c r="DQ483" i="2"/>
  <c r="DP483" i="2"/>
  <c r="DO483" i="2"/>
  <c r="DN483" i="2"/>
  <c r="DL483" i="2"/>
  <c r="DH483" i="2"/>
  <c r="DF483" i="2"/>
  <c r="DG483" i="2" s="1"/>
  <c r="DE483" i="2"/>
  <c r="DD483" i="2"/>
  <c r="DQ482" i="2"/>
  <c r="DP482" i="2"/>
  <c r="DO482" i="2"/>
  <c r="DN482" i="2"/>
  <c r="DL482" i="2"/>
  <c r="DH482" i="2"/>
  <c r="DF482" i="2"/>
  <c r="DG482" i="2" s="1"/>
  <c r="DE482" i="2"/>
  <c r="DD482" i="2"/>
  <c r="DQ481" i="2"/>
  <c r="DP481" i="2"/>
  <c r="DO481" i="2"/>
  <c r="DN481" i="2"/>
  <c r="DL481" i="2"/>
  <c r="DH481" i="2"/>
  <c r="DF481" i="2"/>
  <c r="DG481" i="2" s="1"/>
  <c r="DE481" i="2"/>
  <c r="DD481" i="2"/>
  <c r="DQ480" i="2"/>
  <c r="DP480" i="2"/>
  <c r="DO480" i="2"/>
  <c r="DN480" i="2"/>
  <c r="DL480" i="2"/>
  <c r="DH480" i="2"/>
  <c r="DF480" i="2"/>
  <c r="DG480" i="2" s="1"/>
  <c r="DE480" i="2"/>
  <c r="DI480" i="2" s="1"/>
  <c r="DD480" i="2"/>
  <c r="DQ479" i="2"/>
  <c r="DP479" i="2"/>
  <c r="DO479" i="2"/>
  <c r="DN479" i="2"/>
  <c r="DL479" i="2"/>
  <c r="DH479" i="2"/>
  <c r="DG479" i="2"/>
  <c r="DF479" i="2"/>
  <c r="DE479" i="2"/>
  <c r="DD479" i="2"/>
  <c r="DQ478" i="2"/>
  <c r="DP478" i="2"/>
  <c r="DO478" i="2"/>
  <c r="DN478" i="2"/>
  <c r="DL478" i="2"/>
  <c r="DH478" i="2"/>
  <c r="DF478" i="2"/>
  <c r="DG478" i="2" s="1"/>
  <c r="DE478" i="2"/>
  <c r="DD478" i="2"/>
  <c r="DQ477" i="2"/>
  <c r="DP477" i="2"/>
  <c r="DO477" i="2"/>
  <c r="DN477" i="2"/>
  <c r="DL477" i="2"/>
  <c r="DH477" i="2"/>
  <c r="DF477" i="2"/>
  <c r="DG477" i="2" s="1"/>
  <c r="DE477" i="2"/>
  <c r="DD477" i="2"/>
  <c r="DQ476" i="2"/>
  <c r="DP476" i="2"/>
  <c r="DO476" i="2"/>
  <c r="DN476" i="2"/>
  <c r="DL476" i="2"/>
  <c r="DH476" i="2"/>
  <c r="DF476" i="2"/>
  <c r="DG476" i="2" s="1"/>
  <c r="DE476" i="2"/>
  <c r="DI476" i="2" s="1"/>
  <c r="DD476" i="2"/>
  <c r="DQ475" i="2"/>
  <c r="DP475" i="2"/>
  <c r="DO475" i="2"/>
  <c r="DN475" i="2"/>
  <c r="DL475" i="2"/>
  <c r="DH475" i="2"/>
  <c r="DG475" i="2"/>
  <c r="DF475" i="2"/>
  <c r="DE475" i="2"/>
  <c r="DD475" i="2"/>
  <c r="DQ474" i="2"/>
  <c r="DP474" i="2"/>
  <c r="DO474" i="2"/>
  <c r="DN474" i="2"/>
  <c r="DL474" i="2"/>
  <c r="DH474" i="2"/>
  <c r="DF474" i="2"/>
  <c r="DG474" i="2" s="1"/>
  <c r="DE474" i="2"/>
  <c r="DD474" i="2"/>
  <c r="DQ473" i="2"/>
  <c r="DP473" i="2"/>
  <c r="DO473" i="2"/>
  <c r="DN473" i="2"/>
  <c r="DL473" i="2"/>
  <c r="DH473" i="2"/>
  <c r="DF473" i="2"/>
  <c r="DG473" i="2" s="1"/>
  <c r="DE473" i="2"/>
  <c r="DD473" i="2"/>
  <c r="DQ472" i="2"/>
  <c r="DP472" i="2"/>
  <c r="DO472" i="2"/>
  <c r="DN472" i="2"/>
  <c r="DL472" i="2"/>
  <c r="DH472" i="2"/>
  <c r="DF472" i="2"/>
  <c r="DG472" i="2" s="1"/>
  <c r="DE472" i="2"/>
  <c r="DI472" i="2" s="1"/>
  <c r="DD472" i="2"/>
  <c r="DQ471" i="2"/>
  <c r="DP471" i="2"/>
  <c r="DO471" i="2"/>
  <c r="DN471" i="2"/>
  <c r="DL471" i="2"/>
  <c r="DH471" i="2"/>
  <c r="DG471" i="2"/>
  <c r="DF471" i="2"/>
  <c r="DE471" i="2"/>
  <c r="DD471" i="2"/>
  <c r="DQ470" i="2"/>
  <c r="DP470" i="2"/>
  <c r="DO470" i="2"/>
  <c r="DN470" i="2"/>
  <c r="DL470" i="2"/>
  <c r="DH470" i="2"/>
  <c r="DF470" i="2"/>
  <c r="DG470" i="2" s="1"/>
  <c r="DE470" i="2"/>
  <c r="DD470" i="2"/>
  <c r="DQ469" i="2"/>
  <c r="DP469" i="2"/>
  <c r="DO469" i="2"/>
  <c r="DN469" i="2"/>
  <c r="DL469" i="2"/>
  <c r="DH469" i="2"/>
  <c r="DF469" i="2"/>
  <c r="DG469" i="2" s="1"/>
  <c r="DE469" i="2"/>
  <c r="DD469" i="2"/>
  <c r="DQ468" i="2"/>
  <c r="DP468" i="2"/>
  <c r="DO468" i="2"/>
  <c r="DN468" i="2"/>
  <c r="DL468" i="2"/>
  <c r="DH468" i="2"/>
  <c r="DF468" i="2"/>
  <c r="DG468" i="2" s="1"/>
  <c r="DE468" i="2"/>
  <c r="DI468" i="2" s="1"/>
  <c r="DD468" i="2"/>
  <c r="DQ467" i="2"/>
  <c r="DP467" i="2"/>
  <c r="DO467" i="2"/>
  <c r="DN467" i="2"/>
  <c r="DL467" i="2"/>
  <c r="DH467" i="2"/>
  <c r="DG467" i="2"/>
  <c r="DF467" i="2"/>
  <c r="DE467" i="2"/>
  <c r="DD467" i="2"/>
  <c r="DQ466" i="2"/>
  <c r="DP466" i="2"/>
  <c r="DO466" i="2"/>
  <c r="DN466" i="2"/>
  <c r="DL466" i="2"/>
  <c r="DH466" i="2"/>
  <c r="DF466" i="2"/>
  <c r="DG466" i="2" s="1"/>
  <c r="DE466" i="2"/>
  <c r="DD466" i="2"/>
  <c r="DQ465" i="2"/>
  <c r="DP465" i="2"/>
  <c r="DO465" i="2"/>
  <c r="DN465" i="2"/>
  <c r="DL465" i="2"/>
  <c r="DH465" i="2"/>
  <c r="DF465" i="2"/>
  <c r="DG465" i="2" s="1"/>
  <c r="DE465" i="2"/>
  <c r="DD465" i="2"/>
  <c r="DQ464" i="2"/>
  <c r="DP464" i="2"/>
  <c r="DO464" i="2"/>
  <c r="DN464" i="2"/>
  <c r="DL464" i="2"/>
  <c r="DH464" i="2"/>
  <c r="DF464" i="2"/>
  <c r="DG464" i="2" s="1"/>
  <c r="DE464" i="2"/>
  <c r="DI464" i="2" s="1"/>
  <c r="DD464" i="2"/>
  <c r="DQ463" i="2"/>
  <c r="DP463" i="2"/>
  <c r="DO463" i="2"/>
  <c r="DN463" i="2"/>
  <c r="DL463" i="2"/>
  <c r="DH463" i="2"/>
  <c r="DG463" i="2"/>
  <c r="DF463" i="2"/>
  <c r="DE463" i="2"/>
  <c r="DD463" i="2"/>
  <c r="DQ462" i="2"/>
  <c r="DP462" i="2"/>
  <c r="DO462" i="2"/>
  <c r="DN462" i="2"/>
  <c r="DL462" i="2"/>
  <c r="DH462" i="2"/>
  <c r="DF462" i="2"/>
  <c r="DG462" i="2" s="1"/>
  <c r="DE462" i="2"/>
  <c r="DD462" i="2"/>
  <c r="DQ461" i="2"/>
  <c r="DP461" i="2"/>
  <c r="DO461" i="2"/>
  <c r="DN461" i="2"/>
  <c r="DL461" i="2"/>
  <c r="DH461" i="2"/>
  <c r="DF461" i="2"/>
  <c r="DG461" i="2" s="1"/>
  <c r="DE461" i="2"/>
  <c r="DD461" i="2"/>
  <c r="DQ460" i="2"/>
  <c r="DP460" i="2"/>
  <c r="DO460" i="2"/>
  <c r="DN460" i="2"/>
  <c r="DL460" i="2"/>
  <c r="DH460" i="2"/>
  <c r="DF460" i="2"/>
  <c r="DG460" i="2" s="1"/>
  <c r="DE460" i="2"/>
  <c r="DI460" i="2" s="1"/>
  <c r="DD460" i="2"/>
  <c r="DQ459" i="2"/>
  <c r="DP459" i="2"/>
  <c r="DO459" i="2"/>
  <c r="DN459" i="2"/>
  <c r="DL459" i="2"/>
  <c r="DH459" i="2"/>
  <c r="DG459" i="2"/>
  <c r="DF459" i="2"/>
  <c r="DE459" i="2"/>
  <c r="DD459" i="2"/>
  <c r="DQ458" i="2"/>
  <c r="DP458" i="2"/>
  <c r="DO458" i="2"/>
  <c r="DN458" i="2"/>
  <c r="DL458" i="2"/>
  <c r="DH458" i="2"/>
  <c r="DF458" i="2"/>
  <c r="DG458" i="2" s="1"/>
  <c r="DE458" i="2"/>
  <c r="DD458" i="2"/>
  <c r="DQ457" i="2"/>
  <c r="DP457" i="2"/>
  <c r="DO457" i="2"/>
  <c r="DN457" i="2"/>
  <c r="DL457" i="2"/>
  <c r="DH457" i="2"/>
  <c r="DF457" i="2"/>
  <c r="DG457" i="2" s="1"/>
  <c r="DE457" i="2"/>
  <c r="DD457" i="2"/>
  <c r="DQ456" i="2"/>
  <c r="DP456" i="2"/>
  <c r="DO456" i="2"/>
  <c r="DN456" i="2"/>
  <c r="DL456" i="2"/>
  <c r="DH456" i="2"/>
  <c r="DF456" i="2"/>
  <c r="DG456" i="2" s="1"/>
  <c r="DE456" i="2"/>
  <c r="DI456" i="2" s="1"/>
  <c r="DD456" i="2"/>
  <c r="DQ455" i="2"/>
  <c r="DP455" i="2"/>
  <c r="DO455" i="2"/>
  <c r="DN455" i="2"/>
  <c r="DL455" i="2"/>
  <c r="DH455" i="2"/>
  <c r="DG455" i="2"/>
  <c r="DF455" i="2"/>
  <c r="DE455" i="2"/>
  <c r="DD455" i="2"/>
  <c r="DQ454" i="2"/>
  <c r="DP454" i="2"/>
  <c r="DO454" i="2"/>
  <c r="DN454" i="2"/>
  <c r="DL454" i="2"/>
  <c r="DH454" i="2"/>
  <c r="DF454" i="2"/>
  <c r="DG454" i="2" s="1"/>
  <c r="DE454" i="2"/>
  <c r="DD454" i="2"/>
  <c r="DQ453" i="2"/>
  <c r="DP453" i="2"/>
  <c r="DO453" i="2"/>
  <c r="DN453" i="2"/>
  <c r="DL453" i="2"/>
  <c r="DH453" i="2"/>
  <c r="DF453" i="2"/>
  <c r="DG453" i="2" s="1"/>
  <c r="DE453" i="2"/>
  <c r="DD453" i="2"/>
  <c r="DQ452" i="2"/>
  <c r="DP452" i="2"/>
  <c r="DO452" i="2"/>
  <c r="DN452" i="2"/>
  <c r="DL452" i="2"/>
  <c r="DH452" i="2"/>
  <c r="DF452" i="2"/>
  <c r="DG452" i="2" s="1"/>
  <c r="DE452" i="2"/>
  <c r="DI452" i="2" s="1"/>
  <c r="DD452" i="2"/>
  <c r="DQ451" i="2"/>
  <c r="DP451" i="2"/>
  <c r="DO451" i="2"/>
  <c r="DN451" i="2"/>
  <c r="DL451" i="2"/>
  <c r="DH451" i="2"/>
  <c r="DG451" i="2"/>
  <c r="DF451" i="2"/>
  <c r="DE451" i="2"/>
  <c r="DD451" i="2"/>
  <c r="DQ450" i="2"/>
  <c r="DP450" i="2"/>
  <c r="DO450" i="2"/>
  <c r="DN450" i="2"/>
  <c r="DL450" i="2"/>
  <c r="DH450" i="2"/>
  <c r="DF450" i="2"/>
  <c r="DG450" i="2" s="1"/>
  <c r="DE450" i="2"/>
  <c r="DD450" i="2"/>
  <c r="DQ449" i="2"/>
  <c r="DP449" i="2"/>
  <c r="DO449" i="2"/>
  <c r="DN449" i="2"/>
  <c r="DL449" i="2"/>
  <c r="DH449" i="2"/>
  <c r="DF449" i="2"/>
  <c r="DG449" i="2" s="1"/>
  <c r="DE449" i="2"/>
  <c r="DD449" i="2"/>
  <c r="DQ448" i="2"/>
  <c r="DP448" i="2"/>
  <c r="DO448" i="2"/>
  <c r="DN448" i="2"/>
  <c r="DL448" i="2"/>
  <c r="DH448" i="2"/>
  <c r="DF448" i="2"/>
  <c r="DG448" i="2" s="1"/>
  <c r="DE448" i="2"/>
  <c r="DI448" i="2" s="1"/>
  <c r="DD448" i="2"/>
  <c r="DQ447" i="2"/>
  <c r="DP447" i="2"/>
  <c r="DO447" i="2"/>
  <c r="DN447" i="2"/>
  <c r="DL447" i="2"/>
  <c r="DH447" i="2"/>
  <c r="DG447" i="2"/>
  <c r="DF447" i="2"/>
  <c r="DE447" i="2"/>
  <c r="DD447" i="2"/>
  <c r="DQ446" i="2"/>
  <c r="DP446" i="2"/>
  <c r="DO446" i="2"/>
  <c r="DN446" i="2"/>
  <c r="DL446" i="2"/>
  <c r="DH446" i="2"/>
  <c r="DF446" i="2"/>
  <c r="DG446" i="2" s="1"/>
  <c r="DE446" i="2"/>
  <c r="DD446" i="2"/>
  <c r="DQ445" i="2"/>
  <c r="DP445" i="2"/>
  <c r="DO445" i="2"/>
  <c r="DN445" i="2"/>
  <c r="DL445" i="2"/>
  <c r="DH445" i="2"/>
  <c r="DF445" i="2"/>
  <c r="DG445" i="2" s="1"/>
  <c r="DE445" i="2"/>
  <c r="DD445" i="2"/>
  <c r="DQ444" i="2"/>
  <c r="DP444" i="2"/>
  <c r="DO444" i="2"/>
  <c r="DN444" i="2"/>
  <c r="DL444" i="2"/>
  <c r="DH444" i="2"/>
  <c r="DF444" i="2"/>
  <c r="DG444" i="2" s="1"/>
  <c r="DE444" i="2"/>
  <c r="DI444" i="2" s="1"/>
  <c r="DD444" i="2"/>
  <c r="DQ443" i="2"/>
  <c r="DP443" i="2"/>
  <c r="DO443" i="2"/>
  <c r="DN443" i="2"/>
  <c r="DL443" i="2"/>
  <c r="DH443" i="2"/>
  <c r="DG443" i="2"/>
  <c r="DF443" i="2"/>
  <c r="DE443" i="2"/>
  <c r="DD443" i="2"/>
  <c r="DQ442" i="2"/>
  <c r="DP442" i="2"/>
  <c r="DO442" i="2"/>
  <c r="DN442" i="2"/>
  <c r="DL442" i="2"/>
  <c r="DH442" i="2"/>
  <c r="DF442" i="2"/>
  <c r="DG442" i="2" s="1"/>
  <c r="DE442" i="2"/>
  <c r="DD442" i="2"/>
  <c r="DQ441" i="2"/>
  <c r="DP441" i="2"/>
  <c r="DO441" i="2"/>
  <c r="DN441" i="2"/>
  <c r="DL441" i="2"/>
  <c r="DH441" i="2"/>
  <c r="DF441" i="2"/>
  <c r="DG441" i="2" s="1"/>
  <c r="DE441" i="2"/>
  <c r="DD441" i="2"/>
  <c r="DQ440" i="2"/>
  <c r="DP440" i="2"/>
  <c r="DO440" i="2"/>
  <c r="DN440" i="2"/>
  <c r="DL440" i="2"/>
  <c r="DH440" i="2"/>
  <c r="DF440" i="2"/>
  <c r="DG440" i="2" s="1"/>
  <c r="DE440" i="2"/>
  <c r="DI440" i="2" s="1"/>
  <c r="DD440" i="2"/>
  <c r="DQ439" i="2"/>
  <c r="DP439" i="2"/>
  <c r="DO439" i="2"/>
  <c r="DN439" i="2"/>
  <c r="DL439" i="2"/>
  <c r="DH439" i="2"/>
  <c r="DG439" i="2"/>
  <c r="DF439" i="2"/>
  <c r="DE439" i="2"/>
  <c r="DD439" i="2"/>
  <c r="DQ438" i="2"/>
  <c r="DP438" i="2"/>
  <c r="DO438" i="2"/>
  <c r="DN438" i="2"/>
  <c r="DL438" i="2"/>
  <c r="DH438" i="2"/>
  <c r="DF438" i="2"/>
  <c r="DG438" i="2" s="1"/>
  <c r="DE438" i="2"/>
  <c r="DD438" i="2"/>
  <c r="DQ437" i="2"/>
  <c r="DP437" i="2"/>
  <c r="DO437" i="2"/>
  <c r="DN437" i="2"/>
  <c r="DL437" i="2"/>
  <c r="DH437" i="2"/>
  <c r="DF437" i="2"/>
  <c r="DG437" i="2" s="1"/>
  <c r="DE437" i="2"/>
  <c r="DD437" i="2"/>
  <c r="DQ436" i="2"/>
  <c r="DP436" i="2"/>
  <c r="DO436" i="2"/>
  <c r="DN436" i="2"/>
  <c r="DL436" i="2"/>
  <c r="DH436" i="2"/>
  <c r="DF436" i="2"/>
  <c r="DG436" i="2" s="1"/>
  <c r="DE436" i="2"/>
  <c r="DI436" i="2" s="1"/>
  <c r="DD436" i="2"/>
  <c r="DQ435" i="2"/>
  <c r="DP435" i="2"/>
  <c r="DO435" i="2"/>
  <c r="DN435" i="2"/>
  <c r="DL435" i="2"/>
  <c r="DH435" i="2"/>
  <c r="DG435" i="2"/>
  <c r="DF435" i="2"/>
  <c r="DE435" i="2"/>
  <c r="DD435" i="2"/>
  <c r="DQ434" i="2"/>
  <c r="DP434" i="2"/>
  <c r="DO434" i="2"/>
  <c r="DN434" i="2"/>
  <c r="DL434" i="2"/>
  <c r="DH434" i="2"/>
  <c r="DF434" i="2"/>
  <c r="DG434" i="2" s="1"/>
  <c r="DE434" i="2"/>
  <c r="DD434" i="2"/>
  <c r="DQ433" i="2"/>
  <c r="DP433" i="2"/>
  <c r="DO433" i="2"/>
  <c r="DN433" i="2"/>
  <c r="DL433" i="2"/>
  <c r="DH433" i="2"/>
  <c r="DF433" i="2"/>
  <c r="DG433" i="2" s="1"/>
  <c r="DE433" i="2"/>
  <c r="DD433" i="2"/>
  <c r="DQ432" i="2"/>
  <c r="DP432" i="2"/>
  <c r="DO432" i="2"/>
  <c r="DN432" i="2"/>
  <c r="DL432" i="2"/>
  <c r="DH432" i="2"/>
  <c r="DF432" i="2"/>
  <c r="DG432" i="2" s="1"/>
  <c r="DE432" i="2"/>
  <c r="DI432" i="2" s="1"/>
  <c r="DD432" i="2"/>
  <c r="DQ431" i="2"/>
  <c r="DP431" i="2"/>
  <c r="DO431" i="2"/>
  <c r="DN431" i="2"/>
  <c r="DL431" i="2"/>
  <c r="DH431" i="2"/>
  <c r="DG431" i="2"/>
  <c r="DF431" i="2"/>
  <c r="DE431" i="2"/>
  <c r="DD431" i="2"/>
  <c r="DQ430" i="2"/>
  <c r="DP430" i="2"/>
  <c r="DO430" i="2"/>
  <c r="DN430" i="2"/>
  <c r="DL430" i="2"/>
  <c r="DH430" i="2"/>
  <c r="DF430" i="2"/>
  <c r="DG430" i="2" s="1"/>
  <c r="DE430" i="2"/>
  <c r="DD430" i="2"/>
  <c r="DQ429" i="2"/>
  <c r="DP429" i="2"/>
  <c r="DO429" i="2"/>
  <c r="DN429" i="2"/>
  <c r="DL429" i="2"/>
  <c r="DH429" i="2"/>
  <c r="DF429" i="2"/>
  <c r="DG429" i="2" s="1"/>
  <c r="DE429" i="2"/>
  <c r="DD429" i="2"/>
  <c r="DQ428" i="2"/>
  <c r="DP428" i="2"/>
  <c r="DO428" i="2"/>
  <c r="DN428" i="2"/>
  <c r="DL428" i="2"/>
  <c r="DH428" i="2"/>
  <c r="DF428" i="2"/>
  <c r="DG428" i="2" s="1"/>
  <c r="DE428" i="2"/>
  <c r="DI428" i="2" s="1"/>
  <c r="DD428" i="2"/>
  <c r="DQ427" i="2"/>
  <c r="DP427" i="2"/>
  <c r="DO427" i="2"/>
  <c r="DN427" i="2"/>
  <c r="DL427" i="2"/>
  <c r="DH427" i="2"/>
  <c r="DG427" i="2"/>
  <c r="DF427" i="2"/>
  <c r="DE427" i="2"/>
  <c r="DD427" i="2"/>
  <c r="DQ426" i="2"/>
  <c r="DP426" i="2"/>
  <c r="DO426" i="2"/>
  <c r="DN426" i="2"/>
  <c r="DL426" i="2"/>
  <c r="DH426" i="2"/>
  <c r="DF426" i="2"/>
  <c r="DG426" i="2" s="1"/>
  <c r="DE426" i="2"/>
  <c r="DD426" i="2"/>
  <c r="DQ425" i="2"/>
  <c r="DP425" i="2"/>
  <c r="DO425" i="2"/>
  <c r="DN425" i="2"/>
  <c r="DL425" i="2"/>
  <c r="DH425" i="2"/>
  <c r="DF425" i="2"/>
  <c r="DG425" i="2" s="1"/>
  <c r="DE425" i="2"/>
  <c r="DD425" i="2"/>
  <c r="DQ424" i="2"/>
  <c r="DP424" i="2"/>
  <c r="DO424" i="2"/>
  <c r="DN424" i="2"/>
  <c r="DL424" i="2"/>
  <c r="DH424" i="2"/>
  <c r="DF424" i="2"/>
  <c r="DG424" i="2" s="1"/>
  <c r="DE424" i="2"/>
  <c r="DI424" i="2" s="1"/>
  <c r="DD424" i="2"/>
  <c r="DQ423" i="2"/>
  <c r="DP423" i="2"/>
  <c r="DO423" i="2"/>
  <c r="DN423" i="2"/>
  <c r="DL423" i="2"/>
  <c r="DH423" i="2"/>
  <c r="DG423" i="2"/>
  <c r="DF423" i="2"/>
  <c r="DE423" i="2"/>
  <c r="DD423" i="2"/>
  <c r="DQ422" i="2"/>
  <c r="DP422" i="2"/>
  <c r="DO422" i="2"/>
  <c r="DN422" i="2"/>
  <c r="DL422" i="2"/>
  <c r="DH422" i="2"/>
  <c r="DF422" i="2"/>
  <c r="DG422" i="2" s="1"/>
  <c r="DE422" i="2"/>
  <c r="DD422" i="2"/>
  <c r="DQ421" i="2"/>
  <c r="DP421" i="2"/>
  <c r="DO421" i="2"/>
  <c r="DN421" i="2"/>
  <c r="DL421" i="2"/>
  <c r="DH421" i="2"/>
  <c r="DF421" i="2"/>
  <c r="DG421" i="2" s="1"/>
  <c r="DE421" i="2"/>
  <c r="DD421" i="2"/>
  <c r="DQ420" i="2"/>
  <c r="DP420" i="2"/>
  <c r="DO420" i="2"/>
  <c r="DN420" i="2"/>
  <c r="DL420" i="2"/>
  <c r="DH420" i="2"/>
  <c r="DF420" i="2"/>
  <c r="DG420" i="2" s="1"/>
  <c r="DE420" i="2"/>
  <c r="DI420" i="2" s="1"/>
  <c r="DD420" i="2"/>
  <c r="DQ419" i="2"/>
  <c r="DP419" i="2"/>
  <c r="DO419" i="2"/>
  <c r="DN419" i="2"/>
  <c r="DL419" i="2"/>
  <c r="DH419" i="2"/>
  <c r="DG419" i="2"/>
  <c r="DF419" i="2"/>
  <c r="DE419" i="2"/>
  <c r="DD419" i="2"/>
  <c r="DQ418" i="2"/>
  <c r="DP418" i="2"/>
  <c r="DO418" i="2"/>
  <c r="DN418" i="2"/>
  <c r="DL418" i="2"/>
  <c r="DH418" i="2"/>
  <c r="DF418" i="2"/>
  <c r="DG418" i="2" s="1"/>
  <c r="DE418" i="2"/>
  <c r="DD418" i="2"/>
  <c r="DQ417" i="2"/>
  <c r="DP417" i="2"/>
  <c r="DO417" i="2"/>
  <c r="DN417" i="2"/>
  <c r="DL417" i="2"/>
  <c r="DH417" i="2"/>
  <c r="DF417" i="2"/>
  <c r="DG417" i="2" s="1"/>
  <c r="DE417" i="2"/>
  <c r="DD417" i="2"/>
  <c r="DQ416" i="2"/>
  <c r="DP416" i="2"/>
  <c r="DO416" i="2"/>
  <c r="DN416" i="2"/>
  <c r="DL416" i="2"/>
  <c r="DH416" i="2"/>
  <c r="DF416" i="2"/>
  <c r="DG416" i="2" s="1"/>
  <c r="DE416" i="2"/>
  <c r="DI416" i="2" s="1"/>
  <c r="DD416" i="2"/>
  <c r="DQ415" i="2"/>
  <c r="DP415" i="2"/>
  <c r="DO415" i="2"/>
  <c r="DN415" i="2"/>
  <c r="DL415" i="2"/>
  <c r="DH415" i="2"/>
  <c r="DG415" i="2"/>
  <c r="DF415" i="2"/>
  <c r="DE415" i="2"/>
  <c r="DD415" i="2"/>
  <c r="DQ414" i="2"/>
  <c r="DP414" i="2"/>
  <c r="DO414" i="2"/>
  <c r="DN414" i="2"/>
  <c r="DL414" i="2"/>
  <c r="DH414" i="2"/>
  <c r="DF414" i="2"/>
  <c r="DG414" i="2" s="1"/>
  <c r="DE414" i="2"/>
  <c r="DD414" i="2"/>
  <c r="DQ413" i="2"/>
  <c r="DP413" i="2"/>
  <c r="DO413" i="2"/>
  <c r="DN413" i="2"/>
  <c r="DL413" i="2"/>
  <c r="DH413" i="2"/>
  <c r="DF413" i="2"/>
  <c r="DG413" i="2" s="1"/>
  <c r="DE413" i="2"/>
  <c r="DD413" i="2"/>
  <c r="DQ412" i="2"/>
  <c r="DP412" i="2"/>
  <c r="DO412" i="2"/>
  <c r="DN412" i="2"/>
  <c r="DL412" i="2"/>
  <c r="DH412" i="2"/>
  <c r="DF412" i="2"/>
  <c r="DG412" i="2" s="1"/>
  <c r="DE412" i="2"/>
  <c r="DI412" i="2" s="1"/>
  <c r="DD412" i="2"/>
  <c r="DQ411" i="2"/>
  <c r="DP411" i="2"/>
  <c r="DO411" i="2"/>
  <c r="DN411" i="2"/>
  <c r="DL411" i="2"/>
  <c r="DH411" i="2"/>
  <c r="DG411" i="2"/>
  <c r="DF411" i="2"/>
  <c r="DE411" i="2"/>
  <c r="DD411" i="2"/>
  <c r="DQ410" i="2"/>
  <c r="DP410" i="2"/>
  <c r="DO410" i="2"/>
  <c r="DN410" i="2"/>
  <c r="DL410" i="2"/>
  <c r="DH410" i="2"/>
  <c r="DF410" i="2"/>
  <c r="DG410" i="2" s="1"/>
  <c r="DE410" i="2"/>
  <c r="DD410" i="2"/>
  <c r="DQ409" i="2"/>
  <c r="DP409" i="2"/>
  <c r="DO409" i="2"/>
  <c r="DN409" i="2"/>
  <c r="DL409" i="2"/>
  <c r="DH409" i="2"/>
  <c r="DF409" i="2"/>
  <c r="DG409" i="2" s="1"/>
  <c r="DE409" i="2"/>
  <c r="DD409" i="2"/>
  <c r="DQ408" i="2"/>
  <c r="DP408" i="2"/>
  <c r="DO408" i="2"/>
  <c r="DN408" i="2"/>
  <c r="DL408" i="2"/>
  <c r="DH408" i="2"/>
  <c r="DF408" i="2"/>
  <c r="DG408" i="2" s="1"/>
  <c r="DE408" i="2"/>
  <c r="DI408" i="2" s="1"/>
  <c r="DD408" i="2"/>
  <c r="DQ407" i="2"/>
  <c r="DP407" i="2"/>
  <c r="DO407" i="2"/>
  <c r="DN407" i="2"/>
  <c r="DL407" i="2"/>
  <c r="DH407" i="2"/>
  <c r="DG407" i="2"/>
  <c r="DF407" i="2"/>
  <c r="DE407" i="2"/>
  <c r="DD407" i="2"/>
  <c r="DQ406" i="2"/>
  <c r="DP406" i="2"/>
  <c r="DO406" i="2"/>
  <c r="DN406" i="2"/>
  <c r="DL406" i="2"/>
  <c r="DH406" i="2"/>
  <c r="DF406" i="2"/>
  <c r="DG406" i="2" s="1"/>
  <c r="DE406" i="2"/>
  <c r="DD406" i="2"/>
  <c r="DQ405" i="2"/>
  <c r="DP405" i="2"/>
  <c r="DO405" i="2"/>
  <c r="DN405" i="2"/>
  <c r="DL405" i="2"/>
  <c r="DH405" i="2"/>
  <c r="DF405" i="2"/>
  <c r="DG405" i="2" s="1"/>
  <c r="DE405" i="2"/>
  <c r="DD405" i="2"/>
  <c r="DQ404" i="2"/>
  <c r="DP404" i="2"/>
  <c r="DO404" i="2"/>
  <c r="DN404" i="2"/>
  <c r="DL404" i="2"/>
  <c r="DH404" i="2"/>
  <c r="DF404" i="2"/>
  <c r="DG404" i="2" s="1"/>
  <c r="DE404" i="2"/>
  <c r="DI404" i="2" s="1"/>
  <c r="DD404" i="2"/>
  <c r="DQ403" i="2"/>
  <c r="DP403" i="2"/>
  <c r="DO403" i="2"/>
  <c r="DN403" i="2"/>
  <c r="DL403" i="2"/>
  <c r="DH403" i="2"/>
  <c r="DG403" i="2"/>
  <c r="DF403" i="2"/>
  <c r="DE403" i="2"/>
  <c r="DD403" i="2"/>
  <c r="DQ402" i="2"/>
  <c r="DP402" i="2"/>
  <c r="DO402" i="2"/>
  <c r="DN402" i="2"/>
  <c r="DL402" i="2"/>
  <c r="DH402" i="2"/>
  <c r="DF402" i="2"/>
  <c r="DG402" i="2" s="1"/>
  <c r="DE402" i="2"/>
  <c r="DD402" i="2"/>
  <c r="DQ401" i="2"/>
  <c r="DP401" i="2"/>
  <c r="DO401" i="2"/>
  <c r="DN401" i="2"/>
  <c r="DL401" i="2"/>
  <c r="DH401" i="2"/>
  <c r="DF401" i="2"/>
  <c r="DG401" i="2" s="1"/>
  <c r="DE401" i="2"/>
  <c r="DD401" i="2"/>
  <c r="DQ400" i="2"/>
  <c r="DP400" i="2"/>
  <c r="DO400" i="2"/>
  <c r="DN400" i="2"/>
  <c r="DL400" i="2"/>
  <c r="DH400" i="2"/>
  <c r="DF400" i="2"/>
  <c r="DG400" i="2" s="1"/>
  <c r="DE400" i="2"/>
  <c r="DI400" i="2" s="1"/>
  <c r="DD400" i="2"/>
  <c r="DQ399" i="2"/>
  <c r="DP399" i="2"/>
  <c r="DO399" i="2"/>
  <c r="DN399" i="2"/>
  <c r="DL399" i="2"/>
  <c r="DH399" i="2"/>
  <c r="DG399" i="2"/>
  <c r="DF399" i="2"/>
  <c r="DE399" i="2"/>
  <c r="DD399" i="2"/>
  <c r="DQ398" i="2"/>
  <c r="DP398" i="2"/>
  <c r="DO398" i="2"/>
  <c r="DN398" i="2"/>
  <c r="DL398" i="2"/>
  <c r="DH398" i="2"/>
  <c r="DF398" i="2"/>
  <c r="DG398" i="2" s="1"/>
  <c r="DE398" i="2"/>
  <c r="DD398" i="2"/>
  <c r="DQ397" i="2"/>
  <c r="DP397" i="2"/>
  <c r="DO397" i="2"/>
  <c r="DN397" i="2"/>
  <c r="DL397" i="2"/>
  <c r="DH397" i="2"/>
  <c r="DF397" i="2"/>
  <c r="DG397" i="2" s="1"/>
  <c r="DE397" i="2"/>
  <c r="DD397" i="2"/>
  <c r="DQ396" i="2"/>
  <c r="DP396" i="2"/>
  <c r="DO396" i="2"/>
  <c r="DN396" i="2"/>
  <c r="DL396" i="2"/>
  <c r="DH396" i="2"/>
  <c r="DF396" i="2"/>
  <c r="DG396" i="2" s="1"/>
  <c r="DE396" i="2"/>
  <c r="DI396" i="2" s="1"/>
  <c r="DD396" i="2"/>
  <c r="DQ395" i="2"/>
  <c r="DP395" i="2"/>
  <c r="DO395" i="2"/>
  <c r="DN395" i="2"/>
  <c r="DL395" i="2"/>
  <c r="DH395" i="2"/>
  <c r="DG395" i="2"/>
  <c r="DF395" i="2"/>
  <c r="DE395" i="2"/>
  <c r="DD395" i="2"/>
  <c r="DQ394" i="2"/>
  <c r="DP394" i="2"/>
  <c r="DO394" i="2"/>
  <c r="DN394" i="2"/>
  <c r="DL394" i="2"/>
  <c r="DH394" i="2"/>
  <c r="DF394" i="2"/>
  <c r="DG394" i="2" s="1"/>
  <c r="DE394" i="2"/>
  <c r="DD394" i="2"/>
  <c r="DQ393" i="2"/>
  <c r="DP393" i="2"/>
  <c r="DO393" i="2"/>
  <c r="DN393" i="2"/>
  <c r="DL393" i="2"/>
  <c r="DH393" i="2"/>
  <c r="DF393" i="2"/>
  <c r="DG393" i="2" s="1"/>
  <c r="DE393" i="2"/>
  <c r="DD393" i="2"/>
  <c r="DQ392" i="2"/>
  <c r="DP392" i="2"/>
  <c r="DO392" i="2"/>
  <c r="DN392" i="2"/>
  <c r="DL392" i="2"/>
  <c r="DH392" i="2"/>
  <c r="DF392" i="2"/>
  <c r="DG392" i="2" s="1"/>
  <c r="DE392" i="2"/>
  <c r="DI392" i="2" s="1"/>
  <c r="DD392" i="2"/>
  <c r="DQ391" i="2"/>
  <c r="DP391" i="2"/>
  <c r="DO391" i="2"/>
  <c r="DN391" i="2"/>
  <c r="DL391" i="2"/>
  <c r="DH391" i="2"/>
  <c r="DG391" i="2"/>
  <c r="DF391" i="2"/>
  <c r="DE391" i="2"/>
  <c r="DD391" i="2"/>
  <c r="DQ390" i="2"/>
  <c r="DP390" i="2"/>
  <c r="DO390" i="2"/>
  <c r="DN390" i="2"/>
  <c r="DL390" i="2"/>
  <c r="DH390" i="2"/>
  <c r="DF390" i="2"/>
  <c r="DG390" i="2" s="1"/>
  <c r="DE390" i="2"/>
  <c r="DD390" i="2"/>
  <c r="DQ389" i="2"/>
  <c r="DP389" i="2"/>
  <c r="DO389" i="2"/>
  <c r="DN389" i="2"/>
  <c r="DL389" i="2"/>
  <c r="DH389" i="2"/>
  <c r="DF389" i="2"/>
  <c r="DG389" i="2" s="1"/>
  <c r="DE389" i="2"/>
  <c r="DD389" i="2"/>
  <c r="DQ388" i="2"/>
  <c r="DP388" i="2"/>
  <c r="DO388" i="2"/>
  <c r="DN388" i="2"/>
  <c r="DL388" i="2"/>
  <c r="DH388" i="2"/>
  <c r="DF388" i="2"/>
  <c r="DG388" i="2" s="1"/>
  <c r="DE388" i="2"/>
  <c r="DI388" i="2" s="1"/>
  <c r="DD388" i="2"/>
  <c r="DQ387" i="2"/>
  <c r="DP387" i="2"/>
  <c r="DO387" i="2"/>
  <c r="DN387" i="2"/>
  <c r="DL387" i="2"/>
  <c r="DH387" i="2"/>
  <c r="DG387" i="2"/>
  <c r="DF387" i="2"/>
  <c r="DE387" i="2"/>
  <c r="DD387" i="2"/>
  <c r="DQ386" i="2"/>
  <c r="DP386" i="2"/>
  <c r="DO386" i="2"/>
  <c r="DN386" i="2"/>
  <c r="DL386" i="2"/>
  <c r="DH386" i="2"/>
  <c r="DF386" i="2"/>
  <c r="DG386" i="2" s="1"/>
  <c r="DE386" i="2"/>
  <c r="DD386" i="2"/>
  <c r="DQ385" i="2"/>
  <c r="DP385" i="2"/>
  <c r="DO385" i="2"/>
  <c r="DN385" i="2"/>
  <c r="DL385" i="2"/>
  <c r="DH385" i="2"/>
  <c r="DF385" i="2"/>
  <c r="DG385" i="2" s="1"/>
  <c r="DE385" i="2"/>
  <c r="DD385" i="2"/>
  <c r="DQ384" i="2"/>
  <c r="DP384" i="2"/>
  <c r="DO384" i="2"/>
  <c r="DN384" i="2"/>
  <c r="DL384" i="2"/>
  <c r="DH384" i="2"/>
  <c r="DF384" i="2"/>
  <c r="DG384" i="2" s="1"/>
  <c r="DE384" i="2"/>
  <c r="DI384" i="2" s="1"/>
  <c r="DD384" i="2"/>
  <c r="DQ383" i="2"/>
  <c r="DP383" i="2"/>
  <c r="DO383" i="2"/>
  <c r="DN383" i="2"/>
  <c r="DL383" i="2"/>
  <c r="DH383" i="2"/>
  <c r="DG383" i="2"/>
  <c r="DF383" i="2"/>
  <c r="DE383" i="2"/>
  <c r="DD383" i="2"/>
  <c r="DQ382" i="2"/>
  <c r="DP382" i="2"/>
  <c r="DO382" i="2"/>
  <c r="DN382" i="2"/>
  <c r="DL382" i="2"/>
  <c r="DH382" i="2"/>
  <c r="DF382" i="2"/>
  <c r="DG382" i="2" s="1"/>
  <c r="DE382" i="2"/>
  <c r="DD382" i="2"/>
  <c r="DQ381" i="2"/>
  <c r="DP381" i="2"/>
  <c r="DO381" i="2"/>
  <c r="DN381" i="2"/>
  <c r="DL381" i="2"/>
  <c r="DH381" i="2"/>
  <c r="DF381" i="2"/>
  <c r="DG381" i="2" s="1"/>
  <c r="DE381" i="2"/>
  <c r="DD381" i="2"/>
  <c r="DQ380" i="2"/>
  <c r="DP380" i="2"/>
  <c r="DO380" i="2"/>
  <c r="DN380" i="2"/>
  <c r="DL380" i="2"/>
  <c r="DH380" i="2"/>
  <c r="DF380" i="2"/>
  <c r="DG380" i="2" s="1"/>
  <c r="DE380" i="2"/>
  <c r="DI380" i="2" s="1"/>
  <c r="DD380" i="2"/>
  <c r="DQ379" i="2"/>
  <c r="DP379" i="2"/>
  <c r="DO379" i="2"/>
  <c r="DN379" i="2"/>
  <c r="DL379" i="2"/>
  <c r="DH379" i="2"/>
  <c r="DG379" i="2"/>
  <c r="DF379" i="2"/>
  <c r="DE379" i="2"/>
  <c r="DD379" i="2"/>
  <c r="DQ378" i="2"/>
  <c r="DP378" i="2"/>
  <c r="DO378" i="2"/>
  <c r="DN378" i="2"/>
  <c r="DL378" i="2"/>
  <c r="DH378" i="2"/>
  <c r="DF378" i="2"/>
  <c r="DG378" i="2" s="1"/>
  <c r="DE378" i="2"/>
  <c r="DD378" i="2"/>
  <c r="DQ377" i="2"/>
  <c r="DP377" i="2"/>
  <c r="DO377" i="2"/>
  <c r="DN377" i="2"/>
  <c r="DL377" i="2"/>
  <c r="DH377" i="2"/>
  <c r="DF377" i="2"/>
  <c r="DG377" i="2" s="1"/>
  <c r="DE377" i="2"/>
  <c r="DD377" i="2"/>
  <c r="DQ376" i="2"/>
  <c r="DP376" i="2"/>
  <c r="DO376" i="2"/>
  <c r="DN376" i="2"/>
  <c r="DL376" i="2"/>
  <c r="DH376" i="2"/>
  <c r="DF376" i="2"/>
  <c r="DG376" i="2" s="1"/>
  <c r="DE376" i="2"/>
  <c r="DI376" i="2" s="1"/>
  <c r="DD376" i="2"/>
  <c r="DQ375" i="2"/>
  <c r="DP375" i="2"/>
  <c r="DO375" i="2"/>
  <c r="DN375" i="2"/>
  <c r="DL375" i="2"/>
  <c r="DH375" i="2"/>
  <c r="DG375" i="2"/>
  <c r="DF375" i="2"/>
  <c r="DE375" i="2"/>
  <c r="DD375" i="2"/>
  <c r="DQ374" i="2"/>
  <c r="DP374" i="2"/>
  <c r="DO374" i="2"/>
  <c r="DN374" i="2"/>
  <c r="DL374" i="2"/>
  <c r="DH374" i="2"/>
  <c r="DF374" i="2"/>
  <c r="DG374" i="2" s="1"/>
  <c r="DE374" i="2"/>
  <c r="DD374" i="2"/>
  <c r="DQ373" i="2"/>
  <c r="DP373" i="2"/>
  <c r="DO373" i="2"/>
  <c r="DN373" i="2"/>
  <c r="DL373" i="2"/>
  <c r="DH373" i="2"/>
  <c r="DF373" i="2"/>
  <c r="DG373" i="2" s="1"/>
  <c r="DE373" i="2"/>
  <c r="DD373" i="2"/>
  <c r="DQ372" i="2"/>
  <c r="DP372" i="2"/>
  <c r="DO372" i="2"/>
  <c r="DN372" i="2"/>
  <c r="DL372" i="2"/>
  <c r="DH372" i="2"/>
  <c r="DF372" i="2"/>
  <c r="DG372" i="2" s="1"/>
  <c r="DE372" i="2"/>
  <c r="DI372" i="2" s="1"/>
  <c r="DD372" i="2"/>
  <c r="DQ371" i="2"/>
  <c r="DP371" i="2"/>
  <c r="DO371" i="2"/>
  <c r="DN371" i="2"/>
  <c r="DL371" i="2"/>
  <c r="DH371" i="2"/>
  <c r="DG371" i="2"/>
  <c r="DF371" i="2"/>
  <c r="DE371" i="2"/>
  <c r="DD371" i="2"/>
  <c r="DQ370" i="2"/>
  <c r="DP370" i="2"/>
  <c r="DO370" i="2"/>
  <c r="DN370" i="2"/>
  <c r="DL370" i="2"/>
  <c r="DH370" i="2"/>
  <c r="DF370" i="2"/>
  <c r="DG370" i="2" s="1"/>
  <c r="DE370" i="2"/>
  <c r="DD370" i="2"/>
  <c r="DQ369" i="2"/>
  <c r="DP369" i="2"/>
  <c r="DO369" i="2"/>
  <c r="DN369" i="2"/>
  <c r="DL369" i="2"/>
  <c r="DH369" i="2"/>
  <c r="DF369" i="2"/>
  <c r="DG369" i="2" s="1"/>
  <c r="DE369" i="2"/>
  <c r="DD369" i="2"/>
  <c r="DQ368" i="2"/>
  <c r="DP368" i="2"/>
  <c r="DO368" i="2"/>
  <c r="DN368" i="2"/>
  <c r="DL368" i="2"/>
  <c r="DH368" i="2"/>
  <c r="DF368" i="2"/>
  <c r="DG368" i="2" s="1"/>
  <c r="DE368" i="2"/>
  <c r="DI368" i="2" s="1"/>
  <c r="DD368" i="2"/>
  <c r="DQ367" i="2"/>
  <c r="DP367" i="2"/>
  <c r="DO367" i="2"/>
  <c r="DN367" i="2"/>
  <c r="DL367" i="2"/>
  <c r="DH367" i="2"/>
  <c r="DG367" i="2"/>
  <c r="DF367" i="2"/>
  <c r="DE367" i="2"/>
  <c r="DD367" i="2"/>
  <c r="DQ366" i="2"/>
  <c r="DP366" i="2"/>
  <c r="DO366" i="2"/>
  <c r="DN366" i="2"/>
  <c r="DL366" i="2"/>
  <c r="DH366" i="2"/>
  <c r="DF366" i="2"/>
  <c r="DG366" i="2" s="1"/>
  <c r="DE366" i="2"/>
  <c r="DD366" i="2"/>
  <c r="DQ365" i="2"/>
  <c r="DP365" i="2"/>
  <c r="DO365" i="2"/>
  <c r="DN365" i="2"/>
  <c r="DL365" i="2"/>
  <c r="DH365" i="2"/>
  <c r="DF365" i="2"/>
  <c r="DG365" i="2" s="1"/>
  <c r="DE365" i="2"/>
  <c r="DD365" i="2"/>
  <c r="DQ364" i="2"/>
  <c r="DP364" i="2"/>
  <c r="DO364" i="2"/>
  <c r="DN364" i="2"/>
  <c r="DL364" i="2"/>
  <c r="DH364" i="2"/>
  <c r="DF364" i="2"/>
  <c r="DG364" i="2" s="1"/>
  <c r="DE364" i="2"/>
  <c r="DI364" i="2" s="1"/>
  <c r="DD364" i="2"/>
  <c r="DQ363" i="2"/>
  <c r="DP363" i="2"/>
  <c r="DO363" i="2"/>
  <c r="DN363" i="2"/>
  <c r="DL363" i="2"/>
  <c r="DH363" i="2"/>
  <c r="DG363" i="2"/>
  <c r="DF363" i="2"/>
  <c r="DE363" i="2"/>
  <c r="DD363" i="2"/>
  <c r="DQ362" i="2"/>
  <c r="DP362" i="2"/>
  <c r="DO362" i="2"/>
  <c r="DN362" i="2"/>
  <c r="DL362" i="2"/>
  <c r="DH362" i="2"/>
  <c r="DF362" i="2"/>
  <c r="DG362" i="2" s="1"/>
  <c r="DE362" i="2"/>
  <c r="DD362" i="2"/>
  <c r="DQ361" i="2"/>
  <c r="DP361" i="2"/>
  <c r="DO361" i="2"/>
  <c r="DN361" i="2"/>
  <c r="DL361" i="2"/>
  <c r="DH361" i="2"/>
  <c r="DF361" i="2"/>
  <c r="DG361" i="2" s="1"/>
  <c r="DE361" i="2"/>
  <c r="DD361" i="2"/>
  <c r="DQ360" i="2"/>
  <c r="DP360" i="2"/>
  <c r="DO360" i="2"/>
  <c r="DN360" i="2"/>
  <c r="DL360" i="2"/>
  <c r="DH360" i="2"/>
  <c r="DF360" i="2"/>
  <c r="DG360" i="2" s="1"/>
  <c r="DE360" i="2"/>
  <c r="DI360" i="2" s="1"/>
  <c r="DD360" i="2"/>
  <c r="DQ359" i="2"/>
  <c r="DP359" i="2"/>
  <c r="DO359" i="2"/>
  <c r="DN359" i="2"/>
  <c r="DL359" i="2"/>
  <c r="DH359" i="2"/>
  <c r="DG359" i="2"/>
  <c r="DF359" i="2"/>
  <c r="DE359" i="2"/>
  <c r="DD359" i="2"/>
  <c r="DQ358" i="2"/>
  <c r="DP358" i="2"/>
  <c r="DO358" i="2"/>
  <c r="DN358" i="2"/>
  <c r="DL358" i="2"/>
  <c r="DH358" i="2"/>
  <c r="DF358" i="2"/>
  <c r="DG358" i="2" s="1"/>
  <c r="DE358" i="2"/>
  <c r="DD358" i="2"/>
  <c r="DQ357" i="2"/>
  <c r="DP357" i="2"/>
  <c r="DO357" i="2"/>
  <c r="DN357" i="2"/>
  <c r="DL357" i="2"/>
  <c r="DH357" i="2"/>
  <c r="DF357" i="2"/>
  <c r="DG357" i="2" s="1"/>
  <c r="DE357" i="2"/>
  <c r="DD357" i="2"/>
  <c r="DQ356" i="2"/>
  <c r="DP356" i="2"/>
  <c r="DO356" i="2"/>
  <c r="DN356" i="2"/>
  <c r="DL356" i="2"/>
  <c r="DH356" i="2"/>
  <c r="DF356" i="2"/>
  <c r="DG356" i="2" s="1"/>
  <c r="DE356" i="2"/>
  <c r="DI356" i="2" s="1"/>
  <c r="DD356" i="2"/>
  <c r="DQ355" i="2"/>
  <c r="DP355" i="2"/>
  <c r="DO355" i="2"/>
  <c r="DN355" i="2"/>
  <c r="DL355" i="2"/>
  <c r="DH355" i="2"/>
  <c r="DG355" i="2"/>
  <c r="DF355" i="2"/>
  <c r="DE355" i="2"/>
  <c r="DD355" i="2"/>
  <c r="DQ354" i="2"/>
  <c r="DP354" i="2"/>
  <c r="DO354" i="2"/>
  <c r="DN354" i="2"/>
  <c r="DL354" i="2"/>
  <c r="DH354" i="2"/>
  <c r="DF354" i="2"/>
  <c r="DG354" i="2" s="1"/>
  <c r="DE354" i="2"/>
  <c r="DD354" i="2"/>
  <c r="DQ353" i="2"/>
  <c r="DP353" i="2"/>
  <c r="DO353" i="2"/>
  <c r="DN353" i="2"/>
  <c r="DL353" i="2"/>
  <c r="DH353" i="2"/>
  <c r="DF353" i="2"/>
  <c r="DG353" i="2" s="1"/>
  <c r="DE353" i="2"/>
  <c r="DD353" i="2"/>
  <c r="DQ352" i="2"/>
  <c r="DP352" i="2"/>
  <c r="DO352" i="2"/>
  <c r="DN352" i="2"/>
  <c r="DL352" i="2"/>
  <c r="DH352" i="2"/>
  <c r="DF352" i="2"/>
  <c r="DG352" i="2" s="1"/>
  <c r="DE352" i="2"/>
  <c r="DI352" i="2" s="1"/>
  <c r="DD352" i="2"/>
  <c r="DQ351" i="2"/>
  <c r="DP351" i="2"/>
  <c r="DO351" i="2"/>
  <c r="DN351" i="2"/>
  <c r="DL351" i="2"/>
  <c r="DH351" i="2"/>
  <c r="DG351" i="2"/>
  <c r="DF351" i="2"/>
  <c r="DE351" i="2"/>
  <c r="DD351" i="2"/>
  <c r="DQ350" i="2"/>
  <c r="DP350" i="2"/>
  <c r="DO350" i="2"/>
  <c r="DN350" i="2"/>
  <c r="DL350" i="2"/>
  <c r="DH350" i="2"/>
  <c r="DF350" i="2"/>
  <c r="DG350" i="2" s="1"/>
  <c r="DE350" i="2"/>
  <c r="DD350" i="2"/>
  <c r="DQ349" i="2"/>
  <c r="DP349" i="2"/>
  <c r="DO349" i="2"/>
  <c r="DN349" i="2"/>
  <c r="DL349" i="2"/>
  <c r="DH349" i="2"/>
  <c r="DF349" i="2"/>
  <c r="DG349" i="2" s="1"/>
  <c r="DE349" i="2"/>
  <c r="DD349" i="2"/>
  <c r="DQ348" i="2"/>
  <c r="DP348" i="2"/>
  <c r="DO348" i="2"/>
  <c r="DN348" i="2"/>
  <c r="DL348" i="2"/>
  <c r="DH348" i="2"/>
  <c r="DF348" i="2"/>
  <c r="DG348" i="2" s="1"/>
  <c r="DE348" i="2"/>
  <c r="DI348" i="2" s="1"/>
  <c r="DD348" i="2"/>
  <c r="DQ347" i="2"/>
  <c r="DP347" i="2"/>
  <c r="DO347" i="2"/>
  <c r="DN347" i="2"/>
  <c r="DL347" i="2"/>
  <c r="DH347" i="2"/>
  <c r="DG347" i="2"/>
  <c r="DF347" i="2"/>
  <c r="DE347" i="2"/>
  <c r="DD347" i="2"/>
  <c r="DQ346" i="2"/>
  <c r="DP346" i="2"/>
  <c r="DO346" i="2"/>
  <c r="DN346" i="2"/>
  <c r="DL346" i="2"/>
  <c r="DH346" i="2"/>
  <c r="DF346" i="2"/>
  <c r="DG346" i="2" s="1"/>
  <c r="DE346" i="2"/>
  <c r="DD346" i="2"/>
  <c r="DQ345" i="2"/>
  <c r="DP345" i="2"/>
  <c r="DO345" i="2"/>
  <c r="DN345" i="2"/>
  <c r="DL345" i="2"/>
  <c r="DH345" i="2"/>
  <c r="DF345" i="2"/>
  <c r="DG345" i="2" s="1"/>
  <c r="DE345" i="2"/>
  <c r="DD345" i="2"/>
  <c r="DQ344" i="2"/>
  <c r="DP344" i="2"/>
  <c r="DO344" i="2"/>
  <c r="DN344" i="2"/>
  <c r="DL344" i="2"/>
  <c r="DH344" i="2"/>
  <c r="DF344" i="2"/>
  <c r="DG344" i="2" s="1"/>
  <c r="DE344" i="2"/>
  <c r="DI344" i="2" s="1"/>
  <c r="DD344" i="2"/>
  <c r="DQ343" i="2"/>
  <c r="DP343" i="2"/>
  <c r="DO343" i="2"/>
  <c r="DN343" i="2"/>
  <c r="DL343" i="2"/>
  <c r="DH343" i="2"/>
  <c r="DG343" i="2"/>
  <c r="DF343" i="2"/>
  <c r="DE343" i="2"/>
  <c r="DD343" i="2"/>
  <c r="DQ342" i="2"/>
  <c r="DP342" i="2"/>
  <c r="DO342" i="2"/>
  <c r="DN342" i="2"/>
  <c r="DL342" i="2"/>
  <c r="DH342" i="2"/>
  <c r="DF342" i="2"/>
  <c r="DG342" i="2" s="1"/>
  <c r="DE342" i="2"/>
  <c r="DD342" i="2"/>
  <c r="DQ341" i="2"/>
  <c r="DP341" i="2"/>
  <c r="DO341" i="2"/>
  <c r="DN341" i="2"/>
  <c r="DL341" i="2"/>
  <c r="DH341" i="2"/>
  <c r="DF341" i="2"/>
  <c r="DG341" i="2" s="1"/>
  <c r="DE341" i="2"/>
  <c r="DD341" i="2"/>
  <c r="DQ340" i="2"/>
  <c r="DP340" i="2"/>
  <c r="DO340" i="2"/>
  <c r="DN340" i="2"/>
  <c r="DL340" i="2"/>
  <c r="DH340" i="2"/>
  <c r="DF340" i="2"/>
  <c r="DG340" i="2" s="1"/>
  <c r="DE340" i="2"/>
  <c r="DI340" i="2" s="1"/>
  <c r="DD340" i="2"/>
  <c r="DQ339" i="2"/>
  <c r="DP339" i="2"/>
  <c r="DO339" i="2"/>
  <c r="DN339" i="2"/>
  <c r="DL339" i="2"/>
  <c r="DH339" i="2"/>
  <c r="DG339" i="2"/>
  <c r="DF339" i="2"/>
  <c r="DE339" i="2"/>
  <c r="DD339" i="2"/>
  <c r="DQ338" i="2"/>
  <c r="DP338" i="2"/>
  <c r="DO338" i="2"/>
  <c r="DN338" i="2"/>
  <c r="DL338" i="2"/>
  <c r="DH338" i="2"/>
  <c r="DF338" i="2"/>
  <c r="DG338" i="2" s="1"/>
  <c r="DE338" i="2"/>
  <c r="DD338" i="2"/>
  <c r="DQ337" i="2"/>
  <c r="DP337" i="2"/>
  <c r="DO337" i="2"/>
  <c r="DN337" i="2"/>
  <c r="DL337" i="2"/>
  <c r="DH337" i="2"/>
  <c r="DF337" i="2"/>
  <c r="DG337" i="2" s="1"/>
  <c r="DE337" i="2"/>
  <c r="DD337" i="2"/>
  <c r="DQ336" i="2"/>
  <c r="DP336" i="2"/>
  <c r="DO336" i="2"/>
  <c r="DN336" i="2"/>
  <c r="DL336" i="2"/>
  <c r="DH336" i="2"/>
  <c r="DF336" i="2"/>
  <c r="DG336" i="2" s="1"/>
  <c r="DE336" i="2"/>
  <c r="DI336" i="2" s="1"/>
  <c r="DD336" i="2"/>
  <c r="DQ335" i="2"/>
  <c r="DP335" i="2"/>
  <c r="DO335" i="2"/>
  <c r="DN335" i="2"/>
  <c r="DL335" i="2"/>
  <c r="DH335" i="2"/>
  <c r="DG335" i="2"/>
  <c r="DF335" i="2"/>
  <c r="DE335" i="2"/>
  <c r="DD335" i="2"/>
  <c r="DQ334" i="2"/>
  <c r="DP334" i="2"/>
  <c r="DO334" i="2"/>
  <c r="DN334" i="2"/>
  <c r="DL334" i="2"/>
  <c r="DH334" i="2"/>
  <c r="DF334" i="2"/>
  <c r="DG334" i="2" s="1"/>
  <c r="DE334" i="2"/>
  <c r="DD334" i="2"/>
  <c r="DQ333" i="2"/>
  <c r="DP333" i="2"/>
  <c r="DO333" i="2"/>
  <c r="DN333" i="2"/>
  <c r="DL333" i="2"/>
  <c r="DH333" i="2"/>
  <c r="DF333" i="2"/>
  <c r="DG333" i="2" s="1"/>
  <c r="DE333" i="2"/>
  <c r="DD333" i="2"/>
  <c r="DQ332" i="2"/>
  <c r="DP332" i="2"/>
  <c r="DO332" i="2"/>
  <c r="DN332" i="2"/>
  <c r="DL332" i="2"/>
  <c r="DH332" i="2"/>
  <c r="DF332" i="2"/>
  <c r="DG332" i="2" s="1"/>
  <c r="DE332" i="2"/>
  <c r="DI332" i="2" s="1"/>
  <c r="DD332" i="2"/>
  <c r="DQ331" i="2"/>
  <c r="DP331" i="2"/>
  <c r="DO331" i="2"/>
  <c r="DN331" i="2"/>
  <c r="DL331" i="2"/>
  <c r="DH331" i="2"/>
  <c r="DG331" i="2"/>
  <c r="DF331" i="2"/>
  <c r="DE331" i="2"/>
  <c r="DD331" i="2"/>
  <c r="DQ330" i="2"/>
  <c r="DP330" i="2"/>
  <c r="DO330" i="2"/>
  <c r="DN330" i="2"/>
  <c r="DL330" i="2"/>
  <c r="DH330" i="2"/>
  <c r="DF330" i="2"/>
  <c r="DG330" i="2" s="1"/>
  <c r="DE330" i="2"/>
  <c r="DD330" i="2"/>
  <c r="DQ329" i="2"/>
  <c r="DP329" i="2"/>
  <c r="DO329" i="2"/>
  <c r="DN329" i="2"/>
  <c r="DL329" i="2"/>
  <c r="DH329" i="2"/>
  <c r="DF329" i="2"/>
  <c r="DG329" i="2" s="1"/>
  <c r="DE329" i="2"/>
  <c r="DD329" i="2"/>
  <c r="DQ328" i="2"/>
  <c r="DP328" i="2"/>
  <c r="DO328" i="2"/>
  <c r="DN328" i="2"/>
  <c r="DL328" i="2"/>
  <c r="DH328" i="2"/>
  <c r="DF328" i="2"/>
  <c r="DG328" i="2" s="1"/>
  <c r="DE328" i="2"/>
  <c r="DI328" i="2" s="1"/>
  <c r="DD328" i="2"/>
  <c r="DQ327" i="2"/>
  <c r="DP327" i="2"/>
  <c r="DO327" i="2"/>
  <c r="DN327" i="2"/>
  <c r="DL327" i="2"/>
  <c r="DH327" i="2"/>
  <c r="DG327" i="2"/>
  <c r="DF327" i="2"/>
  <c r="DE327" i="2"/>
  <c r="DD327" i="2"/>
  <c r="DQ326" i="2"/>
  <c r="DP326" i="2"/>
  <c r="DO326" i="2"/>
  <c r="DN326" i="2"/>
  <c r="DL326" i="2"/>
  <c r="DH326" i="2"/>
  <c r="DF326" i="2"/>
  <c r="DG326" i="2" s="1"/>
  <c r="DE326" i="2"/>
  <c r="DD326" i="2"/>
  <c r="DQ325" i="2"/>
  <c r="DP325" i="2"/>
  <c r="DO325" i="2"/>
  <c r="DN325" i="2"/>
  <c r="DL325" i="2"/>
  <c r="DH325" i="2"/>
  <c r="DF325" i="2"/>
  <c r="DG325" i="2" s="1"/>
  <c r="DE325" i="2"/>
  <c r="DD325" i="2"/>
  <c r="DQ324" i="2"/>
  <c r="DP324" i="2"/>
  <c r="DO324" i="2"/>
  <c r="DN324" i="2"/>
  <c r="DL324" i="2"/>
  <c r="DH324" i="2"/>
  <c r="DF324" i="2"/>
  <c r="DG324" i="2" s="1"/>
  <c r="DE324" i="2"/>
  <c r="DI324" i="2" s="1"/>
  <c r="DD324" i="2"/>
  <c r="DQ323" i="2"/>
  <c r="DP323" i="2"/>
  <c r="DO323" i="2"/>
  <c r="DN323" i="2"/>
  <c r="DL323" i="2"/>
  <c r="DH323" i="2"/>
  <c r="DG323" i="2"/>
  <c r="DF323" i="2"/>
  <c r="DE323" i="2"/>
  <c r="DD323" i="2"/>
  <c r="DQ322" i="2"/>
  <c r="DP322" i="2"/>
  <c r="DO322" i="2"/>
  <c r="DN322" i="2"/>
  <c r="DL322" i="2"/>
  <c r="DH322" i="2"/>
  <c r="DF322" i="2"/>
  <c r="DG322" i="2" s="1"/>
  <c r="DE322" i="2"/>
  <c r="DD322" i="2"/>
  <c r="DQ321" i="2"/>
  <c r="DP321" i="2"/>
  <c r="DO321" i="2"/>
  <c r="DN321" i="2"/>
  <c r="DL321" i="2"/>
  <c r="DH321" i="2"/>
  <c r="DF321" i="2"/>
  <c r="DG321" i="2" s="1"/>
  <c r="DE321" i="2"/>
  <c r="DD321" i="2"/>
  <c r="DQ320" i="2"/>
  <c r="DP320" i="2"/>
  <c r="DO320" i="2"/>
  <c r="DN320" i="2"/>
  <c r="DL320" i="2"/>
  <c r="DH320" i="2"/>
  <c r="DF320" i="2"/>
  <c r="DG320" i="2" s="1"/>
  <c r="DE320" i="2"/>
  <c r="DI320" i="2" s="1"/>
  <c r="DD320" i="2"/>
  <c r="DQ319" i="2"/>
  <c r="DP319" i="2"/>
  <c r="DO319" i="2"/>
  <c r="DN319" i="2"/>
  <c r="DL319" i="2"/>
  <c r="DH319" i="2"/>
  <c r="DG319" i="2"/>
  <c r="DF319" i="2"/>
  <c r="DE319" i="2"/>
  <c r="DD319" i="2"/>
  <c r="DQ318" i="2"/>
  <c r="DP318" i="2"/>
  <c r="DO318" i="2"/>
  <c r="DN318" i="2"/>
  <c r="DL318" i="2"/>
  <c r="DH318" i="2"/>
  <c r="DF318" i="2"/>
  <c r="DG318" i="2" s="1"/>
  <c r="DE318" i="2"/>
  <c r="DD318" i="2"/>
  <c r="DQ317" i="2"/>
  <c r="DP317" i="2"/>
  <c r="DO317" i="2"/>
  <c r="DN317" i="2"/>
  <c r="DL317" i="2"/>
  <c r="DH317" i="2"/>
  <c r="DF317" i="2"/>
  <c r="DG317" i="2" s="1"/>
  <c r="DE317" i="2"/>
  <c r="DD317" i="2"/>
  <c r="DQ316" i="2"/>
  <c r="DP316" i="2"/>
  <c r="DO316" i="2"/>
  <c r="DN316" i="2"/>
  <c r="DL316" i="2"/>
  <c r="DH316" i="2"/>
  <c r="DF316" i="2"/>
  <c r="DG316" i="2" s="1"/>
  <c r="DE316" i="2"/>
  <c r="DI316" i="2" s="1"/>
  <c r="DD316" i="2"/>
  <c r="DQ315" i="2"/>
  <c r="DP315" i="2"/>
  <c r="DO315" i="2"/>
  <c r="DN315" i="2"/>
  <c r="DL315" i="2"/>
  <c r="DH315" i="2"/>
  <c r="DG315" i="2"/>
  <c r="DF315" i="2"/>
  <c r="DE315" i="2"/>
  <c r="DD315" i="2"/>
  <c r="DQ314" i="2"/>
  <c r="DP314" i="2"/>
  <c r="DO314" i="2"/>
  <c r="DN314" i="2"/>
  <c r="DL314" i="2"/>
  <c r="DH314" i="2"/>
  <c r="DF314" i="2"/>
  <c r="DG314" i="2" s="1"/>
  <c r="DE314" i="2"/>
  <c r="DD314" i="2"/>
  <c r="DQ313" i="2"/>
  <c r="DP313" i="2"/>
  <c r="DO313" i="2"/>
  <c r="DN313" i="2"/>
  <c r="DL313" i="2"/>
  <c r="DH313" i="2"/>
  <c r="DF313" i="2"/>
  <c r="DG313" i="2" s="1"/>
  <c r="DE313" i="2"/>
  <c r="DD313" i="2"/>
  <c r="DQ312" i="2"/>
  <c r="DP312" i="2"/>
  <c r="DO312" i="2"/>
  <c r="DN312" i="2"/>
  <c r="DL312" i="2"/>
  <c r="DH312" i="2"/>
  <c r="DF312" i="2"/>
  <c r="DG312" i="2" s="1"/>
  <c r="DE312" i="2"/>
  <c r="DI312" i="2" s="1"/>
  <c r="DD312" i="2"/>
  <c r="DQ311" i="2"/>
  <c r="DP311" i="2"/>
  <c r="DO311" i="2"/>
  <c r="DN311" i="2"/>
  <c r="DL311" i="2"/>
  <c r="DH311" i="2"/>
  <c r="DG311" i="2"/>
  <c r="DF311" i="2"/>
  <c r="DE311" i="2"/>
  <c r="DD311" i="2"/>
  <c r="DQ310" i="2"/>
  <c r="DP310" i="2"/>
  <c r="DO310" i="2"/>
  <c r="DN310" i="2"/>
  <c r="DL310" i="2"/>
  <c r="DH310" i="2"/>
  <c r="DG310" i="2"/>
  <c r="DF310" i="2"/>
  <c r="DE310" i="2"/>
  <c r="DI310" i="2" s="1"/>
  <c r="DD310" i="2"/>
  <c r="DQ309" i="2"/>
  <c r="DP309" i="2"/>
  <c r="DO309" i="2"/>
  <c r="DN309" i="2"/>
  <c r="DL309" i="2"/>
  <c r="DH309" i="2"/>
  <c r="DG309" i="2"/>
  <c r="DF309" i="2"/>
  <c r="DE309" i="2"/>
  <c r="DD309" i="2"/>
  <c r="DQ308" i="2"/>
  <c r="DP308" i="2"/>
  <c r="DO308" i="2"/>
  <c r="DN308" i="2"/>
  <c r="DL308" i="2"/>
  <c r="DH308" i="2"/>
  <c r="DG308" i="2"/>
  <c r="DF308" i="2"/>
  <c r="DE308" i="2"/>
  <c r="DI308" i="2" s="1"/>
  <c r="DD308" i="2"/>
  <c r="DQ307" i="2"/>
  <c r="DP307" i="2"/>
  <c r="DO307" i="2"/>
  <c r="DN307" i="2"/>
  <c r="DL307" i="2"/>
  <c r="DH307" i="2"/>
  <c r="DG307" i="2"/>
  <c r="DF307" i="2"/>
  <c r="DE307" i="2"/>
  <c r="DD307" i="2"/>
  <c r="DQ306" i="2"/>
  <c r="DP306" i="2"/>
  <c r="DO306" i="2"/>
  <c r="DN306" i="2"/>
  <c r="DL306" i="2"/>
  <c r="DH306" i="2"/>
  <c r="DG306" i="2"/>
  <c r="DF306" i="2"/>
  <c r="DE306" i="2"/>
  <c r="DI306" i="2" s="1"/>
  <c r="DD306" i="2"/>
  <c r="DQ305" i="2"/>
  <c r="DP305" i="2"/>
  <c r="DO305" i="2"/>
  <c r="DN305" i="2"/>
  <c r="DL305" i="2"/>
  <c r="DH305" i="2"/>
  <c r="DG305" i="2"/>
  <c r="DF305" i="2"/>
  <c r="DE305" i="2"/>
  <c r="DD305" i="2"/>
  <c r="DQ304" i="2"/>
  <c r="DP304" i="2"/>
  <c r="DO304" i="2"/>
  <c r="DN304" i="2"/>
  <c r="DL304" i="2"/>
  <c r="DH304" i="2"/>
  <c r="DG304" i="2"/>
  <c r="DF304" i="2"/>
  <c r="DE304" i="2"/>
  <c r="DI304" i="2" s="1"/>
  <c r="DD304" i="2"/>
  <c r="DQ303" i="2"/>
  <c r="DP303" i="2"/>
  <c r="DO303" i="2"/>
  <c r="DN303" i="2"/>
  <c r="DL303" i="2"/>
  <c r="DH303" i="2"/>
  <c r="DG303" i="2"/>
  <c r="DF303" i="2"/>
  <c r="DE303" i="2"/>
  <c r="DD303" i="2"/>
  <c r="DQ302" i="2"/>
  <c r="DP302" i="2"/>
  <c r="DO302" i="2"/>
  <c r="DN302" i="2"/>
  <c r="DL302" i="2"/>
  <c r="DH302" i="2"/>
  <c r="DF302" i="2"/>
  <c r="DG302" i="2" s="1"/>
  <c r="DE302" i="2"/>
  <c r="DD302" i="2"/>
  <c r="DQ301" i="2"/>
  <c r="DP301" i="2"/>
  <c r="DO301" i="2"/>
  <c r="DN301" i="2"/>
  <c r="DL301" i="2"/>
  <c r="DH301" i="2"/>
  <c r="DF301" i="2"/>
  <c r="DG301" i="2" s="1"/>
  <c r="DE301" i="2"/>
  <c r="DD301" i="2"/>
  <c r="DQ300" i="2"/>
  <c r="DP300" i="2"/>
  <c r="DO300" i="2"/>
  <c r="DN300" i="2"/>
  <c r="DL300" i="2"/>
  <c r="DH300" i="2"/>
  <c r="DF300" i="2"/>
  <c r="DG300" i="2" s="1"/>
  <c r="DE300" i="2"/>
  <c r="DD300" i="2"/>
  <c r="DQ299" i="2"/>
  <c r="DP299" i="2"/>
  <c r="DO299" i="2"/>
  <c r="DN299" i="2"/>
  <c r="DL299" i="2"/>
  <c r="DH299" i="2"/>
  <c r="DG299" i="2"/>
  <c r="DF299" i="2"/>
  <c r="DE299" i="2"/>
  <c r="DI299" i="2" s="1"/>
  <c r="DJ299" i="2" s="1"/>
  <c r="DD299" i="2"/>
  <c r="DQ298" i="2"/>
  <c r="DP298" i="2"/>
  <c r="DO298" i="2"/>
  <c r="DN298" i="2"/>
  <c r="DL298" i="2"/>
  <c r="DH298" i="2"/>
  <c r="DF298" i="2"/>
  <c r="DG298" i="2" s="1"/>
  <c r="DE298" i="2"/>
  <c r="DD298" i="2"/>
  <c r="DQ297" i="2"/>
  <c r="DP297" i="2"/>
  <c r="DO297" i="2"/>
  <c r="DN297" i="2"/>
  <c r="DL297" i="2"/>
  <c r="DH297" i="2"/>
  <c r="DF297" i="2"/>
  <c r="DG297" i="2" s="1"/>
  <c r="DE297" i="2"/>
  <c r="DD297" i="2"/>
  <c r="DQ296" i="2"/>
  <c r="DP296" i="2"/>
  <c r="DO296" i="2"/>
  <c r="DN296" i="2"/>
  <c r="DL296" i="2"/>
  <c r="DH296" i="2"/>
  <c r="DF296" i="2"/>
  <c r="DG296" i="2" s="1"/>
  <c r="DE296" i="2"/>
  <c r="DD296" i="2"/>
  <c r="DQ295" i="2"/>
  <c r="DP295" i="2"/>
  <c r="DO295" i="2"/>
  <c r="DN295" i="2"/>
  <c r="DL295" i="2"/>
  <c r="DH295" i="2"/>
  <c r="DG295" i="2"/>
  <c r="DF295" i="2"/>
  <c r="DE295" i="2"/>
  <c r="DD295" i="2"/>
  <c r="DQ294" i="2"/>
  <c r="DP294" i="2"/>
  <c r="DO294" i="2"/>
  <c r="DN294" i="2"/>
  <c r="DL294" i="2"/>
  <c r="DH294" i="2"/>
  <c r="DF294" i="2"/>
  <c r="DG294" i="2" s="1"/>
  <c r="DE294" i="2"/>
  <c r="DD294" i="2"/>
  <c r="DQ293" i="2"/>
  <c r="DP293" i="2"/>
  <c r="DO293" i="2"/>
  <c r="DN293" i="2"/>
  <c r="DL293" i="2"/>
  <c r="DH293" i="2"/>
  <c r="DF293" i="2"/>
  <c r="DG293" i="2" s="1"/>
  <c r="DE293" i="2"/>
  <c r="DD293" i="2"/>
  <c r="DQ292" i="2"/>
  <c r="DP292" i="2"/>
  <c r="DO292" i="2"/>
  <c r="DN292" i="2"/>
  <c r="DL292" i="2"/>
  <c r="DH292" i="2"/>
  <c r="DF292" i="2"/>
  <c r="DG292" i="2" s="1"/>
  <c r="DE292" i="2"/>
  <c r="DD292" i="2"/>
  <c r="DQ291" i="2"/>
  <c r="DP291" i="2"/>
  <c r="DO291" i="2"/>
  <c r="DN291" i="2"/>
  <c r="DL291" i="2"/>
  <c r="DH291" i="2"/>
  <c r="DG291" i="2"/>
  <c r="DF291" i="2"/>
  <c r="DE291" i="2"/>
  <c r="DI291" i="2" s="1"/>
  <c r="DJ291" i="2" s="1"/>
  <c r="DD291" i="2"/>
  <c r="DQ290" i="2"/>
  <c r="DP290" i="2"/>
  <c r="DO290" i="2"/>
  <c r="DN290" i="2"/>
  <c r="DL290" i="2"/>
  <c r="DH290" i="2"/>
  <c r="DF290" i="2"/>
  <c r="DG290" i="2" s="1"/>
  <c r="DE290" i="2"/>
  <c r="DD290" i="2"/>
  <c r="DQ289" i="2"/>
  <c r="DP289" i="2"/>
  <c r="DO289" i="2"/>
  <c r="DN289" i="2"/>
  <c r="DL289" i="2"/>
  <c r="DH289" i="2"/>
  <c r="DF289" i="2"/>
  <c r="DG289" i="2" s="1"/>
  <c r="DE289" i="2"/>
  <c r="DD289" i="2"/>
  <c r="DQ288" i="2"/>
  <c r="DP288" i="2"/>
  <c r="DO288" i="2"/>
  <c r="DN288" i="2"/>
  <c r="DL288" i="2"/>
  <c r="DH288" i="2"/>
  <c r="DF288" i="2"/>
  <c r="DG288" i="2" s="1"/>
  <c r="DE288" i="2"/>
  <c r="DD288" i="2"/>
  <c r="DQ287" i="2"/>
  <c r="DP287" i="2"/>
  <c r="DO287" i="2"/>
  <c r="DN287" i="2"/>
  <c r="DL287" i="2"/>
  <c r="DH287" i="2"/>
  <c r="DG287" i="2"/>
  <c r="DF287" i="2"/>
  <c r="DE287" i="2"/>
  <c r="DD287" i="2"/>
  <c r="DQ286" i="2"/>
  <c r="DP286" i="2"/>
  <c r="DO286" i="2"/>
  <c r="DN286" i="2"/>
  <c r="DL286" i="2"/>
  <c r="DH286" i="2"/>
  <c r="DF286" i="2"/>
  <c r="DG286" i="2" s="1"/>
  <c r="DE286" i="2"/>
  <c r="DD286" i="2"/>
  <c r="DQ285" i="2"/>
  <c r="DP285" i="2"/>
  <c r="DO285" i="2"/>
  <c r="DN285" i="2"/>
  <c r="DL285" i="2"/>
  <c r="DH285" i="2"/>
  <c r="DF285" i="2"/>
  <c r="DG285" i="2" s="1"/>
  <c r="DE285" i="2"/>
  <c r="DD285" i="2"/>
  <c r="DQ284" i="2"/>
  <c r="DP284" i="2"/>
  <c r="DO284" i="2"/>
  <c r="DN284" i="2"/>
  <c r="DL284" i="2"/>
  <c r="DH284" i="2"/>
  <c r="DF284" i="2"/>
  <c r="DG284" i="2" s="1"/>
  <c r="DE284" i="2"/>
  <c r="DD284" i="2"/>
  <c r="DQ283" i="2"/>
  <c r="DP283" i="2"/>
  <c r="DO283" i="2"/>
  <c r="DN283" i="2"/>
  <c r="DL283" i="2"/>
  <c r="DH283" i="2"/>
  <c r="DG283" i="2"/>
  <c r="DF283" i="2"/>
  <c r="DE283" i="2"/>
  <c r="DI283" i="2" s="1"/>
  <c r="DJ283" i="2" s="1"/>
  <c r="DD283" i="2"/>
  <c r="DQ282" i="2"/>
  <c r="DP282" i="2"/>
  <c r="DO282" i="2"/>
  <c r="DN282" i="2"/>
  <c r="DL282" i="2"/>
  <c r="DH282" i="2"/>
  <c r="DF282" i="2"/>
  <c r="DG282" i="2" s="1"/>
  <c r="DE282" i="2"/>
  <c r="DD282" i="2"/>
  <c r="DQ281" i="2"/>
  <c r="DP281" i="2"/>
  <c r="DO281" i="2"/>
  <c r="DN281" i="2"/>
  <c r="DL281" i="2"/>
  <c r="DH281" i="2"/>
  <c r="DF281" i="2"/>
  <c r="DG281" i="2" s="1"/>
  <c r="DE281" i="2"/>
  <c r="DD281" i="2"/>
  <c r="DQ280" i="2"/>
  <c r="DP280" i="2"/>
  <c r="DO280" i="2"/>
  <c r="DN280" i="2"/>
  <c r="DL280" i="2"/>
  <c r="DH280" i="2"/>
  <c r="DF280" i="2"/>
  <c r="DG280" i="2" s="1"/>
  <c r="DE280" i="2"/>
  <c r="DD280" i="2"/>
  <c r="DQ279" i="2"/>
  <c r="DP279" i="2"/>
  <c r="DO279" i="2"/>
  <c r="DN279" i="2"/>
  <c r="DL279" i="2"/>
  <c r="DH279" i="2"/>
  <c r="DG279" i="2"/>
  <c r="DF279" i="2"/>
  <c r="DE279" i="2"/>
  <c r="DD279" i="2"/>
  <c r="DQ278" i="2"/>
  <c r="DP278" i="2"/>
  <c r="DO278" i="2"/>
  <c r="DN278" i="2"/>
  <c r="DL278" i="2"/>
  <c r="DH278" i="2"/>
  <c r="DF278" i="2"/>
  <c r="DG278" i="2" s="1"/>
  <c r="DE278" i="2"/>
  <c r="DD278" i="2"/>
  <c r="DQ277" i="2"/>
  <c r="DP277" i="2"/>
  <c r="DO277" i="2"/>
  <c r="DN277" i="2"/>
  <c r="DL277" i="2"/>
  <c r="DH277" i="2"/>
  <c r="DF277" i="2"/>
  <c r="DG277" i="2" s="1"/>
  <c r="DE277" i="2"/>
  <c r="DD277" i="2"/>
  <c r="DQ276" i="2"/>
  <c r="DP276" i="2"/>
  <c r="DO276" i="2"/>
  <c r="DN276" i="2"/>
  <c r="DL276" i="2"/>
  <c r="DH276" i="2"/>
  <c r="DF276" i="2"/>
  <c r="DG276" i="2" s="1"/>
  <c r="DE276" i="2"/>
  <c r="DD276" i="2"/>
  <c r="DQ275" i="2"/>
  <c r="DP275" i="2"/>
  <c r="DO275" i="2"/>
  <c r="DN275" i="2"/>
  <c r="DL275" i="2"/>
  <c r="DH275" i="2"/>
  <c r="DG275" i="2"/>
  <c r="DF275" i="2"/>
  <c r="DE275" i="2"/>
  <c r="DI275" i="2" s="1"/>
  <c r="DJ275" i="2" s="1"/>
  <c r="DD275" i="2"/>
  <c r="DQ274" i="2"/>
  <c r="DP274" i="2"/>
  <c r="DO274" i="2"/>
  <c r="DN274" i="2"/>
  <c r="DL274" i="2"/>
  <c r="DH274" i="2"/>
  <c r="DF274" i="2"/>
  <c r="DG274" i="2" s="1"/>
  <c r="DE274" i="2"/>
  <c r="DD274" i="2"/>
  <c r="DQ273" i="2"/>
  <c r="DP273" i="2"/>
  <c r="DO273" i="2"/>
  <c r="DN273" i="2"/>
  <c r="DL273" i="2"/>
  <c r="DH273" i="2"/>
  <c r="DF273" i="2"/>
  <c r="DG273" i="2" s="1"/>
  <c r="DE273" i="2"/>
  <c r="DD273" i="2"/>
  <c r="DQ272" i="2"/>
  <c r="DP272" i="2"/>
  <c r="DO272" i="2"/>
  <c r="DN272" i="2"/>
  <c r="DL272" i="2"/>
  <c r="DH272" i="2"/>
  <c r="DF272" i="2"/>
  <c r="DG272" i="2" s="1"/>
  <c r="DE272" i="2"/>
  <c r="DD272" i="2"/>
  <c r="DQ271" i="2"/>
  <c r="DP271" i="2"/>
  <c r="DO271" i="2"/>
  <c r="DN271" i="2"/>
  <c r="DL271" i="2"/>
  <c r="DH271" i="2"/>
  <c r="DG271" i="2"/>
  <c r="DF271" i="2"/>
  <c r="DE271" i="2"/>
  <c r="DD271" i="2"/>
  <c r="DQ270" i="2"/>
  <c r="DP270" i="2"/>
  <c r="DO270" i="2"/>
  <c r="DN270" i="2"/>
  <c r="DL270" i="2"/>
  <c r="DH270" i="2"/>
  <c r="DF270" i="2"/>
  <c r="DG270" i="2" s="1"/>
  <c r="DE270" i="2"/>
  <c r="DD270" i="2"/>
  <c r="DQ269" i="2"/>
  <c r="DP269" i="2"/>
  <c r="DO269" i="2"/>
  <c r="DN269" i="2"/>
  <c r="DL269" i="2"/>
  <c r="DH269" i="2"/>
  <c r="DF269" i="2"/>
  <c r="DG269" i="2" s="1"/>
  <c r="DE269" i="2"/>
  <c r="DD269" i="2"/>
  <c r="DQ268" i="2"/>
  <c r="DP268" i="2"/>
  <c r="DO268" i="2"/>
  <c r="DN268" i="2"/>
  <c r="DL268" i="2"/>
  <c r="DH268" i="2"/>
  <c r="DF268" i="2"/>
  <c r="DG268" i="2" s="1"/>
  <c r="DE268" i="2"/>
  <c r="DD268" i="2"/>
  <c r="DQ267" i="2"/>
  <c r="DP267" i="2"/>
  <c r="DO267" i="2"/>
  <c r="DN267" i="2"/>
  <c r="DL267" i="2"/>
  <c r="DH267" i="2"/>
  <c r="DG267" i="2"/>
  <c r="DF267" i="2"/>
  <c r="DE267" i="2"/>
  <c r="DI267" i="2" s="1"/>
  <c r="DJ267" i="2" s="1"/>
  <c r="DD267" i="2"/>
  <c r="DQ266" i="2"/>
  <c r="DP266" i="2"/>
  <c r="DO266" i="2"/>
  <c r="DN266" i="2"/>
  <c r="DL266" i="2"/>
  <c r="DH266" i="2"/>
  <c r="DF266" i="2"/>
  <c r="DG266" i="2" s="1"/>
  <c r="DE266" i="2"/>
  <c r="DD266" i="2"/>
  <c r="DQ265" i="2"/>
  <c r="DP265" i="2"/>
  <c r="DO265" i="2"/>
  <c r="DN265" i="2"/>
  <c r="DL265" i="2"/>
  <c r="DH265" i="2"/>
  <c r="DF265" i="2"/>
  <c r="DG265" i="2" s="1"/>
  <c r="DE265" i="2"/>
  <c r="DD265" i="2"/>
  <c r="DQ264" i="2"/>
  <c r="DP264" i="2"/>
  <c r="DO264" i="2"/>
  <c r="DN264" i="2"/>
  <c r="DL264" i="2"/>
  <c r="DH264" i="2"/>
  <c r="DF264" i="2"/>
  <c r="DG264" i="2" s="1"/>
  <c r="DE264" i="2"/>
  <c r="DD264" i="2"/>
  <c r="DQ263" i="2"/>
  <c r="DP263" i="2"/>
  <c r="DO263" i="2"/>
  <c r="DN263" i="2"/>
  <c r="DL263" i="2"/>
  <c r="DH263" i="2"/>
  <c r="DG263" i="2"/>
  <c r="DF263" i="2"/>
  <c r="DE263" i="2"/>
  <c r="DD263" i="2"/>
  <c r="DQ262" i="2"/>
  <c r="DP262" i="2"/>
  <c r="DO262" i="2"/>
  <c r="DN262" i="2"/>
  <c r="DL262" i="2"/>
  <c r="DH262" i="2"/>
  <c r="DF262" i="2"/>
  <c r="DG262" i="2" s="1"/>
  <c r="DE262" i="2"/>
  <c r="DD262" i="2"/>
  <c r="DQ261" i="2"/>
  <c r="DP261" i="2"/>
  <c r="DO261" i="2"/>
  <c r="DN261" i="2"/>
  <c r="DL261" i="2"/>
  <c r="DH261" i="2"/>
  <c r="DF261" i="2"/>
  <c r="DG261" i="2" s="1"/>
  <c r="DE261" i="2"/>
  <c r="DD261" i="2"/>
  <c r="DQ260" i="2"/>
  <c r="DP260" i="2"/>
  <c r="DO260" i="2"/>
  <c r="DN260" i="2"/>
  <c r="DL260" i="2"/>
  <c r="DH260" i="2"/>
  <c r="DF260" i="2"/>
  <c r="DG260" i="2" s="1"/>
  <c r="DE260" i="2"/>
  <c r="DD260" i="2"/>
  <c r="DQ259" i="2"/>
  <c r="DP259" i="2"/>
  <c r="DO259" i="2"/>
  <c r="DN259" i="2"/>
  <c r="DL259" i="2"/>
  <c r="DH259" i="2"/>
  <c r="DG259" i="2"/>
  <c r="DF259" i="2"/>
  <c r="DE259" i="2"/>
  <c r="DI259" i="2" s="1"/>
  <c r="DJ259" i="2" s="1"/>
  <c r="DD259" i="2"/>
  <c r="DQ258" i="2"/>
  <c r="DP258" i="2"/>
  <c r="DO258" i="2"/>
  <c r="DN258" i="2"/>
  <c r="DL258" i="2"/>
  <c r="DH258" i="2"/>
  <c r="DF258" i="2"/>
  <c r="DG258" i="2" s="1"/>
  <c r="DE258" i="2"/>
  <c r="DD258" i="2"/>
  <c r="DQ257" i="2"/>
  <c r="DP257" i="2"/>
  <c r="DO257" i="2"/>
  <c r="DN257" i="2"/>
  <c r="DL257" i="2"/>
  <c r="DH257" i="2"/>
  <c r="DF257" i="2"/>
  <c r="DG257" i="2" s="1"/>
  <c r="DE257" i="2"/>
  <c r="DD257" i="2"/>
  <c r="DQ256" i="2"/>
  <c r="DP256" i="2"/>
  <c r="DO256" i="2"/>
  <c r="DN256" i="2"/>
  <c r="DL256" i="2"/>
  <c r="DH256" i="2"/>
  <c r="DF256" i="2"/>
  <c r="DG256" i="2" s="1"/>
  <c r="DE256" i="2"/>
  <c r="DD256" i="2"/>
  <c r="DQ255" i="2"/>
  <c r="DP255" i="2"/>
  <c r="DO255" i="2"/>
  <c r="DN255" i="2"/>
  <c r="DL255" i="2"/>
  <c r="DH255" i="2"/>
  <c r="DG255" i="2"/>
  <c r="DF255" i="2"/>
  <c r="DE255" i="2"/>
  <c r="DD255" i="2"/>
  <c r="DQ254" i="2"/>
  <c r="DP254" i="2"/>
  <c r="DO254" i="2"/>
  <c r="DN254" i="2"/>
  <c r="DL254" i="2"/>
  <c r="DH254" i="2"/>
  <c r="DF254" i="2"/>
  <c r="DG254" i="2" s="1"/>
  <c r="DE254" i="2"/>
  <c r="DD254" i="2"/>
  <c r="DQ253" i="2"/>
  <c r="DP253" i="2"/>
  <c r="DO253" i="2"/>
  <c r="DN253" i="2"/>
  <c r="DL253" i="2"/>
  <c r="DH253" i="2"/>
  <c r="DF253" i="2"/>
  <c r="DG253" i="2" s="1"/>
  <c r="DE253" i="2"/>
  <c r="DD253" i="2"/>
  <c r="DQ252" i="2"/>
  <c r="DP252" i="2"/>
  <c r="DO252" i="2"/>
  <c r="DN252" i="2"/>
  <c r="DL252" i="2"/>
  <c r="DH252" i="2"/>
  <c r="DF252" i="2"/>
  <c r="DG252" i="2" s="1"/>
  <c r="DE252" i="2"/>
  <c r="DD252" i="2"/>
  <c r="DQ251" i="2"/>
  <c r="DP251" i="2"/>
  <c r="DO251" i="2"/>
  <c r="DN251" i="2"/>
  <c r="DL251" i="2"/>
  <c r="DH251" i="2"/>
  <c r="DG251" i="2"/>
  <c r="DF251" i="2"/>
  <c r="DE251" i="2"/>
  <c r="DI251" i="2" s="1"/>
  <c r="DJ251" i="2" s="1"/>
  <c r="DD251" i="2"/>
  <c r="DQ250" i="2"/>
  <c r="DP250" i="2"/>
  <c r="DO250" i="2"/>
  <c r="DN250" i="2"/>
  <c r="DL250" i="2"/>
  <c r="DH250" i="2"/>
  <c r="DF250" i="2"/>
  <c r="DG250" i="2" s="1"/>
  <c r="DE250" i="2"/>
  <c r="DD250" i="2"/>
  <c r="DQ249" i="2"/>
  <c r="DP249" i="2"/>
  <c r="DO249" i="2"/>
  <c r="DN249" i="2"/>
  <c r="DL249" i="2"/>
  <c r="DH249" i="2"/>
  <c r="DF249" i="2"/>
  <c r="DG249" i="2" s="1"/>
  <c r="DE249" i="2"/>
  <c r="DD249" i="2"/>
  <c r="DQ248" i="2"/>
  <c r="DP248" i="2"/>
  <c r="DO248" i="2"/>
  <c r="DN248" i="2"/>
  <c r="DL248" i="2"/>
  <c r="DH248" i="2"/>
  <c r="DF248" i="2"/>
  <c r="DG248" i="2" s="1"/>
  <c r="DE248" i="2"/>
  <c r="DD248" i="2"/>
  <c r="DQ247" i="2"/>
  <c r="DP247" i="2"/>
  <c r="DO247" i="2"/>
  <c r="DN247" i="2"/>
  <c r="DL247" i="2"/>
  <c r="DH247" i="2"/>
  <c r="DG247" i="2"/>
  <c r="DF247" i="2"/>
  <c r="DE247" i="2"/>
  <c r="DD247" i="2"/>
  <c r="DQ246" i="2"/>
  <c r="DP246" i="2"/>
  <c r="DO246" i="2"/>
  <c r="DN246" i="2"/>
  <c r="DL246" i="2"/>
  <c r="DH246" i="2"/>
  <c r="DF246" i="2"/>
  <c r="DG246" i="2" s="1"/>
  <c r="DE246" i="2"/>
  <c r="DD246" i="2"/>
  <c r="DQ245" i="2"/>
  <c r="DP245" i="2"/>
  <c r="DO245" i="2"/>
  <c r="DN245" i="2"/>
  <c r="DL245" i="2"/>
  <c r="DH245" i="2"/>
  <c r="DF245" i="2"/>
  <c r="DG245" i="2" s="1"/>
  <c r="DE245" i="2"/>
  <c r="DD245" i="2"/>
  <c r="DQ244" i="2"/>
  <c r="DP244" i="2"/>
  <c r="DO244" i="2"/>
  <c r="DN244" i="2"/>
  <c r="DL244" i="2"/>
  <c r="DH244" i="2"/>
  <c r="DF244" i="2"/>
  <c r="DG244" i="2" s="1"/>
  <c r="DE244" i="2"/>
  <c r="DD244" i="2"/>
  <c r="DQ243" i="2"/>
  <c r="DP243" i="2"/>
  <c r="DO243" i="2"/>
  <c r="DN243" i="2"/>
  <c r="DL243" i="2"/>
  <c r="DH243" i="2"/>
  <c r="DG243" i="2"/>
  <c r="DF243" i="2"/>
  <c r="DE243" i="2"/>
  <c r="DI243" i="2" s="1"/>
  <c r="DJ243" i="2" s="1"/>
  <c r="DD243" i="2"/>
  <c r="DQ242" i="2"/>
  <c r="DP242" i="2"/>
  <c r="DO242" i="2"/>
  <c r="DN242" i="2"/>
  <c r="DL242" i="2"/>
  <c r="DH242" i="2"/>
  <c r="DF242" i="2"/>
  <c r="DG242" i="2" s="1"/>
  <c r="DE242" i="2"/>
  <c r="DD242" i="2"/>
  <c r="DQ241" i="2"/>
  <c r="DP241" i="2"/>
  <c r="DO241" i="2"/>
  <c r="DN241" i="2"/>
  <c r="DL241" i="2"/>
  <c r="DH241" i="2"/>
  <c r="DF241" i="2"/>
  <c r="DG241" i="2" s="1"/>
  <c r="DE241" i="2"/>
  <c r="DD241" i="2"/>
  <c r="DQ240" i="2"/>
  <c r="DP240" i="2"/>
  <c r="DO240" i="2"/>
  <c r="DN240" i="2"/>
  <c r="DL240" i="2"/>
  <c r="DH240" i="2"/>
  <c r="DF240" i="2"/>
  <c r="DG240" i="2" s="1"/>
  <c r="DE240" i="2"/>
  <c r="DD240" i="2"/>
  <c r="DQ239" i="2"/>
  <c r="DP239" i="2"/>
  <c r="DO239" i="2"/>
  <c r="DN239" i="2"/>
  <c r="DL239" i="2"/>
  <c r="DH239" i="2"/>
  <c r="DG239" i="2"/>
  <c r="DF239" i="2"/>
  <c r="DE239" i="2"/>
  <c r="DD239" i="2"/>
  <c r="DQ238" i="2"/>
  <c r="DP238" i="2"/>
  <c r="DO238" i="2"/>
  <c r="DN238" i="2"/>
  <c r="DL238" i="2"/>
  <c r="DH238" i="2"/>
  <c r="DF238" i="2"/>
  <c r="DG238" i="2" s="1"/>
  <c r="DE238" i="2"/>
  <c r="DD238" i="2"/>
  <c r="DQ237" i="2"/>
  <c r="DP237" i="2"/>
  <c r="DO237" i="2"/>
  <c r="DN237" i="2"/>
  <c r="DL237" i="2"/>
  <c r="DH237" i="2"/>
  <c r="DF237" i="2"/>
  <c r="DG237" i="2" s="1"/>
  <c r="DE237" i="2"/>
  <c r="DD237" i="2"/>
  <c r="DQ236" i="2"/>
  <c r="DP236" i="2"/>
  <c r="DO236" i="2"/>
  <c r="DN236" i="2"/>
  <c r="DL236" i="2"/>
  <c r="DH236" i="2"/>
  <c r="DF236" i="2"/>
  <c r="DG236" i="2" s="1"/>
  <c r="DE236" i="2"/>
  <c r="DD236" i="2"/>
  <c r="DQ235" i="2"/>
  <c r="DP235" i="2"/>
  <c r="DO235" i="2"/>
  <c r="DN235" i="2"/>
  <c r="DL235" i="2"/>
  <c r="DH235" i="2"/>
  <c r="DG235" i="2"/>
  <c r="DF235" i="2"/>
  <c r="DE235" i="2"/>
  <c r="DI235" i="2" s="1"/>
  <c r="DJ235" i="2" s="1"/>
  <c r="DD235" i="2"/>
  <c r="DQ234" i="2"/>
  <c r="DP234" i="2"/>
  <c r="DO234" i="2"/>
  <c r="DN234" i="2"/>
  <c r="DL234" i="2"/>
  <c r="DH234" i="2"/>
  <c r="DF234" i="2"/>
  <c r="DG234" i="2" s="1"/>
  <c r="DE234" i="2"/>
  <c r="DD234" i="2"/>
  <c r="DQ233" i="2"/>
  <c r="DP233" i="2"/>
  <c r="DO233" i="2"/>
  <c r="DN233" i="2"/>
  <c r="DL233" i="2"/>
  <c r="DH233" i="2"/>
  <c r="DF233" i="2"/>
  <c r="DG233" i="2" s="1"/>
  <c r="DE233" i="2"/>
  <c r="DD233" i="2"/>
  <c r="DQ232" i="2"/>
  <c r="DP232" i="2"/>
  <c r="DO232" i="2"/>
  <c r="DN232" i="2"/>
  <c r="DL232" i="2"/>
  <c r="DH232" i="2"/>
  <c r="DF232" i="2"/>
  <c r="DG232" i="2" s="1"/>
  <c r="DE232" i="2"/>
  <c r="DD232" i="2"/>
  <c r="DQ231" i="2"/>
  <c r="DP231" i="2"/>
  <c r="DO231" i="2"/>
  <c r="DN231" i="2"/>
  <c r="DL231" i="2"/>
  <c r="DH231" i="2"/>
  <c r="DG231" i="2"/>
  <c r="DF231" i="2"/>
  <c r="DE231" i="2"/>
  <c r="DD231" i="2"/>
  <c r="DQ230" i="2"/>
  <c r="DP230" i="2"/>
  <c r="DO230" i="2"/>
  <c r="DN230" i="2"/>
  <c r="DL230" i="2"/>
  <c r="DH230" i="2"/>
  <c r="DF230" i="2"/>
  <c r="DG230" i="2" s="1"/>
  <c r="DE230" i="2"/>
  <c r="DD230" i="2"/>
  <c r="DQ229" i="2"/>
  <c r="DP229" i="2"/>
  <c r="DO229" i="2"/>
  <c r="DN229" i="2"/>
  <c r="DL229" i="2"/>
  <c r="DH229" i="2"/>
  <c r="DF229" i="2"/>
  <c r="DG229" i="2" s="1"/>
  <c r="DE229" i="2"/>
  <c r="DD229" i="2"/>
  <c r="DQ228" i="2"/>
  <c r="DP228" i="2"/>
  <c r="DO228" i="2"/>
  <c r="DN228" i="2"/>
  <c r="DL228" i="2"/>
  <c r="DH228" i="2"/>
  <c r="DF228" i="2"/>
  <c r="DG228" i="2" s="1"/>
  <c r="DE228" i="2"/>
  <c r="DD228" i="2"/>
  <c r="DQ227" i="2"/>
  <c r="DP227" i="2"/>
  <c r="DO227" i="2"/>
  <c r="DN227" i="2"/>
  <c r="DL227" i="2"/>
  <c r="DH227" i="2"/>
  <c r="DG227" i="2"/>
  <c r="DF227" i="2"/>
  <c r="DE227" i="2"/>
  <c r="DI227" i="2" s="1"/>
  <c r="DJ227" i="2" s="1"/>
  <c r="DD227" i="2"/>
  <c r="DQ226" i="2"/>
  <c r="DP226" i="2"/>
  <c r="DO226" i="2"/>
  <c r="DN226" i="2"/>
  <c r="DL226" i="2"/>
  <c r="DH226" i="2"/>
  <c r="DF226" i="2"/>
  <c r="DG226" i="2" s="1"/>
  <c r="DE226" i="2"/>
  <c r="DD226" i="2"/>
  <c r="DQ225" i="2"/>
  <c r="DP225" i="2"/>
  <c r="DO225" i="2"/>
  <c r="DN225" i="2"/>
  <c r="DL225" i="2"/>
  <c r="DH225" i="2"/>
  <c r="DF225" i="2"/>
  <c r="DG225" i="2" s="1"/>
  <c r="DE225" i="2"/>
  <c r="DD225" i="2"/>
  <c r="DQ224" i="2"/>
  <c r="DP224" i="2"/>
  <c r="DO224" i="2"/>
  <c r="DN224" i="2"/>
  <c r="DL224" i="2"/>
  <c r="DH224" i="2"/>
  <c r="DF224" i="2"/>
  <c r="DG224" i="2" s="1"/>
  <c r="DE224" i="2"/>
  <c r="DD224" i="2"/>
  <c r="DQ223" i="2"/>
  <c r="DP223" i="2"/>
  <c r="DO223" i="2"/>
  <c r="DN223" i="2"/>
  <c r="DL223" i="2"/>
  <c r="DH223" i="2"/>
  <c r="DG223" i="2"/>
  <c r="DF223" i="2"/>
  <c r="DE223" i="2"/>
  <c r="DD223" i="2"/>
  <c r="DQ222" i="2"/>
  <c r="DP222" i="2"/>
  <c r="DO222" i="2"/>
  <c r="DN222" i="2"/>
  <c r="DL222" i="2"/>
  <c r="DH222" i="2"/>
  <c r="DF222" i="2"/>
  <c r="DG222" i="2" s="1"/>
  <c r="DE222" i="2"/>
  <c r="DD222" i="2"/>
  <c r="DQ221" i="2"/>
  <c r="DP221" i="2"/>
  <c r="DO221" i="2"/>
  <c r="DN221" i="2"/>
  <c r="DL221" i="2"/>
  <c r="DH221" i="2"/>
  <c r="DF221" i="2"/>
  <c r="DG221" i="2" s="1"/>
  <c r="DE221" i="2"/>
  <c r="DD221" i="2"/>
  <c r="DQ220" i="2"/>
  <c r="DP220" i="2"/>
  <c r="DO220" i="2"/>
  <c r="DN220" i="2"/>
  <c r="DL220" i="2"/>
  <c r="DH220" i="2"/>
  <c r="DF220" i="2"/>
  <c r="DG220" i="2" s="1"/>
  <c r="DE220" i="2"/>
  <c r="DD220" i="2"/>
  <c r="DQ219" i="2"/>
  <c r="DP219" i="2"/>
  <c r="DO219" i="2"/>
  <c r="DN219" i="2"/>
  <c r="DL219" i="2"/>
  <c r="DH219" i="2"/>
  <c r="DG219" i="2"/>
  <c r="DF219" i="2"/>
  <c r="DE219" i="2"/>
  <c r="DI219" i="2" s="1"/>
  <c r="DJ219" i="2" s="1"/>
  <c r="DD219" i="2"/>
  <c r="DQ218" i="2"/>
  <c r="DP218" i="2"/>
  <c r="DO218" i="2"/>
  <c r="DN218" i="2"/>
  <c r="DL218" i="2"/>
  <c r="DH218" i="2"/>
  <c r="DF218" i="2"/>
  <c r="DG218" i="2" s="1"/>
  <c r="DE218" i="2"/>
  <c r="DD218" i="2"/>
  <c r="DQ217" i="2"/>
  <c r="DP217" i="2"/>
  <c r="DO217" i="2"/>
  <c r="DN217" i="2"/>
  <c r="DL217" i="2"/>
  <c r="DH217" i="2"/>
  <c r="DF217" i="2"/>
  <c r="DG217" i="2" s="1"/>
  <c r="DE217" i="2"/>
  <c r="DD217" i="2"/>
  <c r="DQ216" i="2"/>
  <c r="DP216" i="2"/>
  <c r="DO216" i="2"/>
  <c r="DN216" i="2"/>
  <c r="DL216" i="2"/>
  <c r="DH216" i="2"/>
  <c r="DF216" i="2"/>
  <c r="DG216" i="2" s="1"/>
  <c r="DE216" i="2"/>
  <c r="DD216" i="2"/>
  <c r="DQ215" i="2"/>
  <c r="DP215" i="2"/>
  <c r="DO215" i="2"/>
  <c r="DN215" i="2"/>
  <c r="DL215" i="2"/>
  <c r="DH215" i="2"/>
  <c r="DG215" i="2"/>
  <c r="DF215" i="2"/>
  <c r="DE215" i="2"/>
  <c r="DD215" i="2"/>
  <c r="DQ214" i="2"/>
  <c r="DP214" i="2"/>
  <c r="DO214" i="2"/>
  <c r="DN214" i="2"/>
  <c r="DL214" i="2"/>
  <c r="DH214" i="2"/>
  <c r="DF214" i="2"/>
  <c r="DG214" i="2" s="1"/>
  <c r="DE214" i="2"/>
  <c r="DD214" i="2"/>
  <c r="DQ213" i="2"/>
  <c r="DP213" i="2"/>
  <c r="DO213" i="2"/>
  <c r="DN213" i="2"/>
  <c r="DL213" i="2"/>
  <c r="DH213" i="2"/>
  <c r="DF213" i="2"/>
  <c r="DG213" i="2" s="1"/>
  <c r="DE213" i="2"/>
  <c r="DD213" i="2"/>
  <c r="DQ212" i="2"/>
  <c r="DP212" i="2"/>
  <c r="DO212" i="2"/>
  <c r="DN212" i="2"/>
  <c r="DL212" i="2"/>
  <c r="DH212" i="2"/>
  <c r="DF212" i="2"/>
  <c r="DG212" i="2" s="1"/>
  <c r="DE212" i="2"/>
  <c r="DD212" i="2"/>
  <c r="DQ211" i="2"/>
  <c r="DP211" i="2"/>
  <c r="DO211" i="2"/>
  <c r="DN211" i="2"/>
  <c r="DL211" i="2"/>
  <c r="DH211" i="2"/>
  <c r="DG211" i="2"/>
  <c r="DF211" i="2"/>
  <c r="DE211" i="2"/>
  <c r="DI211" i="2" s="1"/>
  <c r="DJ211" i="2" s="1"/>
  <c r="DD211" i="2"/>
  <c r="DQ210" i="2"/>
  <c r="DP210" i="2"/>
  <c r="DO210" i="2"/>
  <c r="DN210" i="2"/>
  <c r="DL210" i="2"/>
  <c r="DH210" i="2"/>
  <c r="DF210" i="2"/>
  <c r="DG210" i="2" s="1"/>
  <c r="DE210" i="2"/>
  <c r="DD210" i="2"/>
  <c r="DQ209" i="2"/>
  <c r="DP209" i="2"/>
  <c r="DO209" i="2"/>
  <c r="DN209" i="2"/>
  <c r="DL209" i="2"/>
  <c r="DH209" i="2"/>
  <c r="DF209" i="2"/>
  <c r="DG209" i="2" s="1"/>
  <c r="DE209" i="2"/>
  <c r="DD209" i="2"/>
  <c r="DQ208" i="2"/>
  <c r="DP208" i="2"/>
  <c r="DO208" i="2"/>
  <c r="DN208" i="2"/>
  <c r="DL208" i="2"/>
  <c r="DH208" i="2"/>
  <c r="DF208" i="2"/>
  <c r="DG208" i="2" s="1"/>
  <c r="DE208" i="2"/>
  <c r="DD208" i="2"/>
  <c r="DQ207" i="2"/>
  <c r="DP207" i="2"/>
  <c r="DO207" i="2"/>
  <c r="DN207" i="2"/>
  <c r="DL207" i="2"/>
  <c r="DH207" i="2"/>
  <c r="DG207" i="2"/>
  <c r="DF207" i="2"/>
  <c r="DE207" i="2"/>
  <c r="DD207" i="2"/>
  <c r="DQ206" i="2"/>
  <c r="DP206" i="2"/>
  <c r="DO206" i="2"/>
  <c r="DN206" i="2"/>
  <c r="DL206" i="2"/>
  <c r="DH206" i="2"/>
  <c r="DF206" i="2"/>
  <c r="DG206" i="2" s="1"/>
  <c r="DE206" i="2"/>
  <c r="DD206" i="2"/>
  <c r="DQ205" i="2"/>
  <c r="DP205" i="2"/>
  <c r="DO205" i="2"/>
  <c r="DN205" i="2"/>
  <c r="DL205" i="2"/>
  <c r="DH205" i="2"/>
  <c r="DF205" i="2"/>
  <c r="DG205" i="2" s="1"/>
  <c r="DE205" i="2"/>
  <c r="DD205" i="2"/>
  <c r="DQ204" i="2"/>
  <c r="DP204" i="2"/>
  <c r="DO204" i="2"/>
  <c r="DN204" i="2"/>
  <c r="DL204" i="2"/>
  <c r="DH204" i="2"/>
  <c r="DF204" i="2"/>
  <c r="DG204" i="2" s="1"/>
  <c r="DE204" i="2"/>
  <c r="DD204" i="2"/>
  <c r="DQ203" i="2"/>
  <c r="DP203" i="2"/>
  <c r="DO203" i="2"/>
  <c r="DN203" i="2"/>
  <c r="DL203" i="2"/>
  <c r="DH203" i="2"/>
  <c r="DG203" i="2"/>
  <c r="DF203" i="2"/>
  <c r="DE203" i="2"/>
  <c r="DI203" i="2" s="1"/>
  <c r="DJ203" i="2" s="1"/>
  <c r="DD203" i="2"/>
  <c r="DQ202" i="2"/>
  <c r="DP202" i="2"/>
  <c r="DO202" i="2"/>
  <c r="DN202" i="2"/>
  <c r="DL202" i="2"/>
  <c r="DH202" i="2"/>
  <c r="DF202" i="2"/>
  <c r="DG202" i="2" s="1"/>
  <c r="DE202" i="2"/>
  <c r="DD202" i="2"/>
  <c r="DQ201" i="2"/>
  <c r="DP201" i="2"/>
  <c r="DO201" i="2"/>
  <c r="DN201" i="2"/>
  <c r="DL201" i="2"/>
  <c r="DH201" i="2"/>
  <c r="DF201" i="2"/>
  <c r="DG201" i="2" s="1"/>
  <c r="DE201" i="2"/>
  <c r="DD201" i="2"/>
  <c r="DQ200" i="2"/>
  <c r="DP200" i="2"/>
  <c r="DO200" i="2"/>
  <c r="DN200" i="2"/>
  <c r="DL200" i="2"/>
  <c r="DH200" i="2"/>
  <c r="DF200" i="2"/>
  <c r="DG200" i="2" s="1"/>
  <c r="DE200" i="2"/>
  <c r="DD200" i="2"/>
  <c r="DQ199" i="2"/>
  <c r="DP199" i="2"/>
  <c r="DO199" i="2"/>
  <c r="DN199" i="2"/>
  <c r="DL199" i="2"/>
  <c r="DH199" i="2"/>
  <c r="DG199" i="2"/>
  <c r="DF199" i="2"/>
  <c r="DE199" i="2"/>
  <c r="DD199" i="2"/>
  <c r="DQ198" i="2"/>
  <c r="DP198" i="2"/>
  <c r="DO198" i="2"/>
  <c r="DN198" i="2"/>
  <c r="DL198" i="2"/>
  <c r="DH198" i="2"/>
  <c r="DF198" i="2"/>
  <c r="DG198" i="2" s="1"/>
  <c r="DE198" i="2"/>
  <c r="DD198" i="2"/>
  <c r="DQ197" i="2"/>
  <c r="DP197" i="2"/>
  <c r="DO197" i="2"/>
  <c r="DN197" i="2"/>
  <c r="DL197" i="2"/>
  <c r="DH197" i="2"/>
  <c r="DF197" i="2"/>
  <c r="DG197" i="2" s="1"/>
  <c r="DE197" i="2"/>
  <c r="DD197" i="2"/>
  <c r="DQ196" i="2"/>
  <c r="DP196" i="2"/>
  <c r="DO196" i="2"/>
  <c r="DN196" i="2"/>
  <c r="DL196" i="2"/>
  <c r="DH196" i="2"/>
  <c r="DF196" i="2"/>
  <c r="DG196" i="2" s="1"/>
  <c r="DE196" i="2"/>
  <c r="DD196" i="2"/>
  <c r="DQ195" i="2"/>
  <c r="DP195" i="2"/>
  <c r="DO195" i="2"/>
  <c r="DN195" i="2"/>
  <c r="DL195" i="2"/>
  <c r="DH195" i="2"/>
  <c r="DG195" i="2"/>
  <c r="DF195" i="2"/>
  <c r="DE195" i="2"/>
  <c r="DI195" i="2" s="1"/>
  <c r="DJ195" i="2" s="1"/>
  <c r="DD195" i="2"/>
  <c r="DQ194" i="2"/>
  <c r="DP194" i="2"/>
  <c r="DO194" i="2"/>
  <c r="DN194" i="2"/>
  <c r="DL194" i="2"/>
  <c r="DH194" i="2"/>
  <c r="DF194" i="2"/>
  <c r="DG194" i="2" s="1"/>
  <c r="DE194" i="2"/>
  <c r="DD194" i="2"/>
  <c r="DQ193" i="2"/>
  <c r="DP193" i="2"/>
  <c r="DO193" i="2"/>
  <c r="DN193" i="2"/>
  <c r="DL193" i="2"/>
  <c r="DH193" i="2"/>
  <c r="DF193" i="2"/>
  <c r="DG193" i="2" s="1"/>
  <c r="DE193" i="2"/>
  <c r="DD193" i="2"/>
  <c r="DQ192" i="2"/>
  <c r="DP192" i="2"/>
  <c r="DO192" i="2"/>
  <c r="DN192" i="2"/>
  <c r="DL192" i="2"/>
  <c r="DH192" i="2"/>
  <c r="DF192" i="2"/>
  <c r="DG192" i="2" s="1"/>
  <c r="DE192" i="2"/>
  <c r="DD192" i="2"/>
  <c r="DQ191" i="2"/>
  <c r="DP191" i="2"/>
  <c r="DO191" i="2"/>
  <c r="DN191" i="2"/>
  <c r="DL191" i="2"/>
  <c r="DH191" i="2"/>
  <c r="DG191" i="2"/>
  <c r="DF191" i="2"/>
  <c r="DE191" i="2"/>
  <c r="DD191" i="2"/>
  <c r="DQ190" i="2"/>
  <c r="DP190" i="2"/>
  <c r="DO190" i="2"/>
  <c r="DN190" i="2"/>
  <c r="DL190" i="2"/>
  <c r="DH190" i="2"/>
  <c r="DF190" i="2"/>
  <c r="DG190" i="2" s="1"/>
  <c r="DE190" i="2"/>
  <c r="DD190" i="2"/>
  <c r="DQ189" i="2"/>
  <c r="DP189" i="2"/>
  <c r="DO189" i="2"/>
  <c r="DN189" i="2"/>
  <c r="DL189" i="2"/>
  <c r="DH189" i="2"/>
  <c r="DF189" i="2"/>
  <c r="DG189" i="2" s="1"/>
  <c r="DE189" i="2"/>
  <c r="DD189" i="2"/>
  <c r="DQ188" i="2"/>
  <c r="DP188" i="2"/>
  <c r="DO188" i="2"/>
  <c r="DN188" i="2"/>
  <c r="DL188" i="2"/>
  <c r="DH188" i="2"/>
  <c r="DF188" i="2"/>
  <c r="DG188" i="2" s="1"/>
  <c r="DE188" i="2"/>
  <c r="DD188" i="2"/>
  <c r="DQ187" i="2"/>
  <c r="DP187" i="2"/>
  <c r="DO187" i="2"/>
  <c r="DN187" i="2"/>
  <c r="DL187" i="2"/>
  <c r="DH187" i="2"/>
  <c r="DG187" i="2"/>
  <c r="DF187" i="2"/>
  <c r="DE187" i="2"/>
  <c r="DI187" i="2" s="1"/>
  <c r="DJ187" i="2" s="1"/>
  <c r="DD187" i="2"/>
  <c r="DQ186" i="2"/>
  <c r="DP186" i="2"/>
  <c r="DO186" i="2"/>
  <c r="DN186" i="2"/>
  <c r="DL186" i="2"/>
  <c r="DH186" i="2"/>
  <c r="DF186" i="2"/>
  <c r="DG186" i="2" s="1"/>
  <c r="DE186" i="2"/>
  <c r="DD186" i="2"/>
  <c r="DQ185" i="2"/>
  <c r="DP185" i="2"/>
  <c r="DO185" i="2"/>
  <c r="DN185" i="2"/>
  <c r="DL185" i="2"/>
  <c r="DH185" i="2"/>
  <c r="DF185" i="2"/>
  <c r="DG185" i="2" s="1"/>
  <c r="DE185" i="2"/>
  <c r="DD185" i="2"/>
  <c r="DQ184" i="2"/>
  <c r="DP184" i="2"/>
  <c r="DO184" i="2"/>
  <c r="DN184" i="2"/>
  <c r="DL184" i="2"/>
  <c r="DH184" i="2"/>
  <c r="DF184" i="2"/>
  <c r="DG184" i="2" s="1"/>
  <c r="DE184" i="2"/>
  <c r="DD184" i="2"/>
  <c r="DQ183" i="2"/>
  <c r="DP183" i="2"/>
  <c r="DO183" i="2"/>
  <c r="DN183" i="2"/>
  <c r="DL183" i="2"/>
  <c r="DH183" i="2"/>
  <c r="DG183" i="2"/>
  <c r="DF183" i="2"/>
  <c r="DE183" i="2"/>
  <c r="DD183" i="2"/>
  <c r="DQ182" i="2"/>
  <c r="DP182" i="2"/>
  <c r="DO182" i="2"/>
  <c r="DN182" i="2"/>
  <c r="DL182" i="2"/>
  <c r="DH182" i="2"/>
  <c r="DF182" i="2"/>
  <c r="DG182" i="2" s="1"/>
  <c r="DE182" i="2"/>
  <c r="DD182" i="2"/>
  <c r="DQ181" i="2"/>
  <c r="DP181" i="2"/>
  <c r="DO181" i="2"/>
  <c r="DN181" i="2"/>
  <c r="DL181" i="2"/>
  <c r="DH181" i="2"/>
  <c r="DF181" i="2"/>
  <c r="DG181" i="2" s="1"/>
  <c r="DE181" i="2"/>
  <c r="DD181" i="2"/>
  <c r="DQ180" i="2"/>
  <c r="DP180" i="2"/>
  <c r="DO180" i="2"/>
  <c r="DN180" i="2"/>
  <c r="DL180" i="2"/>
  <c r="DH180" i="2"/>
  <c r="DF180" i="2"/>
  <c r="DG180" i="2" s="1"/>
  <c r="DE180" i="2"/>
  <c r="DD180" i="2"/>
  <c r="DQ179" i="2"/>
  <c r="DP179" i="2"/>
  <c r="DO179" i="2"/>
  <c r="DN179" i="2"/>
  <c r="DL179" i="2"/>
  <c r="DH179" i="2"/>
  <c r="DG179" i="2"/>
  <c r="DF179" i="2"/>
  <c r="DE179" i="2"/>
  <c r="DI179" i="2" s="1"/>
  <c r="DJ179" i="2" s="1"/>
  <c r="DD179" i="2"/>
  <c r="DQ178" i="2"/>
  <c r="DP178" i="2"/>
  <c r="DO178" i="2"/>
  <c r="DN178" i="2"/>
  <c r="DL178" i="2"/>
  <c r="DH178" i="2"/>
  <c r="DF178" i="2"/>
  <c r="DG178" i="2" s="1"/>
  <c r="DE178" i="2"/>
  <c r="DD178" i="2"/>
  <c r="DQ177" i="2"/>
  <c r="DP177" i="2"/>
  <c r="DO177" i="2"/>
  <c r="DN177" i="2"/>
  <c r="DL177" i="2"/>
  <c r="DH177" i="2"/>
  <c r="DF177" i="2"/>
  <c r="DG177" i="2" s="1"/>
  <c r="DE177" i="2"/>
  <c r="DD177" i="2"/>
  <c r="DQ176" i="2"/>
  <c r="DP176" i="2"/>
  <c r="DO176" i="2"/>
  <c r="DN176" i="2"/>
  <c r="DL176" i="2"/>
  <c r="DH176" i="2"/>
  <c r="DF176" i="2"/>
  <c r="DG176" i="2" s="1"/>
  <c r="DE176" i="2"/>
  <c r="DD176" i="2"/>
  <c r="DQ175" i="2"/>
  <c r="DP175" i="2"/>
  <c r="DO175" i="2"/>
  <c r="DN175" i="2"/>
  <c r="DL175" i="2"/>
  <c r="DH175" i="2"/>
  <c r="DG175" i="2"/>
  <c r="DF175" i="2"/>
  <c r="DE175" i="2"/>
  <c r="DD175" i="2"/>
  <c r="DQ174" i="2"/>
  <c r="DP174" i="2"/>
  <c r="DO174" i="2"/>
  <c r="DN174" i="2"/>
  <c r="DL174" i="2"/>
  <c r="DH174" i="2"/>
  <c r="DF174" i="2"/>
  <c r="DG174" i="2" s="1"/>
  <c r="DE174" i="2"/>
  <c r="DD174" i="2"/>
  <c r="DQ173" i="2"/>
  <c r="DP173" i="2"/>
  <c r="DO173" i="2"/>
  <c r="DN173" i="2"/>
  <c r="DL173" i="2"/>
  <c r="DH173" i="2"/>
  <c r="DF173" i="2"/>
  <c r="DG173" i="2" s="1"/>
  <c r="DE173" i="2"/>
  <c r="DD173" i="2"/>
  <c r="DQ172" i="2"/>
  <c r="DP172" i="2"/>
  <c r="DO172" i="2"/>
  <c r="DN172" i="2"/>
  <c r="DL172" i="2"/>
  <c r="DH172" i="2"/>
  <c r="DF172" i="2"/>
  <c r="DG172" i="2" s="1"/>
  <c r="DE172" i="2"/>
  <c r="DD172" i="2"/>
  <c r="DQ171" i="2"/>
  <c r="DP171" i="2"/>
  <c r="DO171" i="2"/>
  <c r="DN171" i="2"/>
  <c r="DL171" i="2"/>
  <c r="DH171" i="2"/>
  <c r="DG171" i="2"/>
  <c r="DF171" i="2"/>
  <c r="DE171" i="2"/>
  <c r="DI171" i="2" s="1"/>
  <c r="DJ171" i="2" s="1"/>
  <c r="DD171" i="2"/>
  <c r="DQ170" i="2"/>
  <c r="DP170" i="2"/>
  <c r="DO170" i="2"/>
  <c r="DN170" i="2"/>
  <c r="DL170" i="2"/>
  <c r="DH170" i="2"/>
  <c r="DF170" i="2"/>
  <c r="DG170" i="2" s="1"/>
  <c r="DE170" i="2"/>
  <c r="DD170" i="2"/>
  <c r="DQ169" i="2"/>
  <c r="DP169" i="2"/>
  <c r="DO169" i="2"/>
  <c r="DN169" i="2"/>
  <c r="DL169" i="2"/>
  <c r="DH169" i="2"/>
  <c r="DF169" i="2"/>
  <c r="DG169" i="2" s="1"/>
  <c r="DE169" i="2"/>
  <c r="DD169" i="2"/>
  <c r="DQ168" i="2"/>
  <c r="DP168" i="2"/>
  <c r="DO168" i="2"/>
  <c r="DN168" i="2"/>
  <c r="DL168" i="2"/>
  <c r="DH168" i="2"/>
  <c r="DF168" i="2"/>
  <c r="DG168" i="2" s="1"/>
  <c r="DE168" i="2"/>
  <c r="DD168" i="2"/>
  <c r="DQ167" i="2"/>
  <c r="DP167" i="2"/>
  <c r="DO167" i="2"/>
  <c r="DN167" i="2"/>
  <c r="DL167" i="2"/>
  <c r="DH167" i="2"/>
  <c r="DG167" i="2"/>
  <c r="DF167" i="2"/>
  <c r="DE167" i="2"/>
  <c r="DD167" i="2"/>
  <c r="DQ166" i="2"/>
  <c r="DP166" i="2"/>
  <c r="DO166" i="2"/>
  <c r="DN166" i="2"/>
  <c r="DL166" i="2"/>
  <c r="DH166" i="2"/>
  <c r="DF166" i="2"/>
  <c r="DG166" i="2" s="1"/>
  <c r="DE166" i="2"/>
  <c r="DD166" i="2"/>
  <c r="DQ165" i="2"/>
  <c r="DP165" i="2"/>
  <c r="DO165" i="2"/>
  <c r="DN165" i="2"/>
  <c r="DL165" i="2"/>
  <c r="DH165" i="2"/>
  <c r="DF165" i="2"/>
  <c r="DG165" i="2" s="1"/>
  <c r="DE165" i="2"/>
  <c r="DD165" i="2"/>
  <c r="DQ164" i="2"/>
  <c r="DP164" i="2"/>
  <c r="DO164" i="2"/>
  <c r="DN164" i="2"/>
  <c r="DL164" i="2"/>
  <c r="DH164" i="2"/>
  <c r="DF164" i="2"/>
  <c r="DG164" i="2" s="1"/>
  <c r="DE164" i="2"/>
  <c r="DD164" i="2"/>
  <c r="DQ163" i="2"/>
  <c r="DP163" i="2"/>
  <c r="DO163" i="2"/>
  <c r="DN163" i="2"/>
  <c r="DL163" i="2"/>
  <c r="DH163" i="2"/>
  <c r="DG163" i="2"/>
  <c r="DF163" i="2"/>
  <c r="DE163" i="2"/>
  <c r="DI163" i="2" s="1"/>
  <c r="DJ163" i="2" s="1"/>
  <c r="DD163" i="2"/>
  <c r="DQ162" i="2"/>
  <c r="DP162" i="2"/>
  <c r="DO162" i="2"/>
  <c r="DN162" i="2"/>
  <c r="DL162" i="2"/>
  <c r="DH162" i="2"/>
  <c r="DF162" i="2"/>
  <c r="DG162" i="2" s="1"/>
  <c r="DE162" i="2"/>
  <c r="DD162" i="2"/>
  <c r="DQ161" i="2"/>
  <c r="DP161" i="2"/>
  <c r="DO161" i="2"/>
  <c r="DN161" i="2"/>
  <c r="DL161" i="2"/>
  <c r="DH161" i="2"/>
  <c r="DF161" i="2"/>
  <c r="DG161" i="2" s="1"/>
  <c r="DE161" i="2"/>
  <c r="DD161" i="2"/>
  <c r="DQ160" i="2"/>
  <c r="DP160" i="2"/>
  <c r="DO160" i="2"/>
  <c r="DN160" i="2"/>
  <c r="DL160" i="2"/>
  <c r="DH160" i="2"/>
  <c r="DF160" i="2"/>
  <c r="DG160" i="2" s="1"/>
  <c r="DE160" i="2"/>
  <c r="DD160" i="2"/>
  <c r="DQ159" i="2"/>
  <c r="DP159" i="2"/>
  <c r="DO159" i="2"/>
  <c r="DN159" i="2"/>
  <c r="DL159" i="2"/>
  <c r="DH159" i="2"/>
  <c r="DG159" i="2"/>
  <c r="DF159" i="2"/>
  <c r="DE159" i="2"/>
  <c r="DD159" i="2"/>
  <c r="DQ158" i="2"/>
  <c r="DP158" i="2"/>
  <c r="DO158" i="2"/>
  <c r="DN158" i="2"/>
  <c r="DL158" i="2"/>
  <c r="DH158" i="2"/>
  <c r="DF158" i="2"/>
  <c r="DG158" i="2" s="1"/>
  <c r="DE158" i="2"/>
  <c r="DD158" i="2"/>
  <c r="DQ157" i="2"/>
  <c r="DP157" i="2"/>
  <c r="DO157" i="2"/>
  <c r="DN157" i="2"/>
  <c r="DL157" i="2"/>
  <c r="DH157" i="2"/>
  <c r="DF157" i="2"/>
  <c r="DG157" i="2" s="1"/>
  <c r="DE157" i="2"/>
  <c r="DD157" i="2"/>
  <c r="DQ156" i="2"/>
  <c r="DP156" i="2"/>
  <c r="DO156" i="2"/>
  <c r="DN156" i="2"/>
  <c r="DL156" i="2"/>
  <c r="DH156" i="2"/>
  <c r="DF156" i="2"/>
  <c r="DG156" i="2" s="1"/>
  <c r="DE156" i="2"/>
  <c r="DD156" i="2"/>
  <c r="DQ155" i="2"/>
  <c r="DP155" i="2"/>
  <c r="DO155" i="2"/>
  <c r="DN155" i="2"/>
  <c r="DL155" i="2"/>
  <c r="DH155" i="2"/>
  <c r="DG155" i="2"/>
  <c r="DF155" i="2"/>
  <c r="DE155" i="2"/>
  <c r="DI155" i="2" s="1"/>
  <c r="DJ155" i="2" s="1"/>
  <c r="DD155" i="2"/>
  <c r="DQ154" i="2"/>
  <c r="DP154" i="2"/>
  <c r="DO154" i="2"/>
  <c r="DN154" i="2"/>
  <c r="DL154" i="2"/>
  <c r="DH154" i="2"/>
  <c r="DF154" i="2"/>
  <c r="DG154" i="2" s="1"/>
  <c r="DE154" i="2"/>
  <c r="DD154" i="2"/>
  <c r="DQ153" i="2"/>
  <c r="DP153" i="2"/>
  <c r="DO153" i="2"/>
  <c r="DN153" i="2"/>
  <c r="DL153" i="2"/>
  <c r="DH153" i="2"/>
  <c r="DF153" i="2"/>
  <c r="DG153" i="2" s="1"/>
  <c r="DE153" i="2"/>
  <c r="DD153" i="2"/>
  <c r="DQ152" i="2"/>
  <c r="DP152" i="2"/>
  <c r="DO152" i="2"/>
  <c r="DN152" i="2"/>
  <c r="DL152" i="2"/>
  <c r="DH152" i="2"/>
  <c r="DF152" i="2"/>
  <c r="DG152" i="2" s="1"/>
  <c r="DE152" i="2"/>
  <c r="DD152" i="2"/>
  <c r="DQ151" i="2"/>
  <c r="DP151" i="2"/>
  <c r="DO151" i="2"/>
  <c r="DN151" i="2"/>
  <c r="DL151" i="2"/>
  <c r="DH151" i="2"/>
  <c r="DG151" i="2"/>
  <c r="DF151" i="2"/>
  <c r="DE151" i="2"/>
  <c r="DD151" i="2"/>
  <c r="DQ150" i="2"/>
  <c r="DP150" i="2"/>
  <c r="DO150" i="2"/>
  <c r="DN150" i="2"/>
  <c r="DL150" i="2"/>
  <c r="DH150" i="2"/>
  <c r="DF150" i="2"/>
  <c r="DG150" i="2" s="1"/>
  <c r="DE150" i="2"/>
  <c r="DD150" i="2"/>
  <c r="DQ149" i="2"/>
  <c r="DP149" i="2"/>
  <c r="DO149" i="2"/>
  <c r="DN149" i="2"/>
  <c r="DL149" i="2"/>
  <c r="DH149" i="2"/>
  <c r="DF149" i="2"/>
  <c r="DG149" i="2" s="1"/>
  <c r="DE149" i="2"/>
  <c r="DD149" i="2"/>
  <c r="DQ148" i="2"/>
  <c r="DP148" i="2"/>
  <c r="DO148" i="2"/>
  <c r="DN148" i="2"/>
  <c r="DL148" i="2"/>
  <c r="DH148" i="2"/>
  <c r="DF148" i="2"/>
  <c r="DG148" i="2" s="1"/>
  <c r="DE148" i="2"/>
  <c r="DD148" i="2"/>
  <c r="DQ147" i="2"/>
  <c r="DP147" i="2"/>
  <c r="DO147" i="2"/>
  <c r="DN147" i="2"/>
  <c r="DL147" i="2"/>
  <c r="DH147" i="2"/>
  <c r="DG147" i="2"/>
  <c r="DF147" i="2"/>
  <c r="DE147" i="2"/>
  <c r="DI147" i="2" s="1"/>
  <c r="DJ147" i="2" s="1"/>
  <c r="DD147" i="2"/>
  <c r="DQ146" i="2"/>
  <c r="DP146" i="2"/>
  <c r="DO146" i="2"/>
  <c r="DN146" i="2"/>
  <c r="DL146" i="2"/>
  <c r="DH146" i="2"/>
  <c r="DF146" i="2"/>
  <c r="DG146" i="2" s="1"/>
  <c r="DE146" i="2"/>
  <c r="DD146" i="2"/>
  <c r="DQ145" i="2"/>
  <c r="DP145" i="2"/>
  <c r="DO145" i="2"/>
  <c r="DN145" i="2"/>
  <c r="DL145" i="2"/>
  <c r="DH145" i="2"/>
  <c r="DF145" i="2"/>
  <c r="DG145" i="2" s="1"/>
  <c r="DE145" i="2"/>
  <c r="DD145" i="2"/>
  <c r="DQ144" i="2"/>
  <c r="DP144" i="2"/>
  <c r="DO144" i="2"/>
  <c r="DN144" i="2"/>
  <c r="DL144" i="2"/>
  <c r="DH144" i="2"/>
  <c r="DF144" i="2"/>
  <c r="DG144" i="2" s="1"/>
  <c r="DE144" i="2"/>
  <c r="DD144" i="2"/>
  <c r="DQ143" i="2"/>
  <c r="DP143" i="2"/>
  <c r="DO143" i="2"/>
  <c r="DN143" i="2"/>
  <c r="DL143" i="2"/>
  <c r="DH143" i="2"/>
  <c r="DG143" i="2"/>
  <c r="DF143" i="2"/>
  <c r="DE143" i="2"/>
  <c r="DD143" i="2"/>
  <c r="DQ142" i="2"/>
  <c r="DP142" i="2"/>
  <c r="DO142" i="2"/>
  <c r="DN142" i="2"/>
  <c r="DL142" i="2"/>
  <c r="DH142" i="2"/>
  <c r="DF142" i="2"/>
  <c r="DG142" i="2" s="1"/>
  <c r="DE142" i="2"/>
  <c r="DD142" i="2"/>
  <c r="DQ141" i="2"/>
  <c r="DP141" i="2"/>
  <c r="DO141" i="2"/>
  <c r="DN141" i="2"/>
  <c r="DL141" i="2"/>
  <c r="DH141" i="2"/>
  <c r="DF141" i="2"/>
  <c r="DG141" i="2" s="1"/>
  <c r="DE141" i="2"/>
  <c r="DD141" i="2"/>
  <c r="DQ140" i="2"/>
  <c r="DP140" i="2"/>
  <c r="DO140" i="2"/>
  <c r="DN140" i="2"/>
  <c r="DL140" i="2"/>
  <c r="DH140" i="2"/>
  <c r="DF140" i="2"/>
  <c r="DG140" i="2" s="1"/>
  <c r="DE140" i="2"/>
  <c r="DD140" i="2"/>
  <c r="DQ139" i="2"/>
  <c r="DP139" i="2"/>
  <c r="DO139" i="2"/>
  <c r="DN139" i="2"/>
  <c r="DL139" i="2"/>
  <c r="DH139" i="2"/>
  <c r="DG139" i="2"/>
  <c r="DF139" i="2"/>
  <c r="DE139" i="2"/>
  <c r="DI139" i="2" s="1"/>
  <c r="DJ139" i="2" s="1"/>
  <c r="DD139" i="2"/>
  <c r="DQ138" i="2"/>
  <c r="DP138" i="2"/>
  <c r="DO138" i="2"/>
  <c r="DN138" i="2"/>
  <c r="DL138" i="2"/>
  <c r="DH138" i="2"/>
  <c r="DF138" i="2"/>
  <c r="DG138" i="2" s="1"/>
  <c r="DE138" i="2"/>
  <c r="DD138" i="2"/>
  <c r="DQ137" i="2"/>
  <c r="DP137" i="2"/>
  <c r="DO137" i="2"/>
  <c r="DN137" i="2"/>
  <c r="DL137" i="2"/>
  <c r="DH137" i="2"/>
  <c r="DF137" i="2"/>
  <c r="DG137" i="2" s="1"/>
  <c r="DE137" i="2"/>
  <c r="DD137" i="2"/>
  <c r="DQ136" i="2"/>
  <c r="DP136" i="2"/>
  <c r="DO136" i="2"/>
  <c r="DN136" i="2"/>
  <c r="DL136" i="2"/>
  <c r="DH136" i="2"/>
  <c r="DF136" i="2"/>
  <c r="DG136" i="2" s="1"/>
  <c r="DE136" i="2"/>
  <c r="DD136" i="2"/>
  <c r="DQ135" i="2"/>
  <c r="DP135" i="2"/>
  <c r="DO135" i="2"/>
  <c r="DN135" i="2"/>
  <c r="DL135" i="2"/>
  <c r="DH135" i="2"/>
  <c r="DG135" i="2"/>
  <c r="DF135" i="2"/>
  <c r="DE135" i="2"/>
  <c r="DD135" i="2"/>
  <c r="DQ134" i="2"/>
  <c r="DP134" i="2"/>
  <c r="DO134" i="2"/>
  <c r="DN134" i="2"/>
  <c r="DL134" i="2"/>
  <c r="DH134" i="2"/>
  <c r="DF134" i="2"/>
  <c r="DG134" i="2" s="1"/>
  <c r="DE134" i="2"/>
  <c r="DD134" i="2"/>
  <c r="DQ133" i="2"/>
  <c r="DP133" i="2"/>
  <c r="DO133" i="2"/>
  <c r="DN133" i="2"/>
  <c r="DL133" i="2"/>
  <c r="DH133" i="2"/>
  <c r="DF133" i="2"/>
  <c r="DG133" i="2" s="1"/>
  <c r="DE133" i="2"/>
  <c r="DD133" i="2"/>
  <c r="DQ132" i="2"/>
  <c r="DP132" i="2"/>
  <c r="DO132" i="2"/>
  <c r="DN132" i="2"/>
  <c r="DL132" i="2"/>
  <c r="DH132" i="2"/>
  <c r="DF132" i="2"/>
  <c r="DG132" i="2" s="1"/>
  <c r="DE132" i="2"/>
  <c r="DD132" i="2"/>
  <c r="DQ131" i="2"/>
  <c r="DP131" i="2"/>
  <c r="DO131" i="2"/>
  <c r="DN131" i="2"/>
  <c r="DL131" i="2"/>
  <c r="DH131" i="2"/>
  <c r="DG131" i="2"/>
  <c r="DF131" i="2"/>
  <c r="DE131" i="2"/>
  <c r="DI131" i="2" s="1"/>
  <c r="DJ131" i="2" s="1"/>
  <c r="DD131" i="2"/>
  <c r="DQ130" i="2"/>
  <c r="DP130" i="2"/>
  <c r="DO130" i="2"/>
  <c r="DN130" i="2"/>
  <c r="DL130" i="2"/>
  <c r="DH130" i="2"/>
  <c r="DF130" i="2"/>
  <c r="DG130" i="2" s="1"/>
  <c r="DE130" i="2"/>
  <c r="DD130" i="2"/>
  <c r="DQ129" i="2"/>
  <c r="DP129" i="2"/>
  <c r="DO129" i="2"/>
  <c r="DN129" i="2"/>
  <c r="DL129" i="2"/>
  <c r="DH129" i="2"/>
  <c r="DF129" i="2"/>
  <c r="DG129" i="2" s="1"/>
  <c r="DE129" i="2"/>
  <c r="DD129" i="2"/>
  <c r="DQ128" i="2"/>
  <c r="DP128" i="2"/>
  <c r="DO128" i="2"/>
  <c r="DN128" i="2"/>
  <c r="DL128" i="2"/>
  <c r="DH128" i="2"/>
  <c r="DF128" i="2"/>
  <c r="DG128" i="2" s="1"/>
  <c r="DE128" i="2"/>
  <c r="DD128" i="2"/>
  <c r="DQ127" i="2"/>
  <c r="DP127" i="2"/>
  <c r="DO127" i="2"/>
  <c r="DN127" i="2"/>
  <c r="DL127" i="2"/>
  <c r="DH127" i="2"/>
  <c r="DG127" i="2"/>
  <c r="DF127" i="2"/>
  <c r="DE127" i="2"/>
  <c r="DD127" i="2"/>
  <c r="DQ126" i="2"/>
  <c r="DP126" i="2"/>
  <c r="DO126" i="2"/>
  <c r="DN126" i="2"/>
  <c r="DL126" i="2"/>
  <c r="DH126" i="2"/>
  <c r="DF126" i="2"/>
  <c r="DG126" i="2" s="1"/>
  <c r="DE126" i="2"/>
  <c r="DD126" i="2"/>
  <c r="DQ125" i="2"/>
  <c r="DP125" i="2"/>
  <c r="DO125" i="2"/>
  <c r="DN125" i="2"/>
  <c r="DL125" i="2"/>
  <c r="DH125" i="2"/>
  <c r="DF125" i="2"/>
  <c r="DG125" i="2" s="1"/>
  <c r="DE125" i="2"/>
  <c r="DD125" i="2"/>
  <c r="DQ124" i="2"/>
  <c r="DP124" i="2"/>
  <c r="DO124" i="2"/>
  <c r="DN124" i="2"/>
  <c r="DL124" i="2"/>
  <c r="DH124" i="2"/>
  <c r="DF124" i="2"/>
  <c r="DG124" i="2" s="1"/>
  <c r="DE124" i="2"/>
  <c r="DD124" i="2"/>
  <c r="DQ123" i="2"/>
  <c r="DP123" i="2"/>
  <c r="DO123" i="2"/>
  <c r="DN123" i="2"/>
  <c r="DL123" i="2"/>
  <c r="DH123" i="2"/>
  <c r="DG123" i="2"/>
  <c r="DF123" i="2"/>
  <c r="DE123" i="2"/>
  <c r="DI123" i="2" s="1"/>
  <c r="DJ123" i="2" s="1"/>
  <c r="DD123" i="2"/>
  <c r="DQ122" i="2"/>
  <c r="DP122" i="2"/>
  <c r="DO122" i="2"/>
  <c r="DN122" i="2"/>
  <c r="DL122" i="2"/>
  <c r="DH122" i="2"/>
  <c r="DF122" i="2"/>
  <c r="DG122" i="2" s="1"/>
  <c r="DE122" i="2"/>
  <c r="DD122" i="2"/>
  <c r="DQ121" i="2"/>
  <c r="DP121" i="2"/>
  <c r="DO121" i="2"/>
  <c r="DN121" i="2"/>
  <c r="DL121" i="2"/>
  <c r="DH121" i="2"/>
  <c r="DF121" i="2"/>
  <c r="DG121" i="2" s="1"/>
  <c r="DE121" i="2"/>
  <c r="DD121" i="2"/>
  <c r="DQ120" i="2"/>
  <c r="DP120" i="2"/>
  <c r="DO120" i="2"/>
  <c r="DN120" i="2"/>
  <c r="DL120" i="2"/>
  <c r="DH120" i="2"/>
  <c r="DF120" i="2"/>
  <c r="DG120" i="2" s="1"/>
  <c r="DE120" i="2"/>
  <c r="DD120" i="2"/>
  <c r="DQ119" i="2"/>
  <c r="DP119" i="2"/>
  <c r="DO119" i="2"/>
  <c r="DN119" i="2"/>
  <c r="DL119" i="2"/>
  <c r="DH119" i="2"/>
  <c r="DG119" i="2"/>
  <c r="DF119" i="2"/>
  <c r="DE119" i="2"/>
  <c r="DD119" i="2"/>
  <c r="DQ118" i="2"/>
  <c r="DP118" i="2"/>
  <c r="DO118" i="2"/>
  <c r="DN118" i="2"/>
  <c r="DL118" i="2"/>
  <c r="DH118" i="2"/>
  <c r="DF118" i="2"/>
  <c r="DG118" i="2" s="1"/>
  <c r="DE118" i="2"/>
  <c r="DD118" i="2"/>
  <c r="DQ117" i="2"/>
  <c r="DP117" i="2"/>
  <c r="DO117" i="2"/>
  <c r="DN117" i="2"/>
  <c r="DL117" i="2"/>
  <c r="DH117" i="2"/>
  <c r="DF117" i="2"/>
  <c r="DG117" i="2" s="1"/>
  <c r="DE117" i="2"/>
  <c r="DD117" i="2"/>
  <c r="DQ116" i="2"/>
  <c r="DP116" i="2"/>
  <c r="DO116" i="2"/>
  <c r="DN116" i="2"/>
  <c r="DL116" i="2"/>
  <c r="DH116" i="2"/>
  <c r="DF116" i="2"/>
  <c r="DG116" i="2" s="1"/>
  <c r="DE116" i="2"/>
  <c r="DD116" i="2"/>
  <c r="DQ115" i="2"/>
  <c r="DP115" i="2"/>
  <c r="DO115" i="2"/>
  <c r="DN115" i="2"/>
  <c r="DL115" i="2"/>
  <c r="DH115" i="2"/>
  <c r="DG115" i="2"/>
  <c r="DF115" i="2"/>
  <c r="DE115" i="2"/>
  <c r="DI115" i="2" s="1"/>
  <c r="DJ115" i="2" s="1"/>
  <c r="DD115" i="2"/>
  <c r="DQ114" i="2"/>
  <c r="DP114" i="2"/>
  <c r="DO114" i="2"/>
  <c r="DN114" i="2"/>
  <c r="DL114" i="2"/>
  <c r="DH114" i="2"/>
  <c r="DF114" i="2"/>
  <c r="DG114" i="2" s="1"/>
  <c r="DE114" i="2"/>
  <c r="DD114" i="2"/>
  <c r="DQ113" i="2"/>
  <c r="DP113" i="2"/>
  <c r="DO113" i="2"/>
  <c r="DN113" i="2"/>
  <c r="DL113" i="2"/>
  <c r="DH113" i="2"/>
  <c r="DF113" i="2"/>
  <c r="DG113" i="2" s="1"/>
  <c r="DE113" i="2"/>
  <c r="DD113" i="2"/>
  <c r="DQ112" i="2"/>
  <c r="DP112" i="2"/>
  <c r="DO112" i="2"/>
  <c r="DN112" i="2"/>
  <c r="DL112" i="2"/>
  <c r="DH112" i="2"/>
  <c r="DF112" i="2"/>
  <c r="DG112" i="2" s="1"/>
  <c r="DE112" i="2"/>
  <c r="DD112" i="2"/>
  <c r="DQ111" i="2"/>
  <c r="DP111" i="2"/>
  <c r="DO111" i="2"/>
  <c r="DN111" i="2"/>
  <c r="DL111" i="2"/>
  <c r="DH111" i="2"/>
  <c r="DG111" i="2"/>
  <c r="DF111" i="2"/>
  <c r="DE111" i="2"/>
  <c r="DD111" i="2"/>
  <c r="DQ110" i="2"/>
  <c r="DP110" i="2"/>
  <c r="DO110" i="2"/>
  <c r="DN110" i="2"/>
  <c r="DL110" i="2"/>
  <c r="DH110" i="2"/>
  <c r="DF110" i="2"/>
  <c r="DG110" i="2" s="1"/>
  <c r="DE110" i="2"/>
  <c r="DD110" i="2"/>
  <c r="DQ109" i="2"/>
  <c r="DP109" i="2"/>
  <c r="DO109" i="2"/>
  <c r="DN109" i="2"/>
  <c r="DL109" i="2"/>
  <c r="DH109" i="2"/>
  <c r="DF109" i="2"/>
  <c r="DG109" i="2" s="1"/>
  <c r="DE109" i="2"/>
  <c r="DD109" i="2"/>
  <c r="DQ108" i="2"/>
  <c r="DP108" i="2"/>
  <c r="DO108" i="2"/>
  <c r="DN108" i="2"/>
  <c r="DL108" i="2"/>
  <c r="DH108" i="2"/>
  <c r="DF108" i="2"/>
  <c r="DG108" i="2" s="1"/>
  <c r="DE108" i="2"/>
  <c r="DD108" i="2"/>
  <c r="DQ107" i="2"/>
  <c r="DP107" i="2"/>
  <c r="DO107" i="2"/>
  <c r="DN107" i="2"/>
  <c r="DL107" i="2"/>
  <c r="DH107" i="2"/>
  <c r="DG107" i="2"/>
  <c r="DF107" i="2"/>
  <c r="DE107" i="2"/>
  <c r="DI107" i="2" s="1"/>
  <c r="DJ107" i="2" s="1"/>
  <c r="DD107" i="2"/>
  <c r="DQ106" i="2"/>
  <c r="DP106" i="2"/>
  <c r="DO106" i="2"/>
  <c r="DN106" i="2"/>
  <c r="DL106" i="2"/>
  <c r="DH106" i="2"/>
  <c r="DF106" i="2"/>
  <c r="DG106" i="2" s="1"/>
  <c r="DE106" i="2"/>
  <c r="DD106" i="2"/>
  <c r="DQ105" i="2"/>
  <c r="DP105" i="2"/>
  <c r="DO105" i="2"/>
  <c r="DN105" i="2"/>
  <c r="DL105" i="2"/>
  <c r="DH105" i="2"/>
  <c r="DF105" i="2"/>
  <c r="DG105" i="2" s="1"/>
  <c r="DE105" i="2"/>
  <c r="DD105" i="2"/>
  <c r="DQ104" i="2"/>
  <c r="DP104" i="2"/>
  <c r="DO104" i="2"/>
  <c r="DN104" i="2"/>
  <c r="DL104" i="2"/>
  <c r="DH104" i="2"/>
  <c r="DF104" i="2"/>
  <c r="DG104" i="2" s="1"/>
  <c r="DE104" i="2"/>
  <c r="DD104" i="2"/>
  <c r="DQ103" i="2"/>
  <c r="DP103" i="2"/>
  <c r="DO103" i="2"/>
  <c r="DN103" i="2"/>
  <c r="DL103" i="2"/>
  <c r="DH103" i="2"/>
  <c r="DG103" i="2"/>
  <c r="DF103" i="2"/>
  <c r="DE103" i="2"/>
  <c r="DD103" i="2"/>
  <c r="DQ102" i="2"/>
  <c r="DP102" i="2"/>
  <c r="DO102" i="2"/>
  <c r="DN102" i="2"/>
  <c r="DL102" i="2"/>
  <c r="DH102" i="2"/>
  <c r="DF102" i="2"/>
  <c r="DG102" i="2" s="1"/>
  <c r="DE102" i="2"/>
  <c r="DD102" i="2"/>
  <c r="DQ101" i="2"/>
  <c r="DP101" i="2"/>
  <c r="DO101" i="2"/>
  <c r="DN101" i="2"/>
  <c r="DL101" i="2"/>
  <c r="DH101" i="2"/>
  <c r="DF101" i="2"/>
  <c r="DG101" i="2" s="1"/>
  <c r="DE101" i="2"/>
  <c r="DD101" i="2"/>
  <c r="DQ100" i="2"/>
  <c r="DP100" i="2"/>
  <c r="DO100" i="2"/>
  <c r="DN100" i="2"/>
  <c r="DL100" i="2"/>
  <c r="DH100" i="2"/>
  <c r="DF100" i="2"/>
  <c r="DG100" i="2" s="1"/>
  <c r="DE100" i="2"/>
  <c r="DD100" i="2"/>
  <c r="DQ99" i="2"/>
  <c r="DP99" i="2"/>
  <c r="DO99" i="2"/>
  <c r="DN99" i="2"/>
  <c r="DL99" i="2"/>
  <c r="DH99" i="2"/>
  <c r="DG99" i="2"/>
  <c r="DF99" i="2"/>
  <c r="DE99" i="2"/>
  <c r="DI99" i="2" s="1"/>
  <c r="DJ99" i="2" s="1"/>
  <c r="DD99" i="2"/>
  <c r="DQ98" i="2"/>
  <c r="DP98" i="2"/>
  <c r="DO98" i="2"/>
  <c r="DN98" i="2"/>
  <c r="DL98" i="2"/>
  <c r="DH98" i="2"/>
  <c r="DF98" i="2"/>
  <c r="DG98" i="2" s="1"/>
  <c r="DE98" i="2"/>
  <c r="DD98" i="2"/>
  <c r="DQ97" i="2"/>
  <c r="DP97" i="2"/>
  <c r="DO97" i="2"/>
  <c r="DN97" i="2"/>
  <c r="DL97" i="2"/>
  <c r="DH97" i="2"/>
  <c r="DF97" i="2"/>
  <c r="DG97" i="2" s="1"/>
  <c r="DE97" i="2"/>
  <c r="DD97" i="2"/>
  <c r="DQ96" i="2"/>
  <c r="DP96" i="2"/>
  <c r="DO96" i="2"/>
  <c r="DN96" i="2"/>
  <c r="DL96" i="2"/>
  <c r="DH96" i="2"/>
  <c r="DF96" i="2"/>
  <c r="DG96" i="2" s="1"/>
  <c r="DE96" i="2"/>
  <c r="DD96" i="2"/>
  <c r="DQ95" i="2"/>
  <c r="DP95" i="2"/>
  <c r="DO95" i="2"/>
  <c r="DN95" i="2"/>
  <c r="DL95" i="2"/>
  <c r="DH95" i="2"/>
  <c r="DG95" i="2"/>
  <c r="DF95" i="2"/>
  <c r="DE95" i="2"/>
  <c r="DI95" i="2" s="1"/>
  <c r="DJ95" i="2" s="1"/>
  <c r="DD95" i="2"/>
  <c r="DQ94" i="2"/>
  <c r="DP94" i="2"/>
  <c r="DO94" i="2"/>
  <c r="DN94" i="2"/>
  <c r="DL94" i="2"/>
  <c r="DH94" i="2"/>
  <c r="DF94" i="2"/>
  <c r="DG94" i="2" s="1"/>
  <c r="DE94" i="2"/>
  <c r="DD94" i="2"/>
  <c r="DQ93" i="2"/>
  <c r="DP93" i="2"/>
  <c r="DO93" i="2"/>
  <c r="DN93" i="2"/>
  <c r="DL93" i="2"/>
  <c r="DH93" i="2"/>
  <c r="DF93" i="2"/>
  <c r="DG93" i="2" s="1"/>
  <c r="DE93" i="2"/>
  <c r="DD93" i="2"/>
  <c r="DQ92" i="2"/>
  <c r="DP92" i="2"/>
  <c r="DO92" i="2"/>
  <c r="DN92" i="2"/>
  <c r="DL92" i="2"/>
  <c r="DH92" i="2"/>
  <c r="DF92" i="2"/>
  <c r="DG92" i="2" s="1"/>
  <c r="DE92" i="2"/>
  <c r="DD92" i="2"/>
  <c r="DQ91" i="2"/>
  <c r="DP91" i="2"/>
  <c r="DO91" i="2"/>
  <c r="DN91" i="2"/>
  <c r="DL91" i="2"/>
  <c r="DH91" i="2"/>
  <c r="DG91" i="2"/>
  <c r="DF91" i="2"/>
  <c r="DE91" i="2"/>
  <c r="DD91" i="2"/>
  <c r="DQ90" i="2"/>
  <c r="DP90" i="2"/>
  <c r="DO90" i="2"/>
  <c r="DN90" i="2"/>
  <c r="DL90" i="2"/>
  <c r="DH90" i="2"/>
  <c r="DF90" i="2"/>
  <c r="DG90" i="2" s="1"/>
  <c r="DE90" i="2"/>
  <c r="DD90" i="2"/>
  <c r="DQ89" i="2"/>
  <c r="DP89" i="2"/>
  <c r="DO89" i="2"/>
  <c r="DN89" i="2"/>
  <c r="DL89" i="2"/>
  <c r="DH89" i="2"/>
  <c r="DF89" i="2"/>
  <c r="DG89" i="2" s="1"/>
  <c r="DE89" i="2"/>
  <c r="DD89" i="2"/>
  <c r="DQ88" i="2"/>
  <c r="DP88" i="2"/>
  <c r="DO88" i="2"/>
  <c r="DN88" i="2"/>
  <c r="DL88" i="2"/>
  <c r="DH88" i="2"/>
  <c r="DF88" i="2"/>
  <c r="DG88" i="2" s="1"/>
  <c r="DE88" i="2"/>
  <c r="DD88" i="2"/>
  <c r="DQ87" i="2"/>
  <c r="DP87" i="2"/>
  <c r="DO87" i="2"/>
  <c r="DN87" i="2"/>
  <c r="DL87" i="2"/>
  <c r="DH87" i="2"/>
  <c r="DG87" i="2"/>
  <c r="DF87" i="2"/>
  <c r="DE87" i="2"/>
  <c r="DD87" i="2"/>
  <c r="DQ86" i="2"/>
  <c r="DP86" i="2"/>
  <c r="DO86" i="2"/>
  <c r="DN86" i="2"/>
  <c r="DL86" i="2"/>
  <c r="DH86" i="2"/>
  <c r="DF86" i="2"/>
  <c r="DG86" i="2" s="1"/>
  <c r="DE86" i="2"/>
  <c r="DD86" i="2"/>
  <c r="DQ85" i="2"/>
  <c r="DP85" i="2"/>
  <c r="DO85" i="2"/>
  <c r="DN85" i="2"/>
  <c r="DL85" i="2"/>
  <c r="DH85" i="2"/>
  <c r="DF85" i="2"/>
  <c r="DG85" i="2" s="1"/>
  <c r="DE85" i="2"/>
  <c r="DD85" i="2"/>
  <c r="DQ84" i="2"/>
  <c r="DP84" i="2"/>
  <c r="DO84" i="2"/>
  <c r="DN84" i="2"/>
  <c r="DL84" i="2"/>
  <c r="DH84" i="2"/>
  <c r="DF84" i="2"/>
  <c r="DG84" i="2" s="1"/>
  <c r="DE84" i="2"/>
  <c r="DD84" i="2"/>
  <c r="DQ83" i="2"/>
  <c r="DP83" i="2"/>
  <c r="DO83" i="2"/>
  <c r="DN83" i="2"/>
  <c r="DL83" i="2"/>
  <c r="DH83" i="2"/>
  <c r="DG83" i="2"/>
  <c r="DF83" i="2"/>
  <c r="DE83" i="2"/>
  <c r="DI83" i="2" s="1"/>
  <c r="DJ83" i="2" s="1"/>
  <c r="DD83" i="2"/>
  <c r="DQ82" i="2"/>
  <c r="DP82" i="2"/>
  <c r="DO82" i="2"/>
  <c r="DN82" i="2"/>
  <c r="DL82" i="2"/>
  <c r="DH82" i="2"/>
  <c r="DF82" i="2"/>
  <c r="DG82" i="2" s="1"/>
  <c r="DE82" i="2"/>
  <c r="DD82" i="2"/>
  <c r="DQ81" i="2"/>
  <c r="DP81" i="2"/>
  <c r="DO81" i="2"/>
  <c r="DN81" i="2"/>
  <c r="DL81" i="2"/>
  <c r="DH81" i="2"/>
  <c r="DF81" i="2"/>
  <c r="DG81" i="2" s="1"/>
  <c r="DE81" i="2"/>
  <c r="DD81" i="2"/>
  <c r="DQ80" i="2"/>
  <c r="DP80" i="2"/>
  <c r="DO80" i="2"/>
  <c r="DN80" i="2"/>
  <c r="DL80" i="2"/>
  <c r="DH80" i="2"/>
  <c r="DF80" i="2"/>
  <c r="DG80" i="2" s="1"/>
  <c r="DE80" i="2"/>
  <c r="DD80" i="2"/>
  <c r="DQ79" i="2"/>
  <c r="DP79" i="2"/>
  <c r="DO79" i="2"/>
  <c r="DN79" i="2"/>
  <c r="DL79" i="2"/>
  <c r="DH79" i="2"/>
  <c r="DG79" i="2"/>
  <c r="DF79" i="2"/>
  <c r="DE79" i="2"/>
  <c r="DI79" i="2" s="1"/>
  <c r="DJ79" i="2" s="1"/>
  <c r="DD79" i="2"/>
  <c r="DQ78" i="2"/>
  <c r="DP78" i="2"/>
  <c r="DO78" i="2"/>
  <c r="DN78" i="2"/>
  <c r="DL78" i="2"/>
  <c r="DH78" i="2"/>
  <c r="DF78" i="2"/>
  <c r="DG78" i="2" s="1"/>
  <c r="DE78" i="2"/>
  <c r="DD78" i="2"/>
  <c r="DQ77" i="2"/>
  <c r="DP77" i="2"/>
  <c r="DO77" i="2"/>
  <c r="DN77" i="2"/>
  <c r="DL77" i="2"/>
  <c r="DH77" i="2"/>
  <c r="DF77" i="2"/>
  <c r="DG77" i="2" s="1"/>
  <c r="DE77" i="2"/>
  <c r="DD77" i="2"/>
  <c r="DQ76" i="2"/>
  <c r="DP76" i="2"/>
  <c r="DO76" i="2"/>
  <c r="DN76" i="2"/>
  <c r="DL76" i="2"/>
  <c r="DH76" i="2"/>
  <c r="DF76" i="2"/>
  <c r="DG76" i="2" s="1"/>
  <c r="DE76" i="2"/>
  <c r="DD76" i="2"/>
  <c r="DQ75" i="2"/>
  <c r="DP75" i="2"/>
  <c r="DO75" i="2"/>
  <c r="DN75" i="2"/>
  <c r="DL75" i="2"/>
  <c r="DH75" i="2"/>
  <c r="DG75" i="2"/>
  <c r="DF75" i="2"/>
  <c r="DE75" i="2"/>
  <c r="DI75" i="2" s="1"/>
  <c r="DJ75" i="2" s="1"/>
  <c r="DD75" i="2"/>
  <c r="DQ74" i="2"/>
  <c r="DP74" i="2"/>
  <c r="DO74" i="2"/>
  <c r="DN74" i="2"/>
  <c r="DL74" i="2"/>
  <c r="DH74" i="2"/>
  <c r="DF74" i="2"/>
  <c r="DG74" i="2" s="1"/>
  <c r="DE74" i="2"/>
  <c r="DD74" i="2"/>
  <c r="DQ73" i="2"/>
  <c r="DP73" i="2"/>
  <c r="DO73" i="2"/>
  <c r="DN73" i="2"/>
  <c r="DL73" i="2"/>
  <c r="DH73" i="2"/>
  <c r="DF73" i="2"/>
  <c r="DG73" i="2" s="1"/>
  <c r="DE73" i="2"/>
  <c r="DD73" i="2"/>
  <c r="DQ72" i="2"/>
  <c r="DP72" i="2"/>
  <c r="DO72" i="2"/>
  <c r="DN72" i="2"/>
  <c r="DL72" i="2"/>
  <c r="DH72" i="2"/>
  <c r="DF72" i="2"/>
  <c r="DG72" i="2" s="1"/>
  <c r="DE72" i="2"/>
  <c r="DD72" i="2"/>
  <c r="DQ71" i="2"/>
  <c r="DP71" i="2"/>
  <c r="DO71" i="2"/>
  <c r="DN71" i="2"/>
  <c r="DL71" i="2"/>
  <c r="DH71" i="2"/>
  <c r="DG71" i="2"/>
  <c r="DF71" i="2"/>
  <c r="DE71" i="2"/>
  <c r="DD71" i="2"/>
  <c r="DQ70" i="2"/>
  <c r="DP70" i="2"/>
  <c r="DO70" i="2"/>
  <c r="DN70" i="2"/>
  <c r="DL70" i="2"/>
  <c r="DH70" i="2"/>
  <c r="DF70" i="2"/>
  <c r="DG70" i="2" s="1"/>
  <c r="DE70" i="2"/>
  <c r="DD70" i="2"/>
  <c r="DQ69" i="2"/>
  <c r="DP69" i="2"/>
  <c r="DO69" i="2"/>
  <c r="DN69" i="2"/>
  <c r="DL69" i="2"/>
  <c r="DH69" i="2"/>
  <c r="DF69" i="2"/>
  <c r="DG69" i="2" s="1"/>
  <c r="DE69" i="2"/>
  <c r="DD69" i="2"/>
  <c r="DQ68" i="2"/>
  <c r="DP68" i="2"/>
  <c r="DO68" i="2"/>
  <c r="DN68" i="2"/>
  <c r="DL68" i="2"/>
  <c r="DH68" i="2"/>
  <c r="DF68" i="2"/>
  <c r="DG68" i="2" s="1"/>
  <c r="DE68" i="2"/>
  <c r="DD68" i="2"/>
  <c r="DQ67" i="2"/>
  <c r="DP67" i="2"/>
  <c r="DO67" i="2"/>
  <c r="DN67" i="2"/>
  <c r="DL67" i="2"/>
  <c r="DH67" i="2"/>
  <c r="DG67" i="2"/>
  <c r="DF67" i="2"/>
  <c r="DE67" i="2"/>
  <c r="DD67" i="2"/>
  <c r="DQ66" i="2"/>
  <c r="DP66" i="2"/>
  <c r="DO66" i="2"/>
  <c r="DN66" i="2"/>
  <c r="DL66" i="2"/>
  <c r="DH66" i="2"/>
  <c r="DF66" i="2"/>
  <c r="DG66" i="2" s="1"/>
  <c r="DE66" i="2"/>
  <c r="DD66" i="2"/>
  <c r="DQ65" i="2"/>
  <c r="DP65" i="2"/>
  <c r="DO65" i="2"/>
  <c r="DN65" i="2"/>
  <c r="DL65" i="2"/>
  <c r="DH65" i="2"/>
  <c r="DF65" i="2"/>
  <c r="DG65" i="2" s="1"/>
  <c r="DE65" i="2"/>
  <c r="DD65" i="2"/>
  <c r="DQ64" i="2"/>
  <c r="DP64" i="2"/>
  <c r="DO64" i="2"/>
  <c r="DN64" i="2"/>
  <c r="DL64" i="2"/>
  <c r="DH64" i="2"/>
  <c r="DF64" i="2"/>
  <c r="DG64" i="2" s="1"/>
  <c r="DE64" i="2"/>
  <c r="DD64" i="2"/>
  <c r="DQ63" i="2"/>
  <c r="DP63" i="2"/>
  <c r="DO63" i="2"/>
  <c r="DN63" i="2"/>
  <c r="DL63" i="2"/>
  <c r="DH63" i="2"/>
  <c r="DG63" i="2"/>
  <c r="DF63" i="2"/>
  <c r="DE63" i="2"/>
  <c r="DI63" i="2" s="1"/>
  <c r="DJ63" i="2" s="1"/>
  <c r="DD63" i="2"/>
  <c r="DQ62" i="2"/>
  <c r="DP62" i="2"/>
  <c r="DO62" i="2"/>
  <c r="DN62" i="2"/>
  <c r="DL62" i="2"/>
  <c r="DH62" i="2"/>
  <c r="DF62" i="2"/>
  <c r="DG62" i="2" s="1"/>
  <c r="DE62" i="2"/>
  <c r="DD62" i="2"/>
  <c r="DQ61" i="2"/>
  <c r="DP61" i="2"/>
  <c r="DO61" i="2"/>
  <c r="DN61" i="2"/>
  <c r="DL61" i="2"/>
  <c r="DH61" i="2"/>
  <c r="DF61" i="2"/>
  <c r="DG61" i="2" s="1"/>
  <c r="DE61" i="2"/>
  <c r="DD61" i="2"/>
  <c r="DQ60" i="2"/>
  <c r="DP60" i="2"/>
  <c r="DO60" i="2"/>
  <c r="DN60" i="2"/>
  <c r="DL60" i="2"/>
  <c r="DH60" i="2"/>
  <c r="DF60" i="2"/>
  <c r="DG60" i="2" s="1"/>
  <c r="DE60" i="2"/>
  <c r="DD60" i="2"/>
  <c r="DQ59" i="2"/>
  <c r="DP59" i="2"/>
  <c r="DO59" i="2"/>
  <c r="DN59" i="2"/>
  <c r="DL59" i="2"/>
  <c r="DH59" i="2"/>
  <c r="DG59" i="2"/>
  <c r="DF59" i="2"/>
  <c r="DE59" i="2"/>
  <c r="DI59" i="2" s="1"/>
  <c r="DJ59" i="2" s="1"/>
  <c r="DD59" i="2"/>
  <c r="DQ58" i="2"/>
  <c r="DP58" i="2"/>
  <c r="DO58" i="2"/>
  <c r="DN58" i="2"/>
  <c r="DL58" i="2"/>
  <c r="DH58" i="2"/>
  <c r="DF58" i="2"/>
  <c r="DG58" i="2" s="1"/>
  <c r="DE58" i="2"/>
  <c r="DD58" i="2"/>
  <c r="DQ57" i="2"/>
  <c r="DP57" i="2"/>
  <c r="DO57" i="2"/>
  <c r="DN57" i="2"/>
  <c r="DL57" i="2"/>
  <c r="DH57" i="2"/>
  <c r="DF57" i="2"/>
  <c r="DG57" i="2" s="1"/>
  <c r="DE57" i="2"/>
  <c r="DD57" i="2"/>
  <c r="DQ56" i="2"/>
  <c r="DP56" i="2"/>
  <c r="DO56" i="2"/>
  <c r="DN56" i="2"/>
  <c r="DL56" i="2"/>
  <c r="DH56" i="2"/>
  <c r="DF56" i="2"/>
  <c r="DG56" i="2" s="1"/>
  <c r="DE56" i="2"/>
  <c r="DD56" i="2"/>
  <c r="DQ55" i="2"/>
  <c r="DP55" i="2"/>
  <c r="DO55" i="2"/>
  <c r="DN55" i="2"/>
  <c r="DL55" i="2"/>
  <c r="DH55" i="2"/>
  <c r="DG55" i="2"/>
  <c r="DF55" i="2"/>
  <c r="DE55" i="2"/>
  <c r="DD55" i="2"/>
  <c r="DQ54" i="2"/>
  <c r="DP54" i="2"/>
  <c r="DO54" i="2"/>
  <c r="DN54" i="2"/>
  <c r="DL54" i="2"/>
  <c r="DH54" i="2"/>
  <c r="DF54" i="2"/>
  <c r="DG54" i="2" s="1"/>
  <c r="DE54" i="2"/>
  <c r="DD54" i="2"/>
  <c r="DQ53" i="2"/>
  <c r="DP53" i="2"/>
  <c r="DO53" i="2"/>
  <c r="DN53" i="2"/>
  <c r="DL53" i="2"/>
  <c r="DH53" i="2"/>
  <c r="DF53" i="2"/>
  <c r="DG53" i="2" s="1"/>
  <c r="DE53" i="2"/>
  <c r="DD53" i="2"/>
  <c r="DQ52" i="2"/>
  <c r="DP52" i="2"/>
  <c r="DO52" i="2"/>
  <c r="DN52" i="2"/>
  <c r="DL52" i="2"/>
  <c r="DH52" i="2"/>
  <c r="DF52" i="2"/>
  <c r="DG52" i="2" s="1"/>
  <c r="DE52" i="2"/>
  <c r="DD52" i="2"/>
  <c r="DQ51" i="2"/>
  <c r="DP51" i="2"/>
  <c r="DO51" i="2"/>
  <c r="DN51" i="2"/>
  <c r="DL51" i="2"/>
  <c r="DH51" i="2"/>
  <c r="DG51" i="2"/>
  <c r="DF51" i="2"/>
  <c r="DE51" i="2"/>
  <c r="DD51" i="2"/>
  <c r="DQ50" i="2"/>
  <c r="DP50" i="2"/>
  <c r="DO50" i="2"/>
  <c r="DN50" i="2"/>
  <c r="DL50" i="2"/>
  <c r="DH50" i="2"/>
  <c r="DF50" i="2"/>
  <c r="DG50" i="2" s="1"/>
  <c r="DE50" i="2"/>
  <c r="DD50" i="2"/>
  <c r="DQ49" i="2"/>
  <c r="DP49" i="2"/>
  <c r="DO49" i="2"/>
  <c r="DN49" i="2"/>
  <c r="DL49" i="2"/>
  <c r="DH49" i="2"/>
  <c r="DF49" i="2"/>
  <c r="DG49" i="2" s="1"/>
  <c r="DE49" i="2"/>
  <c r="DD49" i="2"/>
  <c r="DQ48" i="2"/>
  <c r="DP48" i="2"/>
  <c r="DO48" i="2"/>
  <c r="DN48" i="2"/>
  <c r="DL48" i="2"/>
  <c r="DH48" i="2"/>
  <c r="DF48" i="2"/>
  <c r="DG48" i="2" s="1"/>
  <c r="DE48" i="2"/>
  <c r="DD48" i="2"/>
  <c r="DQ47" i="2"/>
  <c r="DP47" i="2"/>
  <c r="DO47" i="2"/>
  <c r="DN47" i="2"/>
  <c r="DL47" i="2"/>
  <c r="DH47" i="2"/>
  <c r="DG47" i="2"/>
  <c r="DF47" i="2"/>
  <c r="DE47" i="2"/>
  <c r="DI47" i="2" s="1"/>
  <c r="DJ47" i="2" s="1"/>
  <c r="DD47" i="2"/>
  <c r="DQ46" i="2"/>
  <c r="DP46" i="2"/>
  <c r="DO46" i="2"/>
  <c r="DN46" i="2"/>
  <c r="DL46" i="2"/>
  <c r="DH46" i="2"/>
  <c r="DF46" i="2"/>
  <c r="DG46" i="2" s="1"/>
  <c r="DE46" i="2"/>
  <c r="DD46" i="2"/>
  <c r="DQ45" i="2"/>
  <c r="DP45" i="2"/>
  <c r="DO45" i="2"/>
  <c r="DN45" i="2"/>
  <c r="DL45" i="2"/>
  <c r="DH45" i="2"/>
  <c r="DF45" i="2"/>
  <c r="DG45" i="2" s="1"/>
  <c r="DE45" i="2"/>
  <c r="DD45" i="2"/>
  <c r="DQ44" i="2"/>
  <c r="DP44" i="2"/>
  <c r="DO44" i="2"/>
  <c r="DN44" i="2"/>
  <c r="DL44" i="2"/>
  <c r="DH44" i="2"/>
  <c r="DF44" i="2"/>
  <c r="DG44" i="2" s="1"/>
  <c r="DE44" i="2"/>
  <c r="DD44" i="2"/>
  <c r="DQ43" i="2"/>
  <c r="DP43" i="2"/>
  <c r="DO43" i="2"/>
  <c r="DN43" i="2"/>
  <c r="DL43" i="2"/>
  <c r="DH43" i="2"/>
  <c r="DF43" i="2"/>
  <c r="DG43" i="2" s="1"/>
  <c r="DE43" i="2"/>
  <c r="DD43" i="2"/>
  <c r="DQ42" i="2"/>
  <c r="DP42" i="2"/>
  <c r="DO42" i="2"/>
  <c r="DN42" i="2"/>
  <c r="DL42" i="2"/>
  <c r="DH42" i="2"/>
  <c r="DF42" i="2"/>
  <c r="DG42" i="2" s="1"/>
  <c r="DE42" i="2"/>
  <c r="DD42" i="2"/>
  <c r="DQ41" i="2"/>
  <c r="DP41" i="2"/>
  <c r="DO41" i="2"/>
  <c r="DN41" i="2"/>
  <c r="DL41" i="2"/>
  <c r="DH41" i="2"/>
  <c r="DG41" i="2"/>
  <c r="DF41" i="2"/>
  <c r="DE41" i="2"/>
  <c r="DD41" i="2"/>
  <c r="DQ40" i="2"/>
  <c r="DP40" i="2"/>
  <c r="DO40" i="2"/>
  <c r="DN40" i="2"/>
  <c r="DL40" i="2"/>
  <c r="DH40" i="2"/>
  <c r="DF40" i="2"/>
  <c r="DG40" i="2" s="1"/>
  <c r="DE40" i="2"/>
  <c r="DD40" i="2"/>
  <c r="DQ39" i="2"/>
  <c r="DP39" i="2"/>
  <c r="DO39" i="2"/>
  <c r="DN39" i="2"/>
  <c r="DL39" i="2"/>
  <c r="DH39" i="2"/>
  <c r="DF39" i="2"/>
  <c r="DG39" i="2" s="1"/>
  <c r="DE39" i="2"/>
  <c r="DD39" i="2"/>
  <c r="DQ38" i="2"/>
  <c r="DP38" i="2"/>
  <c r="DO38" i="2"/>
  <c r="DN38" i="2"/>
  <c r="DL38" i="2"/>
  <c r="DH38" i="2"/>
  <c r="DF38" i="2"/>
  <c r="DG38" i="2" s="1"/>
  <c r="DE38" i="2"/>
  <c r="DD38" i="2"/>
  <c r="DQ37" i="2"/>
  <c r="DP37" i="2"/>
  <c r="DO37" i="2"/>
  <c r="DN37" i="2"/>
  <c r="DL37" i="2"/>
  <c r="DH37" i="2"/>
  <c r="DG37" i="2"/>
  <c r="DF37" i="2"/>
  <c r="DE37" i="2"/>
  <c r="DD37" i="2"/>
  <c r="DQ36" i="2"/>
  <c r="DP36" i="2"/>
  <c r="DO36" i="2"/>
  <c r="DN36" i="2"/>
  <c r="DL36" i="2"/>
  <c r="DH36" i="2"/>
  <c r="DF36" i="2"/>
  <c r="DG36" i="2" s="1"/>
  <c r="DE36" i="2"/>
  <c r="DD36" i="2"/>
  <c r="DQ35" i="2"/>
  <c r="DP35" i="2"/>
  <c r="DO35" i="2"/>
  <c r="DN35" i="2"/>
  <c r="DL35" i="2"/>
  <c r="DH35" i="2"/>
  <c r="DF35" i="2"/>
  <c r="DG35" i="2" s="1"/>
  <c r="DE35" i="2"/>
  <c r="DD35" i="2"/>
  <c r="DQ34" i="2"/>
  <c r="DP34" i="2"/>
  <c r="DO34" i="2"/>
  <c r="DN34" i="2"/>
  <c r="DL34" i="2"/>
  <c r="DH34" i="2"/>
  <c r="DF34" i="2"/>
  <c r="DG34" i="2" s="1"/>
  <c r="DE34" i="2"/>
  <c r="DD34" i="2"/>
  <c r="DQ33" i="2"/>
  <c r="DP33" i="2"/>
  <c r="DO33" i="2"/>
  <c r="DN33" i="2"/>
  <c r="DL33" i="2"/>
  <c r="DH33" i="2"/>
  <c r="DG33" i="2"/>
  <c r="DF33" i="2"/>
  <c r="DE33" i="2"/>
  <c r="DD33" i="2"/>
  <c r="DQ32" i="2"/>
  <c r="DP32" i="2"/>
  <c r="DO32" i="2"/>
  <c r="DN32" i="2"/>
  <c r="DL32" i="2"/>
  <c r="DH32" i="2"/>
  <c r="DF32" i="2"/>
  <c r="DG32" i="2" s="1"/>
  <c r="DE32" i="2"/>
  <c r="DD32" i="2"/>
  <c r="DQ31" i="2"/>
  <c r="DP31" i="2"/>
  <c r="DO31" i="2"/>
  <c r="DN31" i="2"/>
  <c r="DL31" i="2"/>
  <c r="DH31" i="2"/>
  <c r="DF31" i="2"/>
  <c r="DG31" i="2" s="1"/>
  <c r="DE31" i="2"/>
  <c r="DD31" i="2"/>
  <c r="DQ30" i="2"/>
  <c r="DP30" i="2"/>
  <c r="DO30" i="2"/>
  <c r="DN30" i="2"/>
  <c r="DL30" i="2"/>
  <c r="DH30" i="2"/>
  <c r="DF30" i="2"/>
  <c r="DG30" i="2" s="1"/>
  <c r="DE30" i="2"/>
  <c r="DD30" i="2"/>
  <c r="DQ29" i="2"/>
  <c r="DP29" i="2"/>
  <c r="DO29" i="2"/>
  <c r="DN29" i="2"/>
  <c r="DL29" i="2"/>
  <c r="DH29" i="2"/>
  <c r="DG29" i="2"/>
  <c r="DF29" i="2"/>
  <c r="DE29" i="2"/>
  <c r="DD29" i="2"/>
  <c r="DQ28" i="2"/>
  <c r="DP28" i="2"/>
  <c r="DO28" i="2"/>
  <c r="DN28" i="2"/>
  <c r="DL28" i="2"/>
  <c r="DH28" i="2"/>
  <c r="DF28" i="2"/>
  <c r="DG28" i="2" s="1"/>
  <c r="DE28" i="2"/>
  <c r="DD28" i="2"/>
  <c r="DQ27" i="2"/>
  <c r="DP27" i="2"/>
  <c r="DO27" i="2"/>
  <c r="DN27" i="2"/>
  <c r="DL27" i="2"/>
  <c r="DH27" i="2"/>
  <c r="DF27" i="2"/>
  <c r="DG27" i="2" s="1"/>
  <c r="DE27" i="2"/>
  <c r="DD27" i="2"/>
  <c r="DQ26" i="2"/>
  <c r="DP26" i="2"/>
  <c r="DO26" i="2"/>
  <c r="DN26" i="2"/>
  <c r="DL26" i="2"/>
  <c r="DH26" i="2"/>
  <c r="DF26" i="2"/>
  <c r="DG26" i="2" s="1"/>
  <c r="DE26" i="2"/>
  <c r="DD26" i="2"/>
  <c r="DQ25" i="2"/>
  <c r="DP25" i="2"/>
  <c r="DO25" i="2"/>
  <c r="DN25" i="2"/>
  <c r="DL25" i="2"/>
  <c r="DH25" i="2"/>
  <c r="DG25" i="2"/>
  <c r="DF25" i="2"/>
  <c r="DE25" i="2"/>
  <c r="DD25" i="2"/>
  <c r="DQ24" i="2"/>
  <c r="DP24" i="2"/>
  <c r="DO24" i="2"/>
  <c r="DN24" i="2"/>
  <c r="DL24" i="2"/>
  <c r="DH24" i="2"/>
  <c r="DF24" i="2"/>
  <c r="DG24" i="2" s="1"/>
  <c r="DE24" i="2"/>
  <c r="DD24" i="2"/>
  <c r="DQ23" i="2"/>
  <c r="DP23" i="2"/>
  <c r="DO23" i="2"/>
  <c r="DN23" i="2"/>
  <c r="DL23" i="2"/>
  <c r="DH23" i="2"/>
  <c r="DF23" i="2"/>
  <c r="DG23" i="2" s="1"/>
  <c r="DE23" i="2"/>
  <c r="DD23" i="2"/>
  <c r="DQ22" i="2"/>
  <c r="DP22" i="2"/>
  <c r="DO22" i="2"/>
  <c r="DN22" i="2"/>
  <c r="DL22" i="2"/>
  <c r="DH22" i="2"/>
  <c r="DF22" i="2"/>
  <c r="DG22" i="2" s="1"/>
  <c r="DE22" i="2"/>
  <c r="DD22" i="2"/>
  <c r="DQ21" i="2"/>
  <c r="DP21" i="2"/>
  <c r="DO21" i="2"/>
  <c r="DN21" i="2"/>
  <c r="DL21" i="2"/>
  <c r="DH21" i="2"/>
  <c r="DG21" i="2"/>
  <c r="DF21" i="2"/>
  <c r="DE21" i="2"/>
  <c r="DD21" i="2"/>
  <c r="DQ20" i="2"/>
  <c r="DP20" i="2"/>
  <c r="DO20" i="2"/>
  <c r="DN20" i="2"/>
  <c r="DL20" i="2"/>
  <c r="DH20" i="2"/>
  <c r="DF20" i="2"/>
  <c r="DG20" i="2" s="1"/>
  <c r="DE20" i="2"/>
  <c r="DD20" i="2"/>
  <c r="DQ19" i="2"/>
  <c r="DP19" i="2"/>
  <c r="DO19" i="2"/>
  <c r="DN19" i="2"/>
  <c r="DL19" i="2"/>
  <c r="DH19" i="2"/>
  <c r="DF19" i="2"/>
  <c r="DG19" i="2" s="1"/>
  <c r="DE19" i="2"/>
  <c r="DD19" i="2"/>
  <c r="DQ18" i="2"/>
  <c r="DP18" i="2"/>
  <c r="DO18" i="2"/>
  <c r="DN18" i="2"/>
  <c r="DL18" i="2"/>
  <c r="DH18" i="2"/>
  <c r="DF18" i="2"/>
  <c r="DG18" i="2" s="1"/>
  <c r="DE18" i="2"/>
  <c r="DD18" i="2"/>
  <c r="DQ17" i="2"/>
  <c r="DP17" i="2"/>
  <c r="DO17" i="2"/>
  <c r="DN17" i="2"/>
  <c r="DL17" i="2"/>
  <c r="DH17" i="2"/>
  <c r="DG17" i="2"/>
  <c r="DF17" i="2"/>
  <c r="DE17" i="2"/>
  <c r="DD17" i="2"/>
  <c r="DQ16" i="2"/>
  <c r="DP16" i="2"/>
  <c r="DO16" i="2"/>
  <c r="DN16" i="2"/>
  <c r="DL16" i="2"/>
  <c r="DH16" i="2"/>
  <c r="DF16" i="2"/>
  <c r="DG16" i="2" s="1"/>
  <c r="DE16" i="2"/>
  <c r="DD16" i="2"/>
  <c r="DQ15" i="2"/>
  <c r="DP15" i="2"/>
  <c r="DO15" i="2"/>
  <c r="DN15" i="2"/>
  <c r="DL15" i="2"/>
  <c r="DH15" i="2"/>
  <c r="DF15" i="2"/>
  <c r="DG15" i="2" s="1"/>
  <c r="DE15" i="2"/>
  <c r="DD15" i="2"/>
  <c r="DQ14" i="2"/>
  <c r="DP14" i="2"/>
  <c r="DO14" i="2"/>
  <c r="DN14" i="2"/>
  <c r="DL14" i="2"/>
  <c r="DH14" i="2"/>
  <c r="DF14" i="2"/>
  <c r="DG14" i="2" s="1"/>
  <c r="DE14" i="2"/>
  <c r="DD14" i="2"/>
  <c r="DQ13" i="2"/>
  <c r="DP13" i="2"/>
  <c r="DO13" i="2"/>
  <c r="DN13" i="2"/>
  <c r="DL13" i="2"/>
  <c r="DH13" i="2"/>
  <c r="DG13" i="2"/>
  <c r="DF13" i="2"/>
  <c r="DE13" i="2"/>
  <c r="DD13" i="2"/>
  <c r="DQ12" i="2"/>
  <c r="DP12" i="2"/>
  <c r="DO12" i="2"/>
  <c r="DN12" i="2"/>
  <c r="DL12" i="2"/>
  <c r="DH12" i="2"/>
  <c r="DF12" i="2"/>
  <c r="DG12" i="2" s="1"/>
  <c r="DE12" i="2"/>
  <c r="DD12" i="2"/>
  <c r="DQ11" i="2"/>
  <c r="DP11" i="2"/>
  <c r="DO11" i="2"/>
  <c r="DN11" i="2"/>
  <c r="DL11" i="2"/>
  <c r="DH11" i="2"/>
  <c r="DF11" i="2"/>
  <c r="DG11" i="2" s="1"/>
  <c r="DE11" i="2"/>
  <c r="DD11" i="2"/>
  <c r="DQ10" i="2"/>
  <c r="DP10" i="2"/>
  <c r="DO10" i="2"/>
  <c r="DN10" i="2"/>
  <c r="DL10" i="2"/>
  <c r="DH10" i="2"/>
  <c r="DF10" i="2"/>
  <c r="DG10" i="2" s="1"/>
  <c r="DE10" i="2"/>
  <c r="DD10" i="2"/>
  <c r="DQ9" i="2"/>
  <c r="DP9" i="2"/>
  <c r="DO9" i="2"/>
  <c r="DN9" i="2"/>
  <c r="DL9" i="2"/>
  <c r="DH9" i="2"/>
  <c r="DG9" i="2"/>
  <c r="DF9" i="2"/>
  <c r="DE9" i="2"/>
  <c r="DD9" i="2"/>
  <c r="DQ8" i="2"/>
  <c r="DP8" i="2"/>
  <c r="DO8" i="2"/>
  <c r="DN8" i="2"/>
  <c r="DL8" i="2"/>
  <c r="DH8" i="2"/>
  <c r="DF8" i="2"/>
  <c r="DG8" i="2" s="1"/>
  <c r="DE8" i="2"/>
  <c r="DD8" i="2"/>
  <c r="DQ7" i="2"/>
  <c r="DP7" i="2"/>
  <c r="DO7" i="2"/>
  <c r="DN7" i="2"/>
  <c r="DL7" i="2"/>
  <c r="DH7" i="2"/>
  <c r="DF7" i="2"/>
  <c r="DG7" i="2" s="1"/>
  <c r="DE7" i="2"/>
  <c r="DD7" i="2"/>
  <c r="DQ6" i="2"/>
  <c r="DP6" i="2"/>
  <c r="DO6" i="2"/>
  <c r="DN6" i="2"/>
  <c r="DL6" i="2"/>
  <c r="DH6" i="2"/>
  <c r="DF6" i="2"/>
  <c r="DG6" i="2" s="1"/>
  <c r="DE6" i="2"/>
  <c r="DD6" i="2"/>
  <c r="DQ5" i="2"/>
  <c r="DP5" i="2"/>
  <c r="DO5" i="2"/>
  <c r="DN5" i="2"/>
  <c r="DL5" i="2"/>
  <c r="DH5" i="2"/>
  <c r="DG5" i="2"/>
  <c r="DF5" i="2"/>
  <c r="DE5" i="2"/>
  <c r="DD5" i="2"/>
  <c r="DQ4" i="2"/>
  <c r="DP4" i="2"/>
  <c r="DO4" i="2"/>
  <c r="DN4" i="2"/>
  <c r="DL4" i="2"/>
  <c r="DH4" i="2"/>
  <c r="DF4" i="2"/>
  <c r="DG4" i="2" s="1"/>
  <c r="DE4" i="2"/>
  <c r="DD4" i="2"/>
  <c r="DI7" i="2" l="1"/>
  <c r="DJ7" i="2" s="1"/>
  <c r="DI15" i="2"/>
  <c r="DJ15" i="2" s="1"/>
  <c r="DI23" i="2"/>
  <c r="DJ23" i="2" s="1"/>
  <c r="DI31" i="2"/>
  <c r="DJ31" i="2" s="1"/>
  <c r="DI39" i="2"/>
  <c r="DJ39" i="2" s="1"/>
  <c r="DI51" i="2"/>
  <c r="DJ51" i="2" s="1"/>
  <c r="DI67" i="2"/>
  <c r="DJ67" i="2" s="1"/>
  <c r="DI55" i="2"/>
  <c r="DJ55" i="2" s="1"/>
  <c r="DI71" i="2"/>
  <c r="DJ71" i="2" s="1"/>
  <c r="DI87" i="2"/>
  <c r="DJ87" i="2" s="1"/>
  <c r="DI11" i="2"/>
  <c r="DJ11" i="2" s="1"/>
  <c r="DI19" i="2"/>
  <c r="DJ19" i="2" s="1"/>
  <c r="DI27" i="2"/>
  <c r="DJ27" i="2" s="1"/>
  <c r="DI35" i="2"/>
  <c r="DJ35" i="2" s="1"/>
  <c r="DI43" i="2"/>
  <c r="DJ43" i="2" s="1"/>
  <c r="DI91" i="2"/>
  <c r="DJ91" i="2" s="1"/>
  <c r="DI318" i="2"/>
  <c r="DI326" i="2"/>
  <c r="DI334" i="2"/>
  <c r="DI342" i="2"/>
  <c r="DI350" i="2"/>
  <c r="DI358" i="2"/>
  <c r="DI366" i="2"/>
  <c r="DI374" i="2"/>
  <c r="DI382" i="2"/>
  <c r="DI390" i="2"/>
  <c r="DI398" i="2"/>
  <c r="DI406" i="2"/>
  <c r="DI414" i="2"/>
  <c r="DI422" i="2"/>
  <c r="DI430" i="2"/>
  <c r="DI438" i="2"/>
  <c r="DI446" i="2"/>
  <c r="DI454" i="2"/>
  <c r="DI462" i="2"/>
  <c r="DI470" i="2"/>
  <c r="DI478" i="2"/>
  <c r="DI599" i="2"/>
  <c r="DQ604" i="2"/>
  <c r="CG604" i="2"/>
  <c r="DP604" i="2"/>
  <c r="DI607" i="2"/>
  <c r="DQ612" i="2"/>
  <c r="CG612" i="2"/>
  <c r="DP612" i="2"/>
  <c r="DI615" i="2"/>
  <c r="DQ620" i="2"/>
  <c r="CG620" i="2"/>
  <c r="DP620" i="2"/>
  <c r="DI623" i="2"/>
  <c r="DQ628" i="2"/>
  <c r="CG628" i="2"/>
  <c r="DP628" i="2"/>
  <c r="DI631" i="2"/>
  <c r="DQ636" i="2"/>
  <c r="DP636" i="2"/>
  <c r="CG636" i="2"/>
  <c r="DQ652" i="2"/>
  <c r="DP652" i="2"/>
  <c r="CG652" i="2"/>
  <c r="DP776" i="2"/>
  <c r="DI103" i="2"/>
  <c r="DJ103" i="2" s="1"/>
  <c r="DI111" i="2"/>
  <c r="DJ111" i="2" s="1"/>
  <c r="DI119" i="2"/>
  <c r="DJ119" i="2" s="1"/>
  <c r="DI127" i="2"/>
  <c r="DJ127" i="2" s="1"/>
  <c r="DI135" i="2"/>
  <c r="DJ135" i="2" s="1"/>
  <c r="DI143" i="2"/>
  <c r="DJ143" i="2" s="1"/>
  <c r="DI151" i="2"/>
  <c r="DJ151" i="2" s="1"/>
  <c r="DI159" i="2"/>
  <c r="DJ159" i="2" s="1"/>
  <c r="DI167" i="2"/>
  <c r="DJ167" i="2" s="1"/>
  <c r="DI175" i="2"/>
  <c r="DJ175" i="2" s="1"/>
  <c r="DI183" i="2"/>
  <c r="DJ183" i="2" s="1"/>
  <c r="DI191" i="2"/>
  <c r="DJ191" i="2" s="1"/>
  <c r="DI199" i="2"/>
  <c r="DJ199" i="2" s="1"/>
  <c r="DI207" i="2"/>
  <c r="DJ207" i="2" s="1"/>
  <c r="DI215" i="2"/>
  <c r="DJ215" i="2" s="1"/>
  <c r="DI223" i="2"/>
  <c r="DJ223" i="2" s="1"/>
  <c r="DI231" i="2"/>
  <c r="DJ231" i="2" s="1"/>
  <c r="DI239" i="2"/>
  <c r="DJ239" i="2" s="1"/>
  <c r="DI247" i="2"/>
  <c r="DJ247" i="2" s="1"/>
  <c r="DI255" i="2"/>
  <c r="DJ255" i="2" s="1"/>
  <c r="DI263" i="2"/>
  <c r="DJ263" i="2" s="1"/>
  <c r="DI271" i="2"/>
  <c r="DJ271" i="2" s="1"/>
  <c r="DI279" i="2"/>
  <c r="DJ279" i="2" s="1"/>
  <c r="DI287" i="2"/>
  <c r="DJ287" i="2" s="1"/>
  <c r="DI295" i="2"/>
  <c r="DJ295" i="2" s="1"/>
  <c r="DQ602" i="2"/>
  <c r="CG602" i="2"/>
  <c r="DP602" i="2"/>
  <c r="DQ610" i="2"/>
  <c r="CG610" i="2"/>
  <c r="DP610" i="2"/>
  <c r="DQ618" i="2"/>
  <c r="CG618" i="2"/>
  <c r="DP618" i="2"/>
  <c r="DQ626" i="2"/>
  <c r="CG626" i="2"/>
  <c r="DP626" i="2"/>
  <c r="DQ634" i="2"/>
  <c r="CG634" i="2"/>
  <c r="DP634" i="2"/>
  <c r="DP728" i="2"/>
  <c r="DP792" i="2"/>
  <c r="DQ869" i="2"/>
  <c r="DP869" i="2"/>
  <c r="CG869" i="2"/>
  <c r="DQ877" i="2"/>
  <c r="CG877" i="2"/>
  <c r="DI314" i="2"/>
  <c r="DI322" i="2"/>
  <c r="DI330" i="2"/>
  <c r="DI338" i="2"/>
  <c r="DI346" i="2"/>
  <c r="DI354" i="2"/>
  <c r="DI362" i="2"/>
  <c r="DI370" i="2"/>
  <c r="DI378" i="2"/>
  <c r="DI386" i="2"/>
  <c r="DI394" i="2"/>
  <c r="DI402" i="2"/>
  <c r="DI410" i="2"/>
  <c r="DI418" i="2"/>
  <c r="DI426" i="2"/>
  <c r="DI434" i="2"/>
  <c r="DI442" i="2"/>
  <c r="DI450" i="2"/>
  <c r="DI458" i="2"/>
  <c r="DI466" i="2"/>
  <c r="DI474" i="2"/>
  <c r="DI482" i="2"/>
  <c r="DQ600" i="2"/>
  <c r="CG600" i="2"/>
  <c r="DP600" i="2"/>
  <c r="DI603" i="2"/>
  <c r="DQ608" i="2"/>
  <c r="CG608" i="2"/>
  <c r="DP608" i="2"/>
  <c r="DI611" i="2"/>
  <c r="DQ616" i="2"/>
  <c r="CG616" i="2"/>
  <c r="DP616" i="2"/>
  <c r="DI619" i="2"/>
  <c r="DQ624" i="2"/>
  <c r="CG624" i="2"/>
  <c r="DP624" i="2"/>
  <c r="DI627" i="2"/>
  <c r="DQ632" i="2"/>
  <c r="CG632" i="2"/>
  <c r="DP632" i="2"/>
  <c r="DI635" i="2"/>
  <c r="DQ644" i="2"/>
  <c r="DP644" i="2"/>
  <c r="CG644" i="2"/>
  <c r="DQ660" i="2"/>
  <c r="DP660" i="2"/>
  <c r="CG660" i="2"/>
  <c r="DQ670" i="2"/>
  <c r="CG670" i="2"/>
  <c r="DJ723" i="2"/>
  <c r="DI723" i="2"/>
  <c r="DP744" i="2"/>
  <c r="CG817" i="2"/>
  <c r="DP817" i="2"/>
  <c r="CG833" i="2"/>
  <c r="DP833" i="2"/>
  <c r="DQ574" i="2"/>
  <c r="DP574" i="2"/>
  <c r="CG574" i="2"/>
  <c r="DQ582" i="2"/>
  <c r="DP582" i="2"/>
  <c r="CG582" i="2"/>
  <c r="DQ590" i="2"/>
  <c r="DP590" i="2"/>
  <c r="CG590" i="2"/>
  <c r="DQ598" i="2"/>
  <c r="CG598" i="2"/>
  <c r="DP598" i="2"/>
  <c r="DQ606" i="2"/>
  <c r="CG606" i="2"/>
  <c r="DP606" i="2"/>
  <c r="DQ614" i="2"/>
  <c r="CG614" i="2"/>
  <c r="DP614" i="2"/>
  <c r="DQ622" i="2"/>
  <c r="CG622" i="2"/>
  <c r="DP622" i="2"/>
  <c r="DQ630" i="2"/>
  <c r="CG630" i="2"/>
  <c r="DP630" i="2"/>
  <c r="DQ668" i="2"/>
  <c r="CG668" i="2"/>
  <c r="DQ674" i="2"/>
  <c r="CG674" i="2"/>
  <c r="DQ676" i="2"/>
  <c r="CG676" i="2"/>
  <c r="DQ690" i="2"/>
  <c r="CG690" i="2"/>
  <c r="DQ692" i="2"/>
  <c r="CG692" i="2"/>
  <c r="DQ706" i="2"/>
  <c r="CG706" i="2"/>
  <c r="DQ708" i="2"/>
  <c r="CG708" i="2"/>
  <c r="DP760" i="2"/>
  <c r="DQ920" i="2"/>
  <c r="CG920" i="2"/>
  <c r="DP920" i="2"/>
  <c r="DQ926" i="2"/>
  <c r="DP926" i="2"/>
  <c r="CG926" i="2"/>
  <c r="DQ935" i="2"/>
  <c r="CG935" i="2"/>
  <c r="DQ984" i="2"/>
  <c r="CG984" i="2"/>
  <c r="DP984" i="2"/>
  <c r="DQ990" i="2"/>
  <c r="DP990" i="2"/>
  <c r="CG990" i="2"/>
  <c r="DQ999" i="2"/>
  <c r="CG999" i="2"/>
  <c r="DQ1235" i="2"/>
  <c r="CG1235" i="2"/>
  <c r="DP1235" i="2"/>
  <c r="DQ1515" i="2"/>
  <c r="CG1515" i="2"/>
  <c r="DQ1592" i="2"/>
  <c r="CG1592" i="2"/>
  <c r="DP1592" i="2"/>
  <c r="DI484" i="2"/>
  <c r="DI486" i="2"/>
  <c r="DI488" i="2"/>
  <c r="DI490" i="2"/>
  <c r="DI492" i="2"/>
  <c r="DI494" i="2"/>
  <c r="DI496" i="2"/>
  <c r="DI498" i="2"/>
  <c r="DI500" i="2"/>
  <c r="DI502" i="2"/>
  <c r="DI504" i="2"/>
  <c r="DI506" i="2"/>
  <c r="DI508" i="2"/>
  <c r="DI510" i="2"/>
  <c r="DI512" i="2"/>
  <c r="DI514" i="2"/>
  <c r="DI516" i="2"/>
  <c r="DI518" i="2"/>
  <c r="DI520" i="2"/>
  <c r="DI522" i="2"/>
  <c r="DI524" i="2"/>
  <c r="DI526" i="2"/>
  <c r="DI528" i="2"/>
  <c r="DI530" i="2"/>
  <c r="DI532" i="2"/>
  <c r="DI534" i="2"/>
  <c r="DI536" i="2"/>
  <c r="DI538" i="2"/>
  <c r="DI540" i="2"/>
  <c r="DI542" i="2"/>
  <c r="DI544" i="2"/>
  <c r="DI546" i="2"/>
  <c r="DI548" i="2"/>
  <c r="DI550" i="2"/>
  <c r="DI552" i="2"/>
  <c r="DI554" i="2"/>
  <c r="DI556" i="2"/>
  <c r="DI558" i="2"/>
  <c r="DI560" i="2"/>
  <c r="DI562" i="2"/>
  <c r="DI564" i="2"/>
  <c r="DI566" i="2"/>
  <c r="DI575" i="2"/>
  <c r="DI583" i="2"/>
  <c r="DI591" i="2"/>
  <c r="DQ642" i="2"/>
  <c r="DP642" i="2"/>
  <c r="DQ650" i="2"/>
  <c r="DP650" i="2"/>
  <c r="DQ658" i="2"/>
  <c r="DP658" i="2"/>
  <c r="DI671" i="2"/>
  <c r="DQ712" i="2"/>
  <c r="DP712" i="2"/>
  <c r="CG712" i="2"/>
  <c r="DJ715" i="2"/>
  <c r="DP732" i="2"/>
  <c r="DP748" i="2"/>
  <c r="DP764" i="2"/>
  <c r="DP780" i="2"/>
  <c r="DP796" i="2"/>
  <c r="DH807" i="2"/>
  <c r="DH823" i="2"/>
  <c r="DJ845" i="2"/>
  <c r="DJ847" i="2"/>
  <c r="CG849" i="2"/>
  <c r="DP849" i="2"/>
  <c r="DQ904" i="2"/>
  <c r="CG904" i="2"/>
  <c r="DP904" i="2"/>
  <c r="DQ910" i="2"/>
  <c r="DP910" i="2"/>
  <c r="CG910" i="2"/>
  <c r="DQ919" i="2"/>
  <c r="CG919" i="2"/>
  <c r="DQ968" i="2"/>
  <c r="CG968" i="2"/>
  <c r="DP968" i="2"/>
  <c r="DQ974" i="2"/>
  <c r="DP974" i="2"/>
  <c r="CG974" i="2"/>
  <c r="DQ983" i="2"/>
  <c r="CG983" i="2"/>
  <c r="DQ1032" i="2"/>
  <c r="CG1032" i="2"/>
  <c r="DP1032" i="2"/>
  <c r="DQ1038" i="2"/>
  <c r="DP1038" i="2"/>
  <c r="CG1038" i="2"/>
  <c r="DQ1047" i="2"/>
  <c r="CG1047" i="2"/>
  <c r="DQ1074" i="2"/>
  <c r="DP1074" i="2"/>
  <c r="CG1074" i="2"/>
  <c r="DQ1096" i="2"/>
  <c r="CG1096" i="2"/>
  <c r="DP1096" i="2"/>
  <c r="DQ1113" i="2"/>
  <c r="DP1113" i="2"/>
  <c r="CG1113" i="2"/>
  <c r="DQ1115" i="2"/>
  <c r="DP1115" i="2"/>
  <c r="CG1115" i="2"/>
  <c r="DQ1123" i="2"/>
  <c r="CG1123" i="2"/>
  <c r="DP1123" i="2"/>
  <c r="DQ1126" i="2"/>
  <c r="DP1126" i="2"/>
  <c r="CG1126" i="2"/>
  <c r="DQ1156" i="2"/>
  <c r="CG1156" i="2"/>
  <c r="DP1156" i="2"/>
  <c r="DQ1180" i="2"/>
  <c r="CG1180" i="2"/>
  <c r="DP1180" i="2"/>
  <c r="DQ1223" i="2"/>
  <c r="CG1223" i="2"/>
  <c r="DP1223" i="2"/>
  <c r="DI569" i="2"/>
  <c r="DI577" i="2"/>
  <c r="DI585" i="2"/>
  <c r="DI593" i="2"/>
  <c r="DI639" i="2"/>
  <c r="DQ640" i="2"/>
  <c r="DP640" i="2"/>
  <c r="DI647" i="2"/>
  <c r="DQ648" i="2"/>
  <c r="DP648" i="2"/>
  <c r="DI655" i="2"/>
  <c r="DQ656" i="2"/>
  <c r="DP656" i="2"/>
  <c r="DQ682" i="2"/>
  <c r="CG682" i="2"/>
  <c r="DQ684" i="2"/>
  <c r="CG684" i="2"/>
  <c r="DQ698" i="2"/>
  <c r="CG698" i="2"/>
  <c r="DQ700" i="2"/>
  <c r="CG700" i="2"/>
  <c r="DQ714" i="2"/>
  <c r="CG714" i="2"/>
  <c r="DP714" i="2"/>
  <c r="DP736" i="2"/>
  <c r="DP752" i="2"/>
  <c r="DP768" i="2"/>
  <c r="DP784" i="2"/>
  <c r="DP800" i="2"/>
  <c r="DQ903" i="2"/>
  <c r="CG903" i="2"/>
  <c r="DQ952" i="2"/>
  <c r="CG952" i="2"/>
  <c r="DP952" i="2"/>
  <c r="DQ958" i="2"/>
  <c r="DP958" i="2"/>
  <c r="CG958" i="2"/>
  <c r="DQ967" i="2"/>
  <c r="CG967" i="2"/>
  <c r="DQ1016" i="2"/>
  <c r="CG1016" i="2"/>
  <c r="DP1016" i="2"/>
  <c r="DQ1022" i="2"/>
  <c r="DP1022" i="2"/>
  <c r="CG1022" i="2"/>
  <c r="DQ1031" i="2"/>
  <c r="CG1031" i="2"/>
  <c r="DP1294" i="2"/>
  <c r="CG1294" i="2"/>
  <c r="DQ1294" i="2"/>
  <c r="DQ1312" i="2"/>
  <c r="DP1312" i="2"/>
  <c r="CG1312" i="2"/>
  <c r="DI567" i="2"/>
  <c r="DJ567" i="2" s="1"/>
  <c r="CG568" i="2"/>
  <c r="DP568" i="2"/>
  <c r="DI571" i="2"/>
  <c r="CG576" i="2"/>
  <c r="DP576" i="2"/>
  <c r="DI579" i="2"/>
  <c r="CG584" i="2"/>
  <c r="DP584" i="2"/>
  <c r="DI587" i="2"/>
  <c r="CG592" i="2"/>
  <c r="DP592" i="2"/>
  <c r="DI595" i="2"/>
  <c r="DI637" i="2"/>
  <c r="DQ638" i="2"/>
  <c r="DP638" i="2"/>
  <c r="CG642" i="2"/>
  <c r="DI645" i="2"/>
  <c r="DQ646" i="2"/>
  <c r="DP646" i="2"/>
  <c r="CG650" i="2"/>
  <c r="DI653" i="2"/>
  <c r="DQ654" i="2"/>
  <c r="DP654" i="2"/>
  <c r="CG658" i="2"/>
  <c r="DI661" i="2"/>
  <c r="DQ716" i="2"/>
  <c r="CG716" i="2"/>
  <c r="DP716" i="2"/>
  <c r="DQ718" i="2"/>
  <c r="CG718" i="2"/>
  <c r="DP718" i="2"/>
  <c r="DI733" i="2"/>
  <c r="DP740" i="2"/>
  <c r="DI749" i="2"/>
  <c r="DP756" i="2"/>
  <c r="DI765" i="2"/>
  <c r="DP772" i="2"/>
  <c r="DI781" i="2"/>
  <c r="DP788" i="2"/>
  <c r="DI797" i="2"/>
  <c r="DP803" i="2"/>
  <c r="DQ803" i="2"/>
  <c r="CG803" i="2"/>
  <c r="DI809" i="2"/>
  <c r="DJ809" i="2" s="1"/>
  <c r="CG813" i="2"/>
  <c r="DP813" i="2"/>
  <c r="DJ813" i="2"/>
  <c r="DI815" i="2"/>
  <c r="DJ815" i="2" s="1"/>
  <c r="DI818" i="2"/>
  <c r="DI820" i="2"/>
  <c r="DH821" i="2"/>
  <c r="DI825" i="2"/>
  <c r="DJ825" i="2" s="1"/>
  <c r="CG829" i="2"/>
  <c r="DP829" i="2"/>
  <c r="DJ829" i="2"/>
  <c r="DI831" i="2"/>
  <c r="DJ831" i="2" s="1"/>
  <c r="DI834" i="2"/>
  <c r="DI838" i="2"/>
  <c r="DI854" i="2"/>
  <c r="DQ890" i="2"/>
  <c r="DP890" i="2"/>
  <c r="CG890" i="2"/>
  <c r="DQ898" i="2"/>
  <c r="DP898" i="2"/>
  <c r="CG898" i="2"/>
  <c r="DQ936" i="2"/>
  <c r="CG936" i="2"/>
  <c r="DP936" i="2"/>
  <c r="DQ942" i="2"/>
  <c r="DP942" i="2"/>
  <c r="CG942" i="2"/>
  <c r="DQ951" i="2"/>
  <c r="CG951" i="2"/>
  <c r="DQ1000" i="2"/>
  <c r="CG1000" i="2"/>
  <c r="DP1000" i="2"/>
  <c r="DQ1006" i="2"/>
  <c r="DP1006" i="2"/>
  <c r="CG1006" i="2"/>
  <c r="DQ1015" i="2"/>
  <c r="CG1015" i="2"/>
  <c r="DH837" i="2"/>
  <c r="DH839" i="2"/>
  <c r="DI841" i="2"/>
  <c r="DJ841" i="2" s="1"/>
  <c r="DI843" i="2"/>
  <c r="DJ843" i="2" s="1"/>
  <c r="DI848" i="2"/>
  <c r="DI850" i="2"/>
  <c r="DH853" i="2"/>
  <c r="DH855" i="2"/>
  <c r="DI857" i="2"/>
  <c r="DJ857" i="2" s="1"/>
  <c r="DH871" i="2"/>
  <c r="DP901" i="2"/>
  <c r="DQ901" i="2"/>
  <c r="DH909" i="2"/>
  <c r="DP917" i="2"/>
  <c r="DQ917" i="2"/>
  <c r="DH925" i="2"/>
  <c r="DP933" i="2"/>
  <c r="DQ933" i="2"/>
  <c r="DH941" i="2"/>
  <c r="DP949" i="2"/>
  <c r="DQ949" i="2"/>
  <c r="DH957" i="2"/>
  <c r="DP965" i="2"/>
  <c r="DQ965" i="2"/>
  <c r="DH973" i="2"/>
  <c r="DP981" i="2"/>
  <c r="DQ981" i="2"/>
  <c r="DH989" i="2"/>
  <c r="DP997" i="2"/>
  <c r="DQ997" i="2"/>
  <c r="DH1005" i="2"/>
  <c r="DP1013" i="2"/>
  <c r="DQ1013" i="2"/>
  <c r="DH1021" i="2"/>
  <c r="DP1029" i="2"/>
  <c r="DQ1029" i="2"/>
  <c r="DH1037" i="2"/>
  <c r="DP1045" i="2"/>
  <c r="DQ1045" i="2"/>
  <c r="DP1069" i="2"/>
  <c r="DQ1069" i="2"/>
  <c r="DQ1116" i="2"/>
  <c r="CG1116" i="2"/>
  <c r="DP1116" i="2"/>
  <c r="DI1117" i="2"/>
  <c r="DJ1117" i="2" s="1"/>
  <c r="DI1127" i="2"/>
  <c r="DJ1127" i="2" s="1"/>
  <c r="DQ1134" i="2"/>
  <c r="DP1134" i="2"/>
  <c r="DQ1158" i="2"/>
  <c r="CG1158" i="2"/>
  <c r="DP1198" i="2"/>
  <c r="CG1198" i="2"/>
  <c r="DQ1198" i="2"/>
  <c r="DQ1221" i="2"/>
  <c r="CG1221" i="2"/>
  <c r="DP1221" i="2"/>
  <c r="DQ1231" i="2"/>
  <c r="DP1231" i="2"/>
  <c r="CG1231" i="2"/>
  <c r="DQ1259" i="2"/>
  <c r="CG1259" i="2"/>
  <c r="DP1259" i="2"/>
  <c r="DQ1331" i="2"/>
  <c r="DP1331" i="2"/>
  <c r="CG1331" i="2"/>
  <c r="DQ1333" i="2"/>
  <c r="CG1333" i="2"/>
  <c r="DP1333" i="2"/>
  <c r="DQ1405" i="2"/>
  <c r="DP1405" i="2"/>
  <c r="CG1405" i="2"/>
  <c r="DI675" i="2"/>
  <c r="DI683" i="2"/>
  <c r="DI691" i="2"/>
  <c r="DI699" i="2"/>
  <c r="DI707" i="2"/>
  <c r="DI713" i="2"/>
  <c r="DH722" i="2"/>
  <c r="DH724" i="2"/>
  <c r="DI727" i="2"/>
  <c r="DI731" i="2"/>
  <c r="DI735" i="2"/>
  <c r="DI739" i="2"/>
  <c r="DI743" i="2"/>
  <c r="DI747" i="2"/>
  <c r="DI751" i="2"/>
  <c r="DI755" i="2"/>
  <c r="DI759" i="2"/>
  <c r="DI763" i="2"/>
  <c r="DI767" i="2"/>
  <c r="DI771" i="2"/>
  <c r="DI775" i="2"/>
  <c r="DI779" i="2"/>
  <c r="DI783" i="2"/>
  <c r="DI787" i="2"/>
  <c r="DI791" i="2"/>
  <c r="DI795" i="2"/>
  <c r="DI799" i="2"/>
  <c r="DI807" i="2"/>
  <c r="DJ807" i="2" s="1"/>
  <c r="DI812" i="2"/>
  <c r="DI814" i="2"/>
  <c r="DH817" i="2"/>
  <c r="DH819" i="2"/>
  <c r="DI821" i="2"/>
  <c r="DJ821" i="2" s="1"/>
  <c r="DI823" i="2"/>
  <c r="DJ823" i="2" s="1"/>
  <c r="DI828" i="2"/>
  <c r="DI830" i="2"/>
  <c r="DH833" i="2"/>
  <c r="DH835" i="2"/>
  <c r="DI837" i="2"/>
  <c r="DJ837" i="2" s="1"/>
  <c r="DI839" i="2"/>
  <c r="DJ839" i="2" s="1"/>
  <c r="DI844" i="2"/>
  <c r="DI846" i="2"/>
  <c r="DH849" i="2"/>
  <c r="DH851" i="2"/>
  <c r="DI853" i="2"/>
  <c r="DJ853" i="2" s="1"/>
  <c r="DI855" i="2"/>
  <c r="DJ855" i="2" s="1"/>
  <c r="DI864" i="2"/>
  <c r="DI871" i="2"/>
  <c r="DJ871" i="2" s="1"/>
  <c r="DI874" i="2"/>
  <c r="DJ874" i="2" s="1"/>
  <c r="DP885" i="2"/>
  <c r="DQ885" i="2"/>
  <c r="DH891" i="2"/>
  <c r="DQ893" i="2"/>
  <c r="DH895" i="2"/>
  <c r="DQ896" i="2"/>
  <c r="DP896" i="2"/>
  <c r="DQ897" i="2"/>
  <c r="DQ902" i="2"/>
  <c r="DP902" i="2"/>
  <c r="CG902" i="2"/>
  <c r="DQ913" i="2"/>
  <c r="DQ918" i="2"/>
  <c r="DP918" i="2"/>
  <c r="CG918" i="2"/>
  <c r="DQ929" i="2"/>
  <c r="DQ934" i="2"/>
  <c r="DP934" i="2"/>
  <c r="CG934" i="2"/>
  <c r="DQ945" i="2"/>
  <c r="DQ950" i="2"/>
  <c r="DP950" i="2"/>
  <c r="CG950" i="2"/>
  <c r="DQ961" i="2"/>
  <c r="DQ966" i="2"/>
  <c r="DP966" i="2"/>
  <c r="CG966" i="2"/>
  <c r="DQ977" i="2"/>
  <c r="DQ982" i="2"/>
  <c r="DP982" i="2"/>
  <c r="CG982" i="2"/>
  <c r="DQ993" i="2"/>
  <c r="DQ998" i="2"/>
  <c r="DP998" i="2"/>
  <c r="CG998" i="2"/>
  <c r="DQ1009" i="2"/>
  <c r="DQ1014" i="2"/>
  <c r="DP1014" i="2"/>
  <c r="CG1014" i="2"/>
  <c r="DQ1025" i="2"/>
  <c r="DQ1030" i="2"/>
  <c r="DP1030" i="2"/>
  <c r="CG1030" i="2"/>
  <c r="DQ1041" i="2"/>
  <c r="DQ1046" i="2"/>
  <c r="DP1046" i="2"/>
  <c r="CG1046" i="2"/>
  <c r="DI1051" i="2"/>
  <c r="DJ1051" i="2" s="1"/>
  <c r="DQ1055" i="2"/>
  <c r="CG1055" i="2"/>
  <c r="DQ1080" i="2"/>
  <c r="CG1080" i="2"/>
  <c r="DP1080" i="2"/>
  <c r="DQ1090" i="2"/>
  <c r="DP1090" i="2"/>
  <c r="CG1090" i="2"/>
  <c r="CG1118" i="2"/>
  <c r="DQ1118" i="2"/>
  <c r="DQ1125" i="2"/>
  <c r="DP1125" i="2"/>
  <c r="CG1125" i="2"/>
  <c r="DQ1143" i="2"/>
  <c r="DP1143" i="2"/>
  <c r="CG1143" i="2"/>
  <c r="DP1146" i="2"/>
  <c r="DQ1146" i="2"/>
  <c r="CG1146" i="2"/>
  <c r="DQ1153" i="2"/>
  <c r="DP1153" i="2"/>
  <c r="CG1153" i="2"/>
  <c r="DP1226" i="2"/>
  <c r="CG1226" i="2"/>
  <c r="DQ1226" i="2"/>
  <c r="DQ1265" i="2"/>
  <c r="DP1265" i="2"/>
  <c r="CG1265" i="2"/>
  <c r="DQ1267" i="2"/>
  <c r="CG1267" i="2"/>
  <c r="DP1267" i="2"/>
  <c r="DQ1389" i="2"/>
  <c r="DP1389" i="2"/>
  <c r="CG1389" i="2"/>
  <c r="DQ1440" i="2"/>
  <c r="DP1440" i="2"/>
  <c r="CG1440" i="2"/>
  <c r="DI669" i="2"/>
  <c r="DI677" i="2"/>
  <c r="DI685" i="2"/>
  <c r="DI693" i="2"/>
  <c r="DI701" i="2"/>
  <c r="DI709" i="2"/>
  <c r="DI725" i="2"/>
  <c r="DP726" i="2"/>
  <c r="DP730" i="2"/>
  <c r="DP734" i="2"/>
  <c r="DP738" i="2"/>
  <c r="DP742" i="2"/>
  <c r="DP746" i="2"/>
  <c r="DP750" i="2"/>
  <c r="DP754" i="2"/>
  <c r="DP758" i="2"/>
  <c r="DP762" i="2"/>
  <c r="DP766" i="2"/>
  <c r="DP770" i="2"/>
  <c r="DP774" i="2"/>
  <c r="DP778" i="2"/>
  <c r="DP782" i="2"/>
  <c r="DP786" i="2"/>
  <c r="DP790" i="2"/>
  <c r="DP794" i="2"/>
  <c r="DP798" i="2"/>
  <c r="DH803" i="2"/>
  <c r="DI808" i="2"/>
  <c r="DI810" i="2"/>
  <c r="DH813" i="2"/>
  <c r="DH815" i="2"/>
  <c r="DI817" i="2"/>
  <c r="DJ817" i="2" s="1"/>
  <c r="DI819" i="2"/>
  <c r="DJ819" i="2" s="1"/>
  <c r="DI824" i="2"/>
  <c r="DI826" i="2"/>
  <c r="DH829" i="2"/>
  <c r="DH831" i="2"/>
  <c r="DI833" i="2"/>
  <c r="DJ833" i="2" s="1"/>
  <c r="DI835" i="2"/>
  <c r="DJ835" i="2" s="1"/>
  <c r="DI840" i="2"/>
  <c r="DI842" i="2"/>
  <c r="DH845" i="2"/>
  <c r="DP845" i="2"/>
  <c r="DH847" i="2"/>
  <c r="DI849" i="2"/>
  <c r="DJ849" i="2" s="1"/>
  <c r="DI851" i="2"/>
  <c r="DJ851" i="2" s="1"/>
  <c r="DI856" i="2"/>
  <c r="DI858" i="2"/>
  <c r="CG861" i="2"/>
  <c r="DI862" i="2"/>
  <c r="CG865" i="2"/>
  <c r="DI866" i="2"/>
  <c r="DJ866" i="2" s="1"/>
  <c r="DH869" i="2"/>
  <c r="DI872" i="2"/>
  <c r="DI880" i="2"/>
  <c r="DH881" i="2"/>
  <c r="DQ886" i="2"/>
  <c r="DP886" i="2"/>
  <c r="CG886" i="2"/>
  <c r="DQ888" i="2"/>
  <c r="CG888" i="2"/>
  <c r="DP888" i="2"/>
  <c r="DP892" i="2"/>
  <c r="DH901" i="2"/>
  <c r="DI905" i="2"/>
  <c r="DP909" i="2"/>
  <c r="DQ909" i="2"/>
  <c r="DP912" i="2"/>
  <c r="DH917" i="2"/>
  <c r="DI921" i="2"/>
  <c r="DP925" i="2"/>
  <c r="DQ925" i="2"/>
  <c r="DP928" i="2"/>
  <c r="DH933" i="2"/>
  <c r="DI937" i="2"/>
  <c r="DP941" i="2"/>
  <c r="DQ941" i="2"/>
  <c r="DP944" i="2"/>
  <c r="DH949" i="2"/>
  <c r="DI953" i="2"/>
  <c r="DP957" i="2"/>
  <c r="DQ957" i="2"/>
  <c r="DP960" i="2"/>
  <c r="DH965" i="2"/>
  <c r="DI969" i="2"/>
  <c r="DP973" i="2"/>
  <c r="DQ973" i="2"/>
  <c r="DP976" i="2"/>
  <c r="DH981" i="2"/>
  <c r="DI985" i="2"/>
  <c r="DP989" i="2"/>
  <c r="DQ989" i="2"/>
  <c r="DP992" i="2"/>
  <c r="DH997" i="2"/>
  <c r="DI1001" i="2"/>
  <c r="DP1005" i="2"/>
  <c r="DQ1005" i="2"/>
  <c r="DP1008" i="2"/>
  <c r="DH1013" i="2"/>
  <c r="DP1021" i="2"/>
  <c r="DQ1021" i="2"/>
  <c r="DP1024" i="2"/>
  <c r="DH1029" i="2"/>
  <c r="DP1037" i="2"/>
  <c r="DQ1037" i="2"/>
  <c r="DP1040" i="2"/>
  <c r="DH1045" i="2"/>
  <c r="DP1085" i="2"/>
  <c r="DQ1085" i="2"/>
  <c r="DP1110" i="2"/>
  <c r="CG1110" i="2"/>
  <c r="DP1166" i="2"/>
  <c r="CG1166" i="2"/>
  <c r="CG1174" i="2"/>
  <c r="DQ1174" i="2"/>
  <c r="DQ1363" i="2"/>
  <c r="DP1363" i="2"/>
  <c r="CG1363" i="2"/>
  <c r="DQ1384" i="2"/>
  <c r="CG1384" i="2"/>
  <c r="DP1384" i="2"/>
  <c r="DP1420" i="2"/>
  <c r="CG1420" i="2"/>
  <c r="DQ1420" i="2"/>
  <c r="DQ1427" i="2"/>
  <c r="DP1427" i="2"/>
  <c r="CG1427" i="2"/>
  <c r="DH1061" i="2"/>
  <c r="DH1063" i="2"/>
  <c r="DH1067" i="2"/>
  <c r="DH1077" i="2"/>
  <c r="DH1083" i="2"/>
  <c r="DH1093" i="2"/>
  <c r="DH1122" i="2"/>
  <c r="DI1134" i="2"/>
  <c r="DJ1134" i="2" s="1"/>
  <c r="DQ1149" i="2"/>
  <c r="CG1149" i="2"/>
  <c r="DQ1151" i="2"/>
  <c r="DP1151" i="2"/>
  <c r="DH1162" i="2"/>
  <c r="DQ1163" i="2"/>
  <c r="CG1163" i="2"/>
  <c r="DP1163" i="2"/>
  <c r="DQ1171" i="2"/>
  <c r="CG1171" i="2"/>
  <c r="DP1171" i="2"/>
  <c r="DP1178" i="2"/>
  <c r="DQ1178" i="2"/>
  <c r="CG1178" i="2"/>
  <c r="DQ1183" i="2"/>
  <c r="CG1183" i="2"/>
  <c r="DQ1201" i="2"/>
  <c r="DP1201" i="2"/>
  <c r="CG1201" i="2"/>
  <c r="DQ1229" i="2"/>
  <c r="CG1229" i="2"/>
  <c r="DP1234" i="2"/>
  <c r="DQ1234" i="2"/>
  <c r="DQ1236" i="2"/>
  <c r="CG1236" i="2"/>
  <c r="DP1236" i="2"/>
  <c r="DQ1261" i="2"/>
  <c r="CG1261" i="2"/>
  <c r="DQ1263" i="2"/>
  <c r="DP1263" i="2"/>
  <c r="DQ1268" i="2"/>
  <c r="CG1268" i="2"/>
  <c r="DP1268" i="2"/>
  <c r="DQ1273" i="2"/>
  <c r="DP1273" i="2"/>
  <c r="CG1273" i="2"/>
  <c r="DH1274" i="2"/>
  <c r="DQ1283" i="2"/>
  <c r="DP1283" i="2"/>
  <c r="CG1283" i="2"/>
  <c r="DH1290" i="2"/>
  <c r="DQ1296" i="2"/>
  <c r="DQ1323" i="2"/>
  <c r="DP1323" i="2"/>
  <c r="CG1323" i="2"/>
  <c r="DQ1325" i="2"/>
  <c r="CG1325" i="2"/>
  <c r="DP1325" i="2"/>
  <c r="DQ1329" i="2"/>
  <c r="CG1329" i="2"/>
  <c r="DQ1376" i="2"/>
  <c r="DP1376" i="2"/>
  <c r="CG1376" i="2"/>
  <c r="DQ1390" i="2"/>
  <c r="CG1390" i="2"/>
  <c r="DJ1392" i="2"/>
  <c r="DQ1415" i="2"/>
  <c r="CG1415" i="2"/>
  <c r="DQ1451" i="2"/>
  <c r="DP1451" i="2"/>
  <c r="CG1451" i="2"/>
  <c r="DQ1574" i="2"/>
  <c r="CG1574" i="2"/>
  <c r="DP1574" i="2"/>
  <c r="DH1059" i="2"/>
  <c r="DI1061" i="2"/>
  <c r="DJ1061" i="2" s="1"/>
  <c r="DH1065" i="2"/>
  <c r="DP1068" i="2"/>
  <c r="DH1071" i="2"/>
  <c r="DQ1073" i="2"/>
  <c r="DH1081" i="2"/>
  <c r="DP1084" i="2"/>
  <c r="DH1087" i="2"/>
  <c r="DQ1089" i="2"/>
  <c r="DH1097" i="2"/>
  <c r="DH1100" i="2"/>
  <c r="DH1106" i="2"/>
  <c r="DH1108" i="2"/>
  <c r="DP1111" i="2"/>
  <c r="DP1117" i="2"/>
  <c r="DP1127" i="2"/>
  <c r="DP1133" i="2"/>
  <c r="DJ1135" i="2"/>
  <c r="DJ1151" i="2"/>
  <c r="DH1164" i="2"/>
  <c r="DQ1165" i="2"/>
  <c r="DP1165" i="2"/>
  <c r="CG1165" i="2"/>
  <c r="DH1170" i="2"/>
  <c r="DH1172" i="2"/>
  <c r="DQ1173" i="2"/>
  <c r="DP1173" i="2"/>
  <c r="CG1173" i="2"/>
  <c r="DQ1181" i="2"/>
  <c r="CG1181" i="2"/>
  <c r="DJ1190" i="2"/>
  <c r="DQ1227" i="2"/>
  <c r="CG1227" i="2"/>
  <c r="DP1227" i="2"/>
  <c r="DP1258" i="2"/>
  <c r="CG1258" i="2"/>
  <c r="DQ1258" i="2"/>
  <c r="DP1266" i="2"/>
  <c r="DQ1266" i="2"/>
  <c r="DQ1271" i="2"/>
  <c r="DP1271" i="2"/>
  <c r="DQ1281" i="2"/>
  <c r="DP1281" i="2"/>
  <c r="DH1284" i="2"/>
  <c r="DQ1289" i="2"/>
  <c r="CG1289" i="2"/>
  <c r="DH1298" i="2"/>
  <c r="DQ1315" i="2"/>
  <c r="DP1315" i="2"/>
  <c r="CG1315" i="2"/>
  <c r="DQ1319" i="2"/>
  <c r="CG1319" i="2"/>
  <c r="DH1324" i="2"/>
  <c r="DQ1355" i="2"/>
  <c r="DP1355" i="2"/>
  <c r="CG1355" i="2"/>
  <c r="CG1430" i="2"/>
  <c r="DP1430" i="2"/>
  <c r="DQ1433" i="2"/>
  <c r="CG1433" i="2"/>
  <c r="DP1433" i="2"/>
  <c r="DJ1479" i="2"/>
  <c r="DQ1578" i="2"/>
  <c r="DP1578" i="2"/>
  <c r="CG1578" i="2"/>
  <c r="DH879" i="2"/>
  <c r="DI881" i="2"/>
  <c r="DJ881" i="2" s="1"/>
  <c r="DI884" i="2"/>
  <c r="DH893" i="2"/>
  <c r="DH899" i="2"/>
  <c r="DH905" i="2"/>
  <c r="DH907" i="2"/>
  <c r="DH913" i="2"/>
  <c r="DH915" i="2"/>
  <c r="DH921" i="2"/>
  <c r="DH923" i="2"/>
  <c r="DH929" i="2"/>
  <c r="DH931" i="2"/>
  <c r="DH937" i="2"/>
  <c r="DH939" i="2"/>
  <c r="DH945" i="2"/>
  <c r="DH947" i="2"/>
  <c r="DH953" i="2"/>
  <c r="DH955" i="2"/>
  <c r="DH961" i="2"/>
  <c r="DH963" i="2"/>
  <c r="DH969" i="2"/>
  <c r="DH971" i="2"/>
  <c r="DH977" i="2"/>
  <c r="DH979" i="2"/>
  <c r="DH985" i="2"/>
  <c r="DH987" i="2"/>
  <c r="DH993" i="2"/>
  <c r="DH995" i="2"/>
  <c r="DH1001" i="2"/>
  <c r="DH1003" i="2"/>
  <c r="DH1009" i="2"/>
  <c r="DH1011" i="2"/>
  <c r="DH1017" i="2"/>
  <c r="DH1019" i="2"/>
  <c r="DH1025" i="2"/>
  <c r="DH1027" i="2"/>
  <c r="DH1033" i="2"/>
  <c r="DH1035" i="2"/>
  <c r="DH1041" i="2"/>
  <c r="DH1043" i="2"/>
  <c r="DI1052" i="2"/>
  <c r="DI1058" i="2"/>
  <c r="DH1064" i="2"/>
  <c r="DI1065" i="2"/>
  <c r="DI1066" i="2"/>
  <c r="DH1069" i="2"/>
  <c r="DP1072" i="2"/>
  <c r="DH1075" i="2"/>
  <c r="DQ1077" i="2"/>
  <c r="CG1078" i="2"/>
  <c r="DP1078" i="2"/>
  <c r="DI1081" i="2"/>
  <c r="DI1082" i="2"/>
  <c r="DH1085" i="2"/>
  <c r="DP1088" i="2"/>
  <c r="DH1091" i="2"/>
  <c r="DQ1093" i="2"/>
  <c r="CG1094" i="2"/>
  <c r="DP1094" i="2"/>
  <c r="DI1099" i="2"/>
  <c r="DI1100" i="2"/>
  <c r="DP1103" i="2"/>
  <c r="DP1119" i="2"/>
  <c r="DH1124" i="2"/>
  <c r="CG1129" i="2"/>
  <c r="DP1129" i="2"/>
  <c r="DP1131" i="2"/>
  <c r="CG1135" i="2"/>
  <c r="DP1135" i="2"/>
  <c r="DI1140" i="2"/>
  <c r="DJ1140" i="2" s="1"/>
  <c r="DH1146" i="2"/>
  <c r="DP1150" i="2"/>
  <c r="CG1151" i="2"/>
  <c r="CG1154" i="2"/>
  <c r="DQ1154" i="2"/>
  <c r="DH1156" i="2"/>
  <c r="DQ1164" i="2"/>
  <c r="CG1164" i="2"/>
  <c r="DQ1172" i="2"/>
  <c r="CG1172" i="2"/>
  <c r="DI1172" i="2"/>
  <c r="DQ1175" i="2"/>
  <c r="CG1175" i="2"/>
  <c r="DP1175" i="2"/>
  <c r="DQ1179" i="2"/>
  <c r="CG1179" i="2"/>
  <c r="DP1179" i="2"/>
  <c r="DH1180" i="2"/>
  <c r="DH1216" i="2"/>
  <c r="DH1226" i="2"/>
  <c r="DQ1233" i="2"/>
  <c r="DP1233" i="2"/>
  <c r="CG1233" i="2"/>
  <c r="DQ1253" i="2"/>
  <c r="CG1253" i="2"/>
  <c r="DQ1255" i="2"/>
  <c r="CG1255" i="2"/>
  <c r="DP1255" i="2"/>
  <c r="DI1259" i="2"/>
  <c r="DJ1259" i="2" s="1"/>
  <c r="CG1263" i="2"/>
  <c r="DQ1280" i="2"/>
  <c r="DP1280" i="2"/>
  <c r="DQ1293" i="2"/>
  <c r="CG1293" i="2"/>
  <c r="DP1293" i="2"/>
  <c r="DH1294" i="2"/>
  <c r="DI1295" i="2"/>
  <c r="DJ1295" i="2" s="1"/>
  <c r="DQ1313" i="2"/>
  <c r="DP1313" i="2"/>
  <c r="DI1313" i="2"/>
  <c r="DJ1313" i="2" s="1"/>
  <c r="DH1316" i="2"/>
  <c r="DQ1317" i="2"/>
  <c r="CG1317" i="2"/>
  <c r="DP1317" i="2"/>
  <c r="DI1320" i="2"/>
  <c r="DJ1320" i="2" s="1"/>
  <c r="DI1322" i="2"/>
  <c r="DJ1322" i="2" s="1"/>
  <c r="DQ1345" i="2"/>
  <c r="CG1345" i="2"/>
  <c r="DP1345" i="2"/>
  <c r="DI1354" i="2"/>
  <c r="DJ1354" i="2" s="1"/>
  <c r="DQ1377" i="2"/>
  <c r="DP1377" i="2"/>
  <c r="CG1377" i="2"/>
  <c r="DJ1399" i="2"/>
  <c r="DI1409" i="2"/>
  <c r="DJ1409" i="2" s="1"/>
  <c r="DJ1430" i="2"/>
  <c r="DJ1447" i="2"/>
  <c r="DI1447" i="2"/>
  <c r="DQ1454" i="2"/>
  <c r="CG1454" i="2"/>
  <c r="DQ1462" i="2"/>
  <c r="CG1462" i="2"/>
  <c r="DQ1608" i="2"/>
  <c r="CG1608" i="2"/>
  <c r="DP1608" i="2"/>
  <c r="DH1186" i="2"/>
  <c r="DH1188" i="2"/>
  <c r="DP1190" i="2"/>
  <c r="DH1192" i="2"/>
  <c r="DH1196" i="2"/>
  <c r="DP1199" i="2"/>
  <c r="DH1204" i="2"/>
  <c r="DH1210" i="2"/>
  <c r="DH1212" i="2"/>
  <c r="DH1224" i="2"/>
  <c r="DP1230" i="2"/>
  <c r="DH1242" i="2"/>
  <c r="DH1244" i="2"/>
  <c r="CG1252" i="2"/>
  <c r="DH1256" i="2"/>
  <c r="CG1257" i="2"/>
  <c r="DP1257" i="2"/>
  <c r="CG1260" i="2"/>
  <c r="CG1270" i="2"/>
  <c r="DP1270" i="2"/>
  <c r="CG1276" i="2"/>
  <c r="DH1278" i="2"/>
  <c r="CG1279" i="2"/>
  <c r="DI1285" i="2"/>
  <c r="DJ1285" i="2" s="1"/>
  <c r="DH1286" i="2"/>
  <c r="CG1287" i="2"/>
  <c r="DH1292" i="2"/>
  <c r="DJ1293" i="2"/>
  <c r="DP1295" i="2"/>
  <c r="DI1296" i="2"/>
  <c r="CG1297" i="2"/>
  <c r="CG1300" i="2"/>
  <c r="DH1302" i="2"/>
  <c r="CG1304" i="2"/>
  <c r="CG1308" i="2"/>
  <c r="DH1310" i="2"/>
  <c r="CG1311" i="2"/>
  <c r="CG1326" i="2"/>
  <c r="CG1327" i="2"/>
  <c r="CG1334" i="2"/>
  <c r="CG1335" i="2"/>
  <c r="DJ1344" i="2"/>
  <c r="DH1346" i="2"/>
  <c r="DH1348" i="2"/>
  <c r="DQ1349" i="2"/>
  <c r="DP1349" i="2"/>
  <c r="DQ1351" i="2"/>
  <c r="CG1351" i="2"/>
  <c r="CG1353" i="2"/>
  <c r="DQ1361" i="2"/>
  <c r="CG1361" i="2"/>
  <c r="DQ1365" i="2"/>
  <c r="CG1365" i="2"/>
  <c r="DP1365" i="2"/>
  <c r="DJ1408" i="2"/>
  <c r="DQ1411" i="2"/>
  <c r="DP1411" i="2"/>
  <c r="CG1411" i="2"/>
  <c r="DQ1424" i="2"/>
  <c r="DQ1441" i="2"/>
  <c r="DP1441" i="2"/>
  <c r="CG1441" i="2"/>
  <c r="DQ1455" i="2"/>
  <c r="CG1455" i="2"/>
  <c r="DQ1457" i="2"/>
  <c r="DP1457" i="2"/>
  <c r="CG1457" i="2"/>
  <c r="DQ1465" i="2"/>
  <c r="DP1465" i="2"/>
  <c r="CG1465" i="2"/>
  <c r="DH1498" i="2"/>
  <c r="DI1505" i="2"/>
  <c r="DQ1556" i="2"/>
  <c r="DP1556" i="2"/>
  <c r="CG1556" i="2"/>
  <c r="DH1140" i="2"/>
  <c r="DI1147" i="2"/>
  <c r="DJ1147" i="2" s="1"/>
  <c r="DH1148" i="2"/>
  <c r="DI1150" i="2"/>
  <c r="DP1157" i="2"/>
  <c r="DP1159" i="2"/>
  <c r="DP1167" i="2"/>
  <c r="DH1194" i="2"/>
  <c r="DI1195" i="2"/>
  <c r="DJ1195" i="2" s="1"/>
  <c r="DH1200" i="2"/>
  <c r="DI1203" i="2"/>
  <c r="DI1204" i="2"/>
  <c r="DP1207" i="2"/>
  <c r="DP1213" i="2"/>
  <c r="DH1218" i="2"/>
  <c r="DI1219" i="2"/>
  <c r="DJ1219" i="2" s="1"/>
  <c r="DH1220" i="2"/>
  <c r="DH1228" i="2"/>
  <c r="DH1232" i="2"/>
  <c r="DP1239" i="2"/>
  <c r="DI1244" i="2"/>
  <c r="DP1245" i="2"/>
  <c r="DH1250" i="2"/>
  <c r="DI1251" i="2"/>
  <c r="DJ1251" i="2" s="1"/>
  <c r="DH1252" i="2"/>
  <c r="DH1260" i="2"/>
  <c r="DH1264" i="2"/>
  <c r="DH1272" i="2"/>
  <c r="DH1276" i="2"/>
  <c r="DI1278" i="2"/>
  <c r="DP1279" i="2"/>
  <c r="DI1280" i="2"/>
  <c r="DJ1280" i="2" s="1"/>
  <c r="DH1282" i="2"/>
  <c r="DP1287" i="2"/>
  <c r="DI1288" i="2"/>
  <c r="DJ1288" i="2" s="1"/>
  <c r="DJ1296" i="2"/>
  <c r="DH1300" i="2"/>
  <c r="DI1301" i="2"/>
  <c r="DI1302" i="2"/>
  <c r="DJ1302" i="2" s="1"/>
  <c r="DH1308" i="2"/>
  <c r="DI1310" i="2"/>
  <c r="DP1311" i="2"/>
  <c r="DI1312" i="2"/>
  <c r="DJ1312" i="2" s="1"/>
  <c r="DH1314" i="2"/>
  <c r="DH1318" i="2"/>
  <c r="DH1326" i="2"/>
  <c r="DI1330" i="2"/>
  <c r="DJ1330" i="2" s="1"/>
  <c r="DH1334" i="2"/>
  <c r="DP1335" i="2"/>
  <c r="DI1336" i="2"/>
  <c r="DJ1336" i="2" s="1"/>
  <c r="DQ1337" i="2"/>
  <c r="DP1337" i="2"/>
  <c r="DI1338" i="2"/>
  <c r="DJ1338" i="2" s="1"/>
  <c r="DQ1341" i="2"/>
  <c r="DP1341" i="2"/>
  <c r="DI1346" i="2"/>
  <c r="DJ1346" i="2" s="1"/>
  <c r="DH1350" i="2"/>
  <c r="DI1352" i="2"/>
  <c r="DJ1352" i="2" s="1"/>
  <c r="DP1353" i="2"/>
  <c r="DH1356" i="2"/>
  <c r="DP1357" i="2"/>
  <c r="DI1359" i="2"/>
  <c r="DJ1359" i="2" s="1"/>
  <c r="DI1360" i="2"/>
  <c r="DJ1360" i="2" s="1"/>
  <c r="DI1370" i="2"/>
  <c r="DJ1370" i="2" s="1"/>
  <c r="DQ1373" i="2"/>
  <c r="CG1373" i="2"/>
  <c r="DP1373" i="2"/>
  <c r="DJ1383" i="2"/>
  <c r="DI1386" i="2"/>
  <c r="DJ1386" i="2" s="1"/>
  <c r="DI1389" i="2"/>
  <c r="DQ1391" i="2"/>
  <c r="CG1391" i="2"/>
  <c r="DQ1413" i="2"/>
  <c r="CG1413" i="2"/>
  <c r="DP1413" i="2"/>
  <c r="DQ1429" i="2"/>
  <c r="CG1429" i="2"/>
  <c r="DP1429" i="2"/>
  <c r="DQ1435" i="2"/>
  <c r="DP1435" i="2"/>
  <c r="CG1435" i="2"/>
  <c r="DQ1447" i="2"/>
  <c r="DP1447" i="2"/>
  <c r="DP1448" i="2"/>
  <c r="CG1448" i="2"/>
  <c r="DI1449" i="2"/>
  <c r="DJ1449" i="2" s="1"/>
  <c r="DQ1453" i="2"/>
  <c r="CG1453" i="2"/>
  <c r="DP1453" i="2"/>
  <c r="DH1454" i="2"/>
  <c r="DI1456" i="2"/>
  <c r="DJ1456" i="2" s="1"/>
  <c r="DQ1461" i="2"/>
  <c r="CG1461" i="2"/>
  <c r="DP1461" i="2"/>
  <c r="DQ1463" i="2"/>
  <c r="CG1463" i="2"/>
  <c r="DP1463" i="2"/>
  <c r="DQ1491" i="2"/>
  <c r="DP1491" i="2"/>
  <c r="CG1491" i="2"/>
  <c r="DP1501" i="2"/>
  <c r="DQ1501" i="2"/>
  <c r="CG1501" i="2"/>
  <c r="DQ1513" i="2"/>
  <c r="DP1513" i="2"/>
  <c r="CG1513" i="2"/>
  <c r="DP1548" i="2"/>
  <c r="CG1548" i="2"/>
  <c r="DQ1557" i="2"/>
  <c r="CG1557" i="2"/>
  <c r="DP1557" i="2"/>
  <c r="DI1566" i="2"/>
  <c r="DJ1566" i="2" s="1"/>
  <c r="DQ1582" i="2"/>
  <c r="DP1582" i="2"/>
  <c r="CG1582" i="2"/>
  <c r="DH1370" i="2"/>
  <c r="DP1383" i="2"/>
  <c r="DQ1388" i="2"/>
  <c r="DP1392" i="2"/>
  <c r="DI1398" i="2"/>
  <c r="DJ1398" i="2" s="1"/>
  <c r="DP1401" i="2"/>
  <c r="DH1410" i="2"/>
  <c r="DH1414" i="2"/>
  <c r="DI1418" i="2"/>
  <c r="DJ1418" i="2" s="1"/>
  <c r="DH1422" i="2"/>
  <c r="DP1423" i="2"/>
  <c r="DH1428" i="2"/>
  <c r="DP1449" i="2"/>
  <c r="DH1452" i="2"/>
  <c r="DJ1464" i="2"/>
  <c r="DI1500" i="2"/>
  <c r="DH1519" i="2"/>
  <c r="DQ1529" i="2"/>
  <c r="CG1529" i="2"/>
  <c r="DP1529" i="2"/>
  <c r="DH1532" i="2"/>
  <c r="CG1542" i="2"/>
  <c r="DQ1542" i="2"/>
  <c r="DP1542" i="2"/>
  <c r="DP1577" i="2"/>
  <c r="DQ1577" i="2"/>
  <c r="DH1340" i="2"/>
  <c r="DH1358" i="2"/>
  <c r="DI1362" i="2"/>
  <c r="DJ1362" i="2" s="1"/>
  <c r="DH1366" i="2"/>
  <c r="DP1367" i="2"/>
  <c r="DI1368" i="2"/>
  <c r="DJ1368" i="2" s="1"/>
  <c r="DH1374" i="2"/>
  <c r="DP1375" i="2"/>
  <c r="DI1376" i="2"/>
  <c r="DJ1376" i="2" s="1"/>
  <c r="DH1380" i="2"/>
  <c r="DP1381" i="2"/>
  <c r="DI1393" i="2"/>
  <c r="DJ1393" i="2" s="1"/>
  <c r="DP1399" i="2"/>
  <c r="DQ1404" i="2"/>
  <c r="DI1414" i="2"/>
  <c r="DJ1414" i="2" s="1"/>
  <c r="DP1417" i="2"/>
  <c r="DH1426" i="2"/>
  <c r="DH1430" i="2"/>
  <c r="DI1431" i="2"/>
  <c r="DJ1431" i="2" s="1"/>
  <c r="DI1434" i="2"/>
  <c r="DJ1434" i="2" s="1"/>
  <c r="DI1437" i="2"/>
  <c r="DH1438" i="2"/>
  <c r="DP1439" i="2"/>
  <c r="DI1440" i="2"/>
  <c r="DJ1440" i="2" s="1"/>
  <c r="DH1444" i="2"/>
  <c r="DP1445" i="2"/>
  <c r="DH1458" i="2"/>
  <c r="DQ1472" i="2"/>
  <c r="DH1478" i="2"/>
  <c r="DP1488" i="2"/>
  <c r="CG1488" i="2"/>
  <c r="DQ1503" i="2"/>
  <c r="DP1503" i="2"/>
  <c r="CG1503" i="2"/>
  <c r="DH1507" i="2"/>
  <c r="DH1524" i="2"/>
  <c r="DQ1527" i="2"/>
  <c r="CG1527" i="2"/>
  <c r="DH1534" i="2"/>
  <c r="DH1540" i="2"/>
  <c r="DI1549" i="2"/>
  <c r="DJ1549" i="2" s="1"/>
  <c r="DP1552" i="2"/>
  <c r="DQ1552" i="2"/>
  <c r="CG1552" i="2"/>
  <c r="DQ1555" i="2"/>
  <c r="CG1555" i="2"/>
  <c r="DP1555" i="2"/>
  <c r="DI1556" i="2"/>
  <c r="DJ1556" i="2" s="1"/>
  <c r="DQ1581" i="2"/>
  <c r="DP1581" i="2"/>
  <c r="CG1581" i="2"/>
  <c r="DQ1598" i="2"/>
  <c r="CG1598" i="2"/>
  <c r="DP1598" i="2"/>
  <c r="DQ1600" i="2"/>
  <c r="CG1600" i="2"/>
  <c r="DP1600" i="2"/>
  <c r="DH1460" i="2"/>
  <c r="DI1465" i="2"/>
  <c r="DJ1465" i="2" s="1"/>
  <c r="DI1466" i="2"/>
  <c r="DJ1466" i="2" s="1"/>
  <c r="CG1467" i="2"/>
  <c r="DP1467" i="2"/>
  <c r="DP1471" i="2"/>
  <c r="DI1472" i="2"/>
  <c r="DJ1472" i="2" s="1"/>
  <c r="CG1473" i="2"/>
  <c r="DI1474" i="2"/>
  <c r="DJ1474" i="2" s="1"/>
  <c r="CG1481" i="2"/>
  <c r="DI1482" i="2"/>
  <c r="DJ1482" i="2" s="1"/>
  <c r="CG1483" i="2"/>
  <c r="DP1483" i="2"/>
  <c r="DH1486" i="2"/>
  <c r="DP1487" i="2"/>
  <c r="DI1488" i="2"/>
  <c r="DJ1488" i="2" s="1"/>
  <c r="DH1494" i="2"/>
  <c r="DI1496" i="2"/>
  <c r="DH1499" i="2"/>
  <c r="DH1502" i="2"/>
  <c r="DI1510" i="2"/>
  <c r="DI1516" i="2"/>
  <c r="DI1519" i="2"/>
  <c r="DJ1519" i="2" s="1"/>
  <c r="DH1520" i="2"/>
  <c r="DI1521" i="2"/>
  <c r="DJ1521" i="2" s="1"/>
  <c r="DH1535" i="2"/>
  <c r="DI1540" i="2"/>
  <c r="DJ1540" i="2" s="1"/>
  <c r="DH1544" i="2"/>
  <c r="DH1545" i="2"/>
  <c r="DP1546" i="2"/>
  <c r="DQ1546" i="2"/>
  <c r="CG1546" i="2"/>
  <c r="DI1547" i="2"/>
  <c r="DI1551" i="2"/>
  <c r="DI1553" i="2"/>
  <c r="DJ1553" i="2" s="1"/>
  <c r="DI1560" i="2"/>
  <c r="DJ1560" i="2" s="1"/>
  <c r="DI1562" i="2"/>
  <c r="DQ1563" i="2"/>
  <c r="CG1563" i="2"/>
  <c r="DP1566" i="2"/>
  <c r="DH1567" i="2"/>
  <c r="DI1570" i="2"/>
  <c r="DJ1570" i="2" s="1"/>
  <c r="DP1572" i="2"/>
  <c r="DI1575" i="2"/>
  <c r="CG1580" i="2"/>
  <c r="DP1580" i="2"/>
  <c r="DQ1584" i="2"/>
  <c r="CG1584" i="2"/>
  <c r="DQ1588" i="2"/>
  <c r="DP1588" i="2"/>
  <c r="CG1588" i="2"/>
  <c r="DQ1594" i="2"/>
  <c r="CG1594" i="2"/>
  <c r="DP1594" i="2"/>
  <c r="DI1596" i="2"/>
  <c r="DI1613" i="2"/>
  <c r="DH1468" i="2"/>
  <c r="DI1469" i="2"/>
  <c r="DP1473" i="2"/>
  <c r="DH1476" i="2"/>
  <c r="DI1477" i="2"/>
  <c r="DI1480" i="2"/>
  <c r="DJ1480" i="2" s="1"/>
  <c r="DP1481" i="2"/>
  <c r="DI1489" i="2"/>
  <c r="DJ1489" i="2" s="1"/>
  <c r="DI1490" i="2"/>
  <c r="DJ1490" i="2" s="1"/>
  <c r="DI1493" i="2"/>
  <c r="DH1503" i="2"/>
  <c r="DI1509" i="2"/>
  <c r="DJ1509" i="2" s="1"/>
  <c r="DI1522" i="2"/>
  <c r="DH1530" i="2"/>
  <c r="DI1537" i="2"/>
  <c r="DQ1547" i="2"/>
  <c r="DP1547" i="2"/>
  <c r="CG1547" i="2"/>
  <c r="DQ1553" i="2"/>
  <c r="CG1553" i="2"/>
  <c r="DQ1558" i="2"/>
  <c r="DP1558" i="2"/>
  <c r="CG1558" i="2"/>
  <c r="DI1564" i="2"/>
  <c r="DJ1564" i="2" s="1"/>
  <c r="DQ1570" i="2"/>
  <c r="DP1570" i="2"/>
  <c r="CG1570" i="2"/>
  <c r="DH1571" i="2"/>
  <c r="DI1576" i="2"/>
  <c r="DI1578" i="2"/>
  <c r="DJ1578" i="2" s="1"/>
  <c r="DQ1590" i="2"/>
  <c r="DP1590" i="2"/>
  <c r="CG1590" i="2"/>
  <c r="DI1590" i="2"/>
  <c r="DJ1590" i="2"/>
  <c r="DQ1596" i="2"/>
  <c r="DP1596" i="2"/>
  <c r="CG1596" i="2"/>
  <c r="DJ1596" i="2"/>
  <c r="DI1599" i="2"/>
  <c r="DI1607" i="2"/>
  <c r="DI1612" i="2"/>
  <c r="DJ1612" i="2" s="1"/>
  <c r="CG1610" i="2"/>
  <c r="CG1612" i="2"/>
  <c r="DP1612" i="2"/>
  <c r="CG1614" i="2"/>
  <c r="DI1550" i="2"/>
  <c r="DJ1550" i="2" s="1"/>
  <c r="DP1551" i="2"/>
  <c r="DI1567" i="2"/>
  <c r="DJ1567" i="2" s="1"/>
  <c r="DQ1569" i="2"/>
  <c r="DP1576" i="2"/>
  <c r="DH1601" i="2"/>
  <c r="DH1605" i="2"/>
  <c r="DH1609" i="2"/>
  <c r="DH1583" i="2"/>
  <c r="DI1586" i="2"/>
  <c r="DJ1586" i="2" s="1"/>
  <c r="DH1597" i="2"/>
  <c r="DI1602" i="2"/>
  <c r="DI1610" i="2"/>
  <c r="DI1614" i="2"/>
  <c r="DJ1614" i="2" s="1"/>
  <c r="DI6" i="2"/>
  <c r="DJ6" i="2" s="1"/>
  <c r="DI10" i="2"/>
  <c r="DJ10" i="2" s="1"/>
  <c r="DI14" i="2"/>
  <c r="DJ14" i="2" s="1"/>
  <c r="DI18" i="2"/>
  <c r="DJ18" i="2" s="1"/>
  <c r="DI22" i="2"/>
  <c r="DJ22" i="2" s="1"/>
  <c r="DI26" i="2"/>
  <c r="DJ26" i="2" s="1"/>
  <c r="DI30" i="2"/>
  <c r="DJ30" i="2" s="1"/>
  <c r="DI34" i="2"/>
  <c r="DJ34" i="2" s="1"/>
  <c r="DI38" i="2"/>
  <c r="DJ38" i="2" s="1"/>
  <c r="DI42" i="2"/>
  <c r="DJ42" i="2" s="1"/>
  <c r="DI46" i="2"/>
  <c r="DJ46" i="2" s="1"/>
  <c r="DI50" i="2"/>
  <c r="DJ50" i="2" s="1"/>
  <c r="DI54" i="2"/>
  <c r="DJ54" i="2" s="1"/>
  <c r="DI58" i="2"/>
  <c r="DJ58" i="2" s="1"/>
  <c r="DI62" i="2"/>
  <c r="DJ62" i="2" s="1"/>
  <c r="DI66" i="2"/>
  <c r="DJ66" i="2" s="1"/>
  <c r="DI70" i="2"/>
  <c r="DJ70" i="2" s="1"/>
  <c r="DI74" i="2"/>
  <c r="DJ74" i="2" s="1"/>
  <c r="DI78" i="2"/>
  <c r="DJ78" i="2" s="1"/>
  <c r="DI82" i="2"/>
  <c r="DJ82" i="2" s="1"/>
  <c r="DI86" i="2"/>
  <c r="DJ86" i="2" s="1"/>
  <c r="DI90" i="2"/>
  <c r="DJ90" i="2" s="1"/>
  <c r="DI94" i="2"/>
  <c r="DJ94" i="2" s="1"/>
  <c r="DI98" i="2"/>
  <c r="DJ98" i="2" s="1"/>
  <c r="DI102" i="2"/>
  <c r="DJ102" i="2" s="1"/>
  <c r="DI106" i="2"/>
  <c r="DJ106" i="2" s="1"/>
  <c r="DI110" i="2"/>
  <c r="DJ110" i="2" s="1"/>
  <c r="DI114" i="2"/>
  <c r="DJ114" i="2" s="1"/>
  <c r="DI118" i="2"/>
  <c r="DJ118" i="2" s="1"/>
  <c r="DI122" i="2"/>
  <c r="DJ122" i="2" s="1"/>
  <c r="DI126" i="2"/>
  <c r="DJ126" i="2" s="1"/>
  <c r="DI130" i="2"/>
  <c r="DJ130" i="2" s="1"/>
  <c r="DI134" i="2"/>
  <c r="DJ134" i="2" s="1"/>
  <c r="DI138" i="2"/>
  <c r="DJ138" i="2" s="1"/>
  <c r="DI142" i="2"/>
  <c r="DJ142" i="2" s="1"/>
  <c r="DI146" i="2"/>
  <c r="DJ146" i="2" s="1"/>
  <c r="DI150" i="2"/>
  <c r="DJ150" i="2" s="1"/>
  <c r="DI154" i="2"/>
  <c r="DJ154" i="2" s="1"/>
  <c r="DI158" i="2"/>
  <c r="DJ158" i="2" s="1"/>
  <c r="DI162" i="2"/>
  <c r="DJ162" i="2" s="1"/>
  <c r="DI166" i="2"/>
  <c r="DJ166" i="2" s="1"/>
  <c r="DI170" i="2"/>
  <c r="DJ170" i="2" s="1"/>
  <c r="DI174" i="2"/>
  <c r="DJ174" i="2" s="1"/>
  <c r="DI178" i="2"/>
  <c r="DJ178" i="2" s="1"/>
  <c r="DI182" i="2"/>
  <c r="DJ182" i="2" s="1"/>
  <c r="DI186" i="2"/>
  <c r="DJ186" i="2" s="1"/>
  <c r="DI190" i="2"/>
  <c r="DJ190" i="2" s="1"/>
  <c r="DI194" i="2"/>
  <c r="DJ194" i="2" s="1"/>
  <c r="DI198" i="2"/>
  <c r="DJ198" i="2" s="1"/>
  <c r="DI202" i="2"/>
  <c r="DJ202" i="2" s="1"/>
  <c r="DI206" i="2"/>
  <c r="DJ206" i="2" s="1"/>
  <c r="DI210" i="2"/>
  <c r="DJ210" i="2" s="1"/>
  <c r="DI214" i="2"/>
  <c r="DJ214" i="2" s="1"/>
  <c r="DI218" i="2"/>
  <c r="DJ218" i="2" s="1"/>
  <c r="DI222" i="2"/>
  <c r="DJ222" i="2" s="1"/>
  <c r="DI226" i="2"/>
  <c r="DJ226" i="2" s="1"/>
  <c r="DI230" i="2"/>
  <c r="DJ230" i="2" s="1"/>
  <c r="DI234" i="2"/>
  <c r="DJ234" i="2" s="1"/>
  <c r="DI238" i="2"/>
  <c r="DJ238" i="2" s="1"/>
  <c r="DI242" i="2"/>
  <c r="DJ242" i="2" s="1"/>
  <c r="DI246" i="2"/>
  <c r="DJ246" i="2" s="1"/>
  <c r="DI250" i="2"/>
  <c r="DJ250" i="2" s="1"/>
  <c r="DI254" i="2"/>
  <c r="DJ254" i="2" s="1"/>
  <c r="DI258" i="2"/>
  <c r="DJ258" i="2" s="1"/>
  <c r="DI262" i="2"/>
  <c r="DJ262" i="2" s="1"/>
  <c r="DI266" i="2"/>
  <c r="DJ266" i="2" s="1"/>
  <c r="DI270" i="2"/>
  <c r="DJ270" i="2" s="1"/>
  <c r="DI274" i="2"/>
  <c r="DJ274" i="2" s="1"/>
  <c r="DI278" i="2"/>
  <c r="DJ278" i="2" s="1"/>
  <c r="DI282" i="2"/>
  <c r="DJ282" i="2" s="1"/>
  <c r="DI286" i="2"/>
  <c r="DJ286" i="2" s="1"/>
  <c r="DI290" i="2"/>
  <c r="DJ290" i="2" s="1"/>
  <c r="DI294" i="2"/>
  <c r="DJ294" i="2" s="1"/>
  <c r="DI298" i="2"/>
  <c r="DJ298" i="2" s="1"/>
  <c r="DI302" i="2"/>
  <c r="DJ302" i="2" s="1"/>
  <c r="DI5" i="2"/>
  <c r="DJ5" i="2" s="1"/>
  <c r="DI17" i="2"/>
  <c r="DJ17" i="2" s="1"/>
  <c r="DI29" i="2"/>
  <c r="DJ29" i="2" s="1"/>
  <c r="DI37" i="2"/>
  <c r="DJ37" i="2" s="1"/>
  <c r="DI41" i="2"/>
  <c r="DJ41" i="2" s="1"/>
  <c r="DI45" i="2"/>
  <c r="DJ45" i="2" s="1"/>
  <c r="DI49" i="2"/>
  <c r="DJ49" i="2" s="1"/>
  <c r="DI57" i="2"/>
  <c r="DJ57" i="2" s="1"/>
  <c r="DI61" i="2"/>
  <c r="DJ61" i="2" s="1"/>
  <c r="DI77" i="2"/>
  <c r="DJ77" i="2" s="1"/>
  <c r="DI81" i="2"/>
  <c r="DJ81" i="2" s="1"/>
  <c r="DI85" i="2"/>
  <c r="DJ85" i="2" s="1"/>
  <c r="DI89" i="2"/>
  <c r="DJ89" i="2" s="1"/>
  <c r="DI93" i="2"/>
  <c r="DJ93" i="2" s="1"/>
  <c r="DI97" i="2"/>
  <c r="DJ97" i="2" s="1"/>
  <c r="DI101" i="2"/>
  <c r="DJ101" i="2" s="1"/>
  <c r="DI105" i="2"/>
  <c r="DJ105" i="2" s="1"/>
  <c r="DI109" i="2"/>
  <c r="DJ109" i="2" s="1"/>
  <c r="DI113" i="2"/>
  <c r="DJ113" i="2" s="1"/>
  <c r="DI117" i="2"/>
  <c r="DJ117" i="2" s="1"/>
  <c r="DI121" i="2"/>
  <c r="DJ121" i="2" s="1"/>
  <c r="DI125" i="2"/>
  <c r="DJ125" i="2" s="1"/>
  <c r="DI129" i="2"/>
  <c r="DJ129" i="2" s="1"/>
  <c r="DI133" i="2"/>
  <c r="DJ133" i="2" s="1"/>
  <c r="DI137" i="2"/>
  <c r="DJ137" i="2" s="1"/>
  <c r="DI141" i="2"/>
  <c r="DJ141" i="2" s="1"/>
  <c r="DI145" i="2"/>
  <c r="DJ145" i="2" s="1"/>
  <c r="DI149" i="2"/>
  <c r="DJ149" i="2" s="1"/>
  <c r="DI153" i="2"/>
  <c r="DJ153" i="2" s="1"/>
  <c r="DI157" i="2"/>
  <c r="DJ157" i="2" s="1"/>
  <c r="DI161" i="2"/>
  <c r="DJ161" i="2" s="1"/>
  <c r="DI165" i="2"/>
  <c r="DJ165" i="2" s="1"/>
  <c r="DI169" i="2"/>
  <c r="DJ169" i="2" s="1"/>
  <c r="DI173" i="2"/>
  <c r="DJ173" i="2" s="1"/>
  <c r="DI177" i="2"/>
  <c r="DJ177" i="2" s="1"/>
  <c r="DI181" i="2"/>
  <c r="DJ181" i="2" s="1"/>
  <c r="DI185" i="2"/>
  <c r="DJ185" i="2" s="1"/>
  <c r="DI189" i="2"/>
  <c r="DJ189" i="2" s="1"/>
  <c r="DI193" i="2"/>
  <c r="DJ193" i="2" s="1"/>
  <c r="DI197" i="2"/>
  <c r="DJ197" i="2" s="1"/>
  <c r="DI201" i="2"/>
  <c r="DJ201" i="2" s="1"/>
  <c r="DI205" i="2"/>
  <c r="DJ205" i="2" s="1"/>
  <c r="DI209" i="2"/>
  <c r="DJ209" i="2" s="1"/>
  <c r="DI213" i="2"/>
  <c r="DJ213" i="2" s="1"/>
  <c r="DI217" i="2"/>
  <c r="DJ217" i="2" s="1"/>
  <c r="DI221" i="2"/>
  <c r="DJ221" i="2" s="1"/>
  <c r="DI225" i="2"/>
  <c r="DJ225" i="2" s="1"/>
  <c r="DI229" i="2"/>
  <c r="DJ229" i="2" s="1"/>
  <c r="DI233" i="2"/>
  <c r="DJ233" i="2" s="1"/>
  <c r="DI237" i="2"/>
  <c r="DJ237" i="2" s="1"/>
  <c r="DI241" i="2"/>
  <c r="DJ241" i="2" s="1"/>
  <c r="DI245" i="2"/>
  <c r="DJ245" i="2" s="1"/>
  <c r="DI249" i="2"/>
  <c r="DJ249" i="2" s="1"/>
  <c r="DI253" i="2"/>
  <c r="DJ253" i="2" s="1"/>
  <c r="DI257" i="2"/>
  <c r="DJ257" i="2" s="1"/>
  <c r="DI261" i="2"/>
  <c r="DJ261" i="2" s="1"/>
  <c r="DI265" i="2"/>
  <c r="DJ265" i="2" s="1"/>
  <c r="DI269" i="2"/>
  <c r="DJ269" i="2" s="1"/>
  <c r="DI273" i="2"/>
  <c r="DJ273" i="2" s="1"/>
  <c r="DI277" i="2"/>
  <c r="DJ277" i="2" s="1"/>
  <c r="DI281" i="2"/>
  <c r="DJ281" i="2" s="1"/>
  <c r="DI285" i="2"/>
  <c r="DJ285" i="2" s="1"/>
  <c r="DI289" i="2"/>
  <c r="DJ289" i="2" s="1"/>
  <c r="DI293" i="2"/>
  <c r="DJ293" i="2" s="1"/>
  <c r="DI297" i="2"/>
  <c r="DJ297" i="2" s="1"/>
  <c r="DI301" i="2"/>
  <c r="DJ301" i="2" s="1"/>
  <c r="DI9" i="2"/>
  <c r="DJ9" i="2" s="1"/>
  <c r="DI13" i="2"/>
  <c r="DJ13" i="2" s="1"/>
  <c r="DI21" i="2"/>
  <c r="DJ21" i="2" s="1"/>
  <c r="DI25" i="2"/>
  <c r="DJ25" i="2" s="1"/>
  <c r="DI33" i="2"/>
  <c r="DJ33" i="2" s="1"/>
  <c r="DI53" i="2"/>
  <c r="DJ53" i="2" s="1"/>
  <c r="DI65" i="2"/>
  <c r="DJ65" i="2" s="1"/>
  <c r="DI69" i="2"/>
  <c r="DJ69" i="2" s="1"/>
  <c r="DI73" i="2"/>
  <c r="DJ73" i="2" s="1"/>
  <c r="DI4" i="2"/>
  <c r="DJ4" i="2" s="1"/>
  <c r="DI8" i="2"/>
  <c r="DJ8" i="2" s="1"/>
  <c r="DI12" i="2"/>
  <c r="DJ12" i="2" s="1"/>
  <c r="DI16" i="2"/>
  <c r="DJ16" i="2" s="1"/>
  <c r="DI20" i="2"/>
  <c r="DJ20" i="2" s="1"/>
  <c r="DI24" i="2"/>
  <c r="DJ24" i="2" s="1"/>
  <c r="DI28" i="2"/>
  <c r="DJ28" i="2" s="1"/>
  <c r="DI32" i="2"/>
  <c r="DJ32" i="2" s="1"/>
  <c r="DI36" i="2"/>
  <c r="DJ36" i="2" s="1"/>
  <c r="DI40" i="2"/>
  <c r="DJ40" i="2" s="1"/>
  <c r="DI44" i="2"/>
  <c r="DJ44" i="2" s="1"/>
  <c r="DI48" i="2"/>
  <c r="DJ48" i="2" s="1"/>
  <c r="DI52" i="2"/>
  <c r="DJ52" i="2" s="1"/>
  <c r="DI56" i="2"/>
  <c r="DJ56" i="2" s="1"/>
  <c r="DI60" i="2"/>
  <c r="DJ60" i="2" s="1"/>
  <c r="DI64" i="2"/>
  <c r="DJ64" i="2" s="1"/>
  <c r="DI68" i="2"/>
  <c r="DJ68" i="2" s="1"/>
  <c r="DI72" i="2"/>
  <c r="DJ72" i="2" s="1"/>
  <c r="DI76" i="2"/>
  <c r="DJ76" i="2" s="1"/>
  <c r="DI80" i="2"/>
  <c r="DJ80" i="2" s="1"/>
  <c r="DI84" i="2"/>
  <c r="DJ84" i="2" s="1"/>
  <c r="DI88" i="2"/>
  <c r="DJ88" i="2" s="1"/>
  <c r="DI92" i="2"/>
  <c r="DJ92" i="2" s="1"/>
  <c r="DI96" i="2"/>
  <c r="DJ96" i="2" s="1"/>
  <c r="DI100" i="2"/>
  <c r="DJ100" i="2" s="1"/>
  <c r="DI104" i="2"/>
  <c r="DJ104" i="2" s="1"/>
  <c r="DI108" i="2"/>
  <c r="DJ108" i="2" s="1"/>
  <c r="DI112" i="2"/>
  <c r="DJ112" i="2" s="1"/>
  <c r="DI116" i="2"/>
  <c r="DJ116" i="2" s="1"/>
  <c r="DI120" i="2"/>
  <c r="DJ120" i="2" s="1"/>
  <c r="DI124" i="2"/>
  <c r="DJ124" i="2" s="1"/>
  <c r="DI128" i="2"/>
  <c r="DJ128" i="2" s="1"/>
  <c r="DI132" i="2"/>
  <c r="DJ132" i="2" s="1"/>
  <c r="DI136" i="2"/>
  <c r="DJ136" i="2" s="1"/>
  <c r="DI140" i="2"/>
  <c r="DJ140" i="2" s="1"/>
  <c r="DI144" i="2"/>
  <c r="DJ144" i="2" s="1"/>
  <c r="DI148" i="2"/>
  <c r="DJ148" i="2" s="1"/>
  <c r="DI152" i="2"/>
  <c r="DJ152" i="2" s="1"/>
  <c r="DI156" i="2"/>
  <c r="DJ156" i="2" s="1"/>
  <c r="DI160" i="2"/>
  <c r="DJ160" i="2" s="1"/>
  <c r="DI164" i="2"/>
  <c r="DJ164" i="2" s="1"/>
  <c r="DI168" i="2"/>
  <c r="DJ168" i="2" s="1"/>
  <c r="DI172" i="2"/>
  <c r="DJ172" i="2" s="1"/>
  <c r="DI176" i="2"/>
  <c r="DJ176" i="2" s="1"/>
  <c r="DI180" i="2"/>
  <c r="DJ180" i="2" s="1"/>
  <c r="DI184" i="2"/>
  <c r="DJ184" i="2" s="1"/>
  <c r="DI188" i="2"/>
  <c r="DJ188" i="2" s="1"/>
  <c r="DI192" i="2"/>
  <c r="DJ192" i="2" s="1"/>
  <c r="DI196" i="2"/>
  <c r="DJ196" i="2" s="1"/>
  <c r="DI200" i="2"/>
  <c r="DJ200" i="2" s="1"/>
  <c r="DI204" i="2"/>
  <c r="DJ204" i="2" s="1"/>
  <c r="DI208" i="2"/>
  <c r="DJ208" i="2" s="1"/>
  <c r="DI212" i="2"/>
  <c r="DJ212" i="2" s="1"/>
  <c r="DI216" i="2"/>
  <c r="DJ216" i="2" s="1"/>
  <c r="DI220" i="2"/>
  <c r="DJ220" i="2" s="1"/>
  <c r="DI224" i="2"/>
  <c r="DJ224" i="2" s="1"/>
  <c r="DI228" i="2"/>
  <c r="DJ228" i="2" s="1"/>
  <c r="DI232" i="2"/>
  <c r="DJ232" i="2" s="1"/>
  <c r="DI236" i="2"/>
  <c r="DJ236" i="2" s="1"/>
  <c r="DI240" i="2"/>
  <c r="DJ240" i="2" s="1"/>
  <c r="DI244" i="2"/>
  <c r="DJ244" i="2" s="1"/>
  <c r="DI248" i="2"/>
  <c r="DJ248" i="2" s="1"/>
  <c r="DI252" i="2"/>
  <c r="DJ252" i="2" s="1"/>
  <c r="DI256" i="2"/>
  <c r="DJ256" i="2" s="1"/>
  <c r="DI260" i="2"/>
  <c r="DJ260" i="2" s="1"/>
  <c r="DI264" i="2"/>
  <c r="DJ264" i="2" s="1"/>
  <c r="DI268" i="2"/>
  <c r="DJ268" i="2" s="1"/>
  <c r="DI272" i="2"/>
  <c r="DJ272" i="2" s="1"/>
  <c r="DI276" i="2"/>
  <c r="DJ276" i="2" s="1"/>
  <c r="DI280" i="2"/>
  <c r="DJ280" i="2" s="1"/>
  <c r="DI284" i="2"/>
  <c r="DJ284" i="2" s="1"/>
  <c r="DI288" i="2"/>
  <c r="DJ288" i="2" s="1"/>
  <c r="DI292" i="2"/>
  <c r="DJ292" i="2" s="1"/>
  <c r="DI296" i="2"/>
  <c r="DJ296" i="2" s="1"/>
  <c r="DI300" i="2"/>
  <c r="DJ300" i="2" s="1"/>
  <c r="DI303" i="2"/>
  <c r="DJ303" i="2" s="1"/>
  <c r="DJ304" i="2"/>
  <c r="DI305" i="2"/>
  <c r="DJ305" i="2" s="1"/>
  <c r="DJ306" i="2"/>
  <c r="DI307" i="2"/>
  <c r="DJ307" i="2" s="1"/>
  <c r="DJ308" i="2"/>
  <c r="DI309" i="2"/>
  <c r="DJ309" i="2" s="1"/>
  <c r="DJ310" i="2"/>
  <c r="DI311" i="2"/>
  <c r="DJ311" i="2" s="1"/>
  <c r="DJ312" i="2"/>
  <c r="DI313" i="2"/>
  <c r="DJ313" i="2" s="1"/>
  <c r="DJ314" i="2"/>
  <c r="DI315" i="2"/>
  <c r="DJ315" i="2" s="1"/>
  <c r="DJ316" i="2"/>
  <c r="DI317" i="2"/>
  <c r="DJ317" i="2" s="1"/>
  <c r="DJ318" i="2"/>
  <c r="DI319" i="2"/>
  <c r="DJ319" i="2" s="1"/>
  <c r="DJ320" i="2"/>
  <c r="DI321" i="2"/>
  <c r="DJ321" i="2" s="1"/>
  <c r="DJ322" i="2"/>
  <c r="DI323" i="2"/>
  <c r="DJ323" i="2" s="1"/>
  <c r="DJ324" i="2"/>
  <c r="DI325" i="2"/>
  <c r="DJ325" i="2" s="1"/>
  <c r="DJ326" i="2"/>
  <c r="DI327" i="2"/>
  <c r="DJ327" i="2" s="1"/>
  <c r="DJ328" i="2"/>
  <c r="DI329" i="2"/>
  <c r="DJ329" i="2" s="1"/>
  <c r="DJ330" i="2"/>
  <c r="DI331" i="2"/>
  <c r="DJ331" i="2" s="1"/>
  <c r="DJ332" i="2"/>
  <c r="DI333" i="2"/>
  <c r="DJ333" i="2" s="1"/>
  <c r="DJ334" i="2"/>
  <c r="DI335" i="2"/>
  <c r="DJ335" i="2" s="1"/>
  <c r="DJ336" i="2"/>
  <c r="DI337" i="2"/>
  <c r="DJ337" i="2" s="1"/>
  <c r="DJ338" i="2"/>
  <c r="DI339" i="2"/>
  <c r="DJ339" i="2" s="1"/>
  <c r="DJ340" i="2"/>
  <c r="DI341" i="2"/>
  <c r="DJ341" i="2" s="1"/>
  <c r="DJ342" i="2"/>
  <c r="DI343" i="2"/>
  <c r="DJ343" i="2" s="1"/>
  <c r="DJ344" i="2"/>
  <c r="DI345" i="2"/>
  <c r="DJ345" i="2" s="1"/>
  <c r="DJ346" i="2"/>
  <c r="DI347" i="2"/>
  <c r="DJ347" i="2" s="1"/>
  <c r="DJ348" i="2"/>
  <c r="DI349" i="2"/>
  <c r="DJ349" i="2" s="1"/>
  <c r="DJ350" i="2"/>
  <c r="DI351" i="2"/>
  <c r="DJ351" i="2" s="1"/>
  <c r="DJ352" i="2"/>
  <c r="DI353" i="2"/>
  <c r="DJ353" i="2" s="1"/>
  <c r="DJ354" i="2"/>
  <c r="DI355" i="2"/>
  <c r="DJ355" i="2" s="1"/>
  <c r="DJ356" i="2"/>
  <c r="DI357" i="2"/>
  <c r="DJ357" i="2" s="1"/>
  <c r="DJ358" i="2"/>
  <c r="DI359" i="2"/>
  <c r="DJ359" i="2" s="1"/>
  <c r="DJ360" i="2"/>
  <c r="DI361" i="2"/>
  <c r="DJ361" i="2" s="1"/>
  <c r="DJ362" i="2"/>
  <c r="DI363" i="2"/>
  <c r="DJ363" i="2" s="1"/>
  <c r="DJ364" i="2"/>
  <c r="DI365" i="2"/>
  <c r="DJ365" i="2" s="1"/>
  <c r="DJ366" i="2"/>
  <c r="DI367" i="2"/>
  <c r="DJ367" i="2" s="1"/>
  <c r="DJ368" i="2"/>
  <c r="DI369" i="2"/>
  <c r="DJ369" i="2" s="1"/>
  <c r="DJ370" i="2"/>
  <c r="DI371" i="2"/>
  <c r="DJ371" i="2" s="1"/>
  <c r="DJ372" i="2"/>
  <c r="DI373" i="2"/>
  <c r="DJ373" i="2" s="1"/>
  <c r="DJ374" i="2"/>
  <c r="DI375" i="2"/>
  <c r="DJ375" i="2" s="1"/>
  <c r="DJ376" i="2"/>
  <c r="DI377" i="2"/>
  <c r="DJ377" i="2" s="1"/>
  <c r="DJ378" i="2"/>
  <c r="DI379" i="2"/>
  <c r="DJ379" i="2" s="1"/>
  <c r="DJ380" i="2"/>
  <c r="DI381" i="2"/>
  <c r="DJ381" i="2" s="1"/>
  <c r="DJ382" i="2"/>
  <c r="DI383" i="2"/>
  <c r="DJ383" i="2" s="1"/>
  <c r="DJ384" i="2"/>
  <c r="DI385" i="2"/>
  <c r="DJ385" i="2" s="1"/>
  <c r="DJ386" i="2"/>
  <c r="DI387" i="2"/>
  <c r="DJ387" i="2" s="1"/>
  <c r="DJ388" i="2"/>
  <c r="DI389" i="2"/>
  <c r="DJ389" i="2" s="1"/>
  <c r="DJ390" i="2"/>
  <c r="DI391" i="2"/>
  <c r="DJ391" i="2" s="1"/>
  <c r="DJ392" i="2"/>
  <c r="DI393" i="2"/>
  <c r="DJ393" i="2" s="1"/>
  <c r="DJ394" i="2"/>
  <c r="DI395" i="2"/>
  <c r="DJ395" i="2" s="1"/>
  <c r="DJ396" i="2"/>
  <c r="DI397" i="2"/>
  <c r="DJ397" i="2" s="1"/>
  <c r="DJ398" i="2"/>
  <c r="DI399" i="2"/>
  <c r="DJ399" i="2" s="1"/>
  <c r="DJ400" i="2"/>
  <c r="DI401" i="2"/>
  <c r="DJ401" i="2" s="1"/>
  <c r="DJ402" i="2"/>
  <c r="DI403" i="2"/>
  <c r="DJ403" i="2" s="1"/>
  <c r="DJ404" i="2"/>
  <c r="DI405" i="2"/>
  <c r="DJ405" i="2" s="1"/>
  <c r="DJ406" i="2"/>
  <c r="DI407" i="2"/>
  <c r="DJ407" i="2" s="1"/>
  <c r="DJ408" i="2"/>
  <c r="DI409" i="2"/>
  <c r="DJ409" i="2" s="1"/>
  <c r="DJ410" i="2"/>
  <c r="DI411" i="2"/>
  <c r="DJ411" i="2" s="1"/>
  <c r="DJ412" i="2"/>
  <c r="DI413" i="2"/>
  <c r="DJ413" i="2" s="1"/>
  <c r="DJ414" i="2"/>
  <c r="DI415" i="2"/>
  <c r="DJ415" i="2" s="1"/>
  <c r="DJ416" i="2"/>
  <c r="DI417" i="2"/>
  <c r="DJ417" i="2" s="1"/>
  <c r="DJ418" i="2"/>
  <c r="DI419" i="2"/>
  <c r="DJ419" i="2" s="1"/>
  <c r="DJ420" i="2"/>
  <c r="DI421" i="2"/>
  <c r="DJ421" i="2" s="1"/>
  <c r="DJ422" i="2"/>
  <c r="DI423" i="2"/>
  <c r="DJ423" i="2" s="1"/>
  <c r="DJ424" i="2"/>
  <c r="DI425" i="2"/>
  <c r="DJ425" i="2" s="1"/>
  <c r="DJ426" i="2"/>
  <c r="DI427" i="2"/>
  <c r="DJ427" i="2" s="1"/>
  <c r="DJ428" i="2"/>
  <c r="DI429" i="2"/>
  <c r="DJ429" i="2" s="1"/>
  <c r="DJ430" i="2"/>
  <c r="DI431" i="2"/>
  <c r="DJ431" i="2" s="1"/>
  <c r="DJ432" i="2"/>
  <c r="DI433" i="2"/>
  <c r="DJ433" i="2" s="1"/>
  <c r="DJ434" i="2"/>
  <c r="DI435" i="2"/>
  <c r="DJ435" i="2" s="1"/>
  <c r="DJ436" i="2"/>
  <c r="DI437" i="2"/>
  <c r="DJ437" i="2" s="1"/>
  <c r="DJ438" i="2"/>
  <c r="DI439" i="2"/>
  <c r="DJ439" i="2" s="1"/>
  <c r="DJ440" i="2"/>
  <c r="DI441" i="2"/>
  <c r="DJ441" i="2" s="1"/>
  <c r="DJ442" i="2"/>
  <c r="DI443" i="2"/>
  <c r="DJ443" i="2" s="1"/>
  <c r="DJ444" i="2"/>
  <c r="DI445" i="2"/>
  <c r="DJ445" i="2" s="1"/>
  <c r="DJ446" i="2"/>
  <c r="DI447" i="2"/>
  <c r="DJ447" i="2" s="1"/>
  <c r="DJ448" i="2"/>
  <c r="DI449" i="2"/>
  <c r="DJ449" i="2" s="1"/>
  <c r="DJ450" i="2"/>
  <c r="DI451" i="2"/>
  <c r="DJ451" i="2" s="1"/>
  <c r="DJ452" i="2"/>
  <c r="DI453" i="2"/>
  <c r="DJ453" i="2" s="1"/>
  <c r="DJ454" i="2"/>
  <c r="DI455" i="2"/>
  <c r="DJ455" i="2" s="1"/>
  <c r="DJ456" i="2"/>
  <c r="DI457" i="2"/>
  <c r="DJ457" i="2" s="1"/>
  <c r="DJ458" i="2"/>
  <c r="DI459" i="2"/>
  <c r="DJ459" i="2" s="1"/>
  <c r="DJ460" i="2"/>
  <c r="DI461" i="2"/>
  <c r="DJ461" i="2" s="1"/>
  <c r="DJ462" i="2"/>
  <c r="DI463" i="2"/>
  <c r="DJ463" i="2" s="1"/>
  <c r="DJ464" i="2"/>
  <c r="DI465" i="2"/>
  <c r="DJ465" i="2" s="1"/>
  <c r="DJ466" i="2"/>
  <c r="DI467" i="2"/>
  <c r="DJ467" i="2" s="1"/>
  <c r="DJ468" i="2"/>
  <c r="DI469" i="2"/>
  <c r="DJ469" i="2" s="1"/>
  <c r="DJ470" i="2"/>
  <c r="DI471" i="2"/>
  <c r="DJ471" i="2" s="1"/>
  <c r="DJ472" i="2"/>
  <c r="DI473" i="2"/>
  <c r="DJ473" i="2" s="1"/>
  <c r="DJ474" i="2"/>
  <c r="DI475" i="2"/>
  <c r="DJ475" i="2" s="1"/>
  <c r="DJ476" i="2"/>
  <c r="DI477" i="2"/>
  <c r="DJ477" i="2" s="1"/>
  <c r="DJ478" i="2"/>
  <c r="DI479" i="2"/>
  <c r="DJ479" i="2" s="1"/>
  <c r="DJ480" i="2"/>
  <c r="DI481" i="2"/>
  <c r="DJ481" i="2" s="1"/>
  <c r="DJ482" i="2"/>
  <c r="DI483" i="2"/>
  <c r="DJ483" i="2" s="1"/>
  <c r="DJ484" i="2"/>
  <c r="DI485" i="2"/>
  <c r="DJ485" i="2" s="1"/>
  <c r="DJ486" i="2"/>
  <c r="DI487" i="2"/>
  <c r="DJ487" i="2" s="1"/>
  <c r="DJ488" i="2"/>
  <c r="DI489" i="2"/>
  <c r="DJ489" i="2" s="1"/>
  <c r="DJ490" i="2"/>
  <c r="DI491" i="2"/>
  <c r="DJ491" i="2" s="1"/>
  <c r="DJ492" i="2"/>
  <c r="DI493" i="2"/>
  <c r="DJ493" i="2" s="1"/>
  <c r="DJ494" i="2"/>
  <c r="DI495" i="2"/>
  <c r="DJ495" i="2" s="1"/>
  <c r="DJ496" i="2"/>
  <c r="DI497" i="2"/>
  <c r="DJ497" i="2" s="1"/>
  <c r="DJ498" i="2"/>
  <c r="DI499" i="2"/>
  <c r="DJ499" i="2" s="1"/>
  <c r="DJ500" i="2"/>
  <c r="DI501" i="2"/>
  <c r="DJ501" i="2" s="1"/>
  <c r="DJ502" i="2"/>
  <c r="DI503" i="2"/>
  <c r="DJ503" i="2" s="1"/>
  <c r="DJ504" i="2"/>
  <c r="DI505" i="2"/>
  <c r="DJ505" i="2" s="1"/>
  <c r="DJ506" i="2"/>
  <c r="DI507" i="2"/>
  <c r="DJ507" i="2" s="1"/>
  <c r="DJ508" i="2"/>
  <c r="DI509" i="2"/>
  <c r="DJ509" i="2" s="1"/>
  <c r="DJ510" i="2"/>
  <c r="DI511" i="2"/>
  <c r="DJ511" i="2" s="1"/>
  <c r="DJ512" i="2"/>
  <c r="DI513" i="2"/>
  <c r="DJ513" i="2" s="1"/>
  <c r="DJ514" i="2"/>
  <c r="DI515" i="2"/>
  <c r="DJ515" i="2" s="1"/>
  <c r="DJ516" i="2"/>
  <c r="DI517" i="2"/>
  <c r="DJ517" i="2" s="1"/>
  <c r="DJ518" i="2"/>
  <c r="DI519" i="2"/>
  <c r="DJ519" i="2" s="1"/>
  <c r="DJ520" i="2"/>
  <c r="DI521" i="2"/>
  <c r="DJ521" i="2" s="1"/>
  <c r="DJ522" i="2"/>
  <c r="DI523" i="2"/>
  <c r="DJ523" i="2" s="1"/>
  <c r="DJ524" i="2"/>
  <c r="DI525" i="2"/>
  <c r="DJ525" i="2" s="1"/>
  <c r="DJ526" i="2"/>
  <c r="DI527" i="2"/>
  <c r="DJ527" i="2" s="1"/>
  <c r="DJ528" i="2"/>
  <c r="DI529" i="2"/>
  <c r="DJ529" i="2" s="1"/>
  <c r="DJ530" i="2"/>
  <c r="DI531" i="2"/>
  <c r="DJ531" i="2" s="1"/>
  <c r="DJ532" i="2"/>
  <c r="DI533" i="2"/>
  <c r="DJ533" i="2" s="1"/>
  <c r="DJ534" i="2"/>
  <c r="DI535" i="2"/>
  <c r="DJ535" i="2" s="1"/>
  <c r="DJ536" i="2"/>
  <c r="DI537" i="2"/>
  <c r="DJ537" i="2" s="1"/>
  <c r="DJ538" i="2"/>
  <c r="DI539" i="2"/>
  <c r="DJ539" i="2" s="1"/>
  <c r="DJ540" i="2"/>
  <c r="DI541" i="2"/>
  <c r="DJ541" i="2" s="1"/>
  <c r="DJ542" i="2"/>
  <c r="DI543" i="2"/>
  <c r="DJ543" i="2" s="1"/>
  <c r="DJ544" i="2"/>
  <c r="DI545" i="2"/>
  <c r="DJ545" i="2" s="1"/>
  <c r="DJ546" i="2"/>
  <c r="DI547" i="2"/>
  <c r="DJ547" i="2" s="1"/>
  <c r="DJ548" i="2"/>
  <c r="DI549" i="2"/>
  <c r="DJ549" i="2" s="1"/>
  <c r="DJ550" i="2"/>
  <c r="DI551" i="2"/>
  <c r="DJ551" i="2" s="1"/>
  <c r="DJ552" i="2"/>
  <c r="DI553" i="2"/>
  <c r="DJ553" i="2" s="1"/>
  <c r="DJ554" i="2"/>
  <c r="DI555" i="2"/>
  <c r="DJ555" i="2" s="1"/>
  <c r="DJ556" i="2"/>
  <c r="DI557" i="2"/>
  <c r="DJ557" i="2" s="1"/>
  <c r="DJ558" i="2"/>
  <c r="DI559" i="2"/>
  <c r="DJ559" i="2" s="1"/>
  <c r="DJ560" i="2"/>
  <c r="DI561" i="2"/>
  <c r="DJ561" i="2" s="1"/>
  <c r="DJ562" i="2"/>
  <c r="DI563" i="2"/>
  <c r="DJ563" i="2" s="1"/>
  <c r="DJ564" i="2"/>
  <c r="DI565" i="2"/>
  <c r="DJ565" i="2" s="1"/>
  <c r="DJ566" i="2"/>
  <c r="DJ569" i="2"/>
  <c r="DJ571" i="2"/>
  <c r="DJ573" i="2"/>
  <c r="DJ575" i="2"/>
  <c r="DJ577" i="2"/>
  <c r="DJ579" i="2"/>
  <c r="DJ581" i="2"/>
  <c r="DJ583" i="2"/>
  <c r="DJ585" i="2"/>
  <c r="DJ587" i="2"/>
  <c r="DJ589" i="2"/>
  <c r="DJ591" i="2"/>
  <c r="DJ593" i="2"/>
  <c r="DJ595" i="2"/>
  <c r="DJ597" i="2"/>
  <c r="DJ599" i="2"/>
  <c r="DJ601" i="2"/>
  <c r="DJ603" i="2"/>
  <c r="DJ605" i="2"/>
  <c r="DJ607" i="2"/>
  <c r="DJ609" i="2"/>
  <c r="DJ611" i="2"/>
  <c r="DJ613" i="2"/>
  <c r="DJ615" i="2"/>
  <c r="DJ617" i="2"/>
  <c r="DJ619" i="2"/>
  <c r="DJ621" i="2"/>
  <c r="DJ623" i="2"/>
  <c r="DJ625" i="2"/>
  <c r="DJ627" i="2"/>
  <c r="DJ629" i="2"/>
  <c r="DJ631" i="2"/>
  <c r="DJ633" i="2"/>
  <c r="DJ635" i="2"/>
  <c r="DJ637" i="2"/>
  <c r="DJ639" i="2"/>
  <c r="DJ641" i="2"/>
  <c r="DJ643" i="2"/>
  <c r="DJ645" i="2"/>
  <c r="DJ647" i="2"/>
  <c r="DJ649" i="2"/>
  <c r="DJ651" i="2"/>
  <c r="DJ653" i="2"/>
  <c r="DJ655" i="2"/>
  <c r="DJ657" i="2"/>
  <c r="DJ659" i="2"/>
  <c r="DJ661" i="2"/>
  <c r="DJ663" i="2"/>
  <c r="DJ665" i="2"/>
  <c r="DJ667" i="2"/>
  <c r="DJ669" i="2"/>
  <c r="DJ671" i="2"/>
  <c r="DJ673" i="2"/>
  <c r="DJ675" i="2"/>
  <c r="DJ677" i="2"/>
  <c r="DJ679" i="2"/>
  <c r="DJ681" i="2"/>
  <c r="DJ683" i="2"/>
  <c r="DJ685" i="2"/>
  <c r="DJ687" i="2"/>
  <c r="DJ689" i="2"/>
  <c r="DJ691" i="2"/>
  <c r="DJ693" i="2"/>
  <c r="DJ695" i="2"/>
  <c r="DJ697" i="2"/>
  <c r="DJ699" i="2"/>
  <c r="DJ701" i="2"/>
  <c r="DJ703" i="2"/>
  <c r="DJ705" i="2"/>
  <c r="DJ707" i="2"/>
  <c r="DJ709" i="2"/>
  <c r="DJ717" i="2"/>
  <c r="DJ725" i="2"/>
  <c r="DH568" i="2"/>
  <c r="DH570" i="2"/>
  <c r="DH572" i="2"/>
  <c r="DH574" i="2"/>
  <c r="DH576" i="2"/>
  <c r="DH578" i="2"/>
  <c r="DH580" i="2"/>
  <c r="DH582" i="2"/>
  <c r="DH584" i="2"/>
  <c r="DH586" i="2"/>
  <c r="DH588" i="2"/>
  <c r="DH590" i="2"/>
  <c r="DH592" i="2"/>
  <c r="DH594" i="2"/>
  <c r="DH596" i="2"/>
  <c r="DH598" i="2"/>
  <c r="DH600" i="2"/>
  <c r="DH602" i="2"/>
  <c r="DH604" i="2"/>
  <c r="DH606" i="2"/>
  <c r="DH608" i="2"/>
  <c r="DH610" i="2"/>
  <c r="DH612" i="2"/>
  <c r="DH614" i="2"/>
  <c r="DH616" i="2"/>
  <c r="DH618" i="2"/>
  <c r="DH620" i="2"/>
  <c r="DH622" i="2"/>
  <c r="DH624" i="2"/>
  <c r="DH626" i="2"/>
  <c r="DH628" i="2"/>
  <c r="DH630" i="2"/>
  <c r="DH632" i="2"/>
  <c r="DH634" i="2"/>
  <c r="DH636" i="2"/>
  <c r="DH638" i="2"/>
  <c r="DH640" i="2"/>
  <c r="DH642" i="2"/>
  <c r="DH644" i="2"/>
  <c r="DH646" i="2"/>
  <c r="DH648" i="2"/>
  <c r="DH650" i="2"/>
  <c r="DH652" i="2"/>
  <c r="DH654" i="2"/>
  <c r="DH656" i="2"/>
  <c r="DH658" i="2"/>
  <c r="DH660" i="2"/>
  <c r="DH662" i="2"/>
  <c r="DP662" i="2"/>
  <c r="DH664" i="2"/>
  <c r="DP664" i="2"/>
  <c r="DH666" i="2"/>
  <c r="DP666" i="2"/>
  <c r="DH668" i="2"/>
  <c r="DP668" i="2"/>
  <c r="DH670" i="2"/>
  <c r="DP670" i="2"/>
  <c r="DH672" i="2"/>
  <c r="DP672" i="2"/>
  <c r="DH674" i="2"/>
  <c r="DP674" i="2"/>
  <c r="DH676" i="2"/>
  <c r="DP676" i="2"/>
  <c r="DH678" i="2"/>
  <c r="DP678" i="2"/>
  <c r="DH680" i="2"/>
  <c r="DP680" i="2"/>
  <c r="DH682" i="2"/>
  <c r="DP682" i="2"/>
  <c r="DH684" i="2"/>
  <c r="DP684" i="2"/>
  <c r="DH686" i="2"/>
  <c r="DP686" i="2"/>
  <c r="DH688" i="2"/>
  <c r="DP688" i="2"/>
  <c r="DH690" i="2"/>
  <c r="DP690" i="2"/>
  <c r="DH692" i="2"/>
  <c r="DP692" i="2"/>
  <c r="DH694" i="2"/>
  <c r="DP694" i="2"/>
  <c r="DH696" i="2"/>
  <c r="DP696" i="2"/>
  <c r="DH698" i="2"/>
  <c r="DP698" i="2"/>
  <c r="DH700" i="2"/>
  <c r="DP700" i="2"/>
  <c r="DH702" i="2"/>
  <c r="DP702" i="2"/>
  <c r="DH704" i="2"/>
  <c r="DP704" i="2"/>
  <c r="DH706" i="2"/>
  <c r="DP706" i="2"/>
  <c r="DH708" i="2"/>
  <c r="DP708" i="2"/>
  <c r="DH710" i="2"/>
  <c r="DP710" i="2"/>
  <c r="DJ713" i="2"/>
  <c r="DH718" i="2"/>
  <c r="DJ719" i="2"/>
  <c r="DH726" i="2"/>
  <c r="DJ727" i="2"/>
  <c r="DH728" i="2"/>
  <c r="DJ729" i="2"/>
  <c r="DH730" i="2"/>
  <c r="DJ731" i="2"/>
  <c r="DH732" i="2"/>
  <c r="DJ733" i="2"/>
  <c r="DH734" i="2"/>
  <c r="DJ735" i="2"/>
  <c r="DH736" i="2"/>
  <c r="DJ737" i="2"/>
  <c r="DH738" i="2"/>
  <c r="DJ739" i="2"/>
  <c r="DH740" i="2"/>
  <c r="DJ741" i="2"/>
  <c r="DH742" i="2"/>
  <c r="DJ743" i="2"/>
  <c r="DH744" i="2"/>
  <c r="DJ745" i="2"/>
  <c r="DH746" i="2"/>
  <c r="DJ747" i="2"/>
  <c r="DH748" i="2"/>
  <c r="DJ749" i="2"/>
  <c r="DH750" i="2"/>
  <c r="DJ751" i="2"/>
  <c r="DH752" i="2"/>
  <c r="DJ753" i="2"/>
  <c r="DH754" i="2"/>
  <c r="DJ755" i="2"/>
  <c r="DH756" i="2"/>
  <c r="DJ757" i="2"/>
  <c r="DH758" i="2"/>
  <c r="DJ759" i="2"/>
  <c r="DH760" i="2"/>
  <c r="DJ761" i="2"/>
  <c r="DH762" i="2"/>
  <c r="DJ763" i="2"/>
  <c r="DH764" i="2"/>
  <c r="DJ765" i="2"/>
  <c r="DH766" i="2"/>
  <c r="DJ767" i="2"/>
  <c r="DH768" i="2"/>
  <c r="DJ769" i="2"/>
  <c r="DH770" i="2"/>
  <c r="DJ771" i="2"/>
  <c r="DH772" i="2"/>
  <c r="DJ773" i="2"/>
  <c r="DH774" i="2"/>
  <c r="DJ775" i="2"/>
  <c r="DH776" i="2"/>
  <c r="DJ777" i="2"/>
  <c r="DH778" i="2"/>
  <c r="DJ779" i="2"/>
  <c r="DH780" i="2"/>
  <c r="DJ781" i="2"/>
  <c r="DH782" i="2"/>
  <c r="DJ783" i="2"/>
  <c r="DH784" i="2"/>
  <c r="DJ785" i="2"/>
  <c r="DH786" i="2"/>
  <c r="DJ787" i="2"/>
  <c r="DH788" i="2"/>
  <c r="DJ789" i="2"/>
  <c r="DH790" i="2"/>
  <c r="DJ791" i="2"/>
  <c r="DH792" i="2"/>
  <c r="DJ793" i="2"/>
  <c r="DH794" i="2"/>
  <c r="DJ795" i="2"/>
  <c r="DH796" i="2"/>
  <c r="DJ797" i="2"/>
  <c r="DH798" i="2"/>
  <c r="DJ799" i="2"/>
  <c r="DH800" i="2"/>
  <c r="DI803" i="2"/>
  <c r="DJ803" i="2" s="1"/>
  <c r="DI568" i="2"/>
  <c r="DJ568" i="2" s="1"/>
  <c r="DI570" i="2"/>
  <c r="DJ570" i="2" s="1"/>
  <c r="DI572" i="2"/>
  <c r="DJ572" i="2" s="1"/>
  <c r="DI574" i="2"/>
  <c r="DJ574" i="2" s="1"/>
  <c r="DI576" i="2"/>
  <c r="DJ576" i="2" s="1"/>
  <c r="DI578" i="2"/>
  <c r="DJ578" i="2" s="1"/>
  <c r="DI580" i="2"/>
  <c r="DJ580" i="2" s="1"/>
  <c r="DI582" i="2"/>
  <c r="DJ582" i="2" s="1"/>
  <c r="DI584" i="2"/>
  <c r="DJ584" i="2" s="1"/>
  <c r="DI586" i="2"/>
  <c r="DJ586" i="2" s="1"/>
  <c r="DI588" i="2"/>
  <c r="DJ588" i="2" s="1"/>
  <c r="DI590" i="2"/>
  <c r="DJ590" i="2" s="1"/>
  <c r="DI592" i="2"/>
  <c r="DJ592" i="2" s="1"/>
  <c r="DI594" i="2"/>
  <c r="DJ594" i="2" s="1"/>
  <c r="DI596" i="2"/>
  <c r="DJ596" i="2" s="1"/>
  <c r="DI598" i="2"/>
  <c r="DJ598" i="2" s="1"/>
  <c r="DI600" i="2"/>
  <c r="DJ600" i="2" s="1"/>
  <c r="DI602" i="2"/>
  <c r="DJ602" i="2" s="1"/>
  <c r="DI604" i="2"/>
  <c r="DJ604" i="2" s="1"/>
  <c r="DI606" i="2"/>
  <c r="DJ606" i="2" s="1"/>
  <c r="DI608" i="2"/>
  <c r="DJ608" i="2" s="1"/>
  <c r="DI610" i="2"/>
  <c r="DJ610" i="2" s="1"/>
  <c r="DI612" i="2"/>
  <c r="DJ612" i="2" s="1"/>
  <c r="DI614" i="2"/>
  <c r="DJ614" i="2" s="1"/>
  <c r="DI616" i="2"/>
  <c r="DJ616" i="2" s="1"/>
  <c r="DI618" i="2"/>
  <c r="DJ618" i="2" s="1"/>
  <c r="DI620" i="2"/>
  <c r="DJ620" i="2" s="1"/>
  <c r="DI622" i="2"/>
  <c r="DJ622" i="2" s="1"/>
  <c r="DI624" i="2"/>
  <c r="DJ624" i="2" s="1"/>
  <c r="DI626" i="2"/>
  <c r="DJ626" i="2" s="1"/>
  <c r="DI628" i="2"/>
  <c r="DJ628" i="2" s="1"/>
  <c r="DI630" i="2"/>
  <c r="DJ630" i="2" s="1"/>
  <c r="DI632" i="2"/>
  <c r="DJ632" i="2" s="1"/>
  <c r="DI634" i="2"/>
  <c r="DJ634" i="2" s="1"/>
  <c r="DI636" i="2"/>
  <c r="DJ636" i="2" s="1"/>
  <c r="DI638" i="2"/>
  <c r="DJ638" i="2" s="1"/>
  <c r="DI640" i="2"/>
  <c r="DJ640" i="2" s="1"/>
  <c r="DI642" i="2"/>
  <c r="DJ642" i="2" s="1"/>
  <c r="DI644" i="2"/>
  <c r="DJ644" i="2" s="1"/>
  <c r="DI646" i="2"/>
  <c r="DJ646" i="2" s="1"/>
  <c r="DI648" i="2"/>
  <c r="DJ648" i="2" s="1"/>
  <c r="DI650" i="2"/>
  <c r="DJ650" i="2" s="1"/>
  <c r="DI652" i="2"/>
  <c r="DJ652" i="2" s="1"/>
  <c r="DI654" i="2"/>
  <c r="DJ654" i="2" s="1"/>
  <c r="DI656" i="2"/>
  <c r="DJ656" i="2" s="1"/>
  <c r="DI658" i="2"/>
  <c r="DJ658" i="2" s="1"/>
  <c r="DI660" i="2"/>
  <c r="DJ660" i="2" s="1"/>
  <c r="DI662" i="2"/>
  <c r="DJ662" i="2" s="1"/>
  <c r="DI664" i="2"/>
  <c r="DJ664" i="2" s="1"/>
  <c r="DI666" i="2"/>
  <c r="DJ666" i="2" s="1"/>
  <c r="DI668" i="2"/>
  <c r="DJ668" i="2" s="1"/>
  <c r="DI670" i="2"/>
  <c r="DJ670" i="2" s="1"/>
  <c r="DI672" i="2"/>
  <c r="DJ672" i="2" s="1"/>
  <c r="DI674" i="2"/>
  <c r="DJ674" i="2" s="1"/>
  <c r="DI676" i="2"/>
  <c r="DJ676" i="2" s="1"/>
  <c r="DI678" i="2"/>
  <c r="DJ678" i="2" s="1"/>
  <c r="DI680" i="2"/>
  <c r="DJ680" i="2" s="1"/>
  <c r="DI682" i="2"/>
  <c r="DJ682" i="2" s="1"/>
  <c r="DI684" i="2"/>
  <c r="DJ684" i="2" s="1"/>
  <c r="DI686" i="2"/>
  <c r="DJ686" i="2" s="1"/>
  <c r="DI688" i="2"/>
  <c r="DJ688" i="2" s="1"/>
  <c r="DI690" i="2"/>
  <c r="DJ690" i="2" s="1"/>
  <c r="DI692" i="2"/>
  <c r="DJ692" i="2" s="1"/>
  <c r="DI694" i="2"/>
  <c r="DJ694" i="2" s="1"/>
  <c r="DI696" i="2"/>
  <c r="DJ696" i="2" s="1"/>
  <c r="DI698" i="2"/>
  <c r="DJ698" i="2" s="1"/>
  <c r="DI700" i="2"/>
  <c r="DJ700" i="2" s="1"/>
  <c r="DI702" i="2"/>
  <c r="DJ702" i="2" s="1"/>
  <c r="DI704" i="2"/>
  <c r="DJ704" i="2" s="1"/>
  <c r="DI706" i="2"/>
  <c r="DJ706" i="2" s="1"/>
  <c r="DI708" i="2"/>
  <c r="DJ708" i="2" s="1"/>
  <c r="DI710" i="2"/>
  <c r="DJ710" i="2" s="1"/>
  <c r="DJ711" i="2"/>
  <c r="DH720" i="2"/>
  <c r="DJ721" i="2"/>
  <c r="DI712" i="2"/>
  <c r="DJ712" i="2" s="1"/>
  <c r="DI714" i="2"/>
  <c r="DJ714" i="2" s="1"/>
  <c r="DI716" i="2"/>
  <c r="DJ716" i="2" s="1"/>
  <c r="DI718" i="2"/>
  <c r="DJ718" i="2" s="1"/>
  <c r="DI720" i="2"/>
  <c r="DJ720" i="2" s="1"/>
  <c r="DI722" i="2"/>
  <c r="DJ722" i="2" s="1"/>
  <c r="DI724" i="2"/>
  <c r="DJ724" i="2" s="1"/>
  <c r="DI726" i="2"/>
  <c r="DJ726" i="2" s="1"/>
  <c r="DI728" i="2"/>
  <c r="DJ728" i="2" s="1"/>
  <c r="DQ728" i="2"/>
  <c r="DI730" i="2"/>
  <c r="DJ730" i="2" s="1"/>
  <c r="DQ730" i="2"/>
  <c r="DI732" i="2"/>
  <c r="DJ732" i="2" s="1"/>
  <c r="DQ732" i="2"/>
  <c r="DI734" i="2"/>
  <c r="DJ734" i="2" s="1"/>
  <c r="DQ734" i="2"/>
  <c r="DI736" i="2"/>
  <c r="DJ736" i="2" s="1"/>
  <c r="DQ736" i="2"/>
  <c r="DI738" i="2"/>
  <c r="DJ738" i="2" s="1"/>
  <c r="DQ738" i="2"/>
  <c r="DI740" i="2"/>
  <c r="DJ740" i="2" s="1"/>
  <c r="DQ740" i="2"/>
  <c r="DI742" i="2"/>
  <c r="DJ742" i="2" s="1"/>
  <c r="DQ742" i="2"/>
  <c r="DI744" i="2"/>
  <c r="DJ744" i="2" s="1"/>
  <c r="DQ744" i="2"/>
  <c r="DI746" i="2"/>
  <c r="DJ746" i="2" s="1"/>
  <c r="DQ746" i="2"/>
  <c r="DI748" i="2"/>
  <c r="DJ748" i="2" s="1"/>
  <c r="DQ748" i="2"/>
  <c r="DI750" i="2"/>
  <c r="DJ750" i="2" s="1"/>
  <c r="DQ750" i="2"/>
  <c r="DI752" i="2"/>
  <c r="DJ752" i="2" s="1"/>
  <c r="DQ752" i="2"/>
  <c r="DI754" i="2"/>
  <c r="DJ754" i="2" s="1"/>
  <c r="DQ754" i="2"/>
  <c r="DI756" i="2"/>
  <c r="DJ756" i="2" s="1"/>
  <c r="DQ756" i="2"/>
  <c r="DI758" i="2"/>
  <c r="DJ758" i="2" s="1"/>
  <c r="DQ758" i="2"/>
  <c r="DI760" i="2"/>
  <c r="DJ760" i="2" s="1"/>
  <c r="DQ760" i="2"/>
  <c r="DI762" i="2"/>
  <c r="DJ762" i="2" s="1"/>
  <c r="DQ762" i="2"/>
  <c r="DI764" i="2"/>
  <c r="DJ764" i="2" s="1"/>
  <c r="DQ764" i="2"/>
  <c r="DI766" i="2"/>
  <c r="DJ766" i="2" s="1"/>
  <c r="DQ766" i="2"/>
  <c r="DI768" i="2"/>
  <c r="DJ768" i="2" s="1"/>
  <c r="DQ768" i="2"/>
  <c r="DI770" i="2"/>
  <c r="DJ770" i="2" s="1"/>
  <c r="DQ770" i="2"/>
  <c r="DI772" i="2"/>
  <c r="DJ772" i="2" s="1"/>
  <c r="DQ772" i="2"/>
  <c r="DI774" i="2"/>
  <c r="DJ774" i="2" s="1"/>
  <c r="DQ774" i="2"/>
  <c r="DI776" i="2"/>
  <c r="DJ776" i="2" s="1"/>
  <c r="DQ776" i="2"/>
  <c r="DI778" i="2"/>
  <c r="DJ778" i="2" s="1"/>
  <c r="DQ778" i="2"/>
  <c r="DI780" i="2"/>
  <c r="DJ780" i="2" s="1"/>
  <c r="DQ780" i="2"/>
  <c r="DI782" i="2"/>
  <c r="DJ782" i="2" s="1"/>
  <c r="DQ782" i="2"/>
  <c r="DI784" i="2"/>
  <c r="DJ784" i="2" s="1"/>
  <c r="DQ784" i="2"/>
  <c r="DI786" i="2"/>
  <c r="DJ786" i="2" s="1"/>
  <c r="DQ786" i="2"/>
  <c r="DI788" i="2"/>
  <c r="DJ788" i="2" s="1"/>
  <c r="DQ788" i="2"/>
  <c r="DI790" i="2"/>
  <c r="DJ790" i="2" s="1"/>
  <c r="DQ790" i="2"/>
  <c r="DI792" i="2"/>
  <c r="DJ792" i="2" s="1"/>
  <c r="DQ792" i="2"/>
  <c r="DI794" i="2"/>
  <c r="DJ794" i="2" s="1"/>
  <c r="DQ794" i="2"/>
  <c r="DI796" i="2"/>
  <c r="DJ796" i="2" s="1"/>
  <c r="DQ796" i="2"/>
  <c r="DI798" i="2"/>
  <c r="DJ798" i="2" s="1"/>
  <c r="DQ798" i="2"/>
  <c r="DI800" i="2"/>
  <c r="DJ800" i="2" s="1"/>
  <c r="DQ800" i="2"/>
  <c r="DQ809" i="2"/>
  <c r="DQ813" i="2"/>
  <c r="DQ817" i="2"/>
  <c r="DQ821" i="2"/>
  <c r="DQ825" i="2"/>
  <c r="DQ829" i="2"/>
  <c r="DQ833" i="2"/>
  <c r="DQ837" i="2"/>
  <c r="DQ841" i="2"/>
  <c r="DQ845" i="2"/>
  <c r="DQ849" i="2"/>
  <c r="DQ853" i="2"/>
  <c r="DQ857" i="2"/>
  <c r="DJ858" i="2"/>
  <c r="DI859" i="2"/>
  <c r="DJ860" i="2"/>
  <c r="DP875" i="2"/>
  <c r="CG875" i="2"/>
  <c r="DJ875" i="2"/>
  <c r="DQ875" i="2"/>
  <c r="DQ881" i="2"/>
  <c r="DJ882" i="2"/>
  <c r="DI883" i="2"/>
  <c r="DJ883" i="2" s="1"/>
  <c r="DJ884" i="2"/>
  <c r="CG887" i="2"/>
  <c r="CG891" i="2"/>
  <c r="CG895" i="2"/>
  <c r="DJ905" i="2"/>
  <c r="DJ913" i="2"/>
  <c r="DJ921" i="2"/>
  <c r="DJ929" i="2"/>
  <c r="DJ937" i="2"/>
  <c r="DJ945" i="2"/>
  <c r="DJ953" i="2"/>
  <c r="DJ961" i="2"/>
  <c r="DJ969" i="2"/>
  <c r="DJ977" i="2"/>
  <c r="DJ985" i="2"/>
  <c r="DJ993" i="2"/>
  <c r="DJ1001" i="2"/>
  <c r="DP1053" i="2"/>
  <c r="CG1053" i="2"/>
  <c r="DQ1053" i="2"/>
  <c r="DI1121" i="2"/>
  <c r="DJ1121" i="2" s="1"/>
  <c r="DP1292" i="2"/>
  <c r="DQ1292" i="2"/>
  <c r="CG1292" i="2"/>
  <c r="DI1331" i="2"/>
  <c r="DJ1331" i="2" s="1"/>
  <c r="DP1340" i="2"/>
  <c r="DQ1340" i="2"/>
  <c r="CG1340" i="2"/>
  <c r="DP807" i="2"/>
  <c r="DP811" i="2"/>
  <c r="DP815" i="2"/>
  <c r="DP819" i="2"/>
  <c r="DP823" i="2"/>
  <c r="DP827" i="2"/>
  <c r="DP831" i="2"/>
  <c r="DP835" i="2"/>
  <c r="DP839" i="2"/>
  <c r="DP843" i="2"/>
  <c r="DP847" i="2"/>
  <c r="DP851" i="2"/>
  <c r="DP855" i="2"/>
  <c r="DP859" i="2"/>
  <c r="CG859" i="2"/>
  <c r="DJ859" i="2"/>
  <c r="DQ859" i="2"/>
  <c r="DP871" i="2"/>
  <c r="DP883" i="2"/>
  <c r="CG883" i="2"/>
  <c r="DQ883" i="2"/>
  <c r="DP887" i="2"/>
  <c r="DP891" i="2"/>
  <c r="DP895" i="2"/>
  <c r="DQ899" i="2"/>
  <c r="DP899" i="2"/>
  <c r="DI1029" i="2"/>
  <c r="DJ1029" i="2" s="1"/>
  <c r="DI1037" i="2"/>
  <c r="DI1045" i="2"/>
  <c r="DJ1045" i="2" s="1"/>
  <c r="DQ1128" i="2"/>
  <c r="CG1128" i="2"/>
  <c r="DP1128" i="2"/>
  <c r="DI1201" i="2"/>
  <c r="DJ1201" i="2" s="1"/>
  <c r="DI801" i="2"/>
  <c r="DJ801" i="2" s="1"/>
  <c r="DP804" i="2"/>
  <c r="CG804" i="2"/>
  <c r="DQ804" i="2"/>
  <c r="DI804" i="2"/>
  <c r="DJ804" i="2" s="1"/>
  <c r="DQ807" i="2"/>
  <c r="DQ811" i="2"/>
  <c r="DQ815" i="2"/>
  <c r="DQ819" i="2"/>
  <c r="DQ823" i="2"/>
  <c r="DQ827" i="2"/>
  <c r="DQ831" i="2"/>
  <c r="DQ835" i="2"/>
  <c r="DQ839" i="2"/>
  <c r="DQ843" i="2"/>
  <c r="DQ847" i="2"/>
  <c r="DQ851" i="2"/>
  <c r="DQ855" i="2"/>
  <c r="DJ864" i="2"/>
  <c r="DQ871" i="2"/>
  <c r="DJ872" i="2"/>
  <c r="DI873" i="2"/>
  <c r="DI876" i="2"/>
  <c r="DJ876" i="2" s="1"/>
  <c r="DI885" i="2"/>
  <c r="DI886" i="2"/>
  <c r="DJ886" i="2" s="1"/>
  <c r="DI889" i="2"/>
  <c r="DI890" i="2"/>
  <c r="DJ890" i="2" s="1"/>
  <c r="DI893" i="2"/>
  <c r="DJ893" i="2" s="1"/>
  <c r="DI894" i="2"/>
  <c r="DJ894" i="2" s="1"/>
  <c r="DI897" i="2"/>
  <c r="DI898" i="2"/>
  <c r="DJ898" i="2" s="1"/>
  <c r="DJ901" i="2"/>
  <c r="DJ909" i="2"/>
  <c r="DJ917" i="2"/>
  <c r="DJ925" i="2"/>
  <c r="DJ933" i="2"/>
  <c r="DJ941" i="2"/>
  <c r="DJ949" i="2"/>
  <c r="DJ957" i="2"/>
  <c r="DJ965" i="2"/>
  <c r="DJ973" i="2"/>
  <c r="DJ981" i="2"/>
  <c r="DJ989" i="2"/>
  <c r="DJ997" i="2"/>
  <c r="DJ1005" i="2"/>
  <c r="DJ1013" i="2"/>
  <c r="DJ1021" i="2"/>
  <c r="DJ1037" i="2"/>
  <c r="DP1063" i="2"/>
  <c r="DQ1063" i="2"/>
  <c r="CG1063" i="2"/>
  <c r="DQ1168" i="2"/>
  <c r="CG1168" i="2"/>
  <c r="DP1168" i="2"/>
  <c r="DI1233" i="2"/>
  <c r="DJ1233" i="2" s="1"/>
  <c r="DQ1248" i="2"/>
  <c r="CG1248" i="2"/>
  <c r="DP1248" i="2"/>
  <c r="DJ862" i="2"/>
  <c r="DP873" i="2"/>
  <c r="CG873" i="2"/>
  <c r="DJ873" i="2"/>
  <c r="DQ873" i="2"/>
  <c r="DP881" i="2"/>
  <c r="DJ885" i="2"/>
  <c r="DJ889" i="2"/>
  <c r="DJ897" i="2"/>
  <c r="DI1009" i="2"/>
  <c r="DJ1009" i="2" s="1"/>
  <c r="DI1017" i="2"/>
  <c r="DJ1017" i="2" s="1"/>
  <c r="DI1025" i="2"/>
  <c r="DJ1025" i="2" s="1"/>
  <c r="DI1033" i="2"/>
  <c r="DJ1033" i="2" s="1"/>
  <c r="DI1041" i="2"/>
  <c r="DJ1041" i="2" s="1"/>
  <c r="DI1053" i="2"/>
  <c r="DJ1053" i="2" s="1"/>
  <c r="DJ1054" i="2"/>
  <c r="DI1193" i="2"/>
  <c r="DJ1193" i="2" s="1"/>
  <c r="DQ1224" i="2"/>
  <c r="CG1224" i="2"/>
  <c r="DP1224" i="2"/>
  <c r="DJ902" i="2"/>
  <c r="DP903" i="2"/>
  <c r="DJ906" i="2"/>
  <c r="DP907" i="2"/>
  <c r="DJ910" i="2"/>
  <c r="DP911" i="2"/>
  <c r="DJ914" i="2"/>
  <c r="DP915" i="2"/>
  <c r="DJ918" i="2"/>
  <c r="DP919" i="2"/>
  <c r="DJ922" i="2"/>
  <c r="DP923" i="2"/>
  <c r="DJ926" i="2"/>
  <c r="DP927" i="2"/>
  <c r="DJ930" i="2"/>
  <c r="DP931" i="2"/>
  <c r="DJ934" i="2"/>
  <c r="DP935" i="2"/>
  <c r="DJ938" i="2"/>
  <c r="DP939" i="2"/>
  <c r="DJ942" i="2"/>
  <c r="DP943" i="2"/>
  <c r="DJ946" i="2"/>
  <c r="DP947" i="2"/>
  <c r="DJ950" i="2"/>
  <c r="DP951" i="2"/>
  <c r="DJ954" i="2"/>
  <c r="DP955" i="2"/>
  <c r="DJ958" i="2"/>
  <c r="DP959" i="2"/>
  <c r="DJ962" i="2"/>
  <c r="DP963" i="2"/>
  <c r="DJ966" i="2"/>
  <c r="DP967" i="2"/>
  <c r="DJ970" i="2"/>
  <c r="DP971" i="2"/>
  <c r="DJ974" i="2"/>
  <c r="DP975" i="2"/>
  <c r="DJ978" i="2"/>
  <c r="DP979" i="2"/>
  <c r="DJ982" i="2"/>
  <c r="DP983" i="2"/>
  <c r="DJ986" i="2"/>
  <c r="DP987" i="2"/>
  <c r="DJ990" i="2"/>
  <c r="DP991" i="2"/>
  <c r="DJ994" i="2"/>
  <c r="DP995" i="2"/>
  <c r="DJ998" i="2"/>
  <c r="DP999" i="2"/>
  <c r="DJ1002" i="2"/>
  <c r="DP1003" i="2"/>
  <c r="DJ1006" i="2"/>
  <c r="DP1007" i="2"/>
  <c r="DJ1010" i="2"/>
  <c r="DP1011" i="2"/>
  <c r="DJ1014" i="2"/>
  <c r="DP1015" i="2"/>
  <c r="DJ1018" i="2"/>
  <c r="DP1019" i="2"/>
  <c r="DJ1022" i="2"/>
  <c r="DP1023" i="2"/>
  <c r="DJ1026" i="2"/>
  <c r="DP1027" i="2"/>
  <c r="DJ1030" i="2"/>
  <c r="DP1031" i="2"/>
  <c r="DJ1034" i="2"/>
  <c r="DP1035" i="2"/>
  <c r="DJ1038" i="2"/>
  <c r="DP1039" i="2"/>
  <c r="DJ1042" i="2"/>
  <c r="DP1043" i="2"/>
  <c r="DJ1046" i="2"/>
  <c r="DP1047" i="2"/>
  <c r="DQ1051" i="2"/>
  <c r="DJ1052" i="2"/>
  <c r="DQ1061" i="2"/>
  <c r="DJ1062" i="2"/>
  <c r="DJ1065" i="2"/>
  <c r="DJ1066" i="2"/>
  <c r="DJ1069" i="2"/>
  <c r="DJ1070" i="2"/>
  <c r="DJ1073" i="2"/>
  <c r="DJ1074" i="2"/>
  <c r="DJ1077" i="2"/>
  <c r="DJ1078" i="2"/>
  <c r="DJ1081" i="2"/>
  <c r="DJ1082" i="2"/>
  <c r="DJ1085" i="2"/>
  <c r="DJ1086" i="2"/>
  <c r="DJ1089" i="2"/>
  <c r="DJ1090" i="2"/>
  <c r="DJ1093" i="2"/>
  <c r="DJ1094" i="2"/>
  <c r="DI1097" i="2"/>
  <c r="DJ1097" i="2" s="1"/>
  <c r="DJ1099" i="2"/>
  <c r="DJ1100" i="2"/>
  <c r="DJ1150" i="2"/>
  <c r="DJ1171" i="2"/>
  <c r="DJ1172" i="2"/>
  <c r="DQ1200" i="2"/>
  <c r="CG1200" i="2"/>
  <c r="DP1200" i="2"/>
  <c r="DI1241" i="2"/>
  <c r="DJ1241" i="2" s="1"/>
  <c r="DP1587" i="2"/>
  <c r="CG1587" i="2"/>
  <c r="DQ1587" i="2"/>
  <c r="DP1603" i="2"/>
  <c r="CG1603" i="2"/>
  <c r="DQ1603" i="2"/>
  <c r="CG569" i="2"/>
  <c r="DP569" i="2"/>
  <c r="CG571" i="2"/>
  <c r="DP571" i="2"/>
  <c r="CG573" i="2"/>
  <c r="DP573" i="2"/>
  <c r="CG575" i="2"/>
  <c r="DP575" i="2"/>
  <c r="CG577" i="2"/>
  <c r="DP577" i="2"/>
  <c r="CG579" i="2"/>
  <c r="DP579" i="2"/>
  <c r="CG581" i="2"/>
  <c r="DP581" i="2"/>
  <c r="CG583" i="2"/>
  <c r="DP583" i="2"/>
  <c r="CG585" i="2"/>
  <c r="DP585" i="2"/>
  <c r="CG587" i="2"/>
  <c r="DP587" i="2"/>
  <c r="CG589" i="2"/>
  <c r="DP589" i="2"/>
  <c r="CG591" i="2"/>
  <c r="DP591" i="2"/>
  <c r="CG593" i="2"/>
  <c r="DP593" i="2"/>
  <c r="CG595" i="2"/>
  <c r="DP595" i="2"/>
  <c r="CG597" i="2"/>
  <c r="DP597" i="2"/>
  <c r="CG599" i="2"/>
  <c r="DP599" i="2"/>
  <c r="CG601" i="2"/>
  <c r="DP601" i="2"/>
  <c r="CG603" i="2"/>
  <c r="DP603" i="2"/>
  <c r="CG605" i="2"/>
  <c r="DP605" i="2"/>
  <c r="CG607" i="2"/>
  <c r="DP607" i="2"/>
  <c r="CG609" i="2"/>
  <c r="DP609" i="2"/>
  <c r="CG611" i="2"/>
  <c r="DP611" i="2"/>
  <c r="CG613" i="2"/>
  <c r="DP613" i="2"/>
  <c r="CG615" i="2"/>
  <c r="DP615" i="2"/>
  <c r="CG617" i="2"/>
  <c r="DP617" i="2"/>
  <c r="CG619" i="2"/>
  <c r="DP619" i="2"/>
  <c r="CG621" i="2"/>
  <c r="DP621" i="2"/>
  <c r="CG623" i="2"/>
  <c r="DP623" i="2"/>
  <c r="CG625" i="2"/>
  <c r="DP625" i="2"/>
  <c r="CG627" i="2"/>
  <c r="DP627" i="2"/>
  <c r="CG629" i="2"/>
  <c r="DP629" i="2"/>
  <c r="CG631" i="2"/>
  <c r="DP631" i="2"/>
  <c r="CG633" i="2"/>
  <c r="DP633" i="2"/>
  <c r="CG635" i="2"/>
  <c r="DP635" i="2"/>
  <c r="CG637" i="2"/>
  <c r="DP637" i="2"/>
  <c r="CG639" i="2"/>
  <c r="DP639" i="2"/>
  <c r="CG641" i="2"/>
  <c r="DP641" i="2"/>
  <c r="CG643" i="2"/>
  <c r="DP643" i="2"/>
  <c r="CG645" i="2"/>
  <c r="DP645" i="2"/>
  <c r="CG647" i="2"/>
  <c r="DP647" i="2"/>
  <c r="CG649" i="2"/>
  <c r="DP649" i="2"/>
  <c r="CG651" i="2"/>
  <c r="DP651" i="2"/>
  <c r="CG653" i="2"/>
  <c r="DP653" i="2"/>
  <c r="CG655" i="2"/>
  <c r="DP655" i="2"/>
  <c r="CG657" i="2"/>
  <c r="DP657" i="2"/>
  <c r="CG659" i="2"/>
  <c r="DP659" i="2"/>
  <c r="CG661" i="2"/>
  <c r="DP661" i="2"/>
  <c r="CG663" i="2"/>
  <c r="DP663" i="2"/>
  <c r="CG665" i="2"/>
  <c r="DP665" i="2"/>
  <c r="CG667" i="2"/>
  <c r="DP667" i="2"/>
  <c r="CG669" i="2"/>
  <c r="DP669" i="2"/>
  <c r="CG671" i="2"/>
  <c r="DP671" i="2"/>
  <c r="CG673" i="2"/>
  <c r="DP673" i="2"/>
  <c r="CG675" i="2"/>
  <c r="DP675" i="2"/>
  <c r="CG677" i="2"/>
  <c r="DP677" i="2"/>
  <c r="CG679" i="2"/>
  <c r="DP679" i="2"/>
  <c r="CG681" i="2"/>
  <c r="DP681" i="2"/>
  <c r="CG683" i="2"/>
  <c r="DP683" i="2"/>
  <c r="CG685" i="2"/>
  <c r="DP685" i="2"/>
  <c r="CG687" i="2"/>
  <c r="DP687" i="2"/>
  <c r="CG689" i="2"/>
  <c r="DP689" i="2"/>
  <c r="CG691" i="2"/>
  <c r="DP691" i="2"/>
  <c r="CG693" i="2"/>
  <c r="DP693" i="2"/>
  <c r="CG695" i="2"/>
  <c r="DP695" i="2"/>
  <c r="CG697" i="2"/>
  <c r="DP697" i="2"/>
  <c r="CG699" i="2"/>
  <c r="DP699" i="2"/>
  <c r="CG701" i="2"/>
  <c r="DP701" i="2"/>
  <c r="CG703" i="2"/>
  <c r="DP703" i="2"/>
  <c r="CG705" i="2"/>
  <c r="DP705" i="2"/>
  <c r="CG707" i="2"/>
  <c r="DP707" i="2"/>
  <c r="CG709" i="2"/>
  <c r="DP709" i="2"/>
  <c r="CG711" i="2"/>
  <c r="DP711" i="2"/>
  <c r="CG713" i="2"/>
  <c r="DP713" i="2"/>
  <c r="CG715" i="2"/>
  <c r="DP715" i="2"/>
  <c r="CG717" i="2"/>
  <c r="DP717" i="2"/>
  <c r="CG719" i="2"/>
  <c r="DP719" i="2"/>
  <c r="CG721" i="2"/>
  <c r="DP721" i="2"/>
  <c r="CG723" i="2"/>
  <c r="DP723" i="2"/>
  <c r="CG725" i="2"/>
  <c r="DP725" i="2"/>
  <c r="CG727" i="2"/>
  <c r="DP727" i="2"/>
  <c r="CG729" i="2"/>
  <c r="DP729" i="2"/>
  <c r="CG731" i="2"/>
  <c r="DP731" i="2"/>
  <c r="CG733" i="2"/>
  <c r="DP733" i="2"/>
  <c r="CG735" i="2"/>
  <c r="DP735" i="2"/>
  <c r="CG737" i="2"/>
  <c r="DP737" i="2"/>
  <c r="CG739" i="2"/>
  <c r="DP739" i="2"/>
  <c r="CG741" i="2"/>
  <c r="DP741" i="2"/>
  <c r="CG743" i="2"/>
  <c r="DP743" i="2"/>
  <c r="CG745" i="2"/>
  <c r="DP745" i="2"/>
  <c r="CG747" i="2"/>
  <c r="DP747" i="2"/>
  <c r="CG749" i="2"/>
  <c r="DP749" i="2"/>
  <c r="CG751" i="2"/>
  <c r="DP751" i="2"/>
  <c r="CG753" i="2"/>
  <c r="DP753" i="2"/>
  <c r="CG755" i="2"/>
  <c r="DP755" i="2"/>
  <c r="CG757" i="2"/>
  <c r="DP757" i="2"/>
  <c r="CG759" i="2"/>
  <c r="DP759" i="2"/>
  <c r="CG761" i="2"/>
  <c r="DP761" i="2"/>
  <c r="CG763" i="2"/>
  <c r="DP763" i="2"/>
  <c r="CG765" i="2"/>
  <c r="DP765" i="2"/>
  <c r="CG767" i="2"/>
  <c r="DP767" i="2"/>
  <c r="CG769" i="2"/>
  <c r="DP769" i="2"/>
  <c r="CG771" i="2"/>
  <c r="DP771" i="2"/>
  <c r="CG773" i="2"/>
  <c r="DP773" i="2"/>
  <c r="CG775" i="2"/>
  <c r="DP775" i="2"/>
  <c r="CG777" i="2"/>
  <c r="DP777" i="2"/>
  <c r="CG779" i="2"/>
  <c r="DP779" i="2"/>
  <c r="CG781" i="2"/>
  <c r="DP781" i="2"/>
  <c r="CG783" i="2"/>
  <c r="DP783" i="2"/>
  <c r="CG785" i="2"/>
  <c r="DP785" i="2"/>
  <c r="CG787" i="2"/>
  <c r="DP787" i="2"/>
  <c r="CG789" i="2"/>
  <c r="DP789" i="2"/>
  <c r="CG791" i="2"/>
  <c r="DP791" i="2"/>
  <c r="CG793" i="2"/>
  <c r="DP793" i="2"/>
  <c r="CG795" i="2"/>
  <c r="DP795" i="2"/>
  <c r="CG797" i="2"/>
  <c r="DP797" i="2"/>
  <c r="CG799" i="2"/>
  <c r="DP799" i="2"/>
  <c r="DJ802" i="2"/>
  <c r="DJ806" i="2"/>
  <c r="DJ808" i="2"/>
  <c r="DJ810" i="2"/>
  <c r="DJ812" i="2"/>
  <c r="DJ814" i="2"/>
  <c r="DJ816" i="2"/>
  <c r="DJ818" i="2"/>
  <c r="DJ820" i="2"/>
  <c r="DJ822" i="2"/>
  <c r="DJ824" i="2"/>
  <c r="DJ826" i="2"/>
  <c r="DJ828" i="2"/>
  <c r="DJ830" i="2"/>
  <c r="DJ832" i="2"/>
  <c r="DJ834" i="2"/>
  <c r="DJ836" i="2"/>
  <c r="DJ838" i="2"/>
  <c r="DJ840" i="2"/>
  <c r="DJ842" i="2"/>
  <c r="DJ844" i="2"/>
  <c r="DJ846" i="2"/>
  <c r="DJ848" i="2"/>
  <c r="DJ850" i="2"/>
  <c r="DJ852" i="2"/>
  <c r="DJ854" i="2"/>
  <c r="DJ856" i="2"/>
  <c r="DH861" i="2"/>
  <c r="DP861" i="2"/>
  <c r="DH863" i="2"/>
  <c r="DP863" i="2"/>
  <c r="DH865" i="2"/>
  <c r="DP865" i="2"/>
  <c r="DH867" i="2"/>
  <c r="DP867" i="2"/>
  <c r="DI869" i="2"/>
  <c r="DJ869" i="2" s="1"/>
  <c r="DJ870" i="2"/>
  <c r="DH877" i="2"/>
  <c r="DP877" i="2"/>
  <c r="DI879" i="2"/>
  <c r="DJ879" i="2" s="1"/>
  <c r="DJ880" i="2"/>
  <c r="CG885" i="2"/>
  <c r="DI887" i="2"/>
  <c r="DJ887" i="2" s="1"/>
  <c r="CG889" i="2"/>
  <c r="DI891" i="2"/>
  <c r="DJ891" i="2" s="1"/>
  <c r="CG893" i="2"/>
  <c r="DI895" i="2"/>
  <c r="DJ895" i="2" s="1"/>
  <c r="CG897" i="2"/>
  <c r="DI899" i="2"/>
  <c r="DJ899" i="2" s="1"/>
  <c r="CG901" i="2"/>
  <c r="DI903" i="2"/>
  <c r="DJ903" i="2" s="1"/>
  <c r="CG905" i="2"/>
  <c r="DI907" i="2"/>
  <c r="DJ907" i="2" s="1"/>
  <c r="CG909" i="2"/>
  <c r="DI911" i="2"/>
  <c r="DJ911" i="2" s="1"/>
  <c r="CG913" i="2"/>
  <c r="DI915" i="2"/>
  <c r="DJ915" i="2" s="1"/>
  <c r="CG917" i="2"/>
  <c r="DI919" i="2"/>
  <c r="DJ919" i="2" s="1"/>
  <c r="CG921" i="2"/>
  <c r="DI923" i="2"/>
  <c r="DJ923" i="2" s="1"/>
  <c r="CG925" i="2"/>
  <c r="DI927" i="2"/>
  <c r="DJ927" i="2" s="1"/>
  <c r="CG929" i="2"/>
  <c r="DI931" i="2"/>
  <c r="DJ931" i="2" s="1"/>
  <c r="CG933" i="2"/>
  <c r="DI935" i="2"/>
  <c r="DJ935" i="2" s="1"/>
  <c r="CG937" i="2"/>
  <c r="DI939" i="2"/>
  <c r="DJ939" i="2" s="1"/>
  <c r="CG941" i="2"/>
  <c r="DI943" i="2"/>
  <c r="DJ943" i="2" s="1"/>
  <c r="CG945" i="2"/>
  <c r="DI947" i="2"/>
  <c r="DJ947" i="2" s="1"/>
  <c r="CG949" i="2"/>
  <c r="DI951" i="2"/>
  <c r="DJ951" i="2" s="1"/>
  <c r="CG953" i="2"/>
  <c r="DI955" i="2"/>
  <c r="DJ955" i="2" s="1"/>
  <c r="CG957" i="2"/>
  <c r="DI959" i="2"/>
  <c r="DJ959" i="2" s="1"/>
  <c r="CG961" i="2"/>
  <c r="DI963" i="2"/>
  <c r="DJ963" i="2" s="1"/>
  <c r="CG965" i="2"/>
  <c r="DI967" i="2"/>
  <c r="DJ967" i="2" s="1"/>
  <c r="CG969" i="2"/>
  <c r="DI971" i="2"/>
  <c r="DJ971" i="2" s="1"/>
  <c r="CG973" i="2"/>
  <c r="DI975" i="2"/>
  <c r="DJ975" i="2" s="1"/>
  <c r="CG977" i="2"/>
  <c r="DI979" i="2"/>
  <c r="DJ979" i="2" s="1"/>
  <c r="CG981" i="2"/>
  <c r="DI983" i="2"/>
  <c r="DJ983" i="2" s="1"/>
  <c r="CG985" i="2"/>
  <c r="DI987" i="2"/>
  <c r="DJ987" i="2" s="1"/>
  <c r="CG989" i="2"/>
  <c r="DI991" i="2"/>
  <c r="DJ991" i="2" s="1"/>
  <c r="CG993" i="2"/>
  <c r="DI995" i="2"/>
  <c r="DJ995" i="2" s="1"/>
  <c r="CG997" i="2"/>
  <c r="DI999" i="2"/>
  <c r="DJ999" i="2" s="1"/>
  <c r="CG1001" i="2"/>
  <c r="DI1003" i="2"/>
  <c r="DJ1003" i="2" s="1"/>
  <c r="CG1005" i="2"/>
  <c r="DI1007" i="2"/>
  <c r="DJ1007" i="2" s="1"/>
  <c r="CG1009" i="2"/>
  <c r="DI1011" i="2"/>
  <c r="DJ1011" i="2" s="1"/>
  <c r="CG1013" i="2"/>
  <c r="DI1015" i="2"/>
  <c r="DJ1015" i="2" s="1"/>
  <c r="CG1017" i="2"/>
  <c r="DI1019" i="2"/>
  <c r="DJ1019" i="2" s="1"/>
  <c r="CG1021" i="2"/>
  <c r="DI1023" i="2"/>
  <c r="DJ1023" i="2" s="1"/>
  <c r="CG1025" i="2"/>
  <c r="DI1027" i="2"/>
  <c r="DJ1027" i="2" s="1"/>
  <c r="CG1029" i="2"/>
  <c r="DI1031" i="2"/>
  <c r="DJ1031" i="2" s="1"/>
  <c r="CG1033" i="2"/>
  <c r="DI1035" i="2"/>
  <c r="DJ1035" i="2" s="1"/>
  <c r="CG1037" i="2"/>
  <c r="DI1039" i="2"/>
  <c r="DJ1039" i="2" s="1"/>
  <c r="CG1041" i="2"/>
  <c r="DI1043" i="2"/>
  <c r="DJ1043" i="2" s="1"/>
  <c r="CG1045" i="2"/>
  <c r="DI1047" i="2"/>
  <c r="DJ1047" i="2" s="1"/>
  <c r="DI1049" i="2"/>
  <c r="DJ1049" i="2" s="1"/>
  <c r="DJ1050" i="2"/>
  <c r="DH1055" i="2"/>
  <c r="DP1055" i="2"/>
  <c r="DI1057" i="2"/>
  <c r="DJ1057" i="2" s="1"/>
  <c r="DI1059" i="2"/>
  <c r="DJ1059" i="2" s="1"/>
  <c r="DJ1060" i="2"/>
  <c r="DJ1064" i="2"/>
  <c r="CG1067" i="2"/>
  <c r="CG1071" i="2"/>
  <c r="CG1075" i="2"/>
  <c r="CG1079" i="2"/>
  <c r="CG1083" i="2"/>
  <c r="CG1087" i="2"/>
  <c r="CG1091" i="2"/>
  <c r="CG1095" i="2"/>
  <c r="DQ1104" i="2"/>
  <c r="CG1104" i="2"/>
  <c r="DP1104" i="2"/>
  <c r="DI1108" i="2"/>
  <c r="CG1114" i="2"/>
  <c r="DQ1114" i="2"/>
  <c r="DI1126" i="2"/>
  <c r="DI1137" i="2"/>
  <c r="DJ1137" i="2" s="1"/>
  <c r="DQ1152" i="2"/>
  <c r="CG1152" i="2"/>
  <c r="DP1152" i="2"/>
  <c r="DI1156" i="2"/>
  <c r="DP1162" i="2"/>
  <c r="DQ1162" i="2"/>
  <c r="CG1162" i="2"/>
  <c r="DI1166" i="2"/>
  <c r="DJ1166" i="2" s="1"/>
  <c r="DQ1176" i="2"/>
  <c r="CG1176" i="2"/>
  <c r="DP1176" i="2"/>
  <c r="DI1180" i="2"/>
  <c r="DJ1180" i="2" s="1"/>
  <c r="CG1186" i="2"/>
  <c r="DQ1186" i="2"/>
  <c r="DJ1203" i="2"/>
  <c r="DJ1204" i="2"/>
  <c r="DQ1216" i="2"/>
  <c r="CG1216" i="2"/>
  <c r="DP1216" i="2"/>
  <c r="DJ1244" i="2"/>
  <c r="DQ1256" i="2"/>
  <c r="CG1256" i="2"/>
  <c r="DP1256" i="2"/>
  <c r="DI1265" i="2"/>
  <c r="DJ1265" i="2" s="1"/>
  <c r="DH801" i="2"/>
  <c r="DP802" i="2"/>
  <c r="CG802" i="2"/>
  <c r="DH805" i="2"/>
  <c r="DH859" i="2"/>
  <c r="DI861" i="2"/>
  <c r="DJ861" i="2" s="1"/>
  <c r="DI863" i="2"/>
  <c r="DJ863" i="2" s="1"/>
  <c r="DI865" i="2"/>
  <c r="DJ865" i="2" s="1"/>
  <c r="DI867" i="2"/>
  <c r="DJ867" i="2" s="1"/>
  <c r="DJ868" i="2"/>
  <c r="DH873" i="2"/>
  <c r="DH875" i="2"/>
  <c r="DI877" i="2"/>
  <c r="DJ877" i="2" s="1"/>
  <c r="DJ878" i="2"/>
  <c r="DH883" i="2"/>
  <c r="DJ888" i="2"/>
  <c r="DJ892" i="2"/>
  <c r="DJ896" i="2"/>
  <c r="DJ900" i="2"/>
  <c r="DJ904" i="2"/>
  <c r="DJ908" i="2"/>
  <c r="DJ912" i="2"/>
  <c r="DJ916" i="2"/>
  <c r="DJ920" i="2"/>
  <c r="DJ924" i="2"/>
  <c r="DJ928" i="2"/>
  <c r="DJ932" i="2"/>
  <c r="DJ936" i="2"/>
  <c r="DJ940" i="2"/>
  <c r="DJ944" i="2"/>
  <c r="DJ948" i="2"/>
  <c r="DJ952" i="2"/>
  <c r="DJ956" i="2"/>
  <c r="DJ960" i="2"/>
  <c r="DJ964" i="2"/>
  <c r="DJ968" i="2"/>
  <c r="DJ972" i="2"/>
  <c r="DJ976" i="2"/>
  <c r="DJ980" i="2"/>
  <c r="DJ984" i="2"/>
  <c r="DJ988" i="2"/>
  <c r="DJ992" i="2"/>
  <c r="DJ996" i="2"/>
  <c r="DJ1000" i="2"/>
  <c r="DJ1004" i="2"/>
  <c r="DJ1008" i="2"/>
  <c r="DJ1012" i="2"/>
  <c r="DJ1016" i="2"/>
  <c r="DJ1020" i="2"/>
  <c r="DJ1024" i="2"/>
  <c r="DJ1028" i="2"/>
  <c r="DJ1032" i="2"/>
  <c r="DJ1036" i="2"/>
  <c r="DJ1040" i="2"/>
  <c r="DJ1044" i="2"/>
  <c r="DJ1048" i="2"/>
  <c r="DH1053" i="2"/>
  <c r="DI1055" i="2"/>
  <c r="DJ1055" i="2" s="1"/>
  <c r="DJ1056" i="2"/>
  <c r="DJ1058" i="2"/>
  <c r="DI1063" i="2"/>
  <c r="DJ1063" i="2" s="1"/>
  <c r="DP1067" i="2"/>
  <c r="DP1071" i="2"/>
  <c r="DP1075" i="2"/>
  <c r="DP1079" i="2"/>
  <c r="DP1083" i="2"/>
  <c r="DP1087" i="2"/>
  <c r="DP1091" i="2"/>
  <c r="DP1095" i="2"/>
  <c r="DJ1108" i="2"/>
  <c r="DP1122" i="2"/>
  <c r="DQ1122" i="2"/>
  <c r="CG1122" i="2"/>
  <c r="DJ1126" i="2"/>
  <c r="DQ1136" i="2"/>
  <c r="CG1136" i="2"/>
  <c r="DP1136" i="2"/>
  <c r="DI1139" i="2"/>
  <c r="DJ1139" i="2" s="1"/>
  <c r="DH1144" i="2"/>
  <c r="DJ1156" i="2"/>
  <c r="DI1161" i="2"/>
  <c r="DJ1161" i="2" s="1"/>
  <c r="DJ1169" i="2"/>
  <c r="DI1169" i="2"/>
  <c r="DP1194" i="2"/>
  <c r="DQ1194" i="2"/>
  <c r="CG1194" i="2"/>
  <c r="DI1198" i="2"/>
  <c r="DJ1198" i="2" s="1"/>
  <c r="DQ1208" i="2"/>
  <c r="CG1208" i="2"/>
  <c r="DP1208" i="2"/>
  <c r="DI1212" i="2"/>
  <c r="DJ1212" i="2" s="1"/>
  <c r="DI1273" i="2"/>
  <c r="DJ1273" i="2" s="1"/>
  <c r="CG806" i="2"/>
  <c r="DP806" i="2"/>
  <c r="CG808" i="2"/>
  <c r="DP808" i="2"/>
  <c r="CG810" i="2"/>
  <c r="DP810" i="2"/>
  <c r="CG812" i="2"/>
  <c r="DP812" i="2"/>
  <c r="CG814" i="2"/>
  <c r="DP814" i="2"/>
  <c r="CG816" i="2"/>
  <c r="DP816" i="2"/>
  <c r="CG818" i="2"/>
  <c r="DP818" i="2"/>
  <c r="CG820" i="2"/>
  <c r="DP820" i="2"/>
  <c r="CG822" i="2"/>
  <c r="DP822" i="2"/>
  <c r="CG824" i="2"/>
  <c r="DP824" i="2"/>
  <c r="CG826" i="2"/>
  <c r="DP826" i="2"/>
  <c r="CG828" i="2"/>
  <c r="DP828" i="2"/>
  <c r="CG830" i="2"/>
  <c r="DP830" i="2"/>
  <c r="CG832" i="2"/>
  <c r="DP832" i="2"/>
  <c r="CG834" i="2"/>
  <c r="DP834" i="2"/>
  <c r="CG836" i="2"/>
  <c r="DP836" i="2"/>
  <c r="CG838" i="2"/>
  <c r="DP838" i="2"/>
  <c r="CG840" i="2"/>
  <c r="DP840" i="2"/>
  <c r="CG842" i="2"/>
  <c r="DP842" i="2"/>
  <c r="CG844" i="2"/>
  <c r="DP844" i="2"/>
  <c r="CG846" i="2"/>
  <c r="DP846" i="2"/>
  <c r="CG848" i="2"/>
  <c r="DP848" i="2"/>
  <c r="CG850" i="2"/>
  <c r="DP850" i="2"/>
  <c r="CG852" i="2"/>
  <c r="DP852" i="2"/>
  <c r="CG854" i="2"/>
  <c r="DP854" i="2"/>
  <c r="CG856" i="2"/>
  <c r="DP856" i="2"/>
  <c r="CG858" i="2"/>
  <c r="DP858" i="2"/>
  <c r="CG860" i="2"/>
  <c r="DP860" i="2"/>
  <c r="CG862" i="2"/>
  <c r="DP862" i="2"/>
  <c r="CG864" i="2"/>
  <c r="DP864" i="2"/>
  <c r="CG866" i="2"/>
  <c r="DP866" i="2"/>
  <c r="CG868" i="2"/>
  <c r="DP868" i="2"/>
  <c r="CG870" i="2"/>
  <c r="DP870" i="2"/>
  <c r="CG872" i="2"/>
  <c r="DP872" i="2"/>
  <c r="CG874" i="2"/>
  <c r="DP874" i="2"/>
  <c r="CG876" i="2"/>
  <c r="DP876" i="2"/>
  <c r="CG878" i="2"/>
  <c r="DP878" i="2"/>
  <c r="CG880" i="2"/>
  <c r="DP880" i="2"/>
  <c r="CG882" i="2"/>
  <c r="DP882" i="2"/>
  <c r="CG884" i="2"/>
  <c r="DP884" i="2"/>
  <c r="CG1048" i="2"/>
  <c r="DP1048" i="2"/>
  <c r="CG1050" i="2"/>
  <c r="DP1050" i="2"/>
  <c r="CG1052" i="2"/>
  <c r="DP1052" i="2"/>
  <c r="CG1054" i="2"/>
  <c r="DP1054" i="2"/>
  <c r="CG1056" i="2"/>
  <c r="DP1056" i="2"/>
  <c r="CG1058" i="2"/>
  <c r="DP1058" i="2"/>
  <c r="CG1060" i="2"/>
  <c r="DP1060" i="2"/>
  <c r="CG1062" i="2"/>
  <c r="DP1062" i="2"/>
  <c r="DQ1064" i="2"/>
  <c r="DP1064" i="2"/>
  <c r="CG1064" i="2"/>
  <c r="CG1065" i="2"/>
  <c r="DI1067" i="2"/>
  <c r="DJ1067" i="2" s="1"/>
  <c r="CG1069" i="2"/>
  <c r="DI1071" i="2"/>
  <c r="DJ1071" i="2" s="1"/>
  <c r="CG1073" i="2"/>
  <c r="DI1075" i="2"/>
  <c r="DJ1075" i="2" s="1"/>
  <c r="CG1077" i="2"/>
  <c r="DI1079" i="2"/>
  <c r="DJ1079" i="2" s="1"/>
  <c r="CG1081" i="2"/>
  <c r="DI1083" i="2"/>
  <c r="DJ1083" i="2" s="1"/>
  <c r="CG1085" i="2"/>
  <c r="DI1087" i="2"/>
  <c r="DJ1087" i="2" s="1"/>
  <c r="CG1089" i="2"/>
  <c r="DI1091" i="2"/>
  <c r="DJ1091" i="2" s="1"/>
  <c r="CG1093" i="2"/>
  <c r="DI1095" i="2"/>
  <c r="DJ1095" i="2" s="1"/>
  <c r="CG1098" i="2"/>
  <c r="DQ1098" i="2"/>
  <c r="DI1110" i="2"/>
  <c r="DJ1110" i="2" s="1"/>
  <c r="DI1113" i="2"/>
  <c r="DJ1113" i="2" s="1"/>
  <c r="DQ1120" i="2"/>
  <c r="CG1120" i="2"/>
  <c r="DP1120" i="2"/>
  <c r="DI1124" i="2"/>
  <c r="DJ1124" i="2" s="1"/>
  <c r="DJ1129" i="2"/>
  <c r="DI1131" i="2"/>
  <c r="DJ1131" i="2" s="1"/>
  <c r="CG1138" i="2"/>
  <c r="DQ1138" i="2"/>
  <c r="DI1145" i="2"/>
  <c r="DJ1145" i="2" s="1"/>
  <c r="DI1158" i="2"/>
  <c r="DJ1158" i="2" s="1"/>
  <c r="DQ1160" i="2"/>
  <c r="CG1160" i="2"/>
  <c r="DP1160" i="2"/>
  <c r="DI1164" i="2"/>
  <c r="DJ1164" i="2" s="1"/>
  <c r="CG1170" i="2"/>
  <c r="DQ1170" i="2"/>
  <c r="DI1182" i="2"/>
  <c r="DJ1182" i="2" s="1"/>
  <c r="DI1185" i="2"/>
  <c r="DJ1185" i="2" s="1"/>
  <c r="DQ1192" i="2"/>
  <c r="CG1192" i="2"/>
  <c r="DP1192" i="2"/>
  <c r="DI1196" i="2"/>
  <c r="DJ1196" i="2" s="1"/>
  <c r="CG1202" i="2"/>
  <c r="DQ1202" i="2"/>
  <c r="DJ1225" i="2"/>
  <c r="DI1225" i="2"/>
  <c r="DI1228" i="2"/>
  <c r="DJ1228" i="2" s="1"/>
  <c r="DQ1240" i="2"/>
  <c r="CG1240" i="2"/>
  <c r="DP1240" i="2"/>
  <c r="DI1257" i="2"/>
  <c r="DJ1257" i="2" s="1"/>
  <c r="DI1260" i="2"/>
  <c r="DJ1260" i="2" s="1"/>
  <c r="DQ1272" i="2"/>
  <c r="CG1272" i="2"/>
  <c r="DP1272" i="2"/>
  <c r="DJ1278" i="2"/>
  <c r="DI1299" i="2"/>
  <c r="DJ1299" i="2" s="1"/>
  <c r="DJ1301" i="2"/>
  <c r="DJ1310" i="2"/>
  <c r="DQ1318" i="2"/>
  <c r="CG1318" i="2"/>
  <c r="DI1363" i="2"/>
  <c r="DJ1363" i="2" s="1"/>
  <c r="DP1372" i="2"/>
  <c r="DQ1372" i="2"/>
  <c r="CG1372" i="2"/>
  <c r="DQ1478" i="2"/>
  <c r="CG1478" i="2"/>
  <c r="DP1516" i="2"/>
  <c r="CG1516" i="2"/>
  <c r="DQ1516" i="2"/>
  <c r="DJ1524" i="2"/>
  <c r="DI1524" i="2"/>
  <c r="DQ1550" i="2"/>
  <c r="CG1550" i="2"/>
  <c r="DP1550" i="2"/>
  <c r="DJ1068" i="2"/>
  <c r="DJ1072" i="2"/>
  <c r="DJ1076" i="2"/>
  <c r="DJ1080" i="2"/>
  <c r="DJ1084" i="2"/>
  <c r="DJ1088" i="2"/>
  <c r="DJ1092" i="2"/>
  <c r="DJ1096" i="2"/>
  <c r="DQ1097" i="2"/>
  <c r="DP1097" i="2"/>
  <c r="DI1102" i="2"/>
  <c r="DJ1102" i="2" s="1"/>
  <c r="DI1105" i="2"/>
  <c r="DJ1105" i="2" s="1"/>
  <c r="DI1107" i="2"/>
  <c r="DJ1107" i="2" s="1"/>
  <c r="DQ1112" i="2"/>
  <c r="CG1112" i="2"/>
  <c r="DP1112" i="2"/>
  <c r="DI1116" i="2"/>
  <c r="DJ1116" i="2" s="1"/>
  <c r="DI1132" i="2"/>
  <c r="DJ1132" i="2" s="1"/>
  <c r="DJ1143" i="2"/>
  <c r="DQ1144" i="2"/>
  <c r="CG1144" i="2"/>
  <c r="DP1144" i="2"/>
  <c r="DI1148" i="2"/>
  <c r="DJ1148" i="2" s="1"/>
  <c r="DJ1153" i="2"/>
  <c r="DI1153" i="2"/>
  <c r="DI1155" i="2"/>
  <c r="DJ1155" i="2" s="1"/>
  <c r="DI1174" i="2"/>
  <c r="DJ1174" i="2" s="1"/>
  <c r="DJ1177" i="2"/>
  <c r="DI1177" i="2"/>
  <c r="DI1179" i="2"/>
  <c r="DJ1179" i="2" s="1"/>
  <c r="DQ1184" i="2"/>
  <c r="CG1184" i="2"/>
  <c r="DP1184" i="2"/>
  <c r="DI1188" i="2"/>
  <c r="DJ1188" i="2" s="1"/>
  <c r="DI1206" i="2"/>
  <c r="DJ1206" i="2" s="1"/>
  <c r="DJ1209" i="2"/>
  <c r="DI1209" i="2"/>
  <c r="DI1211" i="2"/>
  <c r="DJ1211" i="2" s="1"/>
  <c r="DI1217" i="2"/>
  <c r="DJ1217" i="2" s="1"/>
  <c r="DI1220" i="2"/>
  <c r="DJ1220" i="2" s="1"/>
  <c r="DQ1232" i="2"/>
  <c r="CG1232" i="2"/>
  <c r="DP1232" i="2"/>
  <c r="DJ1249" i="2"/>
  <c r="DI1249" i="2"/>
  <c r="DI1252" i="2"/>
  <c r="DJ1252" i="2" s="1"/>
  <c r="DQ1264" i="2"/>
  <c r="CG1264" i="2"/>
  <c r="DP1264" i="2"/>
  <c r="DQ1306" i="2"/>
  <c r="CG1306" i="2"/>
  <c r="DP1306" i="2"/>
  <c r="DQ1350" i="2"/>
  <c r="CG1350" i="2"/>
  <c r="DP1460" i="2"/>
  <c r="DQ1460" i="2"/>
  <c r="CG1460" i="2"/>
  <c r="DI1214" i="2"/>
  <c r="DJ1214" i="2" s="1"/>
  <c r="DI1222" i="2"/>
  <c r="DJ1222" i="2" s="1"/>
  <c r="DI1230" i="2"/>
  <c r="DJ1230" i="2" s="1"/>
  <c r="DI1238" i="2"/>
  <c r="DJ1238" i="2" s="1"/>
  <c r="DI1246" i="2"/>
  <c r="DJ1246" i="2" s="1"/>
  <c r="DI1254" i="2"/>
  <c r="DJ1254" i="2" s="1"/>
  <c r="DI1262" i="2"/>
  <c r="DJ1262" i="2" s="1"/>
  <c r="DI1270" i="2"/>
  <c r="DJ1270" i="2" s="1"/>
  <c r="DQ1274" i="2"/>
  <c r="CG1274" i="2"/>
  <c r="DJ1291" i="2"/>
  <c r="DI1291" i="2"/>
  <c r="DQ1298" i="2"/>
  <c r="CG1298" i="2"/>
  <c r="DP1298" i="2"/>
  <c r="DP1316" i="2"/>
  <c r="DQ1316" i="2"/>
  <c r="DP1326" i="2"/>
  <c r="DJ1339" i="2"/>
  <c r="DI1339" i="2"/>
  <c r="DJ1341" i="2"/>
  <c r="DP1348" i="2"/>
  <c r="DQ1348" i="2"/>
  <c r="DP1358" i="2"/>
  <c r="DJ1371" i="2"/>
  <c r="DI1371" i="2"/>
  <c r="DJ1373" i="2"/>
  <c r="DI1387" i="2"/>
  <c r="DJ1387" i="2" s="1"/>
  <c r="DJ1403" i="2"/>
  <c r="DI1403" i="2"/>
  <c r="DI1419" i="2"/>
  <c r="DJ1419" i="2" s="1"/>
  <c r="DI1435" i="2"/>
  <c r="DJ1435" i="2" s="1"/>
  <c r="DI1459" i="2"/>
  <c r="DJ1459" i="2" s="1"/>
  <c r="DJ1483" i="2"/>
  <c r="DI1483" i="2"/>
  <c r="DJ1493" i="2"/>
  <c r="DP1504" i="2"/>
  <c r="CG1504" i="2"/>
  <c r="DQ1504" i="2"/>
  <c r="CG1509" i="2"/>
  <c r="DP1509" i="2"/>
  <c r="DP1517" i="2"/>
  <c r="DQ1517" i="2"/>
  <c r="CG1517" i="2"/>
  <c r="DJ1517" i="2"/>
  <c r="DP1538" i="2"/>
  <c r="DQ1538" i="2"/>
  <c r="CG1538" i="2"/>
  <c r="DH1543" i="2"/>
  <c r="DJ1545" i="2"/>
  <c r="DI1545" i="2"/>
  <c r="DP1611" i="2"/>
  <c r="CG1611" i="2"/>
  <c r="DQ1611" i="2"/>
  <c r="DI1104" i="2"/>
  <c r="DJ1104" i="2" s="1"/>
  <c r="DI1112" i="2"/>
  <c r="DJ1112" i="2" s="1"/>
  <c r="DI1120" i="2"/>
  <c r="DJ1120" i="2" s="1"/>
  <c r="DI1128" i="2"/>
  <c r="DJ1128" i="2" s="1"/>
  <c r="CG1134" i="2"/>
  <c r="DI1136" i="2"/>
  <c r="DJ1136" i="2" s="1"/>
  <c r="CG1142" i="2"/>
  <c r="DI1144" i="2"/>
  <c r="DJ1144" i="2" s="1"/>
  <c r="CG1150" i="2"/>
  <c r="DI1152" i="2"/>
  <c r="DJ1152" i="2" s="1"/>
  <c r="DI1160" i="2"/>
  <c r="DJ1160" i="2" s="1"/>
  <c r="DI1168" i="2"/>
  <c r="DJ1168" i="2" s="1"/>
  <c r="DI1176" i="2"/>
  <c r="DJ1176" i="2" s="1"/>
  <c r="DI1184" i="2"/>
  <c r="DJ1184" i="2" s="1"/>
  <c r="DI1192" i="2"/>
  <c r="DJ1192" i="2" s="1"/>
  <c r="DI1200" i="2"/>
  <c r="DJ1200" i="2" s="1"/>
  <c r="DI1208" i="2"/>
  <c r="DJ1208" i="2" s="1"/>
  <c r="DI1216" i="2"/>
  <c r="DJ1216" i="2" s="1"/>
  <c r="DI1224" i="2"/>
  <c r="DJ1224" i="2" s="1"/>
  <c r="DI1232" i="2"/>
  <c r="DJ1232" i="2" s="1"/>
  <c r="DI1240" i="2"/>
  <c r="DJ1240" i="2" s="1"/>
  <c r="DI1248" i="2"/>
  <c r="DJ1248" i="2" s="1"/>
  <c r="DI1256" i="2"/>
  <c r="DJ1256" i="2" s="1"/>
  <c r="DI1264" i="2"/>
  <c r="DJ1264" i="2" s="1"/>
  <c r="DI1272" i="2"/>
  <c r="DJ1272" i="2" s="1"/>
  <c r="DI1274" i="2"/>
  <c r="DJ1274" i="2" s="1"/>
  <c r="DP1274" i="2"/>
  <c r="DJ1283" i="2"/>
  <c r="DI1283" i="2"/>
  <c r="DQ1290" i="2"/>
  <c r="CG1290" i="2"/>
  <c r="DP1290" i="2"/>
  <c r="DI1315" i="2"/>
  <c r="DJ1315" i="2" s="1"/>
  <c r="DJ1317" i="2"/>
  <c r="DH1322" i="2"/>
  <c r="DP1324" i="2"/>
  <c r="DQ1324" i="2"/>
  <c r="DP1334" i="2"/>
  <c r="DI1347" i="2"/>
  <c r="DJ1347" i="2" s="1"/>
  <c r="DJ1349" i="2"/>
  <c r="DH1354" i="2"/>
  <c r="DP1356" i="2"/>
  <c r="DQ1356" i="2"/>
  <c r="DP1366" i="2"/>
  <c r="DQ1382" i="2"/>
  <c r="DQ1398" i="2"/>
  <c r="DQ1414" i="2"/>
  <c r="DQ1430" i="2"/>
  <c r="DP1446" i="2"/>
  <c r="DI1461" i="2"/>
  <c r="DQ1470" i="2"/>
  <c r="CG1470" i="2"/>
  <c r="DP1492" i="2"/>
  <c r="DQ1492" i="2"/>
  <c r="CG1492" i="2"/>
  <c r="DP1496" i="2"/>
  <c r="CG1496" i="2"/>
  <c r="DQ1496" i="2"/>
  <c r="DJ1499" i="2"/>
  <c r="DI1499" i="2"/>
  <c r="CG1505" i="2"/>
  <c r="DQ1505" i="2"/>
  <c r="DP1505" i="2"/>
  <c r="DJ1505" i="2"/>
  <c r="DQ1509" i="2"/>
  <c r="DI1527" i="2"/>
  <c r="DJ1527" i="2" s="1"/>
  <c r="DJ1530" i="2"/>
  <c r="DQ1540" i="2"/>
  <c r="CG1540" i="2"/>
  <c r="DP1540" i="2"/>
  <c r="DI1098" i="2"/>
  <c r="DJ1098" i="2" s="1"/>
  <c r="DI1106" i="2"/>
  <c r="DJ1106" i="2" s="1"/>
  <c r="DI1114" i="2"/>
  <c r="DJ1114" i="2" s="1"/>
  <c r="DI1122" i="2"/>
  <c r="DJ1122" i="2" s="1"/>
  <c r="DI1130" i="2"/>
  <c r="DJ1130" i="2" s="1"/>
  <c r="DI1138" i="2"/>
  <c r="DJ1138" i="2" s="1"/>
  <c r="DI1146" i="2"/>
  <c r="DJ1146" i="2" s="1"/>
  <c r="DI1154" i="2"/>
  <c r="DJ1154" i="2" s="1"/>
  <c r="DI1162" i="2"/>
  <c r="DJ1162" i="2" s="1"/>
  <c r="DI1170" i="2"/>
  <c r="DJ1170" i="2" s="1"/>
  <c r="DI1178" i="2"/>
  <c r="DJ1178" i="2" s="1"/>
  <c r="DI1186" i="2"/>
  <c r="DJ1186" i="2" s="1"/>
  <c r="DI1194" i="2"/>
  <c r="DJ1194" i="2" s="1"/>
  <c r="DI1202" i="2"/>
  <c r="DJ1202" i="2" s="1"/>
  <c r="DI1210" i="2"/>
  <c r="DJ1210" i="2" s="1"/>
  <c r="DI1218" i="2"/>
  <c r="DJ1218" i="2" s="1"/>
  <c r="DI1226" i="2"/>
  <c r="DJ1226" i="2" s="1"/>
  <c r="DI1234" i="2"/>
  <c r="DJ1234" i="2" s="1"/>
  <c r="DI1242" i="2"/>
  <c r="DJ1242" i="2" s="1"/>
  <c r="DI1250" i="2"/>
  <c r="DJ1250" i="2" s="1"/>
  <c r="DI1258" i="2"/>
  <c r="DJ1258" i="2" s="1"/>
  <c r="DI1266" i="2"/>
  <c r="DJ1266" i="2" s="1"/>
  <c r="DI1275" i="2"/>
  <c r="DJ1275" i="2" s="1"/>
  <c r="DI1277" i="2"/>
  <c r="DJ1277" i="2" s="1"/>
  <c r="DQ1282" i="2"/>
  <c r="CG1282" i="2"/>
  <c r="DP1282" i="2"/>
  <c r="DI1286" i="2"/>
  <c r="DJ1286" i="2" s="1"/>
  <c r="DI1304" i="2"/>
  <c r="DJ1304" i="2" s="1"/>
  <c r="DI1307" i="2"/>
  <c r="DJ1307" i="2" s="1"/>
  <c r="DI1309" i="2"/>
  <c r="DJ1309" i="2" s="1"/>
  <c r="DQ1314" i="2"/>
  <c r="CG1314" i="2"/>
  <c r="DP1314" i="2"/>
  <c r="DI1323" i="2"/>
  <c r="DJ1323" i="2" s="1"/>
  <c r="DJ1325" i="2"/>
  <c r="DH1330" i="2"/>
  <c r="DP1332" i="2"/>
  <c r="DQ1332" i="2"/>
  <c r="DI1333" i="2"/>
  <c r="DJ1333" i="2" s="1"/>
  <c r="DP1342" i="2"/>
  <c r="DI1355" i="2"/>
  <c r="DJ1355" i="2" s="1"/>
  <c r="DJ1357" i="2"/>
  <c r="DH1362" i="2"/>
  <c r="DP1364" i="2"/>
  <c r="DQ1364" i="2"/>
  <c r="DI1365" i="2"/>
  <c r="DJ1365" i="2" s="1"/>
  <c r="DP1374" i="2"/>
  <c r="DP1380" i="2"/>
  <c r="DQ1380" i="2"/>
  <c r="DI1381" i="2"/>
  <c r="DJ1381" i="2" s="1"/>
  <c r="DI1384" i="2"/>
  <c r="DJ1384" i="2" s="1"/>
  <c r="DP1396" i="2"/>
  <c r="DQ1396" i="2"/>
  <c r="DI1397" i="2"/>
  <c r="DJ1397" i="2" s="1"/>
  <c r="DI1400" i="2"/>
  <c r="DJ1400" i="2" s="1"/>
  <c r="DP1412" i="2"/>
  <c r="DQ1412" i="2"/>
  <c r="DI1413" i="2"/>
  <c r="DJ1413" i="2" s="1"/>
  <c r="DI1416" i="2"/>
  <c r="DJ1416" i="2" s="1"/>
  <c r="DP1428" i="2"/>
  <c r="DQ1428" i="2"/>
  <c r="DI1429" i="2"/>
  <c r="DJ1429" i="2" s="1"/>
  <c r="DI1432" i="2"/>
  <c r="DJ1432" i="2" s="1"/>
  <c r="DP1444" i="2"/>
  <c r="DQ1444" i="2"/>
  <c r="DI1451" i="2"/>
  <c r="DJ1451" i="2" s="1"/>
  <c r="DJ1461" i="2"/>
  <c r="DP1468" i="2"/>
  <c r="DQ1468" i="2"/>
  <c r="DI1491" i="2"/>
  <c r="DJ1491" i="2" s="1"/>
  <c r="DI1502" i="2"/>
  <c r="DJ1502" i="2" s="1"/>
  <c r="DP1528" i="2"/>
  <c r="CG1528" i="2"/>
  <c r="DQ1528" i="2"/>
  <c r="DJ1531" i="2"/>
  <c r="DI1531" i="2"/>
  <c r="DI1282" i="2"/>
  <c r="DJ1282" i="2" s="1"/>
  <c r="DI1290" i="2"/>
  <c r="DJ1290" i="2" s="1"/>
  <c r="DI1298" i="2"/>
  <c r="DJ1298" i="2" s="1"/>
  <c r="DI1306" i="2"/>
  <c r="DJ1306" i="2" s="1"/>
  <c r="DI1314" i="2"/>
  <c r="DJ1314" i="2" s="1"/>
  <c r="DI1318" i="2"/>
  <c r="DJ1318" i="2" s="1"/>
  <c r="DI1326" i="2"/>
  <c r="DJ1326" i="2" s="1"/>
  <c r="DI1334" i="2"/>
  <c r="DJ1334" i="2" s="1"/>
  <c r="DI1342" i="2"/>
  <c r="DJ1342" i="2" s="1"/>
  <c r="DI1350" i="2"/>
  <c r="DJ1350" i="2" s="1"/>
  <c r="DI1358" i="2"/>
  <c r="DJ1358" i="2" s="1"/>
  <c r="DI1366" i="2"/>
  <c r="DJ1366" i="2" s="1"/>
  <c r="DI1374" i="2"/>
  <c r="DJ1374" i="2" s="1"/>
  <c r="DI1379" i="2"/>
  <c r="DJ1379" i="2" s="1"/>
  <c r="DP1390" i="2"/>
  <c r="DI1395" i="2"/>
  <c r="DJ1395" i="2" s="1"/>
  <c r="DP1406" i="2"/>
  <c r="DI1411" i="2"/>
  <c r="DJ1411" i="2" s="1"/>
  <c r="DP1422" i="2"/>
  <c r="DI1427" i="2"/>
  <c r="DJ1427" i="2" s="1"/>
  <c r="DP1438" i="2"/>
  <c r="DI1443" i="2"/>
  <c r="DJ1443" i="2" s="1"/>
  <c r="DP1454" i="2"/>
  <c r="DI1467" i="2"/>
  <c r="DJ1467" i="2" s="1"/>
  <c r="DJ1469" i="2"/>
  <c r="DH1474" i="2"/>
  <c r="DP1476" i="2"/>
  <c r="DQ1476" i="2"/>
  <c r="DP1486" i="2"/>
  <c r="DQ1519" i="2"/>
  <c r="CG1519" i="2"/>
  <c r="DI1276" i="2"/>
  <c r="DJ1276" i="2" s="1"/>
  <c r="DI1284" i="2"/>
  <c r="DJ1284" i="2" s="1"/>
  <c r="DI1292" i="2"/>
  <c r="DJ1292" i="2" s="1"/>
  <c r="DI1300" i="2"/>
  <c r="DJ1300" i="2" s="1"/>
  <c r="DI1308" i="2"/>
  <c r="DJ1308" i="2" s="1"/>
  <c r="DQ1322" i="2"/>
  <c r="CG1322" i="2"/>
  <c r="DQ1330" i="2"/>
  <c r="CG1330" i="2"/>
  <c r="DQ1338" i="2"/>
  <c r="CG1338" i="2"/>
  <c r="DQ1346" i="2"/>
  <c r="CG1346" i="2"/>
  <c r="DQ1354" i="2"/>
  <c r="CG1354" i="2"/>
  <c r="DQ1362" i="2"/>
  <c r="CG1362" i="2"/>
  <c r="DQ1370" i="2"/>
  <c r="CG1370" i="2"/>
  <c r="DI1378" i="2"/>
  <c r="DJ1378" i="2" s="1"/>
  <c r="DH1386" i="2"/>
  <c r="DJ1389" i="2"/>
  <c r="DI1390" i="2"/>
  <c r="DJ1390" i="2" s="1"/>
  <c r="DI1394" i="2"/>
  <c r="DJ1394" i="2" s="1"/>
  <c r="DH1402" i="2"/>
  <c r="DJ1405" i="2"/>
  <c r="DI1406" i="2"/>
  <c r="DJ1406" i="2" s="1"/>
  <c r="DI1410" i="2"/>
  <c r="DJ1410" i="2" s="1"/>
  <c r="DH1418" i="2"/>
  <c r="DJ1421" i="2"/>
  <c r="DI1422" i="2"/>
  <c r="DJ1422" i="2" s="1"/>
  <c r="DI1426" i="2"/>
  <c r="DJ1426" i="2" s="1"/>
  <c r="DH1434" i="2"/>
  <c r="DJ1437" i="2"/>
  <c r="DI1438" i="2"/>
  <c r="DJ1438" i="2" s="1"/>
  <c r="DI1442" i="2"/>
  <c r="DJ1442" i="2" s="1"/>
  <c r="DJ1445" i="2"/>
  <c r="DH1450" i="2"/>
  <c r="DP1452" i="2"/>
  <c r="DQ1452" i="2"/>
  <c r="DI1453" i="2"/>
  <c r="DJ1453" i="2" s="1"/>
  <c r="DP1462" i="2"/>
  <c r="DI1475" i="2"/>
  <c r="DJ1475" i="2" s="1"/>
  <c r="DJ1477" i="2"/>
  <c r="DH1482" i="2"/>
  <c r="DP1484" i="2"/>
  <c r="DQ1484" i="2"/>
  <c r="DI1485" i="2"/>
  <c r="DJ1485" i="2" s="1"/>
  <c r="DQ1494" i="2"/>
  <c r="DI1495" i="2"/>
  <c r="DJ1495" i="2" s="1"/>
  <c r="DJ1498" i="2"/>
  <c r="DQ1511" i="2"/>
  <c r="CG1511" i="2"/>
  <c r="DJ1516" i="2"/>
  <c r="DQ1523" i="2"/>
  <c r="CG1523" i="2"/>
  <c r="DP1523" i="2"/>
  <c r="DI1534" i="2"/>
  <c r="DJ1534" i="2" s="1"/>
  <c r="DJ1537" i="2"/>
  <c r="DI1538" i="2"/>
  <c r="DJ1538" i="2" s="1"/>
  <c r="DP1541" i="2"/>
  <c r="CG1541" i="2"/>
  <c r="DQ1541" i="2"/>
  <c r="DI1446" i="2"/>
  <c r="DJ1446" i="2" s="1"/>
  <c r="DI1454" i="2"/>
  <c r="DJ1454" i="2" s="1"/>
  <c r="DI1462" i="2"/>
  <c r="DJ1462" i="2" s="1"/>
  <c r="DI1470" i="2"/>
  <c r="DJ1470" i="2" s="1"/>
  <c r="DI1478" i="2"/>
  <c r="DJ1478" i="2" s="1"/>
  <c r="DI1486" i="2"/>
  <c r="DJ1486" i="2" s="1"/>
  <c r="DI1494" i="2"/>
  <c r="DJ1494" i="2" s="1"/>
  <c r="DJ1500" i="2"/>
  <c r="DI1501" i="2"/>
  <c r="DJ1501" i="2" s="1"/>
  <c r="DI1506" i="2"/>
  <c r="DJ1506" i="2" s="1"/>
  <c r="DQ1507" i="2"/>
  <c r="CG1507" i="2"/>
  <c r="DH1508" i="2"/>
  <c r="DJ1508" i="2"/>
  <c r="DH1514" i="2"/>
  <c r="DJ1514" i="2"/>
  <c r="DH1518" i="2"/>
  <c r="DP1520" i="2"/>
  <c r="CG1520" i="2"/>
  <c r="DQ1520" i="2"/>
  <c r="DH1522" i="2"/>
  <c r="DJ1522" i="2"/>
  <c r="DJ1532" i="2"/>
  <c r="DI1533" i="2"/>
  <c r="DJ1533" i="2" s="1"/>
  <c r="DP1537" i="2"/>
  <c r="CG1537" i="2"/>
  <c r="DI1601" i="2"/>
  <c r="DJ1601" i="2" s="1"/>
  <c r="DJ1602" i="2"/>
  <c r="DH1613" i="2"/>
  <c r="DJ1613" i="2"/>
  <c r="DQ1378" i="2"/>
  <c r="CG1378" i="2"/>
  <c r="DQ1386" i="2"/>
  <c r="CG1386" i="2"/>
  <c r="DQ1394" i="2"/>
  <c r="CG1394" i="2"/>
  <c r="DQ1402" i="2"/>
  <c r="CG1402" i="2"/>
  <c r="DQ1410" i="2"/>
  <c r="CG1410" i="2"/>
  <c r="DQ1418" i="2"/>
  <c r="CG1418" i="2"/>
  <c r="DQ1426" i="2"/>
  <c r="CG1426" i="2"/>
  <c r="DQ1434" i="2"/>
  <c r="CG1434" i="2"/>
  <c r="DQ1442" i="2"/>
  <c r="CG1442" i="2"/>
  <c r="DQ1450" i="2"/>
  <c r="CG1450" i="2"/>
  <c r="DQ1458" i="2"/>
  <c r="CG1458" i="2"/>
  <c r="DQ1466" i="2"/>
  <c r="CG1466" i="2"/>
  <c r="DQ1474" i="2"/>
  <c r="CG1474" i="2"/>
  <c r="DQ1482" i="2"/>
  <c r="CG1482" i="2"/>
  <c r="DQ1490" i="2"/>
  <c r="CG1490" i="2"/>
  <c r="DP1495" i="2"/>
  <c r="DP1500" i="2"/>
  <c r="CG1500" i="2"/>
  <c r="DI1503" i="2"/>
  <c r="DJ1503" i="2" s="1"/>
  <c r="DJ1504" i="2"/>
  <c r="DP1512" i="2"/>
  <c r="CG1512" i="2"/>
  <c r="DJ1515" i="2"/>
  <c r="DI1518" i="2"/>
  <c r="DJ1518" i="2" s="1"/>
  <c r="DI1520" i="2"/>
  <c r="DJ1520" i="2" s="1"/>
  <c r="DI1525" i="2"/>
  <c r="DJ1525" i="2" s="1"/>
  <c r="DP1527" i="2"/>
  <c r="DP1532" i="2"/>
  <c r="CG1532" i="2"/>
  <c r="DP1535" i="2"/>
  <c r="DQ1535" i="2"/>
  <c r="DI1535" i="2"/>
  <c r="DJ1535" i="2" s="1"/>
  <c r="DQ1537" i="2"/>
  <c r="DH1539" i="2"/>
  <c r="DI1539" i="2"/>
  <c r="DJ1539" i="2" s="1"/>
  <c r="DI1543" i="2"/>
  <c r="DJ1543" i="2" s="1"/>
  <c r="DQ1544" i="2"/>
  <c r="CG1544" i="2"/>
  <c r="DP1544" i="2"/>
  <c r="DI1558" i="2"/>
  <c r="DJ1558" i="2" s="1"/>
  <c r="DJ1562" i="2"/>
  <c r="DI1316" i="2"/>
  <c r="DJ1316" i="2" s="1"/>
  <c r="DI1324" i="2"/>
  <c r="DJ1324" i="2" s="1"/>
  <c r="DI1332" i="2"/>
  <c r="DJ1332" i="2" s="1"/>
  <c r="DI1340" i="2"/>
  <c r="DJ1340" i="2" s="1"/>
  <c r="DI1348" i="2"/>
  <c r="DJ1348" i="2" s="1"/>
  <c r="DI1356" i="2"/>
  <c r="DJ1356" i="2" s="1"/>
  <c r="DI1364" i="2"/>
  <c r="DJ1364" i="2" s="1"/>
  <c r="DI1372" i="2"/>
  <c r="DJ1372" i="2" s="1"/>
  <c r="DI1380" i="2"/>
  <c r="DJ1380" i="2" s="1"/>
  <c r="DI1388" i="2"/>
  <c r="DJ1388" i="2" s="1"/>
  <c r="DI1396" i="2"/>
  <c r="DJ1396" i="2" s="1"/>
  <c r="DI1404" i="2"/>
  <c r="DJ1404" i="2" s="1"/>
  <c r="DI1412" i="2"/>
  <c r="DJ1412" i="2" s="1"/>
  <c r="DI1420" i="2"/>
  <c r="DJ1420" i="2" s="1"/>
  <c r="DI1428" i="2"/>
  <c r="DJ1428" i="2" s="1"/>
  <c r="DI1436" i="2"/>
  <c r="DJ1436" i="2" s="1"/>
  <c r="DI1444" i="2"/>
  <c r="DJ1444" i="2" s="1"/>
  <c r="DI1452" i="2"/>
  <c r="DJ1452" i="2" s="1"/>
  <c r="DI1460" i="2"/>
  <c r="DJ1460" i="2" s="1"/>
  <c r="DI1468" i="2"/>
  <c r="DJ1468" i="2" s="1"/>
  <c r="DI1476" i="2"/>
  <c r="DJ1476" i="2" s="1"/>
  <c r="DI1484" i="2"/>
  <c r="DJ1484" i="2" s="1"/>
  <c r="DI1492" i="2"/>
  <c r="DJ1492" i="2" s="1"/>
  <c r="DJ1496" i="2"/>
  <c r="DI1497" i="2"/>
  <c r="DJ1497" i="2" s="1"/>
  <c r="DP1499" i="2"/>
  <c r="DP1508" i="2"/>
  <c r="CG1508" i="2"/>
  <c r="DH1510" i="2"/>
  <c r="DJ1510" i="2"/>
  <c r="DJ1512" i="2"/>
  <c r="DI1513" i="2"/>
  <c r="DJ1513" i="2" s="1"/>
  <c r="DP1515" i="2"/>
  <c r="DP1524" i="2"/>
  <c r="CG1524" i="2"/>
  <c r="DH1526" i="2"/>
  <c r="DJ1526" i="2"/>
  <c r="DJ1528" i="2"/>
  <c r="DI1529" i="2"/>
  <c r="DJ1529" i="2" s="1"/>
  <c r="DP1531" i="2"/>
  <c r="DJ1536" i="2"/>
  <c r="DI1541" i="2"/>
  <c r="DJ1541" i="2" s="1"/>
  <c r="DI1546" i="2"/>
  <c r="DJ1546" i="2" s="1"/>
  <c r="DH1497" i="2"/>
  <c r="DP1498" i="2"/>
  <c r="CG1498" i="2"/>
  <c r="DH1501" i="2"/>
  <c r="DP1502" i="2"/>
  <c r="CG1502" i="2"/>
  <c r="DH1505" i="2"/>
  <c r="DP1506" i="2"/>
  <c r="CG1506" i="2"/>
  <c r="DH1509" i="2"/>
  <c r="DP1510" i="2"/>
  <c r="CG1510" i="2"/>
  <c r="DH1513" i="2"/>
  <c r="DP1514" i="2"/>
  <c r="CG1514" i="2"/>
  <c r="DH1517" i="2"/>
  <c r="DP1518" i="2"/>
  <c r="CG1518" i="2"/>
  <c r="DH1521" i="2"/>
  <c r="DP1522" i="2"/>
  <c r="CG1522" i="2"/>
  <c r="DH1525" i="2"/>
  <c r="DP1526" i="2"/>
  <c r="CG1526" i="2"/>
  <c r="DH1529" i="2"/>
  <c r="DP1530" i="2"/>
  <c r="CG1530" i="2"/>
  <c r="DH1533" i="2"/>
  <c r="DP1534" i="2"/>
  <c r="CG1534" i="2"/>
  <c r="DP1536" i="2"/>
  <c r="DP1545" i="2"/>
  <c r="CG1545" i="2"/>
  <c r="DJ1547" i="2"/>
  <c r="DI1554" i="2"/>
  <c r="DJ1554" i="2" s="1"/>
  <c r="DI1561" i="2"/>
  <c r="DJ1561" i="2" s="1"/>
  <c r="DQ1583" i="2"/>
  <c r="CG1583" i="2"/>
  <c r="DP1583" i="2"/>
  <c r="DJ1588" i="2"/>
  <c r="DJ1594" i="2"/>
  <c r="DI1597" i="2"/>
  <c r="DJ1597" i="2" s="1"/>
  <c r="DI1598" i="2"/>
  <c r="DJ1598" i="2" s="1"/>
  <c r="DH1538" i="2"/>
  <c r="DP1539" i="2"/>
  <c r="CG1539" i="2"/>
  <c r="DH1542" i="2"/>
  <c r="DP1543" i="2"/>
  <c r="CG1543" i="2"/>
  <c r="DH1546" i="2"/>
  <c r="DI1548" i="2"/>
  <c r="DJ1548" i="2" s="1"/>
  <c r="DJ1551" i="2"/>
  <c r="DQ1554" i="2"/>
  <c r="DP1554" i="2"/>
  <c r="DI1557" i="2"/>
  <c r="DJ1557" i="2" s="1"/>
  <c r="DQ1567" i="2"/>
  <c r="CG1567" i="2"/>
  <c r="DP1567" i="2"/>
  <c r="DJ1568" i="2"/>
  <c r="DJ1575" i="2"/>
  <c r="DJ1576" i="2"/>
  <c r="DQ1579" i="2"/>
  <c r="CG1579" i="2"/>
  <c r="DI1579" i="2"/>
  <c r="DJ1579" i="2" s="1"/>
  <c r="DI1580" i="2"/>
  <c r="DJ1580" i="2" s="1"/>
  <c r="DH1589" i="2"/>
  <c r="DJ1589" i="2"/>
  <c r="DH1593" i="2"/>
  <c r="DJ1593" i="2"/>
  <c r="DP1595" i="2"/>
  <c r="CG1595" i="2"/>
  <c r="DQ1595" i="2"/>
  <c r="DJ1604" i="2"/>
  <c r="DI1605" i="2"/>
  <c r="DJ1605" i="2" s="1"/>
  <c r="DI1609" i="2"/>
  <c r="DJ1609" i="2" s="1"/>
  <c r="DJ1610" i="2"/>
  <c r="DI1552" i="2"/>
  <c r="DJ1552" i="2" s="1"/>
  <c r="DI1555" i="2"/>
  <c r="DJ1555" i="2" s="1"/>
  <c r="DI1559" i="2"/>
  <c r="DJ1559" i="2" s="1"/>
  <c r="DI1563" i="2"/>
  <c r="DJ1563" i="2" s="1"/>
  <c r="DQ1571" i="2"/>
  <c r="CG1571" i="2"/>
  <c r="DI1571" i="2"/>
  <c r="DJ1571" i="2" s="1"/>
  <c r="DJ1572" i="2"/>
  <c r="DQ1575" i="2"/>
  <c r="CG1575" i="2"/>
  <c r="DP1575" i="2"/>
  <c r="DI1583" i="2"/>
  <c r="DJ1583" i="2" s="1"/>
  <c r="DJ1584" i="2"/>
  <c r="DP1591" i="2"/>
  <c r="CG1591" i="2"/>
  <c r="DQ1591" i="2"/>
  <c r="DP1599" i="2"/>
  <c r="CG1599" i="2"/>
  <c r="DQ1599" i="2"/>
  <c r="DP1607" i="2"/>
  <c r="CG1607" i="2"/>
  <c r="DQ1607" i="2"/>
  <c r="DI1569" i="2"/>
  <c r="DJ1569" i="2" s="1"/>
  <c r="DI1577" i="2"/>
  <c r="DJ1577" i="2" s="1"/>
  <c r="DI1585" i="2"/>
  <c r="DJ1585" i="2" s="1"/>
  <c r="DI1587" i="2"/>
  <c r="DJ1587" i="2" s="1"/>
  <c r="DJ1591" i="2"/>
  <c r="DP1593" i="2"/>
  <c r="CG1593" i="2"/>
  <c r="DQ1593" i="2"/>
  <c r="DI1595" i="2"/>
  <c r="DJ1595" i="2" s="1"/>
  <c r="DJ1599" i="2"/>
  <c r="DP1601" i="2"/>
  <c r="CG1601" i="2"/>
  <c r="DQ1601" i="2"/>
  <c r="DI1603" i="2"/>
  <c r="DJ1603" i="2" s="1"/>
  <c r="DJ1607" i="2"/>
  <c r="DP1609" i="2"/>
  <c r="CG1609" i="2"/>
  <c r="DQ1609" i="2"/>
  <c r="DI1611" i="2"/>
  <c r="DI1565" i="2"/>
  <c r="DJ1565" i="2" s="1"/>
  <c r="DI1573" i="2"/>
  <c r="DJ1573" i="2" s="1"/>
  <c r="DI1581" i="2"/>
  <c r="DJ1581" i="2" s="1"/>
  <c r="DP1589" i="2"/>
  <c r="CG1589" i="2"/>
  <c r="DQ1589" i="2"/>
  <c r="DP1597" i="2"/>
  <c r="CG1597" i="2"/>
  <c r="DQ1597" i="2"/>
  <c r="DP1605" i="2"/>
  <c r="CG1605" i="2"/>
  <c r="DQ1605" i="2"/>
  <c r="DJ1611" i="2"/>
  <c r="DP1613" i="2"/>
  <c r="CG1613" i="2"/>
  <c r="DQ16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3" authorId="0" shapeId="0" xr:uid="{00000000-0006-0000-1800-000001000000}">
      <text>
        <r>
          <rPr>
            <sz val="11"/>
            <color theme="1"/>
            <rFont val="Arial"/>
            <family val="2"/>
            <scheme val="minor"/>
          </rPr>
          <t>Author:
after monthe from corrective actions date.</t>
        </r>
      </text>
    </comment>
    <comment ref="AA3" authorId="0" shapeId="0" xr:uid="{00000000-0006-0000-1800-000002000000}">
      <text>
        <r>
          <rPr>
            <sz val="11"/>
            <color theme="1"/>
            <rFont val="Arial"/>
            <family val="2"/>
            <scheme val="minor"/>
          </rPr>
          <t>Author:
record in the same original hard compy complains</t>
        </r>
      </text>
    </comment>
  </commentList>
</comments>
</file>

<file path=xl/sharedStrings.xml><?xml version="1.0" encoding="utf-8"?>
<sst xmlns="http://schemas.openxmlformats.org/spreadsheetml/2006/main" count="10238" uniqueCount="911">
  <si>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</si>
  <si>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</si>
  <si>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</si>
  <si>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</si>
  <si>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</si>
  <si>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</si>
  <si>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</si>
  <si>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</si>
  <si>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</si>
  <si>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</si>
  <si>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</si>
  <si>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</si>
  <si>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</si>
  <si>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</si>
  <si>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</si>
  <si>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</si>
  <si>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</si>
  <si>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</si>
  <si>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</si>
  <si>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</si>
  <si>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</si>
  <si>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</si>
  <si>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</si>
  <si>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</si>
  <si>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</si>
  <si>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</si>
  <si>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</si>
  <si>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</si>
  <si>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</si>
  <si>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</si>
  <si>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</si>
  <si>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</si>
  <si>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</si>
  <si>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</si>
  <si>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</si>
  <si>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</si>
  <si>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</si>
  <si>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</si>
  <si>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</si>
  <si>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</si>
  <si>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</si>
  <si>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</si>
  <si>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</si>
  <si>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</si>
  <si>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</si>
  <si>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</si>
  <si>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</si>
  <si>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</si>
  <si>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</si>
  <si>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</si>
  <si>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</si>
  <si>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</si>
  <si>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</si>
  <si>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</si>
  <si>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</si>
  <si>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</si>
  <si>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</si>
  <si>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</si>
  <si>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</si>
  <si>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</si>
  <si>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</si>
  <si>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</si>
  <si>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</si>
  <si>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</si>
  <si>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</si>
  <si>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</si>
  <si>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</si>
  <si>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</si>
  <si>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</si>
  <si>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</si>
  <si>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</si>
  <si>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</si>
  <si>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</si>
  <si>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</si>
  <si>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</si>
  <si>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</si>
  <si>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</si>
  <si>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</si>
  <si>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</si>
  <si>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</si>
  <si>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</si>
  <si>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</si>
  <si>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</si>
  <si>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</si>
  <si>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</si>
  <si>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</si>
  <si>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</si>
  <si>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</si>
  <si>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</si>
  <si>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</si>
  <si>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</si>
  <si>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</si>
  <si>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</si>
  <si>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</si>
  <si>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</si>
  <si>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</si>
  <si>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</si>
  <si>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</si>
  <si>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</si>
  <si>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</si>
  <si>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</si>
  <si>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</si>
  <si>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</si>
  <si>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</si>
  <si>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</si>
  <si>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</si>
  <si>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</si>
  <si>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</si>
  <si>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</si>
  <si>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</si>
  <si>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</si>
  <si>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</si>
  <si>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</si>
  <si>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</si>
  <si>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</si>
  <si>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</si>
  <si>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</si>
  <si>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</si>
  <si>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</si>
  <si>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</si>
  <si>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</si>
  <si>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</si>
  <si>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</si>
  <si>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</si>
  <si>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</si>
  <si>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</si>
  <si>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</si>
  <si>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</si>
  <si>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</si>
  <si>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</si>
  <si>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</si>
  <si>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</si>
  <si>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</si>
  <si>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</si>
  <si>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</si>
  <si>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</si>
  <si>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</si>
  <si>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</si>
  <si>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</si>
  <si>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</si>
  <si>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</si>
  <si>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</si>
  <si>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</si>
  <si>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</si>
  <si>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</si>
  <si>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</si>
  <si>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</si>
  <si>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</si>
  <si>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</si>
  <si>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</si>
  <si>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</si>
  <si>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</si>
  <si>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</si>
  <si>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</si>
  <si>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</si>
  <si>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</si>
  <si>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</si>
  <si>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</si>
  <si>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</si>
  <si>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</si>
  <si>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</si>
  <si>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</si>
  <si>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</si>
  <si>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</si>
  <si>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</si>
  <si>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</si>
  <si>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</si>
  <si>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</si>
  <si>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</si>
  <si>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</si>
  <si>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</si>
  <si>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</si>
  <si>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</si>
  <si>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</si>
  <si>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</si>
  <si>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</si>
  <si>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</si>
  <si>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INSUTRIM - T2C1</t>
  </si>
  <si>
    <t>FCCR500100100</t>
  </si>
  <si>
    <t>mounten view</t>
  </si>
  <si>
    <t>INSUTRIM - T18</t>
  </si>
  <si>
    <t>FCCR100500100</t>
  </si>
  <si>
    <t>INSUTRIM - T10</t>
  </si>
  <si>
    <t>FCCR900900100</t>
  </si>
  <si>
    <t>INSUTRIM - T9</t>
  </si>
  <si>
    <t>INSUTRIM - T5 - NEW SECTION</t>
  </si>
  <si>
    <t>FCCR160400100</t>
  </si>
  <si>
    <t>INSUTRIM - T4 - NEW SECTION</t>
  </si>
  <si>
    <t>FCCR900400100</t>
  </si>
  <si>
    <t>INSUTRIM - T3 - NEW SECTION</t>
  </si>
  <si>
    <t>FCCR120400100</t>
  </si>
  <si>
    <t>FRONT 43LM63</t>
  </si>
  <si>
    <t>FMLGEI43LM63FR</t>
  </si>
  <si>
    <t>1400*1700</t>
  </si>
  <si>
    <t>LG</t>
  </si>
  <si>
    <t>HE</t>
  </si>
  <si>
    <t>MFZ66151901</t>
  </si>
  <si>
    <t>mma</t>
  </si>
  <si>
    <t>new_machine</t>
  </si>
  <si>
    <t>قاعدة بوتجاز 90 تصدير</t>
  </si>
  <si>
    <t>FMDACI49000001</t>
  </si>
  <si>
    <t>الكترولوكس</t>
  </si>
  <si>
    <t>القاهرة للصناعات المغذية سخانات</t>
  </si>
  <si>
    <t>A07465002</t>
  </si>
  <si>
    <t>بوتجاز  90 تصدير</t>
  </si>
  <si>
    <t>زاوية بوتجاز اماميه 90 تصدير</t>
  </si>
  <si>
    <t>FMDACI49000002</t>
  </si>
  <si>
    <t>A07467901</t>
  </si>
  <si>
    <t>فوم قاعده 60*90 (مجمعه)</t>
  </si>
  <si>
    <t>FMDACI16090000</t>
  </si>
  <si>
    <t>808901801</t>
  </si>
  <si>
    <t>فوم  60*90 (دعامة و قاعدة)</t>
  </si>
  <si>
    <t>فوم دعامه 60*90 (مجمعه)</t>
  </si>
  <si>
    <t>FMDACI66090000</t>
  </si>
  <si>
    <t>808902102</t>
  </si>
  <si>
    <t>LgWashing Mashine Base</t>
  </si>
  <si>
    <t>FMLGEI1000000</t>
  </si>
  <si>
    <t>1700*1400</t>
  </si>
  <si>
    <t>AGG76599801</t>
  </si>
  <si>
    <t>mmf</t>
  </si>
  <si>
    <t>قاعدة غسالة Lg</t>
  </si>
  <si>
    <t>صندوق 10 ك فلات ك 18 بدون بادج</t>
  </si>
  <si>
    <t>FM000B10180000</t>
  </si>
  <si>
    <t>عملاء متنوعون</t>
  </si>
  <si>
    <t>صندوق 10 ك فلات</t>
  </si>
  <si>
    <t>LG43LM63/UM73</t>
  </si>
  <si>
    <t>FMLGEI43LM6373</t>
  </si>
  <si>
    <t>mfz66236501</t>
  </si>
  <si>
    <t>LG43LM63-UM73</t>
  </si>
  <si>
    <t>صندوق سمك 25 ك</t>
  </si>
  <si>
    <t>FMBOXI25000000</t>
  </si>
  <si>
    <t>صندوق سمك 25 ك بني سويف</t>
  </si>
  <si>
    <t>FM000B25000000</t>
  </si>
  <si>
    <t>فوم صندوق سمك 35 ك</t>
  </si>
  <si>
    <t>FMBOXI35000000</t>
  </si>
  <si>
    <t>LG 65UP77 FRONT</t>
  </si>
  <si>
    <t>FMLGEI365UP770</t>
  </si>
  <si>
    <t>MFZ67225101</t>
  </si>
  <si>
    <t>LgWashing Mashine Base (VIVACHE)</t>
  </si>
  <si>
    <t>FMLGEI10000000</t>
  </si>
  <si>
    <t>AGG76599802</t>
  </si>
  <si>
    <t>LG65UP77_TB</t>
  </si>
  <si>
    <t>FMLGEI065UP770</t>
  </si>
  <si>
    <t>MFZ67207701</t>
  </si>
  <si>
    <t>LgWashing machine (Cover)</t>
  </si>
  <si>
    <t>FMLGEI20000000</t>
  </si>
  <si>
    <t>3920EZ2058A</t>
  </si>
  <si>
    <t>كفر غسالة LG/زوايا غسالة LG</t>
  </si>
  <si>
    <t>LgWashing machine (Angels)</t>
  </si>
  <si>
    <t>FMLGEI40000000</t>
  </si>
  <si>
    <t>3920FZ3114C</t>
  </si>
  <si>
    <t>فوم حماية العداد 2</t>
  </si>
  <si>
    <t>FMENCI40000000</t>
  </si>
  <si>
    <t>850*650</t>
  </si>
  <si>
    <t>اطلانتيك</t>
  </si>
  <si>
    <t>09876690</t>
  </si>
  <si>
    <t>فوم حمايةالعداد2</t>
  </si>
  <si>
    <t>old_machine</t>
  </si>
  <si>
    <t>فوم كوش 152</t>
  </si>
  <si>
    <t>FMDACI51520000</t>
  </si>
  <si>
    <t>809040701</t>
  </si>
  <si>
    <t>زانوسي العبد 309</t>
  </si>
  <si>
    <t>FMABDI30900000</t>
  </si>
  <si>
    <t>1100*1200</t>
  </si>
  <si>
    <t>زانوسي العبد 309 - 314</t>
  </si>
  <si>
    <t>زانوسي العبد 314</t>
  </si>
  <si>
    <t>FMABDI31400000</t>
  </si>
  <si>
    <t>CDFRP2314</t>
  </si>
  <si>
    <t>فوم جانب حمايه يمين</t>
  </si>
  <si>
    <t>FMDACI30000000</t>
  </si>
  <si>
    <t>1600*1800</t>
  </si>
  <si>
    <t>808902001</t>
  </si>
  <si>
    <t>جوانب بوتجاز يمين وشمال</t>
  </si>
  <si>
    <t>فوم جانب حمايه شمال</t>
  </si>
  <si>
    <t>FMDACI40000000</t>
  </si>
  <si>
    <t>808901901</t>
  </si>
  <si>
    <t>طقم سخان نبتون ذو 4 اطقم - علوي</t>
  </si>
  <si>
    <t>FMEWFI1A176201</t>
  </si>
  <si>
    <t>طقم سخان نبتون ذو 4 اطقم</t>
  </si>
  <si>
    <t>طقم سخان نبتون  ذو 4 اطقم -سفلي</t>
  </si>
  <si>
    <t>FMEWFI7A176101</t>
  </si>
  <si>
    <t>LG32LM55\63</t>
  </si>
  <si>
    <t>FMLGEI32LM5563</t>
  </si>
  <si>
    <t>MFZ66333001</t>
  </si>
  <si>
    <t>LG32LM55-LM63</t>
  </si>
  <si>
    <t>زانوسى العبد 305</t>
  </si>
  <si>
    <t>FMABDI30500000</t>
  </si>
  <si>
    <t>VOS0445</t>
  </si>
  <si>
    <t>زانوسى العبد 305-جديدة</t>
  </si>
  <si>
    <t>LG 65 UP 81</t>
  </si>
  <si>
    <t>FMLGEI065UP810</t>
  </si>
  <si>
    <t>MFZ67207601</t>
  </si>
  <si>
    <t>LG65UP81</t>
  </si>
  <si>
    <t>LG65UP81-side</t>
  </si>
  <si>
    <t>FMLGEI365UP810</t>
  </si>
  <si>
    <t>MFZ67207602</t>
  </si>
  <si>
    <t>طقم سخان نبتون ذو 3 اطقم - علوي</t>
  </si>
  <si>
    <t>طقم سخان نبتون ذو 3 اطقم</t>
  </si>
  <si>
    <t>طقم سخان نبتون  ذو 3 اطقم -سفلي</t>
  </si>
  <si>
    <t>PDFRP2125 قاعده 70 يمين</t>
  </si>
  <si>
    <t>FMCFII1RRP2125</t>
  </si>
  <si>
    <t>PDFRP2046</t>
  </si>
  <si>
    <t>زانوسي 70 سم -2 (قاعدة ، كفر)</t>
  </si>
  <si>
    <t>PDFRP2123 قاعده 70 شمال</t>
  </si>
  <si>
    <t>FMCFII1LRP2123</t>
  </si>
  <si>
    <t>PDFRP2047</t>
  </si>
  <si>
    <t>PDFRP2124 كفر 70 يمين</t>
  </si>
  <si>
    <t>FMCFII7RRP2124</t>
  </si>
  <si>
    <t>PDFRP2044</t>
  </si>
  <si>
    <t>PDFRP2122 كفر 70 شمال</t>
  </si>
  <si>
    <t>FMCFII7LRP2122</t>
  </si>
  <si>
    <t>PDFRP2045</t>
  </si>
  <si>
    <t>قاعدة غسالة كيلوباترا</t>
  </si>
  <si>
    <t>FMDAII10CP0000</t>
  </si>
  <si>
    <t>قاعدة ولوحة تحكم غسالة كيلوباترا</t>
  </si>
  <si>
    <t>لوحه غساله كيلوباترا</t>
  </si>
  <si>
    <t>FMDAII70CP0000</t>
  </si>
  <si>
    <t>LG 65 UM 73 top&amp;bottom</t>
  </si>
  <si>
    <t>FMLGEI65UM7301</t>
  </si>
  <si>
    <t>MFZ66236701</t>
  </si>
  <si>
    <t>LG65UM73</t>
  </si>
  <si>
    <t>LG 65 UM 73 sides</t>
  </si>
  <si>
    <t>FMLGEI65UM7302</t>
  </si>
  <si>
    <t>MFZ66236702</t>
  </si>
  <si>
    <t>mma </t>
  </si>
  <si>
    <t>Stop Coller S4</t>
  </si>
  <si>
    <t>FMENCI0S400000</t>
  </si>
  <si>
    <t>1100*1300</t>
  </si>
  <si>
    <t>U0683393-09876673</t>
  </si>
  <si>
    <t>صندوق سمك 5ك بنى سويف</t>
  </si>
  <si>
    <t>FM000B05000000</t>
  </si>
  <si>
    <t>صندق 10ك بنى سويف</t>
  </si>
  <si>
    <t>FM000B10000000</t>
  </si>
  <si>
    <t>صندوق سمك 10بنى سويف</t>
  </si>
  <si>
    <t>شريحة نمطي l.s</t>
  </si>
  <si>
    <t>شريحة نمطي LS</t>
  </si>
  <si>
    <t>جانب حماية يمين / شمال</t>
  </si>
  <si>
    <t>OLED65cs6la-set</t>
  </si>
  <si>
    <t>FMLGEI1BU65CS6</t>
  </si>
  <si>
    <t>mfz66237401</t>
  </si>
  <si>
    <t>OLED65cs6la</t>
  </si>
  <si>
    <t>INSUTRIM (01) 460*375  ( part 3 )</t>
  </si>
  <si>
    <t>FCCR460375100</t>
  </si>
  <si>
    <t>مطابع الشرطة</t>
  </si>
  <si>
    <t>INSUTRIM (06) 335*300 ( part 1 )</t>
  </si>
  <si>
    <t>INSUTRIM (04) 180*170  ( part 1 )</t>
  </si>
  <si>
    <t>FCCR180170100</t>
  </si>
  <si>
    <t>INSUTRIM (04) 135*170  ( part 2 )</t>
  </si>
  <si>
    <t>FCCR135170100</t>
  </si>
  <si>
    <t>INSUTRIM (04) 135*200  ( part 3 )</t>
  </si>
  <si>
    <t>FCCR135200100</t>
  </si>
  <si>
    <t>INSUTRIM (03) 275*170  ( part 2 )</t>
  </si>
  <si>
    <t>FCCR275170100</t>
  </si>
  <si>
    <t>INSUTRIM (05) 325*200  ( part 3 )</t>
  </si>
  <si>
    <t>FCCR325200100</t>
  </si>
  <si>
    <t>INSUTRIM (03) 275*200  ( part 3 )</t>
  </si>
  <si>
    <t>FCCR275200100</t>
  </si>
  <si>
    <t>INSUTRIM (01)  675*110  ( part 4 )</t>
  </si>
  <si>
    <t>FCCR675100110</t>
  </si>
  <si>
    <t>INSUTRIM (01)  675*110  ( part 4 )</t>
  </si>
  <si>
    <t>LG Nano80-top&amp;bottom</t>
  </si>
  <si>
    <t>FMLGEI1765NA80</t>
  </si>
  <si>
    <t>MFZ67212201</t>
  </si>
  <si>
    <t>LG Nano80</t>
  </si>
  <si>
    <t>زوايا اماميه كيلوباترا</t>
  </si>
  <si>
    <t>FMDAII2FCP0000</t>
  </si>
  <si>
    <t>midea electric</t>
  </si>
  <si>
    <t>ميديا</t>
  </si>
  <si>
    <t>زوايا غسالة كليوباترا</t>
  </si>
  <si>
    <t>زوايا خلفيه كيلوباترا</t>
  </si>
  <si>
    <t>FMDAII2RCP0000</t>
  </si>
  <si>
    <t>فوم طقم رويال جاز المعدل</t>
  </si>
  <si>
    <t>FMROGI20000000</t>
  </si>
  <si>
    <t>رويال جاز</t>
  </si>
  <si>
    <t xml:space="preserve">الهندسية لانتاج الاجهزة المنزلية </t>
  </si>
  <si>
    <t>كفر سخان فرنساوي</t>
  </si>
  <si>
    <t>FMENCI20000000</t>
  </si>
  <si>
    <t>09806085</t>
  </si>
  <si>
    <t>كفر سخان فرنساوى 085/قاعده سخان فرنساوى 086</t>
  </si>
  <si>
    <t>قاعدة سخان فرنساوي</t>
  </si>
  <si>
    <t>FMENCI30000000</t>
  </si>
  <si>
    <t>09806086</t>
  </si>
  <si>
    <t>فوم كوش 130</t>
  </si>
  <si>
    <t>FMDACI51300000</t>
  </si>
  <si>
    <t>A00467101</t>
  </si>
  <si>
    <t>سخان غاز 6لتر</t>
  </si>
  <si>
    <t>FMDAHI5L000000</t>
  </si>
  <si>
    <t>1200*1100</t>
  </si>
  <si>
    <t>INSUTRIM - T20</t>
  </si>
  <si>
    <t>FCCR110800100</t>
  </si>
  <si>
    <t>INSUCLAD Liner Cladding - T2</t>
  </si>
  <si>
    <t>FCCL600400100</t>
  </si>
  <si>
    <t>INSUCLAD - T2</t>
  </si>
  <si>
    <t>INSUDLAD CPK 10</t>
  </si>
  <si>
    <t>Adel Foda</t>
  </si>
  <si>
    <t>Golden Heights</t>
  </si>
  <si>
    <t>oled55cs6la-set</t>
  </si>
  <si>
    <t>FMLGEI1BU55CS6</t>
  </si>
  <si>
    <t>mfz66237601</t>
  </si>
  <si>
    <t>oled55cs6la</t>
  </si>
  <si>
    <t>oled55cs6la-side</t>
  </si>
  <si>
    <t>FMLGEI3455CS6</t>
  </si>
  <si>
    <t>mfz66237602</t>
  </si>
  <si>
    <t>INSUTRIM KP 5</t>
  </si>
  <si>
    <t>INSUTRIM KS 10</t>
  </si>
  <si>
    <t>INSUTRIM KS 16</t>
  </si>
  <si>
    <t>INSUTRIM SVP 5</t>
  </si>
  <si>
    <t>LG43UP77</t>
  </si>
  <si>
    <t>FMLGEI043UP770</t>
  </si>
  <si>
    <t>MFZ67209801</t>
  </si>
  <si>
    <t>LG43UP79</t>
  </si>
  <si>
    <t>فوم كشاف طوارئ جراند 1</t>
  </si>
  <si>
    <t>FMGREI10000000</t>
  </si>
  <si>
    <t>جراند</t>
  </si>
  <si>
    <t>شركة جراند</t>
  </si>
  <si>
    <t>INSUTRIM - T8</t>
  </si>
  <si>
    <t>FCCR700300100</t>
  </si>
  <si>
    <t>INSUTRIM - T7</t>
  </si>
  <si>
    <t>FCCR070070100</t>
  </si>
  <si>
    <t>فوم فلتر منلو علوى</t>
  </si>
  <si>
    <t>FMMINI70000051</t>
  </si>
  <si>
    <t>ميلو</t>
  </si>
  <si>
    <t>منلو</t>
  </si>
  <si>
    <t>طقم تغليف فلتر</t>
  </si>
  <si>
    <t>فوم فلتر منلو سفلى</t>
  </si>
  <si>
    <t>FMMINI10000050</t>
  </si>
  <si>
    <t>MFZ67207201 75UP77 TOP-BOTTOM</t>
  </si>
  <si>
    <t>FMLGEI075UP770</t>
  </si>
  <si>
    <t>MFZ67207201</t>
  </si>
  <si>
    <t>LG75UP77set</t>
  </si>
  <si>
    <t>MFZ67207201 75UP77Side</t>
  </si>
  <si>
    <t>FMLGEI475UP770</t>
  </si>
  <si>
    <t>MFZ67207202</t>
  </si>
  <si>
    <t>فوم كشاف جراند بلاستيك</t>
  </si>
  <si>
    <t>FMGREI30000000</t>
  </si>
  <si>
    <t>زوايا امامية كولدير منلو</t>
  </si>
  <si>
    <t>FMMINI20000042</t>
  </si>
  <si>
    <t>قاعدة وزوايا كولدير ميلو</t>
  </si>
  <si>
    <t>زوايا خلفية كولدير منلو</t>
  </si>
  <si>
    <t>FMMINI30000043</t>
  </si>
  <si>
    <t>قاعدة كولدير منلو</t>
  </si>
  <si>
    <t>FMMINI10000044</t>
  </si>
  <si>
    <t>75UP77 MFZ65917901-  FRONT</t>
  </si>
  <si>
    <t>FMLGEI375UP770</t>
  </si>
  <si>
    <t>MFZ65917901</t>
  </si>
  <si>
    <t>LG75UP77-front</t>
  </si>
  <si>
    <t>قاعدة غساله 10 كيلو فوق اتوماتيك p0000001388248</t>
  </si>
  <si>
    <t>FMCFII11088248</t>
  </si>
  <si>
    <t>p0000001388248</t>
  </si>
  <si>
    <t>طقم فوم غسالة 10 كجم -توب لود</t>
  </si>
  <si>
    <t>كفر غساله 10 كيلو فوق اتوماتيك 16338000004067</t>
  </si>
  <si>
    <t>FMCFII71004067</t>
  </si>
  <si>
    <t>1.6338E+13</t>
  </si>
  <si>
    <t>جزء وسط غساله 10 كيلو فوق اتوماتيك 16338000004075</t>
  </si>
  <si>
    <t>FMCFII61004075</t>
  </si>
  <si>
    <t>زوايا غساله 10 كيلو فوق اتوماتيك 16338000004073</t>
  </si>
  <si>
    <t>FMCFII21004073</t>
  </si>
  <si>
    <t>قاعدة غساله 12 كيلو فوق اتوماتيك p73001989040</t>
  </si>
  <si>
    <t>FMCFII11289040</t>
  </si>
  <si>
    <t>p73001989040</t>
  </si>
  <si>
    <t>طقم فوم غسالة 12 كجم -توب لود</t>
  </si>
  <si>
    <t>كفر غساله 12 كيلو فوق اتوماتيك 16338000004068</t>
  </si>
  <si>
    <t>FMCFII71204068</t>
  </si>
  <si>
    <t>جزء وسط غساله 12 كيلو فوق اتوماتيك 16338000004078</t>
  </si>
  <si>
    <t>FMCFII61204078</t>
  </si>
  <si>
    <t>زوايا غساله 12 كيلو فوق اتوماتيك 16338000004069</t>
  </si>
  <si>
    <t>FMCFII21204069</t>
  </si>
  <si>
    <t>قاعدة غساله 8 كيلو فوق اتوماتيك p0000001719080</t>
  </si>
  <si>
    <t>FMCFII10819080</t>
  </si>
  <si>
    <t>p0000001719080</t>
  </si>
  <si>
    <t>طقم فوم غسالة 8 كجم -توب لود</t>
  </si>
  <si>
    <t>كفر غساله 8  كيلو فوق اتوماتيك 16338000005663</t>
  </si>
  <si>
    <t>FMCFII70805663</t>
  </si>
  <si>
    <t>جزء وسط غساله 8 كيلو فوق اتوماتيك 16338000005664</t>
  </si>
  <si>
    <t>FMCFII60805664</t>
  </si>
  <si>
    <t>زوايا غساله  8 كيلو فوق اتوماتيك F+B 16338000004053</t>
  </si>
  <si>
    <t>FMCFII20804053</t>
  </si>
  <si>
    <t>الفترة</t>
  </si>
  <si>
    <t>&gt;30-sep-2022</t>
  </si>
  <si>
    <t>من</t>
  </si>
  <si>
    <t>&lt;16-oct-2022</t>
  </si>
  <si>
    <t>الي</t>
  </si>
  <si>
    <t>June-week 2</t>
  </si>
  <si>
    <t>Date</t>
  </si>
  <si>
    <t>Number of true complains</t>
  </si>
  <si>
    <t>total</t>
  </si>
  <si>
    <t>Number of false complain</t>
  </si>
  <si>
    <t>deparment</t>
  </si>
  <si>
    <t>Root cause</t>
  </si>
  <si>
    <t>Method</t>
  </si>
  <si>
    <t>Material</t>
  </si>
  <si>
    <t>Man</t>
  </si>
  <si>
    <t>Machine</t>
  </si>
  <si>
    <t>measurement</t>
  </si>
  <si>
    <t>Environment</t>
  </si>
  <si>
    <t>sum</t>
  </si>
  <si>
    <t>complaint case</t>
  </si>
  <si>
    <t>Open</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</si>
  <si>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</si>
  <si>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</si>
  <si>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</si>
  <si>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</si>
  <si>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</si>
  <si>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</si>
  <si>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</si>
  <si>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</si>
  <si>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</si>
  <si>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</si>
  <si>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</si>
  <si>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</si>
  <si>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</si>
  <si>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</si>
  <si>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</si>
  <si>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</si>
  <si>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</si>
  <si>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</si>
  <si>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</si>
  <si>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</si>
  <si>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</si>
  <si>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</si>
  <si>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</si>
  <si>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</si>
  <si>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</si>
  <si>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</si>
  <si>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</si>
  <si>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</si>
  <si>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</si>
  <si>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</si>
  <si>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</si>
  <si>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</si>
  <si>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</si>
  <si>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</si>
  <si>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</si>
  <si>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</si>
  <si>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</si>
  <si>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</si>
  <si>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</si>
  <si>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</si>
  <si>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MFZ65262201</t>
  </si>
  <si>
    <t>تريدكو</t>
  </si>
  <si>
    <t xml:space="preserve">تريدكو للصناعات الهندسية </t>
  </si>
  <si>
    <t>القاهرة للصناعات المغذية غسالات</t>
  </si>
  <si>
    <t>1.63E+13</t>
  </si>
  <si>
    <t>مشتل اسنا</t>
  </si>
  <si>
    <t>الشركة العامة للخزف</t>
  </si>
  <si>
    <t>القاهرة للصناعات المغذية بوتاجازات</t>
  </si>
  <si>
    <t>PHEWP0112</t>
  </si>
  <si>
    <t>PDFRP0147</t>
  </si>
  <si>
    <t>PDFRP0146</t>
  </si>
  <si>
    <t>PDFRP0142</t>
  </si>
  <si>
    <t>PDFRP0143</t>
  </si>
  <si>
    <t>PDFRP0144</t>
  </si>
  <si>
    <t>PDFRP0145</t>
  </si>
  <si>
    <t>توشيبا</t>
  </si>
  <si>
    <t>توشيبا للاجهزة المرئية</t>
  </si>
  <si>
    <t>MFZ65333801</t>
  </si>
  <si>
    <t>PDAWP7199</t>
  </si>
  <si>
    <t>دلتا</t>
  </si>
  <si>
    <t>PDAWA6157</t>
  </si>
  <si>
    <t>CDAWP6039</t>
  </si>
  <si>
    <t>A15289901</t>
  </si>
  <si>
    <t xml:space="preserve">PDFRP2046      </t>
  </si>
  <si>
    <t xml:space="preserve">PDFRP2047      </t>
  </si>
  <si>
    <t xml:space="preserve">PDFRP2044      </t>
  </si>
  <si>
    <t xml:space="preserve">PDFRP2045      </t>
  </si>
  <si>
    <t>CDFRP2305</t>
  </si>
  <si>
    <t>CDFRP2306</t>
  </si>
  <si>
    <t>CDFRP2308</t>
  </si>
  <si>
    <t>العربيه للصناعات الكهربائيه</t>
  </si>
  <si>
    <t>MFZ67209701</t>
  </si>
  <si>
    <t>808901701</t>
  </si>
  <si>
    <t>MFZ65333701</t>
  </si>
  <si>
    <t>PDAWP7198</t>
  </si>
  <si>
    <t>PDAWP7197</t>
  </si>
  <si>
    <t>808902101</t>
  </si>
  <si>
    <t>منتجات الاسطمبات (بما يتوافق مع item master</t>
  </si>
  <si>
    <t>الشهر</t>
  </si>
  <si>
    <t>العام</t>
  </si>
  <si>
    <t>اسم المنتج</t>
  </si>
  <si>
    <t>كود المنتج</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</si>
  <si>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</si>
  <si>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</si>
  <si>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</si>
  <si>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</si>
  <si>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</si>
  <si>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</si>
  <si>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</si>
  <si>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</si>
  <si>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</si>
  <si>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</si>
  <si>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</si>
  <si>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</si>
  <si>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</si>
  <si>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</si>
  <si>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</si>
  <si>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</si>
  <si>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</si>
  <si>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</si>
  <si>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</si>
  <si>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</si>
  <si>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</si>
  <si>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</si>
  <si>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</si>
  <si>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</si>
  <si>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</si>
  <si>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</si>
  <si>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</si>
  <si>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</si>
  <si>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</si>
  <si>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</si>
  <si>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</si>
  <si>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</si>
  <si>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</si>
  <si>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</si>
  <si>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</si>
  <si>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</si>
  <si>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</si>
  <si>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</si>
  <si>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</si>
  <si>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</si>
  <si>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</si>
  <si>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</si>
  <si>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</si>
  <si>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</si>
  <si>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</si>
  <si>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</si>
  <si>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</si>
  <si>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</si>
  <si>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</si>
  <si>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</si>
  <si>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</si>
  <si>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</si>
  <si>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</si>
  <si>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</si>
  <si>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</si>
  <si>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</si>
  <si>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</si>
  <si>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</si>
  <si>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</si>
  <si>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</si>
  <si>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</si>
  <si>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</si>
  <si>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</si>
  <si>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</si>
  <si>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</si>
  <si>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</si>
  <si>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</si>
  <si>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</si>
  <si>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</si>
  <si>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</si>
  <si>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</si>
  <si>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</si>
  <si>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</si>
  <si>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</si>
  <si>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</si>
  <si>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</si>
  <si>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</si>
  <si>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</si>
  <si>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</si>
  <si>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</si>
  <si>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</si>
  <si>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</si>
  <si>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</si>
  <si>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</si>
  <si>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</si>
  <si>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</si>
  <si>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</si>
  <si>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</si>
  <si>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</si>
  <si>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</si>
  <si>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</si>
  <si>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</si>
  <si>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</si>
  <si>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</si>
  <si>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</si>
  <si>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</si>
  <si>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</si>
  <si>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</si>
  <si>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</si>
  <si>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</si>
  <si>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</si>
  <si>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</si>
  <si>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</si>
  <si>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</si>
  <si>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</si>
  <si>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</si>
  <si>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</si>
  <si>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</si>
  <si>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</si>
  <si>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</si>
  <si>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</si>
  <si>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</si>
  <si>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</si>
  <si>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</si>
  <si>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</si>
  <si>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</si>
  <si>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</si>
  <si>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</si>
  <si>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f12molds_id</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</si>
  <si>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</si>
  <si>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</si>
  <si>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</si>
  <si>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</si>
  <si>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</si>
  <si>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</si>
  <si>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</si>
  <si>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</si>
  <si>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</si>
  <si>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</si>
  <si>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</si>
  <si>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</si>
  <si>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</si>
  <si>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</si>
  <si>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</si>
  <si>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</si>
  <si>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</si>
  <si>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</si>
  <si>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</si>
  <si>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</si>
  <si>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</si>
  <si>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</si>
  <si>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</si>
  <si>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</si>
  <si>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</si>
  <si>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</si>
  <si>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</si>
  <si>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</si>
  <si>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</si>
  <si>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</si>
  <si>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</si>
  <si>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</si>
  <si>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</si>
  <si>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</si>
  <si>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</si>
  <si>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</si>
  <si>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</si>
  <si>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</si>
  <si>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</si>
  <si>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</si>
  <si>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</si>
  <si>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</si>
  <si>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</si>
  <si>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</si>
  <si>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</si>
  <si>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</si>
  <si>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</si>
  <si>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</si>
  <si>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</si>
  <si>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</si>
  <si>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</si>
  <si>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</si>
  <si>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</si>
  <si>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</si>
  <si>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</si>
  <si>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</si>
  <si>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</si>
  <si>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</si>
  <si>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</si>
  <si>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</si>
  <si>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</si>
  <si>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</si>
  <si>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</si>
  <si>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</si>
  <si>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</si>
  <si>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</si>
  <si>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</si>
  <si>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</si>
  <si>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</si>
  <si>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</si>
  <si>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</si>
  <si>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</si>
  <si>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</si>
  <si>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</si>
  <si>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</si>
  <si>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</si>
  <si>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</si>
  <si>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</si>
  <si>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</si>
  <si>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</si>
  <si>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</si>
  <si>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</si>
  <si>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</si>
  <si>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</si>
  <si>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</si>
  <si>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</si>
  <si>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</si>
  <si>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</si>
  <si>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</si>
  <si>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</si>
  <si>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</si>
  <si>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</si>
  <si>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</si>
  <si>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</si>
  <si>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اسم الخامة المستخدمة</t>
  </si>
  <si>
    <t>الكثافة</t>
  </si>
  <si>
    <t>متابعة انتاج خلاط 8</t>
  </si>
  <si>
    <t>Supplier</t>
  </si>
  <si>
    <t>P.O</t>
  </si>
  <si>
    <t>Item Code</t>
  </si>
  <si>
    <t>Commodity</t>
  </si>
  <si>
    <t>Qty</t>
  </si>
  <si>
    <t>ATA Factory</t>
  </si>
  <si>
    <t>Complaint Type</t>
  </si>
  <si>
    <t>Status</t>
  </si>
  <si>
    <t>King Fappy</t>
  </si>
  <si>
    <t>12-P-N-140-00000000</t>
  </si>
  <si>
    <t>PES 140</t>
  </si>
  <si>
    <t>289273 M2</t>
  </si>
  <si>
    <t>Quality Issue</t>
  </si>
  <si>
    <t xml:space="preserve">Blocked Supplier For All PES Orders </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</si>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</sst>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s>
  <fonts count="73" x14ac:knownFonts="1">
    <font>
      <sz val="11"/>
      <color theme="1"/>
      <name val="Arial"/>
      <family val="2"/>
      <scheme val="minor"/>
    </font>
    <font>
      <sz val="11"/>
      <color theme="1"/>
      <name val="Arial"/>
      <family val="2"/>
      <charset val="178"/>
      <scheme val="minor"/>
    </font>
    <font>
      <sz val="11"/>
      <name val="Arial"/>
      <family val="2"/>
      <scheme val="minor"/>
    </font>
    <font>
      <sz val="10"/>
      <name val="Arial"/>
      <family val="2"/>
    </font>
    <font>
      <sz val="11"/>
      <color theme="0"/>
      <name val="Arial"/>
      <family val="2"/>
      <scheme val="minor"/>
    </font>
    <font>
      <b/>
      <sz val="11"/>
      <color theme="1"/>
      <name val="Arial"/>
      <family val="2"/>
      <scheme val="minor"/>
    </font>
    <font>
      <sz val="12"/>
      <color theme="1"/>
      <name val="Arial"/>
      <family val="2"/>
      <scheme val="minor"/>
    </font>
    <font>
      <sz val="11"/>
      <color theme="1"/>
      <name val="Arial"/>
      <family val="2"/>
      <scheme val="minor"/>
    </font>
    <font>
      <b/>
      <sz val="14"/>
      <color theme="1"/>
      <name val="Arial"/>
      <family val="2"/>
      <scheme val="minor"/>
    </font>
    <font>
      <b/>
      <sz val="18"/>
      <color rgb="FF002060"/>
      <name val="Arial"/>
      <family val="2"/>
      <scheme val="minor"/>
    </font>
    <font>
      <b/>
      <sz val="14"/>
      <color theme="1"/>
      <name val="Arial"/>
      <family val="2"/>
    </font>
    <font>
      <b/>
      <sz val="18"/>
      <name val="Monotype Koufi"/>
      <charset val="178"/>
    </font>
    <font>
      <b/>
      <sz val="14"/>
      <name val="Arial"/>
      <family val="2"/>
    </font>
    <font>
      <b/>
      <sz val="18"/>
      <color theme="1"/>
      <name val="Arial"/>
      <family val="2"/>
      <scheme val="minor"/>
    </font>
    <font>
      <b/>
      <sz val="14"/>
      <name val="Monotype Koufi"/>
      <charset val="178"/>
    </font>
    <font>
      <sz val="14"/>
      <color theme="1"/>
      <name val="Arial"/>
      <family val="2"/>
      <scheme val="minor"/>
    </font>
    <font>
      <sz val="16"/>
      <color theme="1"/>
      <name val="Arial"/>
      <family val="2"/>
      <scheme val="minor"/>
    </font>
    <font>
      <sz val="16"/>
      <name val="Arial"/>
      <family val="2"/>
      <scheme val="minor"/>
    </font>
    <font>
      <sz val="16"/>
      <name val="Arial"/>
      <family val="2"/>
    </font>
    <font>
      <sz val="16"/>
      <color theme="1"/>
      <name val="Arial"/>
      <family val="2"/>
    </font>
    <font>
      <sz val="11"/>
      <color indexed="8"/>
      <name val="Arial"/>
      <family val="2"/>
      <scheme val="minor"/>
    </font>
    <font>
      <b/>
      <sz val="11"/>
      <color rgb="FF1F497D"/>
      <name val="Arial"/>
      <family val="2"/>
    </font>
    <font>
      <sz val="11"/>
      <color rgb="FF1F497D"/>
      <name val="Calibri"/>
      <family val="2"/>
    </font>
    <font>
      <sz val="11"/>
      <color rgb="FF1F497D"/>
      <name val="Arial"/>
      <family val="2"/>
    </font>
    <font>
      <u/>
      <sz val="11"/>
      <color theme="10"/>
      <name val="Arial"/>
      <family val="2"/>
      <scheme val="minor"/>
    </font>
    <font>
      <b/>
      <sz val="20"/>
      <color theme="1"/>
      <name val="Arial"/>
      <family val="2"/>
      <scheme val="minor"/>
    </font>
    <font>
      <b/>
      <sz val="16"/>
      <name val="Arial"/>
      <family val="2"/>
      <scheme val="minor"/>
    </font>
    <font>
      <b/>
      <sz val="16"/>
      <name val="Calibri"/>
      <family val="2"/>
    </font>
    <font>
      <b/>
      <sz val="10"/>
      <color theme="1"/>
      <name val="Arial"/>
      <family val="2"/>
      <scheme val="minor"/>
    </font>
    <font>
      <b/>
      <sz val="11"/>
      <name val="Monotype Koufi"/>
      <charset val="178"/>
    </font>
    <font>
      <b/>
      <sz val="14"/>
      <color rgb="FF0070C0"/>
      <name val="Arial"/>
      <family val="2"/>
      <scheme val="minor"/>
    </font>
    <font>
      <b/>
      <sz val="18"/>
      <color rgb="FF0070C0"/>
      <name val="Arial"/>
      <family val="2"/>
      <scheme val="minor"/>
    </font>
    <font>
      <b/>
      <sz val="14"/>
      <color rgb="FF0070C0"/>
      <name val="Arial"/>
      <family val="2"/>
    </font>
    <font>
      <sz val="18"/>
      <color theme="1"/>
      <name val="Arial"/>
      <family val="2"/>
      <scheme val="minor"/>
    </font>
    <font>
      <b/>
      <sz val="18"/>
      <color rgb="FFFFFF00"/>
      <name val="Arial"/>
      <family val="2"/>
      <scheme val="minor"/>
    </font>
    <font>
      <b/>
      <sz val="24"/>
      <color theme="1"/>
      <name val="Arial"/>
      <family val="2"/>
      <scheme val="minor"/>
    </font>
    <font>
      <b/>
      <sz val="11"/>
      <color rgb="FF000000"/>
      <name val="Calibri"/>
      <family val="2"/>
    </font>
    <font>
      <b/>
      <sz val="12"/>
      <name val="Monotype Koufi"/>
      <charset val="178"/>
    </font>
    <font>
      <b/>
      <sz val="11"/>
      <color theme="0"/>
      <name val="Arial"/>
      <family val="2"/>
      <scheme val="minor"/>
    </font>
    <font>
      <b/>
      <sz val="18"/>
      <name val="Arial"/>
      <family val="2"/>
    </font>
    <font>
      <b/>
      <sz val="16"/>
      <name val="Arial"/>
      <family val="2"/>
    </font>
    <font>
      <b/>
      <sz val="18"/>
      <color theme="0"/>
      <name val="Arial"/>
      <family val="2"/>
    </font>
    <font>
      <b/>
      <sz val="22"/>
      <color theme="1"/>
      <name val="Arial"/>
      <family val="2"/>
      <scheme val="minor"/>
    </font>
    <font>
      <b/>
      <sz val="20"/>
      <color rgb="FFFF0000"/>
      <name val="Arial"/>
      <family val="2"/>
      <scheme val="minor"/>
    </font>
    <font>
      <b/>
      <sz val="22"/>
      <color rgb="FFFF0000"/>
      <name val="Arial"/>
      <family val="2"/>
      <scheme val="minor"/>
    </font>
    <font>
      <b/>
      <sz val="24"/>
      <color theme="1"/>
      <name val="Calibri"/>
      <family val="2"/>
    </font>
    <font>
      <b/>
      <sz val="16"/>
      <color theme="1"/>
      <name val="Arial"/>
      <family val="2"/>
      <scheme val="minor"/>
    </font>
    <font>
      <sz val="24"/>
      <color theme="1"/>
      <name val="Arial"/>
      <family val="2"/>
      <scheme val="minor"/>
    </font>
    <font>
      <b/>
      <sz val="16"/>
      <color rgb="FF00B050"/>
      <name val="Arial"/>
      <family val="2"/>
    </font>
    <font>
      <b/>
      <sz val="8"/>
      <name val="Arial"/>
      <family val="2"/>
    </font>
    <font>
      <b/>
      <sz val="10"/>
      <name val="Franklin Gothic Book"/>
      <family val="2"/>
    </font>
    <font>
      <sz val="14"/>
      <color theme="0"/>
      <name val="Arial"/>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626">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4"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5"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5"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8"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6" fontId="0" fillId="0" borderId="0" xfId="0" applyNumberFormat="1"/>
    <xf numFmtId="167" fontId="0" fillId="0" borderId="0" xfId="4" applyNumberFormat="1" applyFont="1" applyAlignment="1">
      <alignment horizontal="center" vertical="center"/>
    </xf>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5" fontId="8" fillId="0" borderId="41" xfId="0" applyNumberFormat="1" applyFont="1" applyBorder="1" applyAlignment="1">
      <alignment horizontal="center" vertical="center" wrapText="1"/>
    </xf>
    <xf numFmtId="165"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9" fontId="17" fillId="0" borderId="41" xfId="8" applyFont="1" applyBorder="1" applyAlignment="1">
      <alignment horizontal="center" vertical="center"/>
    </xf>
    <xf numFmtId="165"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6"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65"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5"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5"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5"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4" xfId="0" applyFont="1" applyBorder="1" applyAlignment="1">
      <alignment horizontal="center" vertical="center" wrapText="1" readingOrder="2"/>
    </xf>
    <xf numFmtId="0" fontId="0" fillId="0" borderId="42" xfId="0" applyBorder="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65"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5" fontId="8" fillId="0" borderId="41" xfId="0" applyNumberFormat="1" applyFont="1" applyBorder="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5"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58" xfId="2" applyFont="1" applyFill="1" applyBorder="1" applyAlignment="1">
      <alignment vertical="center"/>
    </xf>
    <xf numFmtId="0" fontId="39" fillId="15" borderId="59" xfId="2" applyFont="1" applyFill="1" applyBorder="1" applyAlignment="1">
      <alignment vertical="center"/>
    </xf>
    <xf numFmtId="0" fontId="39" fillId="15" borderId="60" xfId="2" applyFont="1" applyFill="1" applyBorder="1" applyAlignment="1">
      <alignment vertical="center"/>
    </xf>
    <xf numFmtId="0" fontId="3" fillId="0" borderId="0" xfId="2"/>
    <xf numFmtId="0" fontId="39" fillId="7" borderId="61" xfId="2" applyFont="1" applyFill="1" applyBorder="1" applyAlignment="1">
      <alignment vertical="center" wrapText="1"/>
    </xf>
    <xf numFmtId="0" fontId="39" fillId="7" borderId="61" xfId="2" applyFont="1" applyFill="1" applyBorder="1" applyAlignment="1">
      <alignment horizontal="center" vertical="center" wrapText="1"/>
    </xf>
    <xf numFmtId="0" fontId="39" fillId="7" borderId="61" xfId="2" applyFont="1" applyFill="1" applyBorder="1" applyAlignment="1">
      <alignment horizontal="center" vertical="center"/>
    </xf>
    <xf numFmtId="0" fontId="40" fillId="2" borderId="61" xfId="2" applyFont="1" applyFill="1" applyBorder="1" applyAlignment="1">
      <alignment horizontal="center" vertical="center"/>
    </xf>
    <xf numFmtId="0" fontId="40" fillId="2" borderId="62" xfId="2" applyFont="1" applyFill="1" applyBorder="1" applyAlignment="1">
      <alignment horizontal="right" vertical="center"/>
    </xf>
    <xf numFmtId="171" fontId="40" fillId="2" borderId="61"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1" xfId="2" applyFont="1" applyFill="1" applyBorder="1" applyAlignment="1">
      <alignment horizontal="center" vertical="center"/>
    </xf>
    <xf numFmtId="0" fontId="40" fillId="0" borderId="61" xfId="2" applyFont="1" applyBorder="1" applyAlignment="1">
      <alignment horizontal="center" vertical="center"/>
    </xf>
    <xf numFmtId="0" fontId="40" fillId="13" borderId="62" xfId="2" applyFont="1" applyFill="1" applyBorder="1" applyAlignment="1">
      <alignment horizontal="right" vertical="center"/>
    </xf>
    <xf numFmtId="171" fontId="40" fillId="0" borderId="61"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1" xfId="2" applyFont="1" applyFill="1" applyBorder="1" applyAlignment="1">
      <alignment horizontal="center" vertical="center"/>
    </xf>
    <xf numFmtId="0" fontId="40" fillId="13" borderId="62" xfId="2" applyFont="1" applyFill="1" applyBorder="1" applyAlignment="1">
      <alignment horizontal="center" vertical="center"/>
    </xf>
    <xf numFmtId="0" fontId="40" fillId="22" borderId="61" xfId="2" applyFont="1" applyFill="1" applyBorder="1" applyAlignment="1">
      <alignment horizontal="center" vertical="center"/>
    </xf>
    <xf numFmtId="0" fontId="40" fillId="22" borderId="62"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3"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1" xfId="2" applyFont="1" applyFill="1" applyBorder="1" applyAlignment="1">
      <alignment horizontal="right" vertical="center"/>
    </xf>
    <xf numFmtId="0" fontId="40" fillId="13" borderId="64" xfId="2" applyFont="1" applyFill="1" applyBorder="1" applyAlignment="1">
      <alignment horizontal="right" vertical="center"/>
    </xf>
    <xf numFmtId="171" fontId="40" fillId="0" borderId="64" xfId="2" applyNumberFormat="1" applyFont="1" applyBorder="1" applyAlignment="1">
      <alignment horizontal="center" vertical="center"/>
    </xf>
    <xf numFmtId="0" fontId="40" fillId="0" borderId="64" xfId="2" applyFont="1" applyBorder="1" applyAlignment="1">
      <alignment horizontal="center" vertical="center"/>
    </xf>
    <xf numFmtId="0" fontId="3" fillId="0" borderId="0" xfId="2" applyAlignment="1">
      <alignment horizontal="right"/>
    </xf>
    <xf numFmtId="0" fontId="39" fillId="15" borderId="58" xfId="2" applyFont="1" applyFill="1" applyBorder="1" applyAlignment="1">
      <alignment horizontal="right" vertical="center"/>
    </xf>
    <xf numFmtId="0" fontId="39" fillId="22" borderId="61"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5" xfId="2" applyFont="1" applyFill="1" applyBorder="1" applyAlignment="1">
      <alignment horizontal="center" vertical="center"/>
    </xf>
    <xf numFmtId="0" fontId="40" fillId="15" borderId="66" xfId="2" applyFont="1" applyFill="1" applyBorder="1" applyAlignment="1">
      <alignment horizontal="center" vertical="center"/>
    </xf>
    <xf numFmtId="0" fontId="40" fillId="15" borderId="67"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xf>
    <xf numFmtId="0" fontId="25" fillId="23" borderId="24" xfId="0" applyFont="1" applyFill="1" applyBorder="1" applyAlignment="1">
      <alignment horizontal="center" vertical="center" wrapText="1"/>
    </xf>
    <xf numFmtId="0" fontId="43" fillId="23" borderId="24" xfId="0" applyFont="1" applyFill="1" applyBorder="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4" borderId="24" xfId="0"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17" fillId="15" borderId="41" xfId="0" applyFont="1" applyFill="1" applyBorder="1" applyAlignment="1">
      <alignment horizontal="center"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5"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4"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1"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2"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8" fillId="0" borderId="41" xfId="0" applyFont="1" applyBorder="1" applyAlignment="1">
      <alignment horizontal="center" vertical="center"/>
    </xf>
    <xf numFmtId="0" fontId="0" fillId="0" borderId="42" xfId="0" applyBorder="1"/>
    <xf numFmtId="1" fontId="14" fillId="0" borderId="41" xfId="0" applyNumberFormat="1" applyFont="1" applyBorder="1" applyAlignment="1">
      <alignment horizontal="center" vertical="center" wrapText="1"/>
    </xf>
    <xf numFmtId="0" fontId="14" fillId="3"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165" fontId="8" fillId="0" borderId="69" xfId="0" applyNumberFormat="1" applyFont="1" applyBorder="1" applyAlignment="1">
      <alignment horizontal="center" vertical="center" wrapText="1"/>
    </xf>
    <xf numFmtId="0" fontId="0" fillId="0" borderId="48"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2" fillId="0" borderId="70" xfId="0" applyFont="1" applyBorder="1" applyAlignment="1">
      <alignment horizontal="center" vertical="center" wrapText="1" readingOrder="2"/>
    </xf>
    <xf numFmtId="0" fontId="0" fillId="0" borderId="71" xfId="0" applyBorder="1"/>
    <xf numFmtId="0" fontId="0" fillId="0" borderId="72" xfId="0" applyBorder="1"/>
    <xf numFmtId="0" fontId="29" fillId="4" borderId="41" xfId="0" applyFont="1" applyFill="1" applyBorder="1" applyAlignment="1">
      <alignment horizontal="center" vertical="center" wrapText="1"/>
    </xf>
    <xf numFmtId="0" fontId="11" fillId="4"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36" fillId="20" borderId="16" xfId="0" applyFont="1" applyFill="1" applyBorder="1" applyAlignment="1">
      <alignment horizontal="center" vertical="center" wrapText="1"/>
    </xf>
    <xf numFmtId="0" fontId="0" fillId="0" borderId="44" xfId="0" applyBorder="1"/>
    <xf numFmtId="0" fontId="0" fillId="0" borderId="43" xfId="0" applyBorder="1"/>
    <xf numFmtId="1" fontId="14" fillId="0" borderId="43" xfId="0" applyNumberFormat="1" applyFont="1" applyBorder="1" applyAlignment="1">
      <alignment horizontal="center" vertical="center" wrapText="1"/>
    </xf>
    <xf numFmtId="0" fontId="0" fillId="0" borderId="73" xfId="0" applyBorder="1"/>
    <xf numFmtId="0" fontId="14" fillId="0" borderId="15" xfId="0" applyFont="1" applyBorder="1" applyAlignment="1">
      <alignment horizontal="center" vertical="center" wrapText="1"/>
    </xf>
    <xf numFmtId="0" fontId="11" fillId="3" borderId="27" xfId="0" applyFont="1" applyFill="1" applyBorder="1" applyAlignment="1">
      <alignment horizontal="center" vertical="center" wrapText="1"/>
    </xf>
    <xf numFmtId="0" fontId="0" fillId="0" borderId="27" xfId="0" applyBorder="1"/>
    <xf numFmtId="0" fontId="12" fillId="0" borderId="47" xfId="0" applyFont="1" applyBorder="1" applyAlignment="1">
      <alignment horizontal="center" vertical="center" wrapText="1" readingOrder="2"/>
    </xf>
    <xf numFmtId="1" fontId="12" fillId="17" borderId="15" xfId="0" applyNumberFormat="1" applyFont="1" applyFill="1" applyBorder="1" applyAlignment="1">
      <alignment horizontal="center" vertical="center" wrapText="1" readingOrder="2"/>
    </xf>
    <xf numFmtId="0" fontId="31" fillId="16" borderId="14" xfId="0" applyFont="1" applyFill="1" applyBorder="1" applyAlignment="1">
      <alignment horizontal="center" vertical="center" wrapText="1"/>
    </xf>
    <xf numFmtId="0" fontId="31" fillId="8" borderId="14" xfId="0" applyFont="1" applyFill="1" applyBorder="1" applyAlignment="1">
      <alignment horizontal="center" vertical="center" wrapText="1"/>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0" fontId="8" fillId="2" borderId="41" xfId="0" applyFont="1" applyFill="1" applyBorder="1" applyAlignment="1">
      <alignment horizontal="center" vertical="center"/>
    </xf>
    <xf numFmtId="0" fontId="12" fillId="0" borderId="41" xfId="0" applyFont="1" applyBorder="1" applyAlignment="1">
      <alignment horizontal="center" vertical="center" wrapText="1"/>
    </xf>
    <xf numFmtId="165" fontId="12" fillId="0" borderId="41" xfId="0" applyNumberFormat="1" applyFont="1" applyBorder="1" applyAlignment="1">
      <alignment horizontal="center" vertical="center" wrapText="1" readingOrder="2"/>
    </xf>
    <xf numFmtId="165" fontId="8" fillId="0" borderId="11" xfId="0" applyNumberFormat="1" applyFont="1" applyBorder="1" applyAlignment="1">
      <alignment horizontal="center" vertical="center" wrapText="1"/>
    </xf>
    <xf numFmtId="0" fontId="50" fillId="18" borderId="26" xfId="0" applyFont="1" applyFill="1" applyBorder="1" applyAlignment="1">
      <alignment horizontal="center" vertical="center"/>
    </xf>
    <xf numFmtId="0" fontId="50" fillId="12" borderId="26" xfId="0" applyFont="1" applyFill="1" applyBorder="1" applyAlignment="1">
      <alignment horizontal="center" vertical="center"/>
    </xf>
    <xf numFmtId="0" fontId="50" fillId="15" borderId="26" xfId="0" applyFont="1" applyFill="1" applyBorder="1" applyAlignment="1">
      <alignment horizontal="center" vertical="center"/>
    </xf>
    <xf numFmtId="0" fontId="0" fillId="29" borderId="74" xfId="0" applyFill="1" applyBorder="1" applyAlignment="1">
      <alignment horizontal="center"/>
    </xf>
    <xf numFmtId="0" fontId="0" fillId="0" borderId="23" xfId="0" applyBorder="1"/>
    <xf numFmtId="0" fontId="0" fillId="31" borderId="15" xfId="0" applyFill="1" applyBorder="1" applyAlignment="1">
      <alignment horizontal="center" vertical="center"/>
    </xf>
    <xf numFmtId="0" fontId="51" fillId="28" borderId="44" xfId="0" applyFont="1" applyFill="1" applyBorder="1" applyAlignment="1">
      <alignment horizontal="center" vertical="center"/>
    </xf>
    <xf numFmtId="0" fontId="0" fillId="0" borderId="0" xfId="0" applyAlignment="1">
      <alignment horizontal="center"/>
    </xf>
    <xf numFmtId="0" fontId="0" fillId="0" borderId="0" xfId="0"/>
    <xf numFmtId="0" fontId="42" fillId="4" borderId="41" xfId="0" applyFont="1" applyFill="1" applyBorder="1" applyAlignment="1">
      <alignment horizontal="center" vertical="center"/>
    </xf>
    <xf numFmtId="0" fontId="0" fillId="0" borderId="32" xfId="0" applyBorder="1"/>
    <xf numFmtId="0" fontId="0" fillId="0" borderId="75" xfId="0" applyBorder="1"/>
    <xf numFmtId="0" fontId="0" fillId="0" borderId="76" xfId="0" applyBorder="1"/>
    <xf numFmtId="49" fontId="46" fillId="15" borderId="77" xfId="0" applyNumberFormat="1" applyFont="1" applyFill="1" applyBorder="1" applyAlignment="1">
      <alignment horizontal="center"/>
    </xf>
    <xf numFmtId="0" fontId="0" fillId="0" borderId="7" xfId="0" applyBorder="1"/>
    <xf numFmtId="0" fontId="49" fillId="26" borderId="78" xfId="0" applyFont="1" applyFill="1" applyBorder="1" applyAlignment="1">
      <alignment horizontal="center" vertical="center"/>
    </xf>
    <xf numFmtId="0" fontId="0" fillId="0" borderId="68" xfId="0" applyBorder="1"/>
    <xf numFmtId="0" fontId="0" fillId="0" borderId="0" xfId="0"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165" fontId="8" fillId="7"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14" fillId="3" borderId="41" xfId="0" applyFont="1" applyFill="1" applyBorder="1" applyAlignment="1">
      <alignment horizontal="center" vertical="center"/>
    </xf>
    <xf numFmtId="0" fontId="25" fillId="12" borderId="41" xfId="1" applyFont="1" applyFill="1" applyBorder="1" applyAlignment="1">
      <alignment horizontal="center" vertical="center" wrapText="1"/>
    </xf>
    <xf numFmtId="0" fontId="25" fillId="12" borderId="26"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8" fillId="2" borderId="11" xfId="0" applyFont="1" applyFill="1" applyBorder="1" applyAlignment="1">
      <alignment horizontal="center" vertical="center"/>
    </xf>
    <xf numFmtId="0" fontId="0" fillId="0" borderId="47" xfId="0" applyBorder="1"/>
    <xf numFmtId="0" fontId="8" fillId="0" borderId="11" xfId="0" applyFont="1" applyBorder="1" applyAlignment="1">
      <alignment horizontal="center" vertical="center"/>
    </xf>
    <xf numFmtId="165" fontId="8" fillId="0" borderId="41" xfId="0" applyNumberFormat="1" applyFont="1" applyBorder="1" applyAlignment="1">
      <alignment horizontal="center" vertical="center" wrapText="1"/>
    </xf>
    <xf numFmtId="0" fontId="12" fillId="9" borderId="15" xfId="0" applyFont="1" applyFill="1" applyBorder="1" applyAlignment="1">
      <alignment horizontal="center" vertical="center" wrapText="1" readingOrder="2"/>
    </xf>
    <xf numFmtId="0" fontId="11" fillId="3" borderId="14" xfId="0" applyFont="1" applyFill="1" applyBorder="1" applyAlignment="1">
      <alignment horizontal="center" vertical="center"/>
    </xf>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5"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1" fontId="8" fillId="2" borderId="26" xfId="0" applyNumberFormat="1"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5" fillId="2" borderId="22"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22"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0" fillId="0" borderId="25" xfId="0" applyBorder="1"/>
    <xf numFmtId="0" fontId="25" fillId="24" borderId="24" xfId="0" applyFont="1" applyFill="1" applyBorder="1" applyAlignment="1">
      <alignment horizontal="center" vertical="center"/>
    </xf>
    <xf numFmtId="0" fontId="42" fillId="0" borderId="0" xfId="0" applyFont="1" applyAlignment="1">
      <alignment horizontal="center" vertical="center"/>
    </xf>
    <xf numFmtId="0" fontId="25" fillId="0" borderId="0" xfId="0" applyFont="1" applyAlignment="1">
      <alignment horizontal="center" vertical="center"/>
    </xf>
    <xf numFmtId="0" fontId="43" fillId="23" borderId="24" xfId="0" applyFont="1" applyFill="1" applyBorder="1" applyAlignment="1">
      <alignment horizontal="center" vertical="center"/>
    </xf>
    <xf numFmtId="173" fontId="64" fillId="8" borderId="26" xfId="11" applyFont="1" applyFill="1" applyBorder="1" applyAlignment="1">
      <alignment horizontal="center" vertical="center" wrapText="1"/>
    </xf>
    <xf numFmtId="173" fontId="53" fillId="0" borderId="0" xfId="11" applyFont="1" applyAlignment="1">
      <alignment horizontal="center" vertical="center" wrapText="1"/>
    </xf>
    <xf numFmtId="173" fontId="52" fillId="0" borderId="0" xfId="11" applyFont="1" applyAlignment="1">
      <alignment horizontal="center" vertical="center" wrapText="1"/>
    </xf>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54" fillId="0" borderId="54" xfId="11" applyFont="1" applyBorder="1" applyAlignment="1">
      <alignment horizontal="center" vertical="center" wrapText="1"/>
    </xf>
    <xf numFmtId="173" fontId="63" fillId="0" borderId="0" xfId="11" applyFont="1" applyAlignment="1">
      <alignment horizontal="center" vertical="center" wrapText="1"/>
    </xf>
    <xf numFmtId="173" fontId="64" fillId="0" borderId="0" xfId="11" applyFont="1" applyAlignment="1">
      <alignment horizontal="center" vertical="center" wrapText="1"/>
    </xf>
    <xf numFmtId="1" fontId="65" fillId="0" borderId="41" xfId="11" applyNumberFormat="1" applyFont="1" applyBorder="1" applyAlignment="1">
      <alignment horizontal="center" vertical="center" wrapText="1"/>
    </xf>
    <xf numFmtId="173" fontId="64" fillId="8" borderId="0" xfId="11" applyFont="1" applyFill="1" applyAlignment="1">
      <alignment horizontal="center" vertical="center" wrapText="1"/>
    </xf>
    <xf numFmtId="173" fontId="64" fillId="32" borderId="0" xfId="11" applyFont="1" applyFill="1" applyAlignment="1">
      <alignment horizontal="center" vertical="center" wrapText="1"/>
    </xf>
    <xf numFmtId="173" fontId="10" fillId="0" borderId="54" xfId="11" applyFont="1" applyBorder="1" applyAlignment="1">
      <alignment horizontal="center" vertical="center" wrapText="1"/>
    </xf>
    <xf numFmtId="173" fontId="64" fillId="32" borderId="26" xfId="11" applyFont="1" applyFill="1" applyBorder="1" applyAlignment="1">
      <alignment horizontal="center" vertical="center" wrapText="1"/>
    </xf>
    <xf numFmtId="0" fontId="46" fillId="0" borderId="0" xfId="0" applyFont="1" applyAlignment="1">
      <alignment horizontal="center" vertical="center" wrapText="1"/>
    </xf>
    <xf numFmtId="0" fontId="47" fillId="0" borderId="54" xfId="0" applyFont="1" applyBorder="1" applyAlignment="1">
      <alignment horizontal="center" vertical="center" wrapText="1"/>
    </xf>
    <xf numFmtId="0" fontId="53" fillId="0" borderId="0" xfId="0" applyFont="1" applyAlignment="1">
      <alignment horizontal="center" vertical="center" wrapText="1"/>
    </xf>
    <xf numFmtId="0" fontId="54" fillId="0" borderId="54" xfId="0" applyFont="1" applyBorder="1" applyAlignment="1">
      <alignment horizontal="center" vertical="center" wrapText="1"/>
    </xf>
    <xf numFmtId="0" fontId="10" fillId="0" borderId="54" xfId="0" applyFont="1" applyBorder="1" applyAlignment="1">
      <alignment horizontal="center" vertical="center" wrapText="1"/>
    </xf>
    <xf numFmtId="0" fontId="64" fillId="8" borderId="26" xfId="0" applyFont="1" applyFill="1" applyBorder="1" applyAlignment="1">
      <alignment horizontal="center" vertical="center" wrapText="1"/>
    </xf>
  </cellXfs>
  <cellStyles count="13">
    <cellStyle name="Hyperlink" xfId="5" builtinId="8"/>
    <cellStyle name="Hyperlink 2" xfId="7" xr:uid="{00000000-0005-0000-0000-000007000000}"/>
    <cellStyle name="Hyperlink 2 2" xfId="9" xr:uid="{00000000-0005-0000-0000-000009000000}"/>
    <cellStyle name="Normal" xfId="0" builtinId="0"/>
    <cellStyle name="Normal 2" xfId="2" xr:uid="{00000000-0005-0000-0000-000002000000}"/>
    <cellStyle name="Normal 2 2" xfId="1" xr:uid="{00000000-0005-0000-0000-000001000000}"/>
    <cellStyle name="Normal 3" xfId="11" xr:uid="{00000000-0005-0000-0000-00000B000000}"/>
    <cellStyle name="Normal 4" xfId="12" xr:uid="{00000000-0005-0000-0000-00000C000000}"/>
    <cellStyle name="Percent" xfId="4" builtinId="5"/>
    <cellStyle name="Percent 2" xfId="3" xr:uid="{00000000-0005-0000-0000-000003000000}"/>
    <cellStyle name="Percent 3" xfId="6" xr:uid="{00000000-0005-0000-0000-000006000000}"/>
    <cellStyle name="Percent 4" xfId="8" xr:uid="{00000000-0005-0000-0000-000008000000}"/>
    <cellStyle name="Percent 4 2" xfId="10" xr:uid="{00000000-0005-0000-0000-00000A000000}"/>
  </cellStyles>
  <dxfs count="507">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theme="9"/>
        </patternFill>
      </fill>
    </dxf>
    <dxf>
      <font>
        <b/>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ar-E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EBB-475A-8610-54EE58AF412C}"/>
            </c:ext>
          </c:extLst>
        </c:ser>
        <c:dLbls>
          <c:dLblPos val="inEnd"/>
          <c:showLegendKey val="0"/>
          <c:showVal val="1"/>
          <c:showCatName val="0"/>
          <c:showSerName val="0"/>
          <c:showPercent val="0"/>
          <c:showBubbleSize val="0"/>
        </c:dLbls>
        <c:gapWidth val="100"/>
        <c:overlap val="-24"/>
        <c:axId val="164254176"/>
        <c:axId val="164254736"/>
      </c:barChart>
      <c:catAx>
        <c:axId val="164254176"/>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ar-EG"/>
          </a:p>
        </c:txPr>
        <c:crossAx val="164254736"/>
        <c:crosses val="autoZero"/>
        <c:auto val="1"/>
        <c:lblAlgn val="ctr"/>
        <c:lblOffset val="100"/>
        <c:noMultiLvlLbl val="0"/>
      </c:catAx>
      <c:valAx>
        <c:axId val="164254736"/>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ar-EG"/>
          </a:p>
        </c:txPr>
        <c:crossAx val="16425417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extLst>
              <c:ext xmlns:c16="http://schemas.microsoft.com/office/drawing/2014/chart" uri="{C3380CC4-5D6E-409C-BE32-E72D297353CC}">
                <c16:uniqueId val="{00000001-5248-4E59-A1D3-6144097FBCC8}"/>
              </c:ext>
            </c:extLst>
          </c:dPt>
          <c:dPt>
            <c:idx val="1"/>
            <c:invertIfNegative val="0"/>
            <c:bubble3D val="0"/>
            <c:spPr>
              <a:solidFill>
                <a:srgbClr val="00B050"/>
              </a:solidFill>
              <a:ln>
                <a:noFill/>
                <a:prstDash val="solid"/>
              </a:ln>
              <a:sp3d/>
            </c:spPr>
            <c:extLst>
              <c:ext xmlns:c16="http://schemas.microsoft.com/office/drawing/2014/chart" uri="{C3380CC4-5D6E-409C-BE32-E72D297353CC}">
                <c16:uniqueId val="{00000003-5248-4E59-A1D3-6144097FBCC8}"/>
              </c:ext>
            </c:extLst>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c:ext xmlns:c16="http://schemas.microsoft.com/office/drawing/2014/chart" uri="{C3380CC4-5D6E-409C-BE32-E72D297353CC}">
              <c16:uniqueId val="{00000004-5248-4E59-A1D3-6144097FBCC8}"/>
            </c:ext>
          </c:extLst>
        </c:ser>
        <c:dLbls>
          <c:showLegendKey val="0"/>
          <c:showVal val="0"/>
          <c:showCatName val="0"/>
          <c:showSerName val="0"/>
          <c:showPercent val="0"/>
          <c:showBubbleSize val="0"/>
        </c:dLbls>
        <c:gapWidth val="100"/>
        <c:overlap val="-24"/>
        <c:axId val="337255392"/>
        <c:axId val="337255952"/>
      </c:barChart>
      <c:catAx>
        <c:axId val="337255392"/>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ar-EG"/>
          </a:p>
        </c:txPr>
        <c:crossAx val="337255952"/>
        <c:crosses val="autoZero"/>
        <c:auto val="1"/>
        <c:lblAlgn val="ctr"/>
        <c:lblOffset val="100"/>
        <c:noMultiLvlLbl val="0"/>
      </c:catAx>
      <c:valAx>
        <c:axId val="337255952"/>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ar-EG"/>
          </a:p>
        </c:txPr>
        <c:crossAx val="337255392"/>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32A-4FA4-8391-F2B062192164}"/>
            </c:ext>
          </c:extLst>
        </c:ser>
        <c:dLbls>
          <c:dLblPos val="outEnd"/>
          <c:showLegendKey val="0"/>
          <c:showVal val="1"/>
          <c:showCatName val="0"/>
          <c:showSerName val="0"/>
          <c:showPercent val="0"/>
          <c:showBubbleSize val="0"/>
        </c:dLbls>
        <c:gapWidth val="150"/>
        <c:axId val="246240768"/>
        <c:axId val="246242688"/>
      </c:barChart>
      <c:catAx>
        <c:axId val="246240768"/>
        <c:scaling>
          <c:orientation val="minMax"/>
        </c:scaling>
        <c:delete val="0"/>
        <c:axPos val="b"/>
        <c:majorTickMark val="out"/>
        <c:minorTickMark val="none"/>
        <c:tickLblPos val="nextTo"/>
        <c:crossAx val="246242688"/>
        <c:crosses val="autoZero"/>
        <c:auto val="1"/>
        <c:lblAlgn val="ctr"/>
        <c:lblOffset val="100"/>
        <c:noMultiLvlLbl val="0"/>
      </c:catAx>
      <c:valAx>
        <c:axId val="246242688"/>
        <c:scaling>
          <c:orientation val="minMax"/>
        </c:scaling>
        <c:delete val="0"/>
        <c:axPos val="l"/>
        <c:majorGridlines/>
        <c:numFmt formatCode="0.00%" sourceLinked="1"/>
        <c:majorTickMark val="out"/>
        <c:minorTickMark val="none"/>
        <c:tickLblPos val="nextTo"/>
        <c:crossAx val="246240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1</c:v>
                </c:pt>
              </c:numCache>
            </c:numRef>
          </c:val>
          <c:extLst>
            <c:ext xmlns:c16="http://schemas.microsoft.com/office/drawing/2014/chart" uri="{C3380CC4-5D6E-409C-BE32-E72D297353CC}">
              <c16:uniqueId val="{00000000-1FA8-4A87-843A-87E9DA84A481}"/>
            </c:ext>
          </c:extLst>
        </c:ser>
        <c:dLbls>
          <c:showLegendKey val="0"/>
          <c:showVal val="0"/>
          <c:showCatName val="0"/>
          <c:showSerName val="0"/>
          <c:showPercent val="0"/>
          <c:showBubbleSize val="0"/>
        </c:dLbls>
        <c:gapWidth val="75"/>
        <c:overlap val="-25"/>
        <c:axId val="218167552"/>
        <c:axId val="218227072"/>
      </c:barChart>
      <c:catAx>
        <c:axId val="218167552"/>
        <c:scaling>
          <c:orientation val="minMax"/>
        </c:scaling>
        <c:delete val="0"/>
        <c:axPos val="b"/>
        <c:numFmt formatCode="General" sourceLinked="0"/>
        <c:majorTickMark val="none"/>
        <c:minorTickMark val="none"/>
        <c:tickLblPos val="nextTo"/>
        <c:crossAx val="218227072"/>
        <c:crosses val="autoZero"/>
        <c:auto val="1"/>
        <c:lblAlgn val="ctr"/>
        <c:lblOffset val="100"/>
        <c:noMultiLvlLbl val="0"/>
      </c:catAx>
      <c:valAx>
        <c:axId val="218227072"/>
        <c:scaling>
          <c:orientation val="minMax"/>
        </c:scaling>
        <c:delete val="0"/>
        <c:axPos val="l"/>
        <c:majorGridlines/>
        <c:numFmt formatCode="General" sourceLinked="1"/>
        <c:majorTickMark val="none"/>
        <c:minorTickMark val="none"/>
        <c:tickLblPos val="nextTo"/>
        <c:spPr>
          <a:ln w="9525">
            <a:noFill/>
            <a:prstDash val="solid"/>
          </a:ln>
        </c:spPr>
        <c:crossAx val="218167552"/>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extLst>
            <c:ext xmlns:c16="http://schemas.microsoft.com/office/drawing/2014/chart" uri="{C3380CC4-5D6E-409C-BE32-E72D297353CC}">
              <c16:uniqueId val="{00000000-5B9C-40F9-874A-45408A613D79}"/>
            </c:ext>
          </c:extLst>
        </c:ser>
        <c:dLbls>
          <c:showLegendKey val="0"/>
          <c:showVal val="0"/>
          <c:showCatName val="0"/>
          <c:showSerName val="0"/>
          <c:showPercent val="0"/>
          <c:showBubbleSize val="0"/>
        </c:dLbls>
        <c:gapWidth val="219"/>
        <c:overlap val="-27"/>
        <c:axId val="1751044208"/>
        <c:axId val="1751049200"/>
      </c:barChart>
      <c:catAx>
        <c:axId val="175104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1751049200"/>
        <c:crosses val="autoZero"/>
        <c:auto val="1"/>
        <c:lblAlgn val="ctr"/>
        <c:lblOffset val="100"/>
        <c:noMultiLvlLbl val="0"/>
      </c:catAx>
      <c:valAx>
        <c:axId val="175104920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1751044208"/>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pt idx="10">
                  <c:v>2023</c:v>
                </c:pt>
                <c:pt idx="11">
                  <c:v>2023</c:v>
                </c:pt>
                <c:pt idx="12">
                  <c:v>2023</c:v>
                </c:pt>
                <c:pt idx="13">
                  <c:v>2023</c:v>
                </c:pt>
                <c:pt idx="14">
                  <c:v>2023</c:v>
                </c:pt>
                <c:pt idx="15">
                  <c:v>2023</c:v>
                </c:pt>
                <c:pt idx="16">
                  <c:v>2023</c:v>
                </c:pt>
                <c:pt idx="17">
                  <c:v>2023</c:v>
                </c:pt>
                <c:pt idx="18">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08BD-4EE1-BD08-2FEA76B07901}"/>
            </c:ext>
          </c:extLst>
        </c:ser>
        <c:dLbls>
          <c:showLegendKey val="0"/>
          <c:showVal val="0"/>
          <c:showCatName val="0"/>
          <c:showSerName val="0"/>
          <c:showPercent val="0"/>
          <c:showBubbleSize val="0"/>
        </c:dLbls>
        <c:axId val="1256586576"/>
        <c:axId val="1256574096"/>
      </c:scatterChart>
      <c:valAx>
        <c:axId val="1256586576"/>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1256574096"/>
        <c:crosses val="autoZero"/>
        <c:crossBetween val="midCat"/>
      </c:valAx>
      <c:valAx>
        <c:axId val="12565740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1256586576"/>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0-8434-4319-B661-7761E0AD3030}"/>
            </c:ext>
          </c:extLst>
        </c:ser>
        <c:ser>
          <c:idx val="1"/>
          <c:order val="1"/>
          <c:spPr>
            <a:solidFill>
              <a:schemeClr val="accent2"/>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1-8434-4319-B661-7761E0AD3030}"/>
            </c:ext>
          </c:extLst>
        </c:ser>
        <c:ser>
          <c:idx val="2"/>
          <c:order val="2"/>
          <c:spPr>
            <a:solidFill>
              <a:schemeClr val="accent3"/>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2-8434-4319-B661-7761E0AD3030}"/>
            </c:ext>
          </c:extLst>
        </c:ser>
        <c:ser>
          <c:idx val="3"/>
          <c:order val="3"/>
          <c:spPr>
            <a:solidFill>
              <a:schemeClr val="accent4"/>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3-8434-4319-B661-7761E0AD3030}"/>
            </c:ext>
          </c:extLst>
        </c:ser>
        <c:ser>
          <c:idx val="4"/>
          <c:order val="4"/>
          <c:spPr>
            <a:solidFill>
              <a:schemeClr val="accent5"/>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4-8434-4319-B661-7761E0AD3030}"/>
            </c:ext>
          </c:extLst>
        </c:ser>
        <c:ser>
          <c:idx val="5"/>
          <c:order val="5"/>
          <c:spPr>
            <a:solidFill>
              <a:schemeClr val="accent6"/>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5-8434-4319-B661-7761E0AD3030}"/>
            </c:ext>
          </c:extLst>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6-8434-4319-B661-7761E0AD3030}"/>
            </c:ext>
          </c:extLst>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7-8434-4319-B661-7761E0AD3030}"/>
            </c:ext>
          </c:extLst>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8-8434-4319-B661-7761E0AD3030}"/>
            </c:ext>
          </c:extLst>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9-8434-4319-B661-7761E0AD3030}"/>
            </c:ext>
          </c:extLst>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A-8434-4319-B661-7761E0AD3030}"/>
            </c:ext>
          </c:extLst>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B-8434-4319-B661-7761E0AD3030}"/>
            </c:ext>
          </c:extLst>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C-8434-4319-B661-7761E0AD3030}"/>
            </c:ext>
          </c:extLst>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D-8434-4319-B661-7761E0AD3030}"/>
            </c:ext>
          </c:extLst>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E-8434-4319-B661-7761E0AD3030}"/>
            </c:ext>
          </c:extLst>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F-8434-4319-B661-7761E0AD3030}"/>
            </c:ext>
          </c:extLst>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0-8434-4319-B661-7761E0AD3030}"/>
            </c:ext>
          </c:extLst>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1-8434-4319-B661-7761E0AD3030}"/>
            </c:ext>
          </c:extLst>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2-8434-4319-B661-7761E0AD3030}"/>
            </c:ext>
          </c:extLst>
        </c:ser>
        <c:dLbls>
          <c:showLegendKey val="0"/>
          <c:showVal val="0"/>
          <c:showCatName val="0"/>
          <c:showSerName val="0"/>
          <c:showPercent val="0"/>
          <c:showBubbleSize val="0"/>
        </c:dLbls>
        <c:gapWidth val="267"/>
        <c:overlap val="-43"/>
        <c:axId val="2117442191"/>
        <c:axId val="2117442607"/>
      </c:barChart>
      <c:catAx>
        <c:axId val="2117442191"/>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ar-EG"/>
          </a:p>
        </c:txPr>
        <c:crossAx val="2117442607"/>
        <c:crosses val="autoZero"/>
        <c:auto val="1"/>
        <c:lblAlgn val="ctr"/>
        <c:lblOffset val="100"/>
        <c:noMultiLvlLbl val="0"/>
      </c:catAx>
      <c:valAx>
        <c:axId val="2117442607"/>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ar-EG"/>
          </a:p>
        </c:txPr>
        <c:crossAx val="2117442191"/>
        <c:crosses val="autoZero"/>
        <c:crossBetween val="between"/>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extLst>
            <c:ext xmlns:c16="http://schemas.microsoft.com/office/drawing/2014/chart" uri="{C3380CC4-5D6E-409C-BE32-E72D297353CC}">
              <c16:uniqueId val="{00000000-DB3D-4CD7-9724-CEF4CE531188}"/>
            </c:ext>
          </c:extLst>
        </c:ser>
        <c:dLbls>
          <c:showLegendKey val="0"/>
          <c:showVal val="0"/>
          <c:showCatName val="0"/>
          <c:showSerName val="0"/>
          <c:showPercent val="0"/>
          <c:showBubbleSize val="0"/>
        </c:dLbls>
        <c:gapWidth val="219"/>
        <c:overlap val="-27"/>
        <c:axId val="2029553600"/>
        <c:axId val="2029556096"/>
      </c:barChart>
      <c:catAx>
        <c:axId val="202955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2029556096"/>
        <c:crosses val="autoZero"/>
        <c:auto val="1"/>
        <c:lblAlgn val="ctr"/>
        <c:lblOffset val="100"/>
        <c:noMultiLvlLbl val="0"/>
      </c:catAx>
      <c:valAx>
        <c:axId val="20295560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2029553600"/>
        <c:crosses val="autoZero"/>
        <c:crossBetween val="between"/>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DFFB-42A5-92FC-44B54F892EA0}"/>
            </c:ext>
          </c:extLst>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DFFB-42A5-92FC-44B54F892EA0}"/>
            </c:ext>
          </c:extLst>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DFFB-42A5-92FC-44B54F892EA0}"/>
            </c:ext>
          </c:extLst>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3-DFFB-42A5-92FC-44B54F892EA0}"/>
            </c:ext>
          </c:extLst>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4-DFFB-42A5-92FC-44B54F892EA0}"/>
            </c:ext>
          </c:extLst>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5-DFFB-42A5-92FC-44B54F892EA0}"/>
            </c:ext>
          </c:extLst>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6-DFFB-42A5-92FC-44B54F892EA0}"/>
            </c:ext>
          </c:extLst>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7-DFFB-42A5-92FC-44B54F892EA0}"/>
            </c:ext>
          </c:extLst>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8-DFFB-42A5-92FC-44B54F892EA0}"/>
            </c:ext>
          </c:extLst>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DFFB-42A5-92FC-44B54F892EA0}"/>
            </c:ext>
          </c:extLst>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DFFB-42A5-92FC-44B54F892EA0}"/>
            </c:ext>
          </c:extLst>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B-DFFB-42A5-92FC-44B54F892EA0}"/>
            </c:ext>
          </c:extLst>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C-DFFB-42A5-92FC-44B54F892EA0}"/>
            </c:ext>
          </c:extLst>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c:ext xmlns:c16="http://schemas.microsoft.com/office/drawing/2014/chart" uri="{C3380CC4-5D6E-409C-BE32-E72D297353CC}">
              <c16:uniqueId val="{0000000D-DFFB-42A5-92FC-44B54F892EA0}"/>
            </c:ext>
          </c:extLst>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c:ext xmlns:c16="http://schemas.microsoft.com/office/drawing/2014/chart" uri="{C3380CC4-5D6E-409C-BE32-E72D297353CC}">
              <c16:uniqueId val="{0000000E-DFFB-42A5-92FC-44B54F892EA0}"/>
            </c:ext>
          </c:extLst>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c:ext xmlns:c16="http://schemas.microsoft.com/office/drawing/2014/chart" uri="{C3380CC4-5D6E-409C-BE32-E72D297353CC}">
              <c16:uniqueId val="{0000000F-DFFB-42A5-92FC-44B54F892EA0}"/>
            </c:ext>
          </c:extLst>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c:ext xmlns:c16="http://schemas.microsoft.com/office/drawing/2014/chart" uri="{C3380CC4-5D6E-409C-BE32-E72D297353CC}">
              <c16:uniqueId val="{00000010-DFFB-42A5-92FC-44B54F892EA0}"/>
            </c:ext>
          </c:extLst>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c:ext xmlns:c16="http://schemas.microsoft.com/office/drawing/2014/chart" uri="{C3380CC4-5D6E-409C-BE32-E72D297353CC}">
              <c16:uniqueId val="{00000011-DFFB-42A5-92FC-44B54F892EA0}"/>
            </c:ext>
          </c:extLst>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c:ext xmlns:c16="http://schemas.microsoft.com/office/drawing/2014/chart" uri="{C3380CC4-5D6E-409C-BE32-E72D297353CC}">
              <c16:uniqueId val="{00000012-DFFB-42A5-92FC-44B54F892EA0}"/>
            </c:ext>
          </c:extLst>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c:ext xmlns:c16="http://schemas.microsoft.com/office/drawing/2014/chart" uri="{C3380CC4-5D6E-409C-BE32-E72D297353CC}">
              <c16:uniqueId val="{00000013-DFFB-42A5-92FC-44B54F892EA0}"/>
            </c:ext>
          </c:extLst>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c:ext xmlns:c16="http://schemas.microsoft.com/office/drawing/2014/chart" uri="{C3380CC4-5D6E-409C-BE32-E72D297353CC}">
              <c16:uniqueId val="{00000014-DFFB-42A5-92FC-44B54F892EA0}"/>
            </c:ext>
          </c:extLst>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c:ext xmlns:c16="http://schemas.microsoft.com/office/drawing/2014/chart" uri="{C3380CC4-5D6E-409C-BE32-E72D297353CC}">
              <c16:uniqueId val="{00000015-DFFB-42A5-92FC-44B54F892EA0}"/>
            </c:ext>
          </c:extLst>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c:ext xmlns:c16="http://schemas.microsoft.com/office/drawing/2014/chart" uri="{C3380CC4-5D6E-409C-BE32-E72D297353CC}">
              <c16:uniqueId val="{00000016-DFFB-42A5-92FC-44B54F892EA0}"/>
            </c:ext>
          </c:extLst>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c:ext xmlns:c16="http://schemas.microsoft.com/office/drawing/2014/chart" uri="{C3380CC4-5D6E-409C-BE32-E72D297353CC}">
              <c16:uniqueId val="{00000017-DFFB-42A5-92FC-44B54F892EA0}"/>
            </c:ext>
          </c:extLst>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c:ext xmlns:c16="http://schemas.microsoft.com/office/drawing/2014/chart" uri="{C3380CC4-5D6E-409C-BE32-E72D297353CC}">
              <c16:uniqueId val="{00000018-DFFB-42A5-92FC-44B54F892EA0}"/>
            </c:ext>
          </c:extLst>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c:ext xmlns:c16="http://schemas.microsoft.com/office/drawing/2014/chart" uri="{C3380CC4-5D6E-409C-BE32-E72D297353CC}">
              <c16:uniqueId val="{00000019-DFFB-42A5-92FC-44B54F892EA0}"/>
            </c:ext>
          </c:extLst>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c:ext xmlns:c16="http://schemas.microsoft.com/office/drawing/2014/chart" uri="{C3380CC4-5D6E-409C-BE32-E72D297353CC}">
              <c16:uniqueId val="{0000001A-DFFB-42A5-92FC-44B54F892EA0}"/>
            </c:ext>
          </c:extLst>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c:ext xmlns:c16="http://schemas.microsoft.com/office/drawing/2014/chart" uri="{C3380CC4-5D6E-409C-BE32-E72D297353CC}">
              <c16:uniqueId val="{0000001B-DFFB-42A5-92FC-44B54F892EA0}"/>
            </c:ext>
          </c:extLst>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c:ext xmlns:c16="http://schemas.microsoft.com/office/drawing/2014/chart" uri="{C3380CC4-5D6E-409C-BE32-E72D297353CC}">
              <c16:uniqueId val="{0000001C-DFFB-42A5-92FC-44B54F892EA0}"/>
            </c:ext>
          </c:extLst>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c:ext xmlns:c16="http://schemas.microsoft.com/office/drawing/2014/chart" uri="{C3380CC4-5D6E-409C-BE32-E72D297353CC}">
              <c16:uniqueId val="{0000001D-DFFB-42A5-92FC-44B54F892EA0}"/>
            </c:ext>
          </c:extLst>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c:ext xmlns:c16="http://schemas.microsoft.com/office/drawing/2014/chart" uri="{C3380CC4-5D6E-409C-BE32-E72D297353CC}">
              <c16:uniqueId val="{0000001E-DFFB-42A5-92FC-44B54F892EA0}"/>
            </c:ext>
          </c:extLst>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c:ext xmlns:c16="http://schemas.microsoft.com/office/drawing/2014/chart" uri="{C3380CC4-5D6E-409C-BE32-E72D297353CC}">
              <c16:uniqueId val="{0000001F-DFFB-42A5-92FC-44B54F892EA0}"/>
            </c:ext>
          </c:extLst>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c:ext xmlns:c16="http://schemas.microsoft.com/office/drawing/2014/chart" uri="{C3380CC4-5D6E-409C-BE32-E72D297353CC}">
              <c16:uniqueId val="{00000020-DFFB-42A5-92FC-44B54F892EA0}"/>
            </c:ext>
          </c:extLst>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c:ext xmlns:c16="http://schemas.microsoft.com/office/drawing/2014/chart" uri="{C3380CC4-5D6E-409C-BE32-E72D297353CC}">
              <c16:uniqueId val="{00000021-DFFB-42A5-92FC-44B54F892EA0}"/>
            </c:ext>
          </c:extLst>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c:ext xmlns:c16="http://schemas.microsoft.com/office/drawing/2014/chart" uri="{C3380CC4-5D6E-409C-BE32-E72D297353CC}">
              <c16:uniqueId val="{00000022-DFFB-42A5-92FC-44B54F892EA0}"/>
            </c:ext>
          </c:extLst>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c:ext xmlns:c16="http://schemas.microsoft.com/office/drawing/2014/chart" uri="{C3380CC4-5D6E-409C-BE32-E72D297353CC}">
              <c16:uniqueId val="{00000023-DFFB-42A5-92FC-44B54F892EA0}"/>
            </c:ext>
          </c:extLst>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c:ext xmlns:c16="http://schemas.microsoft.com/office/drawing/2014/chart" uri="{C3380CC4-5D6E-409C-BE32-E72D297353CC}">
              <c16:uniqueId val="{00000024-DFFB-42A5-92FC-44B54F892EA0}"/>
            </c:ext>
          </c:extLst>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c:ext xmlns:c16="http://schemas.microsoft.com/office/drawing/2014/chart" uri="{C3380CC4-5D6E-409C-BE32-E72D297353CC}">
              <c16:uniqueId val="{00000025-DFFB-42A5-92FC-44B54F892EA0}"/>
            </c:ext>
          </c:extLst>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c:ext xmlns:c16="http://schemas.microsoft.com/office/drawing/2014/chart" uri="{C3380CC4-5D6E-409C-BE32-E72D297353CC}">
              <c16:uniqueId val="{00000026-DFFB-42A5-92FC-44B54F892EA0}"/>
            </c:ext>
          </c:extLst>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c:ext xmlns:c16="http://schemas.microsoft.com/office/drawing/2014/chart" uri="{C3380CC4-5D6E-409C-BE32-E72D297353CC}">
              <c16:uniqueId val="{00000027-DFFB-42A5-92FC-44B54F892EA0}"/>
            </c:ext>
          </c:extLst>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c:ext xmlns:c16="http://schemas.microsoft.com/office/drawing/2014/chart" uri="{C3380CC4-5D6E-409C-BE32-E72D297353CC}">
              <c16:uniqueId val="{00000028-DFFB-42A5-92FC-44B54F892EA0}"/>
            </c:ext>
          </c:extLst>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c:ext xmlns:c16="http://schemas.microsoft.com/office/drawing/2014/chart" uri="{C3380CC4-5D6E-409C-BE32-E72D297353CC}">
              <c16:uniqueId val="{00000029-DFFB-42A5-92FC-44B54F892EA0}"/>
            </c:ext>
          </c:extLst>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c:ext xmlns:c16="http://schemas.microsoft.com/office/drawing/2014/chart" uri="{C3380CC4-5D6E-409C-BE32-E72D297353CC}">
              <c16:uniqueId val="{0000002A-DFFB-42A5-92FC-44B54F892EA0}"/>
            </c:ext>
          </c:extLst>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c:ext xmlns:c16="http://schemas.microsoft.com/office/drawing/2014/chart" uri="{C3380CC4-5D6E-409C-BE32-E72D297353CC}">
              <c16:uniqueId val="{0000002B-DFFB-42A5-92FC-44B54F892EA0}"/>
            </c:ext>
          </c:extLst>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c:ext xmlns:c16="http://schemas.microsoft.com/office/drawing/2014/chart" uri="{C3380CC4-5D6E-409C-BE32-E72D297353CC}">
              <c16:uniqueId val="{0000002C-DFFB-42A5-92FC-44B54F892EA0}"/>
            </c:ext>
          </c:extLst>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c:ext xmlns:c16="http://schemas.microsoft.com/office/drawing/2014/chart" uri="{C3380CC4-5D6E-409C-BE32-E72D297353CC}">
              <c16:uniqueId val="{0000002D-DFFB-42A5-92FC-44B54F892EA0}"/>
            </c:ext>
          </c:extLst>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c:ext xmlns:c16="http://schemas.microsoft.com/office/drawing/2014/chart" uri="{C3380CC4-5D6E-409C-BE32-E72D297353CC}">
              <c16:uniqueId val="{0000002E-DFFB-42A5-92FC-44B54F892EA0}"/>
            </c:ext>
          </c:extLst>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c:ext xmlns:c16="http://schemas.microsoft.com/office/drawing/2014/chart" uri="{C3380CC4-5D6E-409C-BE32-E72D297353CC}">
              <c16:uniqueId val="{0000002F-DFFB-42A5-92FC-44B54F892EA0}"/>
            </c:ext>
          </c:extLst>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c:ext xmlns:c16="http://schemas.microsoft.com/office/drawing/2014/chart" uri="{C3380CC4-5D6E-409C-BE32-E72D297353CC}">
              <c16:uniqueId val="{00000030-DFFB-42A5-92FC-44B54F892EA0}"/>
            </c:ext>
          </c:extLst>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c:ext xmlns:c16="http://schemas.microsoft.com/office/drawing/2014/chart" uri="{C3380CC4-5D6E-409C-BE32-E72D297353CC}">
              <c16:uniqueId val="{00000031-DFFB-42A5-92FC-44B54F892EA0}"/>
            </c:ext>
          </c:extLst>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c:ext xmlns:c16="http://schemas.microsoft.com/office/drawing/2014/chart" uri="{C3380CC4-5D6E-409C-BE32-E72D297353CC}">
              <c16:uniqueId val="{00000032-DFFB-42A5-92FC-44B54F892EA0}"/>
            </c:ext>
          </c:extLst>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c:ext xmlns:c16="http://schemas.microsoft.com/office/drawing/2014/chart" uri="{C3380CC4-5D6E-409C-BE32-E72D297353CC}">
              <c16:uniqueId val="{00000033-DFFB-42A5-92FC-44B54F892EA0}"/>
            </c:ext>
          </c:extLst>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c:ext xmlns:c16="http://schemas.microsoft.com/office/drawing/2014/chart" uri="{C3380CC4-5D6E-409C-BE32-E72D297353CC}">
              <c16:uniqueId val="{00000034-DFFB-42A5-92FC-44B54F892EA0}"/>
            </c:ext>
          </c:extLst>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c:ext xmlns:c16="http://schemas.microsoft.com/office/drawing/2014/chart" uri="{C3380CC4-5D6E-409C-BE32-E72D297353CC}">
              <c16:uniqueId val="{00000035-DFFB-42A5-92FC-44B54F892EA0}"/>
            </c:ext>
          </c:extLst>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c:ext xmlns:c16="http://schemas.microsoft.com/office/drawing/2014/chart" uri="{C3380CC4-5D6E-409C-BE32-E72D297353CC}">
              <c16:uniqueId val="{00000036-DFFB-42A5-92FC-44B54F892EA0}"/>
            </c:ext>
          </c:extLst>
        </c:ser>
        <c:dLbls>
          <c:dLblPos val="outEnd"/>
          <c:showLegendKey val="0"/>
          <c:showVal val="1"/>
          <c:showCatName val="0"/>
          <c:showSerName val="0"/>
          <c:showPercent val="0"/>
          <c:showBubbleSize val="0"/>
        </c:dLbls>
        <c:gapWidth val="219"/>
        <c:overlap val="-27"/>
        <c:axId val="2052095615"/>
        <c:axId val="2052093951"/>
      </c:barChart>
      <c:catAx>
        <c:axId val="205209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2052093951"/>
        <c:crosses val="autoZero"/>
        <c:auto val="1"/>
        <c:lblAlgn val="ctr"/>
        <c:lblOffset val="100"/>
        <c:noMultiLvlLbl val="0"/>
      </c:catAx>
      <c:valAx>
        <c:axId val="2052093951"/>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ar-EG"/>
          </a:p>
        </c:txPr>
        <c:crossAx val="2052095615"/>
        <c:crosses val="autoZero"/>
        <c:crossBetween val="between"/>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0-4043-4B5D-BCC1-B9FEB6290482}"/>
            </c:ext>
          </c:extLst>
        </c:ser>
        <c:ser>
          <c:idx val="1"/>
          <c:order val="1"/>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1-4043-4B5D-BCC1-B9FEB6290482}"/>
            </c:ext>
          </c:extLst>
        </c:ser>
        <c:dLbls>
          <c:showLegendKey val="0"/>
          <c:showVal val="0"/>
          <c:showCatName val="0"/>
          <c:showSerName val="0"/>
          <c:showPercent val="0"/>
          <c:showBubbleSize val="0"/>
        </c:dLbls>
        <c:gapWidth val="150"/>
        <c:axId val="190839040"/>
        <c:axId val="190853120"/>
      </c:barChart>
      <c:catAx>
        <c:axId val="190839040"/>
        <c:scaling>
          <c:orientation val="minMax"/>
        </c:scaling>
        <c:delete val="0"/>
        <c:axPos val="b"/>
        <c:majorTickMark val="none"/>
        <c:minorTickMark val="none"/>
        <c:tickLblPos val="nextTo"/>
        <c:crossAx val="190853120"/>
        <c:crosses val="autoZero"/>
        <c:auto val="1"/>
        <c:lblAlgn val="ctr"/>
        <c:lblOffset val="100"/>
        <c:noMultiLvlLbl val="0"/>
      </c:catAx>
      <c:valAx>
        <c:axId val="190853120"/>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9083904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cell r="N1"/>
          <cell r="O1"/>
          <cell r="R1"/>
        </row>
        <row r="2">
          <cell r="D2"/>
          <cell r="N2"/>
          <cell r="O2"/>
          <cell r="R2"/>
        </row>
        <row r="3">
          <cell r="D3"/>
          <cell r="N3"/>
          <cell r="O3"/>
          <cell r="R3"/>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cell r="N6"/>
          <cell r="O6"/>
          <cell r="R6"/>
        </row>
        <row r="7">
          <cell r="D7"/>
          <cell r="N7"/>
          <cell r="O7"/>
          <cell r="R7"/>
        </row>
        <row r="8">
          <cell r="D8"/>
          <cell r="N8"/>
          <cell r="O8"/>
          <cell r="R8"/>
        </row>
        <row r="9">
          <cell r="D9"/>
          <cell r="N9"/>
          <cell r="O9"/>
          <cell r="R9"/>
        </row>
        <row r="10">
          <cell r="D10"/>
          <cell r="N10"/>
          <cell r="O10"/>
          <cell r="R10"/>
        </row>
        <row r="11">
          <cell r="D11"/>
          <cell r="N11"/>
          <cell r="O11"/>
          <cell r="R11"/>
        </row>
        <row r="12">
          <cell r="D12"/>
          <cell r="N12"/>
          <cell r="O12"/>
          <cell r="R12"/>
        </row>
        <row r="13">
          <cell r="D13"/>
          <cell r="N13"/>
          <cell r="O13"/>
          <cell r="R13"/>
        </row>
        <row r="14">
          <cell r="D14"/>
          <cell r="N14"/>
          <cell r="O14"/>
          <cell r="R14"/>
        </row>
        <row r="15">
          <cell r="D15"/>
          <cell r="N15"/>
          <cell r="O15"/>
          <cell r="R15"/>
        </row>
        <row r="16">
          <cell r="D16"/>
          <cell r="N16"/>
          <cell r="O16"/>
          <cell r="R16"/>
        </row>
        <row r="17">
          <cell r="D17"/>
          <cell r="N17"/>
          <cell r="O17"/>
          <cell r="R17"/>
        </row>
        <row r="18">
          <cell r="D18"/>
          <cell r="N18"/>
          <cell r="O18"/>
          <cell r="R18"/>
        </row>
        <row r="19">
          <cell r="D19"/>
          <cell r="N19"/>
          <cell r="O19"/>
          <cell r="R19"/>
        </row>
        <row r="20">
          <cell r="D20"/>
          <cell r="N20"/>
          <cell r="O20"/>
          <cell r="R20"/>
        </row>
        <row r="21">
          <cell r="D21"/>
          <cell r="N21"/>
          <cell r="O21"/>
          <cell r="R21"/>
        </row>
        <row r="22">
          <cell r="D22"/>
          <cell r="N22"/>
          <cell r="O22"/>
          <cell r="R22"/>
        </row>
        <row r="23">
          <cell r="D23"/>
          <cell r="N23"/>
          <cell r="O23"/>
          <cell r="R23"/>
        </row>
        <row r="24">
          <cell r="D24"/>
          <cell r="N24"/>
          <cell r="O24"/>
          <cell r="R24"/>
        </row>
        <row r="25">
          <cell r="D25"/>
          <cell r="N25"/>
          <cell r="O25"/>
          <cell r="R25"/>
        </row>
      </sheetData>
      <sheetData sheetId="19"/>
      <sheetData sheetId="20"/>
      <sheetData sheetId="2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J24" totalsRowShown="0" headerRowDxfId="142" dataDxfId="141">
  <tableColumns count="9">
    <tableColumn id="1" xr3:uid="{00000000-0010-0000-0000-000001000000}" name="Supplier" dataDxfId="140"/>
    <tableColumn id="2" xr3:uid="{00000000-0010-0000-0000-000002000000}" name="P.O" dataDxfId="139"/>
    <tableColumn id="3" xr3:uid="{00000000-0010-0000-0000-000003000000}" name="Item Code" dataDxfId="138"/>
    <tableColumn id="4" xr3:uid="{00000000-0010-0000-0000-000004000000}" name="Commodity" dataDxfId="137"/>
    <tableColumn id="5" xr3:uid="{00000000-0010-0000-0000-000005000000}" name="Qty" dataDxfId="136"/>
    <tableColumn id="6" xr3:uid="{00000000-0010-0000-0000-000006000000}" name="ATA Factory" dataDxfId="135"/>
    <tableColumn id="7" xr3:uid="{00000000-0010-0000-0000-000007000000}" name="Complaint Type" dataDxfId="134"/>
    <tableColumn id="8" xr3:uid="{00000000-0010-0000-0000-000008000000}" name="Date" dataDxfId="133"/>
    <tableColumn id="9" xr3:uid="{00000000-0010-0000-0000-000009000000}" name="Status" dataDxfId="1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D44"/>
  <sheetViews>
    <sheetView rightToLeft="1" topLeftCell="A2" workbookViewId="0">
      <selection activeCell="A13" sqref="A13:XFD13"/>
    </sheetView>
  </sheetViews>
  <sheetFormatPr defaultRowHeight="14.25" x14ac:dyDescent="0.2"/>
  <cols>
    <col min="1" max="1" width="33.875" style="148" customWidth="1"/>
    <col min="2" max="2" width="52.75" customWidth="1"/>
    <col min="3" max="3" width="64" customWidth="1"/>
    <col min="4" max="4" width="21.75" style="148" customWidth="1"/>
  </cols>
  <sheetData>
    <row r="1" spans="1:4" x14ac:dyDescent="0.2">
      <c r="B1" t="s">
        <v>0</v>
      </c>
    </row>
    <row r="2" spans="1:4" x14ac:dyDescent="0.2">
      <c r="B2" t="s">
        <v>1</v>
      </c>
    </row>
    <row r="3" spans="1:4" x14ac:dyDescent="0.2">
      <c r="A3" s="179" t="s">
        <v>2</v>
      </c>
      <c r="B3" s="148" t="s">
        <v>3</v>
      </c>
    </row>
    <row r="4" spans="1:4" ht="15.75" customHeight="1" thickBot="1" x14ac:dyDescent="0.25">
      <c r="A4" s="148" t="s">
        <v>4</v>
      </c>
    </row>
    <row r="5" spans="1:4" ht="15.75" customHeight="1" thickBot="1" x14ac:dyDescent="0.25">
      <c r="A5" s="48" t="s">
        <v>5</v>
      </c>
      <c r="B5" s="49" t="s">
        <v>6</v>
      </c>
      <c r="C5" s="49" t="s">
        <v>7</v>
      </c>
      <c r="D5" s="49" t="s">
        <v>8</v>
      </c>
    </row>
    <row r="6" spans="1:4" ht="15.75" customHeight="1" thickBot="1" x14ac:dyDescent="0.25">
      <c r="A6" s="179" t="s">
        <v>9</v>
      </c>
      <c r="B6" s="50" t="s">
        <v>10</v>
      </c>
      <c r="C6" s="51"/>
      <c r="D6" s="148" t="s">
        <v>11</v>
      </c>
    </row>
    <row r="7" spans="1:4" ht="15.75" customHeight="1" thickBot="1" x14ac:dyDescent="0.25">
      <c r="A7" s="55" t="s">
        <v>12</v>
      </c>
      <c r="B7" s="50" t="s">
        <v>13</v>
      </c>
      <c r="C7" s="51" t="s">
        <v>14</v>
      </c>
      <c r="D7" s="148" t="s">
        <v>15</v>
      </c>
    </row>
    <row r="8" spans="1:4" ht="15.75" customHeight="1" thickBot="1" x14ac:dyDescent="0.25">
      <c r="A8" s="54" t="s">
        <v>16</v>
      </c>
      <c r="B8" s="50" t="s">
        <v>17</v>
      </c>
      <c r="C8" s="51" t="s">
        <v>18</v>
      </c>
      <c r="D8" s="148" t="s">
        <v>19</v>
      </c>
    </row>
    <row r="9" spans="1:4" ht="15.75" customHeight="1" thickBot="1" x14ac:dyDescent="0.25">
      <c r="A9" s="54" t="s">
        <v>20</v>
      </c>
      <c r="B9" s="50" t="s">
        <v>21</v>
      </c>
      <c r="C9" s="51"/>
    </row>
    <row r="10" spans="1:4" ht="15.75" customHeight="1" thickBot="1" x14ac:dyDescent="0.25">
      <c r="A10" s="54" t="s">
        <v>22</v>
      </c>
      <c r="B10" s="50" t="s">
        <v>23</v>
      </c>
      <c r="C10" s="51"/>
    </row>
    <row r="11" spans="1:4" ht="15.75" customHeight="1" thickBot="1" x14ac:dyDescent="0.25">
      <c r="A11" s="54" t="s">
        <v>24</v>
      </c>
      <c r="B11" s="50" t="s">
        <v>25</v>
      </c>
      <c r="C11" s="51"/>
      <c r="D11" s="148" t="s">
        <v>26</v>
      </c>
    </row>
    <row r="12" spans="1:4" ht="15.75" customHeight="1" thickBot="1" x14ac:dyDescent="0.25">
      <c r="A12" s="54" t="s">
        <v>27</v>
      </c>
      <c r="B12" s="50" t="s">
        <v>28</v>
      </c>
      <c r="C12" s="50" t="s">
        <v>29</v>
      </c>
    </row>
    <row r="13" spans="1:4" ht="15.75" customHeight="1" thickBot="1" x14ac:dyDescent="0.25">
      <c r="A13" s="54" t="s">
        <v>30</v>
      </c>
      <c r="B13" s="50" t="s">
        <v>31</v>
      </c>
      <c r="C13" s="51"/>
      <c r="D13" s="148" t="s">
        <v>15</v>
      </c>
    </row>
    <row r="14" spans="1:4" ht="15.75" customHeight="1" thickBot="1" x14ac:dyDescent="0.25">
      <c r="A14" s="54" t="s">
        <v>32</v>
      </c>
      <c r="B14" s="50" t="s">
        <v>33</v>
      </c>
      <c r="C14" s="50" t="s">
        <v>34</v>
      </c>
    </row>
    <row r="15" spans="1:4" x14ac:dyDescent="0.2">
      <c r="A15" s="135"/>
    </row>
    <row r="16" spans="1:4" ht="15.75" customHeight="1" thickBot="1" x14ac:dyDescent="0.25">
      <c r="A16" s="135" t="s">
        <v>35</v>
      </c>
    </row>
    <row r="17" spans="1:4" ht="15.75" customHeight="1" thickBot="1" x14ac:dyDescent="0.25">
      <c r="A17" s="52" t="s">
        <v>5</v>
      </c>
      <c r="B17" s="53" t="s">
        <v>6</v>
      </c>
      <c r="C17" s="53" t="s">
        <v>7</v>
      </c>
    </row>
    <row r="18" spans="1:4" ht="15.75" customHeight="1" thickBot="1" x14ac:dyDescent="0.25">
      <c r="A18" s="54" t="s">
        <v>36</v>
      </c>
      <c r="B18" s="50" t="s">
        <v>37</v>
      </c>
      <c r="C18" s="50" t="s">
        <v>38</v>
      </c>
    </row>
    <row r="19" spans="1:4" ht="15.75" customHeight="1" thickBot="1" x14ac:dyDescent="0.25">
      <c r="A19" s="54" t="s">
        <v>39</v>
      </c>
      <c r="B19" s="50" t="s">
        <v>40</v>
      </c>
      <c r="C19" s="50" t="s">
        <v>41</v>
      </c>
    </row>
    <row r="20" spans="1:4" ht="15.75" customHeight="1" thickBot="1" x14ac:dyDescent="0.25">
      <c r="A20" s="55" t="s">
        <v>42</v>
      </c>
      <c r="B20" s="50" t="s">
        <v>43</v>
      </c>
      <c r="C20" s="50" t="s">
        <v>38</v>
      </c>
    </row>
    <row r="21" spans="1:4" ht="15.75" customHeight="1" thickBot="1" x14ac:dyDescent="0.25">
      <c r="A21" s="54" t="s">
        <v>44</v>
      </c>
      <c r="B21" s="50" t="s">
        <v>45</v>
      </c>
      <c r="C21" s="51"/>
    </row>
    <row r="22" spans="1:4" ht="15.75" customHeight="1" thickBot="1" x14ac:dyDescent="0.25">
      <c r="A22" s="54" t="s">
        <v>46</v>
      </c>
      <c r="B22" s="50" t="s">
        <v>47</v>
      </c>
      <c r="C22" s="51"/>
      <c r="D22" s="148" t="s">
        <v>48</v>
      </c>
    </row>
    <row r="23" spans="1:4" ht="29.25" customHeight="1" thickBot="1" x14ac:dyDescent="0.25">
      <c r="A23" s="54" t="s">
        <v>49</v>
      </c>
      <c r="B23" s="50" t="s">
        <v>50</v>
      </c>
      <c r="C23" s="51"/>
      <c r="D23" s="148" t="s">
        <v>48</v>
      </c>
    </row>
    <row r="24" spans="1:4" ht="30.75" customHeight="1" thickBot="1" x14ac:dyDescent="0.25">
      <c r="A24" s="55" t="s">
        <v>51</v>
      </c>
      <c r="B24" s="50" t="s">
        <v>52</v>
      </c>
      <c r="C24" s="50" t="s">
        <v>53</v>
      </c>
      <c r="D24" s="148" t="s">
        <v>48</v>
      </c>
    </row>
    <row r="25" spans="1:4" ht="30.75" customHeight="1" thickBot="1" x14ac:dyDescent="0.25">
      <c r="A25" s="54" t="s">
        <v>54</v>
      </c>
      <c r="B25" s="50" t="s">
        <v>55</v>
      </c>
      <c r="C25" s="50" t="s">
        <v>53</v>
      </c>
      <c r="D25" s="148" t="s">
        <v>48</v>
      </c>
    </row>
    <row r="26" spans="1:4" ht="15.75" customHeight="1" thickBot="1" x14ac:dyDescent="0.25">
      <c r="A26" s="55" t="s">
        <v>56</v>
      </c>
      <c r="B26" s="50" t="s">
        <v>57</v>
      </c>
    </row>
    <row r="27" spans="1:4" ht="15.75" customHeight="1" thickBot="1" x14ac:dyDescent="0.25">
      <c r="A27" s="55" t="s">
        <v>58</v>
      </c>
      <c r="B27" s="50" t="s">
        <v>59</v>
      </c>
      <c r="D27" s="148" t="s">
        <v>15</v>
      </c>
    </row>
    <row r="29" spans="1:4" x14ac:dyDescent="0.2">
      <c r="A29" s="148" t="s">
        <v>60</v>
      </c>
    </row>
    <row r="30" spans="1:4" x14ac:dyDescent="0.2">
      <c r="A30" s="148" t="s">
        <v>61</v>
      </c>
      <c r="B30" s="278" t="s">
        <v>62</v>
      </c>
      <c r="C30" t="s">
        <v>63</v>
      </c>
    </row>
    <row r="31" spans="1:4" x14ac:dyDescent="0.2">
      <c r="A31" s="148" t="s">
        <v>64</v>
      </c>
      <c r="B31" s="278" t="s">
        <v>65</v>
      </c>
      <c r="C31" t="s">
        <v>66</v>
      </c>
    </row>
    <row r="32" spans="1:4" x14ac:dyDescent="0.2">
      <c r="A32" s="148" t="s">
        <v>67</v>
      </c>
      <c r="B32" t="s">
        <v>68</v>
      </c>
    </row>
    <row r="33" spans="1:2" x14ac:dyDescent="0.2">
      <c r="A33" s="148" t="s">
        <v>69</v>
      </c>
      <c r="B33" t="s">
        <v>70</v>
      </c>
    </row>
    <row r="34" spans="1:2" x14ac:dyDescent="0.2">
      <c r="A34" s="148" t="s">
        <v>71</v>
      </c>
      <c r="B34" t="s">
        <v>72</v>
      </c>
    </row>
    <row r="35" spans="1:2" x14ac:dyDescent="0.2">
      <c r="A35" s="148" t="s">
        <v>73</v>
      </c>
      <c r="B35" t="s">
        <v>74</v>
      </c>
    </row>
    <row r="36" spans="1:2" x14ac:dyDescent="0.2">
      <c r="A36" s="130" t="s">
        <v>75</v>
      </c>
      <c r="B36" t="s">
        <v>76</v>
      </c>
    </row>
    <row r="37" spans="1:2" x14ac:dyDescent="0.2">
      <c r="A37" s="148" t="s">
        <v>77</v>
      </c>
      <c r="B37" t="s">
        <v>78</v>
      </c>
    </row>
    <row r="38" spans="1:2" x14ac:dyDescent="0.2">
      <c r="A38" s="148" t="s">
        <v>79</v>
      </c>
      <c r="B38" t="s">
        <v>80</v>
      </c>
    </row>
    <row r="39" spans="1:2" x14ac:dyDescent="0.2">
      <c r="A39" s="148" t="s">
        <v>81</v>
      </c>
      <c r="B39" t="s">
        <v>82</v>
      </c>
    </row>
    <row r="40" spans="1:2" x14ac:dyDescent="0.2">
      <c r="A40" s="148" t="s">
        <v>83</v>
      </c>
      <c r="B40" t="s">
        <v>84</v>
      </c>
    </row>
    <row r="41" spans="1:2" x14ac:dyDescent="0.2">
      <c r="A41" s="148" t="s">
        <v>7</v>
      </c>
    </row>
    <row r="42" spans="1:2" x14ac:dyDescent="0.2">
      <c r="B42" s="148" t="s">
        <v>85</v>
      </c>
    </row>
    <row r="43" spans="1:2" x14ac:dyDescent="0.2">
      <c r="B43" s="148" t="s">
        <v>86</v>
      </c>
    </row>
    <row r="44" spans="1:2" x14ac:dyDescent="0.2">
      <c r="B44" s="148" t="s">
        <v>87</v>
      </c>
    </row>
  </sheetData>
  <autoFilter ref="A1:D14" xr:uid="{00000000-0009-0000-0000-000000000000}"/>
  <hyperlinks>
    <hyperlink ref="A3" location="Dashboard!A1" display="شاشة العرض" xr:uid="{00000000-0004-0000-0000-000000000000}"/>
    <hyperlink ref="A6" location="input_daily!A1" display="input_daily" xr:uid="{00000000-0004-0000-0000-000001000000}"/>
    <hyperlink ref="A7" location="baches!Print_Area" display="Baches" xr:uid="{00000000-0004-0000-0000-000002000000}"/>
    <hyperlink ref="A8" location="output!A1" display="Output" xr:uid="{00000000-0004-0000-0000-000003000000}"/>
    <hyperlink ref="A9" location="wieght_report!A1" display="wieght_report" xr:uid="{00000000-0004-0000-0000-000004000000}"/>
    <hyperlink ref="A10" location="ct_report!A1" display="ct_report" xr:uid="{00000000-0004-0000-0000-000005000000}"/>
    <hyperlink ref="A11" location="scrap_report!A1" display="scrap_report" xr:uid="{00000000-0004-0000-0000-000006000000}"/>
    <hyperlink ref="A12" location="scrap_machine!A1" display="scrap_machine" xr:uid="{00000000-0004-0000-0000-000007000000}"/>
    <hyperlink ref="A13" location="scrap_days!A1" display="scrap_days" xr:uid="{00000000-0004-0000-0000-000008000000}"/>
    <hyperlink ref="A14" location="output_molds!A1" display="output_molds" xr:uid="{00000000-0004-0000-0000-000009000000}"/>
    <hyperlink ref="A18" location="wieght_yearly!A1" display="weight_yearly" xr:uid="{00000000-0004-0000-0000-00000A000000}"/>
    <hyperlink ref="A19" location="ct_yearly!A1" display="ct_yearly" xr:uid="{00000000-0004-0000-0000-00000B000000}"/>
    <hyperlink ref="A20" location="scrap_yearly!A1" display="scrap_yearly" xr:uid="{00000000-0004-0000-0000-00000C000000}"/>
    <hyperlink ref="A21" location="year!A1" display="Year" xr:uid="{00000000-0004-0000-0000-00000D000000}"/>
    <hyperlink ref="A22" location="output_yearly!A1" display="output_yearly" xr:uid="{00000000-0004-0000-0000-00000E000000}"/>
    <hyperlink ref="A23" location="output_monthly!A1" display="output_monthly" xr:uid="{00000000-0004-0000-0000-00000F000000}"/>
    <hyperlink ref="A24" location="output_mold_monthly!A1" display="output_molds_monthly" xr:uid="{00000000-0004-0000-0000-000010000000}"/>
    <hyperlink ref="A25" location="output_molds_yearly!A1" display="output_molds_yearly" xr:uid="{00000000-0004-0000-0000-000011000000}"/>
    <hyperlink ref="A26" location="scrap_machine_yearly!A1" display="scrap_machine_yearly" xr:uid="{00000000-0004-0000-0000-000012000000}"/>
    <hyperlink ref="A27" location="materials!A1" display="material" xr:uid="{00000000-0004-0000-0000-000013000000}"/>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filterMode="1"/>
  <dimension ref="A1:EJ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AN527" sqref="AN527"/>
    </sheetView>
  </sheetViews>
  <sheetFormatPr defaultColWidth="9.125" defaultRowHeight="18" x14ac:dyDescent="0.2"/>
  <cols>
    <col min="1" max="1" width="14.625" style="194" bestFit="1" customWidth="1"/>
    <col min="2" max="6" width="9.125" style="194" hidden="1" customWidth="1"/>
    <col min="7" max="7" width="8.875" style="194" customWidth="1"/>
    <col min="8" max="8" width="26.75" style="223" customWidth="1"/>
    <col min="9" max="9" width="24.875" style="213" customWidth="1"/>
    <col min="10" max="10" width="15.75" style="194" customWidth="1"/>
    <col min="11" max="11" width="6.625" style="194" customWidth="1"/>
    <col min="12" max="12" width="8.25" style="194" customWidth="1"/>
    <col min="13" max="13" width="10.375" style="224" customWidth="1"/>
    <col min="14" max="14" width="9.75" style="225" customWidth="1"/>
    <col min="15" max="15" width="12" style="226" customWidth="1"/>
    <col min="16" max="16" width="10.25" style="26" hidden="1" customWidth="1"/>
    <col min="17" max="20" width="10.25" style="194" hidden="1" customWidth="1"/>
    <col min="21" max="21" width="10.25" style="26" hidden="1" customWidth="1"/>
    <col min="22" max="25" width="10.25" style="194" hidden="1" customWidth="1"/>
    <col min="26" max="26" width="6.625" style="203" hidden="1" customWidth="1"/>
    <col min="27" max="27" width="10.375" style="27" hidden="1" customWidth="1"/>
    <col min="28" max="28" width="11.875" style="26" hidden="1" customWidth="1"/>
    <col min="29" max="32" width="10.25" style="194" hidden="1" customWidth="1"/>
    <col min="33" max="33" width="11.875" style="26" hidden="1" customWidth="1"/>
    <col min="34" max="37" width="10.25" style="194" hidden="1" customWidth="1"/>
    <col min="38" max="38" width="10.375" style="203" hidden="1" customWidth="1"/>
    <col min="39" max="39" width="10.375" style="27" hidden="1" customWidth="1"/>
    <col min="40" max="41" width="11.75" style="193" customWidth="1"/>
    <col min="42" max="42" width="14.25" style="193" customWidth="1"/>
    <col min="43" max="43" width="10.625" style="194" customWidth="1"/>
    <col min="44" max="44" width="11.75" style="193" customWidth="1"/>
    <col min="45" max="45" width="12.125" style="194" customWidth="1"/>
    <col min="46" max="69" width="10.625" style="194" hidden="1" customWidth="1"/>
    <col min="70" max="70" width="21.375" style="194" hidden="1" customWidth="1"/>
    <col min="71" max="71" width="20.25" style="194" hidden="1" customWidth="1"/>
    <col min="72" max="72" width="23.125" style="194" hidden="1" customWidth="1"/>
    <col min="73" max="76" width="9.125" style="194" hidden="1" customWidth="1"/>
    <col min="77" max="77" width="12.375" style="193" customWidth="1"/>
    <col min="78" max="83" width="10.625" style="194" hidden="1" customWidth="1"/>
    <col min="84" max="84" width="9.125" style="194" hidden="1" customWidth="1"/>
    <col min="85" max="93" width="12.25" style="194" hidden="1" customWidth="1"/>
    <col min="94" max="94" width="15.25" style="193" customWidth="1"/>
    <col min="95" max="95" width="13.375" style="194" customWidth="1"/>
    <col min="96" max="96" width="9.75" style="194" customWidth="1"/>
    <col min="97" max="100" width="15.875" style="227" hidden="1" customWidth="1"/>
    <col min="101" max="101" width="12.625" style="194" customWidth="1"/>
    <col min="102" max="107" width="15.875" style="227" hidden="1" customWidth="1"/>
    <col min="108" max="108" width="15.375" style="224" hidden="1" customWidth="1"/>
    <col min="109" max="109" width="12.25" style="194" hidden="1" customWidth="1"/>
    <col min="110" max="120" width="9.125" style="194" hidden="1" customWidth="1"/>
    <col min="121" max="121" width="13.875" style="194" hidden="1" customWidth="1"/>
    <col min="122" max="122" width="9.125" style="194" hidden="1" customWidth="1"/>
    <col min="123" max="123" width="0" style="194" hidden="1"/>
    <col min="124" max="194" width="9.125" style="194" customWidth="1"/>
    <col min="195" max="16384" width="9.125" style="194"/>
  </cols>
  <sheetData>
    <row r="1" spans="1:140" ht="15" customHeight="1" thickBot="1" x14ac:dyDescent="0.25">
      <c r="A1" s="148"/>
      <c r="B1" s="148"/>
      <c r="C1" s="148"/>
      <c r="D1" s="148"/>
      <c r="E1" s="148"/>
      <c r="F1" s="148"/>
      <c r="G1" s="148"/>
      <c r="H1" s="148" t="s">
        <v>88</v>
      </c>
      <c r="I1" s="162"/>
      <c r="J1" s="148" t="s">
        <v>89</v>
      </c>
      <c r="K1" s="148"/>
      <c r="L1" s="148"/>
      <c r="M1" s="162" t="s">
        <v>90</v>
      </c>
      <c r="N1" s="14"/>
      <c r="O1" s="162" t="s">
        <v>91</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92</v>
      </c>
      <c r="AO1" s="148"/>
      <c r="AP1" s="55" t="s">
        <v>93</v>
      </c>
      <c r="AQ1" s="148"/>
      <c r="AR1" s="148"/>
      <c r="AS1" s="148"/>
      <c r="AT1" s="148"/>
      <c r="AU1" s="148"/>
      <c r="AV1" s="148"/>
      <c r="AW1" s="148"/>
      <c r="AX1" s="148"/>
      <c r="AY1" s="148"/>
      <c r="AZ1" s="148"/>
      <c r="BA1" s="148"/>
      <c r="BB1" s="148"/>
      <c r="BC1" s="148"/>
      <c r="BD1" s="148"/>
      <c r="BE1" s="148"/>
      <c r="BF1" s="148"/>
      <c r="BG1" s="148"/>
      <c r="BH1" s="148"/>
      <c r="BI1" s="148"/>
      <c r="BJ1" s="515" t="s">
        <v>94</v>
      </c>
      <c r="BK1" s="516"/>
      <c r="BL1" s="516"/>
      <c r="BM1" s="516"/>
      <c r="BN1" s="516"/>
      <c r="BO1" s="516"/>
      <c r="BP1" s="516"/>
      <c r="BQ1" s="516"/>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row>
    <row r="2" spans="1:140" s="186" customFormat="1" ht="52.5" customHeight="1" x14ac:dyDescent="0.2">
      <c r="A2" s="480" t="s">
        <v>95</v>
      </c>
      <c r="B2" s="480" t="s">
        <v>96</v>
      </c>
      <c r="C2" s="518" t="s">
        <v>97</v>
      </c>
      <c r="D2" s="518" t="s">
        <v>98</v>
      </c>
      <c r="E2" s="480" t="s">
        <v>99</v>
      </c>
      <c r="F2" s="480" t="s">
        <v>100</v>
      </c>
      <c r="G2" s="496" t="s">
        <v>101</v>
      </c>
      <c r="H2" s="496" t="s">
        <v>102</v>
      </c>
      <c r="I2" s="496" t="s">
        <v>103</v>
      </c>
      <c r="J2" s="519" t="s">
        <v>104</v>
      </c>
      <c r="K2" s="519" t="s">
        <v>105</v>
      </c>
      <c r="L2" s="496" t="s">
        <v>106</v>
      </c>
      <c r="M2" s="520" t="s">
        <v>107</v>
      </c>
      <c r="N2" s="521" t="s">
        <v>108</v>
      </c>
      <c r="O2" s="498"/>
      <c r="P2" s="507" t="s">
        <v>109</v>
      </c>
      <c r="Q2" s="489"/>
      <c r="R2" s="489"/>
      <c r="S2" s="489"/>
      <c r="T2" s="490"/>
      <c r="U2" s="508" t="s">
        <v>110</v>
      </c>
      <c r="V2" s="489"/>
      <c r="W2" s="489"/>
      <c r="X2" s="489"/>
      <c r="Y2" s="490"/>
      <c r="Z2" s="506" t="s">
        <v>111</v>
      </c>
      <c r="AA2" s="490"/>
      <c r="AB2" s="507" t="s">
        <v>112</v>
      </c>
      <c r="AC2" s="489"/>
      <c r="AD2" s="489"/>
      <c r="AE2" s="489"/>
      <c r="AF2" s="490"/>
      <c r="AG2" s="508" t="s">
        <v>113</v>
      </c>
      <c r="AH2" s="489"/>
      <c r="AI2" s="489"/>
      <c r="AJ2" s="489"/>
      <c r="AK2" s="490"/>
      <c r="AL2" s="509" t="s">
        <v>114</v>
      </c>
      <c r="AM2" s="490"/>
      <c r="AN2" s="510" t="s">
        <v>115</v>
      </c>
      <c r="AO2" s="510" t="s">
        <v>116</v>
      </c>
      <c r="AP2" s="511" t="s">
        <v>117</v>
      </c>
      <c r="AQ2" s="512" t="s">
        <v>118</v>
      </c>
      <c r="AR2" s="513" t="s">
        <v>119</v>
      </c>
      <c r="AS2" s="514" t="s">
        <v>120</v>
      </c>
      <c r="AT2" s="491" t="s">
        <v>121</v>
      </c>
      <c r="AU2" s="492"/>
      <c r="AV2" s="493"/>
      <c r="AW2" s="505" t="s">
        <v>122</v>
      </c>
      <c r="AX2" s="492"/>
      <c r="AY2" s="492"/>
      <c r="AZ2" s="492"/>
      <c r="BA2" s="492"/>
      <c r="BB2" s="492"/>
      <c r="BC2" s="492"/>
      <c r="BD2" s="492"/>
      <c r="BE2" s="492"/>
      <c r="BF2" s="491" t="s">
        <v>123</v>
      </c>
      <c r="BG2" s="492"/>
      <c r="BH2" s="493"/>
      <c r="BI2" s="265"/>
      <c r="BJ2" s="517"/>
      <c r="BK2" s="517"/>
      <c r="BL2" s="517"/>
      <c r="BM2" s="517"/>
      <c r="BN2" s="517"/>
      <c r="BO2" s="517"/>
      <c r="BP2" s="517"/>
      <c r="BQ2" s="517"/>
      <c r="BR2" s="494" t="s">
        <v>124</v>
      </c>
      <c r="BS2" s="494" t="s">
        <v>125</v>
      </c>
      <c r="BT2" s="494" t="s">
        <v>126</v>
      </c>
      <c r="BU2" s="494" t="s">
        <v>127</v>
      </c>
      <c r="BV2" s="495" t="s">
        <v>128</v>
      </c>
      <c r="BW2" s="495" t="s">
        <v>129</v>
      </c>
      <c r="BX2" s="495" t="s">
        <v>130</v>
      </c>
      <c r="BY2" s="496" t="s">
        <v>131</v>
      </c>
      <c r="BZ2" s="491" t="s">
        <v>132</v>
      </c>
      <c r="CA2" s="492"/>
      <c r="CB2" s="493"/>
      <c r="CC2" s="491" t="s">
        <v>133</v>
      </c>
      <c r="CD2" s="492"/>
      <c r="CE2" s="493"/>
      <c r="CF2" s="488" t="s">
        <v>134</v>
      </c>
      <c r="CG2" s="489"/>
      <c r="CH2" s="489"/>
      <c r="CI2" s="489"/>
      <c r="CJ2" s="489"/>
      <c r="CK2" s="489"/>
      <c r="CL2" s="489"/>
      <c r="CM2" s="489"/>
      <c r="CN2" s="490"/>
      <c r="CO2" s="482" t="s">
        <v>135</v>
      </c>
      <c r="CP2" s="482" t="s">
        <v>136</v>
      </c>
      <c r="CQ2" s="500" t="s">
        <v>137</v>
      </c>
      <c r="CR2" s="502" t="s">
        <v>138</v>
      </c>
      <c r="CS2" s="483" t="s">
        <v>139</v>
      </c>
      <c r="CT2" s="483" t="s">
        <v>140</v>
      </c>
      <c r="CU2" s="483" t="s">
        <v>141</v>
      </c>
      <c r="CV2" s="483" t="s">
        <v>142</v>
      </c>
      <c r="CW2" s="484" t="s">
        <v>143</v>
      </c>
      <c r="CX2" s="275" t="s">
        <v>144</v>
      </c>
      <c r="CY2" s="275" t="s">
        <v>145</v>
      </c>
      <c r="CZ2" s="503" t="s">
        <v>146</v>
      </c>
      <c r="DA2" s="275" t="s">
        <v>124</v>
      </c>
      <c r="DB2" s="275" t="s">
        <v>147</v>
      </c>
      <c r="DC2" s="275" t="s">
        <v>126</v>
      </c>
      <c r="DD2" s="486" t="s">
        <v>148</v>
      </c>
      <c r="DE2" s="497" t="s">
        <v>149</v>
      </c>
      <c r="DF2" s="498"/>
      <c r="DG2" s="498"/>
      <c r="DH2" s="498"/>
      <c r="DI2" s="498"/>
      <c r="DJ2" s="499"/>
      <c r="DK2" s="232"/>
      <c r="DL2" s="232"/>
      <c r="DM2" s="232"/>
      <c r="DN2" s="232"/>
    </row>
    <row r="3" spans="1:140" s="186" customFormat="1" ht="52.5" customHeight="1" x14ac:dyDescent="0.2">
      <c r="A3" s="481"/>
      <c r="B3" s="481"/>
      <c r="C3" s="481"/>
      <c r="D3" s="481"/>
      <c r="E3" s="481"/>
      <c r="F3" s="481"/>
      <c r="G3" s="481"/>
      <c r="H3" s="481"/>
      <c r="I3" s="481"/>
      <c r="J3" s="481"/>
      <c r="K3" s="481"/>
      <c r="L3" s="481"/>
      <c r="M3" s="481"/>
      <c r="N3" s="205" t="s">
        <v>150</v>
      </c>
      <c r="O3" s="206" t="s">
        <v>151</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85"/>
      <c r="AO3" s="485"/>
      <c r="AP3" s="481"/>
      <c r="AQ3" s="481"/>
      <c r="AR3" s="481"/>
      <c r="AS3" s="481"/>
      <c r="AT3" s="266" t="s">
        <v>152</v>
      </c>
      <c r="AU3" s="266" t="s">
        <v>153</v>
      </c>
      <c r="AV3" s="266" t="s">
        <v>154</v>
      </c>
      <c r="AW3" s="215" t="s">
        <v>155</v>
      </c>
      <c r="AX3" s="215" t="s">
        <v>156</v>
      </c>
      <c r="AY3" s="215" t="s">
        <v>157</v>
      </c>
      <c r="AZ3" s="215" t="s">
        <v>158</v>
      </c>
      <c r="BA3" s="215" t="s">
        <v>159</v>
      </c>
      <c r="BB3" s="215" t="s">
        <v>160</v>
      </c>
      <c r="BC3" s="215" t="s">
        <v>161</v>
      </c>
      <c r="BD3" s="215" t="s">
        <v>162</v>
      </c>
      <c r="BE3" s="215" t="s">
        <v>163</v>
      </c>
      <c r="BF3" s="266" t="s">
        <v>152</v>
      </c>
      <c r="BG3" s="266" t="s">
        <v>153</v>
      </c>
      <c r="BH3" s="266" t="s">
        <v>154</v>
      </c>
      <c r="BI3" s="215" t="s">
        <v>155</v>
      </c>
      <c r="BJ3" s="215" t="s">
        <v>156</v>
      </c>
      <c r="BK3" s="215" t="s">
        <v>157</v>
      </c>
      <c r="BL3" s="215" t="s">
        <v>158</v>
      </c>
      <c r="BM3" s="215" t="s">
        <v>159</v>
      </c>
      <c r="BN3" s="215" t="s">
        <v>160</v>
      </c>
      <c r="BO3" s="215" t="s">
        <v>161</v>
      </c>
      <c r="BP3" s="215" t="s">
        <v>162</v>
      </c>
      <c r="BQ3" s="215" t="s">
        <v>163</v>
      </c>
      <c r="BR3" s="481"/>
      <c r="BS3" s="481"/>
      <c r="BT3" s="481"/>
      <c r="BU3" s="481"/>
      <c r="BV3" s="481"/>
      <c r="BW3" s="481"/>
      <c r="BX3" s="481"/>
      <c r="BY3" s="481"/>
      <c r="BZ3" s="277" t="s">
        <v>164</v>
      </c>
      <c r="CA3" s="277" t="s">
        <v>165</v>
      </c>
      <c r="CB3" s="277" t="s">
        <v>166</v>
      </c>
      <c r="CC3" s="277" t="s">
        <v>164</v>
      </c>
      <c r="CD3" s="277" t="s">
        <v>165</v>
      </c>
      <c r="CE3" s="277" t="s">
        <v>166</v>
      </c>
      <c r="CF3" s="215" t="s">
        <v>155</v>
      </c>
      <c r="CG3" s="215" t="s">
        <v>156</v>
      </c>
      <c r="CH3" s="215" t="s">
        <v>157</v>
      </c>
      <c r="CI3" s="215" t="s">
        <v>158</v>
      </c>
      <c r="CJ3" s="215" t="s">
        <v>159</v>
      </c>
      <c r="CK3" s="215" t="s">
        <v>160</v>
      </c>
      <c r="CL3" s="215" t="s">
        <v>161</v>
      </c>
      <c r="CM3" s="215" t="s">
        <v>162</v>
      </c>
      <c r="CN3" s="215" t="s">
        <v>163</v>
      </c>
      <c r="CO3" s="481"/>
      <c r="CP3" s="481"/>
      <c r="CQ3" s="501"/>
      <c r="CR3" s="485"/>
      <c r="CS3" s="481"/>
      <c r="CT3" s="481"/>
      <c r="CU3" s="481"/>
      <c r="CV3" s="481"/>
      <c r="CW3" s="485"/>
      <c r="CX3" s="276"/>
      <c r="CY3" s="276"/>
      <c r="CZ3" s="504"/>
      <c r="DA3" s="276"/>
      <c r="DB3" s="276"/>
      <c r="DC3" s="276"/>
      <c r="DD3" s="487"/>
      <c r="DE3" s="267" t="s">
        <v>167</v>
      </c>
      <c r="DF3" s="268" t="s">
        <v>168</v>
      </c>
      <c r="DG3" s="269" t="s">
        <v>169</v>
      </c>
      <c r="DH3" s="269" t="s">
        <v>144</v>
      </c>
      <c r="DI3" s="269" t="s">
        <v>170</v>
      </c>
      <c r="DJ3" s="269" t="s">
        <v>171</v>
      </c>
      <c r="DK3" s="270"/>
      <c r="DL3" s="270" t="s">
        <v>172</v>
      </c>
      <c r="DM3" s="270" t="s">
        <v>173</v>
      </c>
      <c r="DN3" s="232" t="s">
        <v>174</v>
      </c>
      <c r="DO3" s="232" t="s">
        <v>175</v>
      </c>
      <c r="DP3" s="232" t="s">
        <v>176</v>
      </c>
      <c r="DQ3" s="232" t="s">
        <v>176</v>
      </c>
    </row>
    <row r="4" spans="1:140" s="195" customFormat="1" ht="31.5" hidden="1" customHeight="1" x14ac:dyDescent="0.2">
      <c r="A4" s="214">
        <v>44927</v>
      </c>
      <c r="B4" s="194">
        <v>1</v>
      </c>
      <c r="C4" s="194">
        <v>1</v>
      </c>
      <c r="D4" s="193">
        <v>2023</v>
      </c>
      <c r="E4" s="194">
        <v>664</v>
      </c>
      <c r="F4" s="194">
        <v>1250</v>
      </c>
      <c r="G4" s="194">
        <v>0</v>
      </c>
      <c r="H4" s="207" t="s">
        <v>177</v>
      </c>
      <c r="I4" s="148" t="s">
        <v>178</v>
      </c>
      <c r="J4" s="148"/>
      <c r="K4" s="148"/>
      <c r="L4" s="148"/>
      <c r="M4" s="208">
        <v>70</v>
      </c>
      <c r="N4" s="209">
        <v>66</v>
      </c>
      <c r="O4" s="210">
        <v>73</v>
      </c>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c r="AO4" s="271"/>
      <c r="AP4" s="218">
        <v>0</v>
      </c>
      <c r="AQ4" s="219">
        <v>0</v>
      </c>
      <c r="AR4" s="217"/>
      <c r="AS4" s="217"/>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t="s">
        <v>179</v>
      </c>
      <c r="BS4" s="186"/>
      <c r="BT4" s="186"/>
      <c r="BU4" s="186"/>
      <c r="BV4" s="186">
        <v>52</v>
      </c>
      <c r="BW4" s="186" t="s">
        <v>177</v>
      </c>
      <c r="BX4" s="186"/>
      <c r="BY4" s="221">
        <v>0</v>
      </c>
      <c r="BZ4" s="217">
        <v>0</v>
      </c>
      <c r="CA4" s="217"/>
      <c r="CB4" s="217">
        <v>0</v>
      </c>
      <c r="CC4" s="217">
        <v>0</v>
      </c>
      <c r="CD4" s="217"/>
      <c r="CE4" s="217">
        <v>0</v>
      </c>
      <c r="CF4" s="186">
        <v>0</v>
      </c>
      <c r="CG4" s="186">
        <v>0</v>
      </c>
      <c r="CH4" s="101">
        <v>0</v>
      </c>
      <c r="CI4" s="101">
        <v>0</v>
      </c>
      <c r="CJ4" s="101">
        <v>0</v>
      </c>
      <c r="CK4" s="101">
        <v>0</v>
      </c>
      <c r="CL4" s="101">
        <v>0</v>
      </c>
      <c r="CM4" s="101">
        <v>0</v>
      </c>
      <c r="CN4" s="101">
        <v>0</v>
      </c>
      <c r="CO4" s="101">
        <v>0</v>
      </c>
      <c r="CP4" s="220">
        <v>0</v>
      </c>
      <c r="CQ4" s="216">
        <v>0</v>
      </c>
      <c r="CR4" s="222"/>
      <c r="CS4" s="198">
        <v>0</v>
      </c>
      <c r="CT4" s="198">
        <v>0</v>
      </c>
      <c r="CU4" s="198"/>
      <c r="CV4" s="198"/>
      <c r="CW4" s="222"/>
      <c r="CX4" s="272"/>
      <c r="CY4" s="272">
        <v>0</v>
      </c>
      <c r="CZ4" s="272">
        <v>361</v>
      </c>
      <c r="DA4" s="272"/>
      <c r="DB4" s="272"/>
      <c r="DC4" s="272"/>
      <c r="DD4" s="230">
        <f t="shared" ref="DD4:DD67" si="0">IFERROR((AN4-M4)/M4,"")</f>
        <v>-1</v>
      </c>
      <c r="DE4" s="273">
        <f t="shared" ref="DE4:DE67" si="1">AV4+BH4</f>
        <v>0</v>
      </c>
      <c r="DF4" s="14">
        <f t="shared" ref="DF4:DF67" si="2">SUM(BI4:BQ4,AW4:BE4)</f>
        <v>0</v>
      </c>
      <c r="DG4" s="148" t="str">
        <f t="shared" ref="DG4:DG67" si="3">IFERROR(ROUND(DF4/L4,0),"")</f>
        <v/>
      </c>
      <c r="DH4" s="148" t="str">
        <f t="shared" ref="DH4:DH67" si="4">IFERROR(ROUND(CP4/AR4,1),"")</f>
        <v/>
      </c>
      <c r="DI4" s="273" t="str">
        <f t="shared" ref="DI4:DI67" si="5">IFERROR(DE4+DG4,"")</f>
        <v/>
      </c>
      <c r="DJ4" s="264" t="str">
        <f t="shared" ref="DJ4:DJ67" si="6">IFERROR(DG4/DI4,"")</f>
        <v/>
      </c>
      <c r="DL4" s="14" t="str">
        <f>IFERROR(#REF!-AP4,"")</f>
        <v/>
      </c>
      <c r="DN4" s="274" t="str">
        <f>IFERROR(#REF!-M4,"")</f>
        <v/>
      </c>
      <c r="DO4" s="186" t="e">
        <f>IF(#REF!&gt;AQ4,0,1)</f>
        <v>#REF!</v>
      </c>
      <c r="DP4" s="186">
        <f t="shared" ref="DP4:DP67" si="7">IF(AO4&lt;N4,0,1)</f>
        <v>0</v>
      </c>
      <c r="DQ4" s="186">
        <f t="shared" ref="DQ4:DQ67" si="8">IF(AO4&gt;O4,0,1)</f>
        <v>1</v>
      </c>
      <c r="DR4" s="186"/>
      <c r="DS4" s="186"/>
      <c r="DT4" s="186"/>
      <c r="DU4" s="186"/>
      <c r="DV4" s="186"/>
      <c r="DW4" s="186"/>
      <c r="DX4" s="186"/>
      <c r="DY4" s="186"/>
      <c r="DZ4" s="186"/>
      <c r="EA4" s="186"/>
      <c r="EB4" s="186"/>
      <c r="EC4" s="186"/>
      <c r="ED4" s="186"/>
      <c r="EE4" s="186"/>
      <c r="EF4" s="186"/>
      <c r="EG4" s="186"/>
      <c r="EH4" s="186"/>
      <c r="EI4" s="186"/>
      <c r="EJ4" s="186"/>
    </row>
    <row r="5" spans="1:140" s="195" customFormat="1" ht="31.5" hidden="1" customHeight="1" x14ac:dyDescent="0.2">
      <c r="A5" s="214">
        <v>44927</v>
      </c>
      <c r="B5" s="194">
        <v>1</v>
      </c>
      <c r="C5" s="194">
        <v>1</v>
      </c>
      <c r="D5" s="193">
        <v>2023</v>
      </c>
      <c r="E5" s="194">
        <v>666</v>
      </c>
      <c r="F5" s="194">
        <v>1253</v>
      </c>
      <c r="G5" s="194">
        <v>0</v>
      </c>
      <c r="H5" s="207" t="s">
        <v>180</v>
      </c>
      <c r="I5" s="148" t="s">
        <v>181</v>
      </c>
      <c r="J5" s="148"/>
      <c r="K5" s="148"/>
      <c r="L5" s="148"/>
      <c r="M5" s="208">
        <v>100</v>
      </c>
      <c r="N5" s="209">
        <v>95</v>
      </c>
      <c r="O5" s="210">
        <v>105</v>
      </c>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c r="AO5" s="271"/>
      <c r="AP5" s="218">
        <v>0</v>
      </c>
      <c r="AQ5" s="219">
        <v>0</v>
      </c>
      <c r="AR5" s="217"/>
      <c r="AS5" s="217"/>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t="s">
        <v>179</v>
      </c>
      <c r="BS5" s="186"/>
      <c r="BT5" s="186"/>
      <c r="BU5" s="186"/>
      <c r="BV5" s="186">
        <v>52</v>
      </c>
      <c r="BW5" s="186" t="s">
        <v>180</v>
      </c>
      <c r="BX5" s="186"/>
      <c r="BY5" s="221">
        <v>0</v>
      </c>
      <c r="BZ5" s="217">
        <v>0</v>
      </c>
      <c r="CA5" s="217"/>
      <c r="CB5" s="217">
        <v>0</v>
      </c>
      <c r="CC5" s="217">
        <v>0</v>
      </c>
      <c r="CD5" s="217"/>
      <c r="CE5" s="217">
        <v>0</v>
      </c>
      <c r="CF5" s="186">
        <v>0</v>
      </c>
      <c r="CG5" s="186">
        <v>0</v>
      </c>
      <c r="CH5" s="101">
        <v>0</v>
      </c>
      <c r="CI5" s="101">
        <v>0</v>
      </c>
      <c r="CJ5" s="101">
        <v>0</v>
      </c>
      <c r="CK5" s="101">
        <v>0</v>
      </c>
      <c r="CL5" s="101">
        <v>0</v>
      </c>
      <c r="CM5" s="101">
        <v>0</v>
      </c>
      <c r="CN5" s="101">
        <v>0</v>
      </c>
      <c r="CO5" s="101">
        <v>0</v>
      </c>
      <c r="CP5" s="220">
        <v>0</v>
      </c>
      <c r="CQ5" s="216">
        <v>0</v>
      </c>
      <c r="CR5" s="222"/>
      <c r="CS5" s="198">
        <v>0</v>
      </c>
      <c r="CT5" s="198">
        <v>0</v>
      </c>
      <c r="CU5" s="198"/>
      <c r="CV5" s="198"/>
      <c r="CW5" s="222"/>
      <c r="CX5" s="272"/>
      <c r="CY5" s="272">
        <v>0</v>
      </c>
      <c r="CZ5" s="272">
        <v>361</v>
      </c>
      <c r="DA5" s="272"/>
      <c r="DB5" s="272"/>
      <c r="DC5" s="272"/>
      <c r="DD5" s="230">
        <f t="shared" si="0"/>
        <v>-1</v>
      </c>
      <c r="DE5" s="273">
        <f t="shared" si="1"/>
        <v>0</v>
      </c>
      <c r="DF5" s="14">
        <f t="shared" si="2"/>
        <v>0</v>
      </c>
      <c r="DG5" s="148" t="str">
        <f t="shared" si="3"/>
        <v/>
      </c>
      <c r="DH5" s="148" t="str">
        <f t="shared" si="4"/>
        <v/>
      </c>
      <c r="DI5" s="273" t="str">
        <f t="shared" si="5"/>
        <v/>
      </c>
      <c r="DJ5" s="264" t="str">
        <f t="shared" si="6"/>
        <v/>
      </c>
      <c r="DL5" s="14" t="str">
        <f>IFERROR(#REF!-AP5,"")</f>
        <v/>
      </c>
      <c r="DN5" s="274" t="str">
        <f>IFERROR(#REF!-M5,"")</f>
        <v/>
      </c>
      <c r="DO5" s="186" t="e">
        <f>IF(#REF!&gt;AQ5,0,1)</f>
        <v>#REF!</v>
      </c>
      <c r="DP5" s="186">
        <f t="shared" si="7"/>
        <v>0</v>
      </c>
      <c r="DQ5" s="186">
        <f t="shared" si="8"/>
        <v>1</v>
      </c>
      <c r="DR5" s="186"/>
      <c r="DS5" s="186"/>
      <c r="DT5" s="186"/>
      <c r="DU5" s="186"/>
      <c r="DV5" s="186"/>
      <c r="DW5" s="186"/>
      <c r="DX5" s="186"/>
      <c r="DY5" s="186"/>
      <c r="DZ5" s="186"/>
      <c r="EA5" s="186"/>
      <c r="EB5" s="186"/>
      <c r="EC5" s="186"/>
      <c r="ED5" s="186"/>
      <c r="EE5" s="186"/>
      <c r="EF5" s="186"/>
      <c r="EG5" s="186"/>
      <c r="EH5" s="186"/>
      <c r="EI5" s="186"/>
      <c r="EJ5" s="186"/>
    </row>
    <row r="6" spans="1:140" s="195" customFormat="1" ht="31.5" hidden="1" customHeight="1" x14ac:dyDescent="0.2">
      <c r="A6" s="214">
        <v>44927</v>
      </c>
      <c r="B6" s="194">
        <v>1</v>
      </c>
      <c r="C6" s="194">
        <v>1</v>
      </c>
      <c r="D6" s="193">
        <v>2023</v>
      </c>
      <c r="E6" s="194">
        <v>668</v>
      </c>
      <c r="F6" s="194">
        <v>1255</v>
      </c>
      <c r="G6" s="194">
        <v>0</v>
      </c>
      <c r="H6" s="207" t="s">
        <v>182</v>
      </c>
      <c r="I6" s="148" t="s">
        <v>183</v>
      </c>
      <c r="J6" s="148"/>
      <c r="K6" s="148"/>
      <c r="L6" s="148"/>
      <c r="M6" s="208">
        <v>162</v>
      </c>
      <c r="N6" s="209">
        <v>153</v>
      </c>
      <c r="O6" s="210">
        <v>170</v>
      </c>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c r="AO6" s="271"/>
      <c r="AP6" s="218">
        <v>0</v>
      </c>
      <c r="AQ6" s="219">
        <v>0</v>
      </c>
      <c r="AR6" s="217"/>
      <c r="AS6" s="217"/>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t="s">
        <v>179</v>
      </c>
      <c r="BS6" s="186"/>
      <c r="BT6" s="186"/>
      <c r="BU6" s="186"/>
      <c r="BV6" s="186">
        <v>52</v>
      </c>
      <c r="BW6" s="186" t="s">
        <v>182</v>
      </c>
      <c r="BX6" s="186"/>
      <c r="BY6" s="221">
        <v>0</v>
      </c>
      <c r="BZ6" s="217">
        <v>0</v>
      </c>
      <c r="CA6" s="217"/>
      <c r="CB6" s="217">
        <v>0</v>
      </c>
      <c r="CC6" s="217">
        <v>0</v>
      </c>
      <c r="CD6" s="217"/>
      <c r="CE6" s="217">
        <v>0</v>
      </c>
      <c r="CF6" s="186">
        <v>0</v>
      </c>
      <c r="CG6" s="186">
        <v>0</v>
      </c>
      <c r="CH6" s="101">
        <v>0</v>
      </c>
      <c r="CI6" s="101">
        <v>0</v>
      </c>
      <c r="CJ6" s="101">
        <v>0</v>
      </c>
      <c r="CK6" s="101">
        <v>0</v>
      </c>
      <c r="CL6" s="101">
        <v>0</v>
      </c>
      <c r="CM6" s="101">
        <v>0</v>
      </c>
      <c r="CN6" s="101">
        <v>0</v>
      </c>
      <c r="CO6" s="101">
        <v>0</v>
      </c>
      <c r="CP6" s="220">
        <v>0</v>
      </c>
      <c r="CQ6" s="216">
        <v>0</v>
      </c>
      <c r="CR6" s="222"/>
      <c r="CS6" s="198">
        <v>0</v>
      </c>
      <c r="CT6" s="198">
        <v>0</v>
      </c>
      <c r="CU6" s="198"/>
      <c r="CV6" s="198"/>
      <c r="CW6" s="222"/>
      <c r="CX6" s="272"/>
      <c r="CY6" s="272">
        <v>0</v>
      </c>
      <c r="CZ6" s="272">
        <v>361</v>
      </c>
      <c r="DA6" s="272"/>
      <c r="DB6" s="272"/>
      <c r="DC6" s="272"/>
      <c r="DD6" s="230">
        <f t="shared" si="0"/>
        <v>-1</v>
      </c>
      <c r="DE6" s="273">
        <f t="shared" si="1"/>
        <v>0</v>
      </c>
      <c r="DF6" s="14">
        <f t="shared" si="2"/>
        <v>0</v>
      </c>
      <c r="DG6" s="148" t="str">
        <f t="shared" si="3"/>
        <v/>
      </c>
      <c r="DH6" s="148" t="str">
        <f t="shared" si="4"/>
        <v/>
      </c>
      <c r="DI6" s="273" t="str">
        <f t="shared" si="5"/>
        <v/>
      </c>
      <c r="DJ6" s="264" t="str">
        <f t="shared" si="6"/>
        <v/>
      </c>
      <c r="DL6" s="14" t="str">
        <f>IFERROR(#REF!-AP6,"")</f>
        <v/>
      </c>
      <c r="DN6" s="274" t="str">
        <f>IFERROR(#REF!-M6,"")</f>
        <v/>
      </c>
      <c r="DO6" s="186" t="e">
        <f>IF(#REF!&gt;AQ6,0,1)</f>
        <v>#REF!</v>
      </c>
      <c r="DP6" s="186">
        <f t="shared" si="7"/>
        <v>0</v>
      </c>
      <c r="DQ6" s="186">
        <f t="shared" si="8"/>
        <v>1</v>
      </c>
      <c r="DR6" s="186"/>
      <c r="DS6" s="186"/>
      <c r="DT6" s="186"/>
      <c r="DU6" s="186"/>
      <c r="DV6" s="186"/>
      <c r="DW6" s="186"/>
      <c r="DX6" s="186"/>
      <c r="DY6" s="186"/>
      <c r="DZ6" s="186"/>
      <c r="EA6" s="186"/>
      <c r="EB6" s="186"/>
      <c r="EC6" s="186"/>
      <c r="ED6" s="186"/>
      <c r="EE6" s="186"/>
      <c r="EF6" s="186"/>
      <c r="EG6" s="186"/>
      <c r="EH6" s="186"/>
      <c r="EI6" s="186"/>
      <c r="EJ6" s="186"/>
    </row>
    <row r="7" spans="1:140" s="195" customFormat="1" ht="31.5" hidden="1" customHeight="1" x14ac:dyDescent="0.2">
      <c r="A7" s="214">
        <v>44927</v>
      </c>
      <c r="B7" s="194">
        <v>1</v>
      </c>
      <c r="C7" s="194">
        <v>1</v>
      </c>
      <c r="D7" s="193">
        <v>2023</v>
      </c>
      <c r="E7" s="194">
        <v>669</v>
      </c>
      <c r="F7" s="194">
        <v>1256</v>
      </c>
      <c r="G7" s="194">
        <v>0</v>
      </c>
      <c r="H7" s="207" t="s">
        <v>184</v>
      </c>
      <c r="I7" s="148"/>
      <c r="J7" s="148"/>
      <c r="K7" s="148"/>
      <c r="L7" s="148"/>
      <c r="M7" s="208">
        <v>256</v>
      </c>
      <c r="N7" s="209">
        <v>243</v>
      </c>
      <c r="O7" s="210">
        <v>268</v>
      </c>
      <c r="P7" s="196">
        <v>2323</v>
      </c>
      <c r="Q7" s="196">
        <v>2658</v>
      </c>
      <c r="R7" s="196">
        <v>2122</v>
      </c>
      <c r="S7" s="196">
        <v>3102</v>
      </c>
      <c r="T7" s="196">
        <v>2685</v>
      </c>
      <c r="U7" s="196">
        <v>222</v>
      </c>
      <c r="V7" s="196">
        <v>212</v>
      </c>
      <c r="W7" s="196">
        <v>215</v>
      </c>
      <c r="X7" s="196">
        <v>199</v>
      </c>
      <c r="Y7" s="196">
        <v>210</v>
      </c>
      <c r="Z7" s="197"/>
      <c r="AA7" s="197"/>
      <c r="AB7" s="196"/>
      <c r="AC7" s="196"/>
      <c r="AD7" s="196"/>
      <c r="AE7" s="196"/>
      <c r="AF7" s="196"/>
      <c r="AG7" s="196"/>
      <c r="AH7" s="196"/>
      <c r="AI7" s="196"/>
      <c r="AJ7" s="196"/>
      <c r="AK7" s="196"/>
      <c r="AL7" s="197"/>
      <c r="AM7" s="197"/>
      <c r="AN7" s="271">
        <v>2578</v>
      </c>
      <c r="AO7" s="271">
        <v>211.6</v>
      </c>
      <c r="AP7" s="218">
        <v>0</v>
      </c>
      <c r="AQ7" s="219">
        <v>0</v>
      </c>
      <c r="AR7" s="217"/>
      <c r="AS7" s="217"/>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t="s">
        <v>179</v>
      </c>
      <c r="BS7" s="186"/>
      <c r="BT7" s="186"/>
      <c r="BU7" s="186"/>
      <c r="BV7" s="186">
        <v>52</v>
      </c>
      <c r="BW7" s="186" t="s">
        <v>184</v>
      </c>
      <c r="BX7" s="186"/>
      <c r="BY7" s="221">
        <v>0</v>
      </c>
      <c r="BZ7" s="217">
        <v>0</v>
      </c>
      <c r="CA7" s="217"/>
      <c r="CB7" s="217">
        <v>0</v>
      </c>
      <c r="CC7" s="217">
        <v>0</v>
      </c>
      <c r="CD7" s="217"/>
      <c r="CE7" s="217">
        <v>0</v>
      </c>
      <c r="CF7" s="186">
        <v>0</v>
      </c>
      <c r="CG7" s="186">
        <v>0</v>
      </c>
      <c r="CH7" s="101">
        <v>0</v>
      </c>
      <c r="CI7" s="101">
        <v>0</v>
      </c>
      <c r="CJ7" s="101">
        <v>0</v>
      </c>
      <c r="CK7" s="101">
        <v>0</v>
      </c>
      <c r="CL7" s="101">
        <v>0</v>
      </c>
      <c r="CM7" s="101">
        <v>0</v>
      </c>
      <c r="CN7" s="101">
        <v>0</v>
      </c>
      <c r="CO7" s="101">
        <v>0</v>
      </c>
      <c r="CP7" s="220">
        <v>0</v>
      </c>
      <c r="CQ7" s="216">
        <v>0</v>
      </c>
      <c r="CR7" s="222"/>
      <c r="CS7" s="198">
        <v>0</v>
      </c>
      <c r="CT7" s="198">
        <v>0</v>
      </c>
      <c r="CU7" s="198">
        <v>0</v>
      </c>
      <c r="CV7" s="198">
        <v>0</v>
      </c>
      <c r="CW7" s="222">
        <v>9.0703125</v>
      </c>
      <c r="CX7" s="272"/>
      <c r="CY7" s="272">
        <v>0</v>
      </c>
      <c r="CZ7" s="272">
        <v>361</v>
      </c>
      <c r="DA7" s="272"/>
      <c r="DB7" s="272"/>
      <c r="DC7" s="272"/>
      <c r="DD7" s="230">
        <f t="shared" si="0"/>
        <v>9.0703125</v>
      </c>
      <c r="DE7" s="273">
        <f t="shared" si="1"/>
        <v>0</v>
      </c>
      <c r="DF7" s="14">
        <f t="shared" si="2"/>
        <v>0</v>
      </c>
      <c r="DG7" s="148" t="str">
        <f t="shared" si="3"/>
        <v/>
      </c>
      <c r="DH7" s="148" t="str">
        <f t="shared" si="4"/>
        <v/>
      </c>
      <c r="DI7" s="273" t="str">
        <f t="shared" si="5"/>
        <v/>
      </c>
      <c r="DJ7" s="264" t="str">
        <f t="shared" si="6"/>
        <v/>
      </c>
      <c r="DL7" s="14" t="str">
        <f>IFERROR(#REF!-AP7,"")</f>
        <v/>
      </c>
      <c r="DN7" s="274" t="str">
        <f>IFERROR(#REF!-M7,"")</f>
        <v/>
      </c>
      <c r="DO7" s="186" t="e">
        <f>IF(#REF!&gt;AQ7,0,1)</f>
        <v>#REF!</v>
      </c>
      <c r="DP7" s="186">
        <f t="shared" si="7"/>
        <v>0</v>
      </c>
      <c r="DQ7" s="186">
        <f t="shared" si="8"/>
        <v>1</v>
      </c>
      <c r="DR7" s="186"/>
      <c r="DS7" s="186"/>
      <c r="DT7" s="186"/>
      <c r="DU7" s="186"/>
      <c r="DV7" s="186"/>
      <c r="DW7" s="186"/>
      <c r="DX7" s="186"/>
      <c r="DY7" s="186"/>
      <c r="DZ7" s="186"/>
      <c r="EA7" s="186"/>
      <c r="EB7" s="186"/>
      <c r="EC7" s="186"/>
      <c r="ED7" s="186"/>
      <c r="EE7" s="186"/>
      <c r="EF7" s="186"/>
      <c r="EG7" s="186"/>
      <c r="EH7" s="186"/>
      <c r="EI7" s="186"/>
      <c r="EJ7" s="186"/>
    </row>
    <row r="8" spans="1:140" s="195" customFormat="1" ht="31.5" hidden="1" customHeight="1" x14ac:dyDescent="0.2">
      <c r="A8" s="214">
        <v>44927</v>
      </c>
      <c r="B8" s="194">
        <v>1</v>
      </c>
      <c r="C8" s="194">
        <v>1</v>
      </c>
      <c r="D8" s="193">
        <v>2023</v>
      </c>
      <c r="E8" s="194">
        <v>673</v>
      </c>
      <c r="F8" s="194">
        <v>1262</v>
      </c>
      <c r="G8" s="194">
        <v>0</v>
      </c>
      <c r="H8" s="207" t="s">
        <v>185</v>
      </c>
      <c r="I8" s="148" t="s">
        <v>186</v>
      </c>
      <c r="J8" s="148"/>
      <c r="K8" s="148"/>
      <c r="L8" s="148"/>
      <c r="M8" s="208">
        <v>0</v>
      </c>
      <c r="N8" s="209">
        <v>0</v>
      </c>
      <c r="O8" s="210">
        <v>0</v>
      </c>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c r="AO8" s="271"/>
      <c r="AP8" s="218">
        <v>0</v>
      </c>
      <c r="AQ8" s="219">
        <v>0</v>
      </c>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t="s">
        <v>179</v>
      </c>
      <c r="BS8" s="186"/>
      <c r="BT8" s="186"/>
      <c r="BU8" s="186"/>
      <c r="BV8" s="186">
        <v>52</v>
      </c>
      <c r="BW8" s="186" t="s">
        <v>185</v>
      </c>
      <c r="BX8" s="186"/>
      <c r="BY8" s="221">
        <v>0</v>
      </c>
      <c r="BZ8" s="217">
        <v>0</v>
      </c>
      <c r="CA8" s="217"/>
      <c r="CB8" s="217">
        <v>0</v>
      </c>
      <c r="CC8" s="217">
        <v>0</v>
      </c>
      <c r="CD8" s="217"/>
      <c r="CE8" s="217">
        <v>0</v>
      </c>
      <c r="CF8" s="186">
        <v>0</v>
      </c>
      <c r="CG8" s="186">
        <v>0</v>
      </c>
      <c r="CH8" s="101">
        <v>0</v>
      </c>
      <c r="CI8" s="101">
        <v>0</v>
      </c>
      <c r="CJ8" s="101">
        <v>0</v>
      </c>
      <c r="CK8" s="101">
        <v>0</v>
      </c>
      <c r="CL8" s="101">
        <v>0</v>
      </c>
      <c r="CM8" s="101">
        <v>0</v>
      </c>
      <c r="CN8" s="101">
        <v>0</v>
      </c>
      <c r="CO8" s="101">
        <v>0</v>
      </c>
      <c r="CP8" s="220">
        <v>0</v>
      </c>
      <c r="CQ8" s="216">
        <v>0</v>
      </c>
      <c r="CR8" s="222"/>
      <c r="CS8" s="198">
        <v>0</v>
      </c>
      <c r="CT8" s="198">
        <v>0</v>
      </c>
      <c r="CU8" s="198"/>
      <c r="CV8" s="198"/>
      <c r="CW8" s="222"/>
      <c r="CX8" s="272"/>
      <c r="CY8" s="272">
        <v>0</v>
      </c>
      <c r="CZ8" s="272">
        <v>361</v>
      </c>
      <c r="DA8" s="272"/>
      <c r="DB8" s="272"/>
      <c r="DC8" s="272"/>
      <c r="DD8" s="230" t="str">
        <f t="shared" si="0"/>
        <v/>
      </c>
      <c r="DE8" s="273">
        <f t="shared" si="1"/>
        <v>0</v>
      </c>
      <c r="DF8" s="14">
        <f t="shared" si="2"/>
        <v>0</v>
      </c>
      <c r="DG8" s="148" t="str">
        <f t="shared" si="3"/>
        <v/>
      </c>
      <c r="DH8" s="148" t="str">
        <f t="shared" si="4"/>
        <v/>
      </c>
      <c r="DI8" s="273" t="str">
        <f t="shared" si="5"/>
        <v/>
      </c>
      <c r="DJ8" s="264" t="str">
        <f t="shared" si="6"/>
        <v/>
      </c>
      <c r="DL8" s="14" t="str">
        <f>IFERROR(#REF!-AP8,"")</f>
        <v/>
      </c>
      <c r="DN8" s="274" t="str">
        <f>IFERROR(#REF!-M8,"")</f>
        <v/>
      </c>
      <c r="DO8" s="186" t="e">
        <f>IF(#REF!&gt;AQ8,0,1)</f>
        <v>#REF!</v>
      </c>
      <c r="DP8" s="186">
        <f t="shared" si="7"/>
        <v>1</v>
      </c>
      <c r="DQ8" s="186">
        <f t="shared" si="8"/>
        <v>1</v>
      </c>
      <c r="DR8" s="186"/>
      <c r="DS8" s="186"/>
      <c r="DT8" s="186"/>
      <c r="DU8" s="186"/>
      <c r="DV8" s="186"/>
      <c r="DW8" s="186"/>
      <c r="DX8" s="186"/>
      <c r="DY8" s="186"/>
      <c r="DZ8" s="186"/>
      <c r="EA8" s="186"/>
      <c r="EB8" s="186"/>
      <c r="EC8" s="186"/>
      <c r="ED8" s="186"/>
      <c r="EE8" s="186"/>
      <c r="EF8" s="186"/>
      <c r="EG8" s="186"/>
      <c r="EH8" s="186"/>
      <c r="EI8" s="186"/>
      <c r="EJ8" s="186"/>
    </row>
    <row r="9" spans="1:140" s="195" customFormat="1" ht="31.5" hidden="1" customHeight="1" x14ac:dyDescent="0.2">
      <c r="A9" s="214">
        <v>44927</v>
      </c>
      <c r="B9" s="194">
        <v>1</v>
      </c>
      <c r="C9" s="194">
        <v>1</v>
      </c>
      <c r="D9" s="193">
        <v>2023</v>
      </c>
      <c r="E9" s="194">
        <v>675</v>
      </c>
      <c r="F9" s="194">
        <v>1264</v>
      </c>
      <c r="G9" s="194">
        <v>0</v>
      </c>
      <c r="H9" s="207" t="s">
        <v>187</v>
      </c>
      <c r="I9" s="148" t="s">
        <v>188</v>
      </c>
      <c r="J9" s="148"/>
      <c r="K9" s="148"/>
      <c r="L9" s="148"/>
      <c r="M9" s="208">
        <v>90</v>
      </c>
      <c r="N9" s="209">
        <v>85</v>
      </c>
      <c r="O9" s="210">
        <v>94</v>
      </c>
      <c r="P9" s="196">
        <v>1766</v>
      </c>
      <c r="Q9" s="196">
        <v>1754</v>
      </c>
      <c r="R9" s="196">
        <v>1689</v>
      </c>
      <c r="S9" s="196">
        <v>1598</v>
      </c>
      <c r="T9" s="196">
        <v>1666</v>
      </c>
      <c r="U9" s="196">
        <v>123</v>
      </c>
      <c r="V9" s="196">
        <v>152</v>
      </c>
      <c r="W9" s="196">
        <v>130</v>
      </c>
      <c r="X9" s="196">
        <v>129</v>
      </c>
      <c r="Y9" s="196">
        <v>121</v>
      </c>
      <c r="Z9" s="197"/>
      <c r="AA9" s="197"/>
      <c r="AB9" s="196"/>
      <c r="AC9" s="196"/>
      <c r="AD9" s="196"/>
      <c r="AE9" s="196"/>
      <c r="AF9" s="196"/>
      <c r="AG9" s="196"/>
      <c r="AH9" s="196"/>
      <c r="AI9" s="196"/>
      <c r="AJ9" s="196"/>
      <c r="AK9" s="196"/>
      <c r="AL9" s="197"/>
      <c r="AM9" s="197"/>
      <c r="AN9" s="271">
        <v>1694.6</v>
      </c>
      <c r="AO9" s="271">
        <v>131</v>
      </c>
      <c r="AP9" s="218">
        <v>0</v>
      </c>
      <c r="AQ9" s="219">
        <v>0</v>
      </c>
      <c r="AR9" s="217"/>
      <c r="AS9" s="217"/>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t="s">
        <v>179</v>
      </c>
      <c r="BS9" s="186"/>
      <c r="BT9" s="186"/>
      <c r="BU9" s="186"/>
      <c r="BV9" s="186">
        <v>52</v>
      </c>
      <c r="BW9" s="186" t="s">
        <v>187</v>
      </c>
      <c r="BX9" s="186"/>
      <c r="BY9" s="221">
        <v>0</v>
      </c>
      <c r="BZ9" s="217">
        <v>0</v>
      </c>
      <c r="CA9" s="217"/>
      <c r="CB9" s="217">
        <v>0</v>
      </c>
      <c r="CC9" s="217">
        <v>0</v>
      </c>
      <c r="CD9" s="217"/>
      <c r="CE9" s="217">
        <v>0</v>
      </c>
      <c r="CF9" s="186">
        <v>0</v>
      </c>
      <c r="CG9" s="186">
        <v>0</v>
      </c>
      <c r="CH9" s="101">
        <v>0</v>
      </c>
      <c r="CI9" s="101">
        <v>0</v>
      </c>
      <c r="CJ9" s="101">
        <v>0</v>
      </c>
      <c r="CK9" s="101">
        <v>0</v>
      </c>
      <c r="CL9" s="101">
        <v>0</v>
      </c>
      <c r="CM9" s="101">
        <v>0</v>
      </c>
      <c r="CN9" s="101">
        <v>0</v>
      </c>
      <c r="CO9" s="101">
        <v>0</v>
      </c>
      <c r="CP9" s="220">
        <v>0</v>
      </c>
      <c r="CQ9" s="216">
        <v>0</v>
      </c>
      <c r="CR9" s="222"/>
      <c r="CS9" s="198">
        <v>0</v>
      </c>
      <c r="CT9" s="198">
        <v>0</v>
      </c>
      <c r="CU9" s="198">
        <v>0</v>
      </c>
      <c r="CV9" s="198">
        <v>0</v>
      </c>
      <c r="CW9" s="222">
        <v>17.828888888888891</v>
      </c>
      <c r="CX9" s="272"/>
      <c r="CY9" s="272">
        <v>0</v>
      </c>
      <c r="CZ9" s="272">
        <v>361</v>
      </c>
      <c r="DA9" s="272"/>
      <c r="DB9" s="272"/>
      <c r="DC9" s="272"/>
      <c r="DD9" s="230">
        <f t="shared" si="0"/>
        <v>17.828888888888887</v>
      </c>
      <c r="DE9" s="273">
        <f t="shared" si="1"/>
        <v>0</v>
      </c>
      <c r="DF9" s="14">
        <f t="shared" si="2"/>
        <v>0</v>
      </c>
      <c r="DG9" s="148" t="str">
        <f t="shared" si="3"/>
        <v/>
      </c>
      <c r="DH9" s="148" t="str">
        <f t="shared" si="4"/>
        <v/>
      </c>
      <c r="DI9" s="273" t="str">
        <f t="shared" si="5"/>
        <v/>
      </c>
      <c r="DJ9" s="264" t="str">
        <f t="shared" si="6"/>
        <v/>
      </c>
      <c r="DL9" s="14" t="str">
        <f>IFERROR(#REF!-AP9,"")</f>
        <v/>
      </c>
      <c r="DN9" s="274" t="str">
        <f>IFERROR(#REF!-M9,"")</f>
        <v/>
      </c>
      <c r="DO9" s="186" t="e">
        <f>IF(#REF!&gt;AQ9,0,1)</f>
        <v>#REF!</v>
      </c>
      <c r="DP9" s="186">
        <f t="shared" si="7"/>
        <v>1</v>
      </c>
      <c r="DQ9" s="186">
        <f t="shared" si="8"/>
        <v>0</v>
      </c>
      <c r="DR9" s="186"/>
      <c r="DS9" s="186"/>
      <c r="DT9" s="186"/>
      <c r="DU9" s="186"/>
      <c r="DV9" s="186"/>
      <c r="DW9" s="186"/>
      <c r="DX9" s="186"/>
      <c r="DY9" s="186"/>
      <c r="DZ9" s="186"/>
      <c r="EA9" s="186"/>
      <c r="EB9" s="186"/>
      <c r="EC9" s="186"/>
      <c r="ED9" s="186"/>
      <c r="EE9" s="186"/>
      <c r="EF9" s="186"/>
      <c r="EG9" s="186"/>
      <c r="EH9" s="186"/>
      <c r="EI9" s="186"/>
      <c r="EJ9" s="186"/>
    </row>
    <row r="10" spans="1:140" s="195" customFormat="1" ht="31.5" hidden="1" customHeight="1" x14ac:dyDescent="0.2">
      <c r="A10" s="214">
        <v>44927</v>
      </c>
      <c r="B10" s="194">
        <v>1</v>
      </c>
      <c r="C10" s="194">
        <v>1</v>
      </c>
      <c r="D10" s="193">
        <v>2023</v>
      </c>
      <c r="E10" s="194">
        <v>681</v>
      </c>
      <c r="F10" s="194">
        <v>1273</v>
      </c>
      <c r="G10" s="194">
        <v>0</v>
      </c>
      <c r="H10" s="207" t="s">
        <v>189</v>
      </c>
      <c r="I10" s="148" t="s">
        <v>190</v>
      </c>
      <c r="J10" s="148"/>
      <c r="K10" s="148"/>
      <c r="L10" s="148"/>
      <c r="M10" s="208">
        <v>216</v>
      </c>
      <c r="N10" s="209">
        <v>205</v>
      </c>
      <c r="O10" s="210">
        <v>226</v>
      </c>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c r="AO10" s="271"/>
      <c r="AP10" s="218">
        <v>0</v>
      </c>
      <c r="AQ10" s="219">
        <v>0</v>
      </c>
      <c r="AR10" s="217"/>
      <c r="AS10" s="217"/>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t="s">
        <v>179</v>
      </c>
      <c r="BS10" s="186"/>
      <c r="BT10" s="186"/>
      <c r="BU10" s="186"/>
      <c r="BV10" s="186">
        <v>52</v>
      </c>
      <c r="BW10" s="186" t="s">
        <v>189</v>
      </c>
      <c r="BX10" s="186"/>
      <c r="BY10" s="221">
        <v>0</v>
      </c>
      <c r="BZ10" s="217">
        <v>0</v>
      </c>
      <c r="CA10" s="217"/>
      <c r="CB10" s="217">
        <v>0</v>
      </c>
      <c r="CC10" s="217">
        <v>0</v>
      </c>
      <c r="CD10" s="217"/>
      <c r="CE10" s="217">
        <v>0</v>
      </c>
      <c r="CF10" s="186">
        <v>0</v>
      </c>
      <c r="CG10" s="186">
        <v>0</v>
      </c>
      <c r="CH10" s="101">
        <v>0</v>
      </c>
      <c r="CI10" s="101">
        <v>0</v>
      </c>
      <c r="CJ10" s="101">
        <v>0</v>
      </c>
      <c r="CK10" s="101">
        <v>0</v>
      </c>
      <c r="CL10" s="101">
        <v>0</v>
      </c>
      <c r="CM10" s="101">
        <v>0</v>
      </c>
      <c r="CN10" s="101">
        <v>0</v>
      </c>
      <c r="CO10" s="101">
        <v>0</v>
      </c>
      <c r="CP10" s="220">
        <v>0</v>
      </c>
      <c r="CQ10" s="216">
        <v>0</v>
      </c>
      <c r="CR10" s="222"/>
      <c r="CS10" s="198">
        <v>0</v>
      </c>
      <c r="CT10" s="198">
        <v>0</v>
      </c>
      <c r="CU10" s="198"/>
      <c r="CV10" s="198"/>
      <c r="CW10" s="222"/>
      <c r="CX10" s="272"/>
      <c r="CY10" s="272">
        <v>0</v>
      </c>
      <c r="CZ10" s="272">
        <v>361</v>
      </c>
      <c r="DA10" s="272"/>
      <c r="DB10" s="272"/>
      <c r="DC10" s="272"/>
      <c r="DD10" s="230">
        <f t="shared" si="0"/>
        <v>-1</v>
      </c>
      <c r="DE10" s="273">
        <f t="shared" si="1"/>
        <v>0</v>
      </c>
      <c r="DF10" s="14">
        <f t="shared" si="2"/>
        <v>0</v>
      </c>
      <c r="DG10" s="148" t="str">
        <f t="shared" si="3"/>
        <v/>
      </c>
      <c r="DH10" s="148" t="str">
        <f t="shared" si="4"/>
        <v/>
      </c>
      <c r="DI10" s="273" t="str">
        <f t="shared" si="5"/>
        <v/>
      </c>
      <c r="DJ10" s="264" t="str">
        <f t="shared" si="6"/>
        <v/>
      </c>
      <c r="DL10" s="14" t="str">
        <f>IFERROR(#REF!-AP10,"")</f>
        <v/>
      </c>
      <c r="DN10" s="274" t="str">
        <f>IFERROR(#REF!-M10,"")</f>
        <v/>
      </c>
      <c r="DO10" s="186" t="e">
        <f>IF(#REF!&gt;AQ10,0,1)</f>
        <v>#REF!</v>
      </c>
      <c r="DP10" s="186">
        <f t="shared" si="7"/>
        <v>0</v>
      </c>
      <c r="DQ10" s="186">
        <f t="shared" si="8"/>
        <v>1</v>
      </c>
      <c r="DR10" s="186"/>
      <c r="DS10" s="186"/>
      <c r="DT10" s="186"/>
      <c r="DU10" s="186"/>
      <c r="DV10" s="186"/>
      <c r="DW10" s="186"/>
      <c r="DX10" s="186"/>
      <c r="DY10" s="186"/>
      <c r="DZ10" s="186"/>
      <c r="EA10" s="186"/>
      <c r="EB10" s="186"/>
      <c r="EC10" s="186"/>
      <c r="ED10" s="186"/>
      <c r="EE10" s="186"/>
      <c r="EF10" s="186"/>
      <c r="EG10" s="186"/>
      <c r="EH10" s="186"/>
      <c r="EI10" s="186"/>
      <c r="EJ10" s="186"/>
    </row>
    <row r="11" spans="1:140" s="195" customFormat="1" ht="31.5" hidden="1" customHeight="1" x14ac:dyDescent="0.2">
      <c r="A11" s="214">
        <v>44927</v>
      </c>
      <c r="B11" s="194">
        <v>1</v>
      </c>
      <c r="C11" s="194">
        <v>1</v>
      </c>
      <c r="D11" s="193">
        <v>2023</v>
      </c>
      <c r="E11" s="194">
        <v>382</v>
      </c>
      <c r="F11" s="194">
        <v>449</v>
      </c>
      <c r="G11" s="194">
        <v>1</v>
      </c>
      <c r="H11" s="207" t="s">
        <v>191</v>
      </c>
      <c r="I11" s="148" t="s">
        <v>192</v>
      </c>
      <c r="J11" s="148" t="s">
        <v>193</v>
      </c>
      <c r="K11" s="148">
        <v>3</v>
      </c>
      <c r="L11" s="148">
        <v>1</v>
      </c>
      <c r="M11" s="208">
        <v>46</v>
      </c>
      <c r="N11" s="209">
        <v>40</v>
      </c>
      <c r="O11" s="210">
        <v>50</v>
      </c>
      <c r="P11" s="196"/>
      <c r="Q11" s="196">
        <v>76</v>
      </c>
      <c r="R11" s="196"/>
      <c r="S11" s="196">
        <v>80</v>
      </c>
      <c r="T11" s="196"/>
      <c r="U11" s="196"/>
      <c r="V11" s="196">
        <v>46</v>
      </c>
      <c r="W11" s="196"/>
      <c r="X11" s="196">
        <v>50</v>
      </c>
      <c r="Y11" s="196"/>
      <c r="Z11" s="197">
        <v>81</v>
      </c>
      <c r="AA11" s="197">
        <v>83</v>
      </c>
      <c r="AB11" s="196">
        <v>69</v>
      </c>
      <c r="AC11" s="196"/>
      <c r="AD11" s="196">
        <v>71</v>
      </c>
      <c r="AE11" s="196"/>
      <c r="AF11" s="196">
        <v>66</v>
      </c>
      <c r="AG11" s="196">
        <v>47</v>
      </c>
      <c r="AH11" s="196"/>
      <c r="AI11" s="196">
        <v>44</v>
      </c>
      <c r="AJ11" s="196"/>
      <c r="AK11" s="196">
        <v>46</v>
      </c>
      <c r="AL11" s="197">
        <v>81</v>
      </c>
      <c r="AM11" s="197">
        <v>78</v>
      </c>
      <c r="AN11" s="271">
        <v>72.400000000000006</v>
      </c>
      <c r="AO11" s="271">
        <v>46.6</v>
      </c>
      <c r="AP11" s="218">
        <v>112</v>
      </c>
      <c r="AQ11" s="219">
        <v>96</v>
      </c>
      <c r="AR11" s="217">
        <v>133.74613003095979</v>
      </c>
      <c r="AS11" s="217">
        <v>80.75</v>
      </c>
      <c r="AT11" s="217"/>
      <c r="AU11" s="217"/>
      <c r="AV11" s="217">
        <v>3060</v>
      </c>
      <c r="AW11" s="217">
        <v>4</v>
      </c>
      <c r="AX11" s="217">
        <v>8</v>
      </c>
      <c r="AY11" s="217">
        <v>2</v>
      </c>
      <c r="AZ11" s="217"/>
      <c r="BA11" s="217"/>
      <c r="BB11" s="217"/>
      <c r="BC11" s="217"/>
      <c r="BD11" s="217"/>
      <c r="BE11" s="217"/>
      <c r="BF11" s="217"/>
      <c r="BG11" s="217"/>
      <c r="BH11" s="217">
        <v>1620</v>
      </c>
      <c r="BI11" s="217">
        <v>4</v>
      </c>
      <c r="BJ11" s="217">
        <v>4</v>
      </c>
      <c r="BK11" s="217">
        <v>4</v>
      </c>
      <c r="BL11" s="217">
        <v>4</v>
      </c>
      <c r="BM11" s="217"/>
      <c r="BN11" s="217"/>
      <c r="BO11" s="217"/>
      <c r="BP11" s="217"/>
      <c r="BQ11" s="217"/>
      <c r="BR11" s="186" t="s">
        <v>194</v>
      </c>
      <c r="BS11" s="186" t="s">
        <v>195</v>
      </c>
      <c r="BT11" s="186" t="s">
        <v>196</v>
      </c>
      <c r="BU11" s="186" t="s">
        <v>197</v>
      </c>
      <c r="BV11" s="186">
        <v>52</v>
      </c>
      <c r="BW11" s="186" t="s">
        <v>191</v>
      </c>
      <c r="BX11" s="186" t="s">
        <v>198</v>
      </c>
      <c r="BY11" s="221">
        <v>1.4999999999999999E-2</v>
      </c>
      <c r="BZ11" s="217">
        <v>14</v>
      </c>
      <c r="CA11" s="217">
        <v>14</v>
      </c>
      <c r="CB11" s="217">
        <v>3074</v>
      </c>
      <c r="CC11" s="217">
        <v>16</v>
      </c>
      <c r="CD11" s="217">
        <v>16</v>
      </c>
      <c r="CE11" s="217">
        <v>1636</v>
      </c>
      <c r="CF11" s="186">
        <v>8</v>
      </c>
      <c r="CG11" s="186">
        <v>12</v>
      </c>
      <c r="CH11" s="101">
        <v>6</v>
      </c>
      <c r="CI11" s="101">
        <v>4</v>
      </c>
      <c r="CJ11" s="101">
        <v>0</v>
      </c>
      <c r="CK11" s="101">
        <v>0</v>
      </c>
      <c r="CL11" s="101">
        <v>0</v>
      </c>
      <c r="CM11" s="101">
        <v>0</v>
      </c>
      <c r="CN11" s="101">
        <v>0</v>
      </c>
      <c r="CO11" s="101">
        <v>30</v>
      </c>
      <c r="CP11" s="220">
        <v>30</v>
      </c>
      <c r="CQ11" s="216">
        <v>4710</v>
      </c>
      <c r="CR11" s="222">
        <v>6.369426751592357E-3</v>
      </c>
      <c r="CS11" s="198">
        <v>1.38</v>
      </c>
      <c r="CT11" s="198">
        <v>216.66</v>
      </c>
      <c r="CU11" s="198">
        <v>1.3979999999999999</v>
      </c>
      <c r="CV11" s="198">
        <v>219.48599999999999</v>
      </c>
      <c r="CW11" s="222">
        <v>0.573913043478261</v>
      </c>
      <c r="CX11" s="272">
        <v>0.22430555555555551</v>
      </c>
      <c r="CY11" s="272">
        <v>8656123.6363636367</v>
      </c>
      <c r="CZ11" s="272">
        <v>361</v>
      </c>
      <c r="DA11" s="272"/>
      <c r="DB11" s="272"/>
      <c r="DC11" s="272"/>
      <c r="DD11" s="230">
        <f t="shared" si="0"/>
        <v>0.573913043478261</v>
      </c>
      <c r="DE11" s="273">
        <f t="shared" si="1"/>
        <v>4680</v>
      </c>
      <c r="DF11" s="14">
        <f t="shared" si="2"/>
        <v>30</v>
      </c>
      <c r="DG11" s="148">
        <f t="shared" si="3"/>
        <v>30</v>
      </c>
      <c r="DH11" s="148">
        <f t="shared" si="4"/>
        <v>0.2</v>
      </c>
      <c r="DI11" s="273">
        <f t="shared" si="5"/>
        <v>4710</v>
      </c>
      <c r="DJ11" s="264">
        <f t="shared" si="6"/>
        <v>6.369426751592357E-3</v>
      </c>
      <c r="DL11" s="14" t="str">
        <f>IFERROR(#REF!-AP11,"")</f>
        <v/>
      </c>
      <c r="DN11" s="274" t="str">
        <f>IFERROR(#REF!-M11,"")</f>
        <v/>
      </c>
      <c r="DO11" s="186" t="e">
        <f>IF(#REF!&gt;AQ11,0,1)</f>
        <v>#REF!</v>
      </c>
      <c r="DP11" s="186">
        <f t="shared" si="7"/>
        <v>1</v>
      </c>
      <c r="DQ11" s="186">
        <f t="shared" si="8"/>
        <v>1</v>
      </c>
      <c r="DR11" s="186"/>
      <c r="DS11" s="186"/>
      <c r="DT11" s="186"/>
      <c r="DU11" s="186"/>
      <c r="DV11" s="186"/>
      <c r="DW11" s="186"/>
      <c r="DX11" s="186"/>
      <c r="DY11" s="186"/>
      <c r="DZ11" s="186"/>
      <c r="EA11" s="186"/>
      <c r="EB11" s="186"/>
      <c r="EC11" s="186"/>
      <c r="ED11" s="186"/>
      <c r="EE11" s="186"/>
      <c r="EF11" s="186"/>
      <c r="EG11" s="186"/>
      <c r="EH11" s="186"/>
      <c r="EI11" s="186"/>
      <c r="EJ11" s="186"/>
    </row>
    <row r="12" spans="1:140" s="195" customFormat="1" ht="31.5" hidden="1" customHeight="1" x14ac:dyDescent="0.2">
      <c r="A12" s="214">
        <v>44927</v>
      </c>
      <c r="B12" s="194">
        <v>1</v>
      </c>
      <c r="C12" s="194">
        <v>1</v>
      </c>
      <c r="D12" s="193">
        <v>2023</v>
      </c>
      <c r="E12" s="194">
        <v>29</v>
      </c>
      <c r="F12" s="194">
        <v>81</v>
      </c>
      <c r="G12" s="194">
        <v>2</v>
      </c>
      <c r="H12" s="207" t="s">
        <v>199</v>
      </c>
      <c r="I12" s="148" t="s">
        <v>200</v>
      </c>
      <c r="J12" s="148" t="s">
        <v>193</v>
      </c>
      <c r="K12" s="148">
        <v>2</v>
      </c>
      <c r="L12" s="148">
        <v>3</v>
      </c>
      <c r="M12" s="208">
        <v>388</v>
      </c>
      <c r="N12" s="209">
        <v>360</v>
      </c>
      <c r="O12" s="210">
        <v>415</v>
      </c>
      <c r="P12" s="196"/>
      <c r="Q12" s="196"/>
      <c r="R12" s="196"/>
      <c r="S12" s="196"/>
      <c r="T12" s="196"/>
      <c r="U12" s="196"/>
      <c r="V12" s="196"/>
      <c r="W12" s="196"/>
      <c r="X12" s="196"/>
      <c r="Y12" s="196"/>
      <c r="Z12" s="197"/>
      <c r="AA12" s="197"/>
      <c r="AB12" s="196">
        <v>482</v>
      </c>
      <c r="AC12" s="196"/>
      <c r="AD12" s="196">
        <v>491</v>
      </c>
      <c r="AE12" s="196"/>
      <c r="AF12" s="196">
        <v>469</v>
      </c>
      <c r="AG12" s="196">
        <v>358</v>
      </c>
      <c r="AH12" s="196"/>
      <c r="AI12" s="196">
        <v>387</v>
      </c>
      <c r="AJ12" s="196"/>
      <c r="AK12" s="196">
        <v>378</v>
      </c>
      <c r="AL12" s="197"/>
      <c r="AM12" s="197"/>
      <c r="AN12" s="271">
        <v>480.66666666666669</v>
      </c>
      <c r="AO12" s="271">
        <v>374.33333333333331</v>
      </c>
      <c r="AP12" s="218">
        <v>60</v>
      </c>
      <c r="AQ12" s="219">
        <v>120</v>
      </c>
      <c r="AR12" s="217"/>
      <c r="AS12" s="217"/>
      <c r="AT12" s="217"/>
      <c r="AU12" s="217"/>
      <c r="AV12" s="217"/>
      <c r="AW12" s="217"/>
      <c r="AX12" s="217"/>
      <c r="AY12" s="217"/>
      <c r="AZ12" s="217"/>
      <c r="BA12" s="217"/>
      <c r="BB12" s="217"/>
      <c r="BC12" s="217"/>
      <c r="BD12" s="217"/>
      <c r="BE12" s="217"/>
      <c r="BF12" s="217"/>
      <c r="BG12" s="217"/>
      <c r="BH12" s="217">
        <v>360</v>
      </c>
      <c r="BI12" s="217">
        <v>4</v>
      </c>
      <c r="BJ12" s="217">
        <v>2</v>
      </c>
      <c r="BK12" s="217">
        <v>2</v>
      </c>
      <c r="BL12" s="217"/>
      <c r="BM12" s="217"/>
      <c r="BN12" s="217"/>
      <c r="BO12" s="217"/>
      <c r="BP12" s="217"/>
      <c r="BQ12" s="217"/>
      <c r="BR12" s="186" t="s">
        <v>201</v>
      </c>
      <c r="BS12" s="186" t="s">
        <v>202</v>
      </c>
      <c r="BT12" s="186" t="s">
        <v>203</v>
      </c>
      <c r="BU12" s="186"/>
      <c r="BV12" s="186">
        <v>52</v>
      </c>
      <c r="BW12" s="186" t="s">
        <v>204</v>
      </c>
      <c r="BX12" s="186" t="s">
        <v>198</v>
      </c>
      <c r="BY12" s="221">
        <v>1.4999999999999999E-2</v>
      </c>
      <c r="BZ12" s="217">
        <v>0</v>
      </c>
      <c r="CA12" s="217">
        <v>0</v>
      </c>
      <c r="CB12" s="217">
        <v>0</v>
      </c>
      <c r="CC12" s="217">
        <v>8</v>
      </c>
      <c r="CD12" s="217">
        <v>2.666666666666667</v>
      </c>
      <c r="CE12" s="217">
        <v>362</v>
      </c>
      <c r="CF12" s="186">
        <v>1</v>
      </c>
      <c r="CG12" s="186">
        <v>0</v>
      </c>
      <c r="CH12" s="101">
        <v>0</v>
      </c>
      <c r="CI12" s="101">
        <v>0</v>
      </c>
      <c r="CJ12" s="101">
        <v>0</v>
      </c>
      <c r="CK12" s="101">
        <v>0</v>
      </c>
      <c r="CL12" s="101">
        <v>0</v>
      </c>
      <c r="CM12" s="101">
        <v>0</v>
      </c>
      <c r="CN12" s="101">
        <v>0</v>
      </c>
      <c r="CO12" s="101">
        <v>8</v>
      </c>
      <c r="CP12" s="220">
        <v>2</v>
      </c>
      <c r="CQ12" s="216">
        <v>362</v>
      </c>
      <c r="CR12" s="222">
        <v>7.366482504604051E-3</v>
      </c>
      <c r="CS12" s="198">
        <v>1.0346666666666671</v>
      </c>
      <c r="CT12" s="198">
        <v>140.45599999999999</v>
      </c>
      <c r="CU12" s="198">
        <v>0.99822222222222212</v>
      </c>
      <c r="CV12" s="198">
        <v>135.5086666666667</v>
      </c>
      <c r="CW12" s="222">
        <v>0.23883161512027501</v>
      </c>
      <c r="CX12" s="272"/>
      <c r="CY12" s="272">
        <v>356405.45454545447</v>
      </c>
      <c r="CZ12" s="272">
        <v>361</v>
      </c>
      <c r="DA12" s="272"/>
      <c r="DB12" s="272"/>
      <c r="DC12" s="272"/>
      <c r="DD12" s="230">
        <f t="shared" si="0"/>
        <v>0.23883161512027495</v>
      </c>
      <c r="DE12" s="273">
        <f t="shared" si="1"/>
        <v>360</v>
      </c>
      <c r="DF12" s="14">
        <f t="shared" si="2"/>
        <v>8</v>
      </c>
      <c r="DG12" s="148">
        <f t="shared" si="3"/>
        <v>3</v>
      </c>
      <c r="DH12" s="148" t="str">
        <f t="shared" si="4"/>
        <v/>
      </c>
      <c r="DI12" s="273">
        <f t="shared" si="5"/>
        <v>363</v>
      </c>
      <c r="DJ12" s="264">
        <f t="shared" si="6"/>
        <v>8.2644628099173556E-3</v>
      </c>
      <c r="DL12" s="14" t="str">
        <f>IFERROR(#REF!-AP12,"")</f>
        <v/>
      </c>
      <c r="DN12" s="274" t="str">
        <f>IFERROR(#REF!-M12,"")</f>
        <v/>
      </c>
      <c r="DO12" s="186" t="e">
        <f>IF(#REF!&gt;AQ12,0,1)</f>
        <v>#REF!</v>
      </c>
      <c r="DP12" s="186">
        <f t="shared" si="7"/>
        <v>1</v>
      </c>
      <c r="DQ12" s="186">
        <f t="shared" si="8"/>
        <v>1</v>
      </c>
      <c r="DR12" s="186"/>
      <c r="DS12" s="186"/>
      <c r="DT12" s="186"/>
      <c r="DU12" s="186"/>
      <c r="DV12" s="186"/>
      <c r="DW12" s="186"/>
      <c r="DX12" s="186"/>
      <c r="DY12" s="186"/>
      <c r="DZ12" s="186"/>
      <c r="EA12" s="186"/>
      <c r="EB12" s="186"/>
      <c r="EC12" s="186"/>
      <c r="ED12" s="186"/>
      <c r="EE12" s="186"/>
      <c r="EF12" s="186"/>
      <c r="EG12" s="186"/>
      <c r="EH12" s="186"/>
      <c r="EI12" s="186"/>
      <c r="EJ12" s="186"/>
    </row>
    <row r="13" spans="1:140" s="195" customFormat="1" ht="31.5" hidden="1" customHeight="1" x14ac:dyDescent="0.2">
      <c r="A13" s="214">
        <v>44927</v>
      </c>
      <c r="B13" s="194">
        <v>1</v>
      </c>
      <c r="C13" s="194">
        <v>1</v>
      </c>
      <c r="D13" s="193">
        <v>2023</v>
      </c>
      <c r="E13" s="194">
        <v>29</v>
      </c>
      <c r="F13" s="194">
        <v>83</v>
      </c>
      <c r="G13" s="194">
        <v>2</v>
      </c>
      <c r="H13" s="207" t="s">
        <v>205</v>
      </c>
      <c r="I13" s="148" t="s">
        <v>206</v>
      </c>
      <c r="J13" s="148" t="s">
        <v>193</v>
      </c>
      <c r="K13" s="148">
        <v>2</v>
      </c>
      <c r="L13" s="148">
        <v>3</v>
      </c>
      <c r="M13" s="208">
        <v>22</v>
      </c>
      <c r="N13" s="209">
        <v>20</v>
      </c>
      <c r="O13" s="210">
        <v>23</v>
      </c>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v>109</v>
      </c>
      <c r="AM13" s="197">
        <v>110</v>
      </c>
      <c r="AN13" s="271"/>
      <c r="AO13" s="271"/>
      <c r="AP13" s="218">
        <v>60</v>
      </c>
      <c r="AQ13" s="219">
        <v>120</v>
      </c>
      <c r="AR13" s="217">
        <v>65.753424657534254</v>
      </c>
      <c r="AS13" s="217">
        <v>109.5</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t="s">
        <v>201</v>
      </c>
      <c r="BS13" s="186" t="s">
        <v>202</v>
      </c>
      <c r="BT13" s="186" t="s">
        <v>207</v>
      </c>
      <c r="BU13" s="186"/>
      <c r="BV13" s="186">
        <v>52</v>
      </c>
      <c r="BW13" s="186" t="s">
        <v>204</v>
      </c>
      <c r="BX13" s="186" t="s">
        <v>198</v>
      </c>
      <c r="BY13" s="221">
        <v>1.4999999999999999E-2</v>
      </c>
      <c r="BZ13" s="217">
        <v>0</v>
      </c>
      <c r="CA13" s="217">
        <v>0</v>
      </c>
      <c r="CB13" s="217">
        <v>0</v>
      </c>
      <c r="CC13" s="217">
        <v>0</v>
      </c>
      <c r="CD13" s="217">
        <v>0</v>
      </c>
      <c r="CE13" s="217">
        <v>0</v>
      </c>
      <c r="CF13" s="186">
        <v>0</v>
      </c>
      <c r="CG13" s="186">
        <v>0</v>
      </c>
      <c r="CH13" s="101">
        <v>0</v>
      </c>
      <c r="CI13" s="101">
        <v>0</v>
      </c>
      <c r="CJ13" s="101">
        <v>0</v>
      </c>
      <c r="CK13" s="101">
        <v>0</v>
      </c>
      <c r="CL13" s="101">
        <v>0</v>
      </c>
      <c r="CM13" s="101">
        <v>0</v>
      </c>
      <c r="CN13" s="101">
        <v>0</v>
      </c>
      <c r="CO13" s="101">
        <v>0</v>
      </c>
      <c r="CP13" s="220">
        <v>0</v>
      </c>
      <c r="CQ13" s="216">
        <v>0</v>
      </c>
      <c r="CR13" s="222"/>
      <c r="CS13" s="198">
        <v>0</v>
      </c>
      <c r="CT13" s="198">
        <v>0</v>
      </c>
      <c r="CU13" s="198"/>
      <c r="CV13" s="198"/>
      <c r="CW13" s="222"/>
      <c r="CX13" s="272">
        <v>0</v>
      </c>
      <c r="CY13" s="272">
        <v>0</v>
      </c>
      <c r="CZ13" s="272">
        <v>361</v>
      </c>
      <c r="DA13" s="272"/>
      <c r="DB13" s="272"/>
      <c r="DC13" s="272"/>
      <c r="DD13" s="230">
        <f t="shared" si="0"/>
        <v>-1</v>
      </c>
      <c r="DE13" s="273">
        <f t="shared" si="1"/>
        <v>0</v>
      </c>
      <c r="DF13" s="14">
        <f t="shared" si="2"/>
        <v>0</v>
      </c>
      <c r="DG13" s="148">
        <f t="shared" si="3"/>
        <v>0</v>
      </c>
      <c r="DH13" s="148">
        <f t="shared" si="4"/>
        <v>0</v>
      </c>
      <c r="DI13" s="273">
        <f t="shared" si="5"/>
        <v>0</v>
      </c>
      <c r="DJ13" s="264" t="str">
        <f t="shared" si="6"/>
        <v/>
      </c>
      <c r="DL13" s="14" t="str">
        <f>IFERROR(#REF!-AP13,"")</f>
        <v/>
      </c>
      <c r="DN13" s="274" t="str">
        <f>IFERROR(#REF!-M13,"")</f>
        <v/>
      </c>
      <c r="DO13" s="186" t="e">
        <f>IF(#REF!&gt;AQ13,0,1)</f>
        <v>#REF!</v>
      </c>
      <c r="DP13" s="186">
        <f t="shared" si="7"/>
        <v>0</v>
      </c>
      <c r="DQ13" s="186">
        <f t="shared" si="8"/>
        <v>1</v>
      </c>
      <c r="DR13" s="186"/>
      <c r="DS13" s="186"/>
      <c r="DT13" s="186"/>
      <c r="DU13" s="186"/>
      <c r="DV13" s="186"/>
      <c r="DW13" s="186"/>
      <c r="DX13" s="186"/>
      <c r="DY13" s="186"/>
      <c r="DZ13" s="186"/>
      <c r="EA13" s="186"/>
      <c r="EB13" s="186"/>
      <c r="EC13" s="186"/>
      <c r="ED13" s="186"/>
      <c r="EE13" s="186"/>
      <c r="EF13" s="186"/>
      <c r="EG13" s="186"/>
      <c r="EH13" s="186"/>
      <c r="EI13" s="186"/>
      <c r="EJ13" s="186"/>
    </row>
    <row r="14" spans="1:140" s="195" customFormat="1" ht="31.5" hidden="1" customHeight="1" x14ac:dyDescent="0.2">
      <c r="A14" s="214">
        <v>44927</v>
      </c>
      <c r="B14" s="194">
        <v>1</v>
      </c>
      <c r="C14" s="194">
        <v>1</v>
      </c>
      <c r="D14" s="193">
        <v>2023</v>
      </c>
      <c r="E14" s="194">
        <v>212</v>
      </c>
      <c r="F14" s="194">
        <v>140</v>
      </c>
      <c r="G14" s="194">
        <v>2</v>
      </c>
      <c r="H14" s="207" t="s">
        <v>208</v>
      </c>
      <c r="I14" s="148" t="s">
        <v>209</v>
      </c>
      <c r="J14" s="148" t="s">
        <v>193</v>
      </c>
      <c r="K14" s="148">
        <v>2</v>
      </c>
      <c r="L14" s="148">
        <v>2</v>
      </c>
      <c r="M14" s="208">
        <v>485</v>
      </c>
      <c r="N14" s="209">
        <v>451</v>
      </c>
      <c r="O14" s="210">
        <v>518</v>
      </c>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c r="AO14" s="271"/>
      <c r="AP14" s="218">
        <v>60</v>
      </c>
      <c r="AQ14" s="219">
        <v>120</v>
      </c>
      <c r="AR14" s="217"/>
      <c r="AS14" s="217"/>
      <c r="AT14" s="217"/>
      <c r="AU14" s="217"/>
      <c r="AV14" s="217">
        <v>1540</v>
      </c>
      <c r="AW14" s="217">
        <v>1</v>
      </c>
      <c r="AX14" s="217">
        <v>1</v>
      </c>
      <c r="AY14" s="217"/>
      <c r="AZ14" s="217"/>
      <c r="BA14" s="217"/>
      <c r="BB14" s="217"/>
      <c r="BC14" s="217"/>
      <c r="BD14" s="217"/>
      <c r="BE14" s="217"/>
      <c r="BF14" s="217"/>
      <c r="BG14" s="217"/>
      <c r="BH14" s="217"/>
      <c r="BI14" s="217"/>
      <c r="BJ14" s="217"/>
      <c r="BK14" s="217"/>
      <c r="BL14" s="217"/>
      <c r="BM14" s="217"/>
      <c r="BN14" s="217"/>
      <c r="BO14" s="217"/>
      <c r="BP14" s="217"/>
      <c r="BQ14" s="217"/>
      <c r="BR14" s="186" t="s">
        <v>201</v>
      </c>
      <c r="BS14" s="186" t="s">
        <v>202</v>
      </c>
      <c r="BT14" s="186" t="s">
        <v>210</v>
      </c>
      <c r="BU14" s="186"/>
      <c r="BV14" s="186">
        <v>52</v>
      </c>
      <c r="BW14" s="186" t="s">
        <v>211</v>
      </c>
      <c r="BX14" s="186" t="s">
        <v>198</v>
      </c>
      <c r="BY14" s="221">
        <v>1.4999999999999999E-2</v>
      </c>
      <c r="BZ14" s="217">
        <v>2</v>
      </c>
      <c r="CA14" s="217">
        <v>1</v>
      </c>
      <c r="CB14" s="217">
        <v>1541</v>
      </c>
      <c r="CC14" s="217">
        <v>0</v>
      </c>
      <c r="CD14" s="217">
        <v>0</v>
      </c>
      <c r="CE14" s="217">
        <v>0</v>
      </c>
      <c r="CF14" s="186">
        <v>0</v>
      </c>
      <c r="CG14" s="186">
        <v>0</v>
      </c>
      <c r="CH14" s="101">
        <v>0</v>
      </c>
      <c r="CI14" s="101">
        <v>0</v>
      </c>
      <c r="CJ14" s="101">
        <v>0</v>
      </c>
      <c r="CK14" s="101">
        <v>0</v>
      </c>
      <c r="CL14" s="101">
        <v>0</v>
      </c>
      <c r="CM14" s="101">
        <v>0</v>
      </c>
      <c r="CN14" s="101">
        <v>0</v>
      </c>
      <c r="CO14" s="101">
        <v>2</v>
      </c>
      <c r="CP14" s="220">
        <v>1</v>
      </c>
      <c r="CQ14" s="216">
        <v>1541</v>
      </c>
      <c r="CR14" s="222">
        <v>6.4892926670992858E-4</v>
      </c>
      <c r="CS14" s="198">
        <v>0.48499999999999999</v>
      </c>
      <c r="CT14" s="198">
        <v>747.38499999999999</v>
      </c>
      <c r="CU14" s="198"/>
      <c r="CV14" s="198"/>
      <c r="CW14" s="222"/>
      <c r="CX14" s="272"/>
      <c r="CY14" s="272">
        <v>1517184.5454545449</v>
      </c>
      <c r="CZ14" s="272">
        <v>361</v>
      </c>
      <c r="DA14" s="272"/>
      <c r="DB14" s="272"/>
      <c r="DC14" s="272"/>
      <c r="DD14" s="230">
        <f t="shared" si="0"/>
        <v>-1</v>
      </c>
      <c r="DE14" s="273">
        <f t="shared" si="1"/>
        <v>1540</v>
      </c>
      <c r="DF14" s="14">
        <f t="shared" si="2"/>
        <v>2</v>
      </c>
      <c r="DG14" s="148">
        <f t="shared" si="3"/>
        <v>1</v>
      </c>
      <c r="DH14" s="148" t="str">
        <f t="shared" si="4"/>
        <v/>
      </c>
      <c r="DI14" s="273">
        <f t="shared" si="5"/>
        <v>1541</v>
      </c>
      <c r="DJ14" s="264">
        <f t="shared" si="6"/>
        <v>6.4892926670992858E-4</v>
      </c>
      <c r="DL14" s="14" t="str">
        <f>IFERROR(#REF!-AP14,"")</f>
        <v/>
      </c>
      <c r="DN14" s="274" t="str">
        <f>IFERROR(#REF!-M14,"")</f>
        <v/>
      </c>
      <c r="DO14" s="186" t="e">
        <f>IF(#REF!&gt;AQ14,0,1)</f>
        <v>#REF!</v>
      </c>
      <c r="DP14" s="186">
        <f t="shared" si="7"/>
        <v>0</v>
      </c>
      <c r="DQ14" s="186">
        <f t="shared" si="8"/>
        <v>1</v>
      </c>
      <c r="DR14" s="186"/>
      <c r="DS14" s="186"/>
      <c r="DT14" s="186"/>
      <c r="DU14" s="186"/>
      <c r="DV14" s="186"/>
      <c r="DW14" s="186"/>
      <c r="DX14" s="186"/>
      <c r="DY14" s="186"/>
      <c r="DZ14" s="186"/>
      <c r="EA14" s="186"/>
      <c r="EB14" s="186"/>
      <c r="EC14" s="186"/>
      <c r="ED14" s="186"/>
      <c r="EE14" s="186"/>
      <c r="EF14" s="186"/>
      <c r="EG14" s="186"/>
      <c r="EH14" s="186"/>
      <c r="EI14" s="186"/>
      <c r="EJ14" s="186"/>
    </row>
    <row r="15" spans="1:140" s="195" customFormat="1" ht="31.5" hidden="1" customHeight="1" x14ac:dyDescent="0.2">
      <c r="A15" s="214">
        <v>44927</v>
      </c>
      <c r="B15" s="194">
        <v>1</v>
      </c>
      <c r="C15" s="194">
        <v>1</v>
      </c>
      <c r="D15" s="193">
        <v>2023</v>
      </c>
      <c r="E15" s="194">
        <v>212</v>
      </c>
      <c r="F15" s="194">
        <v>178</v>
      </c>
      <c r="G15" s="194">
        <v>2</v>
      </c>
      <c r="H15" s="207" t="s">
        <v>212</v>
      </c>
      <c r="I15" s="148" t="s">
        <v>213</v>
      </c>
      <c r="J15" s="148" t="s">
        <v>193</v>
      </c>
      <c r="K15" s="148">
        <v>2</v>
      </c>
      <c r="L15" s="148">
        <v>2</v>
      </c>
      <c r="M15" s="208">
        <v>50</v>
      </c>
      <c r="N15" s="209">
        <v>46</v>
      </c>
      <c r="O15" s="210">
        <v>53</v>
      </c>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c r="AO15" s="271"/>
      <c r="AP15" s="218">
        <v>60</v>
      </c>
      <c r="AQ15" s="219">
        <v>120</v>
      </c>
      <c r="AR15" s="217"/>
      <c r="AS15" s="217"/>
      <c r="AT15" s="217"/>
      <c r="AU15" s="217"/>
      <c r="AV15" s="217">
        <v>1540</v>
      </c>
      <c r="AW15" s="217">
        <v>1</v>
      </c>
      <c r="AX15" s="217">
        <v>1</v>
      </c>
      <c r="AY15" s="217"/>
      <c r="AZ15" s="217"/>
      <c r="BA15" s="217"/>
      <c r="BB15" s="217"/>
      <c r="BC15" s="217"/>
      <c r="BD15" s="217"/>
      <c r="BE15" s="217"/>
      <c r="BF15" s="217"/>
      <c r="BG15" s="217"/>
      <c r="BH15" s="217"/>
      <c r="BI15" s="217"/>
      <c r="BJ15" s="217"/>
      <c r="BK15" s="217"/>
      <c r="BL15" s="217"/>
      <c r="BM15" s="217"/>
      <c r="BN15" s="217"/>
      <c r="BO15" s="217"/>
      <c r="BP15" s="217"/>
      <c r="BQ15" s="217"/>
      <c r="BR15" s="186" t="s">
        <v>201</v>
      </c>
      <c r="BS15" s="186" t="s">
        <v>202</v>
      </c>
      <c r="BT15" s="186" t="s">
        <v>214</v>
      </c>
      <c r="BU15" s="186"/>
      <c r="BV15" s="186">
        <v>52</v>
      </c>
      <c r="BW15" s="186" t="s">
        <v>211</v>
      </c>
      <c r="BX15" s="186" t="s">
        <v>198</v>
      </c>
      <c r="BY15" s="221">
        <v>1.4999999999999999E-2</v>
      </c>
      <c r="BZ15" s="217">
        <v>2</v>
      </c>
      <c r="CA15" s="217">
        <v>1</v>
      </c>
      <c r="CB15" s="217">
        <v>1541</v>
      </c>
      <c r="CC15" s="217">
        <v>0</v>
      </c>
      <c r="CD15" s="217">
        <v>0</v>
      </c>
      <c r="CE15" s="217">
        <v>0</v>
      </c>
      <c r="CF15" s="186">
        <v>0</v>
      </c>
      <c r="CG15" s="186">
        <v>0</v>
      </c>
      <c r="CH15" s="101">
        <v>0</v>
      </c>
      <c r="CI15" s="101">
        <v>0</v>
      </c>
      <c r="CJ15" s="101">
        <v>0</v>
      </c>
      <c r="CK15" s="101">
        <v>0</v>
      </c>
      <c r="CL15" s="101">
        <v>0</v>
      </c>
      <c r="CM15" s="101">
        <v>0</v>
      </c>
      <c r="CN15" s="101">
        <v>0</v>
      </c>
      <c r="CO15" s="101">
        <v>2</v>
      </c>
      <c r="CP15" s="220">
        <v>1</v>
      </c>
      <c r="CQ15" s="216">
        <v>1541</v>
      </c>
      <c r="CR15" s="222">
        <v>6.4892926670992858E-4</v>
      </c>
      <c r="CS15" s="198">
        <v>0.05</v>
      </c>
      <c r="CT15" s="198">
        <v>77.05</v>
      </c>
      <c r="CU15" s="198"/>
      <c r="CV15" s="198"/>
      <c r="CW15" s="222"/>
      <c r="CX15" s="272"/>
      <c r="CY15" s="272">
        <v>1517184.5454545449</v>
      </c>
      <c r="CZ15" s="272">
        <v>361</v>
      </c>
      <c r="DA15" s="272"/>
      <c r="DB15" s="272"/>
      <c r="DC15" s="272"/>
      <c r="DD15" s="230">
        <f t="shared" si="0"/>
        <v>-1</v>
      </c>
      <c r="DE15" s="273">
        <f t="shared" si="1"/>
        <v>1540</v>
      </c>
      <c r="DF15" s="14">
        <f t="shared" si="2"/>
        <v>2</v>
      </c>
      <c r="DG15" s="148">
        <f t="shared" si="3"/>
        <v>1</v>
      </c>
      <c r="DH15" s="148" t="str">
        <f t="shared" si="4"/>
        <v/>
      </c>
      <c r="DI15" s="273">
        <f t="shared" si="5"/>
        <v>1541</v>
      </c>
      <c r="DJ15" s="264">
        <f t="shared" si="6"/>
        <v>6.4892926670992858E-4</v>
      </c>
      <c r="DL15" s="14" t="str">
        <f>IFERROR(#REF!-AP15,"")</f>
        <v/>
      </c>
      <c r="DN15" s="274" t="str">
        <f>IFERROR(#REF!-M15,"")</f>
        <v/>
      </c>
      <c r="DO15" s="186" t="e">
        <f>IF(#REF!&gt;AQ15,0,1)</f>
        <v>#REF!</v>
      </c>
      <c r="DP15" s="186">
        <f t="shared" si="7"/>
        <v>0</v>
      </c>
      <c r="DQ15" s="186">
        <f t="shared" si="8"/>
        <v>1</v>
      </c>
      <c r="DR15" s="186"/>
      <c r="DS15" s="186"/>
      <c r="DT15" s="186"/>
      <c r="DU15" s="186"/>
      <c r="DV15" s="186"/>
      <c r="DW15" s="186"/>
      <c r="DX15" s="186"/>
      <c r="DY15" s="186"/>
      <c r="DZ15" s="186"/>
      <c r="EA15" s="186"/>
      <c r="EB15" s="186"/>
      <c r="EC15" s="186"/>
      <c r="ED15" s="186"/>
      <c r="EE15" s="186"/>
      <c r="EF15" s="186"/>
      <c r="EG15" s="186"/>
      <c r="EH15" s="186"/>
      <c r="EI15" s="186"/>
      <c r="EJ15" s="186"/>
    </row>
    <row r="16" spans="1:140" s="195" customFormat="1" ht="31.5" hidden="1" customHeight="1" x14ac:dyDescent="0.2">
      <c r="A16" s="214">
        <v>44927</v>
      </c>
      <c r="B16" s="194">
        <v>1</v>
      </c>
      <c r="C16" s="194">
        <v>1</v>
      </c>
      <c r="D16" s="193">
        <v>2023</v>
      </c>
      <c r="E16" s="194">
        <v>47</v>
      </c>
      <c r="F16" s="194">
        <v>122</v>
      </c>
      <c r="G16" s="194">
        <v>3</v>
      </c>
      <c r="H16" s="207" t="s">
        <v>215</v>
      </c>
      <c r="I16" s="148" t="s">
        <v>216</v>
      </c>
      <c r="J16" s="148" t="s">
        <v>217</v>
      </c>
      <c r="K16" s="148">
        <v>2</v>
      </c>
      <c r="L16" s="148">
        <v>1</v>
      </c>
      <c r="M16" s="208">
        <v>280</v>
      </c>
      <c r="N16" s="209">
        <v>267</v>
      </c>
      <c r="O16" s="210">
        <v>292</v>
      </c>
      <c r="P16" s="196"/>
      <c r="Q16" s="196">
        <v>354</v>
      </c>
      <c r="R16" s="196"/>
      <c r="S16" s="196"/>
      <c r="T16" s="196"/>
      <c r="U16" s="196"/>
      <c r="V16" s="196">
        <v>300</v>
      </c>
      <c r="W16" s="196"/>
      <c r="X16" s="196"/>
      <c r="Y16" s="196"/>
      <c r="Z16" s="197">
        <v>100</v>
      </c>
      <c r="AA16" s="197"/>
      <c r="AB16" s="196"/>
      <c r="AC16" s="196"/>
      <c r="AD16" s="196"/>
      <c r="AE16" s="196"/>
      <c r="AF16" s="196"/>
      <c r="AG16" s="196"/>
      <c r="AH16" s="196"/>
      <c r="AI16" s="196"/>
      <c r="AJ16" s="196"/>
      <c r="AK16" s="196"/>
      <c r="AL16" s="197"/>
      <c r="AM16" s="197"/>
      <c r="AN16" s="271">
        <v>354</v>
      </c>
      <c r="AO16" s="271">
        <v>300</v>
      </c>
      <c r="AP16" s="218">
        <v>64</v>
      </c>
      <c r="AQ16" s="219">
        <v>113</v>
      </c>
      <c r="AR16" s="217">
        <v>72</v>
      </c>
      <c r="AS16" s="217">
        <v>100</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t="s">
        <v>194</v>
      </c>
      <c r="BS16" s="186" t="s">
        <v>195</v>
      </c>
      <c r="BT16" s="186" t="s">
        <v>218</v>
      </c>
      <c r="BU16" s="186" t="s">
        <v>219</v>
      </c>
      <c r="BV16" s="186">
        <v>52</v>
      </c>
      <c r="BW16" s="186" t="s">
        <v>220</v>
      </c>
      <c r="BX16" s="186" t="s">
        <v>198</v>
      </c>
      <c r="BY16" s="221">
        <v>1.4999999999999999E-2</v>
      </c>
      <c r="BZ16" s="217">
        <v>0</v>
      </c>
      <c r="CA16" s="217">
        <v>0</v>
      </c>
      <c r="CB16" s="217">
        <v>0</v>
      </c>
      <c r="CC16" s="217">
        <v>0</v>
      </c>
      <c r="CD16" s="217">
        <v>0</v>
      </c>
      <c r="CE16" s="217">
        <v>0</v>
      </c>
      <c r="CF16" s="186">
        <v>0</v>
      </c>
      <c r="CG16" s="186">
        <v>0</v>
      </c>
      <c r="CH16" s="101">
        <v>0</v>
      </c>
      <c r="CI16" s="101">
        <v>0</v>
      </c>
      <c r="CJ16" s="101">
        <v>0</v>
      </c>
      <c r="CK16" s="101">
        <v>0</v>
      </c>
      <c r="CL16" s="101">
        <v>0</v>
      </c>
      <c r="CM16" s="101">
        <v>0</v>
      </c>
      <c r="CN16" s="101">
        <v>0</v>
      </c>
      <c r="CO16" s="101">
        <v>0</v>
      </c>
      <c r="CP16" s="220">
        <v>0</v>
      </c>
      <c r="CQ16" s="216">
        <v>0</v>
      </c>
      <c r="CR16" s="222"/>
      <c r="CS16" s="198">
        <v>0</v>
      </c>
      <c r="CT16" s="198">
        <v>0</v>
      </c>
      <c r="CU16" s="198">
        <v>0</v>
      </c>
      <c r="CV16" s="198">
        <v>0</v>
      </c>
      <c r="CW16" s="222">
        <v>0.26428571428571429</v>
      </c>
      <c r="CX16" s="272">
        <v>0</v>
      </c>
      <c r="CY16" s="272">
        <v>0</v>
      </c>
      <c r="CZ16" s="272">
        <v>361</v>
      </c>
      <c r="DA16" s="272"/>
      <c r="DB16" s="272"/>
      <c r="DC16" s="272"/>
      <c r="DD16" s="230">
        <f t="shared" si="0"/>
        <v>0.26428571428571429</v>
      </c>
      <c r="DE16" s="273">
        <f t="shared" si="1"/>
        <v>0</v>
      </c>
      <c r="DF16" s="14">
        <f t="shared" si="2"/>
        <v>0</v>
      </c>
      <c r="DG16" s="148">
        <f t="shared" si="3"/>
        <v>0</v>
      </c>
      <c r="DH16" s="148">
        <f t="shared" si="4"/>
        <v>0</v>
      </c>
      <c r="DI16" s="273">
        <f t="shared" si="5"/>
        <v>0</v>
      </c>
      <c r="DJ16" s="264" t="str">
        <f t="shared" si="6"/>
        <v/>
      </c>
      <c r="DL16" s="14" t="str">
        <f>IFERROR(#REF!-AP16,"")</f>
        <v/>
      </c>
      <c r="DN16" s="274" t="str">
        <f>IFERROR(#REF!-M16,"")</f>
        <v/>
      </c>
      <c r="DO16" s="186" t="e">
        <f>IF(#REF!&gt;AQ16,0,1)</f>
        <v>#REF!</v>
      </c>
      <c r="DP16" s="186">
        <f t="shared" si="7"/>
        <v>1</v>
      </c>
      <c r="DQ16" s="186">
        <f t="shared" si="8"/>
        <v>0</v>
      </c>
      <c r="DR16" s="186"/>
      <c r="DS16" s="186"/>
      <c r="DT16" s="186"/>
      <c r="DU16" s="186"/>
      <c r="DV16" s="186"/>
      <c r="DW16" s="186"/>
      <c r="DX16" s="186"/>
      <c r="DY16" s="186"/>
      <c r="DZ16" s="186"/>
      <c r="EA16" s="186"/>
      <c r="EB16" s="186"/>
      <c r="EC16" s="186"/>
      <c r="ED16" s="186"/>
      <c r="EE16" s="186"/>
      <c r="EF16" s="186"/>
      <c r="EG16" s="186"/>
      <c r="EH16" s="186"/>
      <c r="EI16" s="186"/>
      <c r="EJ16" s="186"/>
    </row>
    <row r="17" spans="1:140" s="195" customFormat="1" ht="31.5" hidden="1" customHeight="1" x14ac:dyDescent="0.2">
      <c r="A17" s="214">
        <v>44927</v>
      </c>
      <c r="B17" s="194">
        <v>1</v>
      </c>
      <c r="C17" s="194">
        <v>1</v>
      </c>
      <c r="D17" s="193">
        <v>2023</v>
      </c>
      <c r="E17" s="194">
        <v>143</v>
      </c>
      <c r="F17" s="194">
        <v>281</v>
      </c>
      <c r="G17" s="194">
        <v>3</v>
      </c>
      <c r="H17" s="207" t="s">
        <v>221</v>
      </c>
      <c r="I17" s="148" t="s">
        <v>222</v>
      </c>
      <c r="J17" s="148" t="s">
        <v>193</v>
      </c>
      <c r="K17" s="148">
        <v>4</v>
      </c>
      <c r="L17" s="148">
        <v>2</v>
      </c>
      <c r="M17" s="208">
        <v>285</v>
      </c>
      <c r="N17" s="209">
        <v>265</v>
      </c>
      <c r="O17" s="210">
        <v>304</v>
      </c>
      <c r="P17" s="196"/>
      <c r="Q17" s="196"/>
      <c r="R17" s="196"/>
      <c r="S17" s="196"/>
      <c r="T17" s="196"/>
      <c r="U17" s="196"/>
      <c r="V17" s="196"/>
      <c r="W17" s="196"/>
      <c r="X17" s="196"/>
      <c r="Y17" s="196"/>
      <c r="Z17" s="197"/>
      <c r="AA17" s="197">
        <v>111</v>
      </c>
      <c r="AB17" s="196"/>
      <c r="AC17" s="196"/>
      <c r="AD17" s="196"/>
      <c r="AE17" s="196"/>
      <c r="AF17" s="196"/>
      <c r="AG17" s="196"/>
      <c r="AH17" s="196"/>
      <c r="AI17" s="196"/>
      <c r="AJ17" s="196"/>
      <c r="AK17" s="196"/>
      <c r="AL17" s="197"/>
      <c r="AM17" s="197"/>
      <c r="AN17" s="271"/>
      <c r="AO17" s="271"/>
      <c r="AP17" s="218">
        <v>120</v>
      </c>
      <c r="AQ17" s="219">
        <v>120</v>
      </c>
      <c r="AR17" s="217">
        <v>129.72972972972971</v>
      </c>
      <c r="AS17" s="217">
        <v>111</v>
      </c>
      <c r="AT17" s="217"/>
      <c r="AU17" s="217"/>
      <c r="AV17" s="217">
        <v>78</v>
      </c>
      <c r="AW17" s="217">
        <v>4</v>
      </c>
      <c r="AX17" s="217">
        <v>6</v>
      </c>
      <c r="AY17" s="217">
        <v>2</v>
      </c>
      <c r="AZ17" s="217"/>
      <c r="BA17" s="217"/>
      <c r="BB17" s="217"/>
      <c r="BC17" s="217"/>
      <c r="BD17" s="217"/>
      <c r="BE17" s="217"/>
      <c r="BF17" s="217"/>
      <c r="BG17" s="217"/>
      <c r="BH17" s="217"/>
      <c r="BI17" s="217"/>
      <c r="BJ17" s="217"/>
      <c r="BK17" s="217"/>
      <c r="BL17" s="217"/>
      <c r="BM17" s="217"/>
      <c r="BN17" s="217"/>
      <c r="BO17" s="217"/>
      <c r="BP17" s="217"/>
      <c r="BQ17" s="217"/>
      <c r="BR17" s="186" t="s">
        <v>223</v>
      </c>
      <c r="BS17" s="186"/>
      <c r="BT17" s="186"/>
      <c r="BU17" s="186"/>
      <c r="BV17" s="186">
        <v>52</v>
      </c>
      <c r="BW17" s="186" t="s">
        <v>224</v>
      </c>
      <c r="BX17" s="186" t="s">
        <v>198</v>
      </c>
      <c r="BY17" s="221">
        <v>1.4999999999999999E-2</v>
      </c>
      <c r="BZ17" s="217">
        <v>12</v>
      </c>
      <c r="CA17" s="217">
        <v>6</v>
      </c>
      <c r="CB17" s="217">
        <v>84</v>
      </c>
      <c r="CC17" s="217">
        <v>0</v>
      </c>
      <c r="CD17" s="217">
        <v>0</v>
      </c>
      <c r="CE17" s="217">
        <v>0</v>
      </c>
      <c r="CF17" s="186">
        <v>2</v>
      </c>
      <c r="CG17" s="186">
        <v>3</v>
      </c>
      <c r="CH17" s="101">
        <v>1</v>
      </c>
      <c r="CI17" s="101">
        <v>0</v>
      </c>
      <c r="CJ17" s="101">
        <v>0</v>
      </c>
      <c r="CK17" s="101">
        <v>0</v>
      </c>
      <c r="CL17" s="101">
        <v>0</v>
      </c>
      <c r="CM17" s="101">
        <v>0</v>
      </c>
      <c r="CN17" s="101">
        <v>0</v>
      </c>
      <c r="CO17" s="101">
        <v>12</v>
      </c>
      <c r="CP17" s="220">
        <v>6</v>
      </c>
      <c r="CQ17" s="216">
        <v>84</v>
      </c>
      <c r="CR17" s="222">
        <v>7.1428571428571425E-2</v>
      </c>
      <c r="CS17" s="198">
        <v>1.71</v>
      </c>
      <c r="CT17" s="198">
        <v>23.94</v>
      </c>
      <c r="CU17" s="198"/>
      <c r="CV17" s="198"/>
      <c r="CW17" s="222"/>
      <c r="CX17" s="272">
        <v>4.6249999999999999E-2</v>
      </c>
      <c r="CY17" s="272">
        <v>165403.63636363641</v>
      </c>
      <c r="CZ17" s="272">
        <v>361</v>
      </c>
      <c r="DA17" s="272"/>
      <c r="DB17" s="272"/>
      <c r="DC17" s="272"/>
      <c r="DD17" s="230">
        <f t="shared" si="0"/>
        <v>-1</v>
      </c>
      <c r="DE17" s="273">
        <f t="shared" si="1"/>
        <v>78</v>
      </c>
      <c r="DF17" s="14">
        <f t="shared" si="2"/>
        <v>12</v>
      </c>
      <c r="DG17" s="148">
        <f t="shared" si="3"/>
        <v>6</v>
      </c>
      <c r="DH17" s="148">
        <f t="shared" si="4"/>
        <v>0</v>
      </c>
      <c r="DI17" s="273">
        <f t="shared" si="5"/>
        <v>84</v>
      </c>
      <c r="DJ17" s="264">
        <f t="shared" si="6"/>
        <v>7.1428571428571425E-2</v>
      </c>
      <c r="DL17" s="14" t="str">
        <f>IFERROR(#REF!-AP17,"")</f>
        <v/>
      </c>
      <c r="DN17" s="274" t="str">
        <f>IFERROR(#REF!-M17,"")</f>
        <v/>
      </c>
      <c r="DO17" s="186" t="e">
        <f>IF(#REF!&gt;AQ17,0,1)</f>
        <v>#REF!</v>
      </c>
      <c r="DP17" s="186">
        <f t="shared" si="7"/>
        <v>0</v>
      </c>
      <c r="DQ17" s="186">
        <f t="shared" si="8"/>
        <v>1</v>
      </c>
      <c r="DR17" s="186"/>
      <c r="DS17" s="186"/>
      <c r="DT17" s="186"/>
      <c r="DU17" s="186"/>
      <c r="DV17" s="186"/>
      <c r="DW17" s="186"/>
      <c r="DX17" s="186"/>
      <c r="DY17" s="186"/>
      <c r="DZ17" s="186"/>
      <c r="EA17" s="186"/>
      <c r="EB17" s="186"/>
      <c r="EC17" s="186"/>
      <c r="ED17" s="186"/>
      <c r="EE17" s="186"/>
      <c r="EF17" s="186"/>
      <c r="EG17" s="186"/>
      <c r="EH17" s="186"/>
      <c r="EI17" s="186"/>
      <c r="EJ17" s="186"/>
    </row>
    <row r="18" spans="1:140" s="195" customFormat="1" ht="31.5" hidden="1" customHeight="1" x14ac:dyDescent="0.2">
      <c r="A18" s="214">
        <v>44927</v>
      </c>
      <c r="B18" s="194">
        <v>1</v>
      </c>
      <c r="C18" s="194">
        <v>1</v>
      </c>
      <c r="D18" s="193">
        <v>2023</v>
      </c>
      <c r="E18" s="194">
        <v>376</v>
      </c>
      <c r="F18" s="194">
        <v>438</v>
      </c>
      <c r="G18" s="194">
        <v>4</v>
      </c>
      <c r="H18" s="207" t="s">
        <v>225</v>
      </c>
      <c r="I18" s="148" t="s">
        <v>226</v>
      </c>
      <c r="J18" s="148" t="s">
        <v>193</v>
      </c>
      <c r="K18" s="148">
        <v>3</v>
      </c>
      <c r="L18" s="148">
        <v>2</v>
      </c>
      <c r="M18" s="208">
        <v>335</v>
      </c>
      <c r="N18" s="209">
        <v>315</v>
      </c>
      <c r="O18" s="210">
        <v>358</v>
      </c>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c r="AO18" s="271"/>
      <c r="AP18" s="218">
        <v>75</v>
      </c>
      <c r="AQ18" s="219">
        <v>144</v>
      </c>
      <c r="AR18" s="217"/>
      <c r="AS18" s="217"/>
      <c r="AT18" s="217"/>
      <c r="AU18" s="217"/>
      <c r="AV18" s="217"/>
      <c r="AW18" s="217">
        <v>2</v>
      </c>
      <c r="AX18" s="217">
        <v>2</v>
      </c>
      <c r="AY18" s="217">
        <v>2</v>
      </c>
      <c r="AZ18" s="217"/>
      <c r="BA18" s="217"/>
      <c r="BB18" s="217"/>
      <c r="BC18" s="217"/>
      <c r="BD18" s="217"/>
      <c r="BE18" s="217"/>
      <c r="BF18" s="217"/>
      <c r="BG18" s="217"/>
      <c r="BH18" s="217">
        <v>1704</v>
      </c>
      <c r="BI18" s="217"/>
      <c r="BJ18" s="217"/>
      <c r="BK18" s="217"/>
      <c r="BL18" s="217"/>
      <c r="BM18" s="217"/>
      <c r="BN18" s="217"/>
      <c r="BO18" s="217"/>
      <c r="BP18" s="217"/>
      <c r="BQ18" s="217"/>
      <c r="BR18" s="186" t="s">
        <v>194</v>
      </c>
      <c r="BS18" s="186" t="s">
        <v>195</v>
      </c>
      <c r="BT18" s="186" t="s">
        <v>227</v>
      </c>
      <c r="BU18" s="186" t="s">
        <v>197</v>
      </c>
      <c r="BV18" s="186">
        <v>52</v>
      </c>
      <c r="BW18" s="186" t="s">
        <v>228</v>
      </c>
      <c r="BX18" s="186" t="s">
        <v>198</v>
      </c>
      <c r="BY18" s="221">
        <v>1.4999999999999999E-2</v>
      </c>
      <c r="BZ18" s="217">
        <v>6</v>
      </c>
      <c r="CA18" s="217">
        <v>3</v>
      </c>
      <c r="CB18" s="217">
        <v>3</v>
      </c>
      <c r="CC18" s="217">
        <v>0</v>
      </c>
      <c r="CD18" s="217">
        <v>0</v>
      </c>
      <c r="CE18" s="217">
        <v>1704</v>
      </c>
      <c r="CF18" s="186">
        <v>1</v>
      </c>
      <c r="CG18" s="186">
        <v>1</v>
      </c>
      <c r="CH18" s="101">
        <v>1</v>
      </c>
      <c r="CI18" s="101">
        <v>0</v>
      </c>
      <c r="CJ18" s="101">
        <v>0</v>
      </c>
      <c r="CK18" s="101">
        <v>0</v>
      </c>
      <c r="CL18" s="101">
        <v>0</v>
      </c>
      <c r="CM18" s="101">
        <v>0</v>
      </c>
      <c r="CN18" s="101">
        <v>0</v>
      </c>
      <c r="CO18" s="101">
        <v>6</v>
      </c>
      <c r="CP18" s="220">
        <v>3</v>
      </c>
      <c r="CQ18" s="216">
        <v>1707</v>
      </c>
      <c r="CR18" s="222">
        <v>1.7574692442882251E-3</v>
      </c>
      <c r="CS18" s="198">
        <v>1.0049999999999999</v>
      </c>
      <c r="CT18" s="198">
        <v>571.84500000000003</v>
      </c>
      <c r="CU18" s="198"/>
      <c r="CV18" s="198"/>
      <c r="CW18" s="222"/>
      <c r="CX18" s="272"/>
      <c r="CY18" s="272">
        <v>2100773.8636363642</v>
      </c>
      <c r="CZ18" s="272">
        <v>361</v>
      </c>
      <c r="DA18" s="272"/>
      <c r="DB18" s="272"/>
      <c r="DC18" s="272"/>
      <c r="DD18" s="230">
        <f t="shared" si="0"/>
        <v>-1</v>
      </c>
      <c r="DE18" s="273">
        <f t="shared" si="1"/>
        <v>1704</v>
      </c>
      <c r="DF18" s="14">
        <f t="shared" si="2"/>
        <v>6</v>
      </c>
      <c r="DG18" s="148">
        <f t="shared" si="3"/>
        <v>3</v>
      </c>
      <c r="DH18" s="148" t="str">
        <f t="shared" si="4"/>
        <v/>
      </c>
      <c r="DI18" s="273">
        <f t="shared" si="5"/>
        <v>1707</v>
      </c>
      <c r="DJ18" s="264">
        <f t="shared" si="6"/>
        <v>1.7574692442882249E-3</v>
      </c>
      <c r="DL18" s="14" t="str">
        <f>IFERROR(#REF!-AP18,"")</f>
        <v/>
      </c>
      <c r="DN18" s="274" t="str">
        <f>IFERROR(#REF!-M18,"")</f>
        <v/>
      </c>
      <c r="DO18" s="186" t="e">
        <f>IF(#REF!&gt;AQ18,0,1)</f>
        <v>#REF!</v>
      </c>
      <c r="DP18" s="186">
        <f t="shared" si="7"/>
        <v>0</v>
      </c>
      <c r="DQ18" s="186">
        <f t="shared" si="8"/>
        <v>1</v>
      </c>
      <c r="DR18" s="186"/>
      <c r="DS18" s="186"/>
      <c r="DT18" s="186"/>
      <c r="DU18" s="186"/>
      <c r="DV18" s="186"/>
      <c r="DW18" s="186"/>
      <c r="DX18" s="186"/>
      <c r="DY18" s="186"/>
      <c r="DZ18" s="186"/>
      <c r="EA18" s="186"/>
      <c r="EB18" s="186"/>
      <c r="EC18" s="186"/>
      <c r="ED18" s="186"/>
      <c r="EE18" s="186"/>
      <c r="EF18" s="186"/>
      <c r="EG18" s="186"/>
      <c r="EH18" s="186"/>
      <c r="EI18" s="186"/>
      <c r="EJ18" s="186"/>
    </row>
    <row r="19" spans="1:140" s="195" customFormat="1" ht="31.5" hidden="1" customHeight="1" x14ac:dyDescent="0.2">
      <c r="A19" s="214">
        <v>44927</v>
      </c>
      <c r="B19" s="194">
        <v>1</v>
      </c>
      <c r="C19" s="194">
        <v>1</v>
      </c>
      <c r="D19" s="193">
        <v>2023</v>
      </c>
      <c r="E19" s="194">
        <v>137</v>
      </c>
      <c r="F19" s="194">
        <v>168</v>
      </c>
      <c r="G19" s="194">
        <v>5</v>
      </c>
      <c r="H19" s="207" t="s">
        <v>229</v>
      </c>
      <c r="I19" s="148" t="s">
        <v>230</v>
      </c>
      <c r="J19" s="148" t="s">
        <v>193</v>
      </c>
      <c r="K19" s="148">
        <v>3</v>
      </c>
      <c r="L19" s="148">
        <v>2</v>
      </c>
      <c r="M19" s="208">
        <v>619</v>
      </c>
      <c r="N19" s="209">
        <v>575</v>
      </c>
      <c r="O19" s="210">
        <v>662</v>
      </c>
      <c r="P19" s="196"/>
      <c r="Q19" s="196">
        <v>800</v>
      </c>
      <c r="R19" s="196"/>
      <c r="S19" s="196"/>
      <c r="T19" s="196"/>
      <c r="U19" s="196"/>
      <c r="V19" s="196">
        <v>672</v>
      </c>
      <c r="W19" s="196"/>
      <c r="X19" s="196"/>
      <c r="Y19" s="196"/>
      <c r="Z19" s="197"/>
      <c r="AA19" s="197"/>
      <c r="AB19" s="196"/>
      <c r="AC19" s="196"/>
      <c r="AD19" s="196"/>
      <c r="AE19" s="196"/>
      <c r="AF19" s="196"/>
      <c r="AG19" s="196"/>
      <c r="AH19" s="196"/>
      <c r="AI19" s="196"/>
      <c r="AJ19" s="196"/>
      <c r="AK19" s="196"/>
      <c r="AL19" s="197"/>
      <c r="AM19" s="197"/>
      <c r="AN19" s="271">
        <v>800</v>
      </c>
      <c r="AO19" s="271">
        <v>672</v>
      </c>
      <c r="AP19" s="218">
        <v>90</v>
      </c>
      <c r="AQ19" s="219">
        <v>116</v>
      </c>
      <c r="AR19" s="217"/>
      <c r="AS19" s="217"/>
      <c r="AT19" s="217"/>
      <c r="AU19" s="217"/>
      <c r="AV19" s="217">
        <v>402</v>
      </c>
      <c r="AW19" s="217">
        <v>2</v>
      </c>
      <c r="AX19" s="217">
        <v>2</v>
      </c>
      <c r="AY19" s="217"/>
      <c r="AZ19" s="217"/>
      <c r="BA19" s="217"/>
      <c r="BB19" s="217"/>
      <c r="BC19" s="217"/>
      <c r="BD19" s="217"/>
      <c r="BE19" s="217"/>
      <c r="BF19" s="217"/>
      <c r="BG19" s="217"/>
      <c r="BH19" s="217"/>
      <c r="BI19" s="217"/>
      <c r="BJ19" s="217"/>
      <c r="BK19" s="217"/>
      <c r="BL19" s="217"/>
      <c r="BM19" s="217"/>
      <c r="BN19" s="217"/>
      <c r="BO19" s="217"/>
      <c r="BP19" s="217"/>
      <c r="BQ19" s="217"/>
      <c r="BR19" s="186" t="s">
        <v>223</v>
      </c>
      <c r="BS19" s="186"/>
      <c r="BT19" s="186"/>
      <c r="BU19" s="186"/>
      <c r="BV19" s="186">
        <v>52</v>
      </c>
      <c r="BW19" s="186" t="s">
        <v>229</v>
      </c>
      <c r="BX19" s="186" t="s">
        <v>198</v>
      </c>
      <c r="BY19" s="221">
        <v>1.4999999999999999E-2</v>
      </c>
      <c r="BZ19" s="217">
        <v>4</v>
      </c>
      <c r="CA19" s="217">
        <v>2</v>
      </c>
      <c r="CB19" s="217">
        <v>404</v>
      </c>
      <c r="CC19" s="217">
        <v>0</v>
      </c>
      <c r="CD19" s="217">
        <v>0</v>
      </c>
      <c r="CE19" s="217">
        <v>0</v>
      </c>
      <c r="CF19" s="186">
        <v>1</v>
      </c>
      <c r="CG19" s="186">
        <v>1</v>
      </c>
      <c r="CH19" s="101">
        <v>0</v>
      </c>
      <c r="CI19" s="101">
        <v>0</v>
      </c>
      <c r="CJ19" s="101">
        <v>0</v>
      </c>
      <c r="CK19" s="101">
        <v>0</v>
      </c>
      <c r="CL19" s="101">
        <v>0</v>
      </c>
      <c r="CM19" s="101">
        <v>0</v>
      </c>
      <c r="CN19" s="101">
        <v>0</v>
      </c>
      <c r="CO19" s="101">
        <v>4</v>
      </c>
      <c r="CP19" s="220">
        <v>2</v>
      </c>
      <c r="CQ19" s="216">
        <v>404</v>
      </c>
      <c r="CR19" s="222">
        <v>4.9504950495049514E-3</v>
      </c>
      <c r="CS19" s="198">
        <v>1.238</v>
      </c>
      <c r="CT19" s="198">
        <v>250.07599999999999</v>
      </c>
      <c r="CU19" s="198">
        <v>1.3440000000000001</v>
      </c>
      <c r="CV19" s="198">
        <v>271.488</v>
      </c>
      <c r="CW19" s="222">
        <v>0.29240710823909533</v>
      </c>
      <c r="CX19" s="272"/>
      <c r="CY19" s="272">
        <v>596634.54545454553</v>
      </c>
      <c r="CZ19" s="272">
        <v>361</v>
      </c>
      <c r="DA19" s="272"/>
      <c r="DB19" s="272"/>
      <c r="DC19" s="272"/>
      <c r="DD19" s="230">
        <f t="shared" si="0"/>
        <v>0.29240710823909533</v>
      </c>
      <c r="DE19" s="273">
        <f t="shared" si="1"/>
        <v>402</v>
      </c>
      <c r="DF19" s="14">
        <f t="shared" si="2"/>
        <v>4</v>
      </c>
      <c r="DG19" s="148">
        <f t="shared" si="3"/>
        <v>2</v>
      </c>
      <c r="DH19" s="148" t="str">
        <f t="shared" si="4"/>
        <v/>
      </c>
      <c r="DI19" s="273">
        <f t="shared" si="5"/>
        <v>404</v>
      </c>
      <c r="DJ19" s="264">
        <f t="shared" si="6"/>
        <v>4.9504950495049506E-3</v>
      </c>
      <c r="DL19" s="14" t="str">
        <f>IFERROR(#REF!-AP19,"")</f>
        <v/>
      </c>
      <c r="DN19" s="274" t="str">
        <f>IFERROR(#REF!-M19,"")</f>
        <v/>
      </c>
      <c r="DO19" s="186" t="e">
        <f>IF(#REF!&gt;AQ19,0,1)</f>
        <v>#REF!</v>
      </c>
      <c r="DP19" s="186">
        <f t="shared" si="7"/>
        <v>1</v>
      </c>
      <c r="DQ19" s="186">
        <f t="shared" si="8"/>
        <v>0</v>
      </c>
      <c r="DR19" s="186"/>
      <c r="DS19" s="186"/>
      <c r="DT19" s="186"/>
      <c r="DU19" s="186"/>
      <c r="DV19" s="186"/>
      <c r="DW19" s="186"/>
      <c r="DX19" s="186"/>
      <c r="DY19" s="186"/>
      <c r="DZ19" s="186"/>
      <c r="EA19" s="186"/>
      <c r="EB19" s="186"/>
      <c r="EC19" s="186"/>
      <c r="ED19" s="186"/>
      <c r="EE19" s="186"/>
      <c r="EF19" s="186"/>
      <c r="EG19" s="186"/>
      <c r="EH19" s="186"/>
      <c r="EI19" s="186"/>
      <c r="EJ19" s="186"/>
    </row>
    <row r="20" spans="1:140" s="195" customFormat="1" ht="31.5" hidden="1" customHeight="1" x14ac:dyDescent="0.2">
      <c r="A20" s="214">
        <v>44927</v>
      </c>
      <c r="B20" s="194">
        <v>1</v>
      </c>
      <c r="C20" s="194">
        <v>1</v>
      </c>
      <c r="D20" s="193">
        <v>2023</v>
      </c>
      <c r="E20" s="194">
        <v>137</v>
      </c>
      <c r="F20" s="194">
        <v>273</v>
      </c>
      <c r="G20" s="194">
        <v>5</v>
      </c>
      <c r="H20" s="207" t="s">
        <v>231</v>
      </c>
      <c r="I20" s="148" t="s">
        <v>232</v>
      </c>
      <c r="J20" s="148" t="s">
        <v>193</v>
      </c>
      <c r="K20" s="148">
        <v>3</v>
      </c>
      <c r="L20" s="148">
        <v>2</v>
      </c>
      <c r="M20" s="208">
        <v>564</v>
      </c>
      <c r="N20" s="209">
        <v>524</v>
      </c>
      <c r="O20" s="210">
        <v>603</v>
      </c>
      <c r="P20" s="196"/>
      <c r="Q20" s="196"/>
      <c r="R20" s="196"/>
      <c r="S20" s="196"/>
      <c r="T20" s="196"/>
      <c r="U20" s="196"/>
      <c r="V20" s="196"/>
      <c r="W20" s="196"/>
      <c r="X20" s="196"/>
      <c r="Y20" s="196"/>
      <c r="Z20" s="197">
        <v>137</v>
      </c>
      <c r="AA20" s="197"/>
      <c r="AB20" s="196"/>
      <c r="AC20" s="196"/>
      <c r="AD20" s="196"/>
      <c r="AE20" s="196"/>
      <c r="AF20" s="196"/>
      <c r="AG20" s="196"/>
      <c r="AH20" s="196"/>
      <c r="AI20" s="196"/>
      <c r="AJ20" s="196"/>
      <c r="AK20" s="196"/>
      <c r="AL20" s="197"/>
      <c r="AM20" s="197"/>
      <c r="AN20" s="271"/>
      <c r="AO20" s="271"/>
      <c r="AP20" s="218">
        <v>93</v>
      </c>
      <c r="AQ20" s="219">
        <v>116</v>
      </c>
      <c r="AR20" s="217">
        <v>78.832116788321173</v>
      </c>
      <c r="AS20" s="217">
        <v>137</v>
      </c>
      <c r="AT20" s="217"/>
      <c r="AU20" s="217"/>
      <c r="AV20" s="217"/>
      <c r="AW20" s="217">
        <v>2</v>
      </c>
      <c r="AX20" s="217">
        <v>2</v>
      </c>
      <c r="AY20" s="217">
        <v>2</v>
      </c>
      <c r="AZ20" s="217"/>
      <c r="BA20" s="217"/>
      <c r="BB20" s="217"/>
      <c r="BC20" s="217"/>
      <c r="BD20" s="217"/>
      <c r="BE20" s="217"/>
      <c r="BF20" s="217"/>
      <c r="BG20" s="217"/>
      <c r="BH20" s="217"/>
      <c r="BI20" s="217"/>
      <c r="BJ20" s="217"/>
      <c r="BK20" s="217"/>
      <c r="BL20" s="217"/>
      <c r="BM20" s="217"/>
      <c r="BN20" s="217"/>
      <c r="BO20" s="217"/>
      <c r="BP20" s="217"/>
      <c r="BQ20" s="217"/>
      <c r="BR20" s="186" t="s">
        <v>223</v>
      </c>
      <c r="BS20" s="186"/>
      <c r="BT20" s="186"/>
      <c r="BU20" s="186"/>
      <c r="BV20" s="186">
        <v>52</v>
      </c>
      <c r="BW20" s="186" t="s">
        <v>229</v>
      </c>
      <c r="BX20" s="186" t="s">
        <v>198</v>
      </c>
      <c r="BY20" s="221">
        <v>1.4999999999999999E-2</v>
      </c>
      <c r="BZ20" s="217">
        <v>6</v>
      </c>
      <c r="CA20" s="217">
        <v>3</v>
      </c>
      <c r="CB20" s="217">
        <v>3</v>
      </c>
      <c r="CC20" s="217">
        <v>0</v>
      </c>
      <c r="CD20" s="217">
        <v>0</v>
      </c>
      <c r="CE20" s="217">
        <v>0</v>
      </c>
      <c r="CF20" s="186">
        <v>1</v>
      </c>
      <c r="CG20" s="186">
        <v>1</v>
      </c>
      <c r="CH20" s="101">
        <v>1</v>
      </c>
      <c r="CI20" s="101">
        <v>0</v>
      </c>
      <c r="CJ20" s="101">
        <v>0</v>
      </c>
      <c r="CK20" s="101">
        <v>0</v>
      </c>
      <c r="CL20" s="101">
        <v>0</v>
      </c>
      <c r="CM20" s="101">
        <v>0</v>
      </c>
      <c r="CN20" s="101">
        <v>0</v>
      </c>
      <c r="CO20" s="101">
        <v>6</v>
      </c>
      <c r="CP20" s="220">
        <v>3</v>
      </c>
      <c r="CQ20" s="216">
        <v>3</v>
      </c>
      <c r="CR20" s="222">
        <v>1</v>
      </c>
      <c r="CS20" s="198">
        <v>1.6919999999999999</v>
      </c>
      <c r="CT20" s="198">
        <v>1.6919999999999999</v>
      </c>
      <c r="CU20" s="198"/>
      <c r="CV20" s="198"/>
      <c r="CW20" s="222"/>
      <c r="CX20" s="272">
        <v>3.8055555555555551E-2</v>
      </c>
      <c r="CY20" s="272">
        <v>4578.136363636364</v>
      </c>
      <c r="CZ20" s="272">
        <v>361</v>
      </c>
      <c r="DA20" s="272"/>
      <c r="DB20" s="272"/>
      <c r="DC20" s="272"/>
      <c r="DD20" s="230">
        <f t="shared" si="0"/>
        <v>-1</v>
      </c>
      <c r="DE20" s="273">
        <f t="shared" si="1"/>
        <v>0</v>
      </c>
      <c r="DF20" s="14">
        <f t="shared" si="2"/>
        <v>6</v>
      </c>
      <c r="DG20" s="148">
        <f t="shared" si="3"/>
        <v>3</v>
      </c>
      <c r="DH20" s="148">
        <f t="shared" si="4"/>
        <v>0</v>
      </c>
      <c r="DI20" s="273">
        <f t="shared" si="5"/>
        <v>3</v>
      </c>
      <c r="DJ20" s="264">
        <f t="shared" si="6"/>
        <v>1</v>
      </c>
      <c r="DL20" s="14" t="str">
        <f>IFERROR(#REF!-AP20,"")</f>
        <v/>
      </c>
      <c r="DN20" s="274" t="str">
        <f>IFERROR(#REF!-M20,"")</f>
        <v/>
      </c>
      <c r="DO20" s="186" t="e">
        <f>IF(#REF!&gt;AQ20,0,1)</f>
        <v>#REF!</v>
      </c>
      <c r="DP20" s="186">
        <f t="shared" si="7"/>
        <v>0</v>
      </c>
      <c r="DQ20" s="186">
        <f t="shared" si="8"/>
        <v>1</v>
      </c>
      <c r="DR20" s="186"/>
      <c r="DS20" s="186"/>
      <c r="DT20" s="186"/>
      <c r="DU20" s="186"/>
      <c r="DV20" s="186"/>
      <c r="DW20" s="186"/>
      <c r="DX20" s="186"/>
      <c r="DY20" s="186"/>
      <c r="DZ20" s="186"/>
      <c r="EA20" s="186"/>
      <c r="EB20" s="186"/>
      <c r="EC20" s="186"/>
      <c r="ED20" s="186"/>
      <c r="EE20" s="186"/>
      <c r="EF20" s="186"/>
      <c r="EG20" s="186"/>
      <c r="EH20" s="186"/>
      <c r="EI20" s="186"/>
      <c r="EJ20" s="186"/>
    </row>
    <row r="21" spans="1:140" s="195" customFormat="1" ht="31.5" hidden="1" customHeight="1" x14ac:dyDescent="0.2">
      <c r="A21" s="214">
        <v>44927</v>
      </c>
      <c r="B21" s="194">
        <v>1</v>
      </c>
      <c r="C21" s="194">
        <v>1</v>
      </c>
      <c r="D21" s="193">
        <v>2023</v>
      </c>
      <c r="E21" s="194">
        <v>243</v>
      </c>
      <c r="F21" s="194">
        <v>167</v>
      </c>
      <c r="G21" s="194">
        <v>6</v>
      </c>
      <c r="H21" s="207" t="s">
        <v>233</v>
      </c>
      <c r="I21" s="148" t="s">
        <v>234</v>
      </c>
      <c r="J21" s="148" t="s">
        <v>193</v>
      </c>
      <c r="K21" s="148">
        <v>2</v>
      </c>
      <c r="L21" s="148">
        <v>2</v>
      </c>
      <c r="M21" s="208">
        <v>888</v>
      </c>
      <c r="N21" s="209">
        <v>825</v>
      </c>
      <c r="O21" s="210">
        <v>950</v>
      </c>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c r="AO21" s="271"/>
      <c r="AP21" s="218">
        <v>55</v>
      </c>
      <c r="AQ21" s="219">
        <v>131</v>
      </c>
      <c r="AR21" s="217"/>
      <c r="AS21" s="217"/>
      <c r="AT21" s="217"/>
      <c r="AU21" s="217"/>
      <c r="AV21" s="217">
        <v>124</v>
      </c>
      <c r="AW21" s="217">
        <v>2</v>
      </c>
      <c r="AX21" s="217">
        <v>2</v>
      </c>
      <c r="AY21" s="217">
        <v>2</v>
      </c>
      <c r="AZ21" s="217"/>
      <c r="BA21" s="217"/>
      <c r="BB21" s="217"/>
      <c r="BC21" s="217"/>
      <c r="BD21" s="217"/>
      <c r="BE21" s="217"/>
      <c r="BF21" s="217"/>
      <c r="BG21" s="217"/>
      <c r="BH21" s="217"/>
      <c r="BI21" s="217"/>
      <c r="BJ21" s="217"/>
      <c r="BK21" s="217"/>
      <c r="BL21" s="217"/>
      <c r="BM21" s="217"/>
      <c r="BN21" s="217"/>
      <c r="BO21" s="217"/>
      <c r="BP21" s="217"/>
      <c r="BQ21" s="217"/>
      <c r="BR21" s="186" t="s">
        <v>223</v>
      </c>
      <c r="BS21" s="186"/>
      <c r="BT21" s="186"/>
      <c r="BU21" s="186"/>
      <c r="BV21" s="186">
        <v>52</v>
      </c>
      <c r="BW21" s="186" t="s">
        <v>233</v>
      </c>
      <c r="BX21" s="186" t="s">
        <v>198</v>
      </c>
      <c r="BY21" s="221">
        <v>1.4999999999999999E-2</v>
      </c>
      <c r="BZ21" s="217">
        <v>6</v>
      </c>
      <c r="CA21" s="217">
        <v>3</v>
      </c>
      <c r="CB21" s="217">
        <v>127</v>
      </c>
      <c r="CC21" s="217">
        <v>0</v>
      </c>
      <c r="CD21" s="217">
        <v>0</v>
      </c>
      <c r="CE21" s="217">
        <v>0</v>
      </c>
      <c r="CF21" s="186">
        <v>1</v>
      </c>
      <c r="CG21" s="186">
        <v>1</v>
      </c>
      <c r="CH21" s="101">
        <v>1</v>
      </c>
      <c r="CI21" s="101">
        <v>0</v>
      </c>
      <c r="CJ21" s="101">
        <v>0</v>
      </c>
      <c r="CK21" s="101">
        <v>0</v>
      </c>
      <c r="CL21" s="101">
        <v>0</v>
      </c>
      <c r="CM21" s="101">
        <v>0</v>
      </c>
      <c r="CN21" s="101">
        <v>0</v>
      </c>
      <c r="CO21" s="101">
        <v>6</v>
      </c>
      <c r="CP21" s="220">
        <v>3</v>
      </c>
      <c r="CQ21" s="216">
        <v>127</v>
      </c>
      <c r="CR21" s="222">
        <v>2.3622047244094491E-2</v>
      </c>
      <c r="CS21" s="198">
        <v>2.6640000000000001</v>
      </c>
      <c r="CT21" s="198">
        <v>112.776</v>
      </c>
      <c r="CU21" s="198"/>
      <c r="CV21" s="198"/>
      <c r="CW21" s="222"/>
      <c r="CX21" s="272"/>
      <c r="CY21" s="272">
        <v>114617.5</v>
      </c>
      <c r="CZ21" s="272">
        <v>361</v>
      </c>
      <c r="DA21" s="272"/>
      <c r="DB21" s="272"/>
      <c r="DC21" s="272"/>
      <c r="DD21" s="230">
        <f t="shared" si="0"/>
        <v>-1</v>
      </c>
      <c r="DE21" s="273">
        <f t="shared" si="1"/>
        <v>124</v>
      </c>
      <c r="DF21" s="14">
        <f t="shared" si="2"/>
        <v>6</v>
      </c>
      <c r="DG21" s="148">
        <f t="shared" si="3"/>
        <v>3</v>
      </c>
      <c r="DH21" s="148" t="str">
        <f t="shared" si="4"/>
        <v/>
      </c>
      <c r="DI21" s="273">
        <f t="shared" si="5"/>
        <v>127</v>
      </c>
      <c r="DJ21" s="264">
        <f t="shared" si="6"/>
        <v>2.3622047244094488E-2</v>
      </c>
      <c r="DL21" s="14" t="str">
        <f>IFERROR(#REF!-AP21,"")</f>
        <v/>
      </c>
      <c r="DN21" s="274" t="str">
        <f>IFERROR(#REF!-M21,"")</f>
        <v/>
      </c>
      <c r="DO21" s="186" t="e">
        <f>IF(#REF!&gt;AQ21,0,1)</f>
        <v>#REF!</v>
      </c>
      <c r="DP21" s="186">
        <f t="shared" si="7"/>
        <v>0</v>
      </c>
      <c r="DQ21" s="186">
        <f t="shared" si="8"/>
        <v>1</v>
      </c>
      <c r="DR21" s="186"/>
      <c r="DS21" s="186"/>
      <c r="DT21" s="186"/>
      <c r="DU21" s="186"/>
      <c r="DV21" s="186"/>
      <c r="DW21" s="186"/>
      <c r="DX21" s="186"/>
      <c r="DY21" s="186"/>
      <c r="DZ21" s="186"/>
      <c r="EA21" s="186"/>
      <c r="EB21" s="186"/>
      <c r="EC21" s="186"/>
      <c r="ED21" s="186"/>
      <c r="EE21" s="186"/>
      <c r="EF21" s="186"/>
      <c r="EG21" s="186"/>
      <c r="EH21" s="186"/>
      <c r="EI21" s="186"/>
      <c r="EJ21" s="186"/>
    </row>
    <row r="22" spans="1:140" s="195" customFormat="1" ht="31.5" hidden="1" customHeight="1" x14ac:dyDescent="0.2">
      <c r="A22" s="214">
        <v>44927</v>
      </c>
      <c r="B22" s="194">
        <v>1</v>
      </c>
      <c r="C22" s="194">
        <v>1</v>
      </c>
      <c r="D22" s="193">
        <v>2023</v>
      </c>
      <c r="E22" s="194">
        <v>422</v>
      </c>
      <c r="F22" s="194">
        <v>668</v>
      </c>
      <c r="G22" s="194">
        <v>6</v>
      </c>
      <c r="H22" s="207" t="s">
        <v>235</v>
      </c>
      <c r="I22" s="148" t="s">
        <v>236</v>
      </c>
      <c r="J22" s="148" t="s">
        <v>193</v>
      </c>
      <c r="K22" s="148">
        <v>2</v>
      </c>
      <c r="L22" s="148">
        <v>1</v>
      </c>
      <c r="M22" s="208">
        <v>103</v>
      </c>
      <c r="N22" s="209">
        <v>96</v>
      </c>
      <c r="O22" s="210">
        <v>110</v>
      </c>
      <c r="P22" s="196"/>
      <c r="Q22" s="196"/>
      <c r="R22" s="196"/>
      <c r="S22" s="196">
        <v>153</v>
      </c>
      <c r="T22" s="196"/>
      <c r="U22" s="196"/>
      <c r="V22" s="196"/>
      <c r="W22" s="196"/>
      <c r="X22" s="196">
        <v>106</v>
      </c>
      <c r="Y22" s="196"/>
      <c r="Z22" s="197"/>
      <c r="AA22" s="197">
        <v>103</v>
      </c>
      <c r="AB22" s="196">
        <v>139</v>
      </c>
      <c r="AC22" s="196"/>
      <c r="AD22" s="196">
        <v>142</v>
      </c>
      <c r="AE22" s="196"/>
      <c r="AF22" s="196">
        <v>151</v>
      </c>
      <c r="AG22" s="196">
        <v>106</v>
      </c>
      <c r="AH22" s="196"/>
      <c r="AI22" s="196">
        <v>107</v>
      </c>
      <c r="AJ22" s="196"/>
      <c r="AK22" s="196">
        <v>110</v>
      </c>
      <c r="AL22" s="197">
        <v>98</v>
      </c>
      <c r="AM22" s="197">
        <v>100</v>
      </c>
      <c r="AN22" s="271">
        <v>146.25</v>
      </c>
      <c r="AO22" s="271">
        <v>107.25</v>
      </c>
      <c r="AP22" s="218">
        <v>103</v>
      </c>
      <c r="AQ22" s="219">
        <v>105</v>
      </c>
      <c r="AR22" s="217">
        <v>71.760797342192689</v>
      </c>
      <c r="AS22" s="217">
        <v>100.3333333333333</v>
      </c>
      <c r="AT22" s="217"/>
      <c r="AU22" s="217"/>
      <c r="AV22" s="217"/>
      <c r="AW22" s="217">
        <v>2</v>
      </c>
      <c r="AX22" s="217">
        <v>4</v>
      </c>
      <c r="AY22" s="217">
        <v>2</v>
      </c>
      <c r="AZ22" s="217"/>
      <c r="BA22" s="217"/>
      <c r="BB22" s="217"/>
      <c r="BC22" s="217"/>
      <c r="BD22" s="217"/>
      <c r="BE22" s="217"/>
      <c r="BF22" s="217"/>
      <c r="BG22" s="217"/>
      <c r="BH22" s="217">
        <v>440</v>
      </c>
      <c r="BI22" s="217">
        <v>5</v>
      </c>
      <c r="BJ22" s="217">
        <v>2</v>
      </c>
      <c r="BK22" s="217">
        <v>3</v>
      </c>
      <c r="BL22" s="217"/>
      <c r="BM22" s="217"/>
      <c r="BN22" s="217"/>
      <c r="BO22" s="217"/>
      <c r="BP22" s="217"/>
      <c r="BQ22" s="217"/>
      <c r="BR22" s="186" t="s">
        <v>194</v>
      </c>
      <c r="BS22" s="186" t="s">
        <v>195</v>
      </c>
      <c r="BT22" s="186" t="s">
        <v>237</v>
      </c>
      <c r="BU22" s="186" t="s">
        <v>197</v>
      </c>
      <c r="BV22" s="186">
        <v>52</v>
      </c>
      <c r="BW22" s="186" t="s">
        <v>235</v>
      </c>
      <c r="BX22" s="186" t="s">
        <v>198</v>
      </c>
      <c r="BY22" s="221">
        <v>1.4999999999999999E-2</v>
      </c>
      <c r="BZ22" s="217">
        <v>8</v>
      </c>
      <c r="CA22" s="217">
        <v>8</v>
      </c>
      <c r="CB22" s="217">
        <v>8</v>
      </c>
      <c r="CC22" s="217">
        <v>10</v>
      </c>
      <c r="CD22" s="217">
        <v>10</v>
      </c>
      <c r="CE22" s="217">
        <v>450</v>
      </c>
      <c r="CF22" s="186">
        <v>7</v>
      </c>
      <c r="CG22" s="186">
        <v>6</v>
      </c>
      <c r="CH22" s="101">
        <v>5</v>
      </c>
      <c r="CI22" s="101">
        <v>0</v>
      </c>
      <c r="CJ22" s="101">
        <v>0</v>
      </c>
      <c r="CK22" s="101">
        <v>0</v>
      </c>
      <c r="CL22" s="101">
        <v>0</v>
      </c>
      <c r="CM22" s="101">
        <v>0</v>
      </c>
      <c r="CN22" s="101">
        <v>0</v>
      </c>
      <c r="CO22" s="101">
        <v>18</v>
      </c>
      <c r="CP22" s="220">
        <v>18</v>
      </c>
      <c r="CQ22" s="216">
        <v>458</v>
      </c>
      <c r="CR22" s="222">
        <v>3.9301310043668117E-2</v>
      </c>
      <c r="CS22" s="198">
        <v>1.8540000000000001</v>
      </c>
      <c r="CT22" s="198">
        <v>47.173999999999999</v>
      </c>
      <c r="CU22" s="198">
        <v>1.9305000000000001</v>
      </c>
      <c r="CV22" s="198">
        <v>49.1205</v>
      </c>
      <c r="CW22" s="222">
        <v>0.4199029126213592</v>
      </c>
      <c r="CX22" s="272">
        <v>0.25083333333333341</v>
      </c>
      <c r="CY22" s="272">
        <v>774082.45454545459</v>
      </c>
      <c r="CZ22" s="272">
        <v>361</v>
      </c>
      <c r="DA22" s="272"/>
      <c r="DB22" s="272"/>
      <c r="DC22" s="272"/>
      <c r="DD22" s="230">
        <f t="shared" si="0"/>
        <v>0.4199029126213592</v>
      </c>
      <c r="DE22" s="273">
        <f t="shared" si="1"/>
        <v>440</v>
      </c>
      <c r="DF22" s="14">
        <f t="shared" si="2"/>
        <v>18</v>
      </c>
      <c r="DG22" s="148">
        <f t="shared" si="3"/>
        <v>18</v>
      </c>
      <c r="DH22" s="148">
        <f t="shared" si="4"/>
        <v>0.3</v>
      </c>
      <c r="DI22" s="273">
        <f t="shared" si="5"/>
        <v>458</v>
      </c>
      <c r="DJ22" s="264">
        <f t="shared" si="6"/>
        <v>3.9301310043668124E-2</v>
      </c>
      <c r="DL22" s="14" t="str">
        <f>IFERROR(#REF!-AP22,"")</f>
        <v/>
      </c>
      <c r="DN22" s="274" t="str">
        <f>IFERROR(#REF!-M22,"")</f>
        <v/>
      </c>
      <c r="DO22" s="186" t="e">
        <f>IF(#REF!&gt;AQ22,0,1)</f>
        <v>#REF!</v>
      </c>
      <c r="DP22" s="186">
        <f t="shared" si="7"/>
        <v>1</v>
      </c>
      <c r="DQ22" s="186">
        <f t="shared" si="8"/>
        <v>1</v>
      </c>
      <c r="DR22" s="186"/>
      <c r="DS22" s="186"/>
      <c r="DT22" s="186"/>
      <c r="DU22" s="186"/>
      <c r="DV22" s="186"/>
      <c r="DW22" s="186"/>
      <c r="DX22" s="186"/>
      <c r="DY22" s="186"/>
      <c r="DZ22" s="186"/>
      <c r="EA22" s="186"/>
      <c r="EB22" s="186"/>
      <c r="EC22" s="186"/>
      <c r="ED22" s="186"/>
      <c r="EE22" s="186"/>
      <c r="EF22" s="186"/>
      <c r="EG22" s="186"/>
      <c r="EH22" s="186"/>
      <c r="EI22" s="186"/>
      <c r="EJ22" s="186"/>
    </row>
    <row r="23" spans="1:140" s="195" customFormat="1" ht="31.5" hidden="1" customHeight="1" x14ac:dyDescent="0.2">
      <c r="A23" s="214">
        <v>44927</v>
      </c>
      <c r="B23" s="194">
        <v>1</v>
      </c>
      <c r="C23" s="194">
        <v>1</v>
      </c>
      <c r="D23" s="193">
        <v>2023</v>
      </c>
      <c r="E23" s="194">
        <v>425</v>
      </c>
      <c r="F23" s="194">
        <v>674</v>
      </c>
      <c r="G23" s="194">
        <v>7</v>
      </c>
      <c r="H23" s="207" t="s">
        <v>238</v>
      </c>
      <c r="I23" s="148" t="s">
        <v>239</v>
      </c>
      <c r="J23" s="148" t="s">
        <v>217</v>
      </c>
      <c r="K23" s="148">
        <v>2</v>
      </c>
      <c r="L23" s="148">
        <v>1</v>
      </c>
      <c r="M23" s="208">
        <v>256</v>
      </c>
      <c r="N23" s="209">
        <v>240</v>
      </c>
      <c r="O23" s="210">
        <v>274</v>
      </c>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c r="AO23" s="271"/>
      <c r="AP23" s="218">
        <v>60</v>
      </c>
      <c r="AQ23" s="219">
        <v>120</v>
      </c>
      <c r="AR23" s="217"/>
      <c r="AS23" s="217"/>
      <c r="AT23" s="217"/>
      <c r="AU23" s="217"/>
      <c r="AV23" s="217">
        <v>1400</v>
      </c>
      <c r="AW23" s="217">
        <v>2</v>
      </c>
      <c r="AX23" s="217">
        <v>1</v>
      </c>
      <c r="AY23" s="217"/>
      <c r="AZ23" s="217"/>
      <c r="BA23" s="217"/>
      <c r="BB23" s="217"/>
      <c r="BC23" s="217"/>
      <c r="BD23" s="217"/>
      <c r="BE23" s="217"/>
      <c r="BF23" s="217"/>
      <c r="BG23" s="217"/>
      <c r="BH23" s="217"/>
      <c r="BI23" s="217"/>
      <c r="BJ23" s="217"/>
      <c r="BK23" s="217"/>
      <c r="BL23" s="217"/>
      <c r="BM23" s="217"/>
      <c r="BN23" s="217"/>
      <c r="BO23" s="217"/>
      <c r="BP23" s="217"/>
      <c r="BQ23" s="217"/>
      <c r="BR23" s="186" t="s">
        <v>194</v>
      </c>
      <c r="BS23" s="186" t="s">
        <v>195</v>
      </c>
      <c r="BT23" s="186" t="s">
        <v>240</v>
      </c>
      <c r="BU23" s="186" t="s">
        <v>219</v>
      </c>
      <c r="BV23" s="186">
        <v>52</v>
      </c>
      <c r="BW23" s="186" t="s">
        <v>238</v>
      </c>
      <c r="BX23" s="186" t="s">
        <v>198</v>
      </c>
      <c r="BY23" s="221">
        <v>1.4999999999999999E-2</v>
      </c>
      <c r="BZ23" s="217">
        <v>3</v>
      </c>
      <c r="CA23" s="217">
        <v>3</v>
      </c>
      <c r="CB23" s="217">
        <v>1403</v>
      </c>
      <c r="CC23" s="217">
        <v>0</v>
      </c>
      <c r="CD23" s="217">
        <v>0</v>
      </c>
      <c r="CE23" s="217">
        <v>0</v>
      </c>
      <c r="CF23" s="186">
        <v>2</v>
      </c>
      <c r="CG23" s="186">
        <v>1</v>
      </c>
      <c r="CH23" s="101">
        <v>0</v>
      </c>
      <c r="CI23" s="101">
        <v>0</v>
      </c>
      <c r="CJ23" s="101">
        <v>0</v>
      </c>
      <c r="CK23" s="101">
        <v>0</v>
      </c>
      <c r="CL23" s="101">
        <v>0</v>
      </c>
      <c r="CM23" s="101">
        <v>0</v>
      </c>
      <c r="CN23" s="101">
        <v>0</v>
      </c>
      <c r="CO23" s="101">
        <v>3</v>
      </c>
      <c r="CP23" s="220">
        <v>3</v>
      </c>
      <c r="CQ23" s="216">
        <v>1403</v>
      </c>
      <c r="CR23" s="222">
        <v>2.1382751247327162E-3</v>
      </c>
      <c r="CS23" s="198">
        <v>0.76800000000000002</v>
      </c>
      <c r="CT23" s="198">
        <v>359.16800000000001</v>
      </c>
      <c r="CU23" s="198"/>
      <c r="CV23" s="198"/>
      <c r="CW23" s="222"/>
      <c r="CX23" s="272"/>
      <c r="CY23" s="272">
        <v>1381317.2727272729</v>
      </c>
      <c r="CZ23" s="272">
        <v>361</v>
      </c>
      <c r="DA23" s="272"/>
      <c r="DB23" s="272"/>
      <c r="DC23" s="272"/>
      <c r="DD23" s="230">
        <f t="shared" si="0"/>
        <v>-1</v>
      </c>
      <c r="DE23" s="273">
        <f t="shared" si="1"/>
        <v>1400</v>
      </c>
      <c r="DF23" s="14">
        <f t="shared" si="2"/>
        <v>3</v>
      </c>
      <c r="DG23" s="148">
        <f t="shared" si="3"/>
        <v>3</v>
      </c>
      <c r="DH23" s="148" t="str">
        <f t="shared" si="4"/>
        <v/>
      </c>
      <c r="DI23" s="273">
        <f t="shared" si="5"/>
        <v>1403</v>
      </c>
      <c r="DJ23" s="264">
        <f t="shared" si="6"/>
        <v>2.1382751247327157E-3</v>
      </c>
      <c r="DL23" s="14" t="str">
        <f>IFERROR(#REF!-AP23,"")</f>
        <v/>
      </c>
      <c r="DN23" s="274" t="str">
        <f>IFERROR(#REF!-M23,"")</f>
        <v/>
      </c>
      <c r="DO23" s="186" t="e">
        <f>IF(#REF!&gt;AQ23,0,1)</f>
        <v>#REF!</v>
      </c>
      <c r="DP23" s="186">
        <f t="shared" si="7"/>
        <v>0</v>
      </c>
      <c r="DQ23" s="186">
        <f t="shared" si="8"/>
        <v>1</v>
      </c>
      <c r="DR23" s="186"/>
      <c r="DS23" s="186"/>
      <c r="DT23" s="186"/>
      <c r="DU23" s="186"/>
      <c r="DV23" s="186"/>
      <c r="DW23" s="186"/>
      <c r="DX23" s="186"/>
      <c r="DY23" s="186"/>
      <c r="DZ23" s="186"/>
      <c r="EA23" s="186"/>
      <c r="EB23" s="186"/>
      <c r="EC23" s="186"/>
      <c r="ED23" s="186"/>
      <c r="EE23" s="186"/>
      <c r="EF23" s="186"/>
      <c r="EG23" s="186"/>
      <c r="EH23" s="186"/>
      <c r="EI23" s="186"/>
      <c r="EJ23" s="186"/>
    </row>
    <row r="24" spans="1:140" s="195" customFormat="1" ht="31.5" hidden="1" customHeight="1" x14ac:dyDescent="0.2">
      <c r="A24" s="214">
        <v>44927</v>
      </c>
      <c r="B24" s="194">
        <v>1</v>
      </c>
      <c r="C24" s="194">
        <v>1</v>
      </c>
      <c r="D24" s="193">
        <v>2023</v>
      </c>
      <c r="E24" s="194">
        <v>423</v>
      </c>
      <c r="F24" s="194">
        <v>669</v>
      </c>
      <c r="G24" s="194">
        <v>8</v>
      </c>
      <c r="H24" s="207" t="s">
        <v>241</v>
      </c>
      <c r="I24" s="148" t="s">
        <v>242</v>
      </c>
      <c r="J24" s="148" t="s">
        <v>193</v>
      </c>
      <c r="K24" s="148">
        <v>2</v>
      </c>
      <c r="L24" s="148">
        <v>2</v>
      </c>
      <c r="M24" s="208">
        <v>954</v>
      </c>
      <c r="N24" s="209">
        <v>897</v>
      </c>
      <c r="O24" s="210">
        <v>1021</v>
      </c>
      <c r="P24" s="196"/>
      <c r="Q24" s="196">
        <v>1439</v>
      </c>
      <c r="R24" s="196"/>
      <c r="S24" s="196">
        <v>1395</v>
      </c>
      <c r="T24" s="196"/>
      <c r="U24" s="196"/>
      <c r="V24" s="196">
        <v>1044</v>
      </c>
      <c r="W24" s="196"/>
      <c r="X24" s="196">
        <v>1028</v>
      </c>
      <c r="Y24" s="196"/>
      <c r="Z24" s="197">
        <v>167</v>
      </c>
      <c r="AA24" s="197">
        <v>150</v>
      </c>
      <c r="AB24" s="196">
        <v>1406</v>
      </c>
      <c r="AC24" s="196"/>
      <c r="AD24" s="196">
        <v>1417</v>
      </c>
      <c r="AE24" s="196"/>
      <c r="AF24" s="196">
        <v>1368</v>
      </c>
      <c r="AG24" s="196">
        <v>931</v>
      </c>
      <c r="AH24" s="196"/>
      <c r="AI24" s="196">
        <v>1007</v>
      </c>
      <c r="AJ24" s="196"/>
      <c r="AK24" s="196">
        <v>979</v>
      </c>
      <c r="AL24" s="197"/>
      <c r="AM24" s="197"/>
      <c r="AN24" s="271">
        <v>1405</v>
      </c>
      <c r="AO24" s="271">
        <v>997.8</v>
      </c>
      <c r="AP24" s="218">
        <v>40</v>
      </c>
      <c r="AQ24" s="219">
        <v>180</v>
      </c>
      <c r="AR24" s="217">
        <v>45.425867507886437</v>
      </c>
      <c r="AS24" s="217">
        <v>158.5</v>
      </c>
      <c r="AT24" s="217"/>
      <c r="AU24" s="217"/>
      <c r="AV24" s="217">
        <v>726</v>
      </c>
      <c r="AW24" s="217">
        <v>4</v>
      </c>
      <c r="AX24" s="217">
        <v>4</v>
      </c>
      <c r="AY24" s="217">
        <v>2</v>
      </c>
      <c r="AZ24" s="217"/>
      <c r="BA24" s="217"/>
      <c r="BB24" s="217"/>
      <c r="BC24" s="217"/>
      <c r="BD24" s="217"/>
      <c r="BE24" s="217"/>
      <c r="BF24" s="217"/>
      <c r="BG24" s="217"/>
      <c r="BH24" s="217"/>
      <c r="BI24" s="217"/>
      <c r="BJ24" s="217"/>
      <c r="BK24" s="217"/>
      <c r="BL24" s="217"/>
      <c r="BM24" s="217"/>
      <c r="BN24" s="217"/>
      <c r="BO24" s="217"/>
      <c r="BP24" s="217"/>
      <c r="BQ24" s="217"/>
      <c r="BR24" s="186" t="s">
        <v>194</v>
      </c>
      <c r="BS24" s="186" t="s">
        <v>195</v>
      </c>
      <c r="BT24" s="186" t="s">
        <v>243</v>
      </c>
      <c r="BU24" s="186" t="s">
        <v>197</v>
      </c>
      <c r="BV24" s="186">
        <v>52</v>
      </c>
      <c r="BW24" s="186" t="s">
        <v>241</v>
      </c>
      <c r="BX24" s="186" t="s">
        <v>198</v>
      </c>
      <c r="BY24" s="221">
        <v>1.4999999999999999E-2</v>
      </c>
      <c r="BZ24" s="217">
        <v>10</v>
      </c>
      <c r="CA24" s="217">
        <v>5</v>
      </c>
      <c r="CB24" s="217">
        <v>731</v>
      </c>
      <c r="CC24" s="217">
        <v>0</v>
      </c>
      <c r="CD24" s="217">
        <v>0</v>
      </c>
      <c r="CE24" s="217">
        <v>0</v>
      </c>
      <c r="CF24" s="186">
        <v>2</v>
      </c>
      <c r="CG24" s="186">
        <v>2</v>
      </c>
      <c r="CH24" s="101">
        <v>1</v>
      </c>
      <c r="CI24" s="101">
        <v>0</v>
      </c>
      <c r="CJ24" s="101">
        <v>0</v>
      </c>
      <c r="CK24" s="101">
        <v>0</v>
      </c>
      <c r="CL24" s="101">
        <v>0</v>
      </c>
      <c r="CM24" s="101">
        <v>0</v>
      </c>
      <c r="CN24" s="101">
        <v>0</v>
      </c>
      <c r="CO24" s="101">
        <v>10</v>
      </c>
      <c r="CP24" s="220">
        <v>5</v>
      </c>
      <c r="CQ24" s="216">
        <v>731</v>
      </c>
      <c r="CR24" s="222">
        <v>6.8399452804377564E-3</v>
      </c>
      <c r="CS24" s="198">
        <v>4.7699999999999996</v>
      </c>
      <c r="CT24" s="198">
        <v>697.37400000000002</v>
      </c>
      <c r="CU24" s="198">
        <v>4.9889999999999999</v>
      </c>
      <c r="CV24" s="198">
        <v>729.39179999999988</v>
      </c>
      <c r="CW24" s="222">
        <v>0.4727463312368973</v>
      </c>
      <c r="CX24" s="272">
        <v>0.1100694444444444</v>
      </c>
      <c r="CY24" s="272">
        <v>479801.81818181818</v>
      </c>
      <c r="CZ24" s="272">
        <v>361</v>
      </c>
      <c r="DA24" s="272"/>
      <c r="DB24" s="272"/>
      <c r="DC24" s="272"/>
      <c r="DD24" s="230">
        <f t="shared" si="0"/>
        <v>0.4727463312368973</v>
      </c>
      <c r="DE24" s="273">
        <f t="shared" si="1"/>
        <v>726</v>
      </c>
      <c r="DF24" s="14">
        <f t="shared" si="2"/>
        <v>10</v>
      </c>
      <c r="DG24" s="148">
        <f t="shared" si="3"/>
        <v>5</v>
      </c>
      <c r="DH24" s="148">
        <f t="shared" si="4"/>
        <v>0.1</v>
      </c>
      <c r="DI24" s="273">
        <f t="shared" si="5"/>
        <v>731</v>
      </c>
      <c r="DJ24" s="264">
        <f t="shared" si="6"/>
        <v>6.8399452804377564E-3</v>
      </c>
      <c r="DL24" s="14" t="str">
        <f>IFERROR(#REF!-AP24,"")</f>
        <v/>
      </c>
      <c r="DN24" s="274" t="str">
        <f>IFERROR(#REF!-M24,"")</f>
        <v/>
      </c>
      <c r="DO24" s="186" t="e">
        <f>IF(#REF!&gt;AQ24,0,1)</f>
        <v>#REF!</v>
      </c>
      <c r="DP24" s="186">
        <f t="shared" si="7"/>
        <v>1</v>
      </c>
      <c r="DQ24" s="186">
        <f t="shared" si="8"/>
        <v>1</v>
      </c>
      <c r="DR24" s="186"/>
      <c r="DS24" s="186"/>
      <c r="DT24" s="186"/>
      <c r="DU24" s="186"/>
      <c r="DV24" s="186"/>
      <c r="DW24" s="186"/>
      <c r="DX24" s="186"/>
      <c r="DY24" s="186"/>
      <c r="DZ24" s="186"/>
      <c r="EA24" s="186"/>
      <c r="EB24" s="186"/>
      <c r="EC24" s="186"/>
      <c r="ED24" s="186"/>
      <c r="EE24" s="186"/>
      <c r="EF24" s="186"/>
      <c r="EG24" s="186"/>
      <c r="EH24" s="186"/>
      <c r="EI24" s="186"/>
      <c r="EJ24" s="186"/>
    </row>
    <row r="25" spans="1:140" s="195" customFormat="1" ht="31.5" hidden="1" customHeight="1" x14ac:dyDescent="0.2">
      <c r="A25" s="214">
        <v>44927</v>
      </c>
      <c r="B25" s="194">
        <v>1</v>
      </c>
      <c r="C25" s="194">
        <v>1</v>
      </c>
      <c r="D25" s="193">
        <v>2023</v>
      </c>
      <c r="E25" s="194">
        <v>18</v>
      </c>
      <c r="F25" s="194">
        <v>49</v>
      </c>
      <c r="G25" s="194">
        <v>9</v>
      </c>
      <c r="H25" s="207" t="s">
        <v>244</v>
      </c>
      <c r="I25" s="148" t="s">
        <v>245</v>
      </c>
      <c r="J25" s="148" t="s">
        <v>217</v>
      </c>
      <c r="K25" s="148">
        <v>3</v>
      </c>
      <c r="L25" s="148">
        <v>3</v>
      </c>
      <c r="M25" s="208">
        <v>100</v>
      </c>
      <c r="N25" s="209">
        <v>95</v>
      </c>
      <c r="O25" s="210">
        <v>104</v>
      </c>
      <c r="P25" s="196"/>
      <c r="Q25" s="196">
        <v>152</v>
      </c>
      <c r="R25" s="196"/>
      <c r="S25" s="196">
        <v>160</v>
      </c>
      <c r="T25" s="196"/>
      <c r="U25" s="196"/>
      <c r="V25" s="196">
        <v>108</v>
      </c>
      <c r="W25" s="196"/>
      <c r="X25" s="196">
        <v>105</v>
      </c>
      <c r="Y25" s="196"/>
      <c r="Z25" s="197"/>
      <c r="AA25" s="197"/>
      <c r="AB25" s="196">
        <v>135</v>
      </c>
      <c r="AC25" s="196"/>
      <c r="AD25" s="196">
        <v>139</v>
      </c>
      <c r="AE25" s="196"/>
      <c r="AF25" s="196">
        <v>129</v>
      </c>
      <c r="AG25" s="196">
        <v>101</v>
      </c>
      <c r="AH25" s="196"/>
      <c r="AI25" s="196">
        <v>102</v>
      </c>
      <c r="AJ25" s="196"/>
      <c r="AK25" s="196">
        <v>104</v>
      </c>
      <c r="AL25" s="197"/>
      <c r="AM25" s="197"/>
      <c r="AN25" s="271">
        <v>143</v>
      </c>
      <c r="AO25" s="271">
        <v>104</v>
      </c>
      <c r="AP25" s="218">
        <v>101</v>
      </c>
      <c r="AQ25" s="219">
        <v>107</v>
      </c>
      <c r="AR25" s="217"/>
      <c r="AS25" s="217"/>
      <c r="AT25" s="217"/>
      <c r="AU25" s="217"/>
      <c r="AV25" s="217">
        <v>2100</v>
      </c>
      <c r="AW25" s="217">
        <v>2</v>
      </c>
      <c r="AX25" s="217">
        <v>1</v>
      </c>
      <c r="AY25" s="217">
        <v>1</v>
      </c>
      <c r="AZ25" s="217"/>
      <c r="BA25" s="217"/>
      <c r="BB25" s="217"/>
      <c r="BC25" s="217"/>
      <c r="BD25" s="217"/>
      <c r="BE25" s="217"/>
      <c r="BF25" s="217"/>
      <c r="BG25" s="217"/>
      <c r="BH25" s="217">
        <v>1680</v>
      </c>
      <c r="BI25" s="217">
        <v>2</v>
      </c>
      <c r="BJ25" s="217">
        <v>4</v>
      </c>
      <c r="BK25" s="217">
        <v>4</v>
      </c>
      <c r="BL25" s="217"/>
      <c r="BM25" s="217"/>
      <c r="BN25" s="217"/>
      <c r="BO25" s="217"/>
      <c r="BP25" s="217"/>
      <c r="BQ25" s="217"/>
      <c r="BR25" s="186" t="s">
        <v>194</v>
      </c>
      <c r="BS25" s="186" t="s">
        <v>195</v>
      </c>
      <c r="BT25" s="186" t="s">
        <v>246</v>
      </c>
      <c r="BU25" s="186" t="s">
        <v>219</v>
      </c>
      <c r="BV25" s="186">
        <v>52</v>
      </c>
      <c r="BW25" s="186" t="s">
        <v>247</v>
      </c>
      <c r="BX25" s="186" t="s">
        <v>198</v>
      </c>
      <c r="BY25" s="221">
        <v>1.4999999999999999E-2</v>
      </c>
      <c r="BZ25" s="217">
        <v>4</v>
      </c>
      <c r="CA25" s="217">
        <v>1.333333333333333</v>
      </c>
      <c r="CB25" s="217">
        <v>2101</v>
      </c>
      <c r="CC25" s="217">
        <v>10</v>
      </c>
      <c r="CD25" s="217">
        <v>3.333333333333333</v>
      </c>
      <c r="CE25" s="217">
        <v>1683</v>
      </c>
      <c r="CF25" s="186">
        <v>1</v>
      </c>
      <c r="CG25" s="186">
        <v>1</v>
      </c>
      <c r="CH25" s="101">
        <v>1</v>
      </c>
      <c r="CI25" s="101">
        <v>0</v>
      </c>
      <c r="CJ25" s="101">
        <v>0</v>
      </c>
      <c r="CK25" s="101">
        <v>0</v>
      </c>
      <c r="CL25" s="101">
        <v>0</v>
      </c>
      <c r="CM25" s="101">
        <v>0</v>
      </c>
      <c r="CN25" s="101">
        <v>0</v>
      </c>
      <c r="CO25" s="101">
        <v>14</v>
      </c>
      <c r="CP25" s="220">
        <v>4</v>
      </c>
      <c r="CQ25" s="216">
        <v>3784</v>
      </c>
      <c r="CR25" s="222">
        <v>1.2332628611698381E-3</v>
      </c>
      <c r="CS25" s="198">
        <v>0.46666666666666667</v>
      </c>
      <c r="CT25" s="198">
        <v>378.4</v>
      </c>
      <c r="CU25" s="198">
        <v>0.48533333333333339</v>
      </c>
      <c r="CV25" s="198">
        <v>393.536</v>
      </c>
      <c r="CW25" s="222">
        <v>0.43</v>
      </c>
      <c r="CX25" s="272"/>
      <c r="CY25" s="272">
        <v>6271292.0000000009</v>
      </c>
      <c r="CZ25" s="272">
        <v>361</v>
      </c>
      <c r="DA25" s="272"/>
      <c r="DB25" s="272"/>
      <c r="DC25" s="272"/>
      <c r="DD25" s="230">
        <f t="shared" si="0"/>
        <v>0.43</v>
      </c>
      <c r="DE25" s="273">
        <f t="shared" si="1"/>
        <v>3780</v>
      </c>
      <c r="DF25" s="14">
        <f t="shared" si="2"/>
        <v>14</v>
      </c>
      <c r="DG25" s="148">
        <f t="shared" si="3"/>
        <v>5</v>
      </c>
      <c r="DH25" s="148" t="str">
        <f t="shared" si="4"/>
        <v/>
      </c>
      <c r="DI25" s="273">
        <f t="shared" si="5"/>
        <v>3785</v>
      </c>
      <c r="DJ25" s="264">
        <f t="shared" si="6"/>
        <v>1.321003963011889E-3</v>
      </c>
      <c r="DL25" s="14" t="str">
        <f>IFERROR(#REF!-AP25,"")</f>
        <v/>
      </c>
      <c r="DN25" s="274" t="str">
        <f>IFERROR(#REF!-M25,"")</f>
        <v/>
      </c>
      <c r="DO25" s="186" t="e">
        <f>IF(#REF!&gt;AQ25,0,1)</f>
        <v>#REF!</v>
      </c>
      <c r="DP25" s="186">
        <f t="shared" si="7"/>
        <v>1</v>
      </c>
      <c r="DQ25" s="186">
        <f t="shared" si="8"/>
        <v>1</v>
      </c>
      <c r="DR25" s="186"/>
      <c r="DS25" s="186"/>
      <c r="DT25" s="186"/>
      <c r="DU25" s="186"/>
      <c r="DV25" s="186"/>
      <c r="DW25" s="186"/>
      <c r="DX25" s="186"/>
      <c r="DY25" s="186"/>
      <c r="DZ25" s="186"/>
      <c r="EA25" s="186"/>
      <c r="EB25" s="186"/>
      <c r="EC25" s="186"/>
      <c r="ED25" s="186"/>
      <c r="EE25" s="186"/>
      <c r="EF25" s="186"/>
      <c r="EG25" s="186"/>
      <c r="EH25" s="186"/>
      <c r="EI25" s="186"/>
      <c r="EJ25" s="186"/>
    </row>
    <row r="26" spans="1:140" s="195" customFormat="1" ht="31.5" hidden="1" customHeight="1" x14ac:dyDescent="0.2">
      <c r="A26" s="214">
        <v>44927</v>
      </c>
      <c r="B26" s="194">
        <v>1</v>
      </c>
      <c r="C26" s="194">
        <v>1</v>
      </c>
      <c r="D26" s="193">
        <v>2023</v>
      </c>
      <c r="E26" s="194">
        <v>18</v>
      </c>
      <c r="F26" s="194">
        <v>50</v>
      </c>
      <c r="G26" s="194">
        <v>9</v>
      </c>
      <c r="H26" s="207" t="s">
        <v>248</v>
      </c>
      <c r="I26" s="148" t="s">
        <v>249</v>
      </c>
      <c r="J26" s="148" t="s">
        <v>217</v>
      </c>
      <c r="K26" s="148">
        <v>3</v>
      </c>
      <c r="L26" s="148">
        <v>3</v>
      </c>
      <c r="M26" s="208">
        <v>54</v>
      </c>
      <c r="N26" s="209">
        <v>51</v>
      </c>
      <c r="O26" s="210">
        <v>56</v>
      </c>
      <c r="P26" s="196"/>
      <c r="Q26" s="196">
        <v>75</v>
      </c>
      <c r="R26" s="196"/>
      <c r="S26" s="196">
        <v>75</v>
      </c>
      <c r="T26" s="196"/>
      <c r="U26" s="196"/>
      <c r="V26" s="196">
        <v>58</v>
      </c>
      <c r="W26" s="196"/>
      <c r="X26" s="196">
        <v>57</v>
      </c>
      <c r="Y26" s="196"/>
      <c r="Z26" s="197">
        <v>94</v>
      </c>
      <c r="AA26" s="197">
        <v>92</v>
      </c>
      <c r="AB26" s="196">
        <v>71</v>
      </c>
      <c r="AC26" s="196"/>
      <c r="AD26" s="196">
        <v>72</v>
      </c>
      <c r="AE26" s="196"/>
      <c r="AF26" s="196">
        <v>67</v>
      </c>
      <c r="AG26" s="196">
        <v>55</v>
      </c>
      <c r="AH26" s="196"/>
      <c r="AI26" s="196">
        <v>56</v>
      </c>
      <c r="AJ26" s="196"/>
      <c r="AK26" s="196">
        <v>55</v>
      </c>
      <c r="AL26" s="197">
        <v>93</v>
      </c>
      <c r="AM26" s="197">
        <v>92</v>
      </c>
      <c r="AN26" s="271">
        <v>72</v>
      </c>
      <c r="AO26" s="271">
        <v>56.2</v>
      </c>
      <c r="AP26" s="218">
        <v>101</v>
      </c>
      <c r="AQ26" s="219">
        <v>107</v>
      </c>
      <c r="AR26" s="217">
        <v>116.44204851752021</v>
      </c>
      <c r="AS26" s="217">
        <v>92.75</v>
      </c>
      <c r="AT26" s="217"/>
      <c r="AU26" s="217"/>
      <c r="AV26" s="217">
        <v>2100</v>
      </c>
      <c r="AW26" s="217">
        <v>1</v>
      </c>
      <c r="AX26" s="217">
        <v>2</v>
      </c>
      <c r="AY26" s="217">
        <v>1</v>
      </c>
      <c r="AZ26" s="217"/>
      <c r="BA26" s="217"/>
      <c r="BB26" s="217"/>
      <c r="BC26" s="217"/>
      <c r="BD26" s="217"/>
      <c r="BE26" s="217"/>
      <c r="BF26" s="217"/>
      <c r="BG26" s="217"/>
      <c r="BH26" s="217">
        <v>1680</v>
      </c>
      <c r="BI26" s="217">
        <v>2</v>
      </c>
      <c r="BJ26" s="217">
        <v>4</v>
      </c>
      <c r="BK26" s="217">
        <v>4</v>
      </c>
      <c r="BL26" s="217"/>
      <c r="BM26" s="217"/>
      <c r="BN26" s="217"/>
      <c r="BO26" s="217"/>
      <c r="BP26" s="217"/>
      <c r="BQ26" s="217"/>
      <c r="BR26" s="186" t="s">
        <v>194</v>
      </c>
      <c r="BS26" s="186" t="s">
        <v>195</v>
      </c>
      <c r="BT26" s="186" t="s">
        <v>250</v>
      </c>
      <c r="BU26" s="186" t="s">
        <v>219</v>
      </c>
      <c r="BV26" s="186">
        <v>52</v>
      </c>
      <c r="BW26" s="186" t="s">
        <v>247</v>
      </c>
      <c r="BX26" s="186" t="s">
        <v>198</v>
      </c>
      <c r="BY26" s="221">
        <v>1.4999999999999999E-2</v>
      </c>
      <c r="BZ26" s="217">
        <v>4</v>
      </c>
      <c r="CA26" s="217">
        <v>1.333333333333333</v>
      </c>
      <c r="CB26" s="217">
        <v>2101</v>
      </c>
      <c r="CC26" s="217">
        <v>10</v>
      </c>
      <c r="CD26" s="217">
        <v>3.333333333333333</v>
      </c>
      <c r="CE26" s="217">
        <v>1683</v>
      </c>
      <c r="CF26" s="186">
        <v>1</v>
      </c>
      <c r="CG26" s="186">
        <v>2</v>
      </c>
      <c r="CH26" s="101">
        <v>1</v>
      </c>
      <c r="CI26" s="101">
        <v>0</v>
      </c>
      <c r="CJ26" s="101">
        <v>0</v>
      </c>
      <c r="CK26" s="101">
        <v>0</v>
      </c>
      <c r="CL26" s="101">
        <v>0</v>
      </c>
      <c r="CM26" s="101">
        <v>0</v>
      </c>
      <c r="CN26" s="101">
        <v>0</v>
      </c>
      <c r="CO26" s="101">
        <v>14</v>
      </c>
      <c r="CP26" s="220">
        <v>4</v>
      </c>
      <c r="CQ26" s="216">
        <v>3784</v>
      </c>
      <c r="CR26" s="222">
        <v>1.2332628611698381E-3</v>
      </c>
      <c r="CS26" s="198">
        <v>0.252</v>
      </c>
      <c r="CT26" s="198">
        <v>204.33600000000001</v>
      </c>
      <c r="CU26" s="198">
        <v>0.2622666666666667</v>
      </c>
      <c r="CV26" s="198">
        <v>212.66079999999999</v>
      </c>
      <c r="CW26" s="222">
        <v>0.33333333333333331</v>
      </c>
      <c r="CX26" s="272">
        <v>4.007716049382716E-2</v>
      </c>
      <c r="CY26" s="272">
        <v>6271292.0000000009</v>
      </c>
      <c r="CZ26" s="272">
        <v>361</v>
      </c>
      <c r="DA26" s="272"/>
      <c r="DB26" s="272"/>
      <c r="DC26" s="272"/>
      <c r="DD26" s="230">
        <f t="shared" si="0"/>
        <v>0.33333333333333331</v>
      </c>
      <c r="DE26" s="273">
        <f t="shared" si="1"/>
        <v>3780</v>
      </c>
      <c r="DF26" s="14">
        <f t="shared" si="2"/>
        <v>14</v>
      </c>
      <c r="DG26" s="148">
        <f t="shared" si="3"/>
        <v>5</v>
      </c>
      <c r="DH26" s="148">
        <f t="shared" si="4"/>
        <v>0</v>
      </c>
      <c r="DI26" s="273">
        <f t="shared" si="5"/>
        <v>3785</v>
      </c>
      <c r="DJ26" s="264">
        <f t="shared" si="6"/>
        <v>1.321003963011889E-3</v>
      </c>
      <c r="DL26" s="14" t="str">
        <f>IFERROR(#REF!-AP26,"")</f>
        <v/>
      </c>
      <c r="DN26" s="274" t="str">
        <f>IFERROR(#REF!-M26,"")</f>
        <v/>
      </c>
      <c r="DO26" s="186" t="e">
        <f>IF(#REF!&gt;AQ26,0,1)</f>
        <v>#REF!</v>
      </c>
      <c r="DP26" s="186">
        <f t="shared" si="7"/>
        <v>1</v>
      </c>
      <c r="DQ26" s="186">
        <f t="shared" si="8"/>
        <v>0</v>
      </c>
      <c r="DR26" s="186"/>
      <c r="DS26" s="186"/>
      <c r="DT26" s="186"/>
      <c r="DU26" s="186"/>
      <c r="DV26" s="186"/>
      <c r="DW26" s="186"/>
      <c r="DX26" s="186"/>
      <c r="DY26" s="186"/>
      <c r="DZ26" s="186"/>
      <c r="EA26" s="186"/>
      <c r="EB26" s="186"/>
      <c r="EC26" s="186"/>
      <c r="ED26" s="186"/>
      <c r="EE26" s="186"/>
      <c r="EF26" s="186"/>
      <c r="EG26" s="186"/>
      <c r="EH26" s="186"/>
      <c r="EI26" s="186"/>
      <c r="EJ26" s="186"/>
    </row>
    <row r="27" spans="1:140" s="195" customFormat="1" ht="31.5" hidden="1" customHeight="1" x14ac:dyDescent="0.2">
      <c r="A27" s="214">
        <v>44927</v>
      </c>
      <c r="B27" s="194">
        <v>1</v>
      </c>
      <c r="C27" s="194">
        <v>1</v>
      </c>
      <c r="D27" s="193">
        <v>2023</v>
      </c>
      <c r="E27" s="194">
        <v>599</v>
      </c>
      <c r="F27" s="194">
        <v>916</v>
      </c>
      <c r="G27" s="194">
        <v>25</v>
      </c>
      <c r="H27" s="207" t="s">
        <v>251</v>
      </c>
      <c r="I27" s="148" t="s">
        <v>252</v>
      </c>
      <c r="J27" s="148" t="s">
        <v>253</v>
      </c>
      <c r="K27" s="148">
        <v>12</v>
      </c>
      <c r="L27" s="148">
        <v>1</v>
      </c>
      <c r="M27" s="208">
        <v>1</v>
      </c>
      <c r="N27" s="209">
        <v>1</v>
      </c>
      <c r="O27" s="210">
        <v>1</v>
      </c>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c r="AO27" s="271"/>
      <c r="AP27" s="218">
        <v>360</v>
      </c>
      <c r="AQ27" s="219">
        <v>120</v>
      </c>
      <c r="AR27" s="217"/>
      <c r="AS27" s="217"/>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t="s">
        <v>254</v>
      </c>
      <c r="BS27" s="186" t="s">
        <v>254</v>
      </c>
      <c r="BT27" s="186" t="s">
        <v>255</v>
      </c>
      <c r="BU27" s="186"/>
      <c r="BV27" s="186">
        <v>52</v>
      </c>
      <c r="BW27" s="186" t="s">
        <v>256</v>
      </c>
      <c r="BX27" s="186" t="s">
        <v>257</v>
      </c>
      <c r="BY27" s="221">
        <v>0.02</v>
      </c>
      <c r="BZ27" s="217">
        <v>0</v>
      </c>
      <c r="CA27" s="217">
        <v>0</v>
      </c>
      <c r="CB27" s="217">
        <v>0</v>
      </c>
      <c r="CC27" s="217">
        <v>0</v>
      </c>
      <c r="CD27" s="217">
        <v>0</v>
      </c>
      <c r="CE27" s="217">
        <v>0</v>
      </c>
      <c r="CF27" s="186">
        <v>0</v>
      </c>
      <c r="CG27" s="186">
        <v>0</v>
      </c>
      <c r="CH27" s="101">
        <v>0</v>
      </c>
      <c r="CI27" s="101">
        <v>0</v>
      </c>
      <c r="CJ27" s="101">
        <v>0</v>
      </c>
      <c r="CK27" s="101">
        <v>0</v>
      </c>
      <c r="CL27" s="101">
        <v>0</v>
      </c>
      <c r="CM27" s="101">
        <v>0</v>
      </c>
      <c r="CN27" s="101">
        <v>0</v>
      </c>
      <c r="CO27" s="101">
        <v>0</v>
      </c>
      <c r="CP27" s="220">
        <v>0</v>
      </c>
      <c r="CQ27" s="216">
        <v>0</v>
      </c>
      <c r="CR27" s="222"/>
      <c r="CS27" s="198">
        <v>0</v>
      </c>
      <c r="CT27" s="198">
        <v>0</v>
      </c>
      <c r="CU27" s="198"/>
      <c r="CV27" s="198"/>
      <c r="CW27" s="222"/>
      <c r="CX27" s="272"/>
      <c r="CY27" s="272">
        <v>0</v>
      </c>
      <c r="CZ27" s="272">
        <v>361</v>
      </c>
      <c r="DA27" s="272"/>
      <c r="DB27" s="272"/>
      <c r="DC27" s="272"/>
      <c r="DD27" s="230">
        <f t="shared" si="0"/>
        <v>-1</v>
      </c>
      <c r="DE27" s="273">
        <f t="shared" si="1"/>
        <v>0</v>
      </c>
      <c r="DF27" s="14">
        <f t="shared" si="2"/>
        <v>0</v>
      </c>
      <c r="DG27" s="148">
        <f t="shared" si="3"/>
        <v>0</v>
      </c>
      <c r="DH27" s="148" t="str">
        <f t="shared" si="4"/>
        <v/>
      </c>
      <c r="DI27" s="273">
        <f t="shared" si="5"/>
        <v>0</v>
      </c>
      <c r="DJ27" s="264" t="str">
        <f t="shared" si="6"/>
        <v/>
      </c>
      <c r="DL27" s="14" t="str">
        <f>IFERROR(#REF!-AP27,"")</f>
        <v/>
      </c>
      <c r="DN27" s="274" t="str">
        <f>IFERROR(#REF!-M27,"")</f>
        <v/>
      </c>
      <c r="DO27" s="186" t="e">
        <f>IF(#REF!&gt;AQ27,0,1)</f>
        <v>#REF!</v>
      </c>
      <c r="DP27" s="186">
        <f t="shared" si="7"/>
        <v>0</v>
      </c>
      <c r="DQ27" s="186">
        <f t="shared" si="8"/>
        <v>1</v>
      </c>
      <c r="DR27" s="186"/>
      <c r="DS27" s="186"/>
      <c r="DT27" s="186"/>
      <c r="DU27" s="186"/>
      <c r="DV27" s="186"/>
      <c r="DW27" s="186"/>
      <c r="DX27" s="186"/>
      <c r="DY27" s="186"/>
      <c r="DZ27" s="186"/>
      <c r="EA27" s="186"/>
      <c r="EB27" s="186"/>
      <c r="EC27" s="186"/>
      <c r="ED27" s="186"/>
      <c r="EE27" s="186"/>
      <c r="EF27" s="186"/>
      <c r="EG27" s="186"/>
      <c r="EH27" s="186"/>
      <c r="EI27" s="186"/>
      <c r="EJ27" s="186"/>
    </row>
    <row r="28" spans="1:140" s="195" customFormat="1" ht="31.5" hidden="1" customHeight="1" x14ac:dyDescent="0.2">
      <c r="A28" s="214">
        <v>44927</v>
      </c>
      <c r="B28" s="194">
        <v>1</v>
      </c>
      <c r="C28" s="194">
        <v>1</v>
      </c>
      <c r="D28" s="193">
        <v>2023</v>
      </c>
      <c r="E28" s="194">
        <v>52</v>
      </c>
      <c r="F28" s="194">
        <v>130</v>
      </c>
      <c r="G28" s="194">
        <v>26</v>
      </c>
      <c r="H28" s="207" t="s">
        <v>258</v>
      </c>
      <c r="I28" s="148" t="s">
        <v>259</v>
      </c>
      <c r="J28" s="148" t="s">
        <v>253</v>
      </c>
      <c r="K28" s="148">
        <v>9</v>
      </c>
      <c r="L28" s="148">
        <v>1</v>
      </c>
      <c r="M28" s="208">
        <v>12</v>
      </c>
      <c r="N28" s="209">
        <v>11</v>
      </c>
      <c r="O28" s="210">
        <v>12</v>
      </c>
      <c r="P28" s="196"/>
      <c r="Q28" s="196"/>
      <c r="R28" s="196"/>
      <c r="S28" s="196">
        <v>23</v>
      </c>
      <c r="T28" s="196"/>
      <c r="U28" s="196"/>
      <c r="V28" s="196"/>
      <c r="W28" s="196"/>
      <c r="X28" s="196">
        <v>15</v>
      </c>
      <c r="Y28" s="196"/>
      <c r="Z28" s="197"/>
      <c r="AA28" s="197">
        <v>88</v>
      </c>
      <c r="AB28" s="196">
        <v>14</v>
      </c>
      <c r="AC28" s="196"/>
      <c r="AD28" s="196">
        <v>16</v>
      </c>
      <c r="AE28" s="196"/>
      <c r="AF28" s="196">
        <v>15</v>
      </c>
      <c r="AG28" s="196">
        <v>11</v>
      </c>
      <c r="AH28" s="196"/>
      <c r="AI28" s="196">
        <v>13</v>
      </c>
      <c r="AJ28" s="196"/>
      <c r="AK28" s="196">
        <v>13</v>
      </c>
      <c r="AL28" s="197">
        <v>93</v>
      </c>
      <c r="AM28" s="197">
        <v>96</v>
      </c>
      <c r="AN28" s="271">
        <v>17</v>
      </c>
      <c r="AO28" s="271">
        <v>13</v>
      </c>
      <c r="AP28" s="218">
        <v>336</v>
      </c>
      <c r="AQ28" s="219">
        <v>96</v>
      </c>
      <c r="AR28" s="217">
        <v>350.90252707581232</v>
      </c>
      <c r="AS28" s="217">
        <v>92.333333333333329</v>
      </c>
      <c r="AT28" s="217"/>
      <c r="AU28" s="217"/>
      <c r="AV28" s="217"/>
      <c r="AW28" s="217">
        <v>6</v>
      </c>
      <c r="AX28" s="217">
        <v>8</v>
      </c>
      <c r="AY28" s="217">
        <v>12</v>
      </c>
      <c r="AZ28" s="217"/>
      <c r="BA28" s="217"/>
      <c r="BB28" s="217"/>
      <c r="BC28" s="217"/>
      <c r="BD28" s="217"/>
      <c r="BE28" s="217"/>
      <c r="BF28" s="217"/>
      <c r="BG28" s="217"/>
      <c r="BH28" s="217">
        <v>2400</v>
      </c>
      <c r="BI28" s="217">
        <v>5</v>
      </c>
      <c r="BJ28" s="217">
        <v>5</v>
      </c>
      <c r="BK28" s="217">
        <v>8</v>
      </c>
      <c r="BL28" s="217"/>
      <c r="BM28" s="217"/>
      <c r="BN28" s="217"/>
      <c r="BO28" s="217"/>
      <c r="BP28" s="217"/>
      <c r="BQ28" s="217"/>
      <c r="BR28" s="186" t="s">
        <v>201</v>
      </c>
      <c r="BS28" s="186" t="s">
        <v>202</v>
      </c>
      <c r="BT28" s="186" t="s">
        <v>260</v>
      </c>
      <c r="BU28" s="186"/>
      <c r="BV28" s="186">
        <v>52</v>
      </c>
      <c r="BW28" s="186" t="s">
        <v>258</v>
      </c>
      <c r="BX28" s="186" t="s">
        <v>257</v>
      </c>
      <c r="BY28" s="221">
        <v>0.02</v>
      </c>
      <c r="BZ28" s="217">
        <v>26</v>
      </c>
      <c r="CA28" s="217">
        <v>26</v>
      </c>
      <c r="CB28" s="217">
        <v>26</v>
      </c>
      <c r="CC28" s="217">
        <v>18</v>
      </c>
      <c r="CD28" s="217">
        <v>18</v>
      </c>
      <c r="CE28" s="217">
        <v>2418</v>
      </c>
      <c r="CF28" s="186">
        <v>11</v>
      </c>
      <c r="CG28" s="186">
        <v>13</v>
      </c>
      <c r="CH28" s="101">
        <v>20</v>
      </c>
      <c r="CI28" s="101">
        <v>0</v>
      </c>
      <c r="CJ28" s="101">
        <v>0</v>
      </c>
      <c r="CK28" s="101">
        <v>0</v>
      </c>
      <c r="CL28" s="101">
        <v>0</v>
      </c>
      <c r="CM28" s="101">
        <v>0</v>
      </c>
      <c r="CN28" s="101">
        <v>0</v>
      </c>
      <c r="CO28" s="101">
        <v>44</v>
      </c>
      <c r="CP28" s="220">
        <v>44</v>
      </c>
      <c r="CQ28" s="216">
        <v>2444</v>
      </c>
      <c r="CR28" s="222">
        <v>1.8003273322422259E-2</v>
      </c>
      <c r="CS28" s="198">
        <v>0.52800000000000002</v>
      </c>
      <c r="CT28" s="198">
        <v>29.327999999999999</v>
      </c>
      <c r="CU28" s="198">
        <v>0.57199999999999995</v>
      </c>
      <c r="CV28" s="198">
        <v>31.771999999999998</v>
      </c>
      <c r="CW28" s="222">
        <v>0.41666666666666669</v>
      </c>
      <c r="CX28" s="272">
        <v>0.12539094650205759</v>
      </c>
      <c r="CY28" s="272">
        <v>13474882.90909091</v>
      </c>
      <c r="CZ28" s="272">
        <v>361</v>
      </c>
      <c r="DA28" s="272"/>
      <c r="DB28" s="272"/>
      <c r="DC28" s="272"/>
      <c r="DD28" s="230">
        <f t="shared" si="0"/>
        <v>0.41666666666666669</v>
      </c>
      <c r="DE28" s="273">
        <f t="shared" si="1"/>
        <v>2400</v>
      </c>
      <c r="DF28" s="14">
        <f t="shared" si="2"/>
        <v>44</v>
      </c>
      <c r="DG28" s="148">
        <f t="shared" si="3"/>
        <v>44</v>
      </c>
      <c r="DH28" s="148">
        <f t="shared" si="4"/>
        <v>0.1</v>
      </c>
      <c r="DI28" s="273">
        <f t="shared" si="5"/>
        <v>2444</v>
      </c>
      <c r="DJ28" s="264">
        <f t="shared" si="6"/>
        <v>1.8003273322422259E-2</v>
      </c>
      <c r="DL28" s="14" t="str">
        <f>IFERROR(#REF!-AP28,"")</f>
        <v/>
      </c>
      <c r="DN28" s="274" t="str">
        <f>IFERROR(#REF!-M28,"")</f>
        <v/>
      </c>
      <c r="DO28" s="186" t="e">
        <f>IF(#REF!&gt;AQ28,0,1)</f>
        <v>#REF!</v>
      </c>
      <c r="DP28" s="186">
        <f t="shared" si="7"/>
        <v>1</v>
      </c>
      <c r="DQ28" s="186">
        <f t="shared" si="8"/>
        <v>0</v>
      </c>
      <c r="DR28" s="186"/>
      <c r="DS28" s="186"/>
      <c r="DT28" s="186"/>
      <c r="DU28" s="186"/>
      <c r="DV28" s="186"/>
      <c r="DW28" s="186"/>
      <c r="DX28" s="186"/>
      <c r="DY28" s="186"/>
      <c r="DZ28" s="186"/>
      <c r="EA28" s="186"/>
      <c r="EB28" s="186"/>
      <c r="EC28" s="186"/>
      <c r="ED28" s="186"/>
      <c r="EE28" s="186"/>
      <c r="EF28" s="186"/>
      <c r="EG28" s="186"/>
      <c r="EH28" s="186"/>
      <c r="EI28" s="186"/>
      <c r="EJ28" s="186"/>
    </row>
    <row r="29" spans="1:140" s="195" customFormat="1" ht="31.5" hidden="1" customHeight="1" x14ac:dyDescent="0.2">
      <c r="A29" s="214">
        <v>44927</v>
      </c>
      <c r="B29" s="194">
        <v>1</v>
      </c>
      <c r="C29" s="194">
        <v>1</v>
      </c>
      <c r="D29" s="193">
        <v>2023</v>
      </c>
      <c r="E29" s="194">
        <v>165</v>
      </c>
      <c r="F29" s="194">
        <v>306</v>
      </c>
      <c r="G29" s="194">
        <v>30</v>
      </c>
      <c r="H29" s="207" t="s">
        <v>261</v>
      </c>
      <c r="I29" s="148" t="s">
        <v>262</v>
      </c>
      <c r="J29" s="148" t="s">
        <v>263</v>
      </c>
      <c r="K29" s="148">
        <v>1</v>
      </c>
      <c r="L29" s="148">
        <v>3</v>
      </c>
      <c r="M29" s="208">
        <v>196</v>
      </c>
      <c r="N29" s="209">
        <v>182</v>
      </c>
      <c r="O29" s="210">
        <v>209</v>
      </c>
      <c r="P29" s="196"/>
      <c r="Q29" s="196">
        <v>249</v>
      </c>
      <c r="R29" s="196"/>
      <c r="S29" s="196"/>
      <c r="T29" s="196"/>
      <c r="U29" s="196"/>
      <c r="V29" s="196">
        <v>196</v>
      </c>
      <c r="W29" s="196"/>
      <c r="X29" s="196"/>
      <c r="Y29" s="196"/>
      <c r="Z29" s="197"/>
      <c r="AA29" s="197"/>
      <c r="AB29" s="196"/>
      <c r="AC29" s="196"/>
      <c r="AD29" s="196"/>
      <c r="AE29" s="196"/>
      <c r="AF29" s="196"/>
      <c r="AG29" s="196"/>
      <c r="AH29" s="196"/>
      <c r="AI29" s="196"/>
      <c r="AJ29" s="196"/>
      <c r="AK29" s="196"/>
      <c r="AL29" s="197"/>
      <c r="AM29" s="197"/>
      <c r="AN29" s="271">
        <v>249</v>
      </c>
      <c r="AO29" s="271">
        <v>196</v>
      </c>
      <c r="AP29" s="218">
        <v>23</v>
      </c>
      <c r="AQ29" s="219">
        <v>157</v>
      </c>
      <c r="AR29" s="217"/>
      <c r="AS29" s="217"/>
      <c r="AT29" s="217"/>
      <c r="AU29" s="217"/>
      <c r="AV29" s="217">
        <v>20</v>
      </c>
      <c r="AW29" s="217">
        <v>1</v>
      </c>
      <c r="AX29" s="217">
        <v>1</v>
      </c>
      <c r="AY29" s="217">
        <v>2</v>
      </c>
      <c r="AZ29" s="217"/>
      <c r="BA29" s="217"/>
      <c r="BB29" s="217"/>
      <c r="BC29" s="217"/>
      <c r="BD29" s="217"/>
      <c r="BE29" s="217"/>
      <c r="BF29" s="217"/>
      <c r="BG29" s="217"/>
      <c r="BH29" s="217"/>
      <c r="BI29" s="217"/>
      <c r="BJ29" s="217"/>
      <c r="BK29" s="217"/>
      <c r="BL29" s="217"/>
      <c r="BM29" s="217"/>
      <c r="BN29" s="217"/>
      <c r="BO29" s="217"/>
      <c r="BP29" s="217"/>
      <c r="BQ29" s="217"/>
      <c r="BR29" s="186" t="s">
        <v>223</v>
      </c>
      <c r="BS29" s="186"/>
      <c r="BT29" s="186"/>
      <c r="BU29" s="186"/>
      <c r="BV29" s="186">
        <v>52</v>
      </c>
      <c r="BW29" s="186" t="s">
        <v>264</v>
      </c>
      <c r="BX29" s="186" t="s">
        <v>257</v>
      </c>
      <c r="BY29" s="221">
        <v>0.02</v>
      </c>
      <c r="BZ29" s="217">
        <v>4</v>
      </c>
      <c r="CA29" s="217">
        <v>1.333333333333333</v>
      </c>
      <c r="CB29" s="217">
        <v>21</v>
      </c>
      <c r="CC29" s="217">
        <v>0</v>
      </c>
      <c r="CD29" s="217">
        <v>0</v>
      </c>
      <c r="CE29" s="217">
        <v>0</v>
      </c>
      <c r="CF29" s="186">
        <v>0</v>
      </c>
      <c r="CG29" s="186">
        <v>0</v>
      </c>
      <c r="CH29" s="101">
        <v>0</v>
      </c>
      <c r="CI29" s="101">
        <v>0</v>
      </c>
      <c r="CJ29" s="101">
        <v>0</v>
      </c>
      <c r="CK29" s="101">
        <v>0</v>
      </c>
      <c r="CL29" s="101">
        <v>0</v>
      </c>
      <c r="CM29" s="101">
        <v>0</v>
      </c>
      <c r="CN29" s="101">
        <v>0</v>
      </c>
      <c r="CO29" s="101">
        <v>4</v>
      </c>
      <c r="CP29" s="220">
        <v>1</v>
      </c>
      <c r="CQ29" s="216">
        <v>21</v>
      </c>
      <c r="CR29" s="222">
        <v>6.3492063492063489E-2</v>
      </c>
      <c r="CS29" s="198">
        <v>0.26133333333333331</v>
      </c>
      <c r="CT29" s="198">
        <v>4.1159999999999997</v>
      </c>
      <c r="CU29" s="198">
        <v>0.26133333333333331</v>
      </c>
      <c r="CV29" s="198">
        <v>4.1159999999999997</v>
      </c>
      <c r="CW29" s="222">
        <v>0.27040816326530609</v>
      </c>
      <c r="CX29" s="272"/>
      <c r="CY29" s="272">
        <v>7925.5909090909099</v>
      </c>
      <c r="CZ29" s="272">
        <v>361</v>
      </c>
      <c r="DA29" s="272"/>
      <c r="DB29" s="272"/>
      <c r="DC29" s="272"/>
      <c r="DD29" s="230">
        <f t="shared" si="0"/>
        <v>0.27040816326530615</v>
      </c>
      <c r="DE29" s="273">
        <f t="shared" si="1"/>
        <v>20</v>
      </c>
      <c r="DF29" s="14">
        <f t="shared" si="2"/>
        <v>4</v>
      </c>
      <c r="DG29" s="148">
        <f t="shared" si="3"/>
        <v>1</v>
      </c>
      <c r="DH29" s="148" t="str">
        <f t="shared" si="4"/>
        <v/>
      </c>
      <c r="DI29" s="273">
        <f t="shared" si="5"/>
        <v>21</v>
      </c>
      <c r="DJ29" s="264">
        <f t="shared" si="6"/>
        <v>4.7619047619047616E-2</v>
      </c>
      <c r="DL29" s="14" t="str">
        <f>IFERROR(#REF!-AP29,"")</f>
        <v/>
      </c>
      <c r="DN29" s="274" t="str">
        <f>IFERROR(#REF!-M29,"")</f>
        <v/>
      </c>
      <c r="DO29" s="186" t="e">
        <f>IF(#REF!&gt;AQ29,0,1)</f>
        <v>#REF!</v>
      </c>
      <c r="DP29" s="186">
        <f t="shared" si="7"/>
        <v>1</v>
      </c>
      <c r="DQ29" s="186">
        <f t="shared" si="8"/>
        <v>1</v>
      </c>
      <c r="DR29" s="186"/>
      <c r="DS29" s="186"/>
      <c r="DT29" s="186"/>
      <c r="DU29" s="186"/>
      <c r="DV29" s="186"/>
      <c r="DW29" s="186"/>
      <c r="DX29" s="186"/>
      <c r="DY29" s="186"/>
      <c r="DZ29" s="186"/>
      <c r="EA29" s="186"/>
      <c r="EB29" s="186"/>
      <c r="EC29" s="186"/>
      <c r="ED29" s="186"/>
      <c r="EE29" s="186"/>
      <c r="EF29" s="186"/>
      <c r="EG29" s="186"/>
      <c r="EH29" s="186"/>
      <c r="EI29" s="186"/>
      <c r="EJ29" s="186"/>
    </row>
    <row r="30" spans="1:140" s="195" customFormat="1" ht="31.5" hidden="1" customHeight="1" x14ac:dyDescent="0.2">
      <c r="A30" s="214">
        <v>44927</v>
      </c>
      <c r="B30" s="194">
        <v>1</v>
      </c>
      <c r="C30" s="194">
        <v>1</v>
      </c>
      <c r="D30" s="193">
        <v>2023</v>
      </c>
      <c r="E30" s="194">
        <v>165</v>
      </c>
      <c r="F30" s="194">
        <v>652</v>
      </c>
      <c r="G30" s="194">
        <v>30</v>
      </c>
      <c r="H30" s="207" t="s">
        <v>265</v>
      </c>
      <c r="I30" s="148" t="s">
        <v>266</v>
      </c>
      <c r="J30" s="148" t="s">
        <v>263</v>
      </c>
      <c r="K30" s="148">
        <v>1</v>
      </c>
      <c r="L30" s="148">
        <v>3</v>
      </c>
      <c r="M30" s="208">
        <v>17</v>
      </c>
      <c r="N30" s="209">
        <v>15</v>
      </c>
      <c r="O30" s="210">
        <v>18</v>
      </c>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c r="AO30" s="271"/>
      <c r="AP30" s="218">
        <v>23</v>
      </c>
      <c r="AQ30" s="219">
        <v>157</v>
      </c>
      <c r="AR30" s="217"/>
      <c r="AS30" s="217"/>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t="s">
        <v>223</v>
      </c>
      <c r="BS30" s="186"/>
      <c r="BT30" s="186" t="s">
        <v>267</v>
      </c>
      <c r="BU30" s="186"/>
      <c r="BV30" s="186">
        <v>52</v>
      </c>
      <c r="BW30" s="186" t="s">
        <v>264</v>
      </c>
      <c r="BX30" s="186" t="s">
        <v>257</v>
      </c>
      <c r="BY30" s="221">
        <v>0.02</v>
      </c>
      <c r="BZ30" s="217">
        <v>0</v>
      </c>
      <c r="CA30" s="217">
        <v>0</v>
      </c>
      <c r="CB30" s="217">
        <v>0</v>
      </c>
      <c r="CC30" s="217">
        <v>0</v>
      </c>
      <c r="CD30" s="217">
        <v>0</v>
      </c>
      <c r="CE30" s="217">
        <v>0</v>
      </c>
      <c r="CF30" s="186">
        <v>0</v>
      </c>
      <c r="CG30" s="186">
        <v>0</v>
      </c>
      <c r="CH30" s="101">
        <v>0</v>
      </c>
      <c r="CI30" s="101">
        <v>0</v>
      </c>
      <c r="CJ30" s="101">
        <v>0</v>
      </c>
      <c r="CK30" s="101">
        <v>0</v>
      </c>
      <c r="CL30" s="101">
        <v>0</v>
      </c>
      <c r="CM30" s="101">
        <v>0</v>
      </c>
      <c r="CN30" s="101">
        <v>0</v>
      </c>
      <c r="CO30" s="101">
        <v>0</v>
      </c>
      <c r="CP30" s="220">
        <v>0</v>
      </c>
      <c r="CQ30" s="216">
        <v>0</v>
      </c>
      <c r="CR30" s="222"/>
      <c r="CS30" s="198">
        <v>0</v>
      </c>
      <c r="CT30" s="198">
        <v>0</v>
      </c>
      <c r="CU30" s="198"/>
      <c r="CV30" s="198"/>
      <c r="CW30" s="222"/>
      <c r="CX30" s="272"/>
      <c r="CY30" s="272">
        <v>0</v>
      </c>
      <c r="CZ30" s="272">
        <v>361</v>
      </c>
      <c r="DA30" s="272"/>
      <c r="DB30" s="272"/>
      <c r="DC30" s="272"/>
      <c r="DD30" s="230">
        <f t="shared" si="0"/>
        <v>-1</v>
      </c>
      <c r="DE30" s="273">
        <f t="shared" si="1"/>
        <v>0</v>
      </c>
      <c r="DF30" s="14">
        <f t="shared" si="2"/>
        <v>0</v>
      </c>
      <c r="DG30" s="148">
        <f t="shared" si="3"/>
        <v>0</v>
      </c>
      <c r="DH30" s="148" t="str">
        <f t="shared" si="4"/>
        <v/>
      </c>
      <c r="DI30" s="273">
        <f t="shared" si="5"/>
        <v>0</v>
      </c>
      <c r="DJ30" s="264" t="str">
        <f t="shared" si="6"/>
        <v/>
      </c>
      <c r="DL30" s="14" t="str">
        <f>IFERROR(#REF!-AP30,"")</f>
        <v/>
      </c>
      <c r="DN30" s="274" t="str">
        <f>IFERROR(#REF!-M30,"")</f>
        <v/>
      </c>
      <c r="DO30" s="186" t="e">
        <f>IF(#REF!&gt;AQ30,0,1)</f>
        <v>#REF!</v>
      </c>
      <c r="DP30" s="186">
        <f t="shared" si="7"/>
        <v>0</v>
      </c>
      <c r="DQ30" s="186">
        <f t="shared" si="8"/>
        <v>1</v>
      </c>
      <c r="DR30" s="186"/>
      <c r="DS30" s="186"/>
      <c r="DT30" s="186"/>
      <c r="DU30" s="186"/>
      <c r="DV30" s="186"/>
      <c r="DW30" s="186"/>
      <c r="DX30" s="186"/>
      <c r="DY30" s="186"/>
      <c r="DZ30" s="186"/>
      <c r="EA30" s="186"/>
      <c r="EB30" s="186"/>
      <c r="EC30" s="186"/>
      <c r="ED30" s="186"/>
      <c r="EE30" s="186"/>
      <c r="EF30" s="186"/>
      <c r="EG30" s="186"/>
      <c r="EH30" s="186"/>
      <c r="EI30" s="186"/>
      <c r="EJ30" s="186"/>
    </row>
    <row r="31" spans="1:140" s="195" customFormat="1" ht="31.5" hidden="1" customHeight="1" x14ac:dyDescent="0.2">
      <c r="A31" s="214">
        <v>44927</v>
      </c>
      <c r="B31" s="194">
        <v>1</v>
      </c>
      <c r="C31" s="194">
        <v>1</v>
      </c>
      <c r="D31" s="193">
        <v>2023</v>
      </c>
      <c r="E31" s="194">
        <v>372</v>
      </c>
      <c r="F31" s="194">
        <v>646</v>
      </c>
      <c r="G31" s="194">
        <v>46</v>
      </c>
      <c r="H31" s="207" t="s">
        <v>268</v>
      </c>
      <c r="I31" s="148" t="s">
        <v>269</v>
      </c>
      <c r="J31" s="148" t="s">
        <v>270</v>
      </c>
      <c r="K31" s="148">
        <v>2</v>
      </c>
      <c r="L31" s="148">
        <v>2</v>
      </c>
      <c r="M31" s="208">
        <v>212</v>
      </c>
      <c r="N31" s="209">
        <v>197</v>
      </c>
      <c r="O31" s="210">
        <v>226</v>
      </c>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c r="AO31" s="271"/>
      <c r="AP31" s="218">
        <v>37</v>
      </c>
      <c r="AQ31" s="219">
        <v>150</v>
      </c>
      <c r="AR31" s="217"/>
      <c r="AS31" s="217"/>
      <c r="AT31" s="217"/>
      <c r="AU31" s="217"/>
      <c r="AV31" s="217">
        <v>200</v>
      </c>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t="s">
        <v>201</v>
      </c>
      <c r="BS31" s="186" t="s">
        <v>202</v>
      </c>
      <c r="BT31" s="186" t="s">
        <v>271</v>
      </c>
      <c r="BU31" s="186"/>
      <c r="BV31" s="186">
        <v>52</v>
      </c>
      <c r="BW31" s="186" t="s">
        <v>272</v>
      </c>
      <c r="BX31" s="186" t="s">
        <v>257</v>
      </c>
      <c r="BY31" s="221">
        <v>0.02</v>
      </c>
      <c r="BZ31" s="217">
        <v>0</v>
      </c>
      <c r="CA31" s="217">
        <v>0</v>
      </c>
      <c r="CB31" s="217">
        <v>200</v>
      </c>
      <c r="CC31" s="217">
        <v>0</v>
      </c>
      <c r="CD31" s="217">
        <v>0</v>
      </c>
      <c r="CE31" s="217">
        <v>0</v>
      </c>
      <c r="CF31" s="186">
        <v>0</v>
      </c>
      <c r="CG31" s="186">
        <v>0</v>
      </c>
      <c r="CH31" s="101">
        <v>0</v>
      </c>
      <c r="CI31" s="101">
        <v>0</v>
      </c>
      <c r="CJ31" s="101">
        <v>0</v>
      </c>
      <c r="CK31" s="101">
        <v>0</v>
      </c>
      <c r="CL31" s="101">
        <v>0</v>
      </c>
      <c r="CM31" s="101">
        <v>0</v>
      </c>
      <c r="CN31" s="101">
        <v>0</v>
      </c>
      <c r="CO31" s="101">
        <v>0</v>
      </c>
      <c r="CP31" s="220">
        <v>0</v>
      </c>
      <c r="CQ31" s="216">
        <v>200</v>
      </c>
      <c r="CR31" s="222">
        <v>0</v>
      </c>
      <c r="CS31" s="198">
        <v>0</v>
      </c>
      <c r="CT31" s="198">
        <v>42.4</v>
      </c>
      <c r="CU31" s="198"/>
      <c r="CV31" s="198"/>
      <c r="CW31" s="222"/>
      <c r="CX31" s="272"/>
      <c r="CY31" s="272">
        <v>121427.27272727271</v>
      </c>
      <c r="CZ31" s="272">
        <v>361</v>
      </c>
      <c r="DA31" s="272"/>
      <c r="DB31" s="272"/>
      <c r="DC31" s="272"/>
      <c r="DD31" s="230">
        <f t="shared" si="0"/>
        <v>-1</v>
      </c>
      <c r="DE31" s="273">
        <f t="shared" si="1"/>
        <v>200</v>
      </c>
      <c r="DF31" s="14">
        <f t="shared" si="2"/>
        <v>0</v>
      </c>
      <c r="DG31" s="148">
        <f t="shared" si="3"/>
        <v>0</v>
      </c>
      <c r="DH31" s="148" t="str">
        <f t="shared" si="4"/>
        <v/>
      </c>
      <c r="DI31" s="273">
        <f t="shared" si="5"/>
        <v>200</v>
      </c>
      <c r="DJ31" s="264">
        <f t="shared" si="6"/>
        <v>0</v>
      </c>
      <c r="DL31" s="14" t="str">
        <f>IFERROR(#REF!-AP31,"")</f>
        <v/>
      </c>
      <c r="DN31" s="274" t="str">
        <f>IFERROR(#REF!-M31,"")</f>
        <v/>
      </c>
      <c r="DO31" s="186" t="e">
        <f>IF(#REF!&gt;AQ31,0,1)</f>
        <v>#REF!</v>
      </c>
      <c r="DP31" s="186">
        <f t="shared" si="7"/>
        <v>0</v>
      </c>
      <c r="DQ31" s="186">
        <f t="shared" si="8"/>
        <v>1</v>
      </c>
      <c r="DR31" s="186"/>
      <c r="DS31" s="186"/>
      <c r="DT31" s="186"/>
      <c r="DU31" s="186"/>
      <c r="DV31" s="186"/>
      <c r="DW31" s="186"/>
      <c r="DX31" s="186"/>
      <c r="DY31" s="186"/>
      <c r="DZ31" s="186"/>
      <c r="EA31" s="186"/>
      <c r="EB31" s="186"/>
      <c r="EC31" s="186"/>
      <c r="ED31" s="186"/>
      <c r="EE31" s="186"/>
      <c r="EF31" s="186"/>
      <c r="EG31" s="186"/>
      <c r="EH31" s="186"/>
      <c r="EI31" s="186"/>
      <c r="EJ31" s="186"/>
    </row>
    <row r="32" spans="1:140" s="195" customFormat="1" ht="31.5" hidden="1" customHeight="1" x14ac:dyDescent="0.2">
      <c r="A32" s="214">
        <v>44927</v>
      </c>
      <c r="B32" s="194">
        <v>1</v>
      </c>
      <c r="C32" s="194">
        <v>1</v>
      </c>
      <c r="D32" s="193">
        <v>2023</v>
      </c>
      <c r="E32" s="194">
        <v>372</v>
      </c>
      <c r="F32" s="194">
        <v>647</v>
      </c>
      <c r="G32" s="194">
        <v>46</v>
      </c>
      <c r="H32" s="207" t="s">
        <v>273</v>
      </c>
      <c r="I32" s="148" t="s">
        <v>274</v>
      </c>
      <c r="J32" s="148" t="s">
        <v>270</v>
      </c>
      <c r="K32" s="148">
        <v>2</v>
      </c>
      <c r="L32" s="148">
        <v>2</v>
      </c>
      <c r="M32" s="208">
        <v>212</v>
      </c>
      <c r="N32" s="209">
        <v>197</v>
      </c>
      <c r="O32" s="210">
        <v>226</v>
      </c>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c r="AO32" s="271"/>
      <c r="AP32" s="218">
        <v>37</v>
      </c>
      <c r="AQ32" s="219">
        <v>150</v>
      </c>
      <c r="AR32" s="217"/>
      <c r="AS32" s="217"/>
      <c r="AT32" s="217"/>
      <c r="AU32" s="217"/>
      <c r="AV32" s="217">
        <v>200</v>
      </c>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t="s">
        <v>201</v>
      </c>
      <c r="BS32" s="186" t="s">
        <v>202</v>
      </c>
      <c r="BT32" s="186" t="s">
        <v>275</v>
      </c>
      <c r="BU32" s="186"/>
      <c r="BV32" s="186">
        <v>52</v>
      </c>
      <c r="BW32" s="186" t="s">
        <v>272</v>
      </c>
      <c r="BX32" s="186" t="s">
        <v>257</v>
      </c>
      <c r="BY32" s="221">
        <v>0.02</v>
      </c>
      <c r="BZ32" s="217">
        <v>0</v>
      </c>
      <c r="CA32" s="217">
        <v>0</v>
      </c>
      <c r="CB32" s="217">
        <v>200</v>
      </c>
      <c r="CC32" s="217">
        <v>0</v>
      </c>
      <c r="CD32" s="217">
        <v>0</v>
      </c>
      <c r="CE32" s="217">
        <v>0</v>
      </c>
      <c r="CF32" s="186">
        <v>0</v>
      </c>
      <c r="CG32" s="186">
        <v>0</v>
      </c>
      <c r="CH32" s="101">
        <v>0</v>
      </c>
      <c r="CI32" s="101">
        <v>0</v>
      </c>
      <c r="CJ32" s="101">
        <v>0</v>
      </c>
      <c r="CK32" s="101">
        <v>0</v>
      </c>
      <c r="CL32" s="101">
        <v>0</v>
      </c>
      <c r="CM32" s="101">
        <v>0</v>
      </c>
      <c r="CN32" s="101">
        <v>0</v>
      </c>
      <c r="CO32" s="101">
        <v>0</v>
      </c>
      <c r="CP32" s="220">
        <v>0</v>
      </c>
      <c r="CQ32" s="216">
        <v>200</v>
      </c>
      <c r="CR32" s="222">
        <v>0</v>
      </c>
      <c r="CS32" s="198">
        <v>0</v>
      </c>
      <c r="CT32" s="198">
        <v>42.4</v>
      </c>
      <c r="CU32" s="198"/>
      <c r="CV32" s="198"/>
      <c r="CW32" s="222"/>
      <c r="CX32" s="272"/>
      <c r="CY32" s="272">
        <v>121427.27272727271</v>
      </c>
      <c r="CZ32" s="272">
        <v>361</v>
      </c>
      <c r="DA32" s="272"/>
      <c r="DB32" s="272"/>
      <c r="DC32" s="272"/>
      <c r="DD32" s="230">
        <f t="shared" si="0"/>
        <v>-1</v>
      </c>
      <c r="DE32" s="273">
        <f t="shared" si="1"/>
        <v>200</v>
      </c>
      <c r="DF32" s="14">
        <f t="shared" si="2"/>
        <v>0</v>
      </c>
      <c r="DG32" s="148">
        <f t="shared" si="3"/>
        <v>0</v>
      </c>
      <c r="DH32" s="148" t="str">
        <f t="shared" si="4"/>
        <v/>
      </c>
      <c r="DI32" s="273">
        <f t="shared" si="5"/>
        <v>200</v>
      </c>
      <c r="DJ32" s="264">
        <f t="shared" si="6"/>
        <v>0</v>
      </c>
      <c r="DL32" s="14" t="str">
        <f>IFERROR(#REF!-AP32,"")</f>
        <v/>
      </c>
      <c r="DN32" s="274" t="str">
        <f>IFERROR(#REF!-M32,"")</f>
        <v/>
      </c>
      <c r="DO32" s="186" t="e">
        <f>IF(#REF!&gt;AQ32,0,1)</f>
        <v>#REF!</v>
      </c>
      <c r="DP32" s="186">
        <f t="shared" si="7"/>
        <v>0</v>
      </c>
      <c r="DQ32" s="186">
        <f t="shared" si="8"/>
        <v>1</v>
      </c>
      <c r="DR32" s="186"/>
      <c r="DS32" s="186"/>
      <c r="DT32" s="186"/>
      <c r="DU32" s="186"/>
      <c r="DV32" s="186"/>
      <c r="DW32" s="186"/>
      <c r="DX32" s="186"/>
      <c r="DY32" s="186"/>
      <c r="DZ32" s="186"/>
      <c r="EA32" s="186"/>
      <c r="EB32" s="186"/>
      <c r="EC32" s="186"/>
      <c r="ED32" s="186"/>
      <c r="EE32" s="186"/>
      <c r="EF32" s="186"/>
      <c r="EG32" s="186"/>
      <c r="EH32" s="186"/>
      <c r="EI32" s="186"/>
      <c r="EJ32" s="186"/>
    </row>
    <row r="33" spans="1:140" s="195" customFormat="1" ht="31.5" hidden="1" customHeight="1" x14ac:dyDescent="0.2">
      <c r="A33" s="214">
        <v>44927</v>
      </c>
      <c r="B33" s="194">
        <v>1</v>
      </c>
      <c r="C33" s="194">
        <v>1</v>
      </c>
      <c r="D33" s="193">
        <v>2023</v>
      </c>
      <c r="E33" s="194">
        <v>433</v>
      </c>
      <c r="F33" s="194">
        <v>452</v>
      </c>
      <c r="G33" s="194">
        <v>48</v>
      </c>
      <c r="H33" s="207" t="s">
        <v>276</v>
      </c>
      <c r="I33" s="148" t="s">
        <v>277</v>
      </c>
      <c r="J33" s="148" t="s">
        <v>270</v>
      </c>
      <c r="K33" s="148">
        <v>4</v>
      </c>
      <c r="L33" s="148">
        <v>2</v>
      </c>
      <c r="M33" s="208">
        <v>270</v>
      </c>
      <c r="N33" s="209">
        <v>251</v>
      </c>
      <c r="O33" s="210">
        <v>288</v>
      </c>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c r="AO33" s="271"/>
      <c r="AP33" s="218">
        <v>96</v>
      </c>
      <c r="AQ33" s="219">
        <v>150</v>
      </c>
      <c r="AR33" s="217"/>
      <c r="AS33" s="217"/>
      <c r="AT33" s="217"/>
      <c r="AU33" s="217"/>
      <c r="AV33" s="217">
        <v>640</v>
      </c>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t="s">
        <v>201</v>
      </c>
      <c r="BS33" s="186" t="s">
        <v>202</v>
      </c>
      <c r="BT33" s="186"/>
      <c r="BU33" s="186"/>
      <c r="BV33" s="186">
        <v>52</v>
      </c>
      <c r="BW33" s="186" t="s">
        <v>278</v>
      </c>
      <c r="BX33" s="186" t="s">
        <v>257</v>
      </c>
      <c r="BY33" s="221">
        <v>0.02</v>
      </c>
      <c r="BZ33" s="217">
        <v>0</v>
      </c>
      <c r="CA33" s="217">
        <v>0</v>
      </c>
      <c r="CB33" s="217">
        <v>640</v>
      </c>
      <c r="CC33" s="217">
        <v>0</v>
      </c>
      <c r="CD33" s="217">
        <v>0</v>
      </c>
      <c r="CE33" s="217">
        <v>0</v>
      </c>
      <c r="CF33" s="186">
        <v>0</v>
      </c>
      <c r="CG33" s="186">
        <v>0</v>
      </c>
      <c r="CH33" s="101">
        <v>0</v>
      </c>
      <c r="CI33" s="101">
        <v>0</v>
      </c>
      <c r="CJ33" s="101">
        <v>0</v>
      </c>
      <c r="CK33" s="101">
        <v>0</v>
      </c>
      <c r="CL33" s="101">
        <v>0</v>
      </c>
      <c r="CM33" s="101">
        <v>0</v>
      </c>
      <c r="CN33" s="101">
        <v>0</v>
      </c>
      <c r="CO33" s="101">
        <v>0</v>
      </c>
      <c r="CP33" s="220">
        <v>0</v>
      </c>
      <c r="CQ33" s="216">
        <v>640</v>
      </c>
      <c r="CR33" s="222">
        <v>0</v>
      </c>
      <c r="CS33" s="198">
        <v>0</v>
      </c>
      <c r="CT33" s="198">
        <v>172.8</v>
      </c>
      <c r="CU33" s="198"/>
      <c r="CV33" s="198"/>
      <c r="CW33" s="222"/>
      <c r="CX33" s="272"/>
      <c r="CY33" s="272">
        <v>1008174.5454545449</v>
      </c>
      <c r="CZ33" s="272">
        <v>361</v>
      </c>
      <c r="DA33" s="272"/>
      <c r="DB33" s="272"/>
      <c r="DC33" s="272"/>
      <c r="DD33" s="230">
        <f t="shared" si="0"/>
        <v>-1</v>
      </c>
      <c r="DE33" s="273">
        <f t="shared" si="1"/>
        <v>640</v>
      </c>
      <c r="DF33" s="14">
        <f t="shared" si="2"/>
        <v>0</v>
      </c>
      <c r="DG33" s="148">
        <f t="shared" si="3"/>
        <v>0</v>
      </c>
      <c r="DH33" s="148" t="str">
        <f t="shared" si="4"/>
        <v/>
      </c>
      <c r="DI33" s="273">
        <f t="shared" si="5"/>
        <v>640</v>
      </c>
      <c r="DJ33" s="264">
        <f t="shared" si="6"/>
        <v>0</v>
      </c>
      <c r="DL33" s="14" t="str">
        <f>IFERROR(#REF!-AP33,"")</f>
        <v/>
      </c>
      <c r="DN33" s="274" t="str">
        <f>IFERROR(#REF!-M33,"")</f>
        <v/>
      </c>
      <c r="DO33" s="186" t="e">
        <f>IF(#REF!&gt;AQ33,0,1)</f>
        <v>#REF!</v>
      </c>
      <c r="DP33" s="186">
        <f t="shared" si="7"/>
        <v>0</v>
      </c>
      <c r="DQ33" s="186">
        <f t="shared" si="8"/>
        <v>1</v>
      </c>
      <c r="DR33" s="186"/>
      <c r="DS33" s="186"/>
      <c r="DT33" s="186"/>
      <c r="DU33" s="186"/>
      <c r="DV33" s="186"/>
      <c r="DW33" s="186"/>
      <c r="DX33" s="186"/>
      <c r="DY33" s="186"/>
      <c r="DZ33" s="186"/>
      <c r="EA33" s="186"/>
      <c r="EB33" s="186"/>
      <c r="EC33" s="186"/>
      <c r="ED33" s="186"/>
      <c r="EE33" s="186"/>
      <c r="EF33" s="186"/>
      <c r="EG33" s="186"/>
      <c r="EH33" s="186"/>
      <c r="EI33" s="186"/>
      <c r="EJ33" s="186"/>
    </row>
    <row r="34" spans="1:140" s="195" customFormat="1" ht="31.5" hidden="1" customHeight="1" x14ac:dyDescent="0.2">
      <c r="A34" s="214">
        <v>44927</v>
      </c>
      <c r="B34" s="194">
        <v>1</v>
      </c>
      <c r="C34" s="194">
        <v>1</v>
      </c>
      <c r="D34" s="193">
        <v>2023</v>
      </c>
      <c r="E34" s="194">
        <v>433</v>
      </c>
      <c r="F34" s="194">
        <v>453</v>
      </c>
      <c r="G34" s="194">
        <v>48</v>
      </c>
      <c r="H34" s="207" t="s">
        <v>279</v>
      </c>
      <c r="I34" s="148" t="s">
        <v>280</v>
      </c>
      <c r="J34" s="148" t="s">
        <v>270</v>
      </c>
      <c r="K34" s="148">
        <v>4</v>
      </c>
      <c r="L34" s="148">
        <v>2</v>
      </c>
      <c r="M34" s="208">
        <v>175</v>
      </c>
      <c r="N34" s="209">
        <v>162</v>
      </c>
      <c r="O34" s="210">
        <v>187</v>
      </c>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c r="AO34" s="271"/>
      <c r="AP34" s="218">
        <v>96</v>
      </c>
      <c r="AQ34" s="219">
        <v>150</v>
      </c>
      <c r="AR34" s="217"/>
      <c r="AS34" s="217"/>
      <c r="AT34" s="217"/>
      <c r="AU34" s="217"/>
      <c r="AV34" s="217">
        <v>640</v>
      </c>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t="s">
        <v>201</v>
      </c>
      <c r="BS34" s="186" t="s">
        <v>202</v>
      </c>
      <c r="BT34" s="186"/>
      <c r="BU34" s="186"/>
      <c r="BV34" s="186">
        <v>52</v>
      </c>
      <c r="BW34" s="186" t="s">
        <v>278</v>
      </c>
      <c r="BX34" s="186" t="s">
        <v>257</v>
      </c>
      <c r="BY34" s="221">
        <v>0.02</v>
      </c>
      <c r="BZ34" s="217">
        <v>0</v>
      </c>
      <c r="CA34" s="217">
        <v>0</v>
      </c>
      <c r="CB34" s="217">
        <v>640</v>
      </c>
      <c r="CC34" s="217">
        <v>0</v>
      </c>
      <c r="CD34" s="217">
        <v>0</v>
      </c>
      <c r="CE34" s="217">
        <v>0</v>
      </c>
      <c r="CF34" s="186">
        <v>0</v>
      </c>
      <c r="CG34" s="186">
        <v>0</v>
      </c>
      <c r="CH34" s="101">
        <v>0</v>
      </c>
      <c r="CI34" s="101">
        <v>0</v>
      </c>
      <c r="CJ34" s="101">
        <v>0</v>
      </c>
      <c r="CK34" s="101">
        <v>0</v>
      </c>
      <c r="CL34" s="101">
        <v>0</v>
      </c>
      <c r="CM34" s="101">
        <v>0</v>
      </c>
      <c r="CN34" s="101">
        <v>0</v>
      </c>
      <c r="CO34" s="101">
        <v>0</v>
      </c>
      <c r="CP34" s="220">
        <v>0</v>
      </c>
      <c r="CQ34" s="216">
        <v>640</v>
      </c>
      <c r="CR34" s="222">
        <v>0</v>
      </c>
      <c r="CS34" s="198">
        <v>0</v>
      </c>
      <c r="CT34" s="198">
        <v>112</v>
      </c>
      <c r="CU34" s="198"/>
      <c r="CV34" s="198"/>
      <c r="CW34" s="222"/>
      <c r="CX34" s="272"/>
      <c r="CY34" s="272">
        <v>1008174.5454545449</v>
      </c>
      <c r="CZ34" s="272">
        <v>361</v>
      </c>
      <c r="DA34" s="272"/>
      <c r="DB34" s="272"/>
      <c r="DC34" s="272"/>
      <c r="DD34" s="230">
        <f t="shared" si="0"/>
        <v>-1</v>
      </c>
      <c r="DE34" s="273">
        <f t="shared" si="1"/>
        <v>640</v>
      </c>
      <c r="DF34" s="14">
        <f t="shared" si="2"/>
        <v>0</v>
      </c>
      <c r="DG34" s="148">
        <f t="shared" si="3"/>
        <v>0</v>
      </c>
      <c r="DH34" s="148" t="str">
        <f t="shared" si="4"/>
        <v/>
      </c>
      <c r="DI34" s="273">
        <f t="shared" si="5"/>
        <v>640</v>
      </c>
      <c r="DJ34" s="264">
        <f t="shared" si="6"/>
        <v>0</v>
      </c>
      <c r="DL34" s="14" t="str">
        <f>IFERROR(#REF!-AP34,"")</f>
        <v/>
      </c>
      <c r="DN34" s="274" t="str">
        <f>IFERROR(#REF!-M34,"")</f>
        <v/>
      </c>
      <c r="DO34" s="186" t="e">
        <f>IF(#REF!&gt;AQ34,0,1)</f>
        <v>#REF!</v>
      </c>
      <c r="DP34" s="186">
        <f t="shared" si="7"/>
        <v>0</v>
      </c>
      <c r="DQ34" s="186">
        <f t="shared" si="8"/>
        <v>1</v>
      </c>
      <c r="DR34" s="186"/>
      <c r="DS34" s="186"/>
      <c r="DT34" s="186"/>
      <c r="DU34" s="186"/>
      <c r="DV34" s="186"/>
      <c r="DW34" s="186"/>
      <c r="DX34" s="186"/>
      <c r="DY34" s="186"/>
      <c r="DZ34" s="186"/>
      <c r="EA34" s="186"/>
      <c r="EB34" s="186"/>
      <c r="EC34" s="186"/>
      <c r="ED34" s="186"/>
      <c r="EE34" s="186"/>
      <c r="EF34" s="186"/>
      <c r="EG34" s="186"/>
      <c r="EH34" s="186"/>
      <c r="EI34" s="186"/>
      <c r="EJ34" s="186"/>
    </row>
    <row r="35" spans="1:140" s="195" customFormat="1" ht="31.5" hidden="1" customHeight="1" x14ac:dyDescent="0.2">
      <c r="A35" s="214">
        <v>44928</v>
      </c>
      <c r="B35" s="194">
        <v>2</v>
      </c>
      <c r="C35" s="194">
        <v>1</v>
      </c>
      <c r="D35" s="193">
        <v>2023</v>
      </c>
      <c r="E35" s="194">
        <v>47</v>
      </c>
      <c r="F35" s="194">
        <v>122</v>
      </c>
      <c r="G35" s="194">
        <v>0</v>
      </c>
      <c r="H35" s="207" t="s">
        <v>215</v>
      </c>
      <c r="I35" s="148" t="s">
        <v>216</v>
      </c>
      <c r="J35" s="148" t="s">
        <v>217</v>
      </c>
      <c r="K35" s="148">
        <v>2</v>
      </c>
      <c r="L35" s="148">
        <v>1</v>
      </c>
      <c r="M35" s="208">
        <v>280</v>
      </c>
      <c r="N35" s="209">
        <v>267</v>
      </c>
      <c r="O35" s="210">
        <v>292</v>
      </c>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c r="AO35" s="271"/>
      <c r="AP35" s="218">
        <v>64</v>
      </c>
      <c r="AQ35" s="219">
        <v>113</v>
      </c>
      <c r="AR35" s="217"/>
      <c r="AS35" s="217"/>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t="s">
        <v>194</v>
      </c>
      <c r="BS35" s="186" t="s">
        <v>195</v>
      </c>
      <c r="BT35" s="186" t="s">
        <v>218</v>
      </c>
      <c r="BU35" s="186" t="s">
        <v>219</v>
      </c>
      <c r="BV35" s="186">
        <v>1</v>
      </c>
      <c r="BW35" s="186" t="s">
        <v>220</v>
      </c>
      <c r="BX35" s="186"/>
      <c r="BY35" s="221">
        <v>0</v>
      </c>
      <c r="BZ35" s="217">
        <v>0</v>
      </c>
      <c r="CA35" s="217">
        <v>0</v>
      </c>
      <c r="CB35" s="217">
        <v>0</v>
      </c>
      <c r="CC35" s="217">
        <v>0</v>
      </c>
      <c r="CD35" s="217">
        <v>0</v>
      </c>
      <c r="CE35" s="217">
        <v>0</v>
      </c>
      <c r="CF35" s="186">
        <v>0</v>
      </c>
      <c r="CG35" s="186">
        <v>0</v>
      </c>
      <c r="CH35" s="101">
        <v>0</v>
      </c>
      <c r="CI35" s="101">
        <v>0</v>
      </c>
      <c r="CJ35" s="101">
        <v>0</v>
      </c>
      <c r="CK35" s="101">
        <v>0</v>
      </c>
      <c r="CL35" s="101">
        <v>0</v>
      </c>
      <c r="CM35" s="101">
        <v>0</v>
      </c>
      <c r="CN35" s="101">
        <v>0</v>
      </c>
      <c r="CO35" s="101">
        <v>0</v>
      </c>
      <c r="CP35" s="220">
        <v>0</v>
      </c>
      <c r="CQ35" s="216">
        <v>0</v>
      </c>
      <c r="CR35" s="222"/>
      <c r="CS35" s="198">
        <v>0</v>
      </c>
      <c r="CT35" s="198">
        <v>0</v>
      </c>
      <c r="CU35" s="198"/>
      <c r="CV35" s="198"/>
      <c r="CW35" s="222"/>
      <c r="CX35" s="272"/>
      <c r="CY35" s="272">
        <v>0</v>
      </c>
      <c r="CZ35" s="272">
        <v>361</v>
      </c>
      <c r="DA35" s="272"/>
      <c r="DB35" s="272"/>
      <c r="DC35" s="272"/>
      <c r="DD35" s="230">
        <f t="shared" si="0"/>
        <v>-1</v>
      </c>
      <c r="DE35" s="273">
        <f t="shared" si="1"/>
        <v>0</v>
      </c>
      <c r="DF35" s="14">
        <f t="shared" si="2"/>
        <v>0</v>
      </c>
      <c r="DG35" s="148">
        <f t="shared" si="3"/>
        <v>0</v>
      </c>
      <c r="DH35" s="148" t="str">
        <f t="shared" si="4"/>
        <v/>
      </c>
      <c r="DI35" s="273">
        <f t="shared" si="5"/>
        <v>0</v>
      </c>
      <c r="DJ35" s="264" t="str">
        <f t="shared" si="6"/>
        <v/>
      </c>
      <c r="DL35" s="14" t="str">
        <f>IFERROR(#REF!-AP35,"")</f>
        <v/>
      </c>
      <c r="DN35" s="274" t="str">
        <f>IFERROR(#REF!-M35,"")</f>
        <v/>
      </c>
      <c r="DO35" s="186" t="e">
        <f>IF(#REF!&gt;AQ35,0,1)</f>
        <v>#REF!</v>
      </c>
      <c r="DP35" s="186">
        <f t="shared" si="7"/>
        <v>0</v>
      </c>
      <c r="DQ35" s="186">
        <f t="shared" si="8"/>
        <v>1</v>
      </c>
      <c r="DR35" s="186"/>
      <c r="DS35" s="186"/>
      <c r="DT35" s="186"/>
      <c r="DU35" s="186"/>
      <c r="DV35" s="186"/>
      <c r="DW35" s="186"/>
      <c r="DX35" s="186"/>
      <c r="DY35" s="186"/>
      <c r="DZ35" s="186"/>
      <c r="EA35" s="186"/>
      <c r="EB35" s="186"/>
      <c r="EC35" s="186"/>
      <c r="ED35" s="186"/>
      <c r="EE35" s="186"/>
      <c r="EF35" s="186"/>
      <c r="EG35" s="186"/>
      <c r="EH35" s="186"/>
      <c r="EI35" s="186"/>
      <c r="EJ35" s="186"/>
    </row>
    <row r="36" spans="1:140" s="195" customFormat="1" ht="31.5" hidden="1" customHeight="1" x14ac:dyDescent="0.2">
      <c r="A36" s="214">
        <v>44928</v>
      </c>
      <c r="B36" s="194">
        <v>2</v>
      </c>
      <c r="C36" s="194">
        <v>1</v>
      </c>
      <c r="D36" s="193">
        <v>2023</v>
      </c>
      <c r="E36" s="194">
        <v>137</v>
      </c>
      <c r="F36" s="194">
        <v>273</v>
      </c>
      <c r="G36" s="194">
        <v>0</v>
      </c>
      <c r="H36" s="207" t="s">
        <v>231</v>
      </c>
      <c r="I36" s="148" t="s">
        <v>232</v>
      </c>
      <c r="J36" s="148" t="s">
        <v>193</v>
      </c>
      <c r="K36" s="148">
        <v>3</v>
      </c>
      <c r="L36" s="148">
        <v>2</v>
      </c>
      <c r="M36" s="208">
        <v>564</v>
      </c>
      <c r="N36" s="209">
        <v>524</v>
      </c>
      <c r="O36" s="210">
        <v>603</v>
      </c>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c r="AO36" s="271"/>
      <c r="AP36" s="218">
        <v>93</v>
      </c>
      <c r="AQ36" s="219">
        <v>116</v>
      </c>
      <c r="AR36" s="217"/>
      <c r="AS36" s="217"/>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t="s">
        <v>223</v>
      </c>
      <c r="BS36" s="186"/>
      <c r="BT36" s="186"/>
      <c r="BU36" s="186"/>
      <c r="BV36" s="186">
        <v>1</v>
      </c>
      <c r="BW36" s="186" t="s">
        <v>229</v>
      </c>
      <c r="BX36" s="186"/>
      <c r="BY36" s="221">
        <v>0</v>
      </c>
      <c r="BZ36" s="217">
        <v>0</v>
      </c>
      <c r="CA36" s="217">
        <v>0</v>
      </c>
      <c r="CB36" s="217">
        <v>0</v>
      </c>
      <c r="CC36" s="217">
        <v>0</v>
      </c>
      <c r="CD36" s="217">
        <v>0</v>
      </c>
      <c r="CE36" s="217">
        <v>0</v>
      </c>
      <c r="CF36" s="186">
        <v>0</v>
      </c>
      <c r="CG36" s="186">
        <v>0</v>
      </c>
      <c r="CH36" s="101">
        <v>0</v>
      </c>
      <c r="CI36" s="101">
        <v>0</v>
      </c>
      <c r="CJ36" s="101">
        <v>0</v>
      </c>
      <c r="CK36" s="101">
        <v>0</v>
      </c>
      <c r="CL36" s="101">
        <v>0</v>
      </c>
      <c r="CM36" s="101">
        <v>0</v>
      </c>
      <c r="CN36" s="101">
        <v>0</v>
      </c>
      <c r="CO36" s="101">
        <v>0</v>
      </c>
      <c r="CP36" s="220">
        <v>0</v>
      </c>
      <c r="CQ36" s="216">
        <v>0</v>
      </c>
      <c r="CR36" s="222"/>
      <c r="CS36" s="198">
        <v>0</v>
      </c>
      <c r="CT36" s="198">
        <v>0</v>
      </c>
      <c r="CU36" s="198"/>
      <c r="CV36" s="198"/>
      <c r="CW36" s="222"/>
      <c r="CX36" s="272"/>
      <c r="CY36" s="272">
        <v>0</v>
      </c>
      <c r="CZ36" s="272">
        <v>361</v>
      </c>
      <c r="DA36" s="272"/>
      <c r="DB36" s="272"/>
      <c r="DC36" s="272"/>
      <c r="DD36" s="230">
        <f t="shared" si="0"/>
        <v>-1</v>
      </c>
      <c r="DE36" s="273">
        <f t="shared" si="1"/>
        <v>0</v>
      </c>
      <c r="DF36" s="14">
        <f t="shared" si="2"/>
        <v>0</v>
      </c>
      <c r="DG36" s="148">
        <f t="shared" si="3"/>
        <v>0</v>
      </c>
      <c r="DH36" s="148" t="str">
        <f t="shared" si="4"/>
        <v/>
      </c>
      <c r="DI36" s="273">
        <f t="shared" si="5"/>
        <v>0</v>
      </c>
      <c r="DJ36" s="264" t="str">
        <f t="shared" si="6"/>
        <v/>
      </c>
      <c r="DL36" s="14" t="str">
        <f>IFERROR(#REF!-AP36,"")</f>
        <v/>
      </c>
      <c r="DN36" s="274" t="str">
        <f>IFERROR(#REF!-M36,"")</f>
        <v/>
      </c>
      <c r="DO36" s="186" t="e">
        <f>IF(#REF!&gt;AQ36,0,1)</f>
        <v>#REF!</v>
      </c>
      <c r="DP36" s="186">
        <f t="shared" si="7"/>
        <v>0</v>
      </c>
      <c r="DQ36" s="186">
        <f t="shared" si="8"/>
        <v>1</v>
      </c>
      <c r="DR36" s="186"/>
      <c r="DS36" s="186"/>
      <c r="DT36" s="186"/>
      <c r="DU36" s="186"/>
      <c r="DV36" s="186"/>
      <c r="DW36" s="186"/>
      <c r="DX36" s="186"/>
      <c r="DY36" s="186"/>
      <c r="DZ36" s="186"/>
      <c r="EA36" s="186"/>
      <c r="EB36" s="186"/>
      <c r="EC36" s="186"/>
      <c r="ED36" s="186"/>
      <c r="EE36" s="186"/>
      <c r="EF36" s="186"/>
      <c r="EG36" s="186"/>
      <c r="EH36" s="186"/>
      <c r="EI36" s="186"/>
      <c r="EJ36" s="186"/>
    </row>
    <row r="37" spans="1:140" s="195" customFormat="1" ht="31.5" hidden="1" customHeight="1" x14ac:dyDescent="0.2">
      <c r="A37" s="214">
        <v>44928</v>
      </c>
      <c r="B37" s="194">
        <v>2</v>
      </c>
      <c r="C37" s="194">
        <v>1</v>
      </c>
      <c r="D37" s="193">
        <v>2023</v>
      </c>
      <c r="E37" s="194">
        <v>243</v>
      </c>
      <c r="F37" s="194">
        <v>167</v>
      </c>
      <c r="G37" s="194">
        <v>0</v>
      </c>
      <c r="H37" s="207" t="s">
        <v>233</v>
      </c>
      <c r="I37" s="148" t="s">
        <v>234</v>
      </c>
      <c r="J37" s="148" t="s">
        <v>193</v>
      </c>
      <c r="K37" s="148">
        <v>2</v>
      </c>
      <c r="L37" s="148">
        <v>2</v>
      </c>
      <c r="M37" s="208">
        <v>888</v>
      </c>
      <c r="N37" s="209">
        <v>825</v>
      </c>
      <c r="O37" s="210">
        <v>950</v>
      </c>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c r="AO37" s="271"/>
      <c r="AP37" s="218">
        <v>55</v>
      </c>
      <c r="AQ37" s="219">
        <v>131</v>
      </c>
      <c r="AR37" s="217"/>
      <c r="AS37" s="217"/>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t="s">
        <v>223</v>
      </c>
      <c r="BS37" s="186"/>
      <c r="BT37" s="186"/>
      <c r="BU37" s="186"/>
      <c r="BV37" s="186">
        <v>1</v>
      </c>
      <c r="BW37" s="186" t="s">
        <v>233</v>
      </c>
      <c r="BX37" s="186"/>
      <c r="BY37" s="221">
        <v>0</v>
      </c>
      <c r="BZ37" s="217">
        <v>0</v>
      </c>
      <c r="CA37" s="217">
        <v>0</v>
      </c>
      <c r="CB37" s="217">
        <v>0</v>
      </c>
      <c r="CC37" s="217">
        <v>0</v>
      </c>
      <c r="CD37" s="217">
        <v>0</v>
      </c>
      <c r="CE37" s="217">
        <v>0</v>
      </c>
      <c r="CF37" s="186">
        <v>0</v>
      </c>
      <c r="CG37" s="186">
        <v>0</v>
      </c>
      <c r="CH37" s="101">
        <v>0</v>
      </c>
      <c r="CI37" s="101">
        <v>0</v>
      </c>
      <c r="CJ37" s="101">
        <v>0</v>
      </c>
      <c r="CK37" s="101">
        <v>0</v>
      </c>
      <c r="CL37" s="101">
        <v>0</v>
      </c>
      <c r="CM37" s="101">
        <v>0</v>
      </c>
      <c r="CN37" s="101">
        <v>0</v>
      </c>
      <c r="CO37" s="101">
        <v>0</v>
      </c>
      <c r="CP37" s="220">
        <v>0</v>
      </c>
      <c r="CQ37" s="216">
        <v>0</v>
      </c>
      <c r="CR37" s="222"/>
      <c r="CS37" s="198">
        <v>0</v>
      </c>
      <c r="CT37" s="198">
        <v>0</v>
      </c>
      <c r="CU37" s="198"/>
      <c r="CV37" s="198"/>
      <c r="CW37" s="222"/>
      <c r="CX37" s="272"/>
      <c r="CY37" s="272">
        <v>0</v>
      </c>
      <c r="CZ37" s="272">
        <v>361</v>
      </c>
      <c r="DA37" s="272"/>
      <c r="DB37" s="272"/>
      <c r="DC37" s="272"/>
      <c r="DD37" s="230">
        <f t="shared" si="0"/>
        <v>-1</v>
      </c>
      <c r="DE37" s="273">
        <f t="shared" si="1"/>
        <v>0</v>
      </c>
      <c r="DF37" s="14">
        <f t="shared" si="2"/>
        <v>0</v>
      </c>
      <c r="DG37" s="148">
        <f t="shared" si="3"/>
        <v>0</v>
      </c>
      <c r="DH37" s="148" t="str">
        <f t="shared" si="4"/>
        <v/>
      </c>
      <c r="DI37" s="273">
        <f t="shared" si="5"/>
        <v>0</v>
      </c>
      <c r="DJ37" s="264" t="str">
        <f t="shared" si="6"/>
        <v/>
      </c>
      <c r="DL37" s="14" t="str">
        <f>IFERROR(#REF!-AP37,"")</f>
        <v/>
      </c>
      <c r="DN37" s="274" t="str">
        <f>IFERROR(#REF!-M37,"")</f>
        <v/>
      </c>
      <c r="DO37" s="186" t="e">
        <f>IF(#REF!&gt;AQ37,0,1)</f>
        <v>#REF!</v>
      </c>
      <c r="DP37" s="186">
        <f t="shared" si="7"/>
        <v>0</v>
      </c>
      <c r="DQ37" s="186">
        <f t="shared" si="8"/>
        <v>1</v>
      </c>
      <c r="DR37" s="186"/>
      <c r="DS37" s="186"/>
      <c r="DT37" s="186"/>
      <c r="DU37" s="186"/>
      <c r="DV37" s="186"/>
      <c r="DW37" s="186"/>
      <c r="DX37" s="186"/>
      <c r="DY37" s="186"/>
      <c r="DZ37" s="186"/>
      <c r="EA37" s="186"/>
      <c r="EB37" s="186"/>
      <c r="EC37" s="186"/>
      <c r="ED37" s="186"/>
      <c r="EE37" s="186"/>
      <c r="EF37" s="186"/>
      <c r="EG37" s="186"/>
      <c r="EH37" s="186"/>
      <c r="EI37" s="186"/>
      <c r="EJ37" s="186"/>
    </row>
    <row r="38" spans="1:140" s="195" customFormat="1" ht="31.5" hidden="1" customHeight="1" x14ac:dyDescent="0.2">
      <c r="A38" s="214">
        <v>44928</v>
      </c>
      <c r="B38" s="194">
        <v>2</v>
      </c>
      <c r="C38" s="194">
        <v>1</v>
      </c>
      <c r="D38" s="193">
        <v>2023</v>
      </c>
      <c r="E38" s="194">
        <v>664</v>
      </c>
      <c r="F38" s="194">
        <v>1250</v>
      </c>
      <c r="G38" s="194">
        <v>0</v>
      </c>
      <c r="H38" s="207" t="s">
        <v>177</v>
      </c>
      <c r="I38" s="148" t="s">
        <v>178</v>
      </c>
      <c r="J38" s="148"/>
      <c r="K38" s="148"/>
      <c r="L38" s="148"/>
      <c r="M38" s="208">
        <v>70</v>
      </c>
      <c r="N38" s="209">
        <v>66</v>
      </c>
      <c r="O38" s="210">
        <v>73</v>
      </c>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c r="AO38" s="271"/>
      <c r="AP38" s="218">
        <v>0</v>
      </c>
      <c r="AQ38" s="219">
        <v>0</v>
      </c>
      <c r="AR38" s="217"/>
      <c r="AS38" s="217"/>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t="s">
        <v>179</v>
      </c>
      <c r="BS38" s="186"/>
      <c r="BT38" s="186"/>
      <c r="BU38" s="186"/>
      <c r="BV38" s="186">
        <v>1</v>
      </c>
      <c r="BW38" s="186" t="s">
        <v>177</v>
      </c>
      <c r="BX38" s="186"/>
      <c r="BY38" s="221">
        <v>0</v>
      </c>
      <c r="BZ38" s="217">
        <v>0</v>
      </c>
      <c r="CA38" s="217"/>
      <c r="CB38" s="217">
        <v>0</v>
      </c>
      <c r="CC38" s="217">
        <v>0</v>
      </c>
      <c r="CD38" s="217"/>
      <c r="CE38" s="217">
        <v>0</v>
      </c>
      <c r="CF38" s="186">
        <v>0</v>
      </c>
      <c r="CG38" s="186">
        <v>0</v>
      </c>
      <c r="CH38" s="101">
        <v>0</v>
      </c>
      <c r="CI38" s="101">
        <v>0</v>
      </c>
      <c r="CJ38" s="101">
        <v>0</v>
      </c>
      <c r="CK38" s="101">
        <v>0</v>
      </c>
      <c r="CL38" s="101">
        <v>0</v>
      </c>
      <c r="CM38" s="101">
        <v>0</v>
      </c>
      <c r="CN38" s="101">
        <v>0</v>
      </c>
      <c r="CO38" s="101">
        <v>0</v>
      </c>
      <c r="CP38" s="220">
        <v>0</v>
      </c>
      <c r="CQ38" s="216">
        <v>0</v>
      </c>
      <c r="CR38" s="222"/>
      <c r="CS38" s="198">
        <v>0</v>
      </c>
      <c r="CT38" s="198">
        <v>0</v>
      </c>
      <c r="CU38" s="198"/>
      <c r="CV38" s="198"/>
      <c r="CW38" s="222"/>
      <c r="CX38" s="272"/>
      <c r="CY38" s="272">
        <v>0</v>
      </c>
      <c r="CZ38" s="272">
        <v>361</v>
      </c>
      <c r="DA38" s="272"/>
      <c r="DB38" s="272"/>
      <c r="DC38" s="272"/>
      <c r="DD38" s="230">
        <f t="shared" si="0"/>
        <v>-1</v>
      </c>
      <c r="DE38" s="273">
        <f t="shared" si="1"/>
        <v>0</v>
      </c>
      <c r="DF38" s="14">
        <f t="shared" si="2"/>
        <v>0</v>
      </c>
      <c r="DG38" s="148" t="str">
        <f t="shared" si="3"/>
        <v/>
      </c>
      <c r="DH38" s="148" t="str">
        <f t="shared" si="4"/>
        <v/>
      </c>
      <c r="DI38" s="273" t="str">
        <f t="shared" si="5"/>
        <v/>
      </c>
      <c r="DJ38" s="264" t="str">
        <f t="shared" si="6"/>
        <v/>
      </c>
      <c r="DL38" s="14" t="str">
        <f>IFERROR(#REF!-AP38,"")</f>
        <v/>
      </c>
      <c r="DN38" s="274" t="str">
        <f>IFERROR(#REF!-M38,"")</f>
        <v/>
      </c>
      <c r="DO38" s="186" t="e">
        <f>IF(#REF!&gt;AQ38,0,1)</f>
        <v>#REF!</v>
      </c>
      <c r="DP38" s="186">
        <f t="shared" si="7"/>
        <v>0</v>
      </c>
      <c r="DQ38" s="186">
        <f t="shared" si="8"/>
        <v>1</v>
      </c>
      <c r="DR38" s="186"/>
      <c r="DS38" s="186"/>
      <c r="DT38" s="186"/>
      <c r="DU38" s="186"/>
      <c r="DV38" s="186"/>
      <c r="DW38" s="186"/>
      <c r="DX38" s="186"/>
      <c r="DY38" s="186"/>
      <c r="DZ38" s="186"/>
      <c r="EA38" s="186"/>
      <c r="EB38" s="186"/>
      <c r="EC38" s="186"/>
      <c r="ED38" s="186"/>
      <c r="EE38" s="186"/>
      <c r="EF38" s="186"/>
      <c r="EG38" s="186"/>
      <c r="EH38" s="186"/>
      <c r="EI38" s="186"/>
      <c r="EJ38" s="186"/>
    </row>
    <row r="39" spans="1:140" s="195" customFormat="1" ht="31.5" hidden="1" customHeight="1" x14ac:dyDescent="0.2">
      <c r="A39" s="214">
        <v>44928</v>
      </c>
      <c r="B39" s="194">
        <v>2</v>
      </c>
      <c r="C39" s="194">
        <v>1</v>
      </c>
      <c r="D39" s="193">
        <v>2023</v>
      </c>
      <c r="E39" s="194">
        <v>666</v>
      </c>
      <c r="F39" s="194">
        <v>1253</v>
      </c>
      <c r="G39" s="194">
        <v>0</v>
      </c>
      <c r="H39" s="207" t="s">
        <v>180</v>
      </c>
      <c r="I39" s="148" t="s">
        <v>181</v>
      </c>
      <c r="J39" s="148"/>
      <c r="K39" s="148"/>
      <c r="L39" s="148"/>
      <c r="M39" s="208">
        <v>100</v>
      </c>
      <c r="N39" s="209">
        <v>95</v>
      </c>
      <c r="O39" s="210">
        <v>105</v>
      </c>
      <c r="P39" s="196">
        <v>1845</v>
      </c>
      <c r="Q39" s="196">
        <v>1546</v>
      </c>
      <c r="R39" s="196">
        <v>1458</v>
      </c>
      <c r="S39" s="196">
        <v>1765</v>
      </c>
      <c r="T39" s="196">
        <v>1895</v>
      </c>
      <c r="U39" s="196">
        <v>200</v>
      </c>
      <c r="V39" s="196">
        <v>186</v>
      </c>
      <c r="W39" s="196">
        <v>189</v>
      </c>
      <c r="X39" s="196">
        <v>196</v>
      </c>
      <c r="Y39" s="196">
        <v>1754</v>
      </c>
      <c r="Z39" s="197"/>
      <c r="AA39" s="197"/>
      <c r="AB39" s="196"/>
      <c r="AC39" s="196"/>
      <c r="AD39" s="196"/>
      <c r="AE39" s="196"/>
      <c r="AF39" s="196"/>
      <c r="AG39" s="196"/>
      <c r="AH39" s="196"/>
      <c r="AI39" s="196"/>
      <c r="AJ39" s="196"/>
      <c r="AK39" s="196"/>
      <c r="AL39" s="197"/>
      <c r="AM39" s="197"/>
      <c r="AN39" s="271">
        <v>1701.8</v>
      </c>
      <c r="AO39" s="271">
        <v>505</v>
      </c>
      <c r="AP39" s="218">
        <v>0</v>
      </c>
      <c r="AQ39" s="219">
        <v>0</v>
      </c>
      <c r="AR39" s="217"/>
      <c r="AS39" s="217"/>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t="s">
        <v>179</v>
      </c>
      <c r="BS39" s="186"/>
      <c r="BT39" s="186"/>
      <c r="BU39" s="186"/>
      <c r="BV39" s="186">
        <v>1</v>
      </c>
      <c r="BW39" s="186" t="s">
        <v>180</v>
      </c>
      <c r="BX39" s="186"/>
      <c r="BY39" s="221">
        <v>0</v>
      </c>
      <c r="BZ39" s="217">
        <v>0</v>
      </c>
      <c r="CA39" s="217"/>
      <c r="CB39" s="217">
        <v>0</v>
      </c>
      <c r="CC39" s="217">
        <v>0</v>
      </c>
      <c r="CD39" s="217"/>
      <c r="CE39" s="217">
        <v>0</v>
      </c>
      <c r="CF39" s="186">
        <v>0</v>
      </c>
      <c r="CG39" s="186">
        <v>0</v>
      </c>
      <c r="CH39" s="101">
        <v>0</v>
      </c>
      <c r="CI39" s="101">
        <v>0</v>
      </c>
      <c r="CJ39" s="101">
        <v>0</v>
      </c>
      <c r="CK39" s="101">
        <v>0</v>
      </c>
      <c r="CL39" s="101">
        <v>0</v>
      </c>
      <c r="CM39" s="101">
        <v>0</v>
      </c>
      <c r="CN39" s="101">
        <v>0</v>
      </c>
      <c r="CO39" s="101">
        <v>0</v>
      </c>
      <c r="CP39" s="220">
        <v>0</v>
      </c>
      <c r="CQ39" s="216">
        <v>0</v>
      </c>
      <c r="CR39" s="222"/>
      <c r="CS39" s="198">
        <v>0</v>
      </c>
      <c r="CT39" s="198">
        <v>0</v>
      </c>
      <c r="CU39" s="198">
        <v>0</v>
      </c>
      <c r="CV39" s="198">
        <v>0</v>
      </c>
      <c r="CW39" s="222">
        <v>16.018000000000001</v>
      </c>
      <c r="CX39" s="272"/>
      <c r="CY39" s="272">
        <v>0</v>
      </c>
      <c r="CZ39" s="272">
        <v>361</v>
      </c>
      <c r="DA39" s="272"/>
      <c r="DB39" s="272"/>
      <c r="DC39" s="272"/>
      <c r="DD39" s="230">
        <f t="shared" si="0"/>
        <v>16.018000000000001</v>
      </c>
      <c r="DE39" s="273">
        <f t="shared" si="1"/>
        <v>0</v>
      </c>
      <c r="DF39" s="14">
        <f t="shared" si="2"/>
        <v>0</v>
      </c>
      <c r="DG39" s="148" t="str">
        <f t="shared" si="3"/>
        <v/>
      </c>
      <c r="DH39" s="148" t="str">
        <f t="shared" si="4"/>
        <v/>
      </c>
      <c r="DI39" s="273" t="str">
        <f t="shared" si="5"/>
        <v/>
      </c>
      <c r="DJ39" s="264" t="str">
        <f t="shared" si="6"/>
        <v/>
      </c>
      <c r="DL39" s="14" t="str">
        <f>IFERROR(#REF!-AP39,"")</f>
        <v/>
      </c>
      <c r="DN39" s="274" t="str">
        <f>IFERROR(#REF!-M39,"")</f>
        <v/>
      </c>
      <c r="DO39" s="186" t="e">
        <f>IF(#REF!&gt;AQ39,0,1)</f>
        <v>#REF!</v>
      </c>
      <c r="DP39" s="186">
        <f t="shared" si="7"/>
        <v>1</v>
      </c>
      <c r="DQ39" s="186">
        <f t="shared" si="8"/>
        <v>0</v>
      </c>
      <c r="DR39" s="186"/>
      <c r="DS39" s="186"/>
      <c r="DT39" s="186"/>
      <c r="DU39" s="186"/>
      <c r="DV39" s="186"/>
      <c r="DW39" s="186"/>
      <c r="DX39" s="186"/>
      <c r="DY39" s="186"/>
      <c r="DZ39" s="186"/>
      <c r="EA39" s="186"/>
      <c r="EB39" s="186"/>
      <c r="EC39" s="186"/>
      <c r="ED39" s="186"/>
      <c r="EE39" s="186"/>
      <c r="EF39" s="186"/>
      <c r="EG39" s="186"/>
      <c r="EH39" s="186"/>
      <c r="EI39" s="186"/>
      <c r="EJ39" s="186"/>
    </row>
    <row r="40" spans="1:140" s="195" customFormat="1" ht="31.5" hidden="1" customHeight="1" x14ac:dyDescent="0.2">
      <c r="A40" s="214">
        <v>44928</v>
      </c>
      <c r="B40" s="194">
        <v>2</v>
      </c>
      <c r="C40" s="194">
        <v>1</v>
      </c>
      <c r="D40" s="193">
        <v>2023</v>
      </c>
      <c r="E40" s="194">
        <v>668</v>
      </c>
      <c r="F40" s="194">
        <v>1255</v>
      </c>
      <c r="G40" s="194">
        <v>0</v>
      </c>
      <c r="H40" s="207" t="s">
        <v>182</v>
      </c>
      <c r="I40" s="148" t="s">
        <v>183</v>
      </c>
      <c r="J40" s="148"/>
      <c r="K40" s="148"/>
      <c r="L40" s="148"/>
      <c r="M40" s="208">
        <v>162</v>
      </c>
      <c r="N40" s="209">
        <v>153</v>
      </c>
      <c r="O40" s="210">
        <v>170</v>
      </c>
      <c r="P40" s="196">
        <v>1951</v>
      </c>
      <c r="Q40" s="196">
        <v>1499</v>
      </c>
      <c r="R40" s="196">
        <v>1762</v>
      </c>
      <c r="S40" s="196">
        <v>1495</v>
      </c>
      <c r="T40" s="196">
        <v>1759</v>
      </c>
      <c r="U40" s="196">
        <v>163</v>
      </c>
      <c r="V40" s="196">
        <v>129</v>
      </c>
      <c r="W40" s="196">
        <v>152</v>
      </c>
      <c r="X40" s="196">
        <v>144</v>
      </c>
      <c r="Y40" s="196">
        <v>141</v>
      </c>
      <c r="Z40" s="197"/>
      <c r="AA40" s="197"/>
      <c r="AB40" s="196"/>
      <c r="AC40" s="196"/>
      <c r="AD40" s="196"/>
      <c r="AE40" s="196"/>
      <c r="AF40" s="196"/>
      <c r="AG40" s="196"/>
      <c r="AH40" s="196"/>
      <c r="AI40" s="196"/>
      <c r="AJ40" s="196"/>
      <c r="AK40" s="196"/>
      <c r="AL40" s="197"/>
      <c r="AM40" s="197"/>
      <c r="AN40" s="271">
        <v>1693.2</v>
      </c>
      <c r="AO40" s="271">
        <v>145.80000000000001</v>
      </c>
      <c r="AP40" s="218">
        <v>0</v>
      </c>
      <c r="AQ40" s="219">
        <v>0</v>
      </c>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t="s">
        <v>179</v>
      </c>
      <c r="BS40" s="186"/>
      <c r="BT40" s="186"/>
      <c r="BU40" s="186"/>
      <c r="BV40" s="186">
        <v>1</v>
      </c>
      <c r="BW40" s="186" t="s">
        <v>182</v>
      </c>
      <c r="BX40" s="186"/>
      <c r="BY40" s="221">
        <v>0</v>
      </c>
      <c r="BZ40" s="217">
        <v>0</v>
      </c>
      <c r="CA40" s="217"/>
      <c r="CB40" s="217">
        <v>0</v>
      </c>
      <c r="CC40" s="217">
        <v>0</v>
      </c>
      <c r="CD40" s="217"/>
      <c r="CE40" s="217">
        <v>0</v>
      </c>
      <c r="CF40" s="186">
        <v>0</v>
      </c>
      <c r="CG40" s="186">
        <v>0</v>
      </c>
      <c r="CH40" s="101">
        <v>0</v>
      </c>
      <c r="CI40" s="101">
        <v>0</v>
      </c>
      <c r="CJ40" s="101">
        <v>0</v>
      </c>
      <c r="CK40" s="101">
        <v>0</v>
      </c>
      <c r="CL40" s="101">
        <v>0</v>
      </c>
      <c r="CM40" s="101">
        <v>0</v>
      </c>
      <c r="CN40" s="101">
        <v>0</v>
      </c>
      <c r="CO40" s="101">
        <v>0</v>
      </c>
      <c r="CP40" s="220">
        <v>0</v>
      </c>
      <c r="CQ40" s="216">
        <v>0</v>
      </c>
      <c r="CR40" s="222"/>
      <c r="CS40" s="198">
        <v>0</v>
      </c>
      <c r="CT40" s="198">
        <v>0</v>
      </c>
      <c r="CU40" s="198">
        <v>0</v>
      </c>
      <c r="CV40" s="198">
        <v>0</v>
      </c>
      <c r="CW40" s="222">
        <v>9.4518518518518526</v>
      </c>
      <c r="CX40" s="272"/>
      <c r="CY40" s="272">
        <v>0</v>
      </c>
      <c r="CZ40" s="272">
        <v>361</v>
      </c>
      <c r="DA40" s="272"/>
      <c r="DB40" s="272"/>
      <c r="DC40" s="272"/>
      <c r="DD40" s="230">
        <f t="shared" si="0"/>
        <v>9.4518518518518526</v>
      </c>
      <c r="DE40" s="273">
        <f t="shared" si="1"/>
        <v>0</v>
      </c>
      <c r="DF40" s="14">
        <f t="shared" si="2"/>
        <v>0</v>
      </c>
      <c r="DG40" s="148" t="str">
        <f t="shared" si="3"/>
        <v/>
      </c>
      <c r="DH40" s="148" t="str">
        <f t="shared" si="4"/>
        <v/>
      </c>
      <c r="DI40" s="273" t="str">
        <f t="shared" si="5"/>
        <v/>
      </c>
      <c r="DJ40" s="264" t="str">
        <f t="shared" si="6"/>
        <v/>
      </c>
      <c r="DL40" s="14" t="str">
        <f>IFERROR(#REF!-AP40,"")</f>
        <v/>
      </c>
      <c r="DN40" s="274" t="str">
        <f>IFERROR(#REF!-M40,"")</f>
        <v/>
      </c>
      <c r="DO40" s="186" t="e">
        <f>IF(#REF!&gt;AQ40,0,1)</f>
        <v>#REF!</v>
      </c>
      <c r="DP40" s="186">
        <f t="shared" si="7"/>
        <v>0</v>
      </c>
      <c r="DQ40" s="186">
        <f t="shared" si="8"/>
        <v>1</v>
      </c>
      <c r="DR40" s="186"/>
      <c r="DS40" s="186"/>
      <c r="DT40" s="186"/>
      <c r="DU40" s="186"/>
      <c r="DV40" s="186"/>
      <c r="DW40" s="186"/>
      <c r="DX40" s="186"/>
      <c r="DY40" s="186"/>
      <c r="DZ40" s="186"/>
      <c r="EA40" s="186"/>
      <c r="EB40" s="186"/>
      <c r="EC40" s="186"/>
      <c r="ED40" s="186"/>
      <c r="EE40" s="186"/>
      <c r="EF40" s="186"/>
      <c r="EG40" s="186"/>
      <c r="EH40" s="186"/>
      <c r="EI40" s="186"/>
      <c r="EJ40" s="186"/>
    </row>
    <row r="41" spans="1:140" s="195" customFormat="1" ht="31.5" hidden="1" customHeight="1" x14ac:dyDescent="0.2">
      <c r="A41" s="214">
        <v>44928</v>
      </c>
      <c r="B41" s="194">
        <v>2</v>
      </c>
      <c r="C41" s="194">
        <v>1</v>
      </c>
      <c r="D41" s="193">
        <v>2023</v>
      </c>
      <c r="E41" s="194">
        <v>669</v>
      </c>
      <c r="F41" s="194">
        <v>1256</v>
      </c>
      <c r="G41" s="194">
        <v>0</v>
      </c>
      <c r="H41" s="207" t="s">
        <v>184</v>
      </c>
      <c r="I41" s="148"/>
      <c r="J41" s="148"/>
      <c r="K41" s="148"/>
      <c r="L41" s="148"/>
      <c r="M41" s="208">
        <v>256</v>
      </c>
      <c r="N41" s="209">
        <v>243</v>
      </c>
      <c r="O41" s="210">
        <v>268</v>
      </c>
      <c r="P41" s="196">
        <v>2610</v>
      </c>
      <c r="Q41" s="196">
        <v>2123</v>
      </c>
      <c r="R41" s="196">
        <v>265</v>
      </c>
      <c r="S41" s="196">
        <v>2102</v>
      </c>
      <c r="T41" s="196">
        <v>2310</v>
      </c>
      <c r="U41" s="196">
        <v>215</v>
      </c>
      <c r="V41" s="196">
        <v>222</v>
      </c>
      <c r="W41" s="196">
        <v>232</v>
      </c>
      <c r="X41" s="196">
        <v>280</v>
      </c>
      <c r="Y41" s="196">
        <v>154</v>
      </c>
      <c r="Z41" s="197"/>
      <c r="AA41" s="197"/>
      <c r="AB41" s="196"/>
      <c r="AC41" s="196"/>
      <c r="AD41" s="196"/>
      <c r="AE41" s="196"/>
      <c r="AF41" s="196"/>
      <c r="AG41" s="196"/>
      <c r="AH41" s="196"/>
      <c r="AI41" s="196"/>
      <c r="AJ41" s="196"/>
      <c r="AK41" s="196"/>
      <c r="AL41" s="197"/>
      <c r="AM41" s="197"/>
      <c r="AN41" s="271">
        <v>1882</v>
      </c>
      <c r="AO41" s="271">
        <v>220.6</v>
      </c>
      <c r="AP41" s="218">
        <v>0</v>
      </c>
      <c r="AQ41" s="219">
        <v>0</v>
      </c>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t="s">
        <v>179</v>
      </c>
      <c r="BS41" s="186"/>
      <c r="BT41" s="186"/>
      <c r="BU41" s="186"/>
      <c r="BV41" s="186">
        <v>1</v>
      </c>
      <c r="BW41" s="186" t="s">
        <v>184</v>
      </c>
      <c r="BX41" s="186"/>
      <c r="BY41" s="221">
        <v>0</v>
      </c>
      <c r="BZ41" s="217">
        <v>0</v>
      </c>
      <c r="CA41" s="217"/>
      <c r="CB41" s="217">
        <v>0</v>
      </c>
      <c r="CC41" s="217">
        <v>0</v>
      </c>
      <c r="CD41" s="217"/>
      <c r="CE41" s="217">
        <v>0</v>
      </c>
      <c r="CF41" s="186">
        <v>0</v>
      </c>
      <c r="CG41" s="186">
        <v>0</v>
      </c>
      <c r="CH41" s="101">
        <v>0</v>
      </c>
      <c r="CI41" s="101">
        <v>0</v>
      </c>
      <c r="CJ41" s="101">
        <v>0</v>
      </c>
      <c r="CK41" s="101">
        <v>0</v>
      </c>
      <c r="CL41" s="101">
        <v>0</v>
      </c>
      <c r="CM41" s="101">
        <v>0</v>
      </c>
      <c r="CN41" s="101">
        <v>0</v>
      </c>
      <c r="CO41" s="101">
        <v>0</v>
      </c>
      <c r="CP41" s="220">
        <v>0</v>
      </c>
      <c r="CQ41" s="216">
        <v>0</v>
      </c>
      <c r="CR41" s="222"/>
      <c r="CS41" s="198">
        <v>0</v>
      </c>
      <c r="CT41" s="198">
        <v>0</v>
      </c>
      <c r="CU41" s="198">
        <v>0</v>
      </c>
      <c r="CV41" s="198">
        <v>0</v>
      </c>
      <c r="CW41" s="222">
        <v>6.3515625</v>
      </c>
      <c r="CX41" s="272"/>
      <c r="CY41" s="272">
        <v>0</v>
      </c>
      <c r="CZ41" s="272">
        <v>361</v>
      </c>
      <c r="DA41" s="272"/>
      <c r="DB41" s="272"/>
      <c r="DC41" s="272"/>
      <c r="DD41" s="230">
        <f t="shared" si="0"/>
        <v>6.3515625</v>
      </c>
      <c r="DE41" s="273">
        <f t="shared" si="1"/>
        <v>0</v>
      </c>
      <c r="DF41" s="14">
        <f t="shared" si="2"/>
        <v>0</v>
      </c>
      <c r="DG41" s="148" t="str">
        <f t="shared" si="3"/>
        <v/>
      </c>
      <c r="DH41" s="148" t="str">
        <f t="shared" si="4"/>
        <v/>
      </c>
      <c r="DI41" s="273" t="str">
        <f t="shared" si="5"/>
        <v/>
      </c>
      <c r="DJ41" s="264" t="str">
        <f t="shared" si="6"/>
        <v/>
      </c>
      <c r="DL41" s="14" t="str">
        <f>IFERROR(#REF!-AP41,"")</f>
        <v/>
      </c>
      <c r="DN41" s="274" t="str">
        <f>IFERROR(#REF!-M41,"")</f>
        <v/>
      </c>
      <c r="DO41" s="186" t="e">
        <f>IF(#REF!&gt;AQ41,0,1)</f>
        <v>#REF!</v>
      </c>
      <c r="DP41" s="186">
        <f t="shared" si="7"/>
        <v>0</v>
      </c>
      <c r="DQ41" s="186">
        <f t="shared" si="8"/>
        <v>1</v>
      </c>
      <c r="DR41" s="186"/>
      <c r="DS41" s="186"/>
      <c r="DT41" s="186"/>
      <c r="DU41" s="186"/>
      <c r="DV41" s="186"/>
      <c r="DW41" s="186"/>
      <c r="DX41" s="186"/>
      <c r="DY41" s="186"/>
      <c r="DZ41" s="186"/>
      <c r="EA41" s="186"/>
      <c r="EB41" s="186"/>
      <c r="EC41" s="186"/>
      <c r="ED41" s="186"/>
      <c r="EE41" s="186"/>
      <c r="EF41" s="186"/>
      <c r="EG41" s="186"/>
      <c r="EH41" s="186"/>
      <c r="EI41" s="186"/>
      <c r="EJ41" s="186"/>
    </row>
    <row r="42" spans="1:140" s="195" customFormat="1" ht="31.5" hidden="1" customHeight="1" x14ac:dyDescent="0.2">
      <c r="A42" s="214">
        <v>44928</v>
      </c>
      <c r="B42" s="194">
        <v>2</v>
      </c>
      <c r="C42" s="194">
        <v>1</v>
      </c>
      <c r="D42" s="193">
        <v>2023</v>
      </c>
      <c r="E42" s="194">
        <v>673</v>
      </c>
      <c r="F42" s="194">
        <v>1262</v>
      </c>
      <c r="G42" s="194">
        <v>0</v>
      </c>
      <c r="H42" s="207" t="s">
        <v>185</v>
      </c>
      <c r="I42" s="148" t="s">
        <v>186</v>
      </c>
      <c r="J42" s="148"/>
      <c r="K42" s="148"/>
      <c r="L42" s="148"/>
      <c r="M42" s="208">
        <v>0</v>
      </c>
      <c r="N42" s="209">
        <v>0</v>
      </c>
      <c r="O42" s="210">
        <v>0</v>
      </c>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c r="AO42" s="271"/>
      <c r="AP42" s="218">
        <v>0</v>
      </c>
      <c r="AQ42" s="219">
        <v>0</v>
      </c>
      <c r="AR42" s="217"/>
      <c r="AS42" s="217"/>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t="s">
        <v>179</v>
      </c>
      <c r="BS42" s="186"/>
      <c r="BT42" s="186"/>
      <c r="BU42" s="186"/>
      <c r="BV42" s="186">
        <v>1</v>
      </c>
      <c r="BW42" s="186" t="s">
        <v>185</v>
      </c>
      <c r="BX42" s="186"/>
      <c r="BY42" s="221">
        <v>0</v>
      </c>
      <c r="BZ42" s="217">
        <v>0</v>
      </c>
      <c r="CA42" s="217"/>
      <c r="CB42" s="217">
        <v>0</v>
      </c>
      <c r="CC42" s="217">
        <v>0</v>
      </c>
      <c r="CD42" s="217"/>
      <c r="CE42" s="217">
        <v>0</v>
      </c>
      <c r="CF42" s="186">
        <v>0</v>
      </c>
      <c r="CG42" s="186">
        <v>0</v>
      </c>
      <c r="CH42" s="101">
        <v>0</v>
      </c>
      <c r="CI42" s="101">
        <v>0</v>
      </c>
      <c r="CJ42" s="101">
        <v>0</v>
      </c>
      <c r="CK42" s="101">
        <v>0</v>
      </c>
      <c r="CL42" s="101">
        <v>0</v>
      </c>
      <c r="CM42" s="101">
        <v>0</v>
      </c>
      <c r="CN42" s="101">
        <v>0</v>
      </c>
      <c r="CO42" s="101">
        <v>0</v>
      </c>
      <c r="CP42" s="220">
        <v>0</v>
      </c>
      <c r="CQ42" s="216">
        <v>0</v>
      </c>
      <c r="CR42" s="222"/>
      <c r="CS42" s="198">
        <v>0</v>
      </c>
      <c r="CT42" s="198">
        <v>0</v>
      </c>
      <c r="CU42" s="198"/>
      <c r="CV42" s="198"/>
      <c r="CW42" s="222"/>
      <c r="CX42" s="272"/>
      <c r="CY42" s="272">
        <v>0</v>
      </c>
      <c r="CZ42" s="272">
        <v>361</v>
      </c>
      <c r="DA42" s="272"/>
      <c r="DB42" s="272"/>
      <c r="DC42" s="272"/>
      <c r="DD42" s="230" t="str">
        <f t="shared" si="0"/>
        <v/>
      </c>
      <c r="DE42" s="273">
        <f t="shared" si="1"/>
        <v>0</v>
      </c>
      <c r="DF42" s="14">
        <f t="shared" si="2"/>
        <v>0</v>
      </c>
      <c r="DG42" s="148" t="str">
        <f t="shared" si="3"/>
        <v/>
      </c>
      <c r="DH42" s="148" t="str">
        <f t="shared" si="4"/>
        <v/>
      </c>
      <c r="DI42" s="273" t="str">
        <f t="shared" si="5"/>
        <v/>
      </c>
      <c r="DJ42" s="264" t="str">
        <f t="shared" si="6"/>
        <v/>
      </c>
      <c r="DL42" s="14" t="str">
        <f>IFERROR(#REF!-AP42,"")</f>
        <v/>
      </c>
      <c r="DN42" s="274" t="str">
        <f>IFERROR(#REF!-M42,"")</f>
        <v/>
      </c>
      <c r="DO42" s="186" t="e">
        <f>IF(#REF!&gt;AQ42,0,1)</f>
        <v>#REF!</v>
      </c>
      <c r="DP42" s="186">
        <f t="shared" si="7"/>
        <v>1</v>
      </c>
      <c r="DQ42" s="186">
        <f t="shared" si="8"/>
        <v>1</v>
      </c>
      <c r="DR42" s="186"/>
      <c r="DS42" s="186"/>
      <c r="DT42" s="186"/>
      <c r="DU42" s="186"/>
      <c r="DV42" s="186"/>
      <c r="DW42" s="186"/>
      <c r="DX42" s="186"/>
      <c r="DY42" s="186"/>
      <c r="DZ42" s="186"/>
      <c r="EA42" s="186"/>
      <c r="EB42" s="186"/>
      <c r="EC42" s="186"/>
      <c r="ED42" s="186"/>
      <c r="EE42" s="186"/>
      <c r="EF42" s="186"/>
      <c r="EG42" s="186"/>
      <c r="EH42" s="186"/>
      <c r="EI42" s="186"/>
      <c r="EJ42" s="186"/>
    </row>
    <row r="43" spans="1:140" s="195" customFormat="1" ht="31.5" hidden="1" customHeight="1" x14ac:dyDescent="0.2">
      <c r="A43" s="214">
        <v>44928</v>
      </c>
      <c r="B43" s="194">
        <v>2</v>
      </c>
      <c r="C43" s="194">
        <v>1</v>
      </c>
      <c r="D43" s="193">
        <v>2023</v>
      </c>
      <c r="E43" s="194">
        <v>675</v>
      </c>
      <c r="F43" s="194">
        <v>1264</v>
      </c>
      <c r="G43" s="194">
        <v>0</v>
      </c>
      <c r="H43" s="207" t="s">
        <v>187</v>
      </c>
      <c r="I43" s="148" t="s">
        <v>188</v>
      </c>
      <c r="J43" s="148"/>
      <c r="K43" s="148"/>
      <c r="L43" s="148"/>
      <c r="M43" s="208">
        <v>90</v>
      </c>
      <c r="N43" s="209">
        <v>85</v>
      </c>
      <c r="O43" s="210">
        <v>94</v>
      </c>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c r="AO43" s="271"/>
      <c r="AP43" s="218">
        <v>0</v>
      </c>
      <c r="AQ43" s="219">
        <v>0</v>
      </c>
      <c r="AR43" s="217"/>
      <c r="AS43" s="217"/>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t="s">
        <v>179</v>
      </c>
      <c r="BS43" s="186"/>
      <c r="BT43" s="186"/>
      <c r="BU43" s="186"/>
      <c r="BV43" s="186">
        <v>1</v>
      </c>
      <c r="BW43" s="186" t="s">
        <v>187</v>
      </c>
      <c r="BX43" s="186"/>
      <c r="BY43" s="221">
        <v>0</v>
      </c>
      <c r="BZ43" s="217">
        <v>0</v>
      </c>
      <c r="CA43" s="217"/>
      <c r="CB43" s="217">
        <v>0</v>
      </c>
      <c r="CC43" s="217">
        <v>0</v>
      </c>
      <c r="CD43" s="217"/>
      <c r="CE43" s="217">
        <v>0</v>
      </c>
      <c r="CF43" s="186">
        <v>0</v>
      </c>
      <c r="CG43" s="186">
        <v>0</v>
      </c>
      <c r="CH43" s="101">
        <v>0</v>
      </c>
      <c r="CI43" s="101">
        <v>0</v>
      </c>
      <c r="CJ43" s="101">
        <v>0</v>
      </c>
      <c r="CK43" s="101">
        <v>0</v>
      </c>
      <c r="CL43" s="101">
        <v>0</v>
      </c>
      <c r="CM43" s="101">
        <v>0</v>
      </c>
      <c r="CN43" s="101">
        <v>0</v>
      </c>
      <c r="CO43" s="101">
        <v>0</v>
      </c>
      <c r="CP43" s="220">
        <v>0</v>
      </c>
      <c r="CQ43" s="216">
        <v>0</v>
      </c>
      <c r="CR43" s="222"/>
      <c r="CS43" s="198">
        <v>0</v>
      </c>
      <c r="CT43" s="198">
        <v>0</v>
      </c>
      <c r="CU43" s="198"/>
      <c r="CV43" s="198"/>
      <c r="CW43" s="222"/>
      <c r="CX43" s="272"/>
      <c r="CY43" s="272">
        <v>0</v>
      </c>
      <c r="CZ43" s="272">
        <v>361</v>
      </c>
      <c r="DA43" s="272"/>
      <c r="DB43" s="272"/>
      <c r="DC43" s="272"/>
      <c r="DD43" s="230">
        <f t="shared" si="0"/>
        <v>-1</v>
      </c>
      <c r="DE43" s="273">
        <f t="shared" si="1"/>
        <v>0</v>
      </c>
      <c r="DF43" s="14">
        <f t="shared" si="2"/>
        <v>0</v>
      </c>
      <c r="DG43" s="148" t="str">
        <f t="shared" si="3"/>
        <v/>
      </c>
      <c r="DH43" s="148" t="str">
        <f t="shared" si="4"/>
        <v/>
      </c>
      <c r="DI43" s="273" t="str">
        <f t="shared" si="5"/>
        <v/>
      </c>
      <c r="DJ43" s="264" t="str">
        <f t="shared" si="6"/>
        <v/>
      </c>
      <c r="DL43" s="14" t="str">
        <f>IFERROR(#REF!-AP43,"")</f>
        <v/>
      </c>
      <c r="DN43" s="274" t="str">
        <f>IFERROR(#REF!-M43,"")</f>
        <v/>
      </c>
      <c r="DO43" s="186" t="e">
        <f>IF(#REF!&gt;AQ43,0,1)</f>
        <v>#REF!</v>
      </c>
      <c r="DP43" s="186">
        <f t="shared" si="7"/>
        <v>0</v>
      </c>
      <c r="DQ43" s="186">
        <f t="shared" si="8"/>
        <v>1</v>
      </c>
      <c r="DR43" s="186"/>
      <c r="DS43" s="186"/>
      <c r="DT43" s="186"/>
      <c r="DU43" s="186"/>
      <c r="DV43" s="186"/>
      <c r="DW43" s="186"/>
      <c r="DX43" s="186"/>
      <c r="DY43" s="186"/>
      <c r="DZ43" s="186"/>
      <c r="EA43" s="186"/>
      <c r="EB43" s="186"/>
      <c r="EC43" s="186"/>
      <c r="ED43" s="186"/>
      <c r="EE43" s="186"/>
      <c r="EF43" s="186"/>
      <c r="EG43" s="186"/>
      <c r="EH43" s="186"/>
      <c r="EI43" s="186"/>
      <c r="EJ43" s="186"/>
    </row>
    <row r="44" spans="1:140" s="195" customFormat="1" ht="31.5" hidden="1" customHeight="1" x14ac:dyDescent="0.2">
      <c r="A44" s="214">
        <v>44928</v>
      </c>
      <c r="B44" s="194">
        <v>2</v>
      </c>
      <c r="C44" s="194">
        <v>1</v>
      </c>
      <c r="D44" s="193">
        <v>2023</v>
      </c>
      <c r="E44" s="194">
        <v>681</v>
      </c>
      <c r="F44" s="194">
        <v>1273</v>
      </c>
      <c r="G44" s="194">
        <v>0</v>
      </c>
      <c r="H44" s="207" t="s">
        <v>189</v>
      </c>
      <c r="I44" s="148" t="s">
        <v>190</v>
      </c>
      <c r="J44" s="148"/>
      <c r="K44" s="148"/>
      <c r="L44" s="148"/>
      <c r="M44" s="208">
        <v>216</v>
      </c>
      <c r="N44" s="209">
        <v>205</v>
      </c>
      <c r="O44" s="210">
        <v>226</v>
      </c>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c r="AO44" s="271"/>
      <c r="AP44" s="218">
        <v>0</v>
      </c>
      <c r="AQ44" s="219">
        <v>0</v>
      </c>
      <c r="AR44" s="217"/>
      <c r="AS44" s="217"/>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t="s">
        <v>179</v>
      </c>
      <c r="BS44" s="186"/>
      <c r="BT44" s="186"/>
      <c r="BU44" s="186"/>
      <c r="BV44" s="186">
        <v>1</v>
      </c>
      <c r="BW44" s="186" t="s">
        <v>189</v>
      </c>
      <c r="BX44" s="186"/>
      <c r="BY44" s="221">
        <v>0</v>
      </c>
      <c r="BZ44" s="217">
        <v>0</v>
      </c>
      <c r="CA44" s="217"/>
      <c r="CB44" s="217">
        <v>0</v>
      </c>
      <c r="CC44" s="217">
        <v>0</v>
      </c>
      <c r="CD44" s="217"/>
      <c r="CE44" s="217">
        <v>0</v>
      </c>
      <c r="CF44" s="186">
        <v>0</v>
      </c>
      <c r="CG44" s="186">
        <v>0</v>
      </c>
      <c r="CH44" s="101">
        <v>0</v>
      </c>
      <c r="CI44" s="101">
        <v>0</v>
      </c>
      <c r="CJ44" s="101">
        <v>0</v>
      </c>
      <c r="CK44" s="101">
        <v>0</v>
      </c>
      <c r="CL44" s="101">
        <v>0</v>
      </c>
      <c r="CM44" s="101">
        <v>0</v>
      </c>
      <c r="CN44" s="101">
        <v>0</v>
      </c>
      <c r="CO44" s="101">
        <v>0</v>
      </c>
      <c r="CP44" s="220">
        <v>0</v>
      </c>
      <c r="CQ44" s="216">
        <v>0</v>
      </c>
      <c r="CR44" s="222"/>
      <c r="CS44" s="198">
        <v>0</v>
      </c>
      <c r="CT44" s="198">
        <v>0</v>
      </c>
      <c r="CU44" s="198"/>
      <c r="CV44" s="198"/>
      <c r="CW44" s="222"/>
      <c r="CX44" s="272"/>
      <c r="CY44" s="272">
        <v>0</v>
      </c>
      <c r="CZ44" s="272">
        <v>361</v>
      </c>
      <c r="DA44" s="272"/>
      <c r="DB44" s="272"/>
      <c r="DC44" s="272"/>
      <c r="DD44" s="230">
        <f t="shared" si="0"/>
        <v>-1</v>
      </c>
      <c r="DE44" s="273">
        <f t="shared" si="1"/>
        <v>0</v>
      </c>
      <c r="DF44" s="14">
        <f t="shared" si="2"/>
        <v>0</v>
      </c>
      <c r="DG44" s="148" t="str">
        <f t="shared" si="3"/>
        <v/>
      </c>
      <c r="DH44" s="148" t="str">
        <f t="shared" si="4"/>
        <v/>
      </c>
      <c r="DI44" s="273" t="str">
        <f t="shared" si="5"/>
        <v/>
      </c>
      <c r="DJ44" s="264" t="str">
        <f t="shared" si="6"/>
        <v/>
      </c>
      <c r="DL44" s="14" t="str">
        <f>IFERROR(#REF!-AP44,"")</f>
        <v/>
      </c>
      <c r="DN44" s="274" t="str">
        <f>IFERROR(#REF!-M44,"")</f>
        <v/>
      </c>
      <c r="DO44" s="186" t="e">
        <f>IF(#REF!&gt;AQ44,0,1)</f>
        <v>#REF!</v>
      </c>
      <c r="DP44" s="186">
        <f t="shared" si="7"/>
        <v>0</v>
      </c>
      <c r="DQ44" s="186">
        <f t="shared" si="8"/>
        <v>1</v>
      </c>
      <c r="DR44" s="186"/>
      <c r="DS44" s="186"/>
      <c r="DT44" s="186"/>
      <c r="DU44" s="186"/>
      <c r="DV44" s="186"/>
      <c r="DW44" s="186"/>
      <c r="DX44" s="186"/>
      <c r="DY44" s="186"/>
      <c r="DZ44" s="186"/>
      <c r="EA44" s="186"/>
      <c r="EB44" s="186"/>
      <c r="EC44" s="186"/>
      <c r="ED44" s="186"/>
      <c r="EE44" s="186"/>
      <c r="EF44" s="186"/>
      <c r="EG44" s="186"/>
      <c r="EH44" s="186"/>
      <c r="EI44" s="186"/>
      <c r="EJ44" s="186"/>
    </row>
    <row r="45" spans="1:140" s="195" customFormat="1" ht="31.5" hidden="1" customHeight="1" x14ac:dyDescent="0.2">
      <c r="A45" s="214"/>
      <c r="B45" s="194">
        <v>2</v>
      </c>
      <c r="C45" s="194">
        <v>1</v>
      </c>
      <c r="D45" s="193">
        <v>2023</v>
      </c>
      <c r="E45" s="194">
        <v>375</v>
      </c>
      <c r="F45" s="194">
        <v>437</v>
      </c>
      <c r="G45" s="194">
        <v>0</v>
      </c>
      <c r="H45" s="207" t="s">
        <v>281</v>
      </c>
      <c r="I45" s="148" t="s">
        <v>282</v>
      </c>
      <c r="J45" s="148" t="s">
        <v>193</v>
      </c>
      <c r="K45" s="148">
        <v>4</v>
      </c>
      <c r="L45" s="148">
        <v>2</v>
      </c>
      <c r="M45" s="208">
        <v>168</v>
      </c>
      <c r="N45" s="209">
        <v>158</v>
      </c>
      <c r="O45" s="210">
        <v>179</v>
      </c>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c r="AO45" s="271"/>
      <c r="AP45" s="218">
        <v>120</v>
      </c>
      <c r="AQ45" s="219">
        <v>120</v>
      </c>
      <c r="AR45" s="217"/>
      <c r="AS45" s="217"/>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t="s">
        <v>194</v>
      </c>
      <c r="BS45" s="186" t="s">
        <v>195</v>
      </c>
      <c r="BT45" s="186" t="s">
        <v>283</v>
      </c>
      <c r="BU45" s="186" t="s">
        <v>197</v>
      </c>
      <c r="BV45" s="186"/>
      <c r="BW45" s="186" t="s">
        <v>284</v>
      </c>
      <c r="BX45" s="186"/>
      <c r="BY45" s="221">
        <v>0</v>
      </c>
      <c r="BZ45" s="217">
        <v>0</v>
      </c>
      <c r="CA45" s="217">
        <v>0</v>
      </c>
      <c r="CB45" s="217">
        <v>0</v>
      </c>
      <c r="CC45" s="217">
        <v>0</v>
      </c>
      <c r="CD45" s="217">
        <v>0</v>
      </c>
      <c r="CE45" s="217">
        <v>0</v>
      </c>
      <c r="CF45" s="186">
        <v>0</v>
      </c>
      <c r="CG45" s="186">
        <v>0</v>
      </c>
      <c r="CH45" s="101">
        <v>0</v>
      </c>
      <c r="CI45" s="101">
        <v>0</v>
      </c>
      <c r="CJ45" s="101">
        <v>0</v>
      </c>
      <c r="CK45" s="101">
        <v>0</v>
      </c>
      <c r="CL45" s="101">
        <v>0</v>
      </c>
      <c r="CM45" s="101">
        <v>0</v>
      </c>
      <c r="CN45" s="101">
        <v>0</v>
      </c>
      <c r="CO45" s="101">
        <v>0</v>
      </c>
      <c r="CP45" s="220">
        <v>0</v>
      </c>
      <c r="CQ45" s="216">
        <v>0</v>
      </c>
      <c r="CR45" s="222"/>
      <c r="CS45" s="198">
        <v>0</v>
      </c>
      <c r="CT45" s="198">
        <v>0</v>
      </c>
      <c r="CU45" s="198"/>
      <c r="CV45" s="198"/>
      <c r="CW45" s="222"/>
      <c r="CX45" s="272"/>
      <c r="CY45" s="272">
        <v>0</v>
      </c>
      <c r="CZ45" s="272">
        <v>361</v>
      </c>
      <c r="DA45" s="272"/>
      <c r="DB45" s="272"/>
      <c r="DC45" s="272"/>
      <c r="DD45" s="230">
        <f t="shared" si="0"/>
        <v>-1</v>
      </c>
      <c r="DE45" s="273">
        <f t="shared" si="1"/>
        <v>0</v>
      </c>
      <c r="DF45" s="14">
        <f t="shared" si="2"/>
        <v>0</v>
      </c>
      <c r="DG45" s="148">
        <f t="shared" si="3"/>
        <v>0</v>
      </c>
      <c r="DH45" s="148" t="str">
        <f t="shared" si="4"/>
        <v/>
      </c>
      <c r="DI45" s="273">
        <f t="shared" si="5"/>
        <v>0</v>
      </c>
      <c r="DJ45" s="264" t="str">
        <f t="shared" si="6"/>
        <v/>
      </c>
      <c r="DL45" s="14" t="str">
        <f>IFERROR(#REF!-AP45,"")</f>
        <v/>
      </c>
      <c r="DN45" s="274" t="str">
        <f>IFERROR(#REF!-M45,"")</f>
        <v/>
      </c>
      <c r="DO45" s="186" t="e">
        <f>IF(#REF!&gt;AQ45,0,1)</f>
        <v>#REF!</v>
      </c>
      <c r="DP45" s="186">
        <f t="shared" si="7"/>
        <v>0</v>
      </c>
      <c r="DQ45" s="186">
        <f t="shared" si="8"/>
        <v>1</v>
      </c>
      <c r="DR45" s="186"/>
      <c r="DS45" s="186"/>
      <c r="DT45" s="186"/>
      <c r="DU45" s="186"/>
      <c r="DV45" s="186"/>
      <c r="DW45" s="186"/>
      <c r="DX45" s="186"/>
      <c r="DY45" s="186"/>
      <c r="DZ45" s="186"/>
      <c r="EA45" s="186"/>
      <c r="EB45" s="186"/>
      <c r="EC45" s="186"/>
      <c r="ED45" s="186"/>
      <c r="EE45" s="186"/>
      <c r="EF45" s="186"/>
      <c r="EG45" s="186"/>
      <c r="EH45" s="186"/>
      <c r="EI45" s="186"/>
      <c r="EJ45" s="186"/>
    </row>
    <row r="46" spans="1:140" s="195" customFormat="1" ht="31.5" hidden="1" customHeight="1" x14ac:dyDescent="0.2">
      <c r="A46" s="214"/>
      <c r="B46" s="194">
        <v>2</v>
      </c>
      <c r="C46" s="194">
        <v>1</v>
      </c>
      <c r="D46" s="193">
        <v>2023</v>
      </c>
      <c r="E46" s="194">
        <v>377</v>
      </c>
      <c r="F46" s="194">
        <v>439</v>
      </c>
      <c r="G46" s="194">
        <v>0</v>
      </c>
      <c r="H46" s="207" t="s">
        <v>285</v>
      </c>
      <c r="I46" s="148" t="s">
        <v>286</v>
      </c>
      <c r="J46" s="148" t="s">
        <v>193</v>
      </c>
      <c r="K46" s="148">
        <v>4</v>
      </c>
      <c r="L46" s="148">
        <v>1</v>
      </c>
      <c r="M46" s="208">
        <v>343</v>
      </c>
      <c r="N46" s="209">
        <v>308</v>
      </c>
      <c r="O46" s="210">
        <v>377</v>
      </c>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c r="AO46" s="271"/>
      <c r="AP46" s="218">
        <v>45</v>
      </c>
      <c r="AQ46" s="219">
        <v>320</v>
      </c>
      <c r="AR46" s="217"/>
      <c r="AS46" s="217"/>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t="s">
        <v>201</v>
      </c>
      <c r="BS46" s="186" t="s">
        <v>202</v>
      </c>
      <c r="BT46" s="186" t="s">
        <v>287</v>
      </c>
      <c r="BU46" s="186"/>
      <c r="BV46" s="186"/>
      <c r="BW46" s="186" t="s">
        <v>288</v>
      </c>
      <c r="BX46" s="186"/>
      <c r="BY46" s="221">
        <v>0</v>
      </c>
      <c r="BZ46" s="217">
        <v>0</v>
      </c>
      <c r="CA46" s="217">
        <v>0</v>
      </c>
      <c r="CB46" s="217">
        <v>0</v>
      </c>
      <c r="CC46" s="217">
        <v>0</v>
      </c>
      <c r="CD46" s="217">
        <v>0</v>
      </c>
      <c r="CE46" s="217">
        <v>0</v>
      </c>
      <c r="CF46" s="186">
        <v>0</v>
      </c>
      <c r="CG46" s="186">
        <v>0</v>
      </c>
      <c r="CH46" s="101">
        <v>0</v>
      </c>
      <c r="CI46" s="101">
        <v>0</v>
      </c>
      <c r="CJ46" s="101">
        <v>0</v>
      </c>
      <c r="CK46" s="101">
        <v>0</v>
      </c>
      <c r="CL46" s="101">
        <v>0</v>
      </c>
      <c r="CM46" s="101">
        <v>0</v>
      </c>
      <c r="CN46" s="101">
        <v>0</v>
      </c>
      <c r="CO46" s="101">
        <v>0</v>
      </c>
      <c r="CP46" s="220">
        <v>0</v>
      </c>
      <c r="CQ46" s="216">
        <v>0</v>
      </c>
      <c r="CR46" s="222"/>
      <c r="CS46" s="198">
        <v>0</v>
      </c>
      <c r="CT46" s="198">
        <v>0</v>
      </c>
      <c r="CU46" s="198"/>
      <c r="CV46" s="198"/>
      <c r="CW46" s="222"/>
      <c r="CX46" s="272"/>
      <c r="CY46" s="272">
        <v>0</v>
      </c>
      <c r="CZ46" s="272">
        <v>361</v>
      </c>
      <c r="DA46" s="272"/>
      <c r="DB46" s="272"/>
      <c r="DC46" s="272"/>
      <c r="DD46" s="230">
        <f t="shared" si="0"/>
        <v>-1</v>
      </c>
      <c r="DE46" s="273">
        <f t="shared" si="1"/>
        <v>0</v>
      </c>
      <c r="DF46" s="14">
        <f t="shared" si="2"/>
        <v>0</v>
      </c>
      <c r="DG46" s="148">
        <f t="shared" si="3"/>
        <v>0</v>
      </c>
      <c r="DH46" s="148" t="str">
        <f t="shared" si="4"/>
        <v/>
      </c>
      <c r="DI46" s="273">
        <f t="shared" si="5"/>
        <v>0</v>
      </c>
      <c r="DJ46" s="264" t="str">
        <f t="shared" si="6"/>
        <v/>
      </c>
      <c r="DL46" s="14" t="str">
        <f>IFERROR(#REF!-AP46,"")</f>
        <v/>
      </c>
      <c r="DN46" s="274" t="str">
        <f>IFERROR(#REF!-M46,"")</f>
        <v/>
      </c>
      <c r="DO46" s="186" t="e">
        <f>IF(#REF!&gt;AQ46,0,1)</f>
        <v>#REF!</v>
      </c>
      <c r="DP46" s="186">
        <f t="shared" si="7"/>
        <v>0</v>
      </c>
      <c r="DQ46" s="186">
        <f t="shared" si="8"/>
        <v>1</v>
      </c>
      <c r="DR46" s="186"/>
      <c r="DS46" s="186"/>
      <c r="DT46" s="186"/>
      <c r="DU46" s="186"/>
      <c r="DV46" s="186"/>
      <c r="DW46" s="186"/>
      <c r="DX46" s="186"/>
      <c r="DY46" s="186"/>
      <c r="DZ46" s="186"/>
      <c r="EA46" s="186"/>
      <c r="EB46" s="186"/>
      <c r="EC46" s="186"/>
      <c r="ED46" s="186"/>
      <c r="EE46" s="186"/>
      <c r="EF46" s="186"/>
      <c r="EG46" s="186"/>
      <c r="EH46" s="186"/>
      <c r="EI46" s="186"/>
      <c r="EJ46" s="186"/>
    </row>
    <row r="47" spans="1:140" s="195" customFormat="1" ht="31.5" hidden="1" customHeight="1" x14ac:dyDescent="0.2">
      <c r="A47" s="214">
        <v>44928</v>
      </c>
      <c r="B47" s="194">
        <v>2</v>
      </c>
      <c r="C47" s="194">
        <v>1</v>
      </c>
      <c r="D47" s="193">
        <v>2023</v>
      </c>
      <c r="E47" s="194">
        <v>382</v>
      </c>
      <c r="F47" s="194">
        <v>449</v>
      </c>
      <c r="G47" s="194">
        <v>1</v>
      </c>
      <c r="H47" s="207" t="s">
        <v>191</v>
      </c>
      <c r="I47" s="148" t="s">
        <v>192</v>
      </c>
      <c r="J47" s="148" t="s">
        <v>193</v>
      </c>
      <c r="K47" s="148">
        <v>3</v>
      </c>
      <c r="L47" s="148">
        <v>1</v>
      </c>
      <c r="M47" s="208">
        <v>46</v>
      </c>
      <c r="N47" s="209">
        <v>40</v>
      </c>
      <c r="O47" s="210">
        <v>50</v>
      </c>
      <c r="P47" s="196">
        <v>77</v>
      </c>
      <c r="Q47" s="196"/>
      <c r="R47" s="196">
        <v>81</v>
      </c>
      <c r="S47" s="196"/>
      <c r="T47" s="196">
        <v>75</v>
      </c>
      <c r="U47" s="196">
        <v>44</v>
      </c>
      <c r="V47" s="196"/>
      <c r="W47" s="196">
        <v>44</v>
      </c>
      <c r="X47" s="196"/>
      <c r="Y47" s="196">
        <v>45</v>
      </c>
      <c r="Z47" s="197">
        <v>80</v>
      </c>
      <c r="AA47" s="197">
        <v>83</v>
      </c>
      <c r="AB47" s="196">
        <v>68</v>
      </c>
      <c r="AC47" s="196"/>
      <c r="AD47" s="196">
        <v>71</v>
      </c>
      <c r="AE47" s="196"/>
      <c r="AF47" s="196">
        <v>72</v>
      </c>
      <c r="AG47" s="196">
        <v>48</v>
      </c>
      <c r="AH47" s="196"/>
      <c r="AI47" s="196">
        <v>47</v>
      </c>
      <c r="AJ47" s="196"/>
      <c r="AK47" s="196">
        <v>45</v>
      </c>
      <c r="AL47" s="197">
        <v>80</v>
      </c>
      <c r="AM47" s="197">
        <v>81</v>
      </c>
      <c r="AN47" s="271">
        <v>74</v>
      </c>
      <c r="AO47" s="271">
        <v>45.5</v>
      </c>
      <c r="AP47" s="218">
        <v>112</v>
      </c>
      <c r="AQ47" s="219">
        <v>96</v>
      </c>
      <c r="AR47" s="217">
        <v>133.33333333333329</v>
      </c>
      <c r="AS47" s="217">
        <v>81</v>
      </c>
      <c r="AT47" s="217"/>
      <c r="AU47" s="217"/>
      <c r="AV47" s="217">
        <v>630</v>
      </c>
      <c r="AW47" s="217">
        <v>5</v>
      </c>
      <c r="AX47" s="217">
        <v>9</v>
      </c>
      <c r="AY47" s="217"/>
      <c r="AZ47" s="217"/>
      <c r="BA47" s="217"/>
      <c r="BB47" s="217"/>
      <c r="BC47" s="217"/>
      <c r="BD47" s="217"/>
      <c r="BE47" s="217"/>
      <c r="BF47" s="217"/>
      <c r="BG47" s="217"/>
      <c r="BH47" s="217">
        <v>2520</v>
      </c>
      <c r="BI47" s="217">
        <v>4</v>
      </c>
      <c r="BJ47" s="217">
        <v>4</v>
      </c>
      <c r="BK47" s="217">
        <v>4</v>
      </c>
      <c r="BL47" s="217"/>
      <c r="BM47" s="217"/>
      <c r="BN47" s="217"/>
      <c r="BO47" s="217"/>
      <c r="BP47" s="217"/>
      <c r="BQ47" s="217"/>
      <c r="BR47" s="186" t="s">
        <v>194</v>
      </c>
      <c r="BS47" s="186" t="s">
        <v>195</v>
      </c>
      <c r="BT47" s="186" t="s">
        <v>196</v>
      </c>
      <c r="BU47" s="186" t="s">
        <v>197</v>
      </c>
      <c r="BV47" s="186">
        <v>1</v>
      </c>
      <c r="BW47" s="186" t="s">
        <v>191</v>
      </c>
      <c r="BX47" s="186" t="s">
        <v>198</v>
      </c>
      <c r="BY47" s="221">
        <v>1.4999999999999999E-2</v>
      </c>
      <c r="BZ47" s="217">
        <v>14</v>
      </c>
      <c r="CA47" s="217">
        <v>14</v>
      </c>
      <c r="CB47" s="217">
        <v>644</v>
      </c>
      <c r="CC47" s="217">
        <v>12</v>
      </c>
      <c r="CD47" s="217">
        <v>12</v>
      </c>
      <c r="CE47" s="217">
        <v>2532</v>
      </c>
      <c r="CF47" s="186">
        <v>9</v>
      </c>
      <c r="CG47" s="186">
        <v>13</v>
      </c>
      <c r="CH47" s="101">
        <v>4</v>
      </c>
      <c r="CI47" s="101">
        <v>0</v>
      </c>
      <c r="CJ47" s="101">
        <v>0</v>
      </c>
      <c r="CK47" s="101">
        <v>0</v>
      </c>
      <c r="CL47" s="101">
        <v>0</v>
      </c>
      <c r="CM47" s="101">
        <v>0</v>
      </c>
      <c r="CN47" s="101">
        <v>0</v>
      </c>
      <c r="CO47" s="101">
        <v>26</v>
      </c>
      <c r="CP47" s="220">
        <v>26</v>
      </c>
      <c r="CQ47" s="216">
        <v>3176</v>
      </c>
      <c r="CR47" s="222">
        <v>8.1863979848866494E-3</v>
      </c>
      <c r="CS47" s="198">
        <v>1.196</v>
      </c>
      <c r="CT47" s="198">
        <v>146.096</v>
      </c>
      <c r="CU47" s="198">
        <v>1.1830000000000001</v>
      </c>
      <c r="CV47" s="198">
        <v>144.50800000000001</v>
      </c>
      <c r="CW47" s="222">
        <v>0.60869565217391308</v>
      </c>
      <c r="CX47" s="272">
        <v>0.19500000000000001</v>
      </c>
      <c r="CY47" s="272">
        <v>5836910.5454545459</v>
      </c>
      <c r="CZ47" s="272">
        <v>361</v>
      </c>
      <c r="DA47" s="272"/>
      <c r="DB47" s="272"/>
      <c r="DC47" s="272"/>
      <c r="DD47" s="230">
        <f t="shared" si="0"/>
        <v>0.60869565217391308</v>
      </c>
      <c r="DE47" s="273">
        <f t="shared" si="1"/>
        <v>3150</v>
      </c>
      <c r="DF47" s="14">
        <f t="shared" si="2"/>
        <v>26</v>
      </c>
      <c r="DG47" s="148">
        <f t="shared" si="3"/>
        <v>26</v>
      </c>
      <c r="DH47" s="148">
        <f t="shared" si="4"/>
        <v>0.2</v>
      </c>
      <c r="DI47" s="273">
        <f t="shared" si="5"/>
        <v>3176</v>
      </c>
      <c r="DJ47" s="264">
        <f t="shared" si="6"/>
        <v>8.1863979848866494E-3</v>
      </c>
      <c r="DL47" s="14" t="str">
        <f>IFERROR(#REF!-AP47,"")</f>
        <v/>
      </c>
      <c r="DN47" s="274" t="str">
        <f>IFERROR(#REF!-M47,"")</f>
        <v/>
      </c>
      <c r="DO47" s="186" t="e">
        <f>IF(#REF!&gt;AQ47,0,1)</f>
        <v>#REF!</v>
      </c>
      <c r="DP47" s="186">
        <f t="shared" si="7"/>
        <v>1</v>
      </c>
      <c r="DQ47" s="186">
        <f t="shared" si="8"/>
        <v>1</v>
      </c>
      <c r="DR47" s="186"/>
      <c r="DS47" s="186"/>
      <c r="DT47" s="186"/>
      <c r="DU47" s="186"/>
      <c r="DV47" s="186"/>
      <c r="DW47" s="186"/>
      <c r="DX47" s="186"/>
      <c r="DY47" s="186"/>
      <c r="DZ47" s="186"/>
      <c r="EA47" s="186"/>
      <c r="EB47" s="186"/>
      <c r="EC47" s="186"/>
      <c r="ED47" s="186"/>
      <c r="EE47" s="186"/>
      <c r="EF47" s="186"/>
      <c r="EG47" s="186"/>
      <c r="EH47" s="186"/>
      <c r="EI47" s="186"/>
      <c r="EJ47" s="186"/>
    </row>
    <row r="48" spans="1:140" s="195" customFormat="1" ht="31.5" hidden="1" customHeight="1" x14ac:dyDescent="0.2">
      <c r="A48" s="214">
        <v>44928</v>
      </c>
      <c r="B48" s="194">
        <v>2</v>
      </c>
      <c r="C48" s="194">
        <v>1</v>
      </c>
      <c r="D48" s="193">
        <v>2023</v>
      </c>
      <c r="E48" s="194">
        <v>29</v>
      </c>
      <c r="F48" s="194">
        <v>81</v>
      </c>
      <c r="G48" s="194">
        <v>2</v>
      </c>
      <c r="H48" s="207" t="s">
        <v>199</v>
      </c>
      <c r="I48" s="148" t="s">
        <v>200</v>
      </c>
      <c r="J48" s="148" t="s">
        <v>193</v>
      </c>
      <c r="K48" s="148">
        <v>2</v>
      </c>
      <c r="L48" s="148">
        <v>3</v>
      </c>
      <c r="M48" s="208">
        <v>388</v>
      </c>
      <c r="N48" s="209">
        <v>360</v>
      </c>
      <c r="O48" s="210">
        <v>415</v>
      </c>
      <c r="P48" s="196">
        <v>532</v>
      </c>
      <c r="Q48" s="196"/>
      <c r="R48" s="196"/>
      <c r="S48" s="196"/>
      <c r="T48" s="196"/>
      <c r="U48" s="196">
        <v>344</v>
      </c>
      <c r="V48" s="196"/>
      <c r="W48" s="196"/>
      <c r="X48" s="196"/>
      <c r="Y48" s="196"/>
      <c r="Z48" s="197"/>
      <c r="AA48" s="197"/>
      <c r="AB48" s="196"/>
      <c r="AC48" s="196"/>
      <c r="AD48" s="196"/>
      <c r="AE48" s="196"/>
      <c r="AF48" s="196"/>
      <c r="AG48" s="196"/>
      <c r="AH48" s="196"/>
      <c r="AI48" s="196"/>
      <c r="AJ48" s="196"/>
      <c r="AK48" s="196"/>
      <c r="AL48" s="197"/>
      <c r="AM48" s="197"/>
      <c r="AN48" s="271">
        <v>532</v>
      </c>
      <c r="AO48" s="271">
        <v>344</v>
      </c>
      <c r="AP48" s="218">
        <v>60</v>
      </c>
      <c r="AQ48" s="219">
        <v>120</v>
      </c>
      <c r="AR48" s="217"/>
      <c r="AS48" s="217"/>
      <c r="AT48" s="217"/>
      <c r="AU48" s="217"/>
      <c r="AV48" s="217">
        <v>600</v>
      </c>
      <c r="AW48" s="217">
        <v>3</v>
      </c>
      <c r="AX48" s="217">
        <v>2</v>
      </c>
      <c r="AY48" s="217">
        <v>4</v>
      </c>
      <c r="AZ48" s="217"/>
      <c r="BA48" s="217"/>
      <c r="BB48" s="217"/>
      <c r="BC48" s="217"/>
      <c r="BD48" s="217"/>
      <c r="BE48" s="217"/>
      <c r="BF48" s="217"/>
      <c r="BG48" s="217"/>
      <c r="BH48" s="217"/>
      <c r="BI48" s="217"/>
      <c r="BJ48" s="217"/>
      <c r="BK48" s="217"/>
      <c r="BL48" s="217"/>
      <c r="BM48" s="217"/>
      <c r="BN48" s="217"/>
      <c r="BO48" s="217"/>
      <c r="BP48" s="217"/>
      <c r="BQ48" s="217"/>
      <c r="BR48" s="186" t="s">
        <v>201</v>
      </c>
      <c r="BS48" s="186" t="s">
        <v>202</v>
      </c>
      <c r="BT48" s="186" t="s">
        <v>203</v>
      </c>
      <c r="BU48" s="186"/>
      <c r="BV48" s="186">
        <v>1</v>
      </c>
      <c r="BW48" s="186" t="s">
        <v>204</v>
      </c>
      <c r="BX48" s="186" t="s">
        <v>198</v>
      </c>
      <c r="BY48" s="221">
        <v>1.4999999999999999E-2</v>
      </c>
      <c r="BZ48" s="217">
        <v>9</v>
      </c>
      <c r="CA48" s="217">
        <v>3</v>
      </c>
      <c r="CB48" s="217">
        <v>603</v>
      </c>
      <c r="CC48" s="217">
        <v>0</v>
      </c>
      <c r="CD48" s="217">
        <v>0</v>
      </c>
      <c r="CE48" s="217">
        <v>0</v>
      </c>
      <c r="CF48" s="186">
        <v>1</v>
      </c>
      <c r="CG48" s="186">
        <v>0</v>
      </c>
      <c r="CH48" s="101">
        <v>1</v>
      </c>
      <c r="CI48" s="101">
        <v>0</v>
      </c>
      <c r="CJ48" s="101">
        <v>0</v>
      </c>
      <c r="CK48" s="101">
        <v>0</v>
      </c>
      <c r="CL48" s="101">
        <v>0</v>
      </c>
      <c r="CM48" s="101">
        <v>0</v>
      </c>
      <c r="CN48" s="101">
        <v>0</v>
      </c>
      <c r="CO48" s="101">
        <v>9</v>
      </c>
      <c r="CP48" s="220">
        <v>3</v>
      </c>
      <c r="CQ48" s="216">
        <v>603</v>
      </c>
      <c r="CR48" s="222">
        <v>4.9751243781094526E-3</v>
      </c>
      <c r="CS48" s="198">
        <v>1.1639999999999999</v>
      </c>
      <c r="CT48" s="198">
        <v>233.964</v>
      </c>
      <c r="CU48" s="198">
        <v>1.032</v>
      </c>
      <c r="CV48" s="198">
        <v>207.43199999999999</v>
      </c>
      <c r="CW48" s="222">
        <v>0.37113402061855671</v>
      </c>
      <c r="CX48" s="272"/>
      <c r="CY48" s="272">
        <v>593680.90909090906</v>
      </c>
      <c r="CZ48" s="272">
        <v>361</v>
      </c>
      <c r="DA48" s="272"/>
      <c r="DB48" s="272"/>
      <c r="DC48" s="272"/>
      <c r="DD48" s="230">
        <f t="shared" si="0"/>
        <v>0.37113402061855671</v>
      </c>
      <c r="DE48" s="273">
        <f t="shared" si="1"/>
        <v>600</v>
      </c>
      <c r="DF48" s="14">
        <f t="shared" si="2"/>
        <v>9</v>
      </c>
      <c r="DG48" s="148">
        <f t="shared" si="3"/>
        <v>3</v>
      </c>
      <c r="DH48" s="148" t="str">
        <f t="shared" si="4"/>
        <v/>
      </c>
      <c r="DI48" s="273">
        <f t="shared" si="5"/>
        <v>603</v>
      </c>
      <c r="DJ48" s="264">
        <f t="shared" si="6"/>
        <v>4.9751243781094526E-3</v>
      </c>
      <c r="DL48" s="14" t="str">
        <f>IFERROR(#REF!-AP48,"")</f>
        <v/>
      </c>
      <c r="DN48" s="274" t="str">
        <f>IFERROR(#REF!-M48,"")</f>
        <v/>
      </c>
      <c r="DO48" s="186" t="e">
        <f>IF(#REF!&gt;AQ48,0,1)</f>
        <v>#REF!</v>
      </c>
      <c r="DP48" s="186">
        <f t="shared" si="7"/>
        <v>0</v>
      </c>
      <c r="DQ48" s="186">
        <f t="shared" si="8"/>
        <v>1</v>
      </c>
      <c r="DR48" s="186"/>
      <c r="DS48" s="186"/>
      <c r="DT48" s="186"/>
      <c r="DU48" s="186"/>
      <c r="DV48" s="186"/>
      <c r="DW48" s="186"/>
      <c r="DX48" s="186"/>
      <c r="DY48" s="186"/>
      <c r="DZ48" s="186"/>
      <c r="EA48" s="186"/>
      <c r="EB48" s="186"/>
      <c r="EC48" s="186"/>
      <c r="ED48" s="186"/>
      <c r="EE48" s="186"/>
      <c r="EF48" s="186"/>
      <c r="EG48" s="186"/>
      <c r="EH48" s="186"/>
      <c r="EI48" s="186"/>
      <c r="EJ48" s="186"/>
    </row>
    <row r="49" spans="1:140" s="195" customFormat="1" ht="31.5" hidden="1" customHeight="1" x14ac:dyDescent="0.2">
      <c r="A49" s="214">
        <v>44928</v>
      </c>
      <c r="B49" s="194">
        <v>2</v>
      </c>
      <c r="C49" s="194">
        <v>1</v>
      </c>
      <c r="D49" s="193">
        <v>2023</v>
      </c>
      <c r="E49" s="194">
        <v>29</v>
      </c>
      <c r="F49" s="194">
        <v>83</v>
      </c>
      <c r="G49" s="194">
        <v>2</v>
      </c>
      <c r="H49" s="207" t="s">
        <v>205</v>
      </c>
      <c r="I49" s="148" t="s">
        <v>206</v>
      </c>
      <c r="J49" s="148" t="s">
        <v>193</v>
      </c>
      <c r="K49" s="148">
        <v>2</v>
      </c>
      <c r="L49" s="148">
        <v>3</v>
      </c>
      <c r="M49" s="208">
        <v>22</v>
      </c>
      <c r="N49" s="209">
        <v>20</v>
      </c>
      <c r="O49" s="210">
        <v>23</v>
      </c>
      <c r="P49" s="196"/>
      <c r="Q49" s="196"/>
      <c r="R49" s="196"/>
      <c r="S49" s="196"/>
      <c r="T49" s="196"/>
      <c r="U49" s="196"/>
      <c r="V49" s="196"/>
      <c r="W49" s="196"/>
      <c r="X49" s="196"/>
      <c r="Y49" s="196"/>
      <c r="Z49" s="197">
        <v>170</v>
      </c>
      <c r="AA49" s="197"/>
      <c r="AB49" s="196"/>
      <c r="AC49" s="196"/>
      <c r="AD49" s="196"/>
      <c r="AE49" s="196"/>
      <c r="AF49" s="196"/>
      <c r="AG49" s="196"/>
      <c r="AH49" s="196"/>
      <c r="AI49" s="196"/>
      <c r="AJ49" s="196"/>
      <c r="AK49" s="196"/>
      <c r="AL49" s="197"/>
      <c r="AM49" s="197"/>
      <c r="AN49" s="271"/>
      <c r="AO49" s="271"/>
      <c r="AP49" s="218">
        <v>60</v>
      </c>
      <c r="AQ49" s="219">
        <v>120</v>
      </c>
      <c r="AR49" s="217">
        <v>42.352941176470587</v>
      </c>
      <c r="AS49" s="217">
        <v>170</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t="s">
        <v>201</v>
      </c>
      <c r="BS49" s="186" t="s">
        <v>202</v>
      </c>
      <c r="BT49" s="186" t="s">
        <v>207</v>
      </c>
      <c r="BU49" s="186"/>
      <c r="BV49" s="186">
        <v>1</v>
      </c>
      <c r="BW49" s="186" t="s">
        <v>204</v>
      </c>
      <c r="BX49" s="186" t="s">
        <v>198</v>
      </c>
      <c r="BY49" s="221">
        <v>1.4999999999999999E-2</v>
      </c>
      <c r="BZ49" s="217">
        <v>0</v>
      </c>
      <c r="CA49" s="217">
        <v>0</v>
      </c>
      <c r="CB49" s="217">
        <v>0</v>
      </c>
      <c r="CC49" s="217">
        <v>0</v>
      </c>
      <c r="CD49" s="217">
        <v>0</v>
      </c>
      <c r="CE49" s="217">
        <v>0</v>
      </c>
      <c r="CF49" s="186">
        <v>0</v>
      </c>
      <c r="CG49" s="186">
        <v>0</v>
      </c>
      <c r="CH49" s="101">
        <v>0</v>
      </c>
      <c r="CI49" s="101">
        <v>0</v>
      </c>
      <c r="CJ49" s="101">
        <v>0</v>
      </c>
      <c r="CK49" s="101">
        <v>0</v>
      </c>
      <c r="CL49" s="101">
        <v>0</v>
      </c>
      <c r="CM49" s="101">
        <v>0</v>
      </c>
      <c r="CN49" s="101">
        <v>0</v>
      </c>
      <c r="CO49" s="101">
        <v>0</v>
      </c>
      <c r="CP49" s="220">
        <v>0</v>
      </c>
      <c r="CQ49" s="216">
        <v>0</v>
      </c>
      <c r="CR49" s="222"/>
      <c r="CS49" s="198">
        <v>0</v>
      </c>
      <c r="CT49" s="198">
        <v>0</v>
      </c>
      <c r="CU49" s="198"/>
      <c r="CV49" s="198"/>
      <c r="CW49" s="222"/>
      <c r="CX49" s="272">
        <v>0</v>
      </c>
      <c r="CY49" s="272">
        <v>0</v>
      </c>
      <c r="CZ49" s="272">
        <v>361</v>
      </c>
      <c r="DA49" s="272"/>
      <c r="DB49" s="272"/>
      <c r="DC49" s="272"/>
      <c r="DD49" s="230">
        <f t="shared" si="0"/>
        <v>-1</v>
      </c>
      <c r="DE49" s="273">
        <f t="shared" si="1"/>
        <v>0</v>
      </c>
      <c r="DF49" s="14">
        <f t="shared" si="2"/>
        <v>0</v>
      </c>
      <c r="DG49" s="148">
        <f t="shared" si="3"/>
        <v>0</v>
      </c>
      <c r="DH49" s="148">
        <f t="shared" si="4"/>
        <v>0</v>
      </c>
      <c r="DI49" s="273">
        <f t="shared" si="5"/>
        <v>0</v>
      </c>
      <c r="DJ49" s="264" t="str">
        <f t="shared" si="6"/>
        <v/>
      </c>
      <c r="DL49" s="14" t="str">
        <f>IFERROR(#REF!-AP49,"")</f>
        <v/>
      </c>
      <c r="DN49" s="274" t="str">
        <f>IFERROR(#REF!-M49,"")</f>
        <v/>
      </c>
      <c r="DO49" s="186" t="e">
        <f>IF(#REF!&gt;AQ49,0,1)</f>
        <v>#REF!</v>
      </c>
      <c r="DP49" s="186">
        <f t="shared" si="7"/>
        <v>0</v>
      </c>
      <c r="DQ49" s="186">
        <f t="shared" si="8"/>
        <v>1</v>
      </c>
      <c r="DR49" s="186"/>
      <c r="DS49" s="186"/>
      <c r="DT49" s="186"/>
      <c r="DU49" s="186"/>
      <c r="DV49" s="186"/>
      <c r="DW49" s="186"/>
      <c r="DX49" s="186"/>
      <c r="DY49" s="186"/>
      <c r="DZ49" s="186"/>
      <c r="EA49" s="186"/>
      <c r="EB49" s="186"/>
      <c r="EC49" s="186"/>
      <c r="ED49" s="186"/>
      <c r="EE49" s="186"/>
      <c r="EF49" s="186"/>
      <c r="EG49" s="186"/>
      <c r="EH49" s="186"/>
      <c r="EI49" s="186"/>
      <c r="EJ49" s="186"/>
    </row>
    <row r="50" spans="1:140" s="195" customFormat="1" ht="31.5" hidden="1" customHeight="1" x14ac:dyDescent="0.2">
      <c r="A50" s="214">
        <v>44928</v>
      </c>
      <c r="B50" s="194">
        <v>2</v>
      </c>
      <c r="C50" s="194">
        <v>1</v>
      </c>
      <c r="D50" s="193">
        <v>2023</v>
      </c>
      <c r="E50" s="194">
        <v>212</v>
      </c>
      <c r="F50" s="194">
        <v>140</v>
      </c>
      <c r="G50" s="194">
        <v>2</v>
      </c>
      <c r="H50" s="207" t="s">
        <v>208</v>
      </c>
      <c r="I50" s="148" t="s">
        <v>209</v>
      </c>
      <c r="J50" s="148" t="s">
        <v>193</v>
      </c>
      <c r="K50" s="148">
        <v>2</v>
      </c>
      <c r="L50" s="148">
        <v>2</v>
      </c>
      <c r="M50" s="208">
        <v>485</v>
      </c>
      <c r="N50" s="209">
        <v>451</v>
      </c>
      <c r="O50" s="210">
        <v>518</v>
      </c>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c r="AO50" s="271"/>
      <c r="AP50" s="218">
        <v>60</v>
      </c>
      <c r="AQ50" s="219">
        <v>120</v>
      </c>
      <c r="AR50" s="217"/>
      <c r="AS50" s="217"/>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t="s">
        <v>201</v>
      </c>
      <c r="BS50" s="186" t="s">
        <v>202</v>
      </c>
      <c r="BT50" s="186" t="s">
        <v>210</v>
      </c>
      <c r="BU50" s="186"/>
      <c r="BV50" s="186">
        <v>1</v>
      </c>
      <c r="BW50" s="186" t="s">
        <v>211</v>
      </c>
      <c r="BX50" s="186" t="s">
        <v>198</v>
      </c>
      <c r="BY50" s="221">
        <v>1.4999999999999999E-2</v>
      </c>
      <c r="BZ50" s="217">
        <v>0</v>
      </c>
      <c r="CA50" s="217">
        <v>0</v>
      </c>
      <c r="CB50" s="217">
        <v>0</v>
      </c>
      <c r="CC50" s="217">
        <v>0</v>
      </c>
      <c r="CD50" s="217">
        <v>0</v>
      </c>
      <c r="CE50" s="217">
        <v>0</v>
      </c>
      <c r="CF50" s="186">
        <v>0</v>
      </c>
      <c r="CG50" s="186">
        <v>0</v>
      </c>
      <c r="CH50" s="101">
        <v>0</v>
      </c>
      <c r="CI50" s="101">
        <v>0</v>
      </c>
      <c r="CJ50" s="101">
        <v>0</v>
      </c>
      <c r="CK50" s="101">
        <v>0</v>
      </c>
      <c r="CL50" s="101">
        <v>0</v>
      </c>
      <c r="CM50" s="101">
        <v>0</v>
      </c>
      <c r="CN50" s="101">
        <v>0</v>
      </c>
      <c r="CO50" s="101">
        <v>0</v>
      </c>
      <c r="CP50" s="220">
        <v>0</v>
      </c>
      <c r="CQ50" s="216">
        <v>0</v>
      </c>
      <c r="CR50" s="222"/>
      <c r="CS50" s="198">
        <v>0</v>
      </c>
      <c r="CT50" s="198">
        <v>0</v>
      </c>
      <c r="CU50" s="198"/>
      <c r="CV50" s="198"/>
      <c r="CW50" s="222"/>
      <c r="CX50" s="272"/>
      <c r="CY50" s="272">
        <v>0</v>
      </c>
      <c r="CZ50" s="272">
        <v>361</v>
      </c>
      <c r="DA50" s="272"/>
      <c r="DB50" s="272"/>
      <c r="DC50" s="272"/>
      <c r="DD50" s="230">
        <f t="shared" si="0"/>
        <v>-1</v>
      </c>
      <c r="DE50" s="273">
        <f t="shared" si="1"/>
        <v>0</v>
      </c>
      <c r="DF50" s="14">
        <f t="shared" si="2"/>
        <v>0</v>
      </c>
      <c r="DG50" s="148">
        <f t="shared" si="3"/>
        <v>0</v>
      </c>
      <c r="DH50" s="148" t="str">
        <f t="shared" si="4"/>
        <v/>
      </c>
      <c r="DI50" s="273">
        <f t="shared" si="5"/>
        <v>0</v>
      </c>
      <c r="DJ50" s="264" t="str">
        <f t="shared" si="6"/>
        <v/>
      </c>
      <c r="DL50" s="14" t="str">
        <f>IFERROR(#REF!-AP50,"")</f>
        <v/>
      </c>
      <c r="DN50" s="274" t="str">
        <f>IFERROR(#REF!-M50,"")</f>
        <v/>
      </c>
      <c r="DO50" s="186" t="e">
        <f>IF(#REF!&gt;AQ50,0,1)</f>
        <v>#REF!</v>
      </c>
      <c r="DP50" s="186">
        <f t="shared" si="7"/>
        <v>0</v>
      </c>
      <c r="DQ50" s="186">
        <f t="shared" si="8"/>
        <v>1</v>
      </c>
      <c r="DR50" s="186"/>
      <c r="DS50" s="186"/>
      <c r="DT50" s="186"/>
      <c r="DU50" s="186"/>
      <c r="DV50" s="186"/>
      <c r="DW50" s="186"/>
      <c r="DX50" s="186"/>
      <c r="DY50" s="186"/>
      <c r="DZ50" s="186"/>
      <c r="EA50" s="186"/>
      <c r="EB50" s="186"/>
      <c r="EC50" s="186"/>
      <c r="ED50" s="186"/>
      <c r="EE50" s="186"/>
      <c r="EF50" s="186"/>
      <c r="EG50" s="186"/>
      <c r="EH50" s="186"/>
      <c r="EI50" s="186"/>
      <c r="EJ50" s="186"/>
    </row>
    <row r="51" spans="1:140" s="195" customFormat="1" ht="31.5" hidden="1" customHeight="1" x14ac:dyDescent="0.2">
      <c r="A51" s="214">
        <v>44928</v>
      </c>
      <c r="B51" s="194">
        <v>2</v>
      </c>
      <c r="C51" s="194">
        <v>1</v>
      </c>
      <c r="D51" s="193">
        <v>2023</v>
      </c>
      <c r="E51" s="194">
        <v>212</v>
      </c>
      <c r="F51" s="194">
        <v>178</v>
      </c>
      <c r="G51" s="194">
        <v>2</v>
      </c>
      <c r="H51" s="207" t="s">
        <v>212</v>
      </c>
      <c r="I51" s="148" t="s">
        <v>213</v>
      </c>
      <c r="J51" s="148" t="s">
        <v>193</v>
      </c>
      <c r="K51" s="148">
        <v>2</v>
      </c>
      <c r="L51" s="148">
        <v>2</v>
      </c>
      <c r="M51" s="208">
        <v>50</v>
      </c>
      <c r="N51" s="209">
        <v>46</v>
      </c>
      <c r="O51" s="210">
        <v>53</v>
      </c>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c r="AO51" s="271"/>
      <c r="AP51" s="218">
        <v>60</v>
      </c>
      <c r="AQ51" s="219">
        <v>120</v>
      </c>
      <c r="AR51" s="217"/>
      <c r="AS51" s="217"/>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t="s">
        <v>201</v>
      </c>
      <c r="BS51" s="186" t="s">
        <v>202</v>
      </c>
      <c r="BT51" s="186" t="s">
        <v>214</v>
      </c>
      <c r="BU51" s="186"/>
      <c r="BV51" s="186">
        <v>1</v>
      </c>
      <c r="BW51" s="186" t="s">
        <v>211</v>
      </c>
      <c r="BX51" s="186" t="s">
        <v>198</v>
      </c>
      <c r="BY51" s="221">
        <v>1.4999999999999999E-2</v>
      </c>
      <c r="BZ51" s="217">
        <v>0</v>
      </c>
      <c r="CA51" s="217">
        <v>0</v>
      </c>
      <c r="CB51" s="217">
        <v>0</v>
      </c>
      <c r="CC51" s="217">
        <v>0</v>
      </c>
      <c r="CD51" s="217">
        <v>0</v>
      </c>
      <c r="CE51" s="217">
        <v>0</v>
      </c>
      <c r="CF51" s="186">
        <v>0</v>
      </c>
      <c r="CG51" s="186">
        <v>0</v>
      </c>
      <c r="CH51" s="101">
        <v>0</v>
      </c>
      <c r="CI51" s="101">
        <v>0</v>
      </c>
      <c r="CJ51" s="101">
        <v>0</v>
      </c>
      <c r="CK51" s="101">
        <v>0</v>
      </c>
      <c r="CL51" s="101">
        <v>0</v>
      </c>
      <c r="CM51" s="101">
        <v>0</v>
      </c>
      <c r="CN51" s="101">
        <v>0</v>
      </c>
      <c r="CO51" s="101">
        <v>0</v>
      </c>
      <c r="CP51" s="220">
        <v>0</v>
      </c>
      <c r="CQ51" s="216">
        <v>0</v>
      </c>
      <c r="CR51" s="222"/>
      <c r="CS51" s="198">
        <v>0</v>
      </c>
      <c r="CT51" s="198">
        <v>0</v>
      </c>
      <c r="CU51" s="198"/>
      <c r="CV51" s="198"/>
      <c r="CW51" s="222"/>
      <c r="CX51" s="272"/>
      <c r="CY51" s="272">
        <v>0</v>
      </c>
      <c r="CZ51" s="272">
        <v>361</v>
      </c>
      <c r="DA51" s="272"/>
      <c r="DB51" s="272"/>
      <c r="DC51" s="272"/>
      <c r="DD51" s="230">
        <f t="shared" si="0"/>
        <v>-1</v>
      </c>
      <c r="DE51" s="273">
        <f t="shared" si="1"/>
        <v>0</v>
      </c>
      <c r="DF51" s="14">
        <f t="shared" si="2"/>
        <v>0</v>
      </c>
      <c r="DG51" s="148">
        <f t="shared" si="3"/>
        <v>0</v>
      </c>
      <c r="DH51" s="148" t="str">
        <f t="shared" si="4"/>
        <v/>
      </c>
      <c r="DI51" s="273">
        <f t="shared" si="5"/>
        <v>0</v>
      </c>
      <c r="DJ51" s="264" t="str">
        <f t="shared" si="6"/>
        <v/>
      </c>
      <c r="DL51" s="14" t="str">
        <f>IFERROR(#REF!-AP51,"")</f>
        <v/>
      </c>
      <c r="DN51" s="274" t="str">
        <f>IFERROR(#REF!-M51,"")</f>
        <v/>
      </c>
      <c r="DO51" s="186" t="e">
        <f>IF(#REF!&gt;AQ51,0,1)</f>
        <v>#REF!</v>
      </c>
      <c r="DP51" s="186">
        <f t="shared" si="7"/>
        <v>0</v>
      </c>
      <c r="DQ51" s="186">
        <f t="shared" si="8"/>
        <v>1</v>
      </c>
      <c r="DR51" s="186"/>
      <c r="DS51" s="186"/>
      <c r="DT51" s="186"/>
      <c r="DU51" s="186"/>
      <c r="DV51" s="186"/>
      <c r="DW51" s="186"/>
      <c r="DX51" s="186"/>
      <c r="DY51" s="186"/>
      <c r="DZ51" s="186"/>
      <c r="EA51" s="186"/>
      <c r="EB51" s="186"/>
      <c r="EC51" s="186"/>
      <c r="ED51" s="186"/>
      <c r="EE51" s="186"/>
      <c r="EF51" s="186"/>
      <c r="EG51" s="186"/>
      <c r="EH51" s="186"/>
      <c r="EI51" s="186"/>
      <c r="EJ51" s="186"/>
    </row>
    <row r="52" spans="1:140" s="195" customFormat="1" ht="31.5" hidden="1" customHeight="1" x14ac:dyDescent="0.2">
      <c r="A52" s="214">
        <v>44928</v>
      </c>
      <c r="B52" s="194">
        <v>2</v>
      </c>
      <c r="C52" s="194">
        <v>1</v>
      </c>
      <c r="D52" s="193">
        <v>2023</v>
      </c>
      <c r="E52" s="194">
        <v>421</v>
      </c>
      <c r="F52" s="194">
        <v>667</v>
      </c>
      <c r="G52" s="194">
        <v>2</v>
      </c>
      <c r="H52" s="207" t="s">
        <v>289</v>
      </c>
      <c r="I52" s="148" t="s">
        <v>290</v>
      </c>
      <c r="J52" s="148" t="s">
        <v>193</v>
      </c>
      <c r="K52" s="148">
        <v>1</v>
      </c>
      <c r="L52" s="148">
        <v>4</v>
      </c>
      <c r="M52" s="208">
        <v>1554</v>
      </c>
      <c r="N52" s="209">
        <v>1462</v>
      </c>
      <c r="O52" s="210">
        <v>1664</v>
      </c>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c r="AO52" s="271"/>
      <c r="AP52" s="218">
        <v>18</v>
      </c>
      <c r="AQ52" s="219">
        <v>200</v>
      </c>
      <c r="AR52" s="217"/>
      <c r="AS52" s="217"/>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t="s">
        <v>194</v>
      </c>
      <c r="BS52" s="186" t="s">
        <v>195</v>
      </c>
      <c r="BT52" s="186" t="s">
        <v>291</v>
      </c>
      <c r="BU52" s="186" t="s">
        <v>197</v>
      </c>
      <c r="BV52" s="186">
        <v>1</v>
      </c>
      <c r="BW52" s="186" t="s">
        <v>292</v>
      </c>
      <c r="BX52" s="186" t="s">
        <v>198</v>
      </c>
      <c r="BY52" s="221">
        <v>1.4999999999999999E-2</v>
      </c>
      <c r="BZ52" s="217">
        <v>0</v>
      </c>
      <c r="CA52" s="217">
        <v>0</v>
      </c>
      <c r="CB52" s="217">
        <v>0</v>
      </c>
      <c r="CC52" s="217">
        <v>0</v>
      </c>
      <c r="CD52" s="217">
        <v>0</v>
      </c>
      <c r="CE52" s="217">
        <v>0</v>
      </c>
      <c r="CF52" s="186">
        <v>0</v>
      </c>
      <c r="CG52" s="186">
        <v>0</v>
      </c>
      <c r="CH52" s="101">
        <v>0</v>
      </c>
      <c r="CI52" s="101">
        <v>0</v>
      </c>
      <c r="CJ52" s="101">
        <v>0</v>
      </c>
      <c r="CK52" s="101">
        <v>0</v>
      </c>
      <c r="CL52" s="101">
        <v>0</v>
      </c>
      <c r="CM52" s="101">
        <v>0</v>
      </c>
      <c r="CN52" s="101">
        <v>0</v>
      </c>
      <c r="CO52" s="101">
        <v>0</v>
      </c>
      <c r="CP52" s="220">
        <v>0</v>
      </c>
      <c r="CQ52" s="216">
        <v>0</v>
      </c>
      <c r="CR52" s="222"/>
      <c r="CS52" s="198">
        <v>0</v>
      </c>
      <c r="CT52" s="198">
        <v>0</v>
      </c>
      <c r="CU52" s="198"/>
      <c r="CV52" s="198"/>
      <c r="CW52" s="222"/>
      <c r="CX52" s="272"/>
      <c r="CY52" s="272">
        <v>0</v>
      </c>
      <c r="CZ52" s="272">
        <v>361</v>
      </c>
      <c r="DA52" s="272"/>
      <c r="DB52" s="272"/>
      <c r="DC52" s="272"/>
      <c r="DD52" s="230">
        <f t="shared" si="0"/>
        <v>-1</v>
      </c>
      <c r="DE52" s="273">
        <f t="shared" si="1"/>
        <v>0</v>
      </c>
      <c r="DF52" s="14">
        <f t="shared" si="2"/>
        <v>0</v>
      </c>
      <c r="DG52" s="148">
        <f t="shared" si="3"/>
        <v>0</v>
      </c>
      <c r="DH52" s="148" t="str">
        <f t="shared" si="4"/>
        <v/>
      </c>
      <c r="DI52" s="273">
        <f t="shared" si="5"/>
        <v>0</v>
      </c>
      <c r="DJ52" s="264" t="str">
        <f t="shared" si="6"/>
        <v/>
      </c>
      <c r="DL52" s="14" t="str">
        <f>IFERROR(#REF!-AP52,"")</f>
        <v/>
      </c>
      <c r="DN52" s="274" t="str">
        <f>IFERROR(#REF!-M52,"")</f>
        <v/>
      </c>
      <c r="DO52" s="186" t="e">
        <f>IF(#REF!&gt;AQ52,0,1)</f>
        <v>#REF!</v>
      </c>
      <c r="DP52" s="186">
        <f t="shared" si="7"/>
        <v>0</v>
      </c>
      <c r="DQ52" s="186">
        <f t="shared" si="8"/>
        <v>1</v>
      </c>
      <c r="DR52" s="186"/>
      <c r="DS52" s="186"/>
      <c r="DT52" s="186"/>
      <c r="DU52" s="186"/>
      <c r="DV52" s="186"/>
      <c r="DW52" s="186"/>
      <c r="DX52" s="186"/>
      <c r="DY52" s="186"/>
      <c r="DZ52" s="186"/>
      <c r="EA52" s="186"/>
      <c r="EB52" s="186"/>
      <c r="EC52" s="186"/>
      <c r="ED52" s="186"/>
      <c r="EE52" s="186"/>
      <c r="EF52" s="186"/>
      <c r="EG52" s="186"/>
      <c r="EH52" s="186"/>
      <c r="EI52" s="186"/>
      <c r="EJ52" s="186"/>
    </row>
    <row r="53" spans="1:140" s="195" customFormat="1" ht="31.5" hidden="1" customHeight="1" x14ac:dyDescent="0.2">
      <c r="A53" s="214">
        <v>44928</v>
      </c>
      <c r="B53" s="194">
        <v>2</v>
      </c>
      <c r="C53" s="194">
        <v>1</v>
      </c>
      <c r="D53" s="193">
        <v>2023</v>
      </c>
      <c r="E53" s="194">
        <v>421</v>
      </c>
      <c r="F53" s="194">
        <v>673</v>
      </c>
      <c r="G53" s="194">
        <v>2</v>
      </c>
      <c r="H53" s="207" t="s">
        <v>293</v>
      </c>
      <c r="I53" s="148" t="s">
        <v>294</v>
      </c>
      <c r="J53" s="148" t="s">
        <v>193</v>
      </c>
      <c r="K53" s="148">
        <v>1</v>
      </c>
      <c r="L53" s="148">
        <v>4</v>
      </c>
      <c r="M53" s="208">
        <v>61</v>
      </c>
      <c r="N53" s="209">
        <v>57</v>
      </c>
      <c r="O53" s="210">
        <v>65</v>
      </c>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c r="AO53" s="271"/>
      <c r="AP53" s="218">
        <v>18</v>
      </c>
      <c r="AQ53" s="219">
        <v>200</v>
      </c>
      <c r="AR53" s="217"/>
      <c r="AS53" s="217"/>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t="s">
        <v>194</v>
      </c>
      <c r="BS53" s="186" t="s">
        <v>195</v>
      </c>
      <c r="BT53" s="186" t="s">
        <v>295</v>
      </c>
      <c r="BU53" s="186" t="s">
        <v>197</v>
      </c>
      <c r="BV53" s="186">
        <v>1</v>
      </c>
      <c r="BW53" s="186" t="s">
        <v>292</v>
      </c>
      <c r="BX53" s="186" t="s">
        <v>198</v>
      </c>
      <c r="BY53" s="221">
        <v>1.4999999999999999E-2</v>
      </c>
      <c r="BZ53" s="217">
        <v>0</v>
      </c>
      <c r="CA53" s="217">
        <v>0</v>
      </c>
      <c r="CB53" s="217">
        <v>0</v>
      </c>
      <c r="CC53" s="217">
        <v>0</v>
      </c>
      <c r="CD53" s="217">
        <v>0</v>
      </c>
      <c r="CE53" s="217">
        <v>0</v>
      </c>
      <c r="CF53" s="186">
        <v>0</v>
      </c>
      <c r="CG53" s="186">
        <v>0</v>
      </c>
      <c r="CH53" s="101">
        <v>0</v>
      </c>
      <c r="CI53" s="101">
        <v>0</v>
      </c>
      <c r="CJ53" s="101">
        <v>0</v>
      </c>
      <c r="CK53" s="101">
        <v>0</v>
      </c>
      <c r="CL53" s="101">
        <v>0</v>
      </c>
      <c r="CM53" s="101">
        <v>0</v>
      </c>
      <c r="CN53" s="101">
        <v>0</v>
      </c>
      <c r="CO53" s="101">
        <v>0</v>
      </c>
      <c r="CP53" s="220">
        <v>0</v>
      </c>
      <c r="CQ53" s="216">
        <v>0</v>
      </c>
      <c r="CR53" s="222"/>
      <c r="CS53" s="198">
        <v>0</v>
      </c>
      <c r="CT53" s="198">
        <v>0</v>
      </c>
      <c r="CU53" s="198"/>
      <c r="CV53" s="198"/>
      <c r="CW53" s="222"/>
      <c r="CX53" s="272"/>
      <c r="CY53" s="272">
        <v>0</v>
      </c>
      <c r="CZ53" s="272">
        <v>361</v>
      </c>
      <c r="DA53" s="272"/>
      <c r="DB53" s="272"/>
      <c r="DC53" s="272"/>
      <c r="DD53" s="230">
        <f t="shared" si="0"/>
        <v>-1</v>
      </c>
      <c r="DE53" s="273">
        <f t="shared" si="1"/>
        <v>0</v>
      </c>
      <c r="DF53" s="14">
        <f t="shared" si="2"/>
        <v>0</v>
      </c>
      <c r="DG53" s="148">
        <f t="shared" si="3"/>
        <v>0</v>
      </c>
      <c r="DH53" s="148" t="str">
        <f t="shared" si="4"/>
        <v/>
      </c>
      <c r="DI53" s="273">
        <f t="shared" si="5"/>
        <v>0</v>
      </c>
      <c r="DJ53" s="264" t="str">
        <f t="shared" si="6"/>
        <v/>
      </c>
      <c r="DL53" s="14" t="str">
        <f>IFERROR(#REF!-AP53,"")</f>
        <v/>
      </c>
      <c r="DN53" s="274" t="str">
        <f>IFERROR(#REF!-M53,"")</f>
        <v/>
      </c>
      <c r="DO53" s="186" t="e">
        <f>IF(#REF!&gt;AQ53,0,1)</f>
        <v>#REF!</v>
      </c>
      <c r="DP53" s="186">
        <f t="shared" si="7"/>
        <v>0</v>
      </c>
      <c r="DQ53" s="186">
        <f t="shared" si="8"/>
        <v>1</v>
      </c>
      <c r="DR53" s="186"/>
      <c r="DS53" s="186"/>
      <c r="DT53" s="186"/>
      <c r="DU53" s="186"/>
      <c r="DV53" s="186"/>
      <c r="DW53" s="186"/>
      <c r="DX53" s="186"/>
      <c r="DY53" s="186"/>
      <c r="DZ53" s="186"/>
      <c r="EA53" s="186"/>
      <c r="EB53" s="186"/>
      <c r="EC53" s="186"/>
      <c r="ED53" s="186"/>
      <c r="EE53" s="186"/>
      <c r="EF53" s="186"/>
      <c r="EG53" s="186"/>
      <c r="EH53" s="186"/>
      <c r="EI53" s="186"/>
      <c r="EJ53" s="186"/>
    </row>
    <row r="54" spans="1:140" s="195" customFormat="1" ht="31.5" hidden="1" customHeight="1" x14ac:dyDescent="0.2">
      <c r="A54" s="214">
        <v>44928</v>
      </c>
      <c r="B54" s="194">
        <v>2</v>
      </c>
      <c r="C54" s="194">
        <v>1</v>
      </c>
      <c r="D54" s="193">
        <v>2023</v>
      </c>
      <c r="E54" s="194">
        <v>143</v>
      </c>
      <c r="F54" s="194">
        <v>281</v>
      </c>
      <c r="G54" s="194">
        <v>3</v>
      </c>
      <c r="H54" s="207" t="s">
        <v>221</v>
      </c>
      <c r="I54" s="148" t="s">
        <v>222</v>
      </c>
      <c r="J54" s="148" t="s">
        <v>193</v>
      </c>
      <c r="K54" s="148">
        <v>4</v>
      </c>
      <c r="L54" s="148">
        <v>2</v>
      </c>
      <c r="M54" s="208">
        <v>285</v>
      </c>
      <c r="N54" s="209">
        <v>265</v>
      </c>
      <c r="O54" s="210">
        <v>304</v>
      </c>
      <c r="P54" s="196"/>
      <c r="Q54" s="196"/>
      <c r="R54" s="196"/>
      <c r="S54" s="196"/>
      <c r="T54" s="196"/>
      <c r="U54" s="196"/>
      <c r="V54" s="196"/>
      <c r="W54" s="196"/>
      <c r="X54" s="196"/>
      <c r="Y54" s="196"/>
      <c r="Z54" s="197"/>
      <c r="AA54" s="197"/>
      <c r="AB54" s="196">
        <v>391</v>
      </c>
      <c r="AC54" s="196"/>
      <c r="AD54" s="196"/>
      <c r="AE54" s="196"/>
      <c r="AF54" s="196"/>
      <c r="AG54" s="196">
        <v>290</v>
      </c>
      <c r="AH54" s="196"/>
      <c r="AI54" s="196"/>
      <c r="AJ54" s="196"/>
      <c r="AK54" s="196"/>
      <c r="AL54" s="197"/>
      <c r="AM54" s="197"/>
      <c r="AN54" s="271">
        <v>391</v>
      </c>
      <c r="AO54" s="271">
        <v>290</v>
      </c>
      <c r="AP54" s="218">
        <v>120</v>
      </c>
      <c r="AQ54" s="219">
        <v>120</v>
      </c>
      <c r="AR54" s="217"/>
      <c r="AS54" s="217"/>
      <c r="AT54" s="217"/>
      <c r="AU54" s="217"/>
      <c r="AV54" s="217"/>
      <c r="AW54" s="217"/>
      <c r="AX54" s="217"/>
      <c r="AY54" s="217"/>
      <c r="AZ54" s="217"/>
      <c r="BA54" s="217"/>
      <c r="BB54" s="217"/>
      <c r="BC54" s="217"/>
      <c r="BD54" s="217"/>
      <c r="BE54" s="217"/>
      <c r="BF54" s="217"/>
      <c r="BG54" s="217"/>
      <c r="BH54" s="217">
        <v>70</v>
      </c>
      <c r="BI54" s="217">
        <v>2</v>
      </c>
      <c r="BJ54" s="217">
        <v>2</v>
      </c>
      <c r="BK54" s="217">
        <v>2</v>
      </c>
      <c r="BL54" s="217"/>
      <c r="BM54" s="217"/>
      <c r="BN54" s="217"/>
      <c r="BO54" s="217"/>
      <c r="BP54" s="217"/>
      <c r="BQ54" s="217"/>
      <c r="BR54" s="186" t="s">
        <v>223</v>
      </c>
      <c r="BS54" s="186"/>
      <c r="BT54" s="186"/>
      <c r="BU54" s="186"/>
      <c r="BV54" s="186">
        <v>1</v>
      </c>
      <c r="BW54" s="186" t="s">
        <v>224</v>
      </c>
      <c r="BX54" s="186" t="s">
        <v>198</v>
      </c>
      <c r="BY54" s="221">
        <v>1.4999999999999999E-2</v>
      </c>
      <c r="BZ54" s="217">
        <v>0</v>
      </c>
      <c r="CA54" s="217">
        <v>0</v>
      </c>
      <c r="CB54" s="217">
        <v>0</v>
      </c>
      <c r="CC54" s="217">
        <v>6</v>
      </c>
      <c r="CD54" s="217">
        <v>3</v>
      </c>
      <c r="CE54" s="217">
        <v>73</v>
      </c>
      <c r="CF54" s="186">
        <v>1</v>
      </c>
      <c r="CG54" s="186">
        <v>1</v>
      </c>
      <c r="CH54" s="101">
        <v>1</v>
      </c>
      <c r="CI54" s="101">
        <v>0</v>
      </c>
      <c r="CJ54" s="101">
        <v>0</v>
      </c>
      <c r="CK54" s="101">
        <v>0</v>
      </c>
      <c r="CL54" s="101">
        <v>0</v>
      </c>
      <c r="CM54" s="101">
        <v>0</v>
      </c>
      <c r="CN54" s="101">
        <v>0</v>
      </c>
      <c r="CO54" s="101">
        <v>6</v>
      </c>
      <c r="CP54" s="220">
        <v>3</v>
      </c>
      <c r="CQ54" s="216">
        <v>73</v>
      </c>
      <c r="CR54" s="222">
        <v>4.1095890410958902E-2</v>
      </c>
      <c r="CS54" s="198">
        <v>0.85499999999999998</v>
      </c>
      <c r="CT54" s="198">
        <v>20.805</v>
      </c>
      <c r="CU54" s="198">
        <v>0.87</v>
      </c>
      <c r="CV54" s="198">
        <v>21.17</v>
      </c>
      <c r="CW54" s="222">
        <v>0.3719298245614035</v>
      </c>
      <c r="CX54" s="272"/>
      <c r="CY54" s="272">
        <v>143743.63636363641</v>
      </c>
      <c r="CZ54" s="272">
        <v>361</v>
      </c>
      <c r="DA54" s="272"/>
      <c r="DB54" s="272"/>
      <c r="DC54" s="272"/>
      <c r="DD54" s="230">
        <f t="shared" si="0"/>
        <v>0.3719298245614035</v>
      </c>
      <c r="DE54" s="273">
        <f t="shared" si="1"/>
        <v>70</v>
      </c>
      <c r="DF54" s="14">
        <f t="shared" si="2"/>
        <v>6</v>
      </c>
      <c r="DG54" s="148">
        <f t="shared" si="3"/>
        <v>3</v>
      </c>
      <c r="DH54" s="148" t="str">
        <f t="shared" si="4"/>
        <v/>
      </c>
      <c r="DI54" s="273">
        <f t="shared" si="5"/>
        <v>73</v>
      </c>
      <c r="DJ54" s="264">
        <f t="shared" si="6"/>
        <v>4.1095890410958902E-2</v>
      </c>
      <c r="DL54" s="14" t="str">
        <f>IFERROR(#REF!-AP54,"")</f>
        <v/>
      </c>
      <c r="DN54" s="274" t="str">
        <f>IFERROR(#REF!-M54,"")</f>
        <v/>
      </c>
      <c r="DO54" s="186" t="e">
        <f>IF(#REF!&gt;AQ54,0,1)</f>
        <v>#REF!</v>
      </c>
      <c r="DP54" s="186">
        <f t="shared" si="7"/>
        <v>1</v>
      </c>
      <c r="DQ54" s="186">
        <f t="shared" si="8"/>
        <v>1</v>
      </c>
      <c r="DR54" s="186"/>
      <c r="DS54" s="186"/>
      <c r="DT54" s="186"/>
      <c r="DU54" s="186"/>
      <c r="DV54" s="186"/>
      <c r="DW54" s="186"/>
      <c r="DX54" s="186"/>
      <c r="DY54" s="186"/>
      <c r="DZ54" s="186"/>
      <c r="EA54" s="186"/>
      <c r="EB54" s="186"/>
      <c r="EC54" s="186"/>
      <c r="ED54" s="186"/>
      <c r="EE54" s="186"/>
      <c r="EF54" s="186"/>
      <c r="EG54" s="186"/>
      <c r="EH54" s="186"/>
      <c r="EI54" s="186"/>
      <c r="EJ54" s="186"/>
    </row>
    <row r="55" spans="1:140" s="195" customFormat="1" ht="31.5" hidden="1" customHeight="1" x14ac:dyDescent="0.2">
      <c r="A55" s="214">
        <v>44928</v>
      </c>
      <c r="B55" s="194">
        <v>2</v>
      </c>
      <c r="C55" s="194">
        <v>1</v>
      </c>
      <c r="D55" s="193">
        <v>2023</v>
      </c>
      <c r="E55" s="194">
        <v>377</v>
      </c>
      <c r="F55" s="194">
        <v>439</v>
      </c>
      <c r="G55" s="194">
        <v>4</v>
      </c>
      <c r="H55" s="207" t="s">
        <v>285</v>
      </c>
      <c r="I55" s="148" t="s">
        <v>286</v>
      </c>
      <c r="J55" s="148" t="s">
        <v>193</v>
      </c>
      <c r="K55" s="148">
        <v>4</v>
      </c>
      <c r="L55" s="148">
        <v>1</v>
      </c>
      <c r="M55" s="208">
        <v>343</v>
      </c>
      <c r="N55" s="209">
        <v>308</v>
      </c>
      <c r="O55" s="210">
        <v>377</v>
      </c>
      <c r="P55" s="196"/>
      <c r="Q55" s="196"/>
      <c r="R55" s="196"/>
      <c r="S55" s="196"/>
      <c r="T55" s="196"/>
      <c r="U55" s="196"/>
      <c r="V55" s="196"/>
      <c r="W55" s="196"/>
      <c r="X55" s="196"/>
      <c r="Y55" s="196"/>
      <c r="Z55" s="197"/>
      <c r="AA55" s="197"/>
      <c r="AB55" s="196"/>
      <c r="AC55" s="196"/>
      <c r="AD55" s="196">
        <v>410</v>
      </c>
      <c r="AE55" s="196"/>
      <c r="AF55" s="196">
        <v>389</v>
      </c>
      <c r="AG55" s="196"/>
      <c r="AH55" s="196"/>
      <c r="AI55" s="196">
        <v>365</v>
      </c>
      <c r="AJ55" s="196"/>
      <c r="AK55" s="196">
        <v>341</v>
      </c>
      <c r="AL55" s="197"/>
      <c r="AM55" s="197">
        <v>311</v>
      </c>
      <c r="AN55" s="271">
        <v>399.5</v>
      </c>
      <c r="AO55" s="271">
        <v>353</v>
      </c>
      <c r="AP55" s="218">
        <v>45</v>
      </c>
      <c r="AQ55" s="219">
        <v>320</v>
      </c>
      <c r="AR55" s="217">
        <v>46.30225080385852</v>
      </c>
      <c r="AS55" s="217">
        <v>311</v>
      </c>
      <c r="AT55" s="217"/>
      <c r="AU55" s="217"/>
      <c r="AV55" s="217"/>
      <c r="AW55" s="217"/>
      <c r="AX55" s="217"/>
      <c r="AY55" s="217"/>
      <c r="AZ55" s="217"/>
      <c r="BA55" s="217"/>
      <c r="BB55" s="217"/>
      <c r="BC55" s="217"/>
      <c r="BD55" s="217"/>
      <c r="BE55" s="217"/>
      <c r="BF55" s="217"/>
      <c r="BG55" s="217"/>
      <c r="BH55" s="217">
        <v>280</v>
      </c>
      <c r="BI55" s="217">
        <v>2</v>
      </c>
      <c r="BJ55" s="217">
        <v>2</v>
      </c>
      <c r="BK55" s="217">
        <v>2</v>
      </c>
      <c r="BL55" s="217"/>
      <c r="BM55" s="217"/>
      <c r="BN55" s="217"/>
      <c r="BO55" s="217"/>
      <c r="BP55" s="217"/>
      <c r="BQ55" s="217"/>
      <c r="BR55" s="186" t="s">
        <v>201</v>
      </c>
      <c r="BS55" s="186" t="s">
        <v>202</v>
      </c>
      <c r="BT55" s="186" t="s">
        <v>287</v>
      </c>
      <c r="BU55" s="186"/>
      <c r="BV55" s="186">
        <v>1</v>
      </c>
      <c r="BW55" s="186" t="s">
        <v>288</v>
      </c>
      <c r="BX55" s="186" t="s">
        <v>198</v>
      </c>
      <c r="BY55" s="221">
        <v>1.4999999999999999E-2</v>
      </c>
      <c r="BZ55" s="217">
        <v>0</v>
      </c>
      <c r="CA55" s="217">
        <v>0</v>
      </c>
      <c r="CB55" s="217">
        <v>0</v>
      </c>
      <c r="CC55" s="217">
        <v>6</v>
      </c>
      <c r="CD55" s="217">
        <v>6</v>
      </c>
      <c r="CE55" s="217">
        <v>286</v>
      </c>
      <c r="CF55" s="186">
        <v>2</v>
      </c>
      <c r="CG55" s="186">
        <v>2</v>
      </c>
      <c r="CH55" s="101">
        <v>2</v>
      </c>
      <c r="CI55" s="101">
        <v>0</v>
      </c>
      <c r="CJ55" s="101">
        <v>0</v>
      </c>
      <c r="CK55" s="101">
        <v>0</v>
      </c>
      <c r="CL55" s="101">
        <v>0</v>
      </c>
      <c r="CM55" s="101">
        <v>0</v>
      </c>
      <c r="CN55" s="101">
        <v>0</v>
      </c>
      <c r="CO55" s="101">
        <v>6</v>
      </c>
      <c r="CP55" s="220">
        <v>6</v>
      </c>
      <c r="CQ55" s="216">
        <v>286</v>
      </c>
      <c r="CR55" s="222">
        <v>2.097902097902098E-2</v>
      </c>
      <c r="CS55" s="198">
        <v>2.0579999999999998</v>
      </c>
      <c r="CT55" s="198">
        <v>98.097999999999999</v>
      </c>
      <c r="CU55" s="198">
        <v>2.1179999999999999</v>
      </c>
      <c r="CV55" s="198">
        <v>100.958</v>
      </c>
      <c r="CW55" s="222">
        <v>0.16472303206997091</v>
      </c>
      <c r="CX55" s="272">
        <v>0.1295833333333333</v>
      </c>
      <c r="CY55" s="272">
        <v>211185</v>
      </c>
      <c r="CZ55" s="272">
        <v>361</v>
      </c>
      <c r="DA55" s="272"/>
      <c r="DB55" s="272"/>
      <c r="DC55" s="272"/>
      <c r="DD55" s="230">
        <f t="shared" si="0"/>
        <v>0.16472303206997085</v>
      </c>
      <c r="DE55" s="273">
        <f t="shared" si="1"/>
        <v>280</v>
      </c>
      <c r="DF55" s="14">
        <f t="shared" si="2"/>
        <v>6</v>
      </c>
      <c r="DG55" s="148">
        <f t="shared" si="3"/>
        <v>6</v>
      </c>
      <c r="DH55" s="148">
        <f t="shared" si="4"/>
        <v>0.1</v>
      </c>
      <c r="DI55" s="273">
        <f t="shared" si="5"/>
        <v>286</v>
      </c>
      <c r="DJ55" s="264">
        <f t="shared" si="6"/>
        <v>2.097902097902098E-2</v>
      </c>
      <c r="DL55" s="14" t="str">
        <f>IFERROR(#REF!-AP55,"")</f>
        <v/>
      </c>
      <c r="DN55" s="274" t="str">
        <f>IFERROR(#REF!-M55,"")</f>
        <v/>
      </c>
      <c r="DO55" s="186" t="e">
        <f>IF(#REF!&gt;AQ55,0,1)</f>
        <v>#REF!</v>
      </c>
      <c r="DP55" s="186">
        <f t="shared" si="7"/>
        <v>1</v>
      </c>
      <c r="DQ55" s="186">
        <f t="shared" si="8"/>
        <v>1</v>
      </c>
      <c r="DR55" s="186"/>
      <c r="DS55" s="186"/>
      <c r="DT55" s="186"/>
      <c r="DU55" s="186"/>
      <c r="DV55" s="186"/>
      <c r="DW55" s="186"/>
      <c r="DX55" s="186"/>
      <c r="DY55" s="186"/>
      <c r="DZ55" s="186"/>
      <c r="EA55" s="186"/>
      <c r="EB55" s="186"/>
      <c r="EC55" s="186"/>
      <c r="ED55" s="186"/>
      <c r="EE55" s="186"/>
      <c r="EF55" s="186"/>
      <c r="EG55" s="186"/>
      <c r="EH55" s="186"/>
      <c r="EI55" s="186"/>
      <c r="EJ55" s="186"/>
    </row>
    <row r="56" spans="1:140" s="195" customFormat="1" ht="31.5" hidden="1" customHeight="1" x14ac:dyDescent="0.2">
      <c r="A56" s="214">
        <v>44928</v>
      </c>
      <c r="B56" s="194">
        <v>2</v>
      </c>
      <c r="C56" s="194">
        <v>1</v>
      </c>
      <c r="D56" s="193">
        <v>2023</v>
      </c>
      <c r="E56" s="194">
        <v>422</v>
      </c>
      <c r="F56" s="194">
        <v>668</v>
      </c>
      <c r="G56" s="194">
        <v>6</v>
      </c>
      <c r="H56" s="207" t="s">
        <v>235</v>
      </c>
      <c r="I56" s="148" t="s">
        <v>236</v>
      </c>
      <c r="J56" s="148" t="s">
        <v>193</v>
      </c>
      <c r="K56" s="148">
        <v>2</v>
      </c>
      <c r="L56" s="148">
        <v>1</v>
      </c>
      <c r="M56" s="208">
        <v>103</v>
      </c>
      <c r="N56" s="209">
        <v>96</v>
      </c>
      <c r="O56" s="210">
        <v>110</v>
      </c>
      <c r="P56" s="196">
        <v>144</v>
      </c>
      <c r="Q56" s="196"/>
      <c r="R56" s="196">
        <v>153</v>
      </c>
      <c r="S56" s="196"/>
      <c r="T56" s="196">
        <v>161</v>
      </c>
      <c r="U56" s="196">
        <v>118</v>
      </c>
      <c r="V56" s="196"/>
      <c r="W56" s="196">
        <v>112</v>
      </c>
      <c r="X56" s="196"/>
      <c r="Y56" s="196">
        <v>116</v>
      </c>
      <c r="Z56" s="197">
        <v>106</v>
      </c>
      <c r="AA56" s="197">
        <v>106</v>
      </c>
      <c r="AB56" s="196">
        <v>159</v>
      </c>
      <c r="AC56" s="196"/>
      <c r="AD56" s="196">
        <v>148</v>
      </c>
      <c r="AE56" s="196"/>
      <c r="AF56" s="196">
        <v>143</v>
      </c>
      <c r="AG56" s="196">
        <v>106</v>
      </c>
      <c r="AH56" s="196"/>
      <c r="AI56" s="196">
        <v>105</v>
      </c>
      <c r="AJ56" s="196"/>
      <c r="AK56" s="196">
        <v>105</v>
      </c>
      <c r="AL56" s="197">
        <v>97</v>
      </c>
      <c r="AM56" s="197">
        <v>97</v>
      </c>
      <c r="AN56" s="271">
        <v>151.33333333333329</v>
      </c>
      <c r="AO56" s="271">
        <v>110.3333333333333</v>
      </c>
      <c r="AP56" s="218">
        <v>103</v>
      </c>
      <c r="AQ56" s="219">
        <v>105</v>
      </c>
      <c r="AR56" s="217">
        <v>70.935960591133011</v>
      </c>
      <c r="AS56" s="217">
        <v>101.5</v>
      </c>
      <c r="AT56" s="217"/>
      <c r="AU56" s="217"/>
      <c r="AV56" s="217">
        <v>960</v>
      </c>
      <c r="AW56" s="217">
        <v>4</v>
      </c>
      <c r="AX56" s="217">
        <v>3</v>
      </c>
      <c r="AY56" s="217">
        <v>6</v>
      </c>
      <c r="AZ56" s="217"/>
      <c r="BA56" s="217"/>
      <c r="BB56" s="217"/>
      <c r="BC56" s="217"/>
      <c r="BD56" s="217"/>
      <c r="BE56" s="217"/>
      <c r="BF56" s="217"/>
      <c r="BG56" s="217"/>
      <c r="BH56" s="217">
        <v>1200</v>
      </c>
      <c r="BI56" s="217">
        <v>4</v>
      </c>
      <c r="BJ56" s="217">
        <v>4</v>
      </c>
      <c r="BK56" s="217">
        <v>3</v>
      </c>
      <c r="BL56" s="217"/>
      <c r="BM56" s="217"/>
      <c r="BN56" s="217"/>
      <c r="BO56" s="217"/>
      <c r="BP56" s="217"/>
      <c r="BQ56" s="217"/>
      <c r="BR56" s="186" t="s">
        <v>194</v>
      </c>
      <c r="BS56" s="186" t="s">
        <v>195</v>
      </c>
      <c r="BT56" s="186" t="s">
        <v>237</v>
      </c>
      <c r="BU56" s="186" t="s">
        <v>197</v>
      </c>
      <c r="BV56" s="186">
        <v>1</v>
      </c>
      <c r="BW56" s="186" t="s">
        <v>235</v>
      </c>
      <c r="BX56" s="186" t="s">
        <v>198</v>
      </c>
      <c r="BY56" s="221">
        <v>1.4999999999999999E-2</v>
      </c>
      <c r="BZ56" s="217">
        <v>13</v>
      </c>
      <c r="CA56" s="217">
        <v>13</v>
      </c>
      <c r="CB56" s="217">
        <v>973</v>
      </c>
      <c r="CC56" s="217">
        <v>11</v>
      </c>
      <c r="CD56" s="217">
        <v>11</v>
      </c>
      <c r="CE56" s="217">
        <v>1211</v>
      </c>
      <c r="CF56" s="186">
        <v>8</v>
      </c>
      <c r="CG56" s="186">
        <v>7</v>
      </c>
      <c r="CH56" s="101">
        <v>9</v>
      </c>
      <c r="CI56" s="101">
        <v>0</v>
      </c>
      <c r="CJ56" s="101">
        <v>0</v>
      </c>
      <c r="CK56" s="101">
        <v>0</v>
      </c>
      <c r="CL56" s="101">
        <v>0</v>
      </c>
      <c r="CM56" s="101">
        <v>0</v>
      </c>
      <c r="CN56" s="101">
        <v>0</v>
      </c>
      <c r="CO56" s="101">
        <v>24</v>
      </c>
      <c r="CP56" s="220">
        <v>24</v>
      </c>
      <c r="CQ56" s="216">
        <v>2184</v>
      </c>
      <c r="CR56" s="222">
        <v>1.098901098901099E-2</v>
      </c>
      <c r="CS56" s="198">
        <v>2.472</v>
      </c>
      <c r="CT56" s="198">
        <v>224.952</v>
      </c>
      <c r="CU56" s="198">
        <v>2.6480000000000001</v>
      </c>
      <c r="CV56" s="198">
        <v>240.96799999999999</v>
      </c>
      <c r="CW56" s="222">
        <v>0.4692556634304208</v>
      </c>
      <c r="CX56" s="272">
        <v>0.33833333333333332</v>
      </c>
      <c r="CY56" s="272">
        <v>3691257.8181818179</v>
      </c>
      <c r="CZ56" s="272">
        <v>361</v>
      </c>
      <c r="DA56" s="272"/>
      <c r="DB56" s="272"/>
      <c r="DC56" s="272"/>
      <c r="DD56" s="230">
        <f t="shared" si="0"/>
        <v>0.46925566343042024</v>
      </c>
      <c r="DE56" s="273">
        <f t="shared" si="1"/>
        <v>2160</v>
      </c>
      <c r="DF56" s="14">
        <f t="shared" si="2"/>
        <v>24</v>
      </c>
      <c r="DG56" s="148">
        <f t="shared" si="3"/>
        <v>24</v>
      </c>
      <c r="DH56" s="148">
        <f t="shared" si="4"/>
        <v>0.3</v>
      </c>
      <c r="DI56" s="273">
        <f t="shared" si="5"/>
        <v>2184</v>
      </c>
      <c r="DJ56" s="264">
        <f t="shared" si="6"/>
        <v>1.098901098901099E-2</v>
      </c>
      <c r="DL56" s="14" t="str">
        <f>IFERROR(#REF!-AP56,"")</f>
        <v/>
      </c>
      <c r="DN56" s="274" t="str">
        <f>IFERROR(#REF!-M56,"")</f>
        <v/>
      </c>
      <c r="DO56" s="186" t="e">
        <f>IF(#REF!&gt;AQ56,0,1)</f>
        <v>#REF!</v>
      </c>
      <c r="DP56" s="186">
        <f t="shared" si="7"/>
        <v>1</v>
      </c>
      <c r="DQ56" s="186">
        <f t="shared" si="8"/>
        <v>0</v>
      </c>
      <c r="DR56" s="186"/>
      <c r="DS56" s="186"/>
      <c r="DT56" s="186"/>
      <c r="DU56" s="186"/>
      <c r="DV56" s="186"/>
      <c r="DW56" s="186"/>
      <c r="DX56" s="186"/>
      <c r="DY56" s="186"/>
      <c r="DZ56" s="186"/>
      <c r="EA56" s="186"/>
      <c r="EB56" s="186"/>
      <c r="EC56" s="186"/>
      <c r="ED56" s="186"/>
      <c r="EE56" s="186"/>
      <c r="EF56" s="186"/>
      <c r="EG56" s="186"/>
      <c r="EH56" s="186"/>
      <c r="EI56" s="186"/>
      <c r="EJ56" s="186"/>
    </row>
    <row r="57" spans="1:140" s="195" customFormat="1" ht="31.5" hidden="1" customHeight="1" x14ac:dyDescent="0.2">
      <c r="A57" s="214">
        <v>44928</v>
      </c>
      <c r="B57" s="194">
        <v>2</v>
      </c>
      <c r="C57" s="194">
        <v>1</v>
      </c>
      <c r="D57" s="193">
        <v>2023</v>
      </c>
      <c r="E57" s="194">
        <v>425</v>
      </c>
      <c r="F57" s="194">
        <v>674</v>
      </c>
      <c r="G57" s="194">
        <v>7</v>
      </c>
      <c r="H57" s="207" t="s">
        <v>238</v>
      </c>
      <c r="I57" s="148" t="s">
        <v>239</v>
      </c>
      <c r="J57" s="148" t="s">
        <v>217</v>
      </c>
      <c r="K57" s="148">
        <v>2</v>
      </c>
      <c r="L57" s="148">
        <v>1</v>
      </c>
      <c r="M57" s="208">
        <v>256</v>
      </c>
      <c r="N57" s="209">
        <v>240</v>
      </c>
      <c r="O57" s="210">
        <v>274</v>
      </c>
      <c r="P57" s="196"/>
      <c r="Q57" s="196"/>
      <c r="R57" s="196"/>
      <c r="S57" s="196"/>
      <c r="T57" s="196"/>
      <c r="U57" s="196"/>
      <c r="V57" s="196"/>
      <c r="W57" s="196"/>
      <c r="X57" s="196"/>
      <c r="Y57" s="196"/>
      <c r="Z57" s="197">
        <v>101</v>
      </c>
      <c r="AA57" s="197"/>
      <c r="AB57" s="196"/>
      <c r="AC57" s="196"/>
      <c r="AD57" s="196"/>
      <c r="AE57" s="196"/>
      <c r="AF57" s="196"/>
      <c r="AG57" s="196"/>
      <c r="AH57" s="196"/>
      <c r="AI57" s="196"/>
      <c r="AJ57" s="196"/>
      <c r="AK57" s="196"/>
      <c r="AL57" s="197"/>
      <c r="AM57" s="197"/>
      <c r="AN57" s="271"/>
      <c r="AO57" s="271"/>
      <c r="AP57" s="218">
        <v>60</v>
      </c>
      <c r="AQ57" s="219">
        <v>120</v>
      </c>
      <c r="AR57" s="217">
        <v>71.287128712871294</v>
      </c>
      <c r="AS57" s="217">
        <v>101</v>
      </c>
      <c r="AT57" s="217"/>
      <c r="AU57" s="217"/>
      <c r="AV57" s="217">
        <v>500</v>
      </c>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t="s">
        <v>194</v>
      </c>
      <c r="BS57" s="186" t="s">
        <v>195</v>
      </c>
      <c r="BT57" s="186" t="s">
        <v>240</v>
      </c>
      <c r="BU57" s="186" t="s">
        <v>219</v>
      </c>
      <c r="BV57" s="186">
        <v>1</v>
      </c>
      <c r="BW57" s="186" t="s">
        <v>238</v>
      </c>
      <c r="BX57" s="186" t="s">
        <v>198</v>
      </c>
      <c r="BY57" s="221">
        <v>1.4999999999999999E-2</v>
      </c>
      <c r="BZ57" s="217">
        <v>0</v>
      </c>
      <c r="CA57" s="217">
        <v>0</v>
      </c>
      <c r="CB57" s="217">
        <v>500</v>
      </c>
      <c r="CC57" s="217">
        <v>0</v>
      </c>
      <c r="CD57" s="217">
        <v>0</v>
      </c>
      <c r="CE57" s="217">
        <v>0</v>
      </c>
      <c r="CF57" s="186">
        <v>0</v>
      </c>
      <c r="CG57" s="186">
        <v>0</v>
      </c>
      <c r="CH57" s="101">
        <v>0</v>
      </c>
      <c r="CI57" s="101">
        <v>0</v>
      </c>
      <c r="CJ57" s="101">
        <v>0</v>
      </c>
      <c r="CK57" s="101">
        <v>0</v>
      </c>
      <c r="CL57" s="101">
        <v>0</v>
      </c>
      <c r="CM57" s="101">
        <v>0</v>
      </c>
      <c r="CN57" s="101">
        <v>0</v>
      </c>
      <c r="CO57" s="101">
        <v>0</v>
      </c>
      <c r="CP57" s="220">
        <v>0</v>
      </c>
      <c r="CQ57" s="216">
        <v>500</v>
      </c>
      <c r="CR57" s="222">
        <v>0</v>
      </c>
      <c r="CS57" s="198">
        <v>0</v>
      </c>
      <c r="CT57" s="198">
        <v>128</v>
      </c>
      <c r="CU57" s="198"/>
      <c r="CV57" s="198"/>
      <c r="CW57" s="222"/>
      <c r="CX57" s="272">
        <v>0</v>
      </c>
      <c r="CY57" s="272">
        <v>492272.72727272741</v>
      </c>
      <c r="CZ57" s="272">
        <v>361</v>
      </c>
      <c r="DA57" s="272"/>
      <c r="DB57" s="272"/>
      <c r="DC57" s="272"/>
      <c r="DD57" s="230">
        <f t="shared" si="0"/>
        <v>-1</v>
      </c>
      <c r="DE57" s="273">
        <f t="shared" si="1"/>
        <v>500</v>
      </c>
      <c r="DF57" s="14">
        <f t="shared" si="2"/>
        <v>0</v>
      </c>
      <c r="DG57" s="148">
        <f t="shared" si="3"/>
        <v>0</v>
      </c>
      <c r="DH57" s="148">
        <f t="shared" si="4"/>
        <v>0</v>
      </c>
      <c r="DI57" s="273">
        <f t="shared" si="5"/>
        <v>500</v>
      </c>
      <c r="DJ57" s="264">
        <f t="shared" si="6"/>
        <v>0</v>
      </c>
      <c r="DL57" s="14" t="str">
        <f>IFERROR(#REF!-AP57,"")</f>
        <v/>
      </c>
      <c r="DN57" s="274" t="str">
        <f>IFERROR(#REF!-M57,"")</f>
        <v/>
      </c>
      <c r="DO57" s="186" t="e">
        <f>IF(#REF!&gt;AQ57,0,1)</f>
        <v>#REF!</v>
      </c>
      <c r="DP57" s="186">
        <f t="shared" si="7"/>
        <v>0</v>
      </c>
      <c r="DQ57" s="186">
        <f t="shared" si="8"/>
        <v>1</v>
      </c>
      <c r="DR57" s="186"/>
      <c r="DS57" s="186"/>
      <c r="DT57" s="186"/>
      <c r="DU57" s="186"/>
      <c r="DV57" s="186"/>
      <c r="DW57" s="186"/>
      <c r="DX57" s="186"/>
      <c r="DY57" s="186"/>
      <c r="DZ57" s="186"/>
      <c r="EA57" s="186"/>
      <c r="EB57" s="186"/>
      <c r="EC57" s="186"/>
      <c r="ED57" s="186"/>
      <c r="EE57" s="186"/>
      <c r="EF57" s="186"/>
      <c r="EG57" s="186"/>
      <c r="EH57" s="186"/>
      <c r="EI57" s="186"/>
      <c r="EJ57" s="186"/>
    </row>
    <row r="58" spans="1:140" s="195" customFormat="1" ht="31.5" hidden="1" customHeight="1" x14ac:dyDescent="0.2">
      <c r="A58" s="214">
        <v>44928</v>
      </c>
      <c r="B58" s="194">
        <v>2</v>
      </c>
      <c r="C58" s="194">
        <v>1</v>
      </c>
      <c r="D58" s="193">
        <v>2023</v>
      </c>
      <c r="E58" s="194">
        <v>432</v>
      </c>
      <c r="F58" s="194">
        <v>450</v>
      </c>
      <c r="G58" s="194">
        <v>7</v>
      </c>
      <c r="H58" s="207" t="s">
        <v>296</v>
      </c>
      <c r="I58" s="148" t="s">
        <v>280</v>
      </c>
      <c r="J58" s="148" t="s">
        <v>193</v>
      </c>
      <c r="K58" s="148">
        <v>3</v>
      </c>
      <c r="L58" s="148">
        <v>2</v>
      </c>
      <c r="M58" s="208">
        <v>270</v>
      </c>
      <c r="N58" s="209">
        <v>251</v>
      </c>
      <c r="O58" s="210">
        <v>288</v>
      </c>
      <c r="P58" s="196"/>
      <c r="Q58" s="196"/>
      <c r="R58" s="196"/>
      <c r="S58" s="196"/>
      <c r="T58" s="196"/>
      <c r="U58" s="196"/>
      <c r="V58" s="196"/>
      <c r="W58" s="196"/>
      <c r="X58" s="196"/>
      <c r="Y58" s="196"/>
      <c r="Z58" s="197"/>
      <c r="AA58" s="197"/>
      <c r="AB58" s="196">
        <v>319</v>
      </c>
      <c r="AC58" s="196"/>
      <c r="AD58" s="196">
        <v>345</v>
      </c>
      <c r="AE58" s="196"/>
      <c r="AF58" s="196">
        <v>338</v>
      </c>
      <c r="AG58" s="196">
        <v>280</v>
      </c>
      <c r="AH58" s="196"/>
      <c r="AI58" s="196">
        <v>277</v>
      </c>
      <c r="AJ58" s="196"/>
      <c r="AK58" s="196">
        <v>251</v>
      </c>
      <c r="AL58" s="197">
        <v>99</v>
      </c>
      <c r="AM58" s="197">
        <v>101</v>
      </c>
      <c r="AN58" s="271">
        <v>334</v>
      </c>
      <c r="AO58" s="271">
        <v>269.33333333333331</v>
      </c>
      <c r="AP58" s="218">
        <v>120</v>
      </c>
      <c r="AQ58" s="219">
        <v>90</v>
      </c>
      <c r="AR58" s="217">
        <v>108</v>
      </c>
      <c r="AS58" s="217">
        <v>100</v>
      </c>
      <c r="AT58" s="217"/>
      <c r="AU58" s="217"/>
      <c r="AV58" s="217"/>
      <c r="AW58" s="217"/>
      <c r="AX58" s="217"/>
      <c r="AY58" s="217"/>
      <c r="AZ58" s="217"/>
      <c r="BA58" s="217"/>
      <c r="BB58" s="217"/>
      <c r="BC58" s="217"/>
      <c r="BD58" s="217"/>
      <c r="BE58" s="217"/>
      <c r="BF58" s="217"/>
      <c r="BG58" s="217"/>
      <c r="BH58" s="217">
        <v>960</v>
      </c>
      <c r="BI58" s="217">
        <v>2</v>
      </c>
      <c r="BJ58" s="217">
        <v>2</v>
      </c>
      <c r="BK58" s="217">
        <v>1</v>
      </c>
      <c r="BL58" s="217"/>
      <c r="BM58" s="217"/>
      <c r="BN58" s="217"/>
      <c r="BO58" s="217"/>
      <c r="BP58" s="217"/>
      <c r="BQ58" s="217"/>
      <c r="BR58" s="186" t="s">
        <v>201</v>
      </c>
      <c r="BS58" s="186" t="s">
        <v>202</v>
      </c>
      <c r="BT58" s="186"/>
      <c r="BU58" s="186"/>
      <c r="BV58" s="186">
        <v>1</v>
      </c>
      <c r="BW58" s="186" t="s">
        <v>297</v>
      </c>
      <c r="BX58" s="186" t="s">
        <v>198</v>
      </c>
      <c r="BY58" s="221">
        <v>1.4999999999999999E-2</v>
      </c>
      <c r="BZ58" s="217">
        <v>0</v>
      </c>
      <c r="CA58" s="217">
        <v>0</v>
      </c>
      <c r="CB58" s="217">
        <v>0</v>
      </c>
      <c r="CC58" s="217">
        <v>5</v>
      </c>
      <c r="CD58" s="217">
        <v>2.5</v>
      </c>
      <c r="CE58" s="217">
        <v>962</v>
      </c>
      <c r="CF58" s="186">
        <v>1</v>
      </c>
      <c r="CG58" s="186">
        <v>1</v>
      </c>
      <c r="CH58" s="101">
        <v>0</v>
      </c>
      <c r="CI58" s="101">
        <v>0</v>
      </c>
      <c r="CJ58" s="101">
        <v>0</v>
      </c>
      <c r="CK58" s="101">
        <v>0</v>
      </c>
      <c r="CL58" s="101">
        <v>0</v>
      </c>
      <c r="CM58" s="101">
        <v>0</v>
      </c>
      <c r="CN58" s="101">
        <v>0</v>
      </c>
      <c r="CO58" s="101">
        <v>5</v>
      </c>
      <c r="CP58" s="220">
        <v>2</v>
      </c>
      <c r="CQ58" s="216">
        <v>962</v>
      </c>
      <c r="CR58" s="222">
        <v>2.5987525987525989E-3</v>
      </c>
      <c r="CS58" s="198">
        <v>0.67500000000000004</v>
      </c>
      <c r="CT58" s="198">
        <v>259.74</v>
      </c>
      <c r="CU58" s="198">
        <v>0.67333333333333323</v>
      </c>
      <c r="CV58" s="198">
        <v>259.09866666666659</v>
      </c>
      <c r="CW58" s="222">
        <v>0.23703703703703699</v>
      </c>
      <c r="CX58" s="272">
        <v>2.314814814814815E-2</v>
      </c>
      <c r="CY58" s="272">
        <v>1894265.4545454551</v>
      </c>
      <c r="CZ58" s="272">
        <v>361</v>
      </c>
      <c r="DA58" s="272"/>
      <c r="DB58" s="272"/>
      <c r="DC58" s="272"/>
      <c r="DD58" s="230">
        <f t="shared" si="0"/>
        <v>0.23703703703703705</v>
      </c>
      <c r="DE58" s="273">
        <f t="shared" si="1"/>
        <v>960</v>
      </c>
      <c r="DF58" s="14">
        <f t="shared" si="2"/>
        <v>5</v>
      </c>
      <c r="DG58" s="148">
        <f t="shared" si="3"/>
        <v>3</v>
      </c>
      <c r="DH58" s="148">
        <f t="shared" si="4"/>
        <v>0</v>
      </c>
      <c r="DI58" s="273">
        <f t="shared" si="5"/>
        <v>963</v>
      </c>
      <c r="DJ58" s="264">
        <f t="shared" si="6"/>
        <v>3.1152647975077881E-3</v>
      </c>
      <c r="DL58" s="14" t="str">
        <f>IFERROR(#REF!-AP58,"")</f>
        <v/>
      </c>
      <c r="DN58" s="274" t="str">
        <f>IFERROR(#REF!-M58,"")</f>
        <v/>
      </c>
      <c r="DO58" s="186" t="e">
        <f>IF(#REF!&gt;AQ58,0,1)</f>
        <v>#REF!</v>
      </c>
      <c r="DP58" s="186">
        <f t="shared" si="7"/>
        <v>1</v>
      </c>
      <c r="DQ58" s="186">
        <f t="shared" si="8"/>
        <v>1</v>
      </c>
      <c r="DR58" s="186"/>
      <c r="DS58" s="186"/>
      <c r="DT58" s="186"/>
      <c r="DU58" s="186"/>
      <c r="DV58" s="186"/>
      <c r="DW58" s="186"/>
      <c r="DX58" s="186"/>
      <c r="DY58" s="186"/>
      <c r="DZ58" s="186"/>
      <c r="EA58" s="186"/>
      <c r="EB58" s="186"/>
      <c r="EC58" s="186"/>
      <c r="ED58" s="186"/>
      <c r="EE58" s="186"/>
      <c r="EF58" s="186"/>
      <c r="EG58" s="186"/>
      <c r="EH58" s="186"/>
      <c r="EI58" s="186"/>
      <c r="EJ58" s="186"/>
    </row>
    <row r="59" spans="1:140" s="195" customFormat="1" ht="31.5" hidden="1" customHeight="1" x14ac:dyDescent="0.2">
      <c r="A59" s="214">
        <v>44928</v>
      </c>
      <c r="B59" s="194">
        <v>2</v>
      </c>
      <c r="C59" s="194">
        <v>1</v>
      </c>
      <c r="D59" s="193">
        <v>2023</v>
      </c>
      <c r="E59" s="194">
        <v>432</v>
      </c>
      <c r="F59" s="194">
        <v>451</v>
      </c>
      <c r="G59" s="194">
        <v>7</v>
      </c>
      <c r="H59" s="207" t="s">
        <v>298</v>
      </c>
      <c r="I59" s="148" t="s">
        <v>277</v>
      </c>
      <c r="J59" s="148" t="s">
        <v>193</v>
      </c>
      <c r="K59" s="148">
        <v>3</v>
      </c>
      <c r="L59" s="148">
        <v>2</v>
      </c>
      <c r="M59" s="208">
        <v>175</v>
      </c>
      <c r="N59" s="209">
        <v>162</v>
      </c>
      <c r="O59" s="210">
        <v>187</v>
      </c>
      <c r="P59" s="196"/>
      <c r="Q59" s="196"/>
      <c r="R59" s="196"/>
      <c r="S59" s="196"/>
      <c r="T59" s="196"/>
      <c r="U59" s="196"/>
      <c r="V59" s="196"/>
      <c r="W59" s="196"/>
      <c r="X59" s="196"/>
      <c r="Y59" s="196"/>
      <c r="Z59" s="197"/>
      <c r="AA59" s="197"/>
      <c r="AB59" s="196">
        <v>207</v>
      </c>
      <c r="AC59" s="196"/>
      <c r="AD59" s="196">
        <v>219</v>
      </c>
      <c r="AE59" s="196"/>
      <c r="AF59" s="196">
        <v>224</v>
      </c>
      <c r="AG59" s="196">
        <v>179</v>
      </c>
      <c r="AH59" s="196"/>
      <c r="AI59" s="196">
        <v>175</v>
      </c>
      <c r="AJ59" s="196"/>
      <c r="AK59" s="196">
        <v>162</v>
      </c>
      <c r="AL59" s="197"/>
      <c r="AM59" s="197"/>
      <c r="AN59" s="271">
        <v>216.66666666666671</v>
      </c>
      <c r="AO59" s="271">
        <v>172</v>
      </c>
      <c r="AP59" s="218">
        <v>120</v>
      </c>
      <c r="AQ59" s="219">
        <v>90</v>
      </c>
      <c r="AR59" s="217"/>
      <c r="AS59" s="217"/>
      <c r="AT59" s="217"/>
      <c r="AU59" s="217"/>
      <c r="AV59" s="217"/>
      <c r="AW59" s="217"/>
      <c r="AX59" s="217"/>
      <c r="AY59" s="217"/>
      <c r="AZ59" s="217"/>
      <c r="BA59" s="217"/>
      <c r="BB59" s="217"/>
      <c r="BC59" s="217"/>
      <c r="BD59" s="217"/>
      <c r="BE59" s="217"/>
      <c r="BF59" s="217"/>
      <c r="BG59" s="217"/>
      <c r="BH59" s="217">
        <v>960</v>
      </c>
      <c r="BI59" s="217">
        <v>3</v>
      </c>
      <c r="BJ59" s="217">
        <v>3</v>
      </c>
      <c r="BK59" s="217">
        <v>1</v>
      </c>
      <c r="BL59" s="217"/>
      <c r="BM59" s="217"/>
      <c r="BN59" s="217"/>
      <c r="BO59" s="217"/>
      <c r="BP59" s="217"/>
      <c r="BQ59" s="217"/>
      <c r="BR59" s="186" t="s">
        <v>201</v>
      </c>
      <c r="BS59" s="186" t="s">
        <v>202</v>
      </c>
      <c r="BT59" s="186"/>
      <c r="BU59" s="186"/>
      <c r="BV59" s="186">
        <v>1</v>
      </c>
      <c r="BW59" s="186" t="s">
        <v>297</v>
      </c>
      <c r="BX59" s="186" t="s">
        <v>198</v>
      </c>
      <c r="BY59" s="221">
        <v>1.4999999999999999E-2</v>
      </c>
      <c r="BZ59" s="217">
        <v>0</v>
      </c>
      <c r="CA59" s="217">
        <v>0</v>
      </c>
      <c r="CB59" s="217">
        <v>0</v>
      </c>
      <c r="CC59" s="217">
        <v>7</v>
      </c>
      <c r="CD59" s="217">
        <v>3.5</v>
      </c>
      <c r="CE59" s="217">
        <v>963</v>
      </c>
      <c r="CF59" s="186">
        <v>1</v>
      </c>
      <c r="CG59" s="186">
        <v>1</v>
      </c>
      <c r="CH59" s="101">
        <v>0</v>
      </c>
      <c r="CI59" s="101">
        <v>0</v>
      </c>
      <c r="CJ59" s="101">
        <v>0</v>
      </c>
      <c r="CK59" s="101">
        <v>0</v>
      </c>
      <c r="CL59" s="101">
        <v>0</v>
      </c>
      <c r="CM59" s="101">
        <v>0</v>
      </c>
      <c r="CN59" s="101">
        <v>0</v>
      </c>
      <c r="CO59" s="101">
        <v>7</v>
      </c>
      <c r="CP59" s="220">
        <v>3</v>
      </c>
      <c r="CQ59" s="216">
        <v>963</v>
      </c>
      <c r="CR59" s="222">
        <v>3.6344755970924201E-3</v>
      </c>
      <c r="CS59" s="198">
        <v>0.61250000000000004</v>
      </c>
      <c r="CT59" s="198">
        <v>168.52500000000001</v>
      </c>
      <c r="CU59" s="198">
        <v>0.60199999999999998</v>
      </c>
      <c r="CV59" s="198">
        <v>165.636</v>
      </c>
      <c r="CW59" s="222">
        <v>0.23809523809523811</v>
      </c>
      <c r="CX59" s="272"/>
      <c r="CY59" s="272">
        <v>1896234.5454545449</v>
      </c>
      <c r="CZ59" s="272">
        <v>361</v>
      </c>
      <c r="DA59" s="272"/>
      <c r="DB59" s="272"/>
      <c r="DC59" s="272"/>
      <c r="DD59" s="230">
        <f t="shared" si="0"/>
        <v>0.23809523809523836</v>
      </c>
      <c r="DE59" s="273">
        <f t="shared" si="1"/>
        <v>960</v>
      </c>
      <c r="DF59" s="14">
        <f t="shared" si="2"/>
        <v>7</v>
      </c>
      <c r="DG59" s="148">
        <f t="shared" si="3"/>
        <v>4</v>
      </c>
      <c r="DH59" s="148" t="str">
        <f t="shared" si="4"/>
        <v/>
      </c>
      <c r="DI59" s="273">
        <f t="shared" si="5"/>
        <v>964</v>
      </c>
      <c r="DJ59" s="264">
        <f t="shared" si="6"/>
        <v>4.1493775933609959E-3</v>
      </c>
      <c r="DL59" s="14" t="str">
        <f>IFERROR(#REF!-AP59,"")</f>
        <v/>
      </c>
      <c r="DN59" s="274" t="str">
        <f>IFERROR(#REF!-M59,"")</f>
        <v/>
      </c>
      <c r="DO59" s="186" t="e">
        <f>IF(#REF!&gt;AQ59,0,1)</f>
        <v>#REF!</v>
      </c>
      <c r="DP59" s="186">
        <f t="shared" si="7"/>
        <v>1</v>
      </c>
      <c r="DQ59" s="186">
        <f t="shared" si="8"/>
        <v>1</v>
      </c>
      <c r="DR59" s="186"/>
      <c r="DS59" s="186"/>
      <c r="DT59" s="186"/>
      <c r="DU59" s="186"/>
      <c r="DV59" s="186"/>
      <c r="DW59" s="186"/>
      <c r="DX59" s="186"/>
      <c r="DY59" s="186"/>
      <c r="DZ59" s="186"/>
      <c r="EA59" s="186"/>
      <c r="EB59" s="186"/>
      <c r="EC59" s="186"/>
      <c r="ED59" s="186"/>
      <c r="EE59" s="186"/>
      <c r="EF59" s="186"/>
      <c r="EG59" s="186"/>
      <c r="EH59" s="186"/>
      <c r="EI59" s="186"/>
      <c r="EJ59" s="186"/>
    </row>
    <row r="60" spans="1:140" s="195" customFormat="1" ht="31.5" hidden="1" customHeight="1" x14ac:dyDescent="0.2">
      <c r="A60" s="214">
        <v>44928</v>
      </c>
      <c r="B60" s="194">
        <v>2</v>
      </c>
      <c r="C60" s="194">
        <v>1</v>
      </c>
      <c r="D60" s="193">
        <v>2023</v>
      </c>
      <c r="E60" s="194">
        <v>423</v>
      </c>
      <c r="F60" s="194">
        <v>669</v>
      </c>
      <c r="G60" s="194">
        <v>8</v>
      </c>
      <c r="H60" s="207" t="s">
        <v>241</v>
      </c>
      <c r="I60" s="148" t="s">
        <v>242</v>
      </c>
      <c r="J60" s="148" t="s">
        <v>193</v>
      </c>
      <c r="K60" s="148">
        <v>2</v>
      </c>
      <c r="L60" s="148">
        <v>2</v>
      </c>
      <c r="M60" s="208">
        <v>954</v>
      </c>
      <c r="N60" s="209">
        <v>897</v>
      </c>
      <c r="O60" s="210">
        <v>1021</v>
      </c>
      <c r="P60" s="196">
        <v>1289</v>
      </c>
      <c r="Q60" s="196"/>
      <c r="R60" s="196">
        <v>639</v>
      </c>
      <c r="S60" s="196"/>
      <c r="T60" s="196">
        <v>1284</v>
      </c>
      <c r="U60" s="196">
        <v>955</v>
      </c>
      <c r="V60" s="196"/>
      <c r="W60" s="196">
        <v>512</v>
      </c>
      <c r="X60" s="196"/>
      <c r="Y60" s="196">
        <v>1003</v>
      </c>
      <c r="Z60" s="197">
        <v>161</v>
      </c>
      <c r="AA60" s="197">
        <v>163</v>
      </c>
      <c r="AB60" s="196">
        <v>1363</v>
      </c>
      <c r="AC60" s="196"/>
      <c r="AD60" s="196">
        <v>1401</v>
      </c>
      <c r="AE60" s="196"/>
      <c r="AF60" s="196">
        <v>1282</v>
      </c>
      <c r="AG60" s="196">
        <v>977</v>
      </c>
      <c r="AH60" s="196"/>
      <c r="AI60" s="196">
        <v>971</v>
      </c>
      <c r="AJ60" s="196"/>
      <c r="AK60" s="196">
        <v>1006</v>
      </c>
      <c r="AL60" s="197">
        <v>168</v>
      </c>
      <c r="AM60" s="197">
        <v>179</v>
      </c>
      <c r="AN60" s="271">
        <v>1209.666666666667</v>
      </c>
      <c r="AO60" s="271">
        <v>904</v>
      </c>
      <c r="AP60" s="218">
        <v>40</v>
      </c>
      <c r="AQ60" s="219">
        <v>180</v>
      </c>
      <c r="AR60" s="217">
        <v>42.921013412816691</v>
      </c>
      <c r="AS60" s="217">
        <v>167.75</v>
      </c>
      <c r="AT60" s="217"/>
      <c r="AU60" s="217"/>
      <c r="AV60" s="217">
        <v>96</v>
      </c>
      <c r="AW60" s="217">
        <v>16</v>
      </c>
      <c r="AX60" s="217">
        <v>10</v>
      </c>
      <c r="AY60" s="217">
        <v>6</v>
      </c>
      <c r="AZ60" s="217"/>
      <c r="BA60" s="217"/>
      <c r="BB60" s="217"/>
      <c r="BC60" s="217"/>
      <c r="BD60" s="217"/>
      <c r="BE60" s="217"/>
      <c r="BF60" s="217"/>
      <c r="BG60" s="217"/>
      <c r="BH60" s="217">
        <v>360</v>
      </c>
      <c r="BI60" s="217">
        <v>10</v>
      </c>
      <c r="BJ60" s="217">
        <v>10</v>
      </c>
      <c r="BK60" s="217">
        <v>10</v>
      </c>
      <c r="BL60" s="217"/>
      <c r="BM60" s="217"/>
      <c r="BN60" s="217"/>
      <c r="BO60" s="217"/>
      <c r="BP60" s="217"/>
      <c r="BQ60" s="217"/>
      <c r="BR60" s="186" t="s">
        <v>194</v>
      </c>
      <c r="BS60" s="186" t="s">
        <v>195</v>
      </c>
      <c r="BT60" s="186" t="s">
        <v>243</v>
      </c>
      <c r="BU60" s="186" t="s">
        <v>197</v>
      </c>
      <c r="BV60" s="186">
        <v>1</v>
      </c>
      <c r="BW60" s="186" t="s">
        <v>241</v>
      </c>
      <c r="BX60" s="186" t="s">
        <v>198</v>
      </c>
      <c r="BY60" s="221">
        <v>1.4999999999999999E-2</v>
      </c>
      <c r="BZ60" s="217">
        <v>32</v>
      </c>
      <c r="CA60" s="217">
        <v>16</v>
      </c>
      <c r="CB60" s="217">
        <v>112</v>
      </c>
      <c r="CC60" s="217">
        <v>30</v>
      </c>
      <c r="CD60" s="217">
        <v>15</v>
      </c>
      <c r="CE60" s="217">
        <v>375</v>
      </c>
      <c r="CF60" s="186">
        <v>13</v>
      </c>
      <c r="CG60" s="186">
        <v>10</v>
      </c>
      <c r="CH60" s="101">
        <v>8</v>
      </c>
      <c r="CI60" s="101">
        <v>0</v>
      </c>
      <c r="CJ60" s="101">
        <v>0</v>
      </c>
      <c r="CK60" s="101">
        <v>0</v>
      </c>
      <c r="CL60" s="101">
        <v>0</v>
      </c>
      <c r="CM60" s="101">
        <v>0</v>
      </c>
      <c r="CN60" s="101">
        <v>0</v>
      </c>
      <c r="CO60" s="101">
        <v>62</v>
      </c>
      <c r="CP60" s="220">
        <v>31</v>
      </c>
      <c r="CQ60" s="216">
        <v>487</v>
      </c>
      <c r="CR60" s="222">
        <v>6.3655030800821355E-2</v>
      </c>
      <c r="CS60" s="198">
        <v>29.574000000000002</v>
      </c>
      <c r="CT60" s="198">
        <v>464.59800000000001</v>
      </c>
      <c r="CU60" s="198">
        <v>28.024000000000001</v>
      </c>
      <c r="CV60" s="198">
        <v>440.24799999999999</v>
      </c>
      <c r="CW60" s="222">
        <v>0.26799440950384362</v>
      </c>
      <c r="CX60" s="272">
        <v>0.72225694444444444</v>
      </c>
      <c r="CY60" s="272">
        <v>319649.09090909088</v>
      </c>
      <c r="CZ60" s="272">
        <v>361</v>
      </c>
      <c r="DA60" s="272"/>
      <c r="DB60" s="272"/>
      <c r="DC60" s="272"/>
      <c r="DD60" s="230">
        <f t="shared" si="0"/>
        <v>0.26799440950384379</v>
      </c>
      <c r="DE60" s="273">
        <f t="shared" si="1"/>
        <v>456</v>
      </c>
      <c r="DF60" s="14">
        <f t="shared" si="2"/>
        <v>62</v>
      </c>
      <c r="DG60" s="148">
        <f t="shared" si="3"/>
        <v>31</v>
      </c>
      <c r="DH60" s="148">
        <f t="shared" si="4"/>
        <v>0.7</v>
      </c>
      <c r="DI60" s="273">
        <f t="shared" si="5"/>
        <v>487</v>
      </c>
      <c r="DJ60" s="264">
        <f t="shared" si="6"/>
        <v>6.3655030800821355E-2</v>
      </c>
      <c r="DL60" s="14" t="str">
        <f>IFERROR(#REF!-AP60,"")</f>
        <v/>
      </c>
      <c r="DN60" s="274" t="str">
        <f>IFERROR(#REF!-M60,"")</f>
        <v/>
      </c>
      <c r="DO60" s="186" t="e">
        <f>IF(#REF!&gt;AQ60,0,1)</f>
        <v>#REF!</v>
      </c>
      <c r="DP60" s="186">
        <f t="shared" si="7"/>
        <v>1</v>
      </c>
      <c r="DQ60" s="186">
        <f t="shared" si="8"/>
        <v>1</v>
      </c>
      <c r="DR60" s="186"/>
      <c r="DS60" s="186"/>
      <c r="DT60" s="186"/>
      <c r="DU60" s="186"/>
      <c r="DV60" s="186"/>
      <c r="DW60" s="186"/>
      <c r="DX60" s="186"/>
      <c r="DY60" s="186"/>
      <c r="DZ60" s="186"/>
      <c r="EA60" s="186"/>
      <c r="EB60" s="186"/>
      <c r="EC60" s="186"/>
      <c r="ED60" s="186"/>
      <c r="EE60" s="186"/>
      <c r="EF60" s="186"/>
      <c r="EG60" s="186"/>
      <c r="EH60" s="186"/>
      <c r="EI60" s="186"/>
      <c r="EJ60" s="186"/>
    </row>
    <row r="61" spans="1:140" s="195" customFormat="1" ht="31.5" hidden="1" customHeight="1" x14ac:dyDescent="0.2">
      <c r="A61" s="214">
        <v>44928</v>
      </c>
      <c r="B61" s="194">
        <v>2</v>
      </c>
      <c r="C61" s="194">
        <v>1</v>
      </c>
      <c r="D61" s="193">
        <v>2023</v>
      </c>
      <c r="E61" s="194">
        <v>18</v>
      </c>
      <c r="F61" s="194">
        <v>49</v>
      </c>
      <c r="G61" s="194">
        <v>9</v>
      </c>
      <c r="H61" s="207" t="s">
        <v>244</v>
      </c>
      <c r="I61" s="148" t="s">
        <v>245</v>
      </c>
      <c r="J61" s="148" t="s">
        <v>217</v>
      </c>
      <c r="K61" s="148">
        <v>3</v>
      </c>
      <c r="L61" s="148">
        <v>3</v>
      </c>
      <c r="M61" s="208">
        <v>100</v>
      </c>
      <c r="N61" s="209">
        <v>95</v>
      </c>
      <c r="O61" s="210">
        <v>104</v>
      </c>
      <c r="P61" s="196">
        <v>146</v>
      </c>
      <c r="Q61" s="196"/>
      <c r="R61" s="196">
        <v>143</v>
      </c>
      <c r="S61" s="196"/>
      <c r="T61" s="196"/>
      <c r="U61" s="196">
        <v>99</v>
      </c>
      <c r="V61" s="196"/>
      <c r="W61" s="196">
        <v>103</v>
      </c>
      <c r="X61" s="196"/>
      <c r="Y61" s="196"/>
      <c r="Z61" s="197"/>
      <c r="AA61" s="197"/>
      <c r="AB61" s="196">
        <v>153</v>
      </c>
      <c r="AC61" s="196"/>
      <c r="AD61" s="196">
        <v>148</v>
      </c>
      <c r="AE61" s="196"/>
      <c r="AF61" s="196">
        <v>134</v>
      </c>
      <c r="AG61" s="196">
        <v>104</v>
      </c>
      <c r="AH61" s="196"/>
      <c r="AI61" s="196">
        <v>105</v>
      </c>
      <c r="AJ61" s="196"/>
      <c r="AK61" s="196">
        <v>104</v>
      </c>
      <c r="AL61" s="197"/>
      <c r="AM61" s="197"/>
      <c r="AN61" s="271">
        <v>144.80000000000001</v>
      </c>
      <c r="AO61" s="271">
        <v>103</v>
      </c>
      <c r="AP61" s="218">
        <v>101</v>
      </c>
      <c r="AQ61" s="219">
        <v>107</v>
      </c>
      <c r="AR61" s="217"/>
      <c r="AS61" s="217"/>
      <c r="AT61" s="217"/>
      <c r="AU61" s="217"/>
      <c r="AV61" s="217"/>
      <c r="AW61" s="217">
        <v>5</v>
      </c>
      <c r="AX61" s="217">
        <v>3</v>
      </c>
      <c r="AY61" s="217"/>
      <c r="AZ61" s="217"/>
      <c r="BA61" s="217"/>
      <c r="BB61" s="217"/>
      <c r="BC61" s="217"/>
      <c r="BD61" s="217"/>
      <c r="BE61" s="217"/>
      <c r="BF61" s="217"/>
      <c r="BG61" s="217"/>
      <c r="BH61" s="217">
        <v>2016</v>
      </c>
      <c r="BI61" s="217">
        <v>3</v>
      </c>
      <c r="BJ61" s="217">
        <v>3</v>
      </c>
      <c r="BK61" s="217">
        <v>3</v>
      </c>
      <c r="BL61" s="217"/>
      <c r="BM61" s="217"/>
      <c r="BN61" s="217"/>
      <c r="BO61" s="217"/>
      <c r="BP61" s="217"/>
      <c r="BQ61" s="217"/>
      <c r="BR61" s="186" t="s">
        <v>194</v>
      </c>
      <c r="BS61" s="186" t="s">
        <v>195</v>
      </c>
      <c r="BT61" s="186" t="s">
        <v>246</v>
      </c>
      <c r="BU61" s="186" t="s">
        <v>219</v>
      </c>
      <c r="BV61" s="186">
        <v>1</v>
      </c>
      <c r="BW61" s="186" t="s">
        <v>247</v>
      </c>
      <c r="BX61" s="186" t="s">
        <v>198</v>
      </c>
      <c r="BY61" s="221">
        <v>1.4999999999999999E-2</v>
      </c>
      <c r="BZ61" s="217">
        <v>8</v>
      </c>
      <c r="CA61" s="217">
        <v>2.666666666666667</v>
      </c>
      <c r="CB61" s="217">
        <v>2</v>
      </c>
      <c r="CC61" s="217">
        <v>9</v>
      </c>
      <c r="CD61" s="217">
        <v>3</v>
      </c>
      <c r="CE61" s="217">
        <v>2019</v>
      </c>
      <c r="CF61" s="186">
        <v>2</v>
      </c>
      <c r="CG61" s="186">
        <v>2</v>
      </c>
      <c r="CH61" s="101">
        <v>1</v>
      </c>
      <c r="CI61" s="101">
        <v>0</v>
      </c>
      <c r="CJ61" s="101">
        <v>0</v>
      </c>
      <c r="CK61" s="101">
        <v>0</v>
      </c>
      <c r="CL61" s="101">
        <v>0</v>
      </c>
      <c r="CM61" s="101">
        <v>0</v>
      </c>
      <c r="CN61" s="101">
        <v>0</v>
      </c>
      <c r="CO61" s="101">
        <v>17</v>
      </c>
      <c r="CP61" s="220">
        <v>5</v>
      </c>
      <c r="CQ61" s="216">
        <v>2021</v>
      </c>
      <c r="CR61" s="222">
        <v>2.8038924624773209E-3</v>
      </c>
      <c r="CS61" s="198">
        <v>0.56666666666666665</v>
      </c>
      <c r="CT61" s="198">
        <v>202.1</v>
      </c>
      <c r="CU61" s="198">
        <v>0.58366666666666667</v>
      </c>
      <c r="CV61" s="198">
        <v>208.16300000000001</v>
      </c>
      <c r="CW61" s="222">
        <v>0.44800000000000012</v>
      </c>
      <c r="CX61" s="272"/>
      <c r="CY61" s="272">
        <v>3349440.0454545449</v>
      </c>
      <c r="CZ61" s="272">
        <v>361</v>
      </c>
      <c r="DA61" s="272"/>
      <c r="DB61" s="272"/>
      <c r="DC61" s="272"/>
      <c r="DD61" s="230">
        <f t="shared" si="0"/>
        <v>0.44800000000000012</v>
      </c>
      <c r="DE61" s="273">
        <f t="shared" si="1"/>
        <v>2016</v>
      </c>
      <c r="DF61" s="14">
        <f t="shared" si="2"/>
        <v>17</v>
      </c>
      <c r="DG61" s="148">
        <f t="shared" si="3"/>
        <v>6</v>
      </c>
      <c r="DH61" s="148" t="str">
        <f t="shared" si="4"/>
        <v/>
      </c>
      <c r="DI61" s="273">
        <f t="shared" si="5"/>
        <v>2022</v>
      </c>
      <c r="DJ61" s="264">
        <f t="shared" si="6"/>
        <v>2.967359050445104E-3</v>
      </c>
      <c r="DL61" s="14" t="str">
        <f>IFERROR(#REF!-AP61,"")</f>
        <v/>
      </c>
      <c r="DN61" s="274" t="str">
        <f>IFERROR(#REF!-M61,"")</f>
        <v/>
      </c>
      <c r="DO61" s="186" t="e">
        <f>IF(#REF!&gt;AQ61,0,1)</f>
        <v>#REF!</v>
      </c>
      <c r="DP61" s="186">
        <f t="shared" si="7"/>
        <v>1</v>
      </c>
      <c r="DQ61" s="186">
        <f t="shared" si="8"/>
        <v>1</v>
      </c>
      <c r="DR61" s="186"/>
      <c r="DS61" s="186"/>
      <c r="DT61" s="186"/>
      <c r="DU61" s="186"/>
      <c r="DV61" s="186"/>
      <c r="DW61" s="186"/>
      <c r="DX61" s="186"/>
      <c r="DY61" s="186"/>
      <c r="DZ61" s="186"/>
      <c r="EA61" s="186"/>
      <c r="EB61" s="186"/>
      <c r="EC61" s="186"/>
      <c r="ED61" s="186"/>
      <c r="EE61" s="186"/>
      <c r="EF61" s="186"/>
      <c r="EG61" s="186"/>
      <c r="EH61" s="186"/>
      <c r="EI61" s="186"/>
      <c r="EJ61" s="186"/>
    </row>
    <row r="62" spans="1:140" s="195" customFormat="1" ht="31.5" hidden="1" customHeight="1" x14ac:dyDescent="0.2">
      <c r="A62" s="214">
        <v>44928</v>
      </c>
      <c r="B62" s="194">
        <v>2</v>
      </c>
      <c r="C62" s="194">
        <v>1</v>
      </c>
      <c r="D62" s="193">
        <v>2023</v>
      </c>
      <c r="E62" s="194">
        <v>18</v>
      </c>
      <c r="F62" s="194">
        <v>50</v>
      </c>
      <c r="G62" s="194">
        <v>9</v>
      </c>
      <c r="H62" s="207" t="s">
        <v>248</v>
      </c>
      <c r="I62" s="148" t="s">
        <v>249</v>
      </c>
      <c r="J62" s="148" t="s">
        <v>217</v>
      </c>
      <c r="K62" s="148">
        <v>3</v>
      </c>
      <c r="L62" s="148">
        <v>3</v>
      </c>
      <c r="M62" s="208">
        <v>54</v>
      </c>
      <c r="N62" s="209">
        <v>51</v>
      </c>
      <c r="O62" s="210">
        <v>56</v>
      </c>
      <c r="P62" s="196">
        <v>76</v>
      </c>
      <c r="Q62" s="196"/>
      <c r="R62" s="196">
        <v>71</v>
      </c>
      <c r="S62" s="196"/>
      <c r="T62" s="196"/>
      <c r="U62" s="196">
        <v>55</v>
      </c>
      <c r="V62" s="196"/>
      <c r="W62" s="196">
        <v>56</v>
      </c>
      <c r="X62" s="196"/>
      <c r="Y62" s="196"/>
      <c r="Z62" s="197">
        <v>91</v>
      </c>
      <c r="AA62" s="197"/>
      <c r="AB62" s="196">
        <v>71</v>
      </c>
      <c r="AC62" s="196"/>
      <c r="AD62" s="196">
        <v>75</v>
      </c>
      <c r="AE62" s="196"/>
      <c r="AF62" s="196">
        <v>71</v>
      </c>
      <c r="AG62" s="196">
        <v>57</v>
      </c>
      <c r="AH62" s="196"/>
      <c r="AI62" s="196">
        <v>57</v>
      </c>
      <c r="AJ62" s="196"/>
      <c r="AK62" s="196">
        <v>71</v>
      </c>
      <c r="AL62" s="197">
        <v>92</v>
      </c>
      <c r="AM62" s="197">
        <v>91</v>
      </c>
      <c r="AN62" s="271">
        <v>72.8</v>
      </c>
      <c r="AO62" s="271">
        <v>59.2</v>
      </c>
      <c r="AP62" s="218">
        <v>101</v>
      </c>
      <c r="AQ62" s="219">
        <v>107</v>
      </c>
      <c r="AR62" s="217">
        <v>118.2481751824818</v>
      </c>
      <c r="AS62" s="217">
        <v>91.333333333333329</v>
      </c>
      <c r="AT62" s="217"/>
      <c r="AU62" s="217"/>
      <c r="AV62" s="217"/>
      <c r="AW62" s="217">
        <v>5</v>
      </c>
      <c r="AX62" s="217">
        <v>5</v>
      </c>
      <c r="AY62" s="217"/>
      <c r="AZ62" s="217"/>
      <c r="BA62" s="217"/>
      <c r="BB62" s="217"/>
      <c r="BC62" s="217"/>
      <c r="BD62" s="217"/>
      <c r="BE62" s="217"/>
      <c r="BF62" s="217"/>
      <c r="BG62" s="217"/>
      <c r="BH62" s="217">
        <v>2016</v>
      </c>
      <c r="BI62" s="217">
        <v>4</v>
      </c>
      <c r="BJ62" s="217">
        <v>4</v>
      </c>
      <c r="BK62" s="217">
        <v>4</v>
      </c>
      <c r="BL62" s="217"/>
      <c r="BM62" s="217"/>
      <c r="BN62" s="217"/>
      <c r="BO62" s="217"/>
      <c r="BP62" s="217"/>
      <c r="BQ62" s="217"/>
      <c r="BR62" s="186" t="s">
        <v>194</v>
      </c>
      <c r="BS62" s="186" t="s">
        <v>195</v>
      </c>
      <c r="BT62" s="186" t="s">
        <v>250</v>
      </c>
      <c r="BU62" s="186" t="s">
        <v>219</v>
      </c>
      <c r="BV62" s="186">
        <v>1</v>
      </c>
      <c r="BW62" s="186" t="s">
        <v>247</v>
      </c>
      <c r="BX62" s="186" t="s">
        <v>198</v>
      </c>
      <c r="BY62" s="221">
        <v>1.4999999999999999E-2</v>
      </c>
      <c r="BZ62" s="217">
        <v>10</v>
      </c>
      <c r="CA62" s="217">
        <v>3.333333333333333</v>
      </c>
      <c r="CB62" s="217">
        <v>3</v>
      </c>
      <c r="CC62" s="217">
        <v>12</v>
      </c>
      <c r="CD62" s="217">
        <v>4</v>
      </c>
      <c r="CE62" s="217">
        <v>2020</v>
      </c>
      <c r="CF62" s="186">
        <v>3</v>
      </c>
      <c r="CG62" s="186">
        <v>3</v>
      </c>
      <c r="CH62" s="101">
        <v>1</v>
      </c>
      <c r="CI62" s="101">
        <v>0</v>
      </c>
      <c r="CJ62" s="101">
        <v>0</v>
      </c>
      <c r="CK62" s="101">
        <v>0</v>
      </c>
      <c r="CL62" s="101">
        <v>0</v>
      </c>
      <c r="CM62" s="101">
        <v>0</v>
      </c>
      <c r="CN62" s="101">
        <v>0</v>
      </c>
      <c r="CO62" s="101">
        <v>22</v>
      </c>
      <c r="CP62" s="220">
        <v>7</v>
      </c>
      <c r="CQ62" s="216">
        <v>2023</v>
      </c>
      <c r="CR62" s="222">
        <v>3.624979403526117E-3</v>
      </c>
      <c r="CS62" s="198">
        <v>0.39600000000000007</v>
      </c>
      <c r="CT62" s="198">
        <v>109.242</v>
      </c>
      <c r="CU62" s="198">
        <v>0.43413333333333343</v>
      </c>
      <c r="CV62" s="198">
        <v>119.7616</v>
      </c>
      <c r="CW62" s="222">
        <v>0.3481481481481481</v>
      </c>
      <c r="CX62" s="272">
        <v>6.2016460905349798E-2</v>
      </c>
      <c r="CY62" s="272">
        <v>3352754.6818181821</v>
      </c>
      <c r="CZ62" s="272">
        <v>361</v>
      </c>
      <c r="DA62" s="272"/>
      <c r="DB62" s="272"/>
      <c r="DC62" s="272"/>
      <c r="DD62" s="230">
        <f t="shared" si="0"/>
        <v>0.3481481481481481</v>
      </c>
      <c r="DE62" s="273">
        <f t="shared" si="1"/>
        <v>2016</v>
      </c>
      <c r="DF62" s="14">
        <f t="shared" si="2"/>
        <v>22</v>
      </c>
      <c r="DG62" s="148">
        <f t="shared" si="3"/>
        <v>7</v>
      </c>
      <c r="DH62" s="148">
        <f t="shared" si="4"/>
        <v>0.1</v>
      </c>
      <c r="DI62" s="273">
        <f t="shared" si="5"/>
        <v>2023</v>
      </c>
      <c r="DJ62" s="264">
        <f t="shared" si="6"/>
        <v>3.4602076124567475E-3</v>
      </c>
      <c r="DL62" s="14" t="str">
        <f>IFERROR(#REF!-AP62,"")</f>
        <v/>
      </c>
      <c r="DN62" s="274" t="str">
        <f>IFERROR(#REF!-M62,"")</f>
        <v/>
      </c>
      <c r="DO62" s="186" t="e">
        <f>IF(#REF!&gt;AQ62,0,1)</f>
        <v>#REF!</v>
      </c>
      <c r="DP62" s="186">
        <f t="shared" si="7"/>
        <v>1</v>
      </c>
      <c r="DQ62" s="186">
        <f t="shared" si="8"/>
        <v>0</v>
      </c>
      <c r="DR62" s="186"/>
      <c r="DS62" s="186"/>
      <c r="DT62" s="186"/>
      <c r="DU62" s="186"/>
      <c r="DV62" s="186"/>
      <c r="DW62" s="186"/>
      <c r="DX62" s="186"/>
      <c r="DY62" s="186"/>
      <c r="DZ62" s="186"/>
      <c r="EA62" s="186"/>
      <c r="EB62" s="186"/>
      <c r="EC62" s="186"/>
      <c r="ED62" s="186"/>
      <c r="EE62" s="186"/>
      <c r="EF62" s="186"/>
      <c r="EG62" s="186"/>
      <c r="EH62" s="186"/>
      <c r="EI62" s="186"/>
      <c r="EJ62" s="186"/>
    </row>
    <row r="63" spans="1:140" s="195" customFormat="1" ht="31.5" hidden="1" customHeight="1" x14ac:dyDescent="0.2">
      <c r="A63" s="214">
        <v>44928</v>
      </c>
      <c r="B63" s="194">
        <v>2</v>
      </c>
      <c r="C63" s="194">
        <v>1</v>
      </c>
      <c r="D63" s="193">
        <v>2023</v>
      </c>
      <c r="E63" s="194">
        <v>52</v>
      </c>
      <c r="F63" s="194">
        <v>130</v>
      </c>
      <c r="G63" s="194">
        <v>26</v>
      </c>
      <c r="H63" s="207" t="s">
        <v>258</v>
      </c>
      <c r="I63" s="148" t="s">
        <v>259</v>
      </c>
      <c r="J63" s="148" t="s">
        <v>253</v>
      </c>
      <c r="K63" s="148">
        <v>9</v>
      </c>
      <c r="L63" s="148">
        <v>1</v>
      </c>
      <c r="M63" s="208">
        <v>12</v>
      </c>
      <c r="N63" s="209">
        <v>11</v>
      </c>
      <c r="O63" s="210">
        <v>12</v>
      </c>
      <c r="P63" s="196">
        <v>18</v>
      </c>
      <c r="Q63" s="196"/>
      <c r="R63" s="196">
        <v>15</v>
      </c>
      <c r="S63" s="196"/>
      <c r="T63" s="196">
        <v>17</v>
      </c>
      <c r="U63" s="196">
        <v>13</v>
      </c>
      <c r="V63" s="196"/>
      <c r="W63" s="196">
        <v>11</v>
      </c>
      <c r="X63" s="196"/>
      <c r="Y63" s="196">
        <v>12</v>
      </c>
      <c r="Z63" s="197">
        <v>90</v>
      </c>
      <c r="AA63" s="197">
        <v>93</v>
      </c>
      <c r="AB63" s="196">
        <v>15</v>
      </c>
      <c r="AC63" s="196"/>
      <c r="AD63" s="196">
        <v>15</v>
      </c>
      <c r="AE63" s="196"/>
      <c r="AF63" s="196">
        <v>16</v>
      </c>
      <c r="AG63" s="196">
        <v>13</v>
      </c>
      <c r="AH63" s="196"/>
      <c r="AI63" s="196">
        <v>13</v>
      </c>
      <c r="AJ63" s="196"/>
      <c r="AK63" s="196">
        <v>12</v>
      </c>
      <c r="AL63" s="197">
        <v>89</v>
      </c>
      <c r="AM63" s="197">
        <v>89</v>
      </c>
      <c r="AN63" s="271">
        <v>16</v>
      </c>
      <c r="AO63" s="271">
        <v>12.33333333333333</v>
      </c>
      <c r="AP63" s="218">
        <v>336</v>
      </c>
      <c r="AQ63" s="219">
        <v>96</v>
      </c>
      <c r="AR63" s="217">
        <v>359.00277008310252</v>
      </c>
      <c r="AS63" s="217">
        <v>90.25</v>
      </c>
      <c r="AT63" s="217"/>
      <c r="AU63" s="217"/>
      <c r="AV63" s="217">
        <v>3600</v>
      </c>
      <c r="AW63" s="217">
        <v>13</v>
      </c>
      <c r="AX63" s="217">
        <v>10</v>
      </c>
      <c r="AY63" s="217"/>
      <c r="AZ63" s="217"/>
      <c r="BA63" s="217"/>
      <c r="BB63" s="217"/>
      <c r="BC63" s="217"/>
      <c r="BD63" s="217"/>
      <c r="BE63" s="217"/>
      <c r="BF63" s="217"/>
      <c r="BG63" s="217"/>
      <c r="BH63" s="217">
        <v>4800</v>
      </c>
      <c r="BI63" s="217">
        <v>10</v>
      </c>
      <c r="BJ63" s="217">
        <v>8</v>
      </c>
      <c r="BK63" s="217">
        <v>3</v>
      </c>
      <c r="BL63" s="217"/>
      <c r="BM63" s="217"/>
      <c r="BN63" s="217"/>
      <c r="BO63" s="217"/>
      <c r="BP63" s="217"/>
      <c r="BQ63" s="217"/>
      <c r="BR63" s="186" t="s">
        <v>201</v>
      </c>
      <c r="BS63" s="186" t="s">
        <v>202</v>
      </c>
      <c r="BT63" s="186" t="s">
        <v>260</v>
      </c>
      <c r="BU63" s="186"/>
      <c r="BV63" s="186">
        <v>1</v>
      </c>
      <c r="BW63" s="186" t="s">
        <v>258</v>
      </c>
      <c r="BX63" s="186" t="s">
        <v>257</v>
      </c>
      <c r="BY63" s="221">
        <v>0.02</v>
      </c>
      <c r="BZ63" s="217">
        <v>23</v>
      </c>
      <c r="CA63" s="217">
        <v>23</v>
      </c>
      <c r="CB63" s="217">
        <v>3623</v>
      </c>
      <c r="CC63" s="217">
        <v>21</v>
      </c>
      <c r="CD63" s="217">
        <v>21</v>
      </c>
      <c r="CE63" s="217">
        <v>4821</v>
      </c>
      <c r="CF63" s="186">
        <v>23</v>
      </c>
      <c r="CG63" s="186">
        <v>18</v>
      </c>
      <c r="CH63" s="101">
        <v>3</v>
      </c>
      <c r="CI63" s="101">
        <v>0</v>
      </c>
      <c r="CJ63" s="101">
        <v>0</v>
      </c>
      <c r="CK63" s="101">
        <v>0</v>
      </c>
      <c r="CL63" s="101">
        <v>0</v>
      </c>
      <c r="CM63" s="101">
        <v>0</v>
      </c>
      <c r="CN63" s="101">
        <v>0</v>
      </c>
      <c r="CO63" s="101">
        <v>44</v>
      </c>
      <c r="CP63" s="220">
        <v>44</v>
      </c>
      <c r="CQ63" s="216">
        <v>8444</v>
      </c>
      <c r="CR63" s="222">
        <v>5.210800568450971E-3</v>
      </c>
      <c r="CS63" s="198">
        <v>0.52800000000000002</v>
      </c>
      <c r="CT63" s="198">
        <v>101.328</v>
      </c>
      <c r="CU63" s="198">
        <v>0.54266666666666674</v>
      </c>
      <c r="CV63" s="198">
        <v>104.1426666666667</v>
      </c>
      <c r="CW63" s="222">
        <v>0.33333333333333331</v>
      </c>
      <c r="CX63" s="272">
        <v>0.1225617283950617</v>
      </c>
      <c r="CY63" s="272">
        <v>46555610.181818187</v>
      </c>
      <c r="CZ63" s="272">
        <v>361</v>
      </c>
      <c r="DA63" s="272"/>
      <c r="DB63" s="272"/>
      <c r="DC63" s="272"/>
      <c r="DD63" s="230">
        <f t="shared" si="0"/>
        <v>0.33333333333333331</v>
      </c>
      <c r="DE63" s="273">
        <f t="shared" si="1"/>
        <v>8400</v>
      </c>
      <c r="DF63" s="14">
        <f t="shared" si="2"/>
        <v>44</v>
      </c>
      <c r="DG63" s="148">
        <f t="shared" si="3"/>
        <v>44</v>
      </c>
      <c r="DH63" s="148">
        <f t="shared" si="4"/>
        <v>0.1</v>
      </c>
      <c r="DI63" s="273">
        <f t="shared" si="5"/>
        <v>8444</v>
      </c>
      <c r="DJ63" s="264">
        <f t="shared" si="6"/>
        <v>5.210800568450971E-3</v>
      </c>
      <c r="DL63" s="14" t="str">
        <f>IFERROR(#REF!-AP63,"")</f>
        <v/>
      </c>
      <c r="DN63" s="274" t="str">
        <f>IFERROR(#REF!-M63,"")</f>
        <v/>
      </c>
      <c r="DO63" s="186" t="e">
        <f>IF(#REF!&gt;AQ63,0,1)</f>
        <v>#REF!</v>
      </c>
      <c r="DP63" s="186">
        <f t="shared" si="7"/>
        <v>1</v>
      </c>
      <c r="DQ63" s="186">
        <f t="shared" si="8"/>
        <v>0</v>
      </c>
      <c r="DR63" s="186"/>
      <c r="DS63" s="186"/>
      <c r="DT63" s="186"/>
      <c r="DU63" s="186"/>
      <c r="DV63" s="186"/>
      <c r="DW63" s="186"/>
      <c r="DX63" s="186"/>
      <c r="DY63" s="186"/>
      <c r="DZ63" s="186"/>
      <c r="EA63" s="186"/>
      <c r="EB63" s="186"/>
      <c r="EC63" s="186"/>
      <c r="ED63" s="186"/>
      <c r="EE63" s="186"/>
      <c r="EF63" s="186"/>
      <c r="EG63" s="186"/>
      <c r="EH63" s="186"/>
      <c r="EI63" s="186"/>
      <c r="EJ63" s="186"/>
    </row>
    <row r="64" spans="1:140" s="195" customFormat="1" ht="31.5" hidden="1" customHeight="1" x14ac:dyDescent="0.2">
      <c r="A64" s="214">
        <v>44928</v>
      </c>
      <c r="B64" s="194">
        <v>2</v>
      </c>
      <c r="C64" s="194">
        <v>1</v>
      </c>
      <c r="D64" s="193">
        <v>2023</v>
      </c>
      <c r="E64" s="194">
        <v>415</v>
      </c>
      <c r="F64" s="194">
        <v>655</v>
      </c>
      <c r="G64" s="194">
        <v>47</v>
      </c>
      <c r="H64" s="207" t="s">
        <v>299</v>
      </c>
      <c r="I64" s="148" t="s">
        <v>300</v>
      </c>
      <c r="J64" s="148" t="s">
        <v>270</v>
      </c>
      <c r="K64" s="148">
        <v>3</v>
      </c>
      <c r="L64" s="148">
        <v>1</v>
      </c>
      <c r="M64" s="208">
        <v>148</v>
      </c>
      <c r="N64" s="209">
        <v>137</v>
      </c>
      <c r="O64" s="210">
        <v>158</v>
      </c>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c r="AO64" s="271"/>
      <c r="AP64" s="218">
        <v>64</v>
      </c>
      <c r="AQ64" s="219">
        <v>169</v>
      </c>
      <c r="AR64" s="217"/>
      <c r="AS64" s="217"/>
      <c r="AT64" s="217"/>
      <c r="AU64" s="217"/>
      <c r="AV64" s="217"/>
      <c r="AW64" s="217"/>
      <c r="AX64" s="217"/>
      <c r="AY64" s="217"/>
      <c r="AZ64" s="217"/>
      <c r="BA64" s="217"/>
      <c r="BB64" s="217"/>
      <c r="BC64" s="217"/>
      <c r="BD64" s="217"/>
      <c r="BE64" s="217"/>
      <c r="BF64" s="217"/>
      <c r="BG64" s="217"/>
      <c r="BH64" s="217">
        <v>170</v>
      </c>
      <c r="BI64" s="217"/>
      <c r="BJ64" s="217"/>
      <c r="BK64" s="217"/>
      <c r="BL64" s="217"/>
      <c r="BM64" s="217"/>
      <c r="BN64" s="217"/>
      <c r="BO64" s="217"/>
      <c r="BP64" s="217"/>
      <c r="BQ64" s="217"/>
      <c r="BR64" s="186" t="s">
        <v>201</v>
      </c>
      <c r="BS64" s="186" t="s">
        <v>202</v>
      </c>
      <c r="BT64" s="186" t="s">
        <v>301</v>
      </c>
      <c r="BU64" s="186"/>
      <c r="BV64" s="186">
        <v>1</v>
      </c>
      <c r="BW64" s="186" t="s">
        <v>302</v>
      </c>
      <c r="BX64" s="186" t="s">
        <v>257</v>
      </c>
      <c r="BY64" s="221">
        <v>0.02</v>
      </c>
      <c r="BZ64" s="217">
        <v>0</v>
      </c>
      <c r="CA64" s="217">
        <v>0</v>
      </c>
      <c r="CB64" s="217">
        <v>0</v>
      </c>
      <c r="CC64" s="217">
        <v>0</v>
      </c>
      <c r="CD64" s="217">
        <v>0</v>
      </c>
      <c r="CE64" s="217">
        <v>170</v>
      </c>
      <c r="CF64" s="186">
        <v>0</v>
      </c>
      <c r="CG64" s="186">
        <v>0</v>
      </c>
      <c r="CH64" s="101">
        <v>0</v>
      </c>
      <c r="CI64" s="101">
        <v>0</v>
      </c>
      <c r="CJ64" s="101">
        <v>0</v>
      </c>
      <c r="CK64" s="101">
        <v>0</v>
      </c>
      <c r="CL64" s="101">
        <v>0</v>
      </c>
      <c r="CM64" s="101">
        <v>0</v>
      </c>
      <c r="CN64" s="101">
        <v>0</v>
      </c>
      <c r="CO64" s="101">
        <v>0</v>
      </c>
      <c r="CP64" s="220">
        <v>0</v>
      </c>
      <c r="CQ64" s="216">
        <v>170</v>
      </c>
      <c r="CR64" s="222">
        <v>0</v>
      </c>
      <c r="CS64" s="198">
        <v>0</v>
      </c>
      <c r="CT64" s="198">
        <v>25.16</v>
      </c>
      <c r="CU64" s="198"/>
      <c r="CV64" s="198"/>
      <c r="CW64" s="222"/>
      <c r="CX64" s="272"/>
      <c r="CY64" s="272">
        <v>178530.90909090909</v>
      </c>
      <c r="CZ64" s="272">
        <v>361</v>
      </c>
      <c r="DA64" s="272"/>
      <c r="DB64" s="272"/>
      <c r="DC64" s="272"/>
      <c r="DD64" s="230">
        <f t="shared" si="0"/>
        <v>-1</v>
      </c>
      <c r="DE64" s="273">
        <f t="shared" si="1"/>
        <v>170</v>
      </c>
      <c r="DF64" s="14">
        <f t="shared" si="2"/>
        <v>0</v>
      </c>
      <c r="DG64" s="148">
        <f t="shared" si="3"/>
        <v>0</v>
      </c>
      <c r="DH64" s="148" t="str">
        <f t="shared" si="4"/>
        <v/>
      </c>
      <c r="DI64" s="273">
        <f t="shared" si="5"/>
        <v>170</v>
      </c>
      <c r="DJ64" s="264">
        <f t="shared" si="6"/>
        <v>0</v>
      </c>
      <c r="DL64" s="14" t="str">
        <f>IFERROR(#REF!-AP64,"")</f>
        <v/>
      </c>
      <c r="DN64" s="274" t="str">
        <f>IFERROR(#REF!-M64,"")</f>
        <v/>
      </c>
      <c r="DO64" s="186" t="e">
        <f>IF(#REF!&gt;AQ64,0,1)</f>
        <v>#REF!</v>
      </c>
      <c r="DP64" s="186">
        <f t="shared" si="7"/>
        <v>0</v>
      </c>
      <c r="DQ64" s="186">
        <f t="shared" si="8"/>
        <v>1</v>
      </c>
      <c r="DR64" s="186"/>
      <c r="DS64" s="186"/>
      <c r="DT64" s="186"/>
      <c r="DU64" s="186"/>
      <c r="DV64" s="186"/>
      <c r="DW64" s="186"/>
      <c r="DX64" s="186"/>
      <c r="DY64" s="186"/>
      <c r="DZ64" s="186"/>
      <c r="EA64" s="186"/>
      <c r="EB64" s="186"/>
      <c r="EC64" s="186"/>
      <c r="ED64" s="186"/>
      <c r="EE64" s="186"/>
      <c r="EF64" s="186"/>
      <c r="EG64" s="186"/>
      <c r="EH64" s="186"/>
      <c r="EI64" s="186"/>
      <c r="EJ64" s="186"/>
    </row>
    <row r="65" spans="1:140" s="195" customFormat="1" ht="31.5" hidden="1" customHeight="1" x14ac:dyDescent="0.2">
      <c r="A65" s="214">
        <v>44928</v>
      </c>
      <c r="B65" s="194">
        <v>2</v>
      </c>
      <c r="C65" s="194">
        <v>1</v>
      </c>
      <c r="D65" s="193">
        <v>2023</v>
      </c>
      <c r="E65" s="194">
        <v>415</v>
      </c>
      <c r="F65" s="194">
        <v>656</v>
      </c>
      <c r="G65" s="194">
        <v>47</v>
      </c>
      <c r="H65" s="207" t="s">
        <v>303</v>
      </c>
      <c r="I65" s="148" t="s">
        <v>304</v>
      </c>
      <c r="J65" s="148" t="s">
        <v>270</v>
      </c>
      <c r="K65" s="148">
        <v>3</v>
      </c>
      <c r="L65" s="148">
        <v>1</v>
      </c>
      <c r="M65" s="208">
        <v>148</v>
      </c>
      <c r="N65" s="209">
        <v>137</v>
      </c>
      <c r="O65" s="210">
        <v>158</v>
      </c>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c r="AO65" s="271"/>
      <c r="AP65" s="218">
        <v>64</v>
      </c>
      <c r="AQ65" s="219">
        <v>169</v>
      </c>
      <c r="AR65" s="217"/>
      <c r="AS65" s="217"/>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t="s">
        <v>201</v>
      </c>
      <c r="BS65" s="186" t="s">
        <v>202</v>
      </c>
      <c r="BT65" s="186" t="s">
        <v>305</v>
      </c>
      <c r="BU65" s="186"/>
      <c r="BV65" s="186">
        <v>1</v>
      </c>
      <c r="BW65" s="186" t="s">
        <v>302</v>
      </c>
      <c r="BX65" s="186" t="s">
        <v>257</v>
      </c>
      <c r="BY65" s="221">
        <v>0.02</v>
      </c>
      <c r="BZ65" s="217">
        <v>0</v>
      </c>
      <c r="CA65" s="217">
        <v>0</v>
      </c>
      <c r="CB65" s="217">
        <v>0</v>
      </c>
      <c r="CC65" s="217">
        <v>0</v>
      </c>
      <c r="CD65" s="217">
        <v>0</v>
      </c>
      <c r="CE65" s="217">
        <v>0</v>
      </c>
      <c r="CF65" s="186">
        <v>0</v>
      </c>
      <c r="CG65" s="186">
        <v>0</v>
      </c>
      <c r="CH65" s="101">
        <v>0</v>
      </c>
      <c r="CI65" s="101">
        <v>0</v>
      </c>
      <c r="CJ65" s="101">
        <v>0</v>
      </c>
      <c r="CK65" s="101">
        <v>0</v>
      </c>
      <c r="CL65" s="101">
        <v>0</v>
      </c>
      <c r="CM65" s="101">
        <v>0</v>
      </c>
      <c r="CN65" s="101">
        <v>0</v>
      </c>
      <c r="CO65" s="101">
        <v>0</v>
      </c>
      <c r="CP65" s="220">
        <v>0</v>
      </c>
      <c r="CQ65" s="216">
        <v>0</v>
      </c>
      <c r="CR65" s="222"/>
      <c r="CS65" s="198">
        <v>0</v>
      </c>
      <c r="CT65" s="198">
        <v>0</v>
      </c>
      <c r="CU65" s="198"/>
      <c r="CV65" s="198"/>
      <c r="CW65" s="222"/>
      <c r="CX65" s="272"/>
      <c r="CY65" s="272">
        <v>0</v>
      </c>
      <c r="CZ65" s="272">
        <v>361</v>
      </c>
      <c r="DA65" s="272"/>
      <c r="DB65" s="272"/>
      <c r="DC65" s="272"/>
      <c r="DD65" s="230">
        <f t="shared" si="0"/>
        <v>-1</v>
      </c>
      <c r="DE65" s="273">
        <f t="shared" si="1"/>
        <v>0</v>
      </c>
      <c r="DF65" s="14">
        <f t="shared" si="2"/>
        <v>0</v>
      </c>
      <c r="DG65" s="148">
        <f t="shared" si="3"/>
        <v>0</v>
      </c>
      <c r="DH65" s="148" t="str">
        <f t="shared" si="4"/>
        <v/>
      </c>
      <c r="DI65" s="273">
        <f t="shared" si="5"/>
        <v>0</v>
      </c>
      <c r="DJ65" s="264" t="str">
        <f t="shared" si="6"/>
        <v/>
      </c>
      <c r="DL65" s="14" t="str">
        <f>IFERROR(#REF!-AP65,"")</f>
        <v/>
      </c>
      <c r="DN65" s="274" t="str">
        <f>IFERROR(#REF!-M65,"")</f>
        <v/>
      </c>
      <c r="DO65" s="186" t="e">
        <f>IF(#REF!&gt;AQ65,0,1)</f>
        <v>#REF!</v>
      </c>
      <c r="DP65" s="186">
        <f t="shared" si="7"/>
        <v>0</v>
      </c>
      <c r="DQ65" s="186">
        <f t="shared" si="8"/>
        <v>1</v>
      </c>
      <c r="DR65" s="186"/>
      <c r="DS65" s="186"/>
      <c r="DT65" s="186"/>
      <c r="DU65" s="186"/>
      <c r="DV65" s="186"/>
      <c r="DW65" s="186"/>
      <c r="DX65" s="186"/>
      <c r="DY65" s="186"/>
      <c r="DZ65" s="186"/>
      <c r="EA65" s="186"/>
      <c r="EB65" s="186"/>
      <c r="EC65" s="186"/>
      <c r="ED65" s="186"/>
      <c r="EE65" s="186"/>
      <c r="EF65" s="186"/>
      <c r="EG65" s="186"/>
      <c r="EH65" s="186"/>
      <c r="EI65" s="186"/>
      <c r="EJ65" s="186"/>
    </row>
    <row r="66" spans="1:140" s="195" customFormat="1" ht="31.5" hidden="1" customHeight="1" x14ac:dyDescent="0.2">
      <c r="A66" s="214">
        <v>44928</v>
      </c>
      <c r="B66" s="194">
        <v>2</v>
      </c>
      <c r="C66" s="194">
        <v>1</v>
      </c>
      <c r="D66" s="193">
        <v>2023</v>
      </c>
      <c r="E66" s="194">
        <v>415</v>
      </c>
      <c r="F66" s="194">
        <v>657</v>
      </c>
      <c r="G66" s="194">
        <v>47</v>
      </c>
      <c r="H66" s="207" t="s">
        <v>306</v>
      </c>
      <c r="I66" s="148" t="s">
        <v>307</v>
      </c>
      <c r="J66" s="148" t="s">
        <v>270</v>
      </c>
      <c r="K66" s="148">
        <v>3</v>
      </c>
      <c r="L66" s="148">
        <v>1</v>
      </c>
      <c r="M66" s="208">
        <v>90</v>
      </c>
      <c r="N66" s="209">
        <v>83</v>
      </c>
      <c r="O66" s="210">
        <v>96</v>
      </c>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c r="AO66" s="271"/>
      <c r="AP66" s="218">
        <v>64</v>
      </c>
      <c r="AQ66" s="219">
        <v>169</v>
      </c>
      <c r="AR66" s="217"/>
      <c r="AS66" s="217"/>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t="s">
        <v>201</v>
      </c>
      <c r="BS66" s="186" t="s">
        <v>202</v>
      </c>
      <c r="BT66" s="186" t="s">
        <v>308</v>
      </c>
      <c r="BU66" s="186"/>
      <c r="BV66" s="186">
        <v>1</v>
      </c>
      <c r="BW66" s="186" t="s">
        <v>302</v>
      </c>
      <c r="BX66" s="186" t="s">
        <v>257</v>
      </c>
      <c r="BY66" s="221">
        <v>0.02</v>
      </c>
      <c r="BZ66" s="217">
        <v>0</v>
      </c>
      <c r="CA66" s="217">
        <v>0</v>
      </c>
      <c r="CB66" s="217">
        <v>0</v>
      </c>
      <c r="CC66" s="217">
        <v>0</v>
      </c>
      <c r="CD66" s="217">
        <v>0</v>
      </c>
      <c r="CE66" s="217">
        <v>0</v>
      </c>
      <c r="CF66" s="186">
        <v>0</v>
      </c>
      <c r="CG66" s="186">
        <v>0</v>
      </c>
      <c r="CH66" s="101">
        <v>0</v>
      </c>
      <c r="CI66" s="101">
        <v>0</v>
      </c>
      <c r="CJ66" s="101">
        <v>0</v>
      </c>
      <c r="CK66" s="101">
        <v>0</v>
      </c>
      <c r="CL66" s="101">
        <v>0</v>
      </c>
      <c r="CM66" s="101">
        <v>0</v>
      </c>
      <c r="CN66" s="101">
        <v>0</v>
      </c>
      <c r="CO66" s="101">
        <v>0</v>
      </c>
      <c r="CP66" s="220">
        <v>0</v>
      </c>
      <c r="CQ66" s="216">
        <v>0</v>
      </c>
      <c r="CR66" s="222"/>
      <c r="CS66" s="198">
        <v>0</v>
      </c>
      <c r="CT66" s="198">
        <v>0</v>
      </c>
      <c r="CU66" s="198"/>
      <c r="CV66" s="198"/>
      <c r="CW66" s="222"/>
      <c r="CX66" s="272"/>
      <c r="CY66" s="272">
        <v>0</v>
      </c>
      <c r="CZ66" s="272">
        <v>361</v>
      </c>
      <c r="DA66" s="272"/>
      <c r="DB66" s="272"/>
      <c r="DC66" s="272"/>
      <c r="DD66" s="230">
        <f t="shared" si="0"/>
        <v>-1</v>
      </c>
      <c r="DE66" s="273">
        <f t="shared" si="1"/>
        <v>0</v>
      </c>
      <c r="DF66" s="14">
        <f t="shared" si="2"/>
        <v>0</v>
      </c>
      <c r="DG66" s="148">
        <f t="shared" si="3"/>
        <v>0</v>
      </c>
      <c r="DH66" s="148" t="str">
        <f t="shared" si="4"/>
        <v/>
      </c>
      <c r="DI66" s="273">
        <f t="shared" si="5"/>
        <v>0</v>
      </c>
      <c r="DJ66" s="264" t="str">
        <f t="shared" si="6"/>
        <v/>
      </c>
      <c r="DL66" s="14" t="str">
        <f>IFERROR(#REF!-AP66,"")</f>
        <v/>
      </c>
      <c r="DN66" s="274" t="str">
        <f>IFERROR(#REF!-M66,"")</f>
        <v/>
      </c>
      <c r="DO66" s="186" t="e">
        <f>IF(#REF!&gt;AQ66,0,1)</f>
        <v>#REF!</v>
      </c>
      <c r="DP66" s="186">
        <f t="shared" si="7"/>
        <v>0</v>
      </c>
      <c r="DQ66" s="186">
        <f t="shared" si="8"/>
        <v>1</v>
      </c>
      <c r="DR66" s="186"/>
      <c r="DS66" s="186"/>
      <c r="DT66" s="186"/>
      <c r="DU66" s="186"/>
      <c r="DV66" s="186"/>
      <c r="DW66" s="186"/>
      <c r="DX66" s="186"/>
      <c r="DY66" s="186"/>
      <c r="DZ66" s="186"/>
      <c r="EA66" s="186"/>
      <c r="EB66" s="186"/>
      <c r="EC66" s="186"/>
      <c r="ED66" s="186"/>
      <c r="EE66" s="186"/>
      <c r="EF66" s="186"/>
      <c r="EG66" s="186"/>
      <c r="EH66" s="186"/>
      <c r="EI66" s="186"/>
      <c r="EJ66" s="186"/>
    </row>
    <row r="67" spans="1:140" s="195" customFormat="1" ht="31.5" hidden="1" customHeight="1" x14ac:dyDescent="0.2">
      <c r="A67" s="214">
        <v>44928</v>
      </c>
      <c r="B67" s="194">
        <v>2</v>
      </c>
      <c r="C67" s="194">
        <v>1</v>
      </c>
      <c r="D67" s="193">
        <v>2023</v>
      </c>
      <c r="E67" s="194">
        <v>415</v>
      </c>
      <c r="F67" s="194">
        <v>658</v>
      </c>
      <c r="G67" s="194">
        <v>47</v>
      </c>
      <c r="H67" s="207" t="s">
        <v>309</v>
      </c>
      <c r="I67" s="148" t="s">
        <v>310</v>
      </c>
      <c r="J67" s="148" t="s">
        <v>270</v>
      </c>
      <c r="K67" s="148">
        <v>3</v>
      </c>
      <c r="L67" s="148">
        <v>1</v>
      </c>
      <c r="M67" s="208">
        <v>90</v>
      </c>
      <c r="N67" s="209">
        <v>83</v>
      </c>
      <c r="O67" s="210">
        <v>96</v>
      </c>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c r="AO67" s="271"/>
      <c r="AP67" s="218">
        <v>64</v>
      </c>
      <c r="AQ67" s="219">
        <v>169</v>
      </c>
      <c r="AR67" s="217"/>
      <c r="AS67" s="217"/>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t="s">
        <v>201</v>
      </c>
      <c r="BS67" s="186" t="s">
        <v>202</v>
      </c>
      <c r="BT67" s="186" t="s">
        <v>311</v>
      </c>
      <c r="BU67" s="186"/>
      <c r="BV67" s="186">
        <v>1</v>
      </c>
      <c r="BW67" s="186" t="s">
        <v>302</v>
      </c>
      <c r="BX67" s="186" t="s">
        <v>257</v>
      </c>
      <c r="BY67" s="221">
        <v>0.02</v>
      </c>
      <c r="BZ67" s="217">
        <v>0</v>
      </c>
      <c r="CA67" s="217">
        <v>0</v>
      </c>
      <c r="CB67" s="217">
        <v>0</v>
      </c>
      <c r="CC67" s="217">
        <v>0</v>
      </c>
      <c r="CD67" s="217">
        <v>0</v>
      </c>
      <c r="CE67" s="217">
        <v>0</v>
      </c>
      <c r="CF67" s="186">
        <v>0</v>
      </c>
      <c r="CG67" s="186">
        <v>0</v>
      </c>
      <c r="CH67" s="101">
        <v>0</v>
      </c>
      <c r="CI67" s="101">
        <v>0</v>
      </c>
      <c r="CJ67" s="101">
        <v>0</v>
      </c>
      <c r="CK67" s="101">
        <v>0</v>
      </c>
      <c r="CL67" s="101">
        <v>0</v>
      </c>
      <c r="CM67" s="101">
        <v>0</v>
      </c>
      <c r="CN67" s="101">
        <v>0</v>
      </c>
      <c r="CO67" s="101">
        <v>0</v>
      </c>
      <c r="CP67" s="220">
        <v>0</v>
      </c>
      <c r="CQ67" s="216">
        <v>0</v>
      </c>
      <c r="CR67" s="222"/>
      <c r="CS67" s="198">
        <v>0</v>
      </c>
      <c r="CT67" s="198">
        <v>0</v>
      </c>
      <c r="CU67" s="198"/>
      <c r="CV67" s="198"/>
      <c r="CW67" s="222"/>
      <c r="CX67" s="272"/>
      <c r="CY67" s="272">
        <v>0</v>
      </c>
      <c r="CZ67" s="272">
        <v>361</v>
      </c>
      <c r="DA67" s="272"/>
      <c r="DB67" s="272"/>
      <c r="DC67" s="272"/>
      <c r="DD67" s="230">
        <f t="shared" si="0"/>
        <v>-1</v>
      </c>
      <c r="DE67" s="273">
        <f t="shared" si="1"/>
        <v>0</v>
      </c>
      <c r="DF67" s="14">
        <f t="shared" si="2"/>
        <v>0</v>
      </c>
      <c r="DG67" s="148">
        <f t="shared" si="3"/>
        <v>0</v>
      </c>
      <c r="DH67" s="148" t="str">
        <f t="shared" si="4"/>
        <v/>
      </c>
      <c r="DI67" s="273">
        <f t="shared" si="5"/>
        <v>0</v>
      </c>
      <c r="DJ67" s="264" t="str">
        <f t="shared" si="6"/>
        <v/>
      </c>
      <c r="DL67" s="14" t="str">
        <f>IFERROR(#REF!-AP67,"")</f>
        <v/>
      </c>
      <c r="DN67" s="274" t="str">
        <f>IFERROR(#REF!-M67,"")</f>
        <v/>
      </c>
      <c r="DO67" s="186" t="e">
        <f>IF(#REF!&gt;AQ67,0,1)</f>
        <v>#REF!</v>
      </c>
      <c r="DP67" s="186">
        <f t="shared" si="7"/>
        <v>0</v>
      </c>
      <c r="DQ67" s="186">
        <f t="shared" si="8"/>
        <v>1</v>
      </c>
      <c r="DR67" s="186"/>
      <c r="DS67" s="186"/>
      <c r="DT67" s="186"/>
      <c r="DU67" s="186"/>
      <c r="DV67" s="186"/>
      <c r="DW67" s="186"/>
      <c r="DX67" s="186"/>
      <c r="DY67" s="186"/>
      <c r="DZ67" s="186"/>
      <c r="EA67" s="186"/>
      <c r="EB67" s="186"/>
      <c r="EC67" s="186"/>
      <c r="ED67" s="186"/>
      <c r="EE67" s="186"/>
      <c r="EF67" s="186"/>
      <c r="EG67" s="186"/>
      <c r="EH67" s="186"/>
      <c r="EI67" s="186"/>
      <c r="EJ67" s="186"/>
    </row>
    <row r="68" spans="1:140" s="195" customFormat="1" ht="31.5" hidden="1" customHeight="1" x14ac:dyDescent="0.2">
      <c r="A68" s="214">
        <v>44928</v>
      </c>
      <c r="B68" s="194">
        <v>2</v>
      </c>
      <c r="C68" s="194">
        <v>1</v>
      </c>
      <c r="D68" s="193">
        <v>2023</v>
      </c>
      <c r="E68" s="194">
        <v>433</v>
      </c>
      <c r="F68" s="194">
        <v>452</v>
      </c>
      <c r="G68" s="194">
        <v>48</v>
      </c>
      <c r="H68" s="207" t="s">
        <v>276</v>
      </c>
      <c r="I68" s="148" t="s">
        <v>277</v>
      </c>
      <c r="J68" s="148" t="s">
        <v>270</v>
      </c>
      <c r="K68" s="148">
        <v>4</v>
      </c>
      <c r="L68" s="148">
        <v>2</v>
      </c>
      <c r="M68" s="208">
        <v>270</v>
      </c>
      <c r="N68" s="209">
        <v>251</v>
      </c>
      <c r="O68" s="210">
        <v>288</v>
      </c>
      <c r="P68" s="196">
        <v>334</v>
      </c>
      <c r="Q68" s="196"/>
      <c r="R68" s="196">
        <v>436</v>
      </c>
      <c r="S68" s="196"/>
      <c r="T68" s="196"/>
      <c r="U68" s="196">
        <v>248</v>
      </c>
      <c r="V68" s="196"/>
      <c r="W68" s="196">
        <v>258</v>
      </c>
      <c r="X68" s="196"/>
      <c r="Y68" s="196"/>
      <c r="Z68" s="197"/>
      <c r="AA68" s="197"/>
      <c r="AB68" s="196"/>
      <c r="AC68" s="196"/>
      <c r="AD68" s="196"/>
      <c r="AE68" s="196"/>
      <c r="AF68" s="196"/>
      <c r="AG68" s="196"/>
      <c r="AH68" s="196"/>
      <c r="AI68" s="196"/>
      <c r="AJ68" s="196"/>
      <c r="AK68" s="196"/>
      <c r="AL68" s="197"/>
      <c r="AM68" s="197"/>
      <c r="AN68" s="271">
        <v>385</v>
      </c>
      <c r="AO68" s="271">
        <v>253</v>
      </c>
      <c r="AP68" s="218">
        <v>96</v>
      </c>
      <c r="AQ68" s="219">
        <v>150</v>
      </c>
      <c r="AR68" s="217"/>
      <c r="AS68" s="217"/>
      <c r="AT68" s="217"/>
      <c r="AU68" s="217"/>
      <c r="AV68" s="217"/>
      <c r="AW68" s="217"/>
      <c r="AX68" s="217">
        <v>3</v>
      </c>
      <c r="AY68" s="217"/>
      <c r="AZ68" s="217"/>
      <c r="BA68" s="217"/>
      <c r="BB68" s="217"/>
      <c r="BC68" s="217"/>
      <c r="BD68" s="217"/>
      <c r="BE68" s="217"/>
      <c r="BF68" s="217"/>
      <c r="BG68" s="217"/>
      <c r="BH68" s="217"/>
      <c r="BI68" s="217"/>
      <c r="BJ68" s="217"/>
      <c r="BK68" s="217"/>
      <c r="BL68" s="217"/>
      <c r="BM68" s="217"/>
      <c r="BN68" s="217"/>
      <c r="BO68" s="217"/>
      <c r="BP68" s="217"/>
      <c r="BQ68" s="217"/>
      <c r="BR68" s="186" t="s">
        <v>201</v>
      </c>
      <c r="BS68" s="186" t="s">
        <v>202</v>
      </c>
      <c r="BT68" s="186"/>
      <c r="BU68" s="186"/>
      <c r="BV68" s="186">
        <v>1</v>
      </c>
      <c r="BW68" s="186" t="s">
        <v>278</v>
      </c>
      <c r="BX68" s="186" t="s">
        <v>257</v>
      </c>
      <c r="BY68" s="221">
        <v>0.02</v>
      </c>
      <c r="BZ68" s="217">
        <v>3</v>
      </c>
      <c r="CA68" s="217">
        <v>1.5</v>
      </c>
      <c r="CB68" s="217">
        <v>1</v>
      </c>
      <c r="CC68" s="217">
        <v>0</v>
      </c>
      <c r="CD68" s="217">
        <v>0</v>
      </c>
      <c r="CE68" s="217">
        <v>0</v>
      </c>
      <c r="CF68" s="186">
        <v>0</v>
      </c>
      <c r="CG68" s="186">
        <v>1</v>
      </c>
      <c r="CH68" s="101">
        <v>0</v>
      </c>
      <c r="CI68" s="101">
        <v>0</v>
      </c>
      <c r="CJ68" s="101">
        <v>0</v>
      </c>
      <c r="CK68" s="101">
        <v>0</v>
      </c>
      <c r="CL68" s="101">
        <v>0</v>
      </c>
      <c r="CM68" s="101">
        <v>0</v>
      </c>
      <c r="CN68" s="101">
        <v>0</v>
      </c>
      <c r="CO68" s="101">
        <v>3</v>
      </c>
      <c r="CP68" s="220">
        <v>1</v>
      </c>
      <c r="CQ68" s="216">
        <v>1</v>
      </c>
      <c r="CR68" s="222">
        <v>1.5</v>
      </c>
      <c r="CS68" s="198">
        <v>0.40500000000000003</v>
      </c>
      <c r="CT68" s="198">
        <v>0.27</v>
      </c>
      <c r="CU68" s="198">
        <v>0.3795</v>
      </c>
      <c r="CV68" s="198">
        <v>0.253</v>
      </c>
      <c r="CW68" s="222">
        <v>0.42592592592592587</v>
      </c>
      <c r="CX68" s="272"/>
      <c r="CY68" s="272">
        <v>1575.272727272727</v>
      </c>
      <c r="CZ68" s="272">
        <v>361</v>
      </c>
      <c r="DA68" s="272"/>
      <c r="DB68" s="272"/>
      <c r="DC68" s="272"/>
      <c r="DD68" s="230">
        <f t="shared" ref="DD68:DD131" si="9">IFERROR((AN68-M68)/M68,"")</f>
        <v>0.42592592592592593</v>
      </c>
      <c r="DE68" s="273">
        <f t="shared" ref="DE68:DE131" si="10">AV68+BH68</f>
        <v>0</v>
      </c>
      <c r="DF68" s="14">
        <f t="shared" ref="DF68:DF131" si="11">SUM(BI68:BQ68,AW68:BE68)</f>
        <v>3</v>
      </c>
      <c r="DG68" s="148">
        <f t="shared" ref="DG68:DG131" si="12">IFERROR(ROUND(DF68/L68,0),"")</f>
        <v>2</v>
      </c>
      <c r="DH68" s="148" t="str">
        <f t="shared" ref="DH68:DH131" si="13">IFERROR(ROUND(CP68/AR68,1),"")</f>
        <v/>
      </c>
      <c r="DI68" s="273">
        <f t="shared" ref="DI68:DI131" si="14">IFERROR(DE68+DG68,"")</f>
        <v>2</v>
      </c>
      <c r="DJ68" s="264">
        <f t="shared" ref="DJ68:DJ131" si="15">IFERROR(DG68/DI68,"")</f>
        <v>1</v>
      </c>
      <c r="DL68" s="14" t="str">
        <f>IFERROR(#REF!-AP68,"")</f>
        <v/>
      </c>
      <c r="DN68" s="274" t="str">
        <f>IFERROR(#REF!-M68,"")</f>
        <v/>
      </c>
      <c r="DO68" s="186" t="e">
        <f>IF(#REF!&gt;AQ68,0,1)</f>
        <v>#REF!</v>
      </c>
      <c r="DP68" s="186">
        <f t="shared" ref="DP68:DP131" si="16">IF(AO68&lt;N68,0,1)</f>
        <v>1</v>
      </c>
      <c r="DQ68" s="186">
        <f t="shared" ref="DQ68:DQ131" si="17">IF(AO68&gt;O68,0,1)</f>
        <v>1</v>
      </c>
      <c r="DR68" s="186"/>
      <c r="DS68" s="186"/>
      <c r="DT68" s="186"/>
      <c r="DU68" s="186"/>
      <c r="DV68" s="186"/>
      <c r="DW68" s="186"/>
      <c r="DX68" s="186"/>
      <c r="DY68" s="186"/>
      <c r="DZ68" s="186"/>
      <c r="EA68" s="186"/>
      <c r="EB68" s="186"/>
      <c r="EC68" s="186"/>
      <c r="ED68" s="186"/>
      <c r="EE68" s="186"/>
      <c r="EF68" s="186"/>
      <c r="EG68" s="186"/>
      <c r="EH68" s="186"/>
      <c r="EI68" s="186"/>
      <c r="EJ68" s="186"/>
    </row>
    <row r="69" spans="1:140" s="195" customFormat="1" ht="31.5" hidden="1" customHeight="1" x14ac:dyDescent="0.2">
      <c r="A69" s="214">
        <v>44928</v>
      </c>
      <c r="B69" s="194">
        <v>2</v>
      </c>
      <c r="C69" s="194">
        <v>1</v>
      </c>
      <c r="D69" s="193">
        <v>2023</v>
      </c>
      <c r="E69" s="194">
        <v>433</v>
      </c>
      <c r="F69" s="194">
        <v>453</v>
      </c>
      <c r="G69" s="194">
        <v>48</v>
      </c>
      <c r="H69" s="207" t="s">
        <v>279</v>
      </c>
      <c r="I69" s="148" t="s">
        <v>280</v>
      </c>
      <c r="J69" s="148" t="s">
        <v>270</v>
      </c>
      <c r="K69" s="148">
        <v>4</v>
      </c>
      <c r="L69" s="148">
        <v>2</v>
      </c>
      <c r="M69" s="208">
        <v>175</v>
      </c>
      <c r="N69" s="209">
        <v>162</v>
      </c>
      <c r="O69" s="210">
        <v>187</v>
      </c>
      <c r="P69" s="196">
        <v>213</v>
      </c>
      <c r="Q69" s="196"/>
      <c r="R69" s="196">
        <v>201</v>
      </c>
      <c r="S69" s="196"/>
      <c r="T69" s="196"/>
      <c r="U69" s="196">
        <v>157</v>
      </c>
      <c r="V69" s="196"/>
      <c r="W69" s="196">
        <v>152</v>
      </c>
      <c r="X69" s="196"/>
      <c r="Y69" s="196"/>
      <c r="Z69" s="197">
        <v>137</v>
      </c>
      <c r="AA69" s="197"/>
      <c r="AB69" s="196"/>
      <c r="AC69" s="196"/>
      <c r="AD69" s="196"/>
      <c r="AE69" s="196"/>
      <c r="AF69" s="196"/>
      <c r="AG69" s="196"/>
      <c r="AH69" s="196"/>
      <c r="AI69" s="196"/>
      <c r="AJ69" s="196"/>
      <c r="AK69" s="196"/>
      <c r="AL69" s="197"/>
      <c r="AM69" s="197"/>
      <c r="AN69" s="271">
        <v>207</v>
      </c>
      <c r="AO69" s="271">
        <v>154.5</v>
      </c>
      <c r="AP69" s="218">
        <v>96</v>
      </c>
      <c r="AQ69" s="219">
        <v>150</v>
      </c>
      <c r="AR69" s="217">
        <v>105.1094890510949</v>
      </c>
      <c r="AS69" s="217">
        <v>137</v>
      </c>
      <c r="AT69" s="217"/>
      <c r="AU69" s="217"/>
      <c r="AV69" s="217"/>
      <c r="AW69" s="217"/>
      <c r="AX69" s="217">
        <v>3</v>
      </c>
      <c r="AY69" s="217"/>
      <c r="AZ69" s="217"/>
      <c r="BA69" s="217"/>
      <c r="BB69" s="217"/>
      <c r="BC69" s="217"/>
      <c r="BD69" s="217"/>
      <c r="BE69" s="217"/>
      <c r="BF69" s="217"/>
      <c r="BG69" s="217"/>
      <c r="BH69" s="217"/>
      <c r="BI69" s="217"/>
      <c r="BJ69" s="217"/>
      <c r="BK69" s="217"/>
      <c r="BL69" s="217"/>
      <c r="BM69" s="217"/>
      <c r="BN69" s="217"/>
      <c r="BO69" s="217"/>
      <c r="BP69" s="217"/>
      <c r="BQ69" s="217"/>
      <c r="BR69" s="186" t="s">
        <v>201</v>
      </c>
      <c r="BS69" s="186" t="s">
        <v>202</v>
      </c>
      <c r="BT69" s="186"/>
      <c r="BU69" s="186"/>
      <c r="BV69" s="186">
        <v>1</v>
      </c>
      <c r="BW69" s="186" t="s">
        <v>278</v>
      </c>
      <c r="BX69" s="186" t="s">
        <v>257</v>
      </c>
      <c r="BY69" s="221">
        <v>0.02</v>
      </c>
      <c r="BZ69" s="217">
        <v>3</v>
      </c>
      <c r="CA69" s="217">
        <v>1.5</v>
      </c>
      <c r="CB69" s="217">
        <v>1</v>
      </c>
      <c r="CC69" s="217">
        <v>0</v>
      </c>
      <c r="CD69" s="217">
        <v>0</v>
      </c>
      <c r="CE69" s="217">
        <v>0</v>
      </c>
      <c r="CF69" s="186">
        <v>0</v>
      </c>
      <c r="CG69" s="186">
        <v>1</v>
      </c>
      <c r="CH69" s="101">
        <v>0</v>
      </c>
      <c r="CI69" s="101">
        <v>0</v>
      </c>
      <c r="CJ69" s="101">
        <v>0</v>
      </c>
      <c r="CK69" s="101">
        <v>0</v>
      </c>
      <c r="CL69" s="101">
        <v>0</v>
      </c>
      <c r="CM69" s="101">
        <v>0</v>
      </c>
      <c r="CN69" s="101">
        <v>0</v>
      </c>
      <c r="CO69" s="101">
        <v>3</v>
      </c>
      <c r="CP69" s="220">
        <v>1</v>
      </c>
      <c r="CQ69" s="216">
        <v>1</v>
      </c>
      <c r="CR69" s="222">
        <v>1.5</v>
      </c>
      <c r="CS69" s="198">
        <v>0.26250000000000001</v>
      </c>
      <c r="CT69" s="198">
        <v>0.17499999999999999</v>
      </c>
      <c r="CU69" s="198">
        <v>0.23175000000000001</v>
      </c>
      <c r="CV69" s="198">
        <v>0.1545</v>
      </c>
      <c r="CW69" s="222">
        <v>0.18285714285714291</v>
      </c>
      <c r="CX69" s="272">
        <v>1.427083333333333E-2</v>
      </c>
      <c r="CY69" s="272">
        <v>1575.272727272727</v>
      </c>
      <c r="CZ69" s="272">
        <v>361</v>
      </c>
      <c r="DA69" s="272"/>
      <c r="DB69" s="272"/>
      <c r="DC69" s="272"/>
      <c r="DD69" s="230">
        <f t="shared" si="9"/>
        <v>0.18285714285714286</v>
      </c>
      <c r="DE69" s="273">
        <f t="shared" si="10"/>
        <v>0</v>
      </c>
      <c r="DF69" s="14">
        <f t="shared" si="11"/>
        <v>3</v>
      </c>
      <c r="DG69" s="148">
        <f t="shared" si="12"/>
        <v>2</v>
      </c>
      <c r="DH69" s="148">
        <f t="shared" si="13"/>
        <v>0</v>
      </c>
      <c r="DI69" s="273">
        <f t="shared" si="14"/>
        <v>2</v>
      </c>
      <c r="DJ69" s="264">
        <f t="shared" si="15"/>
        <v>1</v>
      </c>
      <c r="DL69" s="14" t="str">
        <f>IFERROR(#REF!-AP69,"")</f>
        <v/>
      </c>
      <c r="DN69" s="274" t="str">
        <f>IFERROR(#REF!-M69,"")</f>
        <v/>
      </c>
      <c r="DO69" s="186" t="e">
        <f>IF(#REF!&gt;AQ69,0,1)</f>
        <v>#REF!</v>
      </c>
      <c r="DP69" s="186">
        <f t="shared" si="16"/>
        <v>0</v>
      </c>
      <c r="DQ69" s="186">
        <f t="shared" si="17"/>
        <v>1</v>
      </c>
      <c r="DR69" s="186"/>
      <c r="DS69" s="186"/>
      <c r="DT69" s="186"/>
      <c r="DU69" s="186"/>
      <c r="DV69" s="186"/>
      <c r="DW69" s="186"/>
      <c r="DX69" s="186"/>
      <c r="DY69" s="186"/>
      <c r="DZ69" s="186"/>
      <c r="EA69" s="186"/>
      <c r="EB69" s="186"/>
      <c r="EC69" s="186"/>
      <c r="ED69" s="186"/>
      <c r="EE69" s="186"/>
      <c r="EF69" s="186"/>
      <c r="EG69" s="186"/>
      <c r="EH69" s="186"/>
      <c r="EI69" s="186"/>
      <c r="EJ69" s="186"/>
    </row>
    <row r="70" spans="1:140" s="195" customFormat="1" ht="31.5" hidden="1" customHeight="1" x14ac:dyDescent="0.2">
      <c r="A70" s="214">
        <v>44929</v>
      </c>
      <c r="B70" s="194">
        <v>3</v>
      </c>
      <c r="C70" s="194">
        <v>1</v>
      </c>
      <c r="D70" s="193">
        <v>2023</v>
      </c>
      <c r="E70" s="194">
        <v>664</v>
      </c>
      <c r="F70" s="194">
        <v>1250</v>
      </c>
      <c r="G70" s="194">
        <v>0</v>
      </c>
      <c r="H70" s="207" t="s">
        <v>177</v>
      </c>
      <c r="I70" s="148" t="s">
        <v>178</v>
      </c>
      <c r="J70" s="148"/>
      <c r="K70" s="148"/>
      <c r="L70" s="148"/>
      <c r="M70" s="208">
        <v>70</v>
      </c>
      <c r="N70" s="209">
        <v>66</v>
      </c>
      <c r="O70" s="210">
        <v>73</v>
      </c>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c r="AO70" s="271"/>
      <c r="AP70" s="218">
        <v>0</v>
      </c>
      <c r="AQ70" s="219">
        <v>0</v>
      </c>
      <c r="AR70" s="217"/>
      <c r="AS70" s="217"/>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t="s">
        <v>179</v>
      </c>
      <c r="BS70" s="186"/>
      <c r="BT70" s="186"/>
      <c r="BU70" s="186"/>
      <c r="BV70" s="186">
        <v>1</v>
      </c>
      <c r="BW70" s="186" t="s">
        <v>177</v>
      </c>
      <c r="BX70" s="186"/>
      <c r="BY70" s="221">
        <v>0</v>
      </c>
      <c r="BZ70" s="217">
        <v>0</v>
      </c>
      <c r="CA70" s="217"/>
      <c r="CB70" s="217">
        <v>0</v>
      </c>
      <c r="CC70" s="217">
        <v>0</v>
      </c>
      <c r="CD70" s="217"/>
      <c r="CE70" s="217">
        <v>0</v>
      </c>
      <c r="CF70" s="186">
        <v>0</v>
      </c>
      <c r="CG70" s="186">
        <v>0</v>
      </c>
      <c r="CH70" s="101">
        <v>0</v>
      </c>
      <c r="CI70" s="101">
        <v>0</v>
      </c>
      <c r="CJ70" s="101">
        <v>0</v>
      </c>
      <c r="CK70" s="101">
        <v>0</v>
      </c>
      <c r="CL70" s="101">
        <v>0</v>
      </c>
      <c r="CM70" s="101">
        <v>0</v>
      </c>
      <c r="CN70" s="101">
        <v>0</v>
      </c>
      <c r="CO70" s="101">
        <v>0</v>
      </c>
      <c r="CP70" s="220">
        <v>0</v>
      </c>
      <c r="CQ70" s="216">
        <v>0</v>
      </c>
      <c r="CR70" s="222"/>
      <c r="CS70" s="198">
        <v>0</v>
      </c>
      <c r="CT70" s="198">
        <v>0</v>
      </c>
      <c r="CU70" s="198"/>
      <c r="CV70" s="198"/>
      <c r="CW70" s="222"/>
      <c r="CX70" s="272"/>
      <c r="CY70" s="272">
        <v>0</v>
      </c>
      <c r="CZ70" s="272">
        <v>361</v>
      </c>
      <c r="DA70" s="272"/>
      <c r="DB70" s="272"/>
      <c r="DC70" s="272"/>
      <c r="DD70" s="230">
        <f t="shared" si="9"/>
        <v>-1</v>
      </c>
      <c r="DE70" s="273">
        <f t="shared" si="10"/>
        <v>0</v>
      </c>
      <c r="DF70" s="14">
        <f t="shared" si="11"/>
        <v>0</v>
      </c>
      <c r="DG70" s="148" t="str">
        <f t="shared" si="12"/>
        <v/>
      </c>
      <c r="DH70" s="148" t="str">
        <f t="shared" si="13"/>
        <v/>
      </c>
      <c r="DI70" s="273" t="str">
        <f t="shared" si="14"/>
        <v/>
      </c>
      <c r="DJ70" s="264" t="str">
        <f t="shared" si="15"/>
        <v/>
      </c>
      <c r="DL70" s="14" t="str">
        <f>IFERROR(#REF!-AP70,"")</f>
        <v/>
      </c>
      <c r="DN70" s="274" t="str">
        <f>IFERROR(#REF!-M70,"")</f>
        <v/>
      </c>
      <c r="DO70" s="186" t="e">
        <f>IF(#REF!&gt;AQ70,0,1)</f>
        <v>#REF!</v>
      </c>
      <c r="DP70" s="186">
        <f t="shared" si="16"/>
        <v>0</v>
      </c>
      <c r="DQ70" s="186">
        <f t="shared" si="17"/>
        <v>1</v>
      </c>
      <c r="DR70" s="186"/>
      <c r="DS70" s="186"/>
      <c r="DT70" s="186"/>
      <c r="DU70" s="186"/>
      <c r="DV70" s="186"/>
      <c r="DW70" s="186"/>
      <c r="DX70" s="186"/>
      <c r="DY70" s="186"/>
      <c r="DZ70" s="186"/>
      <c r="EA70" s="186"/>
      <c r="EB70" s="186"/>
      <c r="EC70" s="186"/>
      <c r="ED70" s="186"/>
      <c r="EE70" s="186"/>
      <c r="EF70" s="186"/>
      <c r="EG70" s="186"/>
      <c r="EH70" s="186"/>
      <c r="EI70" s="186"/>
      <c r="EJ70" s="186"/>
    </row>
    <row r="71" spans="1:140" s="195" customFormat="1" ht="31.5" hidden="1" customHeight="1" x14ac:dyDescent="0.2">
      <c r="A71" s="214">
        <v>44929</v>
      </c>
      <c r="B71" s="194">
        <v>3</v>
      </c>
      <c r="C71" s="194">
        <v>1</v>
      </c>
      <c r="D71" s="193">
        <v>2023</v>
      </c>
      <c r="E71" s="194">
        <v>666</v>
      </c>
      <c r="F71" s="194">
        <v>1253</v>
      </c>
      <c r="G71" s="194">
        <v>0</v>
      </c>
      <c r="H71" s="207" t="s">
        <v>180</v>
      </c>
      <c r="I71" s="148" t="s">
        <v>181</v>
      </c>
      <c r="J71" s="148"/>
      <c r="K71" s="148"/>
      <c r="L71" s="148"/>
      <c r="M71" s="208">
        <v>100</v>
      </c>
      <c r="N71" s="209">
        <v>95</v>
      </c>
      <c r="O71" s="210">
        <v>105</v>
      </c>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c r="AO71" s="271"/>
      <c r="AP71" s="218">
        <v>0</v>
      </c>
      <c r="AQ71" s="219">
        <v>0</v>
      </c>
      <c r="AR71" s="217"/>
      <c r="AS71" s="217"/>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t="s">
        <v>179</v>
      </c>
      <c r="BS71" s="186"/>
      <c r="BT71" s="186"/>
      <c r="BU71" s="186"/>
      <c r="BV71" s="186">
        <v>1</v>
      </c>
      <c r="BW71" s="186" t="s">
        <v>180</v>
      </c>
      <c r="BX71" s="186"/>
      <c r="BY71" s="221">
        <v>0</v>
      </c>
      <c r="BZ71" s="217">
        <v>0</v>
      </c>
      <c r="CA71" s="217"/>
      <c r="CB71" s="217">
        <v>0</v>
      </c>
      <c r="CC71" s="217">
        <v>0</v>
      </c>
      <c r="CD71" s="217"/>
      <c r="CE71" s="217">
        <v>0</v>
      </c>
      <c r="CF71" s="186">
        <v>0</v>
      </c>
      <c r="CG71" s="186">
        <v>0</v>
      </c>
      <c r="CH71" s="101">
        <v>0</v>
      </c>
      <c r="CI71" s="101">
        <v>0</v>
      </c>
      <c r="CJ71" s="101">
        <v>0</v>
      </c>
      <c r="CK71" s="101">
        <v>0</v>
      </c>
      <c r="CL71" s="101">
        <v>0</v>
      </c>
      <c r="CM71" s="101">
        <v>0</v>
      </c>
      <c r="CN71" s="101">
        <v>0</v>
      </c>
      <c r="CO71" s="101">
        <v>0</v>
      </c>
      <c r="CP71" s="220">
        <v>0</v>
      </c>
      <c r="CQ71" s="216">
        <v>0</v>
      </c>
      <c r="CR71" s="222"/>
      <c r="CS71" s="198">
        <v>0</v>
      </c>
      <c r="CT71" s="198">
        <v>0</v>
      </c>
      <c r="CU71" s="198"/>
      <c r="CV71" s="198"/>
      <c r="CW71" s="222"/>
      <c r="CX71" s="272"/>
      <c r="CY71" s="272">
        <v>0</v>
      </c>
      <c r="CZ71" s="272">
        <v>361</v>
      </c>
      <c r="DA71" s="272"/>
      <c r="DB71" s="272"/>
      <c r="DC71" s="272"/>
      <c r="DD71" s="230">
        <f t="shared" si="9"/>
        <v>-1</v>
      </c>
      <c r="DE71" s="273">
        <f t="shared" si="10"/>
        <v>0</v>
      </c>
      <c r="DF71" s="14">
        <f t="shared" si="11"/>
        <v>0</v>
      </c>
      <c r="DG71" s="148" t="str">
        <f t="shared" si="12"/>
        <v/>
      </c>
      <c r="DH71" s="148" t="str">
        <f t="shared" si="13"/>
        <v/>
      </c>
      <c r="DI71" s="273" t="str">
        <f t="shared" si="14"/>
        <v/>
      </c>
      <c r="DJ71" s="264" t="str">
        <f t="shared" si="15"/>
        <v/>
      </c>
      <c r="DL71" s="14" t="str">
        <f>IFERROR(#REF!-AP71,"")</f>
        <v/>
      </c>
      <c r="DN71" s="274" t="str">
        <f>IFERROR(#REF!-M71,"")</f>
        <v/>
      </c>
      <c r="DO71" s="186" t="e">
        <f>IF(#REF!&gt;AQ71,0,1)</f>
        <v>#REF!</v>
      </c>
      <c r="DP71" s="186">
        <f t="shared" si="16"/>
        <v>0</v>
      </c>
      <c r="DQ71" s="186">
        <f t="shared" si="17"/>
        <v>1</v>
      </c>
      <c r="DR71" s="186"/>
      <c r="DS71" s="186"/>
      <c r="DT71" s="186"/>
      <c r="DU71" s="186"/>
      <c r="DV71" s="186"/>
      <c r="DW71" s="186"/>
      <c r="DX71" s="186"/>
      <c r="DY71" s="186"/>
      <c r="DZ71" s="186"/>
      <c r="EA71" s="186"/>
      <c r="EB71" s="186"/>
      <c r="EC71" s="186"/>
      <c r="ED71" s="186"/>
      <c r="EE71" s="186"/>
      <c r="EF71" s="186"/>
      <c r="EG71" s="186"/>
      <c r="EH71" s="186"/>
      <c r="EI71" s="186"/>
      <c r="EJ71" s="186"/>
    </row>
    <row r="72" spans="1:140" s="195" customFormat="1" ht="31.5" hidden="1" customHeight="1" x14ac:dyDescent="0.2">
      <c r="A72" s="214">
        <v>44929</v>
      </c>
      <c r="B72" s="194">
        <v>3</v>
      </c>
      <c r="C72" s="194">
        <v>1</v>
      </c>
      <c r="D72" s="193">
        <v>2023</v>
      </c>
      <c r="E72" s="194">
        <v>668</v>
      </c>
      <c r="F72" s="194">
        <v>1255</v>
      </c>
      <c r="G72" s="194">
        <v>0</v>
      </c>
      <c r="H72" s="207" t="s">
        <v>182</v>
      </c>
      <c r="I72" s="148" t="s">
        <v>183</v>
      </c>
      <c r="J72" s="148"/>
      <c r="K72" s="148"/>
      <c r="L72" s="148"/>
      <c r="M72" s="208">
        <v>162</v>
      </c>
      <c r="N72" s="209">
        <v>153</v>
      </c>
      <c r="O72" s="210">
        <v>170</v>
      </c>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c r="AO72" s="271"/>
      <c r="AP72" s="218">
        <v>0</v>
      </c>
      <c r="AQ72" s="219">
        <v>0</v>
      </c>
      <c r="AR72" s="217"/>
      <c r="AS72" s="217"/>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t="s">
        <v>179</v>
      </c>
      <c r="BS72" s="186"/>
      <c r="BT72" s="186"/>
      <c r="BU72" s="186"/>
      <c r="BV72" s="186">
        <v>1</v>
      </c>
      <c r="BW72" s="186" t="s">
        <v>182</v>
      </c>
      <c r="BX72" s="186"/>
      <c r="BY72" s="221">
        <v>0</v>
      </c>
      <c r="BZ72" s="217">
        <v>0</v>
      </c>
      <c r="CA72" s="217"/>
      <c r="CB72" s="217">
        <v>0</v>
      </c>
      <c r="CC72" s="217">
        <v>0</v>
      </c>
      <c r="CD72" s="217"/>
      <c r="CE72" s="217">
        <v>0</v>
      </c>
      <c r="CF72" s="186">
        <v>0</v>
      </c>
      <c r="CG72" s="186">
        <v>0</v>
      </c>
      <c r="CH72" s="101">
        <v>0</v>
      </c>
      <c r="CI72" s="101">
        <v>0</v>
      </c>
      <c r="CJ72" s="101">
        <v>0</v>
      </c>
      <c r="CK72" s="101">
        <v>0</v>
      </c>
      <c r="CL72" s="101">
        <v>0</v>
      </c>
      <c r="CM72" s="101">
        <v>0</v>
      </c>
      <c r="CN72" s="101">
        <v>0</v>
      </c>
      <c r="CO72" s="101">
        <v>0</v>
      </c>
      <c r="CP72" s="220">
        <v>0</v>
      </c>
      <c r="CQ72" s="216">
        <v>0</v>
      </c>
      <c r="CR72" s="222"/>
      <c r="CS72" s="198">
        <v>0</v>
      </c>
      <c r="CT72" s="198">
        <v>0</v>
      </c>
      <c r="CU72" s="198"/>
      <c r="CV72" s="198"/>
      <c r="CW72" s="222"/>
      <c r="CX72" s="272"/>
      <c r="CY72" s="272">
        <v>0</v>
      </c>
      <c r="CZ72" s="272">
        <v>361</v>
      </c>
      <c r="DA72" s="272"/>
      <c r="DB72" s="272"/>
      <c r="DC72" s="272"/>
      <c r="DD72" s="230">
        <f t="shared" si="9"/>
        <v>-1</v>
      </c>
      <c r="DE72" s="273">
        <f t="shared" si="10"/>
        <v>0</v>
      </c>
      <c r="DF72" s="14">
        <f t="shared" si="11"/>
        <v>0</v>
      </c>
      <c r="DG72" s="148" t="str">
        <f t="shared" si="12"/>
        <v/>
      </c>
      <c r="DH72" s="148" t="str">
        <f t="shared" si="13"/>
        <v/>
      </c>
      <c r="DI72" s="273" t="str">
        <f t="shared" si="14"/>
        <v/>
      </c>
      <c r="DJ72" s="264" t="str">
        <f t="shared" si="15"/>
        <v/>
      </c>
      <c r="DL72" s="14" t="str">
        <f>IFERROR(#REF!-AP72,"")</f>
        <v/>
      </c>
      <c r="DN72" s="274" t="str">
        <f>IFERROR(#REF!-M72,"")</f>
        <v/>
      </c>
      <c r="DO72" s="186" t="e">
        <f>IF(#REF!&gt;AQ72,0,1)</f>
        <v>#REF!</v>
      </c>
      <c r="DP72" s="186">
        <f t="shared" si="16"/>
        <v>0</v>
      </c>
      <c r="DQ72" s="186">
        <f t="shared" si="17"/>
        <v>1</v>
      </c>
      <c r="DR72" s="186"/>
      <c r="DS72" s="186"/>
      <c r="DT72" s="186"/>
      <c r="DU72" s="186"/>
      <c r="DV72" s="186"/>
      <c r="DW72" s="186"/>
      <c r="DX72" s="186"/>
      <c r="DY72" s="186"/>
      <c r="DZ72" s="186"/>
      <c r="EA72" s="186"/>
      <c r="EB72" s="186"/>
      <c r="EC72" s="186"/>
      <c r="ED72" s="186"/>
      <c r="EE72" s="186"/>
      <c r="EF72" s="186"/>
      <c r="EG72" s="186"/>
      <c r="EH72" s="186"/>
      <c r="EI72" s="186"/>
      <c r="EJ72" s="186"/>
    </row>
    <row r="73" spans="1:140" s="195" customFormat="1" ht="31.5" hidden="1" customHeight="1" x14ac:dyDescent="0.2">
      <c r="A73" s="214">
        <v>44929</v>
      </c>
      <c r="B73" s="194">
        <v>3</v>
      </c>
      <c r="C73" s="194">
        <v>1</v>
      </c>
      <c r="D73" s="193">
        <v>2023</v>
      </c>
      <c r="E73" s="194">
        <v>669</v>
      </c>
      <c r="F73" s="194">
        <v>1256</v>
      </c>
      <c r="G73" s="194">
        <v>0</v>
      </c>
      <c r="H73" s="207" t="s">
        <v>184</v>
      </c>
      <c r="I73" s="148"/>
      <c r="J73" s="148"/>
      <c r="K73" s="148"/>
      <c r="L73" s="148"/>
      <c r="M73" s="208">
        <v>256</v>
      </c>
      <c r="N73" s="209">
        <v>243</v>
      </c>
      <c r="O73" s="210">
        <v>268</v>
      </c>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c r="AO73" s="271"/>
      <c r="AP73" s="218">
        <v>0</v>
      </c>
      <c r="AQ73" s="219">
        <v>0</v>
      </c>
      <c r="AR73" s="217"/>
      <c r="AS73" s="217"/>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t="s">
        <v>179</v>
      </c>
      <c r="BS73" s="186"/>
      <c r="BT73" s="186"/>
      <c r="BU73" s="186"/>
      <c r="BV73" s="186">
        <v>1</v>
      </c>
      <c r="BW73" s="186" t="s">
        <v>184</v>
      </c>
      <c r="BX73" s="186"/>
      <c r="BY73" s="221">
        <v>0</v>
      </c>
      <c r="BZ73" s="217">
        <v>0</v>
      </c>
      <c r="CA73" s="217"/>
      <c r="CB73" s="217">
        <v>0</v>
      </c>
      <c r="CC73" s="217">
        <v>0</v>
      </c>
      <c r="CD73" s="217"/>
      <c r="CE73" s="217">
        <v>0</v>
      </c>
      <c r="CF73" s="186">
        <v>0</v>
      </c>
      <c r="CG73" s="186">
        <v>0</v>
      </c>
      <c r="CH73" s="101">
        <v>0</v>
      </c>
      <c r="CI73" s="101">
        <v>0</v>
      </c>
      <c r="CJ73" s="101">
        <v>0</v>
      </c>
      <c r="CK73" s="101">
        <v>0</v>
      </c>
      <c r="CL73" s="101">
        <v>0</v>
      </c>
      <c r="CM73" s="101">
        <v>0</v>
      </c>
      <c r="CN73" s="101">
        <v>0</v>
      </c>
      <c r="CO73" s="101">
        <v>0</v>
      </c>
      <c r="CP73" s="220">
        <v>0</v>
      </c>
      <c r="CQ73" s="216">
        <v>0</v>
      </c>
      <c r="CR73" s="222"/>
      <c r="CS73" s="198">
        <v>0</v>
      </c>
      <c r="CT73" s="198">
        <v>0</v>
      </c>
      <c r="CU73" s="198"/>
      <c r="CV73" s="198"/>
      <c r="CW73" s="222"/>
      <c r="CX73" s="272"/>
      <c r="CY73" s="272">
        <v>0</v>
      </c>
      <c r="CZ73" s="272">
        <v>361</v>
      </c>
      <c r="DA73" s="272"/>
      <c r="DB73" s="272"/>
      <c r="DC73" s="272"/>
      <c r="DD73" s="230">
        <f t="shared" si="9"/>
        <v>-1</v>
      </c>
      <c r="DE73" s="273">
        <f t="shared" si="10"/>
        <v>0</v>
      </c>
      <c r="DF73" s="14">
        <f t="shared" si="11"/>
        <v>0</v>
      </c>
      <c r="DG73" s="148" t="str">
        <f t="shared" si="12"/>
        <v/>
      </c>
      <c r="DH73" s="148" t="str">
        <f t="shared" si="13"/>
        <v/>
      </c>
      <c r="DI73" s="273" t="str">
        <f t="shared" si="14"/>
        <v/>
      </c>
      <c r="DJ73" s="264" t="str">
        <f t="shared" si="15"/>
        <v/>
      </c>
      <c r="DL73" s="14" t="str">
        <f>IFERROR(#REF!-AP73,"")</f>
        <v/>
      </c>
      <c r="DN73" s="274" t="str">
        <f>IFERROR(#REF!-M73,"")</f>
        <v/>
      </c>
      <c r="DO73" s="186" t="e">
        <f>IF(#REF!&gt;AQ73,0,1)</f>
        <v>#REF!</v>
      </c>
      <c r="DP73" s="186">
        <f t="shared" si="16"/>
        <v>0</v>
      </c>
      <c r="DQ73" s="186">
        <f t="shared" si="17"/>
        <v>1</v>
      </c>
      <c r="DR73" s="186"/>
      <c r="DS73" s="186"/>
      <c r="DT73" s="186"/>
      <c r="DU73" s="186"/>
      <c r="DV73" s="186"/>
      <c r="DW73" s="186"/>
      <c r="DX73" s="186"/>
      <c r="DY73" s="186"/>
      <c r="DZ73" s="186"/>
      <c r="EA73" s="186"/>
      <c r="EB73" s="186"/>
      <c r="EC73" s="186"/>
      <c r="ED73" s="186"/>
      <c r="EE73" s="186"/>
      <c r="EF73" s="186"/>
      <c r="EG73" s="186"/>
      <c r="EH73" s="186"/>
      <c r="EI73" s="186"/>
      <c r="EJ73" s="186"/>
    </row>
    <row r="74" spans="1:140" s="195" customFormat="1" ht="31.5" hidden="1" customHeight="1" x14ac:dyDescent="0.2">
      <c r="A74" s="214">
        <v>44929</v>
      </c>
      <c r="B74" s="194">
        <v>3</v>
      </c>
      <c r="C74" s="194">
        <v>1</v>
      </c>
      <c r="D74" s="193">
        <v>2023</v>
      </c>
      <c r="E74" s="194">
        <v>673</v>
      </c>
      <c r="F74" s="194">
        <v>1262</v>
      </c>
      <c r="G74" s="194">
        <v>0</v>
      </c>
      <c r="H74" s="207" t="s">
        <v>185</v>
      </c>
      <c r="I74" s="148" t="s">
        <v>186</v>
      </c>
      <c r="J74" s="148"/>
      <c r="K74" s="148"/>
      <c r="L74" s="148"/>
      <c r="M74" s="208">
        <v>0</v>
      </c>
      <c r="N74" s="209">
        <v>0</v>
      </c>
      <c r="O74" s="210">
        <v>0</v>
      </c>
      <c r="P74" s="196">
        <v>2133</v>
      </c>
      <c r="Q74" s="196">
        <v>2133</v>
      </c>
      <c r="R74" s="196">
        <v>2102</v>
      </c>
      <c r="S74" s="196">
        <v>2210</v>
      </c>
      <c r="T74" s="196">
        <v>2113</v>
      </c>
      <c r="U74" s="196">
        <v>233</v>
      </c>
      <c r="V74" s="196">
        <v>222</v>
      </c>
      <c r="W74" s="196">
        <v>210</v>
      </c>
      <c r="X74" s="196">
        <v>212</v>
      </c>
      <c r="Y74" s="196">
        <v>211</v>
      </c>
      <c r="Z74" s="197"/>
      <c r="AA74" s="197"/>
      <c r="AB74" s="196"/>
      <c r="AC74" s="196"/>
      <c r="AD74" s="196"/>
      <c r="AE74" s="196"/>
      <c r="AF74" s="196"/>
      <c r="AG74" s="196"/>
      <c r="AH74" s="196"/>
      <c r="AI74" s="196"/>
      <c r="AJ74" s="196"/>
      <c r="AK74" s="196"/>
      <c r="AL74" s="197"/>
      <c r="AM74" s="197"/>
      <c r="AN74" s="271">
        <v>2138.1999999999998</v>
      </c>
      <c r="AO74" s="271">
        <v>217.6</v>
      </c>
      <c r="AP74" s="218">
        <v>0</v>
      </c>
      <c r="AQ74" s="219">
        <v>0</v>
      </c>
      <c r="AR74" s="217"/>
      <c r="AS74" s="217"/>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t="s">
        <v>179</v>
      </c>
      <c r="BS74" s="186"/>
      <c r="BT74" s="186"/>
      <c r="BU74" s="186"/>
      <c r="BV74" s="186">
        <v>1</v>
      </c>
      <c r="BW74" s="186" t="s">
        <v>185</v>
      </c>
      <c r="BX74" s="186"/>
      <c r="BY74" s="221">
        <v>0</v>
      </c>
      <c r="BZ74" s="217">
        <v>0</v>
      </c>
      <c r="CA74" s="217"/>
      <c r="CB74" s="217">
        <v>0</v>
      </c>
      <c r="CC74" s="217">
        <v>0</v>
      </c>
      <c r="CD74" s="217"/>
      <c r="CE74" s="217">
        <v>0</v>
      </c>
      <c r="CF74" s="186">
        <v>0</v>
      </c>
      <c r="CG74" s="186">
        <v>0</v>
      </c>
      <c r="CH74" s="101">
        <v>0</v>
      </c>
      <c r="CI74" s="101">
        <v>0</v>
      </c>
      <c r="CJ74" s="101">
        <v>0</v>
      </c>
      <c r="CK74" s="101">
        <v>0</v>
      </c>
      <c r="CL74" s="101">
        <v>0</v>
      </c>
      <c r="CM74" s="101">
        <v>0</v>
      </c>
      <c r="CN74" s="101">
        <v>0</v>
      </c>
      <c r="CO74" s="101">
        <v>0</v>
      </c>
      <c r="CP74" s="220">
        <v>0</v>
      </c>
      <c r="CQ74" s="216">
        <v>0</v>
      </c>
      <c r="CR74" s="222"/>
      <c r="CS74" s="198">
        <v>0</v>
      </c>
      <c r="CT74" s="198">
        <v>0</v>
      </c>
      <c r="CU74" s="198">
        <v>0</v>
      </c>
      <c r="CV74" s="198">
        <v>0</v>
      </c>
      <c r="CW74" s="222"/>
      <c r="CX74" s="272"/>
      <c r="CY74" s="272">
        <v>0</v>
      </c>
      <c r="CZ74" s="272">
        <v>361</v>
      </c>
      <c r="DA74" s="272"/>
      <c r="DB74" s="272"/>
      <c r="DC74" s="272"/>
      <c r="DD74" s="230" t="str">
        <f t="shared" si="9"/>
        <v/>
      </c>
      <c r="DE74" s="273">
        <f t="shared" si="10"/>
        <v>0</v>
      </c>
      <c r="DF74" s="14">
        <f t="shared" si="11"/>
        <v>0</v>
      </c>
      <c r="DG74" s="148" t="str">
        <f t="shared" si="12"/>
        <v/>
      </c>
      <c r="DH74" s="148" t="str">
        <f t="shared" si="13"/>
        <v/>
      </c>
      <c r="DI74" s="273" t="str">
        <f t="shared" si="14"/>
        <v/>
      </c>
      <c r="DJ74" s="264" t="str">
        <f t="shared" si="15"/>
        <v/>
      </c>
      <c r="DL74" s="14" t="str">
        <f>IFERROR(#REF!-AP74,"")</f>
        <v/>
      </c>
      <c r="DN74" s="274" t="str">
        <f>IFERROR(#REF!-M74,"")</f>
        <v/>
      </c>
      <c r="DO74" s="186" t="e">
        <f>IF(#REF!&gt;AQ74,0,1)</f>
        <v>#REF!</v>
      </c>
      <c r="DP74" s="186">
        <f t="shared" si="16"/>
        <v>1</v>
      </c>
      <c r="DQ74" s="186">
        <f t="shared" si="17"/>
        <v>0</v>
      </c>
      <c r="DR74" s="186"/>
      <c r="DS74" s="186"/>
      <c r="DT74" s="186"/>
      <c r="DU74" s="186"/>
      <c r="DV74" s="186"/>
      <c r="DW74" s="186"/>
      <c r="DX74" s="186"/>
      <c r="DY74" s="186"/>
      <c r="DZ74" s="186"/>
      <c r="EA74" s="186"/>
      <c r="EB74" s="186"/>
      <c r="EC74" s="186"/>
      <c r="ED74" s="186"/>
      <c r="EE74" s="186"/>
      <c r="EF74" s="186"/>
      <c r="EG74" s="186"/>
      <c r="EH74" s="186"/>
      <c r="EI74" s="186"/>
      <c r="EJ74" s="186"/>
    </row>
    <row r="75" spans="1:140" s="195" customFormat="1" ht="31.5" hidden="1" customHeight="1" x14ac:dyDescent="0.2">
      <c r="A75" s="214">
        <v>44929</v>
      </c>
      <c r="B75" s="194">
        <v>3</v>
      </c>
      <c r="C75" s="194">
        <v>1</v>
      </c>
      <c r="D75" s="193">
        <v>2023</v>
      </c>
      <c r="E75" s="194">
        <v>675</v>
      </c>
      <c r="F75" s="194">
        <v>1264</v>
      </c>
      <c r="G75" s="194">
        <v>0</v>
      </c>
      <c r="H75" s="207" t="s">
        <v>187</v>
      </c>
      <c r="I75" s="148" t="s">
        <v>188</v>
      </c>
      <c r="J75" s="148"/>
      <c r="K75" s="148"/>
      <c r="L75" s="148"/>
      <c r="M75" s="208">
        <v>90</v>
      </c>
      <c r="N75" s="209">
        <v>85</v>
      </c>
      <c r="O75" s="210">
        <v>94</v>
      </c>
      <c r="P75" s="196">
        <v>1844</v>
      </c>
      <c r="Q75" s="196">
        <v>1856</v>
      </c>
      <c r="R75" s="196">
        <v>1598</v>
      </c>
      <c r="S75" s="196">
        <v>2001</v>
      </c>
      <c r="T75" s="196">
        <v>1956</v>
      </c>
      <c r="U75" s="196">
        <v>125</v>
      </c>
      <c r="V75" s="196">
        <v>122</v>
      </c>
      <c r="W75" s="196">
        <v>114</v>
      </c>
      <c r="X75" s="196">
        <v>131</v>
      </c>
      <c r="Y75" s="196">
        <v>126</v>
      </c>
      <c r="Z75" s="197"/>
      <c r="AA75" s="197"/>
      <c r="AB75" s="196"/>
      <c r="AC75" s="196"/>
      <c r="AD75" s="196"/>
      <c r="AE75" s="196"/>
      <c r="AF75" s="196"/>
      <c r="AG75" s="196"/>
      <c r="AH75" s="196"/>
      <c r="AI75" s="196"/>
      <c r="AJ75" s="196"/>
      <c r="AK75" s="196"/>
      <c r="AL75" s="197"/>
      <c r="AM75" s="197"/>
      <c r="AN75" s="271">
        <v>1851</v>
      </c>
      <c r="AO75" s="271">
        <v>123.6</v>
      </c>
      <c r="AP75" s="218">
        <v>0</v>
      </c>
      <c r="AQ75" s="219">
        <v>0</v>
      </c>
      <c r="AR75" s="217"/>
      <c r="AS75" s="217"/>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t="s">
        <v>179</v>
      </c>
      <c r="BS75" s="186"/>
      <c r="BT75" s="186"/>
      <c r="BU75" s="186"/>
      <c r="BV75" s="186">
        <v>1</v>
      </c>
      <c r="BW75" s="186" t="s">
        <v>187</v>
      </c>
      <c r="BX75" s="186"/>
      <c r="BY75" s="221">
        <v>0</v>
      </c>
      <c r="BZ75" s="217">
        <v>0</v>
      </c>
      <c r="CA75" s="217"/>
      <c r="CB75" s="217">
        <v>0</v>
      </c>
      <c r="CC75" s="217">
        <v>0</v>
      </c>
      <c r="CD75" s="217"/>
      <c r="CE75" s="217">
        <v>0</v>
      </c>
      <c r="CF75" s="186">
        <v>0</v>
      </c>
      <c r="CG75" s="186">
        <v>0</v>
      </c>
      <c r="CH75" s="101">
        <v>0</v>
      </c>
      <c r="CI75" s="101">
        <v>0</v>
      </c>
      <c r="CJ75" s="101">
        <v>0</v>
      </c>
      <c r="CK75" s="101">
        <v>0</v>
      </c>
      <c r="CL75" s="101">
        <v>0</v>
      </c>
      <c r="CM75" s="101">
        <v>0</v>
      </c>
      <c r="CN75" s="101">
        <v>0</v>
      </c>
      <c r="CO75" s="101">
        <v>0</v>
      </c>
      <c r="CP75" s="220">
        <v>0</v>
      </c>
      <c r="CQ75" s="216">
        <v>0</v>
      </c>
      <c r="CR75" s="222"/>
      <c r="CS75" s="198">
        <v>0</v>
      </c>
      <c r="CT75" s="198">
        <v>0</v>
      </c>
      <c r="CU75" s="198">
        <v>0</v>
      </c>
      <c r="CV75" s="198">
        <v>0</v>
      </c>
      <c r="CW75" s="222">
        <v>19.56666666666667</v>
      </c>
      <c r="CX75" s="272"/>
      <c r="CY75" s="272">
        <v>0</v>
      </c>
      <c r="CZ75" s="272">
        <v>361</v>
      </c>
      <c r="DA75" s="272"/>
      <c r="DB75" s="272"/>
      <c r="DC75" s="272"/>
      <c r="DD75" s="230">
        <f t="shared" si="9"/>
        <v>19.566666666666666</v>
      </c>
      <c r="DE75" s="273">
        <f t="shared" si="10"/>
        <v>0</v>
      </c>
      <c r="DF75" s="14">
        <f t="shared" si="11"/>
        <v>0</v>
      </c>
      <c r="DG75" s="148" t="str">
        <f t="shared" si="12"/>
        <v/>
      </c>
      <c r="DH75" s="148" t="str">
        <f t="shared" si="13"/>
        <v/>
      </c>
      <c r="DI75" s="273" t="str">
        <f t="shared" si="14"/>
        <v/>
      </c>
      <c r="DJ75" s="264" t="str">
        <f t="shared" si="15"/>
        <v/>
      </c>
      <c r="DL75" s="14" t="str">
        <f>IFERROR(#REF!-AP75,"")</f>
        <v/>
      </c>
      <c r="DN75" s="274" t="str">
        <f>IFERROR(#REF!-M75,"")</f>
        <v/>
      </c>
      <c r="DO75" s="186" t="e">
        <f>IF(#REF!&gt;AQ75,0,1)</f>
        <v>#REF!</v>
      </c>
      <c r="DP75" s="186">
        <f t="shared" si="16"/>
        <v>1</v>
      </c>
      <c r="DQ75" s="186">
        <f t="shared" si="17"/>
        <v>0</v>
      </c>
      <c r="DR75" s="186"/>
      <c r="DS75" s="186"/>
      <c r="DT75" s="186"/>
      <c r="DU75" s="186"/>
      <c r="DV75" s="186"/>
      <c r="DW75" s="186"/>
      <c r="DX75" s="186"/>
      <c r="DY75" s="186"/>
      <c r="DZ75" s="186"/>
      <c r="EA75" s="186"/>
      <c r="EB75" s="186"/>
      <c r="EC75" s="186"/>
      <c r="ED75" s="186"/>
      <c r="EE75" s="186"/>
      <c r="EF75" s="186"/>
      <c r="EG75" s="186"/>
      <c r="EH75" s="186"/>
      <c r="EI75" s="186"/>
      <c r="EJ75" s="186"/>
    </row>
    <row r="76" spans="1:140" s="195" customFormat="1" ht="31.5" hidden="1" customHeight="1" x14ac:dyDescent="0.2">
      <c r="A76" s="214">
        <v>44929</v>
      </c>
      <c r="B76" s="194">
        <v>3</v>
      </c>
      <c r="C76" s="194">
        <v>1</v>
      </c>
      <c r="D76" s="193">
        <v>2023</v>
      </c>
      <c r="E76" s="194">
        <v>681</v>
      </c>
      <c r="F76" s="194">
        <v>1273</v>
      </c>
      <c r="G76" s="194">
        <v>0</v>
      </c>
      <c r="H76" s="207" t="s">
        <v>189</v>
      </c>
      <c r="I76" s="148" t="s">
        <v>190</v>
      </c>
      <c r="J76" s="148"/>
      <c r="K76" s="148"/>
      <c r="L76" s="148"/>
      <c r="M76" s="208">
        <v>216</v>
      </c>
      <c r="N76" s="209">
        <v>205</v>
      </c>
      <c r="O76" s="210">
        <v>226</v>
      </c>
      <c r="P76" s="196">
        <v>2022</v>
      </c>
      <c r="Q76" s="196">
        <v>1999</v>
      </c>
      <c r="R76" s="196">
        <v>2102</v>
      </c>
      <c r="S76" s="196">
        <v>2013</v>
      </c>
      <c r="T76" s="196">
        <v>2112</v>
      </c>
      <c r="U76" s="196">
        <v>178</v>
      </c>
      <c r="V76" s="196">
        <v>189</v>
      </c>
      <c r="W76" s="196">
        <v>175</v>
      </c>
      <c r="X76" s="196">
        <v>175</v>
      </c>
      <c r="Y76" s="196">
        <v>174</v>
      </c>
      <c r="Z76" s="197"/>
      <c r="AA76" s="197"/>
      <c r="AB76" s="196"/>
      <c r="AC76" s="196"/>
      <c r="AD76" s="196"/>
      <c r="AE76" s="196"/>
      <c r="AF76" s="196"/>
      <c r="AG76" s="196"/>
      <c r="AH76" s="196"/>
      <c r="AI76" s="196"/>
      <c r="AJ76" s="196"/>
      <c r="AK76" s="196"/>
      <c r="AL76" s="197"/>
      <c r="AM76" s="197"/>
      <c r="AN76" s="271">
        <v>2049.6</v>
      </c>
      <c r="AO76" s="271">
        <v>178.2</v>
      </c>
      <c r="AP76" s="218">
        <v>0</v>
      </c>
      <c r="AQ76" s="219">
        <v>0</v>
      </c>
      <c r="AR76" s="217"/>
      <c r="AS76" s="217"/>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t="s">
        <v>179</v>
      </c>
      <c r="BS76" s="186"/>
      <c r="BT76" s="186"/>
      <c r="BU76" s="186"/>
      <c r="BV76" s="186">
        <v>1</v>
      </c>
      <c r="BW76" s="186" t="s">
        <v>189</v>
      </c>
      <c r="BX76" s="186"/>
      <c r="BY76" s="221">
        <v>0</v>
      </c>
      <c r="BZ76" s="217">
        <v>0</v>
      </c>
      <c r="CA76" s="217"/>
      <c r="CB76" s="217">
        <v>0</v>
      </c>
      <c r="CC76" s="217">
        <v>0</v>
      </c>
      <c r="CD76" s="217"/>
      <c r="CE76" s="217">
        <v>0</v>
      </c>
      <c r="CF76" s="186">
        <v>0</v>
      </c>
      <c r="CG76" s="186">
        <v>0</v>
      </c>
      <c r="CH76" s="101">
        <v>0</v>
      </c>
      <c r="CI76" s="101">
        <v>0</v>
      </c>
      <c r="CJ76" s="101">
        <v>0</v>
      </c>
      <c r="CK76" s="101">
        <v>0</v>
      </c>
      <c r="CL76" s="101">
        <v>0</v>
      </c>
      <c r="CM76" s="101">
        <v>0</v>
      </c>
      <c r="CN76" s="101">
        <v>0</v>
      </c>
      <c r="CO76" s="101">
        <v>0</v>
      </c>
      <c r="CP76" s="220">
        <v>0</v>
      </c>
      <c r="CQ76" s="216">
        <v>0</v>
      </c>
      <c r="CR76" s="222"/>
      <c r="CS76" s="198">
        <v>0</v>
      </c>
      <c r="CT76" s="198">
        <v>0</v>
      </c>
      <c r="CU76" s="198">
        <v>0</v>
      </c>
      <c r="CV76" s="198">
        <v>0</v>
      </c>
      <c r="CW76" s="222">
        <v>8.4888888888888889</v>
      </c>
      <c r="CX76" s="272"/>
      <c r="CY76" s="272">
        <v>0</v>
      </c>
      <c r="CZ76" s="272">
        <v>361</v>
      </c>
      <c r="DA76" s="272"/>
      <c r="DB76" s="272"/>
      <c r="DC76" s="272"/>
      <c r="DD76" s="230">
        <f t="shared" si="9"/>
        <v>8.4888888888888889</v>
      </c>
      <c r="DE76" s="273">
        <f t="shared" si="10"/>
        <v>0</v>
      </c>
      <c r="DF76" s="14">
        <f t="shared" si="11"/>
        <v>0</v>
      </c>
      <c r="DG76" s="148" t="str">
        <f t="shared" si="12"/>
        <v/>
      </c>
      <c r="DH76" s="148" t="str">
        <f t="shared" si="13"/>
        <v/>
      </c>
      <c r="DI76" s="273" t="str">
        <f t="shared" si="14"/>
        <v/>
      </c>
      <c r="DJ76" s="264" t="str">
        <f t="shared" si="15"/>
        <v/>
      </c>
      <c r="DL76" s="14" t="str">
        <f>IFERROR(#REF!-AP76,"")</f>
        <v/>
      </c>
      <c r="DN76" s="274" t="str">
        <f>IFERROR(#REF!-M76,"")</f>
        <v/>
      </c>
      <c r="DO76" s="186" t="e">
        <f>IF(#REF!&gt;AQ76,0,1)</f>
        <v>#REF!</v>
      </c>
      <c r="DP76" s="186">
        <f t="shared" si="16"/>
        <v>0</v>
      </c>
      <c r="DQ76" s="186">
        <f t="shared" si="17"/>
        <v>1</v>
      </c>
      <c r="DR76" s="186"/>
      <c r="DS76" s="186"/>
      <c r="DT76" s="186"/>
      <c r="DU76" s="186"/>
      <c r="DV76" s="186"/>
      <c r="DW76" s="186"/>
      <c r="DX76" s="186"/>
      <c r="DY76" s="186"/>
      <c r="DZ76" s="186"/>
      <c r="EA76" s="186"/>
      <c r="EB76" s="186"/>
      <c r="EC76" s="186"/>
      <c r="ED76" s="186"/>
      <c r="EE76" s="186"/>
      <c r="EF76" s="186"/>
      <c r="EG76" s="186"/>
      <c r="EH76" s="186"/>
      <c r="EI76" s="186"/>
      <c r="EJ76" s="186"/>
    </row>
    <row r="77" spans="1:140" s="195" customFormat="1" ht="31.5" hidden="1" customHeight="1" x14ac:dyDescent="0.2">
      <c r="A77" s="214">
        <v>44929</v>
      </c>
      <c r="B77" s="194">
        <v>3</v>
      </c>
      <c r="C77" s="194">
        <v>1</v>
      </c>
      <c r="D77" s="193">
        <v>2023</v>
      </c>
      <c r="E77" s="194">
        <v>382</v>
      </c>
      <c r="F77" s="194">
        <v>449</v>
      </c>
      <c r="G77" s="194">
        <v>1</v>
      </c>
      <c r="H77" s="207" t="s">
        <v>191</v>
      </c>
      <c r="I77" s="148" t="s">
        <v>192</v>
      </c>
      <c r="J77" s="148" t="s">
        <v>193</v>
      </c>
      <c r="K77" s="148">
        <v>3</v>
      </c>
      <c r="L77" s="148">
        <v>1</v>
      </c>
      <c r="M77" s="208">
        <v>46</v>
      </c>
      <c r="N77" s="209">
        <v>40</v>
      </c>
      <c r="O77" s="210">
        <v>50</v>
      </c>
      <c r="P77" s="196">
        <v>69</v>
      </c>
      <c r="Q77" s="196"/>
      <c r="R77" s="196">
        <v>76</v>
      </c>
      <c r="S77" s="196">
        <v>82</v>
      </c>
      <c r="T77" s="196"/>
      <c r="U77" s="196">
        <v>43</v>
      </c>
      <c r="V77" s="196"/>
      <c r="W77" s="196">
        <v>45</v>
      </c>
      <c r="X77" s="196">
        <v>49</v>
      </c>
      <c r="Y77" s="196"/>
      <c r="Z77" s="197">
        <v>82</v>
      </c>
      <c r="AA77" s="197">
        <v>85</v>
      </c>
      <c r="AB77" s="196">
        <v>68</v>
      </c>
      <c r="AC77" s="196"/>
      <c r="AD77" s="196">
        <v>73</v>
      </c>
      <c r="AE77" s="196"/>
      <c r="AF77" s="196">
        <v>67</v>
      </c>
      <c r="AG77" s="196">
        <v>46</v>
      </c>
      <c r="AH77" s="196"/>
      <c r="AI77" s="196">
        <v>48</v>
      </c>
      <c r="AJ77" s="196"/>
      <c r="AK77" s="196">
        <v>45</v>
      </c>
      <c r="AL77" s="197">
        <v>80</v>
      </c>
      <c r="AM77" s="197">
        <v>81</v>
      </c>
      <c r="AN77" s="271">
        <v>72.5</v>
      </c>
      <c r="AO77" s="271">
        <v>46</v>
      </c>
      <c r="AP77" s="218">
        <v>112</v>
      </c>
      <c r="AQ77" s="219">
        <v>96</v>
      </c>
      <c r="AR77" s="217">
        <v>131.70731707317071</v>
      </c>
      <c r="AS77" s="217">
        <v>82</v>
      </c>
      <c r="AT77" s="217"/>
      <c r="AU77" s="217"/>
      <c r="AV77" s="217">
        <v>1350</v>
      </c>
      <c r="AW77" s="217">
        <v>9</v>
      </c>
      <c r="AX77" s="217">
        <v>11</v>
      </c>
      <c r="AY77" s="217"/>
      <c r="AZ77" s="217"/>
      <c r="BA77" s="217"/>
      <c r="BB77" s="217"/>
      <c r="BC77" s="217"/>
      <c r="BD77" s="217"/>
      <c r="BE77" s="217"/>
      <c r="BF77" s="217"/>
      <c r="BG77" s="217"/>
      <c r="BH77" s="217">
        <v>1260</v>
      </c>
      <c r="BI77" s="217">
        <v>5</v>
      </c>
      <c r="BJ77" s="217">
        <v>5</v>
      </c>
      <c r="BK77" s="217">
        <v>5</v>
      </c>
      <c r="BL77" s="217"/>
      <c r="BM77" s="217"/>
      <c r="BN77" s="217"/>
      <c r="BO77" s="217"/>
      <c r="BP77" s="217"/>
      <c r="BQ77" s="217"/>
      <c r="BR77" s="186" t="s">
        <v>194</v>
      </c>
      <c r="BS77" s="186" t="s">
        <v>195</v>
      </c>
      <c r="BT77" s="186" t="s">
        <v>196</v>
      </c>
      <c r="BU77" s="186" t="s">
        <v>197</v>
      </c>
      <c r="BV77" s="186">
        <v>1</v>
      </c>
      <c r="BW77" s="186" t="s">
        <v>191</v>
      </c>
      <c r="BX77" s="186" t="s">
        <v>198</v>
      </c>
      <c r="BY77" s="221">
        <v>1.4999999999999999E-2</v>
      </c>
      <c r="BZ77" s="217">
        <v>20</v>
      </c>
      <c r="CA77" s="217">
        <v>20</v>
      </c>
      <c r="CB77" s="217">
        <v>1370</v>
      </c>
      <c r="CC77" s="217">
        <v>15</v>
      </c>
      <c r="CD77" s="217">
        <v>15</v>
      </c>
      <c r="CE77" s="217">
        <v>1275</v>
      </c>
      <c r="CF77" s="186">
        <v>14</v>
      </c>
      <c r="CG77" s="186">
        <v>16</v>
      </c>
      <c r="CH77" s="101">
        <v>5</v>
      </c>
      <c r="CI77" s="101">
        <v>0</v>
      </c>
      <c r="CJ77" s="101">
        <v>0</v>
      </c>
      <c r="CK77" s="101">
        <v>0</v>
      </c>
      <c r="CL77" s="101">
        <v>0</v>
      </c>
      <c r="CM77" s="101">
        <v>0</v>
      </c>
      <c r="CN77" s="101">
        <v>0</v>
      </c>
      <c r="CO77" s="101">
        <v>35</v>
      </c>
      <c r="CP77" s="220">
        <v>35</v>
      </c>
      <c r="CQ77" s="216">
        <v>2645</v>
      </c>
      <c r="CR77" s="222">
        <v>1.323251417769376E-2</v>
      </c>
      <c r="CS77" s="198">
        <v>1.61</v>
      </c>
      <c r="CT77" s="198">
        <v>121.67</v>
      </c>
      <c r="CU77" s="198">
        <v>1.61</v>
      </c>
      <c r="CV77" s="198">
        <v>121.67</v>
      </c>
      <c r="CW77" s="222">
        <v>0.57608695652173914</v>
      </c>
      <c r="CX77" s="272">
        <v>0.26574074074074072</v>
      </c>
      <c r="CY77" s="272">
        <v>4861029.0909090908</v>
      </c>
      <c r="CZ77" s="272">
        <v>361</v>
      </c>
      <c r="DA77" s="272"/>
      <c r="DB77" s="272"/>
      <c r="DC77" s="272"/>
      <c r="DD77" s="230">
        <f t="shared" si="9"/>
        <v>0.57608695652173914</v>
      </c>
      <c r="DE77" s="273">
        <f t="shared" si="10"/>
        <v>2610</v>
      </c>
      <c r="DF77" s="14">
        <f t="shared" si="11"/>
        <v>35</v>
      </c>
      <c r="DG77" s="148">
        <f t="shared" si="12"/>
        <v>35</v>
      </c>
      <c r="DH77" s="148">
        <f t="shared" si="13"/>
        <v>0.3</v>
      </c>
      <c r="DI77" s="273">
        <f t="shared" si="14"/>
        <v>2645</v>
      </c>
      <c r="DJ77" s="264">
        <f t="shared" si="15"/>
        <v>1.3232514177693762E-2</v>
      </c>
      <c r="DL77" s="14" t="str">
        <f>IFERROR(#REF!-AP77,"")</f>
        <v/>
      </c>
      <c r="DN77" s="274" t="str">
        <f>IFERROR(#REF!-M77,"")</f>
        <v/>
      </c>
      <c r="DO77" s="186" t="e">
        <f>IF(#REF!&gt;AQ77,0,1)</f>
        <v>#REF!</v>
      </c>
      <c r="DP77" s="186">
        <f t="shared" si="16"/>
        <v>1</v>
      </c>
      <c r="DQ77" s="186">
        <f t="shared" si="17"/>
        <v>1</v>
      </c>
      <c r="DR77" s="186"/>
      <c r="DS77" s="186"/>
      <c r="DT77" s="186"/>
      <c r="DU77" s="186"/>
      <c r="DV77" s="186"/>
      <c r="DW77" s="186"/>
      <c r="DX77" s="186"/>
      <c r="DY77" s="186"/>
      <c r="DZ77" s="186"/>
      <c r="EA77" s="186"/>
      <c r="EB77" s="186"/>
      <c r="EC77" s="186"/>
      <c r="ED77" s="186"/>
      <c r="EE77" s="186"/>
      <c r="EF77" s="186"/>
      <c r="EG77" s="186"/>
      <c r="EH77" s="186"/>
      <c r="EI77" s="186"/>
      <c r="EJ77" s="186"/>
    </row>
    <row r="78" spans="1:140" s="195" customFormat="1" ht="31.5" hidden="1" customHeight="1" x14ac:dyDescent="0.2">
      <c r="A78" s="214">
        <v>44929</v>
      </c>
      <c r="B78" s="194">
        <v>3</v>
      </c>
      <c r="C78" s="194">
        <v>1</v>
      </c>
      <c r="D78" s="193">
        <v>2023</v>
      </c>
      <c r="E78" s="194">
        <v>421</v>
      </c>
      <c r="F78" s="194">
        <v>667</v>
      </c>
      <c r="G78" s="194">
        <v>2</v>
      </c>
      <c r="H78" s="207" t="s">
        <v>289</v>
      </c>
      <c r="I78" s="148" t="s">
        <v>290</v>
      </c>
      <c r="J78" s="148" t="s">
        <v>193</v>
      </c>
      <c r="K78" s="148">
        <v>1</v>
      </c>
      <c r="L78" s="148">
        <v>4</v>
      </c>
      <c r="M78" s="208">
        <v>1554</v>
      </c>
      <c r="N78" s="209">
        <v>1462</v>
      </c>
      <c r="O78" s="210">
        <v>1664</v>
      </c>
      <c r="P78" s="196"/>
      <c r="Q78" s="196"/>
      <c r="R78" s="196"/>
      <c r="S78" s="196"/>
      <c r="T78" s="196"/>
      <c r="U78" s="196"/>
      <c r="V78" s="196"/>
      <c r="W78" s="196"/>
      <c r="X78" s="196"/>
      <c r="Y78" s="196"/>
      <c r="Z78" s="197"/>
      <c r="AA78" s="197"/>
      <c r="AB78" s="196">
        <v>2307</v>
      </c>
      <c r="AC78" s="196"/>
      <c r="AD78" s="196">
        <v>2226</v>
      </c>
      <c r="AE78" s="196"/>
      <c r="AF78" s="196">
        <v>2203</v>
      </c>
      <c r="AG78" s="196">
        <v>1631</v>
      </c>
      <c r="AH78" s="196"/>
      <c r="AI78" s="196">
        <v>1614</v>
      </c>
      <c r="AJ78" s="196"/>
      <c r="AK78" s="196">
        <v>1561</v>
      </c>
      <c r="AL78" s="197">
        <v>177</v>
      </c>
      <c r="AM78" s="197">
        <v>179</v>
      </c>
      <c r="AN78" s="271">
        <v>2245.333333333333</v>
      </c>
      <c r="AO78" s="271">
        <v>1602</v>
      </c>
      <c r="AP78" s="218">
        <v>18</v>
      </c>
      <c r="AQ78" s="219">
        <v>200</v>
      </c>
      <c r="AR78" s="217">
        <v>20.2247191011236</v>
      </c>
      <c r="AS78" s="217">
        <v>178</v>
      </c>
      <c r="AT78" s="217"/>
      <c r="AU78" s="217"/>
      <c r="AV78" s="217"/>
      <c r="AW78" s="217"/>
      <c r="AX78" s="217"/>
      <c r="AY78" s="217"/>
      <c r="AZ78" s="217"/>
      <c r="BA78" s="217"/>
      <c r="BB78" s="217"/>
      <c r="BC78" s="217"/>
      <c r="BD78" s="217"/>
      <c r="BE78" s="217"/>
      <c r="BF78" s="217"/>
      <c r="BG78" s="217"/>
      <c r="BH78" s="217"/>
      <c r="BI78" s="217">
        <v>10</v>
      </c>
      <c r="BJ78" s="217">
        <v>10</v>
      </c>
      <c r="BK78" s="217">
        <v>4</v>
      </c>
      <c r="BL78" s="217"/>
      <c r="BM78" s="217"/>
      <c r="BN78" s="217"/>
      <c r="BO78" s="217"/>
      <c r="BP78" s="217"/>
      <c r="BQ78" s="217"/>
      <c r="BR78" s="186" t="s">
        <v>194</v>
      </c>
      <c r="BS78" s="186" t="s">
        <v>195</v>
      </c>
      <c r="BT78" s="186" t="s">
        <v>291</v>
      </c>
      <c r="BU78" s="186" t="s">
        <v>197</v>
      </c>
      <c r="BV78" s="186">
        <v>1</v>
      </c>
      <c r="BW78" s="186" t="s">
        <v>292</v>
      </c>
      <c r="BX78" s="186" t="s">
        <v>198</v>
      </c>
      <c r="BY78" s="221">
        <v>1.4999999999999999E-2</v>
      </c>
      <c r="BZ78" s="217">
        <v>0</v>
      </c>
      <c r="CA78" s="217">
        <v>0</v>
      </c>
      <c r="CB78" s="217">
        <v>0</v>
      </c>
      <c r="CC78" s="217">
        <v>24</v>
      </c>
      <c r="CD78" s="217">
        <v>6</v>
      </c>
      <c r="CE78" s="217">
        <v>6</v>
      </c>
      <c r="CF78" s="186">
        <v>2</v>
      </c>
      <c r="CG78" s="186">
        <v>2</v>
      </c>
      <c r="CH78" s="101">
        <v>1</v>
      </c>
      <c r="CI78" s="101">
        <v>0</v>
      </c>
      <c r="CJ78" s="101">
        <v>0</v>
      </c>
      <c r="CK78" s="101">
        <v>0</v>
      </c>
      <c r="CL78" s="101">
        <v>0</v>
      </c>
      <c r="CM78" s="101">
        <v>0</v>
      </c>
      <c r="CN78" s="101">
        <v>0</v>
      </c>
      <c r="CO78" s="101">
        <v>24</v>
      </c>
      <c r="CP78" s="220">
        <v>6</v>
      </c>
      <c r="CQ78" s="216">
        <v>6</v>
      </c>
      <c r="CR78" s="222">
        <v>1</v>
      </c>
      <c r="CS78" s="198">
        <v>9.3239999999999998</v>
      </c>
      <c r="CT78" s="198">
        <v>9.3239999999999998</v>
      </c>
      <c r="CU78" s="198">
        <v>9.6120000000000001</v>
      </c>
      <c r="CV78" s="198">
        <v>9.6120000000000001</v>
      </c>
      <c r="CW78" s="222">
        <v>0.44487344487344499</v>
      </c>
      <c r="CX78" s="272">
        <v>0.29666666666666658</v>
      </c>
      <c r="CY78" s="272">
        <v>1772.181818181818</v>
      </c>
      <c r="CZ78" s="272">
        <v>361</v>
      </c>
      <c r="DA78" s="272"/>
      <c r="DB78" s="272"/>
      <c r="DC78" s="272"/>
      <c r="DD78" s="230">
        <f t="shared" si="9"/>
        <v>0.44487344487344466</v>
      </c>
      <c r="DE78" s="273">
        <f t="shared" si="10"/>
        <v>0</v>
      </c>
      <c r="DF78" s="14">
        <f t="shared" si="11"/>
        <v>24</v>
      </c>
      <c r="DG78" s="148">
        <f t="shared" si="12"/>
        <v>6</v>
      </c>
      <c r="DH78" s="148">
        <f t="shared" si="13"/>
        <v>0.3</v>
      </c>
      <c r="DI78" s="273">
        <f t="shared" si="14"/>
        <v>6</v>
      </c>
      <c r="DJ78" s="264">
        <f t="shared" si="15"/>
        <v>1</v>
      </c>
      <c r="DL78" s="14" t="str">
        <f>IFERROR(#REF!-AP78,"")</f>
        <v/>
      </c>
      <c r="DN78" s="274" t="str">
        <f>IFERROR(#REF!-M78,"")</f>
        <v/>
      </c>
      <c r="DO78" s="186" t="e">
        <f>IF(#REF!&gt;AQ78,0,1)</f>
        <v>#REF!</v>
      </c>
      <c r="DP78" s="186">
        <f t="shared" si="16"/>
        <v>1</v>
      </c>
      <c r="DQ78" s="186">
        <f t="shared" si="17"/>
        <v>1</v>
      </c>
      <c r="DR78" s="186"/>
      <c r="DS78" s="186"/>
      <c r="DT78" s="186"/>
      <c r="DU78" s="186"/>
      <c r="DV78" s="186"/>
      <c r="DW78" s="186"/>
      <c r="DX78" s="186"/>
      <c r="DY78" s="186"/>
      <c r="DZ78" s="186"/>
      <c r="EA78" s="186"/>
      <c r="EB78" s="186"/>
      <c r="EC78" s="186"/>
      <c r="ED78" s="186"/>
      <c r="EE78" s="186"/>
      <c r="EF78" s="186"/>
      <c r="EG78" s="186"/>
      <c r="EH78" s="186"/>
      <c r="EI78" s="186"/>
      <c r="EJ78" s="186"/>
    </row>
    <row r="79" spans="1:140" s="195" customFormat="1" ht="31.5" hidden="1" customHeight="1" x14ac:dyDescent="0.2">
      <c r="A79" s="214">
        <v>44929</v>
      </c>
      <c r="B79" s="194">
        <v>3</v>
      </c>
      <c r="C79" s="194">
        <v>1</v>
      </c>
      <c r="D79" s="193">
        <v>2023</v>
      </c>
      <c r="E79" s="194">
        <v>421</v>
      </c>
      <c r="F79" s="194">
        <v>673</v>
      </c>
      <c r="G79" s="194">
        <v>2</v>
      </c>
      <c r="H79" s="207" t="s">
        <v>293</v>
      </c>
      <c r="I79" s="148" t="s">
        <v>294</v>
      </c>
      <c r="J79" s="148" t="s">
        <v>193</v>
      </c>
      <c r="K79" s="148">
        <v>1</v>
      </c>
      <c r="L79" s="148">
        <v>4</v>
      </c>
      <c r="M79" s="208">
        <v>61</v>
      </c>
      <c r="N79" s="209">
        <v>57</v>
      </c>
      <c r="O79" s="210">
        <v>65</v>
      </c>
      <c r="P79" s="196"/>
      <c r="Q79" s="196"/>
      <c r="R79" s="196"/>
      <c r="S79" s="196"/>
      <c r="T79" s="196"/>
      <c r="U79" s="196"/>
      <c r="V79" s="196"/>
      <c r="W79" s="196"/>
      <c r="X79" s="196"/>
      <c r="Y79" s="196"/>
      <c r="Z79" s="197"/>
      <c r="AA79" s="197"/>
      <c r="AB79" s="196">
        <v>74</v>
      </c>
      <c r="AC79" s="196"/>
      <c r="AD79" s="196">
        <v>72</v>
      </c>
      <c r="AE79" s="196"/>
      <c r="AF79" s="196">
        <v>81</v>
      </c>
      <c r="AG79" s="196">
        <v>65</v>
      </c>
      <c r="AH79" s="196"/>
      <c r="AI79" s="196">
        <v>62</v>
      </c>
      <c r="AJ79" s="196"/>
      <c r="AK79" s="196">
        <v>61</v>
      </c>
      <c r="AL79" s="197"/>
      <c r="AM79" s="197"/>
      <c r="AN79" s="271">
        <v>75.666666666666671</v>
      </c>
      <c r="AO79" s="271">
        <v>62.666666666666657</v>
      </c>
      <c r="AP79" s="218">
        <v>18</v>
      </c>
      <c r="AQ79" s="219">
        <v>200</v>
      </c>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t="s">
        <v>194</v>
      </c>
      <c r="BS79" s="186" t="s">
        <v>195</v>
      </c>
      <c r="BT79" s="186" t="s">
        <v>295</v>
      </c>
      <c r="BU79" s="186" t="s">
        <v>197</v>
      </c>
      <c r="BV79" s="186">
        <v>1</v>
      </c>
      <c r="BW79" s="186" t="s">
        <v>292</v>
      </c>
      <c r="BX79" s="186" t="s">
        <v>198</v>
      </c>
      <c r="BY79" s="221">
        <v>1.4999999999999999E-2</v>
      </c>
      <c r="BZ79" s="217">
        <v>0</v>
      </c>
      <c r="CA79" s="217">
        <v>0</v>
      </c>
      <c r="CB79" s="217">
        <v>0</v>
      </c>
      <c r="CC79" s="217">
        <v>0</v>
      </c>
      <c r="CD79" s="217">
        <v>0</v>
      </c>
      <c r="CE79" s="217">
        <v>0</v>
      </c>
      <c r="CF79" s="186">
        <v>0</v>
      </c>
      <c r="CG79" s="186">
        <v>0</v>
      </c>
      <c r="CH79" s="101">
        <v>0</v>
      </c>
      <c r="CI79" s="101">
        <v>0</v>
      </c>
      <c r="CJ79" s="101">
        <v>0</v>
      </c>
      <c r="CK79" s="101">
        <v>0</v>
      </c>
      <c r="CL79" s="101">
        <v>0</v>
      </c>
      <c r="CM79" s="101">
        <v>0</v>
      </c>
      <c r="CN79" s="101">
        <v>0</v>
      </c>
      <c r="CO79" s="101">
        <v>0</v>
      </c>
      <c r="CP79" s="220">
        <v>0</v>
      </c>
      <c r="CQ79" s="216">
        <v>0</v>
      </c>
      <c r="CR79" s="222"/>
      <c r="CS79" s="198">
        <v>0</v>
      </c>
      <c r="CT79" s="198">
        <v>0</v>
      </c>
      <c r="CU79" s="198">
        <v>0</v>
      </c>
      <c r="CV79" s="198">
        <v>0</v>
      </c>
      <c r="CW79" s="222">
        <v>0.2404371584699454</v>
      </c>
      <c r="CX79" s="272"/>
      <c r="CY79" s="272">
        <v>0</v>
      </c>
      <c r="CZ79" s="272">
        <v>361</v>
      </c>
      <c r="DA79" s="272"/>
      <c r="DB79" s="272"/>
      <c r="DC79" s="272"/>
      <c r="DD79" s="230">
        <f t="shared" si="9"/>
        <v>0.24043715846994543</v>
      </c>
      <c r="DE79" s="273">
        <f t="shared" si="10"/>
        <v>0</v>
      </c>
      <c r="DF79" s="14">
        <f t="shared" si="11"/>
        <v>0</v>
      </c>
      <c r="DG79" s="148">
        <f t="shared" si="12"/>
        <v>0</v>
      </c>
      <c r="DH79" s="148" t="str">
        <f t="shared" si="13"/>
        <v/>
      </c>
      <c r="DI79" s="273">
        <f t="shared" si="14"/>
        <v>0</v>
      </c>
      <c r="DJ79" s="264" t="str">
        <f t="shared" si="15"/>
        <v/>
      </c>
      <c r="DL79" s="14" t="str">
        <f>IFERROR(#REF!-AP79,"")</f>
        <v/>
      </c>
      <c r="DN79" s="274" t="str">
        <f>IFERROR(#REF!-M79,"")</f>
        <v/>
      </c>
      <c r="DO79" s="186" t="e">
        <f>IF(#REF!&gt;AQ79,0,1)</f>
        <v>#REF!</v>
      </c>
      <c r="DP79" s="186">
        <f t="shared" si="16"/>
        <v>1</v>
      </c>
      <c r="DQ79" s="186">
        <f t="shared" si="17"/>
        <v>1</v>
      </c>
      <c r="DR79" s="186"/>
      <c r="DS79" s="186"/>
      <c r="DT79" s="186"/>
      <c r="DU79" s="186"/>
      <c r="DV79" s="186"/>
      <c r="DW79" s="186"/>
      <c r="DX79" s="186"/>
      <c r="DY79" s="186"/>
      <c r="DZ79" s="186"/>
      <c r="EA79" s="186"/>
      <c r="EB79" s="186"/>
      <c r="EC79" s="186"/>
      <c r="ED79" s="186"/>
      <c r="EE79" s="186"/>
      <c r="EF79" s="186"/>
      <c r="EG79" s="186"/>
      <c r="EH79" s="186"/>
      <c r="EI79" s="186"/>
      <c r="EJ79" s="186"/>
    </row>
    <row r="80" spans="1:140" s="195" customFormat="1" ht="31.5" hidden="1" customHeight="1" x14ac:dyDescent="0.2">
      <c r="A80" s="214">
        <v>44929</v>
      </c>
      <c r="B80" s="194">
        <v>3</v>
      </c>
      <c r="C80" s="194">
        <v>1</v>
      </c>
      <c r="D80" s="193">
        <v>2023</v>
      </c>
      <c r="E80" s="194">
        <v>143</v>
      </c>
      <c r="F80" s="194">
        <v>281</v>
      </c>
      <c r="G80" s="194">
        <v>3</v>
      </c>
      <c r="H80" s="207" t="s">
        <v>221</v>
      </c>
      <c r="I80" s="148" t="s">
        <v>222</v>
      </c>
      <c r="J80" s="148" t="s">
        <v>193</v>
      </c>
      <c r="K80" s="148">
        <v>4</v>
      </c>
      <c r="L80" s="148">
        <v>2</v>
      </c>
      <c r="M80" s="208">
        <v>285</v>
      </c>
      <c r="N80" s="209">
        <v>265</v>
      </c>
      <c r="O80" s="210">
        <v>304</v>
      </c>
      <c r="P80" s="196">
        <v>350</v>
      </c>
      <c r="Q80" s="196"/>
      <c r="R80" s="196">
        <v>337</v>
      </c>
      <c r="S80" s="196">
        <v>359</v>
      </c>
      <c r="T80" s="196"/>
      <c r="U80" s="196">
        <v>301</v>
      </c>
      <c r="V80" s="196"/>
      <c r="W80" s="196">
        <v>250</v>
      </c>
      <c r="X80" s="196">
        <v>279</v>
      </c>
      <c r="Y80" s="196"/>
      <c r="Z80" s="197">
        <v>103</v>
      </c>
      <c r="AA80" s="197">
        <v>105</v>
      </c>
      <c r="AB80" s="196">
        <v>357</v>
      </c>
      <c r="AC80" s="196"/>
      <c r="AD80" s="196">
        <v>362</v>
      </c>
      <c r="AE80" s="196"/>
      <c r="AF80" s="196">
        <v>355</v>
      </c>
      <c r="AG80" s="196">
        <v>291</v>
      </c>
      <c r="AH80" s="196"/>
      <c r="AI80" s="196">
        <v>288</v>
      </c>
      <c r="AJ80" s="196"/>
      <c r="AK80" s="196">
        <v>275</v>
      </c>
      <c r="AL80" s="197">
        <v>109</v>
      </c>
      <c r="AM80" s="197">
        <v>108</v>
      </c>
      <c r="AN80" s="271">
        <v>353.33333333333331</v>
      </c>
      <c r="AO80" s="271">
        <v>280.66666666666669</v>
      </c>
      <c r="AP80" s="218">
        <v>120</v>
      </c>
      <c r="AQ80" s="219">
        <v>120</v>
      </c>
      <c r="AR80" s="217">
        <v>135.52941176470591</v>
      </c>
      <c r="AS80" s="217">
        <v>106.25</v>
      </c>
      <c r="AT80" s="217"/>
      <c r="AU80" s="217"/>
      <c r="AV80" s="217">
        <v>916</v>
      </c>
      <c r="AW80" s="217">
        <v>6</v>
      </c>
      <c r="AX80" s="217">
        <v>10</v>
      </c>
      <c r="AY80" s="217">
        <v>2</v>
      </c>
      <c r="AZ80" s="217"/>
      <c r="BA80" s="217"/>
      <c r="BB80" s="217"/>
      <c r="BC80" s="217"/>
      <c r="BD80" s="217"/>
      <c r="BE80" s="217"/>
      <c r="BF80" s="217"/>
      <c r="BG80" s="217"/>
      <c r="BH80" s="217">
        <v>1436</v>
      </c>
      <c r="BI80" s="217">
        <v>4</v>
      </c>
      <c r="BJ80" s="217">
        <v>4</v>
      </c>
      <c r="BK80" s="217">
        <v>4</v>
      </c>
      <c r="BL80" s="217"/>
      <c r="BM80" s="217"/>
      <c r="BN80" s="217"/>
      <c r="BO80" s="217"/>
      <c r="BP80" s="217"/>
      <c r="BQ80" s="217"/>
      <c r="BR80" s="186" t="s">
        <v>223</v>
      </c>
      <c r="BS80" s="186"/>
      <c r="BT80" s="186"/>
      <c r="BU80" s="186"/>
      <c r="BV80" s="186">
        <v>1</v>
      </c>
      <c r="BW80" s="186" t="s">
        <v>224</v>
      </c>
      <c r="BX80" s="186" t="s">
        <v>198</v>
      </c>
      <c r="BY80" s="221">
        <v>1.4999999999999999E-2</v>
      </c>
      <c r="BZ80" s="217">
        <v>18</v>
      </c>
      <c r="CA80" s="217">
        <v>9</v>
      </c>
      <c r="CB80" s="217">
        <v>925</v>
      </c>
      <c r="CC80" s="217">
        <v>12</v>
      </c>
      <c r="CD80" s="217">
        <v>6</v>
      </c>
      <c r="CE80" s="217">
        <v>1442</v>
      </c>
      <c r="CF80" s="186">
        <v>5</v>
      </c>
      <c r="CG80" s="186">
        <v>7</v>
      </c>
      <c r="CH80" s="101">
        <v>3</v>
      </c>
      <c r="CI80" s="101">
        <v>0</v>
      </c>
      <c r="CJ80" s="101">
        <v>0</v>
      </c>
      <c r="CK80" s="101">
        <v>0</v>
      </c>
      <c r="CL80" s="101">
        <v>0</v>
      </c>
      <c r="CM80" s="101">
        <v>0</v>
      </c>
      <c r="CN80" s="101">
        <v>0</v>
      </c>
      <c r="CO80" s="101">
        <v>30</v>
      </c>
      <c r="CP80" s="220">
        <v>15</v>
      </c>
      <c r="CQ80" s="216">
        <v>2367</v>
      </c>
      <c r="CR80" s="222">
        <v>6.3371356147021536E-3</v>
      </c>
      <c r="CS80" s="198">
        <v>4.2750000000000004</v>
      </c>
      <c r="CT80" s="198">
        <v>674.59500000000003</v>
      </c>
      <c r="CU80" s="198">
        <v>4.21</v>
      </c>
      <c r="CV80" s="198">
        <v>664.33799999999997</v>
      </c>
      <c r="CW80" s="222">
        <v>0.23976608187134499</v>
      </c>
      <c r="CX80" s="272">
        <v>0.1106770833333333</v>
      </c>
      <c r="CY80" s="272">
        <v>4660838.1818181816</v>
      </c>
      <c r="CZ80" s="272">
        <v>361</v>
      </c>
      <c r="DA80" s="272"/>
      <c r="DB80" s="272"/>
      <c r="DC80" s="272"/>
      <c r="DD80" s="230">
        <f t="shared" si="9"/>
        <v>0.23976608187134496</v>
      </c>
      <c r="DE80" s="273">
        <f t="shared" si="10"/>
        <v>2352</v>
      </c>
      <c r="DF80" s="14">
        <f t="shared" si="11"/>
        <v>30</v>
      </c>
      <c r="DG80" s="148">
        <f t="shared" si="12"/>
        <v>15</v>
      </c>
      <c r="DH80" s="148">
        <f t="shared" si="13"/>
        <v>0.1</v>
      </c>
      <c r="DI80" s="273">
        <f t="shared" si="14"/>
        <v>2367</v>
      </c>
      <c r="DJ80" s="264">
        <f t="shared" si="15"/>
        <v>6.3371356147021544E-3</v>
      </c>
      <c r="DL80" s="14" t="str">
        <f>IFERROR(#REF!-AP80,"")</f>
        <v/>
      </c>
      <c r="DN80" s="274" t="str">
        <f>IFERROR(#REF!-M80,"")</f>
        <v/>
      </c>
      <c r="DO80" s="186" t="e">
        <f>IF(#REF!&gt;AQ80,0,1)</f>
        <v>#REF!</v>
      </c>
      <c r="DP80" s="186">
        <f t="shared" si="16"/>
        <v>1</v>
      </c>
      <c r="DQ80" s="186">
        <f t="shared" si="17"/>
        <v>1</v>
      </c>
      <c r="DR80" s="186"/>
      <c r="DS80" s="186"/>
      <c r="DT80" s="186"/>
      <c r="DU80" s="186"/>
      <c r="DV80" s="186"/>
      <c r="DW80" s="186"/>
      <c r="DX80" s="186"/>
      <c r="DY80" s="186"/>
      <c r="DZ80" s="186"/>
      <c r="EA80" s="186"/>
      <c r="EB80" s="186"/>
      <c r="EC80" s="186"/>
      <c r="ED80" s="186"/>
      <c r="EE80" s="186"/>
      <c r="EF80" s="186"/>
      <c r="EG80" s="186"/>
      <c r="EH80" s="186"/>
      <c r="EI80" s="186"/>
      <c r="EJ80" s="186"/>
    </row>
    <row r="81" spans="1:140" s="195" customFormat="1" ht="31.5" hidden="1" customHeight="1" x14ac:dyDescent="0.2">
      <c r="A81" s="214">
        <v>44929</v>
      </c>
      <c r="B81" s="194">
        <v>3</v>
      </c>
      <c r="C81" s="194">
        <v>1</v>
      </c>
      <c r="D81" s="193">
        <v>2023</v>
      </c>
      <c r="E81" s="194">
        <v>377</v>
      </c>
      <c r="F81" s="194">
        <v>439</v>
      </c>
      <c r="G81" s="194">
        <v>4</v>
      </c>
      <c r="H81" s="207" t="s">
        <v>285</v>
      </c>
      <c r="I81" s="148" t="s">
        <v>286</v>
      </c>
      <c r="J81" s="148" t="s">
        <v>193</v>
      </c>
      <c r="K81" s="148">
        <v>4</v>
      </c>
      <c r="L81" s="148">
        <v>1</v>
      </c>
      <c r="M81" s="208">
        <v>343</v>
      </c>
      <c r="N81" s="209">
        <v>308</v>
      </c>
      <c r="O81" s="210">
        <v>377</v>
      </c>
      <c r="P81" s="196">
        <v>438</v>
      </c>
      <c r="Q81" s="196"/>
      <c r="R81" s="196">
        <v>349</v>
      </c>
      <c r="S81" s="196">
        <v>359</v>
      </c>
      <c r="T81" s="196"/>
      <c r="U81" s="196">
        <v>384</v>
      </c>
      <c r="V81" s="196"/>
      <c r="W81" s="196">
        <v>314</v>
      </c>
      <c r="X81" s="196">
        <v>329</v>
      </c>
      <c r="Y81" s="196"/>
      <c r="Z81" s="197">
        <v>311</v>
      </c>
      <c r="AA81" s="197">
        <v>310</v>
      </c>
      <c r="AB81" s="196"/>
      <c r="AC81" s="196"/>
      <c r="AD81" s="196"/>
      <c r="AE81" s="196"/>
      <c r="AF81" s="196"/>
      <c r="AG81" s="196"/>
      <c r="AH81" s="196"/>
      <c r="AI81" s="196"/>
      <c r="AJ81" s="196"/>
      <c r="AK81" s="196"/>
      <c r="AL81" s="197"/>
      <c r="AM81" s="197"/>
      <c r="AN81" s="271">
        <v>382</v>
      </c>
      <c r="AO81" s="271">
        <v>342.33333333333331</v>
      </c>
      <c r="AP81" s="218">
        <v>45</v>
      </c>
      <c r="AQ81" s="219">
        <v>320</v>
      </c>
      <c r="AR81" s="217">
        <v>46.376811594202898</v>
      </c>
      <c r="AS81" s="217">
        <v>310.5</v>
      </c>
      <c r="AT81" s="217"/>
      <c r="AU81" s="217"/>
      <c r="AV81" s="217">
        <v>478</v>
      </c>
      <c r="AW81" s="217"/>
      <c r="AX81" s="217"/>
      <c r="AY81" s="217">
        <v>5</v>
      </c>
      <c r="AZ81" s="217"/>
      <c r="BA81" s="217"/>
      <c r="BB81" s="217"/>
      <c r="BC81" s="217"/>
      <c r="BD81" s="217"/>
      <c r="BE81" s="217"/>
      <c r="BF81" s="217"/>
      <c r="BG81" s="217"/>
      <c r="BH81" s="217">
        <v>88</v>
      </c>
      <c r="BI81" s="217"/>
      <c r="BJ81" s="217"/>
      <c r="BK81" s="217"/>
      <c r="BL81" s="217"/>
      <c r="BM81" s="217"/>
      <c r="BN81" s="217"/>
      <c r="BO81" s="217"/>
      <c r="BP81" s="217"/>
      <c r="BQ81" s="217"/>
      <c r="BR81" s="186" t="s">
        <v>201</v>
      </c>
      <c r="BS81" s="186" t="s">
        <v>202</v>
      </c>
      <c r="BT81" s="186" t="s">
        <v>287</v>
      </c>
      <c r="BU81" s="186"/>
      <c r="BV81" s="186">
        <v>1</v>
      </c>
      <c r="BW81" s="186" t="s">
        <v>288</v>
      </c>
      <c r="BX81" s="186" t="s">
        <v>198</v>
      </c>
      <c r="BY81" s="221">
        <v>1.4999999999999999E-2</v>
      </c>
      <c r="BZ81" s="217">
        <v>5</v>
      </c>
      <c r="CA81" s="217">
        <v>5</v>
      </c>
      <c r="CB81" s="217">
        <v>483</v>
      </c>
      <c r="CC81" s="217">
        <v>0</v>
      </c>
      <c r="CD81" s="217">
        <v>0</v>
      </c>
      <c r="CE81" s="217">
        <v>88</v>
      </c>
      <c r="CF81" s="186">
        <v>0</v>
      </c>
      <c r="CG81" s="186">
        <v>0</v>
      </c>
      <c r="CH81" s="101">
        <v>5</v>
      </c>
      <c r="CI81" s="101">
        <v>0</v>
      </c>
      <c r="CJ81" s="101">
        <v>0</v>
      </c>
      <c r="CK81" s="101">
        <v>0</v>
      </c>
      <c r="CL81" s="101">
        <v>0</v>
      </c>
      <c r="CM81" s="101">
        <v>0</v>
      </c>
      <c r="CN81" s="101">
        <v>0</v>
      </c>
      <c r="CO81" s="101">
        <v>5</v>
      </c>
      <c r="CP81" s="220">
        <v>5</v>
      </c>
      <c r="CQ81" s="216">
        <v>571</v>
      </c>
      <c r="CR81" s="222">
        <v>8.7565674255691769E-3</v>
      </c>
      <c r="CS81" s="198">
        <v>1.7150000000000001</v>
      </c>
      <c r="CT81" s="198">
        <v>195.85300000000001</v>
      </c>
      <c r="CU81" s="198">
        <v>1.711666666666666</v>
      </c>
      <c r="CV81" s="198">
        <v>195.4723333333333</v>
      </c>
      <c r="CW81" s="222">
        <v>0.11370262390670551</v>
      </c>
      <c r="CX81" s="272">
        <v>0.10781250000000001</v>
      </c>
      <c r="CY81" s="272">
        <v>421631.59090909088</v>
      </c>
      <c r="CZ81" s="272">
        <v>361</v>
      </c>
      <c r="DA81" s="272"/>
      <c r="DB81" s="272"/>
      <c r="DC81" s="272"/>
      <c r="DD81" s="230">
        <f t="shared" si="9"/>
        <v>0.11370262390670553</v>
      </c>
      <c r="DE81" s="273">
        <f t="shared" si="10"/>
        <v>566</v>
      </c>
      <c r="DF81" s="14">
        <f t="shared" si="11"/>
        <v>5</v>
      </c>
      <c r="DG81" s="148">
        <f t="shared" si="12"/>
        <v>5</v>
      </c>
      <c r="DH81" s="148">
        <f t="shared" si="13"/>
        <v>0.1</v>
      </c>
      <c r="DI81" s="273">
        <f t="shared" si="14"/>
        <v>571</v>
      </c>
      <c r="DJ81" s="264">
        <f t="shared" si="15"/>
        <v>8.7565674255691769E-3</v>
      </c>
      <c r="DL81" s="14" t="str">
        <f>IFERROR(#REF!-AP81,"")</f>
        <v/>
      </c>
      <c r="DN81" s="274" t="str">
        <f>IFERROR(#REF!-M81,"")</f>
        <v/>
      </c>
      <c r="DO81" s="186" t="e">
        <f>IF(#REF!&gt;AQ81,0,1)</f>
        <v>#REF!</v>
      </c>
      <c r="DP81" s="186">
        <f t="shared" si="16"/>
        <v>1</v>
      </c>
      <c r="DQ81" s="186">
        <f t="shared" si="17"/>
        <v>1</v>
      </c>
      <c r="DR81" s="186"/>
      <c r="DS81" s="186"/>
      <c r="DT81" s="186"/>
      <c r="DU81" s="186"/>
      <c r="DV81" s="186"/>
      <c r="DW81" s="186"/>
      <c r="DX81" s="186"/>
      <c r="DY81" s="186"/>
      <c r="DZ81" s="186"/>
      <c r="EA81" s="186"/>
      <c r="EB81" s="186"/>
      <c r="EC81" s="186"/>
      <c r="ED81" s="186"/>
      <c r="EE81" s="186"/>
      <c r="EF81" s="186"/>
      <c r="EG81" s="186"/>
      <c r="EH81" s="186"/>
      <c r="EI81" s="186"/>
      <c r="EJ81" s="186"/>
    </row>
    <row r="82" spans="1:140" s="195" customFormat="1" ht="31.5" hidden="1" customHeight="1" x14ac:dyDescent="0.2">
      <c r="A82" s="214">
        <v>44929</v>
      </c>
      <c r="B82" s="194">
        <v>3</v>
      </c>
      <c r="C82" s="194">
        <v>1</v>
      </c>
      <c r="D82" s="193">
        <v>2023</v>
      </c>
      <c r="E82" s="194">
        <v>425</v>
      </c>
      <c r="F82" s="194">
        <v>674</v>
      </c>
      <c r="G82" s="194">
        <v>4</v>
      </c>
      <c r="H82" s="207" t="s">
        <v>238</v>
      </c>
      <c r="I82" s="148" t="s">
        <v>239</v>
      </c>
      <c r="J82" s="148" t="s">
        <v>217</v>
      </c>
      <c r="K82" s="148">
        <v>2</v>
      </c>
      <c r="L82" s="148">
        <v>1</v>
      </c>
      <c r="M82" s="208">
        <v>256</v>
      </c>
      <c r="N82" s="209">
        <v>240</v>
      </c>
      <c r="O82" s="210">
        <v>274</v>
      </c>
      <c r="P82" s="196"/>
      <c r="Q82" s="196"/>
      <c r="R82" s="196"/>
      <c r="S82" s="196"/>
      <c r="T82" s="196"/>
      <c r="U82" s="196"/>
      <c r="V82" s="196"/>
      <c r="W82" s="196"/>
      <c r="X82" s="196"/>
      <c r="Y82" s="196"/>
      <c r="Z82" s="197"/>
      <c r="AA82" s="197"/>
      <c r="AB82" s="196">
        <v>357</v>
      </c>
      <c r="AC82" s="196"/>
      <c r="AD82" s="196">
        <v>362</v>
      </c>
      <c r="AE82" s="196"/>
      <c r="AF82" s="196">
        <v>345</v>
      </c>
      <c r="AG82" s="196">
        <v>291</v>
      </c>
      <c r="AH82" s="196"/>
      <c r="AI82" s="196">
        <v>288</v>
      </c>
      <c r="AJ82" s="196"/>
      <c r="AK82" s="196">
        <v>275</v>
      </c>
      <c r="AL82" s="197">
        <v>114</v>
      </c>
      <c r="AM82" s="197"/>
      <c r="AN82" s="271">
        <v>354.66666666666669</v>
      </c>
      <c r="AO82" s="271">
        <v>284.66666666666669</v>
      </c>
      <c r="AP82" s="218">
        <v>60</v>
      </c>
      <c r="AQ82" s="219">
        <v>120</v>
      </c>
      <c r="AR82" s="217">
        <v>63.157894736842103</v>
      </c>
      <c r="AS82" s="217">
        <v>114</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t="s">
        <v>194</v>
      </c>
      <c r="BS82" s="186" t="s">
        <v>195</v>
      </c>
      <c r="BT82" s="186" t="s">
        <v>240</v>
      </c>
      <c r="BU82" s="186" t="s">
        <v>219</v>
      </c>
      <c r="BV82" s="186">
        <v>1</v>
      </c>
      <c r="BW82" s="186" t="s">
        <v>238</v>
      </c>
      <c r="BX82" s="186" t="s">
        <v>198</v>
      </c>
      <c r="BY82" s="221">
        <v>1.4999999999999999E-2</v>
      </c>
      <c r="BZ82" s="217">
        <v>0</v>
      </c>
      <c r="CA82" s="217">
        <v>0</v>
      </c>
      <c r="CB82" s="217">
        <v>0</v>
      </c>
      <c r="CC82" s="217">
        <v>0</v>
      </c>
      <c r="CD82" s="217">
        <v>0</v>
      </c>
      <c r="CE82" s="217">
        <v>0</v>
      </c>
      <c r="CF82" s="186">
        <v>0</v>
      </c>
      <c r="CG82" s="186">
        <v>0</v>
      </c>
      <c r="CH82" s="101">
        <v>0</v>
      </c>
      <c r="CI82" s="101">
        <v>0</v>
      </c>
      <c r="CJ82" s="101">
        <v>0</v>
      </c>
      <c r="CK82" s="101">
        <v>0</v>
      </c>
      <c r="CL82" s="101">
        <v>0</v>
      </c>
      <c r="CM82" s="101">
        <v>0</v>
      </c>
      <c r="CN82" s="101">
        <v>0</v>
      </c>
      <c r="CO82" s="101">
        <v>0</v>
      </c>
      <c r="CP82" s="220">
        <v>0</v>
      </c>
      <c r="CQ82" s="216">
        <v>0</v>
      </c>
      <c r="CR82" s="222"/>
      <c r="CS82" s="198">
        <v>0</v>
      </c>
      <c r="CT82" s="198">
        <v>0</v>
      </c>
      <c r="CU82" s="198">
        <v>0</v>
      </c>
      <c r="CV82" s="198">
        <v>0</v>
      </c>
      <c r="CW82" s="222">
        <v>0.38541666666666669</v>
      </c>
      <c r="CX82" s="272">
        <v>0</v>
      </c>
      <c r="CY82" s="272">
        <v>0</v>
      </c>
      <c r="CZ82" s="272">
        <v>361</v>
      </c>
      <c r="DA82" s="272"/>
      <c r="DB82" s="272"/>
      <c r="DC82" s="272"/>
      <c r="DD82" s="230">
        <f t="shared" si="9"/>
        <v>0.38541666666666674</v>
      </c>
      <c r="DE82" s="273">
        <f t="shared" si="10"/>
        <v>0</v>
      </c>
      <c r="DF82" s="14">
        <f t="shared" si="11"/>
        <v>0</v>
      </c>
      <c r="DG82" s="148">
        <f t="shared" si="12"/>
        <v>0</v>
      </c>
      <c r="DH82" s="148">
        <f t="shared" si="13"/>
        <v>0</v>
      </c>
      <c r="DI82" s="273">
        <f t="shared" si="14"/>
        <v>0</v>
      </c>
      <c r="DJ82" s="264" t="str">
        <f t="shared" si="15"/>
        <v/>
      </c>
      <c r="DL82" s="14" t="str">
        <f>IFERROR(#REF!-AP82,"")</f>
        <v/>
      </c>
      <c r="DN82" s="274" t="str">
        <f>IFERROR(#REF!-M82,"")</f>
        <v/>
      </c>
      <c r="DO82" s="186" t="e">
        <f>IF(#REF!&gt;AQ82,0,1)</f>
        <v>#REF!</v>
      </c>
      <c r="DP82" s="186">
        <f t="shared" si="16"/>
        <v>1</v>
      </c>
      <c r="DQ82" s="186">
        <f t="shared" si="17"/>
        <v>0</v>
      </c>
      <c r="DR82" s="186"/>
      <c r="DS82" s="186"/>
      <c r="DT82" s="186"/>
      <c r="DU82" s="186"/>
      <c r="DV82" s="186"/>
      <c r="DW82" s="186"/>
      <c r="DX82" s="186"/>
      <c r="DY82" s="186"/>
      <c r="DZ82" s="186"/>
      <c r="EA82" s="186"/>
      <c r="EB82" s="186"/>
      <c r="EC82" s="186"/>
      <c r="ED82" s="186"/>
      <c r="EE82" s="186"/>
      <c r="EF82" s="186"/>
      <c r="EG82" s="186"/>
      <c r="EH82" s="186"/>
      <c r="EI82" s="186"/>
      <c r="EJ82" s="186"/>
    </row>
    <row r="83" spans="1:140" s="195" customFormat="1" ht="31.5" hidden="1" customHeight="1" x14ac:dyDescent="0.2">
      <c r="A83" s="214">
        <v>44929</v>
      </c>
      <c r="B83" s="194">
        <v>3</v>
      </c>
      <c r="C83" s="194">
        <v>1</v>
      </c>
      <c r="D83" s="193">
        <v>2023</v>
      </c>
      <c r="E83" s="194">
        <v>124</v>
      </c>
      <c r="F83" s="194">
        <v>688</v>
      </c>
      <c r="G83" s="194">
        <v>5</v>
      </c>
      <c r="H83" s="207" t="s">
        <v>312</v>
      </c>
      <c r="I83" s="148" t="s">
        <v>313</v>
      </c>
      <c r="J83" s="148" t="s">
        <v>193</v>
      </c>
      <c r="K83" s="148">
        <v>2</v>
      </c>
      <c r="L83" s="148">
        <v>2</v>
      </c>
      <c r="M83" s="208">
        <v>200</v>
      </c>
      <c r="N83" s="209">
        <v>180</v>
      </c>
      <c r="O83" s="210">
        <v>220</v>
      </c>
      <c r="P83" s="196"/>
      <c r="Q83" s="196"/>
      <c r="R83" s="196"/>
      <c r="S83" s="196"/>
      <c r="T83" s="196"/>
      <c r="U83" s="196"/>
      <c r="V83" s="196"/>
      <c r="W83" s="196"/>
      <c r="X83" s="196"/>
      <c r="Y83" s="196"/>
      <c r="Z83" s="197"/>
      <c r="AA83" s="197"/>
      <c r="AB83" s="196">
        <v>311</v>
      </c>
      <c r="AC83" s="196"/>
      <c r="AD83" s="196">
        <v>290</v>
      </c>
      <c r="AE83" s="196"/>
      <c r="AF83" s="196">
        <v>289</v>
      </c>
      <c r="AG83" s="196">
        <v>193</v>
      </c>
      <c r="AH83" s="196"/>
      <c r="AI83" s="196">
        <v>194</v>
      </c>
      <c r="AJ83" s="196"/>
      <c r="AK83" s="196">
        <v>201</v>
      </c>
      <c r="AL83" s="197"/>
      <c r="AM83" s="197"/>
      <c r="AN83" s="271">
        <v>296.66666666666669</v>
      </c>
      <c r="AO83" s="271">
        <v>196</v>
      </c>
      <c r="AP83" s="218">
        <v>59</v>
      </c>
      <c r="AQ83" s="219">
        <v>122</v>
      </c>
      <c r="AR83" s="217"/>
      <c r="AS83" s="217"/>
      <c r="AT83" s="217"/>
      <c r="AU83" s="217"/>
      <c r="AV83" s="217"/>
      <c r="AW83" s="217">
        <v>3</v>
      </c>
      <c r="AX83" s="217">
        <v>6</v>
      </c>
      <c r="AY83" s="217"/>
      <c r="AZ83" s="217"/>
      <c r="BA83" s="217"/>
      <c r="BB83" s="217"/>
      <c r="BC83" s="217"/>
      <c r="BD83" s="217"/>
      <c r="BE83" s="217"/>
      <c r="BF83" s="217"/>
      <c r="BG83" s="217"/>
      <c r="BH83" s="217">
        <v>390</v>
      </c>
      <c r="BI83" s="217">
        <v>3</v>
      </c>
      <c r="BJ83" s="217">
        <v>3</v>
      </c>
      <c r="BK83" s="217">
        <v>3</v>
      </c>
      <c r="BL83" s="217"/>
      <c r="BM83" s="217"/>
      <c r="BN83" s="217"/>
      <c r="BO83" s="217"/>
      <c r="BP83" s="217"/>
      <c r="BQ83" s="217"/>
      <c r="BR83" s="186" t="s">
        <v>201</v>
      </c>
      <c r="BS83" s="186" t="s">
        <v>202</v>
      </c>
      <c r="BT83" s="186"/>
      <c r="BU83" s="186"/>
      <c r="BV83" s="186">
        <v>1</v>
      </c>
      <c r="BW83" s="186" t="s">
        <v>314</v>
      </c>
      <c r="BX83" s="186" t="s">
        <v>198</v>
      </c>
      <c r="BY83" s="221">
        <v>1.4999999999999999E-2</v>
      </c>
      <c r="BZ83" s="217">
        <v>9</v>
      </c>
      <c r="CA83" s="217">
        <v>4.5</v>
      </c>
      <c r="CB83" s="217">
        <v>4</v>
      </c>
      <c r="CC83" s="217">
        <v>9</v>
      </c>
      <c r="CD83" s="217">
        <v>4.5</v>
      </c>
      <c r="CE83" s="217">
        <v>394</v>
      </c>
      <c r="CF83" s="186">
        <v>3</v>
      </c>
      <c r="CG83" s="186">
        <v>4</v>
      </c>
      <c r="CH83" s="101">
        <v>1</v>
      </c>
      <c r="CI83" s="101">
        <v>0</v>
      </c>
      <c r="CJ83" s="101">
        <v>0</v>
      </c>
      <c r="CK83" s="101">
        <v>0</v>
      </c>
      <c r="CL83" s="101">
        <v>0</v>
      </c>
      <c r="CM83" s="101">
        <v>0</v>
      </c>
      <c r="CN83" s="101">
        <v>0</v>
      </c>
      <c r="CO83" s="101">
        <v>18</v>
      </c>
      <c r="CP83" s="220">
        <v>9</v>
      </c>
      <c r="CQ83" s="216">
        <v>398</v>
      </c>
      <c r="CR83" s="222">
        <v>2.261306532663317E-2</v>
      </c>
      <c r="CS83" s="198">
        <v>1.8</v>
      </c>
      <c r="CT83" s="198">
        <v>79.599999999999994</v>
      </c>
      <c r="CU83" s="198">
        <v>1.764</v>
      </c>
      <c r="CV83" s="198">
        <v>78.007999999999996</v>
      </c>
      <c r="CW83" s="222">
        <v>0.48333333333333339</v>
      </c>
      <c r="CX83" s="272"/>
      <c r="CY83" s="272">
        <v>385318.27272727282</v>
      </c>
      <c r="CZ83" s="272">
        <v>361</v>
      </c>
      <c r="DA83" s="272"/>
      <c r="DB83" s="272"/>
      <c r="DC83" s="272"/>
      <c r="DD83" s="230">
        <f t="shared" si="9"/>
        <v>0.48333333333333345</v>
      </c>
      <c r="DE83" s="273">
        <f t="shared" si="10"/>
        <v>390</v>
      </c>
      <c r="DF83" s="14">
        <f t="shared" si="11"/>
        <v>18</v>
      </c>
      <c r="DG83" s="148">
        <f t="shared" si="12"/>
        <v>9</v>
      </c>
      <c r="DH83" s="148" t="str">
        <f t="shared" si="13"/>
        <v/>
      </c>
      <c r="DI83" s="273">
        <f t="shared" si="14"/>
        <v>399</v>
      </c>
      <c r="DJ83" s="264">
        <f t="shared" si="15"/>
        <v>2.2556390977443608E-2</v>
      </c>
      <c r="DL83" s="14" t="str">
        <f>IFERROR(#REF!-AP83,"")</f>
        <v/>
      </c>
      <c r="DN83" s="274" t="str">
        <f>IFERROR(#REF!-M83,"")</f>
        <v/>
      </c>
      <c r="DO83" s="186" t="e">
        <f>IF(#REF!&gt;AQ83,0,1)</f>
        <v>#REF!</v>
      </c>
      <c r="DP83" s="186">
        <f t="shared" si="16"/>
        <v>1</v>
      </c>
      <c r="DQ83" s="186">
        <f t="shared" si="17"/>
        <v>1</v>
      </c>
      <c r="DR83" s="186"/>
      <c r="DS83" s="186"/>
      <c r="DT83" s="186"/>
      <c r="DU83" s="186"/>
      <c r="DV83" s="186"/>
      <c r="DW83" s="186"/>
      <c r="DX83" s="186"/>
      <c r="DY83" s="186"/>
      <c r="DZ83" s="186"/>
      <c r="EA83" s="186"/>
      <c r="EB83" s="186"/>
      <c r="EC83" s="186"/>
      <c r="ED83" s="186"/>
      <c r="EE83" s="186"/>
      <c r="EF83" s="186"/>
      <c r="EG83" s="186"/>
      <c r="EH83" s="186"/>
      <c r="EI83" s="186"/>
      <c r="EJ83" s="186"/>
    </row>
    <row r="84" spans="1:140" s="195" customFormat="1" ht="31.5" hidden="1" customHeight="1" x14ac:dyDescent="0.2">
      <c r="A84" s="214">
        <v>44929</v>
      </c>
      <c r="B84" s="194">
        <v>3</v>
      </c>
      <c r="C84" s="194">
        <v>1</v>
      </c>
      <c r="D84" s="193">
        <v>2023</v>
      </c>
      <c r="E84" s="194">
        <v>124</v>
      </c>
      <c r="F84" s="194">
        <v>689</v>
      </c>
      <c r="G84" s="194">
        <v>5</v>
      </c>
      <c r="H84" s="207" t="s">
        <v>315</v>
      </c>
      <c r="I84" s="148" t="s">
        <v>316</v>
      </c>
      <c r="J84" s="148" t="s">
        <v>193</v>
      </c>
      <c r="K84" s="148">
        <v>2</v>
      </c>
      <c r="L84" s="148">
        <v>2</v>
      </c>
      <c r="M84" s="208">
        <v>75</v>
      </c>
      <c r="N84" s="209">
        <v>67</v>
      </c>
      <c r="O84" s="210">
        <v>82</v>
      </c>
      <c r="P84" s="196"/>
      <c r="Q84" s="196"/>
      <c r="R84" s="196"/>
      <c r="S84" s="196"/>
      <c r="T84" s="196"/>
      <c r="U84" s="196"/>
      <c r="V84" s="196"/>
      <c r="W84" s="196"/>
      <c r="X84" s="196"/>
      <c r="Y84" s="196"/>
      <c r="Z84" s="197"/>
      <c r="AA84" s="197"/>
      <c r="AB84" s="196">
        <v>89</v>
      </c>
      <c r="AC84" s="196"/>
      <c r="AD84" s="196">
        <v>104</v>
      </c>
      <c r="AE84" s="196"/>
      <c r="AF84" s="196">
        <v>95</v>
      </c>
      <c r="AG84" s="196">
        <v>81</v>
      </c>
      <c r="AH84" s="196"/>
      <c r="AI84" s="196">
        <v>79</v>
      </c>
      <c r="AJ84" s="196"/>
      <c r="AK84" s="196">
        <v>80</v>
      </c>
      <c r="AL84" s="197">
        <v>97</v>
      </c>
      <c r="AM84" s="197">
        <v>98</v>
      </c>
      <c r="AN84" s="271">
        <v>96</v>
      </c>
      <c r="AO84" s="271">
        <v>80</v>
      </c>
      <c r="AP84" s="218">
        <v>59</v>
      </c>
      <c r="AQ84" s="219">
        <v>122</v>
      </c>
      <c r="AR84" s="217">
        <v>73.84615384615384</v>
      </c>
      <c r="AS84" s="217">
        <v>97.5</v>
      </c>
      <c r="AT84" s="217"/>
      <c r="AU84" s="217"/>
      <c r="AV84" s="217"/>
      <c r="AW84" s="217">
        <v>5</v>
      </c>
      <c r="AX84" s="217">
        <v>5</v>
      </c>
      <c r="AY84" s="217"/>
      <c r="AZ84" s="217"/>
      <c r="BA84" s="217"/>
      <c r="BB84" s="217"/>
      <c r="BC84" s="217"/>
      <c r="BD84" s="217"/>
      <c r="BE84" s="217"/>
      <c r="BF84" s="217"/>
      <c r="BG84" s="217"/>
      <c r="BH84" s="217">
        <v>378</v>
      </c>
      <c r="BI84" s="217">
        <v>2</v>
      </c>
      <c r="BJ84" s="217">
        <v>2</v>
      </c>
      <c r="BK84" s="217">
        <v>2</v>
      </c>
      <c r="BL84" s="217"/>
      <c r="BM84" s="217"/>
      <c r="BN84" s="217"/>
      <c r="BO84" s="217"/>
      <c r="BP84" s="217"/>
      <c r="BQ84" s="217"/>
      <c r="BR84" s="186" t="s">
        <v>201</v>
      </c>
      <c r="BS84" s="186" t="s">
        <v>202</v>
      </c>
      <c r="BT84" s="186"/>
      <c r="BU84" s="186"/>
      <c r="BV84" s="186">
        <v>1</v>
      </c>
      <c r="BW84" s="186" t="s">
        <v>314</v>
      </c>
      <c r="BX84" s="186" t="s">
        <v>198</v>
      </c>
      <c r="BY84" s="221">
        <v>1.4999999999999999E-2</v>
      </c>
      <c r="BZ84" s="217">
        <v>10</v>
      </c>
      <c r="CA84" s="217">
        <v>5</v>
      </c>
      <c r="CB84" s="217">
        <v>5</v>
      </c>
      <c r="CC84" s="217">
        <v>6</v>
      </c>
      <c r="CD84" s="217">
        <v>3</v>
      </c>
      <c r="CE84" s="217">
        <v>381</v>
      </c>
      <c r="CF84" s="186">
        <v>3</v>
      </c>
      <c r="CG84" s="186">
        <v>3</v>
      </c>
      <c r="CH84" s="101">
        <v>1</v>
      </c>
      <c r="CI84" s="101">
        <v>0</v>
      </c>
      <c r="CJ84" s="101">
        <v>0</v>
      </c>
      <c r="CK84" s="101">
        <v>0</v>
      </c>
      <c r="CL84" s="101">
        <v>0</v>
      </c>
      <c r="CM84" s="101">
        <v>0</v>
      </c>
      <c r="CN84" s="101">
        <v>0</v>
      </c>
      <c r="CO84" s="101">
        <v>16</v>
      </c>
      <c r="CP84" s="220">
        <v>8</v>
      </c>
      <c r="CQ84" s="216">
        <v>386</v>
      </c>
      <c r="CR84" s="222">
        <v>2.072538860103627E-2</v>
      </c>
      <c r="CS84" s="198">
        <v>0.6</v>
      </c>
      <c r="CT84" s="198">
        <v>28.95</v>
      </c>
      <c r="CU84" s="198">
        <v>0.64</v>
      </c>
      <c r="CV84" s="198">
        <v>30.88</v>
      </c>
      <c r="CW84" s="222">
        <v>0.28000000000000003</v>
      </c>
      <c r="CX84" s="272">
        <v>0.1083333333333333</v>
      </c>
      <c r="CY84" s="272">
        <v>373700.63636363641</v>
      </c>
      <c r="CZ84" s="272">
        <v>361</v>
      </c>
      <c r="DA84" s="272"/>
      <c r="DB84" s="272"/>
      <c r="DC84" s="272"/>
      <c r="DD84" s="230">
        <f t="shared" si="9"/>
        <v>0.28000000000000003</v>
      </c>
      <c r="DE84" s="273">
        <f t="shared" si="10"/>
        <v>378</v>
      </c>
      <c r="DF84" s="14">
        <f t="shared" si="11"/>
        <v>16</v>
      </c>
      <c r="DG84" s="148">
        <f t="shared" si="12"/>
        <v>8</v>
      </c>
      <c r="DH84" s="148">
        <f t="shared" si="13"/>
        <v>0.1</v>
      </c>
      <c r="DI84" s="273">
        <f t="shared" si="14"/>
        <v>386</v>
      </c>
      <c r="DJ84" s="264">
        <f t="shared" si="15"/>
        <v>2.072538860103627E-2</v>
      </c>
      <c r="DL84" s="14" t="str">
        <f>IFERROR(#REF!-AP84,"")</f>
        <v/>
      </c>
      <c r="DN84" s="274" t="str">
        <f>IFERROR(#REF!-M84,"")</f>
        <v/>
      </c>
      <c r="DO84" s="186" t="e">
        <f>IF(#REF!&gt;AQ84,0,1)</f>
        <v>#REF!</v>
      </c>
      <c r="DP84" s="186">
        <f t="shared" si="16"/>
        <v>1</v>
      </c>
      <c r="DQ84" s="186">
        <f t="shared" si="17"/>
        <v>1</v>
      </c>
      <c r="DR84" s="186"/>
      <c r="DS84" s="186"/>
      <c r="DT84" s="186"/>
      <c r="DU84" s="186"/>
      <c r="DV84" s="186"/>
      <c r="DW84" s="186"/>
      <c r="DX84" s="186"/>
      <c r="DY84" s="186"/>
      <c r="DZ84" s="186"/>
      <c r="EA84" s="186"/>
      <c r="EB84" s="186"/>
      <c r="EC84" s="186"/>
      <c r="ED84" s="186"/>
      <c r="EE84" s="186"/>
      <c r="EF84" s="186"/>
      <c r="EG84" s="186"/>
      <c r="EH84" s="186"/>
      <c r="EI84" s="186"/>
      <c r="EJ84" s="186"/>
    </row>
    <row r="85" spans="1:140" s="195" customFormat="1" ht="31.5" hidden="1" customHeight="1" x14ac:dyDescent="0.2">
      <c r="A85" s="214">
        <v>44929</v>
      </c>
      <c r="B85" s="194">
        <v>3</v>
      </c>
      <c r="C85" s="194">
        <v>1</v>
      </c>
      <c r="D85" s="193">
        <v>2023</v>
      </c>
      <c r="E85" s="194">
        <v>422</v>
      </c>
      <c r="F85" s="194">
        <v>668</v>
      </c>
      <c r="G85" s="194">
        <v>6</v>
      </c>
      <c r="H85" s="207" t="s">
        <v>235</v>
      </c>
      <c r="I85" s="148" t="s">
        <v>236</v>
      </c>
      <c r="J85" s="148" t="s">
        <v>193</v>
      </c>
      <c r="K85" s="148">
        <v>2</v>
      </c>
      <c r="L85" s="148">
        <v>1</v>
      </c>
      <c r="M85" s="208">
        <v>103</v>
      </c>
      <c r="N85" s="209">
        <v>96</v>
      </c>
      <c r="O85" s="210">
        <v>110</v>
      </c>
      <c r="P85" s="196">
        <v>165</v>
      </c>
      <c r="Q85" s="196"/>
      <c r="R85" s="196">
        <v>162</v>
      </c>
      <c r="S85" s="196">
        <v>155</v>
      </c>
      <c r="T85" s="196"/>
      <c r="U85" s="196">
        <v>113</v>
      </c>
      <c r="V85" s="196"/>
      <c r="W85" s="196">
        <v>115</v>
      </c>
      <c r="X85" s="196">
        <v>111</v>
      </c>
      <c r="Y85" s="196"/>
      <c r="Z85" s="197">
        <v>99</v>
      </c>
      <c r="AA85" s="197">
        <v>100</v>
      </c>
      <c r="AB85" s="196">
        <v>141</v>
      </c>
      <c r="AC85" s="196"/>
      <c r="AD85" s="196">
        <v>149</v>
      </c>
      <c r="AE85" s="196"/>
      <c r="AF85" s="196">
        <v>151</v>
      </c>
      <c r="AG85" s="196">
        <v>106</v>
      </c>
      <c r="AH85" s="196"/>
      <c r="AI85" s="196">
        <v>107</v>
      </c>
      <c r="AJ85" s="196"/>
      <c r="AK85" s="196">
        <v>109</v>
      </c>
      <c r="AL85" s="197">
        <v>96</v>
      </c>
      <c r="AM85" s="197"/>
      <c r="AN85" s="271">
        <v>153.83333333333329</v>
      </c>
      <c r="AO85" s="271">
        <v>110.1666666666667</v>
      </c>
      <c r="AP85" s="218">
        <v>103</v>
      </c>
      <c r="AQ85" s="219">
        <v>105</v>
      </c>
      <c r="AR85" s="217">
        <v>73.220338983050851</v>
      </c>
      <c r="AS85" s="217">
        <v>98.333333333333329</v>
      </c>
      <c r="AT85" s="217"/>
      <c r="AU85" s="217"/>
      <c r="AV85" s="217">
        <v>1440</v>
      </c>
      <c r="AW85" s="217">
        <v>3</v>
      </c>
      <c r="AX85" s="217">
        <v>10</v>
      </c>
      <c r="AY85" s="217"/>
      <c r="AZ85" s="217"/>
      <c r="BA85" s="217"/>
      <c r="BB85" s="217"/>
      <c r="BC85" s="217"/>
      <c r="BD85" s="217"/>
      <c r="BE85" s="217"/>
      <c r="BF85" s="217"/>
      <c r="BG85" s="217"/>
      <c r="BH85" s="217">
        <v>1040</v>
      </c>
      <c r="BI85" s="217">
        <v>5</v>
      </c>
      <c r="BJ85" s="217">
        <v>4</v>
      </c>
      <c r="BK85" s="217">
        <v>2</v>
      </c>
      <c r="BL85" s="217"/>
      <c r="BM85" s="217"/>
      <c r="BN85" s="217"/>
      <c r="BO85" s="217"/>
      <c r="BP85" s="217"/>
      <c r="BQ85" s="217"/>
      <c r="BR85" s="186" t="s">
        <v>194</v>
      </c>
      <c r="BS85" s="186" t="s">
        <v>195</v>
      </c>
      <c r="BT85" s="186" t="s">
        <v>237</v>
      </c>
      <c r="BU85" s="186" t="s">
        <v>197</v>
      </c>
      <c r="BV85" s="186">
        <v>1</v>
      </c>
      <c r="BW85" s="186" t="s">
        <v>235</v>
      </c>
      <c r="BX85" s="186" t="s">
        <v>198</v>
      </c>
      <c r="BY85" s="221">
        <v>1.4999999999999999E-2</v>
      </c>
      <c r="BZ85" s="217">
        <v>13</v>
      </c>
      <c r="CA85" s="217">
        <v>13</v>
      </c>
      <c r="CB85" s="217">
        <v>1453</v>
      </c>
      <c r="CC85" s="217">
        <v>11</v>
      </c>
      <c r="CD85" s="217">
        <v>11</v>
      </c>
      <c r="CE85" s="217">
        <v>1051</v>
      </c>
      <c r="CF85" s="186">
        <v>8</v>
      </c>
      <c r="CG85" s="186">
        <v>14</v>
      </c>
      <c r="CH85" s="101">
        <v>2</v>
      </c>
      <c r="CI85" s="101">
        <v>0</v>
      </c>
      <c r="CJ85" s="101">
        <v>0</v>
      </c>
      <c r="CK85" s="101">
        <v>0</v>
      </c>
      <c r="CL85" s="101">
        <v>0</v>
      </c>
      <c r="CM85" s="101">
        <v>0</v>
      </c>
      <c r="CN85" s="101">
        <v>0</v>
      </c>
      <c r="CO85" s="101">
        <v>24</v>
      </c>
      <c r="CP85" s="220">
        <v>24</v>
      </c>
      <c r="CQ85" s="216">
        <v>2504</v>
      </c>
      <c r="CR85" s="222">
        <v>9.5846645367412137E-3</v>
      </c>
      <c r="CS85" s="198">
        <v>2.472</v>
      </c>
      <c r="CT85" s="198">
        <v>257.91199999999998</v>
      </c>
      <c r="CU85" s="198">
        <v>2.6440000000000001</v>
      </c>
      <c r="CV85" s="198">
        <v>275.85733333333337</v>
      </c>
      <c r="CW85" s="222">
        <v>0.49352750809061502</v>
      </c>
      <c r="CX85" s="272">
        <v>0.32777777777777778</v>
      </c>
      <c r="CY85" s="272">
        <v>4232101.4545454551</v>
      </c>
      <c r="CZ85" s="272">
        <v>361</v>
      </c>
      <c r="DA85" s="272"/>
      <c r="DB85" s="272"/>
      <c r="DC85" s="272"/>
      <c r="DD85" s="230">
        <f t="shared" si="9"/>
        <v>0.49352750809061441</v>
      </c>
      <c r="DE85" s="273">
        <f t="shared" si="10"/>
        <v>2480</v>
      </c>
      <c r="DF85" s="14">
        <f t="shared" si="11"/>
        <v>24</v>
      </c>
      <c r="DG85" s="148">
        <f t="shared" si="12"/>
        <v>24</v>
      </c>
      <c r="DH85" s="148">
        <f t="shared" si="13"/>
        <v>0.3</v>
      </c>
      <c r="DI85" s="273">
        <f t="shared" si="14"/>
        <v>2504</v>
      </c>
      <c r="DJ85" s="264">
        <f t="shared" si="15"/>
        <v>9.5846645367412137E-3</v>
      </c>
      <c r="DL85" s="14" t="str">
        <f>IFERROR(#REF!-AP85,"")</f>
        <v/>
      </c>
      <c r="DN85" s="274" t="str">
        <f>IFERROR(#REF!-M85,"")</f>
        <v/>
      </c>
      <c r="DO85" s="186" t="e">
        <f>IF(#REF!&gt;AQ85,0,1)</f>
        <v>#REF!</v>
      </c>
      <c r="DP85" s="186">
        <f t="shared" si="16"/>
        <v>1</v>
      </c>
      <c r="DQ85" s="186">
        <f t="shared" si="17"/>
        <v>0</v>
      </c>
      <c r="DR85" s="186"/>
      <c r="DS85" s="186"/>
      <c r="DT85" s="186"/>
      <c r="DU85" s="186"/>
      <c r="DV85" s="186"/>
      <c r="DW85" s="186"/>
      <c r="DX85" s="186"/>
      <c r="DY85" s="186"/>
      <c r="DZ85" s="186"/>
      <c r="EA85" s="186"/>
      <c r="EB85" s="186"/>
      <c r="EC85" s="186"/>
      <c r="ED85" s="186"/>
      <c r="EE85" s="186"/>
      <c r="EF85" s="186"/>
      <c r="EG85" s="186"/>
      <c r="EH85" s="186"/>
      <c r="EI85" s="186"/>
      <c r="EJ85" s="186"/>
    </row>
    <row r="86" spans="1:140" s="195" customFormat="1" ht="31.5" hidden="1" customHeight="1" x14ac:dyDescent="0.2">
      <c r="A86" s="214">
        <v>44929</v>
      </c>
      <c r="B86" s="194">
        <v>3</v>
      </c>
      <c r="C86" s="194">
        <v>1</v>
      </c>
      <c r="D86" s="193">
        <v>2023</v>
      </c>
      <c r="E86" s="194">
        <v>432</v>
      </c>
      <c r="F86" s="194">
        <v>450</v>
      </c>
      <c r="G86" s="194">
        <v>7</v>
      </c>
      <c r="H86" s="207" t="s">
        <v>296</v>
      </c>
      <c r="I86" s="148" t="s">
        <v>280</v>
      </c>
      <c r="J86" s="148" t="s">
        <v>193</v>
      </c>
      <c r="K86" s="148">
        <v>3</v>
      </c>
      <c r="L86" s="148">
        <v>2</v>
      </c>
      <c r="M86" s="208">
        <v>270</v>
      </c>
      <c r="N86" s="209">
        <v>251</v>
      </c>
      <c r="O86" s="210">
        <v>288</v>
      </c>
      <c r="P86" s="196">
        <v>328</v>
      </c>
      <c r="Q86" s="196"/>
      <c r="R86" s="196">
        <v>306</v>
      </c>
      <c r="S86" s="196">
        <v>308</v>
      </c>
      <c r="T86" s="196"/>
      <c r="U86" s="196">
        <v>249</v>
      </c>
      <c r="V86" s="196"/>
      <c r="W86" s="196">
        <v>221</v>
      </c>
      <c r="X86" s="196">
        <v>219</v>
      </c>
      <c r="Y86" s="196"/>
      <c r="Z86" s="197">
        <v>93</v>
      </c>
      <c r="AA86" s="197">
        <v>95</v>
      </c>
      <c r="AB86" s="196">
        <v>319</v>
      </c>
      <c r="AC86" s="196"/>
      <c r="AD86" s="196">
        <v>325</v>
      </c>
      <c r="AE86" s="196"/>
      <c r="AF86" s="196">
        <v>301</v>
      </c>
      <c r="AG86" s="196">
        <v>252</v>
      </c>
      <c r="AH86" s="196"/>
      <c r="AI86" s="196">
        <v>261</v>
      </c>
      <c r="AJ86" s="196"/>
      <c r="AK86" s="196">
        <v>249</v>
      </c>
      <c r="AL86" s="197">
        <v>96</v>
      </c>
      <c r="AM86" s="197">
        <v>97</v>
      </c>
      <c r="AN86" s="271">
        <v>314.5</v>
      </c>
      <c r="AO86" s="271">
        <v>241.83333333333329</v>
      </c>
      <c r="AP86" s="218">
        <v>120</v>
      </c>
      <c r="AQ86" s="219">
        <v>90</v>
      </c>
      <c r="AR86" s="217">
        <v>113.3858267716535</v>
      </c>
      <c r="AS86" s="217">
        <v>95.25</v>
      </c>
      <c r="AT86" s="217"/>
      <c r="AU86" s="217"/>
      <c r="AV86" s="217">
        <v>400</v>
      </c>
      <c r="AW86" s="217">
        <v>5</v>
      </c>
      <c r="AX86" s="217">
        <v>4</v>
      </c>
      <c r="AY86" s="217"/>
      <c r="AZ86" s="217"/>
      <c r="BA86" s="217"/>
      <c r="BB86" s="217"/>
      <c r="BC86" s="217"/>
      <c r="BD86" s="217"/>
      <c r="BE86" s="217"/>
      <c r="BF86" s="217"/>
      <c r="BG86" s="217"/>
      <c r="BH86" s="217">
        <v>1600</v>
      </c>
      <c r="BI86" s="217">
        <v>4</v>
      </c>
      <c r="BJ86" s="217">
        <v>2</v>
      </c>
      <c r="BK86" s="217">
        <v>2</v>
      </c>
      <c r="BL86" s="217"/>
      <c r="BM86" s="217"/>
      <c r="BN86" s="217"/>
      <c r="BO86" s="217"/>
      <c r="BP86" s="217"/>
      <c r="BQ86" s="217"/>
      <c r="BR86" s="186" t="s">
        <v>201</v>
      </c>
      <c r="BS86" s="186" t="s">
        <v>202</v>
      </c>
      <c r="BT86" s="186"/>
      <c r="BU86" s="186"/>
      <c r="BV86" s="186">
        <v>1</v>
      </c>
      <c r="BW86" s="186" t="s">
        <v>297</v>
      </c>
      <c r="BX86" s="186" t="s">
        <v>198</v>
      </c>
      <c r="BY86" s="221">
        <v>1.4999999999999999E-2</v>
      </c>
      <c r="BZ86" s="217">
        <v>9</v>
      </c>
      <c r="CA86" s="217">
        <v>4.5</v>
      </c>
      <c r="CB86" s="217">
        <v>404</v>
      </c>
      <c r="CC86" s="217">
        <v>8</v>
      </c>
      <c r="CD86" s="217">
        <v>4</v>
      </c>
      <c r="CE86" s="217">
        <v>1604</v>
      </c>
      <c r="CF86" s="186">
        <v>4</v>
      </c>
      <c r="CG86" s="186">
        <v>3</v>
      </c>
      <c r="CH86" s="101">
        <v>1</v>
      </c>
      <c r="CI86" s="101">
        <v>0</v>
      </c>
      <c r="CJ86" s="101">
        <v>0</v>
      </c>
      <c r="CK86" s="101">
        <v>0</v>
      </c>
      <c r="CL86" s="101">
        <v>0</v>
      </c>
      <c r="CM86" s="101">
        <v>0</v>
      </c>
      <c r="CN86" s="101">
        <v>0</v>
      </c>
      <c r="CO86" s="101">
        <v>17</v>
      </c>
      <c r="CP86" s="220">
        <v>8</v>
      </c>
      <c r="CQ86" s="216">
        <v>2008</v>
      </c>
      <c r="CR86" s="222">
        <v>4.233067729083665E-3</v>
      </c>
      <c r="CS86" s="198">
        <v>2.2949999999999999</v>
      </c>
      <c r="CT86" s="198">
        <v>542.16</v>
      </c>
      <c r="CU86" s="198">
        <v>2.0555833333333329</v>
      </c>
      <c r="CV86" s="198">
        <v>485.6013333333334</v>
      </c>
      <c r="CW86" s="222">
        <v>0.1648148148148148</v>
      </c>
      <c r="CX86" s="272">
        <v>7.4965277777777783E-2</v>
      </c>
      <c r="CY86" s="272">
        <v>3953934.5454545449</v>
      </c>
      <c r="CZ86" s="272">
        <v>361</v>
      </c>
      <c r="DA86" s="272"/>
      <c r="DB86" s="272"/>
      <c r="DC86" s="272"/>
      <c r="DD86" s="230">
        <f t="shared" si="9"/>
        <v>0.1648148148148148</v>
      </c>
      <c r="DE86" s="273">
        <f t="shared" si="10"/>
        <v>2000</v>
      </c>
      <c r="DF86" s="14">
        <f t="shared" si="11"/>
        <v>17</v>
      </c>
      <c r="DG86" s="148">
        <f t="shared" si="12"/>
        <v>9</v>
      </c>
      <c r="DH86" s="148">
        <f t="shared" si="13"/>
        <v>0.1</v>
      </c>
      <c r="DI86" s="273">
        <f t="shared" si="14"/>
        <v>2009</v>
      </c>
      <c r="DJ86" s="264">
        <f t="shared" si="15"/>
        <v>4.4798407167745144E-3</v>
      </c>
      <c r="DL86" s="14" t="str">
        <f>IFERROR(#REF!-AP86,"")</f>
        <v/>
      </c>
      <c r="DN86" s="274" t="str">
        <f>IFERROR(#REF!-M86,"")</f>
        <v/>
      </c>
      <c r="DO86" s="186" t="e">
        <f>IF(#REF!&gt;AQ86,0,1)</f>
        <v>#REF!</v>
      </c>
      <c r="DP86" s="186">
        <f t="shared" si="16"/>
        <v>0</v>
      </c>
      <c r="DQ86" s="186">
        <f t="shared" si="17"/>
        <v>1</v>
      </c>
      <c r="DR86" s="186"/>
      <c r="DS86" s="186"/>
      <c r="DT86" s="186"/>
      <c r="DU86" s="186"/>
      <c r="DV86" s="186"/>
      <c r="DW86" s="186"/>
      <c r="DX86" s="186"/>
      <c r="DY86" s="186"/>
      <c r="DZ86" s="186"/>
      <c r="EA86" s="186"/>
      <c r="EB86" s="186"/>
      <c r="EC86" s="186"/>
      <c r="ED86" s="186"/>
      <c r="EE86" s="186"/>
      <c r="EF86" s="186"/>
      <c r="EG86" s="186"/>
      <c r="EH86" s="186"/>
      <c r="EI86" s="186"/>
      <c r="EJ86" s="186"/>
    </row>
    <row r="87" spans="1:140" s="195" customFormat="1" ht="31.5" hidden="1" customHeight="1" x14ac:dyDescent="0.2">
      <c r="A87" s="214">
        <v>44929</v>
      </c>
      <c r="B87" s="194">
        <v>3</v>
      </c>
      <c r="C87" s="194">
        <v>1</v>
      </c>
      <c r="D87" s="193">
        <v>2023</v>
      </c>
      <c r="E87" s="194">
        <v>432</v>
      </c>
      <c r="F87" s="194">
        <v>451</v>
      </c>
      <c r="G87" s="194">
        <v>7</v>
      </c>
      <c r="H87" s="207" t="s">
        <v>298</v>
      </c>
      <c r="I87" s="148" t="s">
        <v>277</v>
      </c>
      <c r="J87" s="148" t="s">
        <v>193</v>
      </c>
      <c r="K87" s="148">
        <v>3</v>
      </c>
      <c r="L87" s="148">
        <v>2</v>
      </c>
      <c r="M87" s="208">
        <v>175</v>
      </c>
      <c r="N87" s="209">
        <v>162</v>
      </c>
      <c r="O87" s="210">
        <v>187</v>
      </c>
      <c r="P87" s="196">
        <v>224</v>
      </c>
      <c r="Q87" s="196"/>
      <c r="R87" s="196">
        <v>203</v>
      </c>
      <c r="S87" s="196">
        <v>203</v>
      </c>
      <c r="T87" s="196"/>
      <c r="U87" s="196">
        <v>168</v>
      </c>
      <c r="V87" s="196"/>
      <c r="W87" s="196">
        <v>144</v>
      </c>
      <c r="X87" s="196">
        <v>145</v>
      </c>
      <c r="Y87" s="196"/>
      <c r="Z87" s="197"/>
      <c r="AA87" s="197"/>
      <c r="AB87" s="196">
        <v>192</v>
      </c>
      <c r="AC87" s="196"/>
      <c r="AD87" s="196">
        <v>204</v>
      </c>
      <c r="AE87" s="196"/>
      <c r="AF87" s="196">
        <v>195</v>
      </c>
      <c r="AG87" s="196">
        <v>161</v>
      </c>
      <c r="AH87" s="196"/>
      <c r="AI87" s="196">
        <v>168</v>
      </c>
      <c r="AJ87" s="196"/>
      <c r="AK87" s="196">
        <v>168</v>
      </c>
      <c r="AL87" s="197"/>
      <c r="AM87" s="197"/>
      <c r="AN87" s="271">
        <v>203.5</v>
      </c>
      <c r="AO87" s="271">
        <v>159</v>
      </c>
      <c r="AP87" s="218">
        <v>120</v>
      </c>
      <c r="AQ87" s="219">
        <v>90</v>
      </c>
      <c r="AR87" s="217"/>
      <c r="AS87" s="217"/>
      <c r="AT87" s="217"/>
      <c r="AU87" s="217"/>
      <c r="AV87" s="217">
        <v>400</v>
      </c>
      <c r="AW87" s="217">
        <v>6</v>
      </c>
      <c r="AX87" s="217">
        <v>6</v>
      </c>
      <c r="AY87" s="217"/>
      <c r="AZ87" s="217"/>
      <c r="BA87" s="217"/>
      <c r="BB87" s="217"/>
      <c r="BC87" s="217"/>
      <c r="BD87" s="217"/>
      <c r="BE87" s="217"/>
      <c r="BF87" s="217"/>
      <c r="BG87" s="217"/>
      <c r="BH87" s="217">
        <v>1600</v>
      </c>
      <c r="BI87" s="217">
        <v>3</v>
      </c>
      <c r="BJ87" s="217">
        <v>3</v>
      </c>
      <c r="BK87" s="217">
        <v>3</v>
      </c>
      <c r="BL87" s="217"/>
      <c r="BM87" s="217"/>
      <c r="BN87" s="217"/>
      <c r="BO87" s="217"/>
      <c r="BP87" s="217"/>
      <c r="BQ87" s="217"/>
      <c r="BR87" s="186" t="s">
        <v>201</v>
      </c>
      <c r="BS87" s="186" t="s">
        <v>202</v>
      </c>
      <c r="BT87" s="186"/>
      <c r="BU87" s="186"/>
      <c r="BV87" s="186">
        <v>1</v>
      </c>
      <c r="BW87" s="186" t="s">
        <v>297</v>
      </c>
      <c r="BX87" s="186" t="s">
        <v>198</v>
      </c>
      <c r="BY87" s="221">
        <v>1.4999999999999999E-2</v>
      </c>
      <c r="BZ87" s="217">
        <v>12</v>
      </c>
      <c r="CA87" s="217">
        <v>6</v>
      </c>
      <c r="CB87" s="217">
        <v>406</v>
      </c>
      <c r="CC87" s="217">
        <v>9</v>
      </c>
      <c r="CD87" s="217">
        <v>4.5</v>
      </c>
      <c r="CE87" s="217">
        <v>1604</v>
      </c>
      <c r="CF87" s="186">
        <v>4</v>
      </c>
      <c r="CG87" s="186">
        <v>4</v>
      </c>
      <c r="CH87" s="101">
        <v>1</v>
      </c>
      <c r="CI87" s="101">
        <v>0</v>
      </c>
      <c r="CJ87" s="101">
        <v>0</v>
      </c>
      <c r="CK87" s="101">
        <v>0</v>
      </c>
      <c r="CL87" s="101">
        <v>0</v>
      </c>
      <c r="CM87" s="101">
        <v>0</v>
      </c>
      <c r="CN87" s="101">
        <v>0</v>
      </c>
      <c r="CO87" s="101">
        <v>21</v>
      </c>
      <c r="CP87" s="220">
        <v>10</v>
      </c>
      <c r="CQ87" s="216">
        <v>2010</v>
      </c>
      <c r="CR87" s="222">
        <v>5.2238805970149264E-3</v>
      </c>
      <c r="CS87" s="198">
        <v>1.8374999999999999</v>
      </c>
      <c r="CT87" s="198">
        <v>351.75</v>
      </c>
      <c r="CU87" s="198">
        <v>1.6695</v>
      </c>
      <c r="CV87" s="198">
        <v>319.58999999999997</v>
      </c>
      <c r="CW87" s="222">
        <v>0.16285714285714289</v>
      </c>
      <c r="CX87" s="272"/>
      <c r="CY87" s="272">
        <v>3957872.727272728</v>
      </c>
      <c r="CZ87" s="272">
        <v>361</v>
      </c>
      <c r="DA87" s="272"/>
      <c r="DB87" s="272"/>
      <c r="DC87" s="272"/>
      <c r="DD87" s="230">
        <f t="shared" si="9"/>
        <v>0.16285714285714287</v>
      </c>
      <c r="DE87" s="273">
        <f t="shared" si="10"/>
        <v>2000</v>
      </c>
      <c r="DF87" s="14">
        <f t="shared" si="11"/>
        <v>21</v>
      </c>
      <c r="DG87" s="148">
        <f t="shared" si="12"/>
        <v>11</v>
      </c>
      <c r="DH87" s="148" t="str">
        <f t="shared" si="13"/>
        <v/>
      </c>
      <c r="DI87" s="273">
        <f t="shared" si="14"/>
        <v>2011</v>
      </c>
      <c r="DJ87" s="264">
        <f t="shared" si="15"/>
        <v>5.4699154649428148E-3</v>
      </c>
      <c r="DL87" s="14" t="str">
        <f>IFERROR(#REF!-AP87,"")</f>
        <v/>
      </c>
      <c r="DN87" s="274" t="str">
        <f>IFERROR(#REF!-M87,"")</f>
        <v/>
      </c>
      <c r="DO87" s="186" t="e">
        <f>IF(#REF!&gt;AQ87,0,1)</f>
        <v>#REF!</v>
      </c>
      <c r="DP87" s="186">
        <f t="shared" si="16"/>
        <v>0</v>
      </c>
      <c r="DQ87" s="186">
        <f t="shared" si="17"/>
        <v>1</v>
      </c>
      <c r="DR87" s="186"/>
      <c r="DS87" s="186"/>
      <c r="DT87" s="186"/>
      <c r="DU87" s="186"/>
      <c r="DV87" s="186"/>
      <c r="DW87" s="186"/>
      <c r="DX87" s="186"/>
      <c r="DY87" s="186"/>
      <c r="DZ87" s="186"/>
      <c r="EA87" s="186"/>
      <c r="EB87" s="186"/>
      <c r="EC87" s="186"/>
      <c r="ED87" s="186"/>
      <c r="EE87" s="186"/>
      <c r="EF87" s="186"/>
      <c r="EG87" s="186"/>
      <c r="EH87" s="186"/>
      <c r="EI87" s="186"/>
      <c r="EJ87" s="186"/>
    </row>
    <row r="88" spans="1:140" s="195" customFormat="1" ht="31.5" hidden="1" customHeight="1" x14ac:dyDescent="0.2">
      <c r="A88" s="214">
        <v>44929</v>
      </c>
      <c r="B88" s="194">
        <v>3</v>
      </c>
      <c r="C88" s="194">
        <v>1</v>
      </c>
      <c r="D88" s="193">
        <v>2023</v>
      </c>
      <c r="E88" s="194">
        <v>423</v>
      </c>
      <c r="F88" s="194">
        <v>669</v>
      </c>
      <c r="G88" s="194">
        <v>8</v>
      </c>
      <c r="H88" s="207" t="s">
        <v>241</v>
      </c>
      <c r="I88" s="148" t="s">
        <v>242</v>
      </c>
      <c r="J88" s="148" t="s">
        <v>193</v>
      </c>
      <c r="K88" s="148">
        <v>2</v>
      </c>
      <c r="L88" s="148">
        <v>2</v>
      </c>
      <c r="M88" s="208">
        <v>954</v>
      </c>
      <c r="N88" s="209">
        <v>897</v>
      </c>
      <c r="O88" s="210">
        <v>1021</v>
      </c>
      <c r="P88" s="196">
        <v>1456</v>
      </c>
      <c r="Q88" s="196"/>
      <c r="R88" s="196">
        <v>1392</v>
      </c>
      <c r="S88" s="196">
        <v>1452</v>
      </c>
      <c r="T88" s="196"/>
      <c r="U88" s="196">
        <v>996</v>
      </c>
      <c r="V88" s="196"/>
      <c r="W88" s="196">
        <v>1038</v>
      </c>
      <c r="X88" s="196">
        <v>1048</v>
      </c>
      <c r="Y88" s="196"/>
      <c r="Z88" s="197">
        <v>168</v>
      </c>
      <c r="AA88" s="197">
        <v>167</v>
      </c>
      <c r="AB88" s="196">
        <v>1365</v>
      </c>
      <c r="AC88" s="196"/>
      <c r="AD88" s="196">
        <v>1393</v>
      </c>
      <c r="AE88" s="196"/>
      <c r="AF88" s="196"/>
      <c r="AG88" s="196">
        <v>990</v>
      </c>
      <c r="AH88" s="196"/>
      <c r="AI88" s="196">
        <v>967</v>
      </c>
      <c r="AJ88" s="196"/>
      <c r="AK88" s="196"/>
      <c r="AL88" s="197">
        <v>181</v>
      </c>
      <c r="AM88" s="197">
        <v>182</v>
      </c>
      <c r="AN88" s="271">
        <v>1411.6</v>
      </c>
      <c r="AO88" s="271">
        <v>1007.8</v>
      </c>
      <c r="AP88" s="218">
        <v>40</v>
      </c>
      <c r="AQ88" s="219">
        <v>180</v>
      </c>
      <c r="AR88" s="217">
        <v>41.260744985673362</v>
      </c>
      <c r="AS88" s="217">
        <v>174.5</v>
      </c>
      <c r="AT88" s="217"/>
      <c r="AU88" s="217"/>
      <c r="AV88" s="217">
        <v>864</v>
      </c>
      <c r="AW88" s="217">
        <v>15</v>
      </c>
      <c r="AX88" s="217">
        <v>16</v>
      </c>
      <c r="AY88" s="217"/>
      <c r="AZ88" s="217"/>
      <c r="BA88" s="217">
        <v>6</v>
      </c>
      <c r="BB88" s="217"/>
      <c r="BC88" s="217"/>
      <c r="BD88" s="217"/>
      <c r="BE88" s="217"/>
      <c r="BF88" s="217"/>
      <c r="BG88" s="217"/>
      <c r="BH88" s="217">
        <v>534</v>
      </c>
      <c r="BI88" s="217">
        <v>20</v>
      </c>
      <c r="BJ88" s="217">
        <v>10</v>
      </c>
      <c r="BK88" s="217">
        <v>10</v>
      </c>
      <c r="BL88" s="217"/>
      <c r="BM88" s="217">
        <v>4</v>
      </c>
      <c r="BN88" s="217"/>
      <c r="BO88" s="217"/>
      <c r="BP88" s="217"/>
      <c r="BQ88" s="217"/>
      <c r="BR88" s="186" t="s">
        <v>194</v>
      </c>
      <c r="BS88" s="186" t="s">
        <v>195</v>
      </c>
      <c r="BT88" s="186" t="s">
        <v>243</v>
      </c>
      <c r="BU88" s="186" t="s">
        <v>197</v>
      </c>
      <c r="BV88" s="186">
        <v>1</v>
      </c>
      <c r="BW88" s="186" t="s">
        <v>241</v>
      </c>
      <c r="BX88" s="186" t="s">
        <v>198</v>
      </c>
      <c r="BY88" s="221">
        <v>1.4999999999999999E-2</v>
      </c>
      <c r="BZ88" s="217">
        <v>37</v>
      </c>
      <c r="CA88" s="217">
        <v>18.5</v>
      </c>
      <c r="CB88" s="217">
        <v>882</v>
      </c>
      <c r="CC88" s="217">
        <v>44</v>
      </c>
      <c r="CD88" s="217">
        <v>22</v>
      </c>
      <c r="CE88" s="217">
        <v>556</v>
      </c>
      <c r="CF88" s="186">
        <v>17</v>
      </c>
      <c r="CG88" s="186">
        <v>13</v>
      </c>
      <c r="CH88" s="101">
        <v>5</v>
      </c>
      <c r="CI88" s="101">
        <v>0</v>
      </c>
      <c r="CJ88" s="101">
        <v>5</v>
      </c>
      <c r="CK88" s="101">
        <v>0</v>
      </c>
      <c r="CL88" s="101">
        <v>0</v>
      </c>
      <c r="CM88" s="101">
        <v>0</v>
      </c>
      <c r="CN88" s="101">
        <v>0</v>
      </c>
      <c r="CO88" s="101">
        <v>81</v>
      </c>
      <c r="CP88" s="220">
        <v>40</v>
      </c>
      <c r="CQ88" s="216">
        <v>1438</v>
      </c>
      <c r="CR88" s="222">
        <v>2.8164116828929071E-2</v>
      </c>
      <c r="CS88" s="198">
        <v>38.637</v>
      </c>
      <c r="CT88" s="198">
        <v>1371.8520000000001</v>
      </c>
      <c r="CU88" s="198">
        <v>40.815899999999999</v>
      </c>
      <c r="CV88" s="198">
        <v>1449.2164</v>
      </c>
      <c r="CW88" s="222">
        <v>0.47966457023060788</v>
      </c>
      <c r="CX88" s="272">
        <v>0.98156249999999989</v>
      </c>
      <c r="CY88" s="272">
        <v>943850.90909090918</v>
      </c>
      <c r="CZ88" s="272">
        <v>361</v>
      </c>
      <c r="DA88" s="272"/>
      <c r="DB88" s="272"/>
      <c r="DC88" s="272"/>
      <c r="DD88" s="230">
        <f t="shared" si="9"/>
        <v>0.47966457023060788</v>
      </c>
      <c r="DE88" s="273">
        <f t="shared" si="10"/>
        <v>1398</v>
      </c>
      <c r="DF88" s="14">
        <f t="shared" si="11"/>
        <v>81</v>
      </c>
      <c r="DG88" s="148">
        <f t="shared" si="12"/>
        <v>41</v>
      </c>
      <c r="DH88" s="148">
        <f t="shared" si="13"/>
        <v>1</v>
      </c>
      <c r="DI88" s="273">
        <f t="shared" si="14"/>
        <v>1439</v>
      </c>
      <c r="DJ88" s="264">
        <f t="shared" si="15"/>
        <v>2.8492008339124391E-2</v>
      </c>
      <c r="DL88" s="14" t="str">
        <f>IFERROR(#REF!-AP88,"")</f>
        <v/>
      </c>
      <c r="DN88" s="274" t="str">
        <f>IFERROR(#REF!-M88,"")</f>
        <v/>
      </c>
      <c r="DO88" s="186" t="e">
        <f>IF(#REF!&gt;AQ88,0,1)</f>
        <v>#REF!</v>
      </c>
      <c r="DP88" s="186">
        <f t="shared" si="16"/>
        <v>1</v>
      </c>
      <c r="DQ88" s="186">
        <f t="shared" si="17"/>
        <v>1</v>
      </c>
      <c r="DR88" s="186"/>
      <c r="DS88" s="186"/>
      <c r="DT88" s="186"/>
      <c r="DU88" s="186"/>
      <c r="DV88" s="186"/>
      <c r="DW88" s="186"/>
      <c r="DX88" s="186"/>
      <c r="DY88" s="186"/>
      <c r="DZ88" s="186"/>
      <c r="EA88" s="186"/>
      <c r="EB88" s="186"/>
      <c r="EC88" s="186"/>
      <c r="ED88" s="186"/>
      <c r="EE88" s="186"/>
      <c r="EF88" s="186"/>
      <c r="EG88" s="186"/>
      <c r="EH88" s="186"/>
      <c r="EI88" s="186"/>
      <c r="EJ88" s="186"/>
    </row>
    <row r="89" spans="1:140" s="195" customFormat="1" ht="31.5" hidden="1" customHeight="1" x14ac:dyDescent="0.2">
      <c r="A89" s="214">
        <v>44929</v>
      </c>
      <c r="B89" s="194">
        <v>3</v>
      </c>
      <c r="C89" s="194">
        <v>1</v>
      </c>
      <c r="D89" s="193">
        <v>2023</v>
      </c>
      <c r="E89" s="194">
        <v>18</v>
      </c>
      <c r="F89" s="194">
        <v>49</v>
      </c>
      <c r="G89" s="194">
        <v>9</v>
      </c>
      <c r="H89" s="207" t="s">
        <v>244</v>
      </c>
      <c r="I89" s="148" t="s">
        <v>245</v>
      </c>
      <c r="J89" s="148" t="s">
        <v>217</v>
      </c>
      <c r="K89" s="148">
        <v>3</v>
      </c>
      <c r="L89" s="148">
        <v>3</v>
      </c>
      <c r="M89" s="208">
        <v>100</v>
      </c>
      <c r="N89" s="209">
        <v>95</v>
      </c>
      <c r="O89" s="210">
        <v>104</v>
      </c>
      <c r="P89" s="196">
        <v>153</v>
      </c>
      <c r="Q89" s="196"/>
      <c r="R89" s="196"/>
      <c r="S89" s="196"/>
      <c r="T89" s="196"/>
      <c r="U89" s="196">
        <v>110</v>
      </c>
      <c r="V89" s="196"/>
      <c r="W89" s="196"/>
      <c r="X89" s="196"/>
      <c r="Y89" s="196"/>
      <c r="Z89" s="197"/>
      <c r="AA89" s="197"/>
      <c r="AB89" s="196"/>
      <c r="AC89" s="196"/>
      <c r="AD89" s="196"/>
      <c r="AE89" s="196"/>
      <c r="AF89" s="196"/>
      <c r="AG89" s="196"/>
      <c r="AH89" s="196"/>
      <c r="AI89" s="196"/>
      <c r="AJ89" s="196"/>
      <c r="AK89" s="196"/>
      <c r="AL89" s="197"/>
      <c r="AM89" s="197"/>
      <c r="AN89" s="271">
        <v>153</v>
      </c>
      <c r="AO89" s="271">
        <v>110</v>
      </c>
      <c r="AP89" s="218">
        <v>101</v>
      </c>
      <c r="AQ89" s="219">
        <v>107</v>
      </c>
      <c r="AR89" s="217"/>
      <c r="AS89" s="217"/>
      <c r="AT89" s="217"/>
      <c r="AU89" s="217"/>
      <c r="AV89" s="217">
        <v>1848</v>
      </c>
      <c r="AW89" s="217">
        <v>3</v>
      </c>
      <c r="AX89" s="217">
        <v>5</v>
      </c>
      <c r="AY89" s="217"/>
      <c r="AZ89" s="217"/>
      <c r="BA89" s="217"/>
      <c r="BB89" s="217"/>
      <c r="BC89" s="217"/>
      <c r="BD89" s="217"/>
      <c r="BE89" s="217"/>
      <c r="BF89" s="217"/>
      <c r="BG89" s="217"/>
      <c r="BH89" s="217"/>
      <c r="BI89" s="217"/>
      <c r="BJ89" s="217"/>
      <c r="BK89" s="217"/>
      <c r="BL89" s="217"/>
      <c r="BM89" s="217"/>
      <c r="BN89" s="217"/>
      <c r="BO89" s="217"/>
      <c r="BP89" s="217"/>
      <c r="BQ89" s="217"/>
      <c r="BR89" s="186" t="s">
        <v>194</v>
      </c>
      <c r="BS89" s="186" t="s">
        <v>195</v>
      </c>
      <c r="BT89" s="186" t="s">
        <v>246</v>
      </c>
      <c r="BU89" s="186" t="s">
        <v>219</v>
      </c>
      <c r="BV89" s="186">
        <v>1</v>
      </c>
      <c r="BW89" s="186" t="s">
        <v>247</v>
      </c>
      <c r="BX89" s="186" t="s">
        <v>198</v>
      </c>
      <c r="BY89" s="221">
        <v>1.4999999999999999E-2</v>
      </c>
      <c r="BZ89" s="217">
        <v>8</v>
      </c>
      <c r="CA89" s="217">
        <v>2.666666666666667</v>
      </c>
      <c r="CB89" s="217">
        <v>1850</v>
      </c>
      <c r="CC89" s="217">
        <v>0</v>
      </c>
      <c r="CD89" s="217">
        <v>0</v>
      </c>
      <c r="CE89" s="217">
        <v>0</v>
      </c>
      <c r="CF89" s="186">
        <v>1</v>
      </c>
      <c r="CG89" s="186">
        <v>1</v>
      </c>
      <c r="CH89" s="101">
        <v>0</v>
      </c>
      <c r="CI89" s="101">
        <v>0</v>
      </c>
      <c r="CJ89" s="101">
        <v>0</v>
      </c>
      <c r="CK89" s="101">
        <v>0</v>
      </c>
      <c r="CL89" s="101">
        <v>0</v>
      </c>
      <c r="CM89" s="101">
        <v>0</v>
      </c>
      <c r="CN89" s="101">
        <v>0</v>
      </c>
      <c r="CO89" s="101">
        <v>8</v>
      </c>
      <c r="CP89" s="220">
        <v>2</v>
      </c>
      <c r="CQ89" s="216">
        <v>1850</v>
      </c>
      <c r="CR89" s="222">
        <v>1.441441441441441E-3</v>
      </c>
      <c r="CS89" s="198">
        <v>0.26666666666666661</v>
      </c>
      <c r="CT89" s="198">
        <v>185</v>
      </c>
      <c r="CU89" s="198">
        <v>0.29333333333333328</v>
      </c>
      <c r="CV89" s="198">
        <v>203.5</v>
      </c>
      <c r="CW89" s="222">
        <v>0.53</v>
      </c>
      <c r="CX89" s="272"/>
      <c r="CY89" s="272">
        <v>3066038.6363636372</v>
      </c>
      <c r="CZ89" s="272">
        <v>361</v>
      </c>
      <c r="DA89" s="272"/>
      <c r="DB89" s="272"/>
      <c r="DC89" s="272"/>
      <c r="DD89" s="230">
        <f t="shared" si="9"/>
        <v>0.53</v>
      </c>
      <c r="DE89" s="273">
        <f t="shared" si="10"/>
        <v>1848</v>
      </c>
      <c r="DF89" s="14">
        <f t="shared" si="11"/>
        <v>8</v>
      </c>
      <c r="DG89" s="148">
        <f t="shared" si="12"/>
        <v>3</v>
      </c>
      <c r="DH89" s="148" t="str">
        <f t="shared" si="13"/>
        <v/>
      </c>
      <c r="DI89" s="273">
        <f t="shared" si="14"/>
        <v>1851</v>
      </c>
      <c r="DJ89" s="264">
        <f t="shared" si="15"/>
        <v>1.6207455429497568E-3</v>
      </c>
      <c r="DL89" s="14" t="str">
        <f>IFERROR(#REF!-AP89,"")</f>
        <v/>
      </c>
      <c r="DN89" s="274" t="str">
        <f>IFERROR(#REF!-M89,"")</f>
        <v/>
      </c>
      <c r="DO89" s="186" t="e">
        <f>IF(#REF!&gt;AQ89,0,1)</f>
        <v>#REF!</v>
      </c>
      <c r="DP89" s="186">
        <f t="shared" si="16"/>
        <v>1</v>
      </c>
      <c r="DQ89" s="186">
        <f t="shared" si="17"/>
        <v>0</v>
      </c>
      <c r="DR89" s="186"/>
      <c r="DS89" s="186"/>
      <c r="DT89" s="186"/>
      <c r="DU89" s="186"/>
      <c r="DV89" s="186"/>
      <c r="DW89" s="186"/>
      <c r="DX89" s="186"/>
      <c r="DY89" s="186"/>
      <c r="DZ89" s="186"/>
      <c r="EA89" s="186"/>
      <c r="EB89" s="186"/>
      <c r="EC89" s="186"/>
      <c r="ED89" s="186"/>
      <c r="EE89" s="186"/>
      <c r="EF89" s="186"/>
      <c r="EG89" s="186"/>
      <c r="EH89" s="186"/>
      <c r="EI89" s="186"/>
      <c r="EJ89" s="186"/>
    </row>
    <row r="90" spans="1:140" s="195" customFormat="1" ht="31.5" hidden="1" customHeight="1" x14ac:dyDescent="0.2">
      <c r="A90" s="214">
        <v>44929</v>
      </c>
      <c r="B90" s="194">
        <v>3</v>
      </c>
      <c r="C90" s="194">
        <v>1</v>
      </c>
      <c r="D90" s="193">
        <v>2023</v>
      </c>
      <c r="E90" s="194">
        <v>18</v>
      </c>
      <c r="F90" s="194">
        <v>50</v>
      </c>
      <c r="G90" s="194">
        <v>9</v>
      </c>
      <c r="H90" s="207" t="s">
        <v>248</v>
      </c>
      <c r="I90" s="148" t="s">
        <v>249</v>
      </c>
      <c r="J90" s="148" t="s">
        <v>217</v>
      </c>
      <c r="K90" s="148">
        <v>3</v>
      </c>
      <c r="L90" s="148">
        <v>3</v>
      </c>
      <c r="M90" s="208">
        <v>54</v>
      </c>
      <c r="N90" s="209">
        <v>51</v>
      </c>
      <c r="O90" s="210">
        <v>56</v>
      </c>
      <c r="P90" s="196">
        <v>73</v>
      </c>
      <c r="Q90" s="196"/>
      <c r="R90" s="196"/>
      <c r="S90" s="196"/>
      <c r="T90" s="196"/>
      <c r="U90" s="196">
        <v>60</v>
      </c>
      <c r="V90" s="196"/>
      <c r="W90" s="196"/>
      <c r="X90" s="196"/>
      <c r="Y90" s="196"/>
      <c r="Z90" s="197"/>
      <c r="AA90" s="197"/>
      <c r="AB90" s="196"/>
      <c r="AC90" s="196"/>
      <c r="AD90" s="196"/>
      <c r="AE90" s="196"/>
      <c r="AF90" s="196"/>
      <c r="AG90" s="196"/>
      <c r="AH90" s="196"/>
      <c r="AI90" s="196"/>
      <c r="AJ90" s="196"/>
      <c r="AK90" s="196"/>
      <c r="AL90" s="197"/>
      <c r="AM90" s="197"/>
      <c r="AN90" s="271">
        <v>73</v>
      </c>
      <c r="AO90" s="271">
        <v>60</v>
      </c>
      <c r="AP90" s="218">
        <v>101</v>
      </c>
      <c r="AQ90" s="219">
        <v>107</v>
      </c>
      <c r="AR90" s="217"/>
      <c r="AS90" s="217"/>
      <c r="AT90" s="217"/>
      <c r="AU90" s="217"/>
      <c r="AV90" s="217">
        <v>1848</v>
      </c>
      <c r="AW90" s="217"/>
      <c r="AX90" s="217">
        <v>5</v>
      </c>
      <c r="AY90" s="217"/>
      <c r="AZ90" s="217"/>
      <c r="BA90" s="217"/>
      <c r="BB90" s="217"/>
      <c r="BC90" s="217"/>
      <c r="BD90" s="217"/>
      <c r="BE90" s="217"/>
      <c r="BF90" s="217"/>
      <c r="BG90" s="217"/>
      <c r="BH90" s="217"/>
      <c r="BI90" s="217"/>
      <c r="BJ90" s="217"/>
      <c r="BK90" s="217"/>
      <c r="BL90" s="217"/>
      <c r="BM90" s="217"/>
      <c r="BN90" s="217"/>
      <c r="BO90" s="217"/>
      <c r="BP90" s="217"/>
      <c r="BQ90" s="217"/>
      <c r="BR90" s="186" t="s">
        <v>194</v>
      </c>
      <c r="BS90" s="186" t="s">
        <v>195</v>
      </c>
      <c r="BT90" s="186" t="s">
        <v>250</v>
      </c>
      <c r="BU90" s="186" t="s">
        <v>219</v>
      </c>
      <c r="BV90" s="186">
        <v>1</v>
      </c>
      <c r="BW90" s="186" t="s">
        <v>247</v>
      </c>
      <c r="BX90" s="186" t="s">
        <v>198</v>
      </c>
      <c r="BY90" s="221">
        <v>1.4999999999999999E-2</v>
      </c>
      <c r="BZ90" s="217">
        <v>5</v>
      </c>
      <c r="CA90" s="217">
        <v>1.666666666666667</v>
      </c>
      <c r="CB90" s="217">
        <v>1849</v>
      </c>
      <c r="CC90" s="217">
        <v>0</v>
      </c>
      <c r="CD90" s="217">
        <v>0</v>
      </c>
      <c r="CE90" s="217">
        <v>0</v>
      </c>
      <c r="CF90" s="186">
        <v>0</v>
      </c>
      <c r="CG90" s="186">
        <v>1</v>
      </c>
      <c r="CH90" s="101">
        <v>0</v>
      </c>
      <c r="CI90" s="101">
        <v>0</v>
      </c>
      <c r="CJ90" s="101">
        <v>0</v>
      </c>
      <c r="CK90" s="101">
        <v>0</v>
      </c>
      <c r="CL90" s="101">
        <v>0</v>
      </c>
      <c r="CM90" s="101">
        <v>0</v>
      </c>
      <c r="CN90" s="101">
        <v>0</v>
      </c>
      <c r="CO90" s="101">
        <v>5</v>
      </c>
      <c r="CP90" s="220">
        <v>1</v>
      </c>
      <c r="CQ90" s="216">
        <v>1849</v>
      </c>
      <c r="CR90" s="222">
        <v>9.0138813773210744E-4</v>
      </c>
      <c r="CS90" s="198">
        <v>0.09</v>
      </c>
      <c r="CT90" s="198">
        <v>99.846000000000004</v>
      </c>
      <c r="CU90" s="198">
        <v>0.1</v>
      </c>
      <c r="CV90" s="198">
        <v>110.94</v>
      </c>
      <c r="CW90" s="222">
        <v>0.35185185185185192</v>
      </c>
      <c r="CX90" s="272"/>
      <c r="CY90" s="272">
        <v>3064381.3181818179</v>
      </c>
      <c r="CZ90" s="272">
        <v>361</v>
      </c>
      <c r="DA90" s="272"/>
      <c r="DB90" s="272"/>
      <c r="DC90" s="272"/>
      <c r="DD90" s="230">
        <f t="shared" si="9"/>
        <v>0.35185185185185186</v>
      </c>
      <c r="DE90" s="273">
        <f t="shared" si="10"/>
        <v>1848</v>
      </c>
      <c r="DF90" s="14">
        <f t="shared" si="11"/>
        <v>5</v>
      </c>
      <c r="DG90" s="148">
        <f t="shared" si="12"/>
        <v>2</v>
      </c>
      <c r="DH90" s="148" t="str">
        <f t="shared" si="13"/>
        <v/>
      </c>
      <c r="DI90" s="273">
        <f t="shared" si="14"/>
        <v>1850</v>
      </c>
      <c r="DJ90" s="264">
        <f t="shared" si="15"/>
        <v>1.0810810810810811E-3</v>
      </c>
      <c r="DL90" s="14" t="str">
        <f>IFERROR(#REF!-AP90,"")</f>
        <v/>
      </c>
      <c r="DN90" s="274" t="str">
        <f>IFERROR(#REF!-M90,"")</f>
        <v/>
      </c>
      <c r="DO90" s="186" t="e">
        <f>IF(#REF!&gt;AQ90,0,1)</f>
        <v>#REF!</v>
      </c>
      <c r="DP90" s="186">
        <f t="shared" si="16"/>
        <v>1</v>
      </c>
      <c r="DQ90" s="186">
        <f t="shared" si="17"/>
        <v>0</v>
      </c>
      <c r="DR90" s="186"/>
      <c r="DS90" s="186"/>
      <c r="DT90" s="186"/>
      <c r="DU90" s="186"/>
      <c r="DV90" s="186"/>
      <c r="DW90" s="186"/>
      <c r="DX90" s="186"/>
      <c r="DY90" s="186"/>
      <c r="DZ90" s="186"/>
      <c r="EA90" s="186"/>
      <c r="EB90" s="186"/>
      <c r="EC90" s="186"/>
      <c r="ED90" s="186"/>
      <c r="EE90" s="186"/>
      <c r="EF90" s="186"/>
      <c r="EG90" s="186"/>
      <c r="EH90" s="186"/>
      <c r="EI90" s="186"/>
      <c r="EJ90" s="186"/>
    </row>
    <row r="91" spans="1:140" s="195" customFormat="1" ht="31.5" hidden="1" customHeight="1" x14ac:dyDescent="0.2">
      <c r="A91" s="214">
        <v>44929</v>
      </c>
      <c r="B91" s="194">
        <v>3</v>
      </c>
      <c r="C91" s="194">
        <v>1</v>
      </c>
      <c r="D91" s="193">
        <v>2023</v>
      </c>
      <c r="E91" s="194">
        <v>384</v>
      </c>
      <c r="F91" s="194">
        <v>556</v>
      </c>
      <c r="G91" s="194">
        <v>9</v>
      </c>
      <c r="H91" s="207" t="s">
        <v>317</v>
      </c>
      <c r="I91" s="148" t="s">
        <v>318</v>
      </c>
      <c r="J91" s="148" t="s">
        <v>193</v>
      </c>
      <c r="K91" s="148">
        <v>1</v>
      </c>
      <c r="L91" s="148">
        <v>6</v>
      </c>
      <c r="M91" s="208">
        <v>1066</v>
      </c>
      <c r="N91" s="209">
        <v>1003</v>
      </c>
      <c r="O91" s="210">
        <v>1141</v>
      </c>
      <c r="P91" s="196"/>
      <c r="Q91" s="196"/>
      <c r="R91" s="196"/>
      <c r="S91" s="196">
        <v>2189</v>
      </c>
      <c r="T91" s="196"/>
      <c r="U91" s="196"/>
      <c r="V91" s="196"/>
      <c r="W91" s="196"/>
      <c r="X91" s="196">
        <v>1495</v>
      </c>
      <c r="Y91" s="196"/>
      <c r="Z91" s="197"/>
      <c r="AA91" s="197">
        <v>158</v>
      </c>
      <c r="AB91" s="196">
        <v>1899</v>
      </c>
      <c r="AC91" s="196"/>
      <c r="AD91" s="196">
        <v>1822</v>
      </c>
      <c r="AE91" s="196"/>
      <c r="AF91" s="196">
        <v>1868</v>
      </c>
      <c r="AG91" s="196">
        <v>1284</v>
      </c>
      <c r="AH91" s="196"/>
      <c r="AI91" s="196">
        <v>1293</v>
      </c>
      <c r="AJ91" s="196"/>
      <c r="AK91" s="196">
        <v>1240</v>
      </c>
      <c r="AL91" s="197">
        <v>163</v>
      </c>
      <c r="AM91" s="197">
        <v>164</v>
      </c>
      <c r="AN91" s="271">
        <v>1944.5</v>
      </c>
      <c r="AO91" s="271">
        <v>1328</v>
      </c>
      <c r="AP91" s="218">
        <v>21</v>
      </c>
      <c r="AQ91" s="219">
        <v>180</v>
      </c>
      <c r="AR91" s="217">
        <v>22.268041237113401</v>
      </c>
      <c r="AS91" s="217">
        <v>161.66666666666671</v>
      </c>
      <c r="AT91" s="217"/>
      <c r="AU91" s="217"/>
      <c r="AV91" s="217"/>
      <c r="AW91" s="217">
        <v>12</v>
      </c>
      <c r="AX91" s="217">
        <v>10</v>
      </c>
      <c r="AY91" s="217">
        <v>2</v>
      </c>
      <c r="AZ91" s="217"/>
      <c r="BA91" s="217"/>
      <c r="BB91" s="217"/>
      <c r="BC91" s="217"/>
      <c r="BD91" s="217"/>
      <c r="BE91" s="217"/>
      <c r="BF91" s="217"/>
      <c r="BG91" s="217"/>
      <c r="BH91" s="217"/>
      <c r="BI91" s="217">
        <v>10</v>
      </c>
      <c r="BJ91" s="217">
        <v>10</v>
      </c>
      <c r="BK91" s="217">
        <v>10</v>
      </c>
      <c r="BL91" s="217"/>
      <c r="BM91" s="217"/>
      <c r="BN91" s="217"/>
      <c r="BO91" s="217"/>
      <c r="BP91" s="217"/>
      <c r="BQ91" s="217"/>
      <c r="BR91" s="186" t="s">
        <v>194</v>
      </c>
      <c r="BS91" s="186" t="s">
        <v>195</v>
      </c>
      <c r="BT91" s="186" t="s">
        <v>319</v>
      </c>
      <c r="BU91" s="186" t="s">
        <v>197</v>
      </c>
      <c r="BV91" s="186">
        <v>1</v>
      </c>
      <c r="BW91" s="186" t="s">
        <v>320</v>
      </c>
      <c r="BX91" s="186" t="s">
        <v>198</v>
      </c>
      <c r="BY91" s="221">
        <v>1.4999999999999999E-2</v>
      </c>
      <c r="BZ91" s="217">
        <v>24</v>
      </c>
      <c r="CA91" s="217">
        <v>4</v>
      </c>
      <c r="CB91" s="217">
        <v>4</v>
      </c>
      <c r="CC91" s="217">
        <v>30</v>
      </c>
      <c r="CD91" s="217">
        <v>5</v>
      </c>
      <c r="CE91" s="217">
        <v>5</v>
      </c>
      <c r="CF91" s="186">
        <v>3</v>
      </c>
      <c r="CG91" s="186">
        <v>3</v>
      </c>
      <c r="CH91" s="101">
        <v>2</v>
      </c>
      <c r="CI91" s="101">
        <v>0</v>
      </c>
      <c r="CJ91" s="101">
        <v>0</v>
      </c>
      <c r="CK91" s="101">
        <v>0</v>
      </c>
      <c r="CL91" s="101">
        <v>0</v>
      </c>
      <c r="CM91" s="101">
        <v>0</v>
      </c>
      <c r="CN91" s="101">
        <v>0</v>
      </c>
      <c r="CO91" s="101">
        <v>54</v>
      </c>
      <c r="CP91" s="220">
        <v>9</v>
      </c>
      <c r="CQ91" s="216">
        <v>9</v>
      </c>
      <c r="CR91" s="222">
        <v>1</v>
      </c>
      <c r="CS91" s="198">
        <v>9.5939999999999994</v>
      </c>
      <c r="CT91" s="198">
        <v>9.5939999999999994</v>
      </c>
      <c r="CU91" s="198">
        <v>11.952</v>
      </c>
      <c r="CV91" s="198">
        <v>11.952</v>
      </c>
      <c r="CW91" s="222">
        <v>0.82410881801125702</v>
      </c>
      <c r="CX91" s="272">
        <v>0.40416666666666662</v>
      </c>
      <c r="CY91" s="272">
        <v>3101.318181818182</v>
      </c>
      <c r="CZ91" s="272">
        <v>361</v>
      </c>
      <c r="DA91" s="272"/>
      <c r="DB91" s="272"/>
      <c r="DC91" s="272"/>
      <c r="DD91" s="230">
        <f t="shared" si="9"/>
        <v>0.82410881801125702</v>
      </c>
      <c r="DE91" s="273">
        <f t="shared" si="10"/>
        <v>0</v>
      </c>
      <c r="DF91" s="14">
        <f t="shared" si="11"/>
        <v>54</v>
      </c>
      <c r="DG91" s="148">
        <f t="shared" si="12"/>
        <v>9</v>
      </c>
      <c r="DH91" s="148">
        <f t="shared" si="13"/>
        <v>0.4</v>
      </c>
      <c r="DI91" s="273">
        <f t="shared" si="14"/>
        <v>9</v>
      </c>
      <c r="DJ91" s="264">
        <f t="shared" si="15"/>
        <v>1</v>
      </c>
      <c r="DL91" s="14" t="str">
        <f>IFERROR(#REF!-AP91,"")</f>
        <v/>
      </c>
      <c r="DN91" s="274" t="str">
        <f>IFERROR(#REF!-M91,"")</f>
        <v/>
      </c>
      <c r="DO91" s="186" t="e">
        <f>IF(#REF!&gt;AQ91,0,1)</f>
        <v>#REF!</v>
      </c>
      <c r="DP91" s="186">
        <f t="shared" si="16"/>
        <v>1</v>
      </c>
      <c r="DQ91" s="186">
        <f t="shared" si="17"/>
        <v>0</v>
      </c>
      <c r="DR91" s="186"/>
      <c r="DS91" s="186"/>
      <c r="DT91" s="186"/>
      <c r="DU91" s="186"/>
      <c r="DV91" s="186"/>
      <c r="DW91" s="186"/>
      <c r="DX91" s="186"/>
      <c r="DY91" s="186"/>
      <c r="DZ91" s="186"/>
      <c r="EA91" s="186"/>
      <c r="EB91" s="186"/>
      <c r="EC91" s="186"/>
      <c r="ED91" s="186"/>
      <c r="EE91" s="186"/>
      <c r="EF91" s="186"/>
      <c r="EG91" s="186"/>
      <c r="EH91" s="186"/>
      <c r="EI91" s="186"/>
      <c r="EJ91" s="186"/>
    </row>
    <row r="92" spans="1:140" s="195" customFormat="1" ht="31.5" hidden="1" customHeight="1" x14ac:dyDescent="0.2">
      <c r="A92" s="214">
        <v>44929</v>
      </c>
      <c r="B92" s="194">
        <v>3</v>
      </c>
      <c r="C92" s="194">
        <v>1</v>
      </c>
      <c r="D92" s="193">
        <v>2023</v>
      </c>
      <c r="E92" s="194">
        <v>384</v>
      </c>
      <c r="F92" s="194">
        <v>557</v>
      </c>
      <c r="G92" s="194">
        <v>9</v>
      </c>
      <c r="H92" s="207" t="s">
        <v>321</v>
      </c>
      <c r="I92" s="148" t="s">
        <v>322</v>
      </c>
      <c r="J92" s="148" t="s">
        <v>193</v>
      </c>
      <c r="K92" s="148">
        <v>1</v>
      </c>
      <c r="L92" s="148">
        <v>6</v>
      </c>
      <c r="M92" s="208">
        <v>182</v>
      </c>
      <c r="N92" s="209">
        <v>171</v>
      </c>
      <c r="O92" s="210">
        <v>194</v>
      </c>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c r="AO92" s="271"/>
      <c r="AP92" s="218">
        <v>21</v>
      </c>
      <c r="AQ92" s="219">
        <v>180</v>
      </c>
      <c r="AR92" s="217"/>
      <c r="AS92" s="217"/>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t="s">
        <v>194</v>
      </c>
      <c r="BS92" s="186" t="s">
        <v>195</v>
      </c>
      <c r="BT92" s="186" t="s">
        <v>323</v>
      </c>
      <c r="BU92" s="186" t="s">
        <v>324</v>
      </c>
      <c r="BV92" s="186">
        <v>1</v>
      </c>
      <c r="BW92" s="186" t="s">
        <v>320</v>
      </c>
      <c r="BX92" s="186" t="s">
        <v>198</v>
      </c>
      <c r="BY92" s="221">
        <v>1.4999999999999999E-2</v>
      </c>
      <c r="BZ92" s="217">
        <v>0</v>
      </c>
      <c r="CA92" s="217">
        <v>0</v>
      </c>
      <c r="CB92" s="217">
        <v>0</v>
      </c>
      <c r="CC92" s="217">
        <v>0</v>
      </c>
      <c r="CD92" s="217">
        <v>0</v>
      </c>
      <c r="CE92" s="217">
        <v>0</v>
      </c>
      <c r="CF92" s="186">
        <v>0</v>
      </c>
      <c r="CG92" s="186">
        <v>0</v>
      </c>
      <c r="CH92" s="101">
        <v>0</v>
      </c>
      <c r="CI92" s="101">
        <v>0</v>
      </c>
      <c r="CJ92" s="101">
        <v>0</v>
      </c>
      <c r="CK92" s="101">
        <v>0</v>
      </c>
      <c r="CL92" s="101">
        <v>0</v>
      </c>
      <c r="CM92" s="101">
        <v>0</v>
      </c>
      <c r="CN92" s="101">
        <v>0</v>
      </c>
      <c r="CO92" s="101">
        <v>0</v>
      </c>
      <c r="CP92" s="220">
        <v>0</v>
      </c>
      <c r="CQ92" s="216">
        <v>0</v>
      </c>
      <c r="CR92" s="222"/>
      <c r="CS92" s="198">
        <v>0</v>
      </c>
      <c r="CT92" s="198">
        <v>0</v>
      </c>
      <c r="CU92" s="198"/>
      <c r="CV92" s="198"/>
      <c r="CW92" s="222"/>
      <c r="CX92" s="272"/>
      <c r="CY92" s="272">
        <v>0</v>
      </c>
      <c r="CZ92" s="272">
        <v>361</v>
      </c>
      <c r="DA92" s="272"/>
      <c r="DB92" s="272"/>
      <c r="DC92" s="272"/>
      <c r="DD92" s="230">
        <f t="shared" si="9"/>
        <v>-1</v>
      </c>
      <c r="DE92" s="273">
        <f t="shared" si="10"/>
        <v>0</v>
      </c>
      <c r="DF92" s="14">
        <f t="shared" si="11"/>
        <v>0</v>
      </c>
      <c r="DG92" s="148">
        <f t="shared" si="12"/>
        <v>0</v>
      </c>
      <c r="DH92" s="148" t="str">
        <f t="shared" si="13"/>
        <v/>
      </c>
      <c r="DI92" s="273">
        <f t="shared" si="14"/>
        <v>0</v>
      </c>
      <c r="DJ92" s="264" t="str">
        <f t="shared" si="15"/>
        <v/>
      </c>
      <c r="DL92" s="14" t="str">
        <f>IFERROR(#REF!-AP92,"")</f>
        <v/>
      </c>
      <c r="DN92" s="274" t="str">
        <f>IFERROR(#REF!-M92,"")</f>
        <v/>
      </c>
      <c r="DO92" s="186" t="e">
        <f>IF(#REF!&gt;AQ92,0,1)</f>
        <v>#REF!</v>
      </c>
      <c r="DP92" s="186">
        <f t="shared" si="16"/>
        <v>0</v>
      </c>
      <c r="DQ92" s="186">
        <f t="shared" si="17"/>
        <v>1</v>
      </c>
      <c r="DR92" s="186"/>
      <c r="DS92" s="186"/>
      <c r="DT92" s="186"/>
      <c r="DU92" s="186"/>
      <c r="DV92" s="186"/>
      <c r="DW92" s="186"/>
      <c r="DX92" s="186"/>
      <c r="DY92" s="186"/>
      <c r="DZ92" s="186"/>
      <c r="EA92" s="186"/>
      <c r="EB92" s="186"/>
      <c r="EC92" s="186"/>
      <c r="ED92" s="186"/>
      <c r="EE92" s="186"/>
      <c r="EF92" s="186"/>
      <c r="EG92" s="186"/>
      <c r="EH92" s="186"/>
      <c r="EI92" s="186"/>
      <c r="EJ92" s="186"/>
    </row>
    <row r="93" spans="1:140" s="195" customFormat="1" ht="31.5" hidden="1" customHeight="1" x14ac:dyDescent="0.2">
      <c r="A93" s="214">
        <v>44929</v>
      </c>
      <c r="B93" s="194">
        <v>3</v>
      </c>
      <c r="C93" s="194">
        <v>1</v>
      </c>
      <c r="D93" s="193">
        <v>2023</v>
      </c>
      <c r="E93" s="194">
        <v>52</v>
      </c>
      <c r="F93" s="194">
        <v>130</v>
      </c>
      <c r="G93" s="194">
        <v>26</v>
      </c>
      <c r="H93" s="207" t="s">
        <v>258</v>
      </c>
      <c r="I93" s="148" t="s">
        <v>259</v>
      </c>
      <c r="J93" s="148" t="s">
        <v>253</v>
      </c>
      <c r="K93" s="148">
        <v>9</v>
      </c>
      <c r="L93" s="148">
        <v>1</v>
      </c>
      <c r="M93" s="208">
        <v>12</v>
      </c>
      <c r="N93" s="209">
        <v>11</v>
      </c>
      <c r="O93" s="210">
        <v>12</v>
      </c>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c r="AO93" s="271"/>
      <c r="AP93" s="218">
        <v>336</v>
      </c>
      <c r="AQ93" s="219">
        <v>96</v>
      </c>
      <c r="AR93" s="217"/>
      <c r="AS93" s="217"/>
      <c r="AT93" s="217"/>
      <c r="AU93" s="217"/>
      <c r="AV93" s="217">
        <v>5200</v>
      </c>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t="s">
        <v>201</v>
      </c>
      <c r="BS93" s="186" t="s">
        <v>202</v>
      </c>
      <c r="BT93" s="186" t="s">
        <v>260</v>
      </c>
      <c r="BU93" s="186"/>
      <c r="BV93" s="186">
        <v>1</v>
      </c>
      <c r="BW93" s="186" t="s">
        <v>258</v>
      </c>
      <c r="BX93" s="186" t="s">
        <v>257</v>
      </c>
      <c r="BY93" s="221">
        <v>0.02</v>
      </c>
      <c r="BZ93" s="217">
        <v>0</v>
      </c>
      <c r="CA93" s="217">
        <v>0</v>
      </c>
      <c r="CB93" s="217">
        <v>5200</v>
      </c>
      <c r="CC93" s="217">
        <v>0</v>
      </c>
      <c r="CD93" s="217">
        <v>0</v>
      </c>
      <c r="CE93" s="217">
        <v>0</v>
      </c>
      <c r="CF93" s="186">
        <v>0</v>
      </c>
      <c r="CG93" s="186">
        <v>0</v>
      </c>
      <c r="CH93" s="101">
        <v>0</v>
      </c>
      <c r="CI93" s="101">
        <v>0</v>
      </c>
      <c r="CJ93" s="101">
        <v>0</v>
      </c>
      <c r="CK93" s="101">
        <v>0</v>
      </c>
      <c r="CL93" s="101">
        <v>0</v>
      </c>
      <c r="CM93" s="101">
        <v>0</v>
      </c>
      <c r="CN93" s="101">
        <v>0</v>
      </c>
      <c r="CO93" s="101">
        <v>0</v>
      </c>
      <c r="CP93" s="220">
        <v>0</v>
      </c>
      <c r="CQ93" s="216">
        <v>5200</v>
      </c>
      <c r="CR93" s="222">
        <v>0</v>
      </c>
      <c r="CS93" s="198">
        <v>0</v>
      </c>
      <c r="CT93" s="198">
        <v>62.4</v>
      </c>
      <c r="CU93" s="198"/>
      <c r="CV93" s="198"/>
      <c r="CW93" s="222"/>
      <c r="CX93" s="272"/>
      <c r="CY93" s="272">
        <v>28669963.63636364</v>
      </c>
      <c r="CZ93" s="272">
        <v>361</v>
      </c>
      <c r="DA93" s="272"/>
      <c r="DB93" s="272"/>
      <c r="DC93" s="272"/>
      <c r="DD93" s="230">
        <f t="shared" si="9"/>
        <v>-1</v>
      </c>
      <c r="DE93" s="273">
        <f t="shared" si="10"/>
        <v>5200</v>
      </c>
      <c r="DF93" s="14">
        <f t="shared" si="11"/>
        <v>0</v>
      </c>
      <c r="DG93" s="148">
        <f t="shared" si="12"/>
        <v>0</v>
      </c>
      <c r="DH93" s="148" t="str">
        <f t="shared" si="13"/>
        <v/>
      </c>
      <c r="DI93" s="273">
        <f t="shared" si="14"/>
        <v>5200</v>
      </c>
      <c r="DJ93" s="264">
        <f t="shared" si="15"/>
        <v>0</v>
      </c>
      <c r="DL93" s="14" t="str">
        <f>IFERROR(#REF!-AP93,"")</f>
        <v/>
      </c>
      <c r="DN93" s="274" t="str">
        <f>IFERROR(#REF!-M93,"")</f>
        <v/>
      </c>
      <c r="DO93" s="186" t="e">
        <f>IF(#REF!&gt;AQ93,0,1)</f>
        <v>#REF!</v>
      </c>
      <c r="DP93" s="186">
        <f t="shared" si="16"/>
        <v>0</v>
      </c>
      <c r="DQ93" s="186">
        <f t="shared" si="17"/>
        <v>1</v>
      </c>
      <c r="DR93" s="186"/>
      <c r="DS93" s="186"/>
      <c r="DT93" s="186"/>
      <c r="DU93" s="186"/>
      <c r="DV93" s="186"/>
      <c r="DW93" s="186"/>
      <c r="DX93" s="186"/>
      <c r="DY93" s="186"/>
      <c r="DZ93" s="186"/>
      <c r="EA93" s="186"/>
      <c r="EB93" s="186"/>
      <c r="EC93" s="186"/>
      <c r="ED93" s="186"/>
      <c r="EE93" s="186"/>
      <c r="EF93" s="186"/>
      <c r="EG93" s="186"/>
      <c r="EH93" s="186"/>
      <c r="EI93" s="186"/>
      <c r="EJ93" s="186"/>
    </row>
    <row r="94" spans="1:140" s="195" customFormat="1" ht="31.5" hidden="1" customHeight="1" x14ac:dyDescent="0.2">
      <c r="A94" s="214">
        <v>44929</v>
      </c>
      <c r="B94" s="194">
        <v>3</v>
      </c>
      <c r="C94" s="194">
        <v>1</v>
      </c>
      <c r="D94" s="193">
        <v>2023</v>
      </c>
      <c r="E94" s="194">
        <v>123</v>
      </c>
      <c r="F94" s="194">
        <v>645</v>
      </c>
      <c r="G94" s="194">
        <v>28</v>
      </c>
      <c r="H94" s="207" t="s">
        <v>325</v>
      </c>
      <c r="I94" s="148" t="s">
        <v>326</v>
      </c>
      <c r="J94" s="148" t="s">
        <v>327</v>
      </c>
      <c r="K94" s="148">
        <v>4</v>
      </c>
      <c r="L94" s="148">
        <v>1</v>
      </c>
      <c r="M94" s="208">
        <v>133</v>
      </c>
      <c r="N94" s="209">
        <v>123</v>
      </c>
      <c r="O94" s="210">
        <v>142</v>
      </c>
      <c r="P94" s="196"/>
      <c r="Q94" s="196"/>
      <c r="R94" s="196"/>
      <c r="S94" s="196"/>
      <c r="T94" s="196"/>
      <c r="U94" s="196"/>
      <c r="V94" s="196"/>
      <c r="W94" s="196"/>
      <c r="X94" s="196"/>
      <c r="Y94" s="196"/>
      <c r="Z94" s="197"/>
      <c r="AA94" s="197"/>
      <c r="AB94" s="196"/>
      <c r="AC94" s="196"/>
      <c r="AD94" s="196">
        <v>179</v>
      </c>
      <c r="AE94" s="196"/>
      <c r="AF94" s="196">
        <v>189</v>
      </c>
      <c r="AG94" s="196"/>
      <c r="AH94" s="196"/>
      <c r="AI94" s="196">
        <v>131</v>
      </c>
      <c r="AJ94" s="196"/>
      <c r="AK94" s="196">
        <v>141</v>
      </c>
      <c r="AL94" s="197">
        <v>142</v>
      </c>
      <c r="AM94" s="197">
        <v>142</v>
      </c>
      <c r="AN94" s="271">
        <v>184</v>
      </c>
      <c r="AO94" s="271">
        <v>136</v>
      </c>
      <c r="AP94" s="218">
        <v>80</v>
      </c>
      <c r="AQ94" s="219">
        <v>180</v>
      </c>
      <c r="AR94" s="217">
        <v>101.4084507042254</v>
      </c>
      <c r="AS94" s="217">
        <v>142</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t="s">
        <v>254</v>
      </c>
      <c r="BS94" s="186" t="s">
        <v>254</v>
      </c>
      <c r="BT94" s="186" t="s">
        <v>328</v>
      </c>
      <c r="BU94" s="186"/>
      <c r="BV94" s="186">
        <v>1</v>
      </c>
      <c r="BW94" s="186" t="s">
        <v>325</v>
      </c>
      <c r="BX94" s="186" t="s">
        <v>257</v>
      </c>
      <c r="BY94" s="221">
        <v>0.02</v>
      </c>
      <c r="BZ94" s="217">
        <v>0</v>
      </c>
      <c r="CA94" s="217">
        <v>0</v>
      </c>
      <c r="CB94" s="217">
        <v>0</v>
      </c>
      <c r="CC94" s="217">
        <v>0</v>
      </c>
      <c r="CD94" s="217">
        <v>0</v>
      </c>
      <c r="CE94" s="217">
        <v>0</v>
      </c>
      <c r="CF94" s="186">
        <v>0</v>
      </c>
      <c r="CG94" s="186">
        <v>0</v>
      </c>
      <c r="CH94" s="101">
        <v>0</v>
      </c>
      <c r="CI94" s="101">
        <v>0</v>
      </c>
      <c r="CJ94" s="101">
        <v>0</v>
      </c>
      <c r="CK94" s="101">
        <v>0</v>
      </c>
      <c r="CL94" s="101">
        <v>0</v>
      </c>
      <c r="CM94" s="101">
        <v>0</v>
      </c>
      <c r="CN94" s="101">
        <v>0</v>
      </c>
      <c r="CO94" s="101">
        <v>0</v>
      </c>
      <c r="CP94" s="220">
        <v>0</v>
      </c>
      <c r="CQ94" s="216">
        <v>0</v>
      </c>
      <c r="CR94" s="222"/>
      <c r="CS94" s="198">
        <v>0</v>
      </c>
      <c r="CT94" s="198">
        <v>0</v>
      </c>
      <c r="CU94" s="198">
        <v>0</v>
      </c>
      <c r="CV94" s="198">
        <v>0</v>
      </c>
      <c r="CW94" s="222">
        <v>0.38345864661654128</v>
      </c>
      <c r="CX94" s="272">
        <v>0</v>
      </c>
      <c r="CY94" s="272">
        <v>0</v>
      </c>
      <c r="CZ94" s="272">
        <v>361</v>
      </c>
      <c r="DA94" s="272"/>
      <c r="DB94" s="272"/>
      <c r="DC94" s="272"/>
      <c r="DD94" s="230">
        <f t="shared" si="9"/>
        <v>0.38345864661654133</v>
      </c>
      <c r="DE94" s="273">
        <f t="shared" si="10"/>
        <v>0</v>
      </c>
      <c r="DF94" s="14">
        <f t="shared" si="11"/>
        <v>0</v>
      </c>
      <c r="DG94" s="148">
        <f t="shared" si="12"/>
        <v>0</v>
      </c>
      <c r="DH94" s="148">
        <f t="shared" si="13"/>
        <v>0</v>
      </c>
      <c r="DI94" s="273">
        <f t="shared" si="14"/>
        <v>0</v>
      </c>
      <c r="DJ94" s="264" t="str">
        <f t="shared" si="15"/>
        <v/>
      </c>
      <c r="DL94" s="14" t="str">
        <f>IFERROR(#REF!-AP94,"")</f>
        <v/>
      </c>
      <c r="DN94" s="274" t="str">
        <f>IFERROR(#REF!-M94,"")</f>
        <v/>
      </c>
      <c r="DO94" s="186" t="e">
        <f>IF(#REF!&gt;AQ94,0,1)</f>
        <v>#REF!</v>
      </c>
      <c r="DP94" s="186">
        <f t="shared" si="16"/>
        <v>1</v>
      </c>
      <c r="DQ94" s="186">
        <f t="shared" si="17"/>
        <v>1</v>
      </c>
      <c r="DR94" s="186"/>
      <c r="DS94" s="186"/>
      <c r="DT94" s="186"/>
      <c r="DU94" s="186"/>
      <c r="DV94" s="186"/>
      <c r="DW94" s="186"/>
      <c r="DX94" s="186"/>
      <c r="DY94" s="186"/>
      <c r="DZ94" s="186"/>
      <c r="EA94" s="186"/>
      <c r="EB94" s="186"/>
      <c r="EC94" s="186"/>
      <c r="ED94" s="186"/>
      <c r="EE94" s="186"/>
      <c r="EF94" s="186"/>
      <c r="EG94" s="186"/>
      <c r="EH94" s="186"/>
      <c r="EI94" s="186"/>
      <c r="EJ94" s="186"/>
    </row>
    <row r="95" spans="1:140" s="195" customFormat="1" ht="31.5" hidden="1" customHeight="1" x14ac:dyDescent="0.2">
      <c r="A95" s="214">
        <v>44929</v>
      </c>
      <c r="B95" s="194">
        <v>3</v>
      </c>
      <c r="C95" s="194">
        <v>1</v>
      </c>
      <c r="D95" s="193">
        <v>2023</v>
      </c>
      <c r="E95" s="194">
        <v>433</v>
      </c>
      <c r="F95" s="194">
        <v>452</v>
      </c>
      <c r="G95" s="194">
        <v>48</v>
      </c>
      <c r="H95" s="207" t="s">
        <v>276</v>
      </c>
      <c r="I95" s="148" t="s">
        <v>277</v>
      </c>
      <c r="J95" s="148" t="s">
        <v>270</v>
      </c>
      <c r="K95" s="148">
        <v>4</v>
      </c>
      <c r="L95" s="148">
        <v>2</v>
      </c>
      <c r="M95" s="208">
        <v>270</v>
      </c>
      <c r="N95" s="209">
        <v>251</v>
      </c>
      <c r="O95" s="210">
        <v>288</v>
      </c>
      <c r="P95" s="196"/>
      <c r="Q95" s="196"/>
      <c r="R95" s="196"/>
      <c r="S95" s="196"/>
      <c r="T95" s="196"/>
      <c r="U95" s="196"/>
      <c r="V95" s="196"/>
      <c r="W95" s="196"/>
      <c r="X95" s="196"/>
      <c r="Y95" s="196"/>
      <c r="Z95" s="197"/>
      <c r="AA95" s="197"/>
      <c r="AB95" s="196">
        <v>296</v>
      </c>
      <c r="AC95" s="196"/>
      <c r="AD95" s="196">
        <v>312</v>
      </c>
      <c r="AE95" s="196"/>
      <c r="AF95" s="196">
        <v>310</v>
      </c>
      <c r="AG95" s="196">
        <v>249</v>
      </c>
      <c r="AH95" s="196"/>
      <c r="AI95" s="196">
        <v>253</v>
      </c>
      <c r="AJ95" s="196"/>
      <c r="AK95" s="196">
        <v>260</v>
      </c>
      <c r="AL95" s="197"/>
      <c r="AM95" s="197"/>
      <c r="AN95" s="271">
        <v>306</v>
      </c>
      <c r="AO95" s="271">
        <v>254</v>
      </c>
      <c r="AP95" s="218">
        <v>96</v>
      </c>
      <c r="AQ95" s="219">
        <v>150</v>
      </c>
      <c r="AR95" s="217"/>
      <c r="AS95" s="217"/>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t="s">
        <v>201</v>
      </c>
      <c r="BS95" s="186" t="s">
        <v>202</v>
      </c>
      <c r="BT95" s="186"/>
      <c r="BU95" s="186"/>
      <c r="BV95" s="186">
        <v>1</v>
      </c>
      <c r="BW95" s="186" t="s">
        <v>278</v>
      </c>
      <c r="BX95" s="186" t="s">
        <v>257</v>
      </c>
      <c r="BY95" s="221">
        <v>0.02</v>
      </c>
      <c r="BZ95" s="217">
        <v>0</v>
      </c>
      <c r="CA95" s="217">
        <v>0</v>
      </c>
      <c r="CB95" s="217">
        <v>0</v>
      </c>
      <c r="CC95" s="217">
        <v>0</v>
      </c>
      <c r="CD95" s="217">
        <v>0</v>
      </c>
      <c r="CE95" s="217">
        <v>0</v>
      </c>
      <c r="CF95" s="186">
        <v>0</v>
      </c>
      <c r="CG95" s="186">
        <v>0</v>
      </c>
      <c r="CH95" s="101">
        <v>0</v>
      </c>
      <c r="CI95" s="101">
        <v>0</v>
      </c>
      <c r="CJ95" s="101">
        <v>0</v>
      </c>
      <c r="CK95" s="101">
        <v>0</v>
      </c>
      <c r="CL95" s="101">
        <v>0</v>
      </c>
      <c r="CM95" s="101">
        <v>0</v>
      </c>
      <c r="CN95" s="101">
        <v>0</v>
      </c>
      <c r="CO95" s="101">
        <v>0</v>
      </c>
      <c r="CP95" s="220">
        <v>0</v>
      </c>
      <c r="CQ95" s="216">
        <v>0</v>
      </c>
      <c r="CR95" s="222"/>
      <c r="CS95" s="198">
        <v>0</v>
      </c>
      <c r="CT95" s="198">
        <v>0</v>
      </c>
      <c r="CU95" s="198">
        <v>0</v>
      </c>
      <c r="CV95" s="198">
        <v>0</v>
      </c>
      <c r="CW95" s="222">
        <v>0.1333333333333333</v>
      </c>
      <c r="CX95" s="272"/>
      <c r="CY95" s="272">
        <v>0</v>
      </c>
      <c r="CZ95" s="272">
        <v>361</v>
      </c>
      <c r="DA95" s="272"/>
      <c r="DB95" s="272"/>
      <c r="DC95" s="272"/>
      <c r="DD95" s="230">
        <f t="shared" si="9"/>
        <v>0.13333333333333333</v>
      </c>
      <c r="DE95" s="273">
        <f t="shared" si="10"/>
        <v>0</v>
      </c>
      <c r="DF95" s="14">
        <f t="shared" si="11"/>
        <v>0</v>
      </c>
      <c r="DG95" s="148">
        <f t="shared" si="12"/>
        <v>0</v>
      </c>
      <c r="DH95" s="148" t="str">
        <f t="shared" si="13"/>
        <v/>
      </c>
      <c r="DI95" s="273">
        <f t="shared" si="14"/>
        <v>0</v>
      </c>
      <c r="DJ95" s="264" t="str">
        <f t="shared" si="15"/>
        <v/>
      </c>
      <c r="DL95" s="14" t="str">
        <f>IFERROR(#REF!-AP95,"")</f>
        <v/>
      </c>
      <c r="DN95" s="274" t="str">
        <f>IFERROR(#REF!-M95,"")</f>
        <v/>
      </c>
      <c r="DO95" s="186" t="e">
        <f>IF(#REF!&gt;AQ95,0,1)</f>
        <v>#REF!</v>
      </c>
      <c r="DP95" s="186">
        <f t="shared" si="16"/>
        <v>1</v>
      </c>
      <c r="DQ95" s="186">
        <f t="shared" si="17"/>
        <v>1</v>
      </c>
      <c r="DR95" s="186"/>
      <c r="DS95" s="186"/>
      <c r="DT95" s="186"/>
      <c r="DU95" s="186"/>
      <c r="DV95" s="186"/>
      <c r="DW95" s="186"/>
      <c r="DX95" s="186"/>
      <c r="DY95" s="186"/>
      <c r="DZ95" s="186"/>
      <c r="EA95" s="186"/>
      <c r="EB95" s="186"/>
      <c r="EC95" s="186"/>
      <c r="ED95" s="186"/>
      <c r="EE95" s="186"/>
      <c r="EF95" s="186"/>
      <c r="EG95" s="186"/>
      <c r="EH95" s="186"/>
      <c r="EI95" s="186"/>
      <c r="EJ95" s="186"/>
    </row>
    <row r="96" spans="1:140" s="195" customFormat="1" ht="31.5" hidden="1" customHeight="1" x14ac:dyDescent="0.2">
      <c r="A96" s="214">
        <v>44929</v>
      </c>
      <c r="B96" s="194">
        <v>3</v>
      </c>
      <c r="C96" s="194">
        <v>1</v>
      </c>
      <c r="D96" s="193">
        <v>2023</v>
      </c>
      <c r="E96" s="194">
        <v>433</v>
      </c>
      <c r="F96" s="194">
        <v>453</v>
      </c>
      <c r="G96" s="194">
        <v>48</v>
      </c>
      <c r="H96" s="207" t="s">
        <v>279</v>
      </c>
      <c r="I96" s="148" t="s">
        <v>280</v>
      </c>
      <c r="J96" s="148" t="s">
        <v>270</v>
      </c>
      <c r="K96" s="148">
        <v>4</v>
      </c>
      <c r="L96" s="148">
        <v>2</v>
      </c>
      <c r="M96" s="208">
        <v>175</v>
      </c>
      <c r="N96" s="209">
        <v>162</v>
      </c>
      <c r="O96" s="210">
        <v>187</v>
      </c>
      <c r="P96" s="196"/>
      <c r="Q96" s="196"/>
      <c r="R96" s="196"/>
      <c r="S96" s="196"/>
      <c r="T96" s="196"/>
      <c r="U96" s="196"/>
      <c r="V96" s="196"/>
      <c r="W96" s="196"/>
      <c r="X96" s="196"/>
      <c r="Y96" s="196"/>
      <c r="Z96" s="197"/>
      <c r="AA96" s="197"/>
      <c r="AB96" s="196">
        <v>201</v>
      </c>
      <c r="AC96" s="196"/>
      <c r="AD96" s="196">
        <v>204</v>
      </c>
      <c r="AE96" s="196"/>
      <c r="AF96" s="196">
        <v>195</v>
      </c>
      <c r="AG96" s="196">
        <v>158</v>
      </c>
      <c r="AH96" s="196"/>
      <c r="AI96" s="196">
        <v>162</v>
      </c>
      <c r="AJ96" s="196"/>
      <c r="AK96" s="196">
        <v>164</v>
      </c>
      <c r="AL96" s="197">
        <v>145</v>
      </c>
      <c r="AM96" s="197">
        <v>146</v>
      </c>
      <c r="AN96" s="271">
        <v>200</v>
      </c>
      <c r="AO96" s="271">
        <v>161.33333333333329</v>
      </c>
      <c r="AP96" s="218">
        <v>96</v>
      </c>
      <c r="AQ96" s="219">
        <v>150</v>
      </c>
      <c r="AR96" s="217">
        <v>98.969072164948457</v>
      </c>
      <c r="AS96" s="217">
        <v>145.5</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t="s">
        <v>201</v>
      </c>
      <c r="BS96" s="186" t="s">
        <v>202</v>
      </c>
      <c r="BT96" s="186"/>
      <c r="BU96" s="186"/>
      <c r="BV96" s="186">
        <v>1</v>
      </c>
      <c r="BW96" s="186" t="s">
        <v>278</v>
      </c>
      <c r="BX96" s="186" t="s">
        <v>257</v>
      </c>
      <c r="BY96" s="221">
        <v>0.02</v>
      </c>
      <c r="BZ96" s="217">
        <v>0</v>
      </c>
      <c r="CA96" s="217">
        <v>0</v>
      </c>
      <c r="CB96" s="217">
        <v>0</v>
      </c>
      <c r="CC96" s="217">
        <v>0</v>
      </c>
      <c r="CD96" s="217">
        <v>0</v>
      </c>
      <c r="CE96" s="217">
        <v>0</v>
      </c>
      <c r="CF96" s="186">
        <v>0</v>
      </c>
      <c r="CG96" s="186">
        <v>0</v>
      </c>
      <c r="CH96" s="101">
        <v>0</v>
      </c>
      <c r="CI96" s="101">
        <v>0</v>
      </c>
      <c r="CJ96" s="101">
        <v>0</v>
      </c>
      <c r="CK96" s="101">
        <v>0</v>
      </c>
      <c r="CL96" s="101">
        <v>0</v>
      </c>
      <c r="CM96" s="101">
        <v>0</v>
      </c>
      <c r="CN96" s="101">
        <v>0</v>
      </c>
      <c r="CO96" s="101">
        <v>0</v>
      </c>
      <c r="CP96" s="220">
        <v>0</v>
      </c>
      <c r="CQ96" s="216">
        <v>0</v>
      </c>
      <c r="CR96" s="222"/>
      <c r="CS96" s="198">
        <v>0</v>
      </c>
      <c r="CT96" s="198">
        <v>0</v>
      </c>
      <c r="CU96" s="198">
        <v>0</v>
      </c>
      <c r="CV96" s="198">
        <v>0</v>
      </c>
      <c r="CW96" s="222">
        <v>0.14285714285714279</v>
      </c>
      <c r="CX96" s="272">
        <v>0</v>
      </c>
      <c r="CY96" s="272">
        <v>0</v>
      </c>
      <c r="CZ96" s="272">
        <v>361</v>
      </c>
      <c r="DA96" s="272"/>
      <c r="DB96" s="272"/>
      <c r="DC96" s="272"/>
      <c r="DD96" s="230">
        <f t="shared" si="9"/>
        <v>0.14285714285714285</v>
      </c>
      <c r="DE96" s="273">
        <f t="shared" si="10"/>
        <v>0</v>
      </c>
      <c r="DF96" s="14">
        <f t="shared" si="11"/>
        <v>0</v>
      </c>
      <c r="DG96" s="148">
        <f t="shared" si="12"/>
        <v>0</v>
      </c>
      <c r="DH96" s="148">
        <f t="shared" si="13"/>
        <v>0</v>
      </c>
      <c r="DI96" s="273">
        <f t="shared" si="14"/>
        <v>0</v>
      </c>
      <c r="DJ96" s="264" t="str">
        <f t="shared" si="15"/>
        <v/>
      </c>
      <c r="DL96" s="14" t="str">
        <f>IFERROR(#REF!-AP96,"")</f>
        <v/>
      </c>
      <c r="DN96" s="274" t="str">
        <f>IFERROR(#REF!-M96,"")</f>
        <v/>
      </c>
      <c r="DO96" s="186" t="e">
        <f>IF(#REF!&gt;AQ96,0,1)</f>
        <v>#REF!</v>
      </c>
      <c r="DP96" s="186">
        <f t="shared" si="16"/>
        <v>0</v>
      </c>
      <c r="DQ96" s="186">
        <f t="shared" si="17"/>
        <v>1</v>
      </c>
      <c r="DR96" s="186"/>
      <c r="DS96" s="186"/>
      <c r="DT96" s="186"/>
      <c r="DU96" s="186"/>
      <c r="DV96" s="186"/>
      <c r="DW96" s="186"/>
      <c r="DX96" s="186"/>
      <c r="DY96" s="186"/>
      <c r="DZ96" s="186"/>
      <c r="EA96" s="186"/>
      <c r="EB96" s="186"/>
      <c r="EC96" s="186"/>
      <c r="ED96" s="186"/>
      <c r="EE96" s="186"/>
      <c r="EF96" s="186"/>
      <c r="EG96" s="186"/>
      <c r="EH96" s="186"/>
      <c r="EI96" s="186"/>
      <c r="EJ96" s="186"/>
    </row>
    <row r="97" spans="1:140" s="195" customFormat="1" ht="31.5" hidden="1" customHeight="1" x14ac:dyDescent="0.2">
      <c r="A97" s="214">
        <v>44930</v>
      </c>
      <c r="B97" s="194">
        <v>4</v>
      </c>
      <c r="C97" s="194">
        <v>1</v>
      </c>
      <c r="D97" s="193">
        <v>2023</v>
      </c>
      <c r="E97" s="194">
        <v>135</v>
      </c>
      <c r="F97" s="194">
        <v>271</v>
      </c>
      <c r="G97" s="194">
        <v>0</v>
      </c>
      <c r="H97" s="207" t="s">
        <v>329</v>
      </c>
      <c r="I97" s="148" t="s">
        <v>330</v>
      </c>
      <c r="J97" s="148" t="s">
        <v>193</v>
      </c>
      <c r="K97" s="148">
        <v>4</v>
      </c>
      <c r="L97" s="148">
        <v>2</v>
      </c>
      <c r="M97" s="208">
        <v>161</v>
      </c>
      <c r="N97" s="209">
        <v>149</v>
      </c>
      <c r="O97" s="210">
        <v>172</v>
      </c>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c r="AO97" s="271"/>
      <c r="AP97" s="218">
        <v>151</v>
      </c>
      <c r="AQ97" s="219">
        <v>95</v>
      </c>
      <c r="AR97" s="217"/>
      <c r="AS97" s="217"/>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t="s">
        <v>223</v>
      </c>
      <c r="BS97" s="186"/>
      <c r="BT97" s="186"/>
      <c r="BU97" s="186"/>
      <c r="BV97" s="186">
        <v>1</v>
      </c>
      <c r="BW97" s="186" t="s">
        <v>329</v>
      </c>
      <c r="BX97" s="186"/>
      <c r="BY97" s="221">
        <v>0</v>
      </c>
      <c r="BZ97" s="217">
        <v>0</v>
      </c>
      <c r="CA97" s="217">
        <v>0</v>
      </c>
      <c r="CB97" s="217">
        <v>0</v>
      </c>
      <c r="CC97" s="217">
        <v>0</v>
      </c>
      <c r="CD97" s="217">
        <v>0</v>
      </c>
      <c r="CE97" s="217">
        <v>0</v>
      </c>
      <c r="CF97" s="186">
        <v>0</v>
      </c>
      <c r="CG97" s="186">
        <v>0</v>
      </c>
      <c r="CH97" s="101">
        <v>0</v>
      </c>
      <c r="CI97" s="101">
        <v>0</v>
      </c>
      <c r="CJ97" s="101">
        <v>0</v>
      </c>
      <c r="CK97" s="101">
        <v>0</v>
      </c>
      <c r="CL97" s="101">
        <v>0</v>
      </c>
      <c r="CM97" s="101">
        <v>0</v>
      </c>
      <c r="CN97" s="101">
        <v>0</v>
      </c>
      <c r="CO97" s="101">
        <v>0</v>
      </c>
      <c r="CP97" s="220">
        <v>0</v>
      </c>
      <c r="CQ97" s="216">
        <v>0</v>
      </c>
      <c r="CR97" s="222"/>
      <c r="CS97" s="198">
        <v>0</v>
      </c>
      <c r="CT97" s="198">
        <v>0</v>
      </c>
      <c r="CU97" s="198"/>
      <c r="CV97" s="198"/>
      <c r="CW97" s="222"/>
      <c r="CX97" s="272"/>
      <c r="CY97" s="272">
        <v>0</v>
      </c>
      <c r="CZ97" s="272">
        <v>361</v>
      </c>
      <c r="DA97" s="272"/>
      <c r="DB97" s="272"/>
      <c r="DC97" s="272"/>
      <c r="DD97" s="230">
        <f t="shared" si="9"/>
        <v>-1</v>
      </c>
      <c r="DE97" s="273">
        <f t="shared" si="10"/>
        <v>0</v>
      </c>
      <c r="DF97" s="14">
        <f t="shared" si="11"/>
        <v>0</v>
      </c>
      <c r="DG97" s="148">
        <f t="shared" si="12"/>
        <v>0</v>
      </c>
      <c r="DH97" s="148" t="str">
        <f t="shared" si="13"/>
        <v/>
      </c>
      <c r="DI97" s="273">
        <f t="shared" si="14"/>
        <v>0</v>
      </c>
      <c r="DJ97" s="264" t="str">
        <f t="shared" si="15"/>
        <v/>
      </c>
      <c r="DL97" s="14" t="str">
        <f>IFERROR(#REF!-AP97,"")</f>
        <v/>
      </c>
      <c r="DN97" s="274" t="str">
        <f>IFERROR(#REF!-M97,"")</f>
        <v/>
      </c>
      <c r="DO97" s="186" t="e">
        <f>IF(#REF!&gt;AQ97,0,1)</f>
        <v>#REF!</v>
      </c>
      <c r="DP97" s="186">
        <f t="shared" si="16"/>
        <v>0</v>
      </c>
      <c r="DQ97" s="186">
        <f t="shared" si="17"/>
        <v>1</v>
      </c>
      <c r="DR97" s="186"/>
      <c r="DS97" s="186"/>
      <c r="DT97" s="186"/>
      <c r="DU97" s="186"/>
      <c r="DV97" s="186"/>
      <c r="DW97" s="186"/>
      <c r="DX97" s="186"/>
      <c r="DY97" s="186"/>
      <c r="DZ97" s="186"/>
      <c r="EA97" s="186"/>
      <c r="EB97" s="186"/>
      <c r="EC97" s="186"/>
      <c r="ED97" s="186"/>
      <c r="EE97" s="186"/>
      <c r="EF97" s="186"/>
      <c r="EG97" s="186"/>
      <c r="EH97" s="186"/>
      <c r="EI97" s="186"/>
      <c r="EJ97" s="186"/>
    </row>
    <row r="98" spans="1:140" s="195" customFormat="1" ht="31.5" hidden="1" customHeight="1" x14ac:dyDescent="0.2">
      <c r="A98" s="214">
        <v>44930</v>
      </c>
      <c r="B98" s="194">
        <v>4</v>
      </c>
      <c r="C98" s="194">
        <v>1</v>
      </c>
      <c r="D98" s="193">
        <v>2023</v>
      </c>
      <c r="E98" s="194">
        <v>137</v>
      </c>
      <c r="F98" s="194">
        <v>273</v>
      </c>
      <c r="G98" s="194">
        <v>0</v>
      </c>
      <c r="H98" s="207" t="s">
        <v>231</v>
      </c>
      <c r="I98" s="148" t="s">
        <v>232</v>
      </c>
      <c r="J98" s="148" t="s">
        <v>193</v>
      </c>
      <c r="K98" s="148">
        <v>3</v>
      </c>
      <c r="L98" s="148">
        <v>2</v>
      </c>
      <c r="M98" s="208">
        <v>564</v>
      </c>
      <c r="N98" s="209">
        <v>524</v>
      </c>
      <c r="O98" s="210">
        <v>603</v>
      </c>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c r="AO98" s="271"/>
      <c r="AP98" s="218">
        <v>93</v>
      </c>
      <c r="AQ98" s="219">
        <v>116</v>
      </c>
      <c r="AR98" s="217"/>
      <c r="AS98" s="217"/>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t="s">
        <v>223</v>
      </c>
      <c r="BS98" s="186"/>
      <c r="BT98" s="186"/>
      <c r="BU98" s="186"/>
      <c r="BV98" s="186">
        <v>1</v>
      </c>
      <c r="BW98" s="186" t="s">
        <v>229</v>
      </c>
      <c r="BX98" s="186"/>
      <c r="BY98" s="221">
        <v>0</v>
      </c>
      <c r="BZ98" s="217">
        <v>0</v>
      </c>
      <c r="CA98" s="217">
        <v>0</v>
      </c>
      <c r="CB98" s="217">
        <v>0</v>
      </c>
      <c r="CC98" s="217">
        <v>0</v>
      </c>
      <c r="CD98" s="217">
        <v>0</v>
      </c>
      <c r="CE98" s="217">
        <v>0</v>
      </c>
      <c r="CF98" s="186">
        <v>0</v>
      </c>
      <c r="CG98" s="186">
        <v>0</v>
      </c>
      <c r="CH98" s="101">
        <v>0</v>
      </c>
      <c r="CI98" s="101">
        <v>0</v>
      </c>
      <c r="CJ98" s="101">
        <v>0</v>
      </c>
      <c r="CK98" s="101">
        <v>0</v>
      </c>
      <c r="CL98" s="101">
        <v>0</v>
      </c>
      <c r="CM98" s="101">
        <v>0</v>
      </c>
      <c r="CN98" s="101">
        <v>0</v>
      </c>
      <c r="CO98" s="101">
        <v>0</v>
      </c>
      <c r="CP98" s="220">
        <v>0</v>
      </c>
      <c r="CQ98" s="216">
        <v>0</v>
      </c>
      <c r="CR98" s="222"/>
      <c r="CS98" s="198">
        <v>0</v>
      </c>
      <c r="CT98" s="198">
        <v>0</v>
      </c>
      <c r="CU98" s="198"/>
      <c r="CV98" s="198"/>
      <c r="CW98" s="222"/>
      <c r="CX98" s="272"/>
      <c r="CY98" s="272">
        <v>0</v>
      </c>
      <c r="CZ98" s="272">
        <v>361</v>
      </c>
      <c r="DA98" s="272"/>
      <c r="DB98" s="272"/>
      <c r="DC98" s="272"/>
      <c r="DD98" s="230">
        <f t="shared" si="9"/>
        <v>-1</v>
      </c>
      <c r="DE98" s="273">
        <f t="shared" si="10"/>
        <v>0</v>
      </c>
      <c r="DF98" s="14">
        <f t="shared" si="11"/>
        <v>0</v>
      </c>
      <c r="DG98" s="148">
        <f t="shared" si="12"/>
        <v>0</v>
      </c>
      <c r="DH98" s="148" t="str">
        <f t="shared" si="13"/>
        <v/>
      </c>
      <c r="DI98" s="273">
        <f t="shared" si="14"/>
        <v>0</v>
      </c>
      <c r="DJ98" s="264" t="str">
        <f t="shared" si="15"/>
        <v/>
      </c>
      <c r="DL98" s="14" t="str">
        <f>IFERROR(#REF!-AP98,"")</f>
        <v/>
      </c>
      <c r="DN98" s="274" t="str">
        <f>IFERROR(#REF!-M98,"")</f>
        <v/>
      </c>
      <c r="DO98" s="186" t="e">
        <f>IF(#REF!&gt;AQ98,0,1)</f>
        <v>#REF!</v>
      </c>
      <c r="DP98" s="186">
        <f t="shared" si="16"/>
        <v>0</v>
      </c>
      <c r="DQ98" s="186">
        <f t="shared" si="17"/>
        <v>1</v>
      </c>
      <c r="DR98" s="186"/>
      <c r="DS98" s="186"/>
      <c r="DT98" s="186"/>
      <c r="DU98" s="186"/>
      <c r="DV98" s="186"/>
      <c r="DW98" s="186"/>
      <c r="DX98" s="186"/>
      <c r="DY98" s="186"/>
      <c r="DZ98" s="186"/>
      <c r="EA98" s="186"/>
      <c r="EB98" s="186"/>
      <c r="EC98" s="186"/>
      <c r="ED98" s="186"/>
      <c r="EE98" s="186"/>
      <c r="EF98" s="186"/>
      <c r="EG98" s="186"/>
      <c r="EH98" s="186"/>
      <c r="EI98" s="186"/>
      <c r="EJ98" s="186"/>
    </row>
    <row r="99" spans="1:140" s="195" customFormat="1" ht="31.5" hidden="1" customHeight="1" x14ac:dyDescent="0.2">
      <c r="A99" s="214">
        <v>44930</v>
      </c>
      <c r="B99" s="194">
        <v>4</v>
      </c>
      <c r="C99" s="194">
        <v>1</v>
      </c>
      <c r="D99" s="193">
        <v>2023</v>
      </c>
      <c r="E99" s="194">
        <v>142</v>
      </c>
      <c r="F99" s="194">
        <v>280</v>
      </c>
      <c r="G99" s="194">
        <v>0</v>
      </c>
      <c r="H99" s="207" t="s">
        <v>331</v>
      </c>
      <c r="I99" s="148" t="s">
        <v>332</v>
      </c>
      <c r="J99" s="148" t="s">
        <v>193</v>
      </c>
      <c r="K99" s="148">
        <v>3</v>
      </c>
      <c r="L99" s="148">
        <v>2</v>
      </c>
      <c r="M99" s="208">
        <v>323</v>
      </c>
      <c r="N99" s="209">
        <v>300</v>
      </c>
      <c r="O99" s="210">
        <v>345</v>
      </c>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c r="AO99" s="271"/>
      <c r="AP99" s="218">
        <v>105</v>
      </c>
      <c r="AQ99" s="219">
        <v>103</v>
      </c>
      <c r="AR99" s="217"/>
      <c r="AS99" s="217"/>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t="s">
        <v>223</v>
      </c>
      <c r="BS99" s="186"/>
      <c r="BT99" s="186"/>
      <c r="BU99" s="186"/>
      <c r="BV99" s="186">
        <v>1</v>
      </c>
      <c r="BW99" s="186" t="s">
        <v>333</v>
      </c>
      <c r="BX99" s="186"/>
      <c r="BY99" s="221">
        <v>0</v>
      </c>
      <c r="BZ99" s="217">
        <v>0</v>
      </c>
      <c r="CA99" s="217">
        <v>0</v>
      </c>
      <c r="CB99" s="217">
        <v>0</v>
      </c>
      <c r="CC99" s="217">
        <v>0</v>
      </c>
      <c r="CD99" s="217">
        <v>0</v>
      </c>
      <c r="CE99" s="217">
        <v>0</v>
      </c>
      <c r="CF99" s="186">
        <v>0</v>
      </c>
      <c r="CG99" s="186">
        <v>0</v>
      </c>
      <c r="CH99" s="101">
        <v>0</v>
      </c>
      <c r="CI99" s="101">
        <v>0</v>
      </c>
      <c r="CJ99" s="101">
        <v>0</v>
      </c>
      <c r="CK99" s="101">
        <v>0</v>
      </c>
      <c r="CL99" s="101">
        <v>0</v>
      </c>
      <c r="CM99" s="101">
        <v>0</v>
      </c>
      <c r="CN99" s="101">
        <v>0</v>
      </c>
      <c r="CO99" s="101">
        <v>0</v>
      </c>
      <c r="CP99" s="220">
        <v>0</v>
      </c>
      <c r="CQ99" s="216">
        <v>0</v>
      </c>
      <c r="CR99" s="222"/>
      <c r="CS99" s="198">
        <v>0</v>
      </c>
      <c r="CT99" s="198">
        <v>0</v>
      </c>
      <c r="CU99" s="198"/>
      <c r="CV99" s="198"/>
      <c r="CW99" s="222"/>
      <c r="CX99" s="272"/>
      <c r="CY99" s="272">
        <v>0</v>
      </c>
      <c r="CZ99" s="272">
        <v>361</v>
      </c>
      <c r="DA99" s="272"/>
      <c r="DB99" s="272"/>
      <c r="DC99" s="272"/>
      <c r="DD99" s="230">
        <f t="shared" si="9"/>
        <v>-1</v>
      </c>
      <c r="DE99" s="273">
        <f t="shared" si="10"/>
        <v>0</v>
      </c>
      <c r="DF99" s="14">
        <f t="shared" si="11"/>
        <v>0</v>
      </c>
      <c r="DG99" s="148">
        <f t="shared" si="12"/>
        <v>0</v>
      </c>
      <c r="DH99" s="148" t="str">
        <f t="shared" si="13"/>
        <v/>
      </c>
      <c r="DI99" s="273">
        <f t="shared" si="14"/>
        <v>0</v>
      </c>
      <c r="DJ99" s="264" t="str">
        <f t="shared" si="15"/>
        <v/>
      </c>
      <c r="DL99" s="14" t="str">
        <f>IFERROR(#REF!-AP99,"")</f>
        <v/>
      </c>
      <c r="DN99" s="274" t="str">
        <f>IFERROR(#REF!-M99,"")</f>
        <v/>
      </c>
      <c r="DO99" s="186" t="e">
        <f>IF(#REF!&gt;AQ99,0,1)</f>
        <v>#REF!</v>
      </c>
      <c r="DP99" s="186">
        <f t="shared" si="16"/>
        <v>0</v>
      </c>
      <c r="DQ99" s="186">
        <f t="shared" si="17"/>
        <v>1</v>
      </c>
      <c r="DR99" s="186"/>
      <c r="DS99" s="186"/>
      <c r="DT99" s="186"/>
      <c r="DU99" s="186"/>
      <c r="DV99" s="186"/>
      <c r="DW99" s="186"/>
      <c r="DX99" s="186"/>
      <c r="DY99" s="186"/>
      <c r="DZ99" s="186"/>
      <c r="EA99" s="186"/>
      <c r="EB99" s="186"/>
      <c r="EC99" s="186"/>
      <c r="ED99" s="186"/>
      <c r="EE99" s="186"/>
      <c r="EF99" s="186"/>
      <c r="EG99" s="186"/>
      <c r="EH99" s="186"/>
      <c r="EI99" s="186"/>
      <c r="EJ99" s="186"/>
    </row>
    <row r="100" spans="1:140" s="195" customFormat="1" ht="31.5" hidden="1" customHeight="1" x14ac:dyDescent="0.2">
      <c r="A100" s="214">
        <v>44930</v>
      </c>
      <c r="B100" s="194">
        <v>4</v>
      </c>
      <c r="C100" s="194">
        <v>1</v>
      </c>
      <c r="D100" s="193">
        <v>2023</v>
      </c>
      <c r="E100" s="194">
        <v>143</v>
      </c>
      <c r="F100" s="194">
        <v>281</v>
      </c>
      <c r="G100" s="194">
        <v>0</v>
      </c>
      <c r="H100" s="207" t="s">
        <v>221</v>
      </c>
      <c r="I100" s="148" t="s">
        <v>222</v>
      </c>
      <c r="J100" s="148" t="s">
        <v>193</v>
      </c>
      <c r="K100" s="148">
        <v>4</v>
      </c>
      <c r="L100" s="148">
        <v>2</v>
      </c>
      <c r="M100" s="208">
        <v>285</v>
      </c>
      <c r="N100" s="209">
        <v>265</v>
      </c>
      <c r="O100" s="210">
        <v>304</v>
      </c>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c r="AO100" s="271"/>
      <c r="AP100" s="218">
        <v>120</v>
      </c>
      <c r="AQ100" s="219">
        <v>120</v>
      </c>
      <c r="AR100" s="217"/>
      <c r="AS100" s="217"/>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t="s">
        <v>223</v>
      </c>
      <c r="BS100" s="186"/>
      <c r="BT100" s="186"/>
      <c r="BU100" s="186"/>
      <c r="BV100" s="186">
        <v>1</v>
      </c>
      <c r="BW100" s="186" t="s">
        <v>224</v>
      </c>
      <c r="BX100" s="186"/>
      <c r="BY100" s="221">
        <v>0</v>
      </c>
      <c r="BZ100" s="217">
        <v>0</v>
      </c>
      <c r="CA100" s="217">
        <v>0</v>
      </c>
      <c r="CB100" s="217">
        <v>0</v>
      </c>
      <c r="CC100" s="217">
        <v>0</v>
      </c>
      <c r="CD100" s="217">
        <v>0</v>
      </c>
      <c r="CE100" s="217">
        <v>0</v>
      </c>
      <c r="CF100" s="186">
        <v>0</v>
      </c>
      <c r="CG100" s="186">
        <v>0</v>
      </c>
      <c r="CH100" s="101">
        <v>0</v>
      </c>
      <c r="CI100" s="101">
        <v>0</v>
      </c>
      <c r="CJ100" s="101">
        <v>0</v>
      </c>
      <c r="CK100" s="101">
        <v>0</v>
      </c>
      <c r="CL100" s="101">
        <v>0</v>
      </c>
      <c r="CM100" s="101">
        <v>0</v>
      </c>
      <c r="CN100" s="101">
        <v>0</v>
      </c>
      <c r="CO100" s="101">
        <v>0</v>
      </c>
      <c r="CP100" s="220">
        <v>0</v>
      </c>
      <c r="CQ100" s="216">
        <v>0</v>
      </c>
      <c r="CR100" s="222"/>
      <c r="CS100" s="198">
        <v>0</v>
      </c>
      <c r="CT100" s="198">
        <v>0</v>
      </c>
      <c r="CU100" s="198"/>
      <c r="CV100" s="198"/>
      <c r="CW100" s="222"/>
      <c r="CX100" s="272"/>
      <c r="CY100" s="272">
        <v>0</v>
      </c>
      <c r="CZ100" s="272">
        <v>361</v>
      </c>
      <c r="DA100" s="272"/>
      <c r="DB100" s="272"/>
      <c r="DC100" s="272"/>
      <c r="DD100" s="230">
        <f t="shared" si="9"/>
        <v>-1</v>
      </c>
      <c r="DE100" s="273">
        <f t="shared" si="10"/>
        <v>0</v>
      </c>
      <c r="DF100" s="14">
        <f t="shared" si="11"/>
        <v>0</v>
      </c>
      <c r="DG100" s="148">
        <f t="shared" si="12"/>
        <v>0</v>
      </c>
      <c r="DH100" s="148" t="str">
        <f t="shared" si="13"/>
        <v/>
      </c>
      <c r="DI100" s="273">
        <f t="shared" si="14"/>
        <v>0</v>
      </c>
      <c r="DJ100" s="264" t="str">
        <f t="shared" si="15"/>
        <v/>
      </c>
      <c r="DL100" s="14" t="str">
        <f>IFERROR(#REF!-AP100,"")</f>
        <v/>
      </c>
      <c r="DN100" s="274" t="str">
        <f>IFERROR(#REF!-M100,"")</f>
        <v/>
      </c>
      <c r="DO100" s="186" t="e">
        <f>IF(#REF!&gt;AQ100,0,1)</f>
        <v>#REF!</v>
      </c>
      <c r="DP100" s="186">
        <f t="shared" si="16"/>
        <v>0</v>
      </c>
      <c r="DQ100" s="186">
        <f t="shared" si="17"/>
        <v>1</v>
      </c>
      <c r="DR100" s="186"/>
      <c r="DS100" s="186"/>
      <c r="DT100" s="186"/>
      <c r="DU100" s="186"/>
      <c r="DV100" s="186"/>
      <c r="DW100" s="186"/>
      <c r="DX100" s="186"/>
      <c r="DY100" s="186"/>
      <c r="DZ100" s="186"/>
      <c r="EA100" s="186"/>
      <c r="EB100" s="186"/>
      <c r="EC100" s="186"/>
      <c r="ED100" s="186"/>
      <c r="EE100" s="186"/>
      <c r="EF100" s="186"/>
      <c r="EG100" s="186"/>
      <c r="EH100" s="186"/>
      <c r="EI100" s="186"/>
      <c r="EJ100" s="186"/>
    </row>
    <row r="101" spans="1:140" s="195" customFormat="1" ht="31.5" hidden="1" customHeight="1" x14ac:dyDescent="0.2">
      <c r="A101" s="214">
        <v>44930</v>
      </c>
      <c r="B101" s="194">
        <v>4</v>
      </c>
      <c r="C101" s="194">
        <v>1</v>
      </c>
      <c r="D101" s="193">
        <v>2023</v>
      </c>
      <c r="E101" s="194">
        <v>243</v>
      </c>
      <c r="F101" s="194">
        <v>167</v>
      </c>
      <c r="G101" s="194">
        <v>0</v>
      </c>
      <c r="H101" s="207" t="s">
        <v>233</v>
      </c>
      <c r="I101" s="148" t="s">
        <v>234</v>
      </c>
      <c r="J101" s="148" t="s">
        <v>193</v>
      </c>
      <c r="K101" s="148">
        <v>2</v>
      </c>
      <c r="L101" s="148">
        <v>2</v>
      </c>
      <c r="M101" s="208">
        <v>888</v>
      </c>
      <c r="N101" s="209">
        <v>825</v>
      </c>
      <c r="O101" s="210">
        <v>950</v>
      </c>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c r="AO101" s="271"/>
      <c r="AP101" s="218">
        <v>55</v>
      </c>
      <c r="AQ101" s="219">
        <v>131</v>
      </c>
      <c r="AR101" s="217"/>
      <c r="AS101" s="217"/>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t="s">
        <v>223</v>
      </c>
      <c r="BS101" s="186"/>
      <c r="BT101" s="186"/>
      <c r="BU101" s="186"/>
      <c r="BV101" s="186">
        <v>1</v>
      </c>
      <c r="BW101" s="186" t="s">
        <v>233</v>
      </c>
      <c r="BX101" s="186"/>
      <c r="BY101" s="221">
        <v>0</v>
      </c>
      <c r="BZ101" s="217">
        <v>0</v>
      </c>
      <c r="CA101" s="217">
        <v>0</v>
      </c>
      <c r="CB101" s="217">
        <v>0</v>
      </c>
      <c r="CC101" s="217">
        <v>0</v>
      </c>
      <c r="CD101" s="217">
        <v>0</v>
      </c>
      <c r="CE101" s="217">
        <v>0</v>
      </c>
      <c r="CF101" s="186">
        <v>0</v>
      </c>
      <c r="CG101" s="186">
        <v>0</v>
      </c>
      <c r="CH101" s="101">
        <v>0</v>
      </c>
      <c r="CI101" s="101">
        <v>0</v>
      </c>
      <c r="CJ101" s="101">
        <v>0</v>
      </c>
      <c r="CK101" s="101">
        <v>0</v>
      </c>
      <c r="CL101" s="101">
        <v>0</v>
      </c>
      <c r="CM101" s="101">
        <v>0</v>
      </c>
      <c r="CN101" s="101">
        <v>0</v>
      </c>
      <c r="CO101" s="101">
        <v>0</v>
      </c>
      <c r="CP101" s="220">
        <v>0</v>
      </c>
      <c r="CQ101" s="216">
        <v>0</v>
      </c>
      <c r="CR101" s="222"/>
      <c r="CS101" s="198">
        <v>0</v>
      </c>
      <c r="CT101" s="198">
        <v>0</v>
      </c>
      <c r="CU101" s="198"/>
      <c r="CV101" s="198"/>
      <c r="CW101" s="222"/>
      <c r="CX101" s="272"/>
      <c r="CY101" s="272">
        <v>0</v>
      </c>
      <c r="CZ101" s="272">
        <v>361</v>
      </c>
      <c r="DA101" s="272"/>
      <c r="DB101" s="272"/>
      <c r="DC101" s="272"/>
      <c r="DD101" s="230">
        <f t="shared" si="9"/>
        <v>-1</v>
      </c>
      <c r="DE101" s="273">
        <f t="shared" si="10"/>
        <v>0</v>
      </c>
      <c r="DF101" s="14">
        <f t="shared" si="11"/>
        <v>0</v>
      </c>
      <c r="DG101" s="148">
        <f t="shared" si="12"/>
        <v>0</v>
      </c>
      <c r="DH101" s="148" t="str">
        <f t="shared" si="13"/>
        <v/>
      </c>
      <c r="DI101" s="273">
        <f t="shared" si="14"/>
        <v>0</v>
      </c>
      <c r="DJ101" s="264" t="str">
        <f t="shared" si="15"/>
        <v/>
      </c>
      <c r="DL101" s="14" t="str">
        <f>IFERROR(#REF!-AP101,"")</f>
        <v/>
      </c>
      <c r="DN101" s="274" t="str">
        <f>IFERROR(#REF!-M101,"")</f>
        <v/>
      </c>
      <c r="DO101" s="186" t="e">
        <f>IF(#REF!&gt;AQ101,0,1)</f>
        <v>#REF!</v>
      </c>
      <c r="DP101" s="186">
        <f t="shared" si="16"/>
        <v>0</v>
      </c>
      <c r="DQ101" s="186">
        <f t="shared" si="17"/>
        <v>1</v>
      </c>
      <c r="DR101" s="186"/>
      <c r="DS101" s="186"/>
      <c r="DT101" s="186"/>
      <c r="DU101" s="186"/>
      <c r="DV101" s="186"/>
      <c r="DW101" s="186"/>
      <c r="DX101" s="186"/>
      <c r="DY101" s="186"/>
      <c r="DZ101" s="186"/>
      <c r="EA101" s="186"/>
      <c r="EB101" s="186"/>
      <c r="EC101" s="186"/>
      <c r="ED101" s="186"/>
      <c r="EE101" s="186"/>
      <c r="EF101" s="186"/>
      <c r="EG101" s="186"/>
      <c r="EH101" s="186"/>
      <c r="EI101" s="186"/>
      <c r="EJ101" s="186"/>
    </row>
    <row r="102" spans="1:140" s="195" customFormat="1" ht="31.5" hidden="1" customHeight="1" x14ac:dyDescent="0.2">
      <c r="A102" s="214"/>
      <c r="B102" s="194">
        <v>4</v>
      </c>
      <c r="C102" s="194">
        <v>1</v>
      </c>
      <c r="D102" s="193">
        <v>2023</v>
      </c>
      <c r="E102" s="194">
        <v>654</v>
      </c>
      <c r="F102" s="194">
        <v>1274</v>
      </c>
      <c r="G102" s="194">
        <v>0</v>
      </c>
      <c r="H102" s="207" t="s">
        <v>334</v>
      </c>
      <c r="I102" s="148"/>
      <c r="J102" s="148"/>
      <c r="K102" s="148"/>
      <c r="L102" s="148"/>
      <c r="M102" s="208">
        <v>0</v>
      </c>
      <c r="N102" s="209">
        <v>0</v>
      </c>
      <c r="O102" s="210">
        <v>0</v>
      </c>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c r="AO102" s="271"/>
      <c r="AP102" s="218">
        <v>0</v>
      </c>
      <c r="AQ102" s="219">
        <v>0</v>
      </c>
      <c r="AR102" s="217"/>
      <c r="AS102" s="217"/>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t="s">
        <v>223</v>
      </c>
      <c r="BS102" s="186"/>
      <c r="BT102" s="186"/>
      <c r="BU102" s="186"/>
      <c r="BV102" s="186"/>
      <c r="BW102" s="186" t="s">
        <v>335</v>
      </c>
      <c r="BX102" s="186"/>
      <c r="BY102" s="221">
        <v>0</v>
      </c>
      <c r="BZ102" s="217">
        <v>0</v>
      </c>
      <c r="CA102" s="217"/>
      <c r="CB102" s="217">
        <v>0</v>
      </c>
      <c r="CC102" s="217">
        <v>0</v>
      </c>
      <c r="CD102" s="217"/>
      <c r="CE102" s="217">
        <v>0</v>
      </c>
      <c r="CF102" s="186">
        <v>0</v>
      </c>
      <c r="CG102" s="186">
        <v>0</v>
      </c>
      <c r="CH102" s="101">
        <v>0</v>
      </c>
      <c r="CI102" s="101">
        <v>0</v>
      </c>
      <c r="CJ102" s="101">
        <v>0</v>
      </c>
      <c r="CK102" s="101">
        <v>0</v>
      </c>
      <c r="CL102" s="101">
        <v>0</v>
      </c>
      <c r="CM102" s="101">
        <v>0</v>
      </c>
      <c r="CN102" s="101">
        <v>0</v>
      </c>
      <c r="CO102" s="101">
        <v>0</v>
      </c>
      <c r="CP102" s="220">
        <v>0</v>
      </c>
      <c r="CQ102" s="216">
        <v>0</v>
      </c>
      <c r="CR102" s="222"/>
      <c r="CS102" s="198">
        <v>0</v>
      </c>
      <c r="CT102" s="198">
        <v>0</v>
      </c>
      <c r="CU102" s="198"/>
      <c r="CV102" s="198"/>
      <c r="CW102" s="222"/>
      <c r="CX102" s="272"/>
      <c r="CY102" s="272">
        <v>0</v>
      </c>
      <c r="CZ102" s="272">
        <v>361</v>
      </c>
      <c r="DA102" s="272"/>
      <c r="DB102" s="272"/>
      <c r="DC102" s="272"/>
      <c r="DD102" s="230" t="str">
        <f t="shared" si="9"/>
        <v/>
      </c>
      <c r="DE102" s="273">
        <f t="shared" si="10"/>
        <v>0</v>
      </c>
      <c r="DF102" s="14">
        <f t="shared" si="11"/>
        <v>0</v>
      </c>
      <c r="DG102" s="148" t="str">
        <f t="shared" si="12"/>
        <v/>
      </c>
      <c r="DH102" s="148" t="str">
        <f t="shared" si="13"/>
        <v/>
      </c>
      <c r="DI102" s="273" t="str">
        <f t="shared" si="14"/>
        <v/>
      </c>
      <c r="DJ102" s="264" t="str">
        <f t="shared" si="15"/>
        <v/>
      </c>
      <c r="DL102" s="14" t="str">
        <f>IFERROR(#REF!-AP102,"")</f>
        <v/>
      </c>
      <c r="DN102" s="274" t="str">
        <f>IFERROR(#REF!-M102,"")</f>
        <v/>
      </c>
      <c r="DO102" s="186" t="e">
        <f>IF(#REF!&gt;AQ102,0,1)</f>
        <v>#REF!</v>
      </c>
      <c r="DP102" s="186">
        <f t="shared" si="16"/>
        <v>1</v>
      </c>
      <c r="DQ102" s="186">
        <f t="shared" si="17"/>
        <v>1</v>
      </c>
      <c r="DR102" s="186"/>
      <c r="DS102" s="186"/>
      <c r="DT102" s="186"/>
      <c r="DU102" s="186"/>
      <c r="DV102" s="186"/>
      <c r="DW102" s="186"/>
      <c r="DX102" s="186"/>
      <c r="DY102" s="186"/>
      <c r="DZ102" s="186"/>
      <c r="EA102" s="186"/>
      <c r="EB102" s="186"/>
      <c r="EC102" s="186"/>
      <c r="ED102" s="186"/>
      <c r="EE102" s="186"/>
      <c r="EF102" s="186"/>
      <c r="EG102" s="186"/>
      <c r="EH102" s="186"/>
      <c r="EI102" s="186"/>
      <c r="EJ102" s="186"/>
    </row>
    <row r="103" spans="1:140" s="195" customFormat="1" ht="31.5" hidden="1" customHeight="1" x14ac:dyDescent="0.2">
      <c r="A103" s="214">
        <v>44930</v>
      </c>
      <c r="B103" s="194">
        <v>4</v>
      </c>
      <c r="C103" s="194">
        <v>1</v>
      </c>
      <c r="D103" s="193">
        <v>2023</v>
      </c>
      <c r="E103" s="194">
        <v>137</v>
      </c>
      <c r="F103" s="194">
        <v>168</v>
      </c>
      <c r="G103" s="194">
        <v>1</v>
      </c>
      <c r="H103" s="207" t="s">
        <v>229</v>
      </c>
      <c r="I103" s="148" t="s">
        <v>230</v>
      </c>
      <c r="J103" s="148" t="s">
        <v>193</v>
      </c>
      <c r="K103" s="148">
        <v>3</v>
      </c>
      <c r="L103" s="148">
        <v>2</v>
      </c>
      <c r="M103" s="208">
        <v>619</v>
      </c>
      <c r="N103" s="209">
        <v>575</v>
      </c>
      <c r="O103" s="210">
        <v>662</v>
      </c>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c r="AO103" s="271"/>
      <c r="AP103" s="218">
        <v>90</v>
      </c>
      <c r="AQ103" s="219">
        <v>116</v>
      </c>
      <c r="AR103" s="217"/>
      <c r="AS103" s="217"/>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t="s">
        <v>223</v>
      </c>
      <c r="BS103" s="186"/>
      <c r="BT103" s="186"/>
      <c r="BU103" s="186"/>
      <c r="BV103" s="186">
        <v>1</v>
      </c>
      <c r="BW103" s="186" t="s">
        <v>229</v>
      </c>
      <c r="BX103" s="186" t="s">
        <v>198</v>
      </c>
      <c r="BY103" s="221">
        <v>1.4999999999999999E-2</v>
      </c>
      <c r="BZ103" s="217">
        <v>0</v>
      </c>
      <c r="CA103" s="217">
        <v>0</v>
      </c>
      <c r="CB103" s="217">
        <v>0</v>
      </c>
      <c r="CC103" s="217">
        <v>0</v>
      </c>
      <c r="CD103" s="217">
        <v>0</v>
      </c>
      <c r="CE103" s="217">
        <v>0</v>
      </c>
      <c r="CF103" s="186">
        <v>0</v>
      </c>
      <c r="CG103" s="186">
        <v>0</v>
      </c>
      <c r="CH103" s="101">
        <v>0</v>
      </c>
      <c r="CI103" s="101">
        <v>0</v>
      </c>
      <c r="CJ103" s="101">
        <v>0</v>
      </c>
      <c r="CK103" s="101">
        <v>0</v>
      </c>
      <c r="CL103" s="101">
        <v>0</v>
      </c>
      <c r="CM103" s="101">
        <v>0</v>
      </c>
      <c r="CN103" s="101">
        <v>0</v>
      </c>
      <c r="CO103" s="101">
        <v>0</v>
      </c>
      <c r="CP103" s="220">
        <v>0</v>
      </c>
      <c r="CQ103" s="216">
        <v>0</v>
      </c>
      <c r="CR103" s="222"/>
      <c r="CS103" s="198">
        <v>0</v>
      </c>
      <c r="CT103" s="198">
        <v>0</v>
      </c>
      <c r="CU103" s="198"/>
      <c r="CV103" s="198"/>
      <c r="CW103" s="222"/>
      <c r="CX103" s="272"/>
      <c r="CY103" s="272">
        <v>0</v>
      </c>
      <c r="CZ103" s="272">
        <v>361</v>
      </c>
      <c r="DA103" s="272"/>
      <c r="DB103" s="272"/>
      <c r="DC103" s="272"/>
      <c r="DD103" s="230">
        <f t="shared" si="9"/>
        <v>-1</v>
      </c>
      <c r="DE103" s="273">
        <f t="shared" si="10"/>
        <v>0</v>
      </c>
      <c r="DF103" s="14">
        <f t="shared" si="11"/>
        <v>0</v>
      </c>
      <c r="DG103" s="148">
        <f t="shared" si="12"/>
        <v>0</v>
      </c>
      <c r="DH103" s="148" t="str">
        <f t="shared" si="13"/>
        <v/>
      </c>
      <c r="DI103" s="273">
        <f t="shared" si="14"/>
        <v>0</v>
      </c>
      <c r="DJ103" s="264" t="str">
        <f t="shared" si="15"/>
        <v/>
      </c>
      <c r="DL103" s="14" t="str">
        <f>IFERROR(#REF!-AP103,"")</f>
        <v/>
      </c>
      <c r="DN103" s="274" t="str">
        <f>IFERROR(#REF!-M103,"")</f>
        <v/>
      </c>
      <c r="DO103" s="186" t="e">
        <f>IF(#REF!&gt;AQ103,0,1)</f>
        <v>#REF!</v>
      </c>
      <c r="DP103" s="186">
        <f t="shared" si="16"/>
        <v>0</v>
      </c>
      <c r="DQ103" s="186">
        <f t="shared" si="17"/>
        <v>1</v>
      </c>
      <c r="DR103" s="186"/>
      <c r="DS103" s="186"/>
      <c r="DT103" s="186"/>
      <c r="DU103" s="186"/>
      <c r="DV103" s="186"/>
      <c r="DW103" s="186"/>
      <c r="DX103" s="186"/>
      <c r="DY103" s="186"/>
      <c r="DZ103" s="186"/>
      <c r="EA103" s="186"/>
      <c r="EB103" s="186"/>
      <c r="EC103" s="186"/>
      <c r="ED103" s="186"/>
      <c r="EE103" s="186"/>
      <c r="EF103" s="186"/>
      <c r="EG103" s="186"/>
      <c r="EH103" s="186"/>
      <c r="EI103" s="186"/>
      <c r="EJ103" s="186"/>
    </row>
    <row r="104" spans="1:140" s="195" customFormat="1" ht="31.5" hidden="1" customHeight="1" x14ac:dyDescent="0.2">
      <c r="A104" s="214">
        <v>44930</v>
      </c>
      <c r="B104" s="194">
        <v>4</v>
      </c>
      <c r="C104" s="194">
        <v>1</v>
      </c>
      <c r="D104" s="193">
        <v>2023</v>
      </c>
      <c r="E104" s="194">
        <v>137</v>
      </c>
      <c r="F104" s="194">
        <v>273</v>
      </c>
      <c r="G104" s="194">
        <v>1</v>
      </c>
      <c r="H104" s="207" t="s">
        <v>231</v>
      </c>
      <c r="I104" s="148" t="s">
        <v>232</v>
      </c>
      <c r="J104" s="148" t="s">
        <v>193</v>
      </c>
      <c r="K104" s="148">
        <v>3</v>
      </c>
      <c r="L104" s="148">
        <v>2</v>
      </c>
      <c r="M104" s="208">
        <v>564</v>
      </c>
      <c r="N104" s="209">
        <v>524</v>
      </c>
      <c r="O104" s="210">
        <v>603</v>
      </c>
      <c r="P104" s="196"/>
      <c r="Q104" s="196"/>
      <c r="R104" s="196"/>
      <c r="S104" s="196"/>
      <c r="T104" s="196"/>
      <c r="U104" s="196"/>
      <c r="V104" s="196"/>
      <c r="W104" s="196"/>
      <c r="X104" s="196"/>
      <c r="Y104" s="196"/>
      <c r="Z104" s="197"/>
      <c r="AA104" s="197"/>
      <c r="AB104" s="196">
        <v>719</v>
      </c>
      <c r="AC104" s="196"/>
      <c r="AD104" s="196">
        <v>721</v>
      </c>
      <c r="AE104" s="196"/>
      <c r="AF104" s="196">
        <v>746</v>
      </c>
      <c r="AG104" s="196">
        <v>591</v>
      </c>
      <c r="AH104" s="196"/>
      <c r="AI104" s="196">
        <v>596</v>
      </c>
      <c r="AJ104" s="196"/>
      <c r="AK104" s="196">
        <v>598</v>
      </c>
      <c r="AL104" s="197">
        <v>128</v>
      </c>
      <c r="AM104" s="197">
        <v>132</v>
      </c>
      <c r="AN104" s="271">
        <v>728.66666666666663</v>
      </c>
      <c r="AO104" s="271">
        <v>595</v>
      </c>
      <c r="AP104" s="218">
        <v>93</v>
      </c>
      <c r="AQ104" s="219">
        <v>116</v>
      </c>
      <c r="AR104" s="217">
        <v>83.07692307692308</v>
      </c>
      <c r="AS104" s="217">
        <v>130</v>
      </c>
      <c r="AT104" s="217"/>
      <c r="AU104" s="217"/>
      <c r="AV104" s="217"/>
      <c r="AW104" s="217">
        <v>10</v>
      </c>
      <c r="AX104" s="217"/>
      <c r="AY104" s="217"/>
      <c r="AZ104" s="217"/>
      <c r="BA104" s="217"/>
      <c r="BB104" s="217"/>
      <c r="BC104" s="217"/>
      <c r="BD104" s="217"/>
      <c r="BE104" s="217"/>
      <c r="BF104" s="217"/>
      <c r="BG104" s="217"/>
      <c r="BH104" s="217">
        <v>702</v>
      </c>
      <c r="BI104" s="217">
        <v>4</v>
      </c>
      <c r="BJ104" s="217">
        <v>4</v>
      </c>
      <c r="BK104" s="217">
        <v>4</v>
      </c>
      <c r="BL104" s="217"/>
      <c r="BM104" s="217"/>
      <c r="BN104" s="217"/>
      <c r="BO104" s="217"/>
      <c r="BP104" s="217"/>
      <c r="BQ104" s="217"/>
      <c r="BR104" s="186" t="s">
        <v>223</v>
      </c>
      <c r="BS104" s="186"/>
      <c r="BT104" s="186"/>
      <c r="BU104" s="186"/>
      <c r="BV104" s="186">
        <v>1</v>
      </c>
      <c r="BW104" s="186" t="s">
        <v>229</v>
      </c>
      <c r="BX104" s="186" t="s">
        <v>198</v>
      </c>
      <c r="BY104" s="221">
        <v>1.4999999999999999E-2</v>
      </c>
      <c r="BZ104" s="217">
        <v>10</v>
      </c>
      <c r="CA104" s="217">
        <v>5</v>
      </c>
      <c r="CB104" s="217">
        <v>5</v>
      </c>
      <c r="CC104" s="217">
        <v>12</v>
      </c>
      <c r="CD104" s="217">
        <v>6</v>
      </c>
      <c r="CE104" s="217">
        <v>708</v>
      </c>
      <c r="CF104" s="186">
        <v>7</v>
      </c>
      <c r="CG104" s="186">
        <v>2</v>
      </c>
      <c r="CH104" s="101">
        <v>2</v>
      </c>
      <c r="CI104" s="101">
        <v>0</v>
      </c>
      <c r="CJ104" s="101">
        <v>0</v>
      </c>
      <c r="CK104" s="101">
        <v>0</v>
      </c>
      <c r="CL104" s="101">
        <v>0</v>
      </c>
      <c r="CM104" s="101">
        <v>0</v>
      </c>
      <c r="CN104" s="101">
        <v>0</v>
      </c>
      <c r="CO104" s="101">
        <v>22</v>
      </c>
      <c r="CP104" s="220">
        <v>11</v>
      </c>
      <c r="CQ104" s="216">
        <v>713</v>
      </c>
      <c r="CR104" s="222">
        <v>1.5427769985974751E-2</v>
      </c>
      <c r="CS104" s="198">
        <v>6.2039999999999997</v>
      </c>
      <c r="CT104" s="198">
        <v>402.13200000000001</v>
      </c>
      <c r="CU104" s="198">
        <v>6.5449999999999999</v>
      </c>
      <c r="CV104" s="198">
        <v>424.23500000000001</v>
      </c>
      <c r="CW104" s="222">
        <v>0.29196217494089832</v>
      </c>
      <c r="CX104" s="272">
        <v>0.13240740740740739</v>
      </c>
      <c r="CY104" s="272">
        <v>1088070.4090909089</v>
      </c>
      <c r="CZ104" s="272">
        <v>361</v>
      </c>
      <c r="DA104" s="272"/>
      <c r="DB104" s="272"/>
      <c r="DC104" s="272"/>
      <c r="DD104" s="230">
        <f t="shared" si="9"/>
        <v>0.29196217494089827</v>
      </c>
      <c r="DE104" s="273">
        <f t="shared" si="10"/>
        <v>702</v>
      </c>
      <c r="DF104" s="14">
        <f t="shared" si="11"/>
        <v>22</v>
      </c>
      <c r="DG104" s="148">
        <f t="shared" si="12"/>
        <v>11</v>
      </c>
      <c r="DH104" s="148">
        <f t="shared" si="13"/>
        <v>0.1</v>
      </c>
      <c r="DI104" s="273">
        <f t="shared" si="14"/>
        <v>713</v>
      </c>
      <c r="DJ104" s="264">
        <f t="shared" si="15"/>
        <v>1.5427769985974754E-2</v>
      </c>
      <c r="DL104" s="14" t="str">
        <f>IFERROR(#REF!-AP104,"")</f>
        <v/>
      </c>
      <c r="DN104" s="274" t="str">
        <f>IFERROR(#REF!-M104,"")</f>
        <v/>
      </c>
      <c r="DO104" s="186" t="e">
        <f>IF(#REF!&gt;AQ104,0,1)</f>
        <v>#REF!</v>
      </c>
      <c r="DP104" s="186">
        <f t="shared" si="16"/>
        <v>1</v>
      </c>
      <c r="DQ104" s="186">
        <f t="shared" si="17"/>
        <v>1</v>
      </c>
      <c r="DR104" s="186"/>
      <c r="DS104" s="186"/>
      <c r="DT104" s="186"/>
      <c r="DU104" s="186"/>
      <c r="DV104" s="186"/>
      <c r="DW104" s="186"/>
      <c r="DX104" s="186"/>
      <c r="DY104" s="186"/>
      <c r="DZ104" s="186"/>
      <c r="EA104" s="186"/>
      <c r="EB104" s="186"/>
      <c r="EC104" s="186"/>
      <c r="ED104" s="186"/>
      <c r="EE104" s="186"/>
      <c r="EF104" s="186"/>
      <c r="EG104" s="186"/>
      <c r="EH104" s="186"/>
      <c r="EI104" s="186"/>
      <c r="EJ104" s="186"/>
    </row>
    <row r="105" spans="1:140" s="195" customFormat="1" ht="31.5" hidden="1" customHeight="1" x14ac:dyDescent="0.2">
      <c r="A105" s="214">
        <v>44930</v>
      </c>
      <c r="B105" s="194">
        <v>4</v>
      </c>
      <c r="C105" s="194">
        <v>1</v>
      </c>
      <c r="D105" s="193">
        <v>2023</v>
      </c>
      <c r="E105" s="194">
        <v>382</v>
      </c>
      <c r="F105" s="194">
        <v>449</v>
      </c>
      <c r="G105" s="194">
        <v>1</v>
      </c>
      <c r="H105" s="207" t="s">
        <v>191</v>
      </c>
      <c r="I105" s="148" t="s">
        <v>192</v>
      </c>
      <c r="J105" s="148" t="s">
        <v>193</v>
      </c>
      <c r="K105" s="148">
        <v>3</v>
      </c>
      <c r="L105" s="148">
        <v>1</v>
      </c>
      <c r="M105" s="208">
        <v>46</v>
      </c>
      <c r="N105" s="209">
        <v>40</v>
      </c>
      <c r="O105" s="210">
        <v>50</v>
      </c>
      <c r="P105" s="196">
        <v>66</v>
      </c>
      <c r="Q105" s="196"/>
      <c r="R105" s="196">
        <v>71</v>
      </c>
      <c r="S105" s="196"/>
      <c r="T105" s="196"/>
      <c r="U105" s="196">
        <v>44</v>
      </c>
      <c r="V105" s="196"/>
      <c r="W105" s="196">
        <v>46</v>
      </c>
      <c r="X105" s="196"/>
      <c r="Y105" s="196"/>
      <c r="Z105" s="197">
        <v>81</v>
      </c>
      <c r="AA105" s="197"/>
      <c r="AB105" s="196"/>
      <c r="AC105" s="196"/>
      <c r="AD105" s="196"/>
      <c r="AE105" s="196"/>
      <c r="AF105" s="196"/>
      <c r="AG105" s="196"/>
      <c r="AH105" s="196"/>
      <c r="AI105" s="196"/>
      <c r="AJ105" s="196"/>
      <c r="AK105" s="196"/>
      <c r="AL105" s="197"/>
      <c r="AM105" s="197"/>
      <c r="AN105" s="271">
        <v>68.5</v>
      </c>
      <c r="AO105" s="271">
        <v>45</v>
      </c>
      <c r="AP105" s="218">
        <v>112</v>
      </c>
      <c r="AQ105" s="219">
        <v>96</v>
      </c>
      <c r="AR105" s="217">
        <v>133.33333333333329</v>
      </c>
      <c r="AS105" s="217">
        <v>81</v>
      </c>
      <c r="AT105" s="217"/>
      <c r="AU105" s="217"/>
      <c r="AV105" s="217">
        <v>1350</v>
      </c>
      <c r="AW105" s="217">
        <v>13</v>
      </c>
      <c r="AX105" s="217">
        <v>6</v>
      </c>
      <c r="AY105" s="217"/>
      <c r="AZ105" s="217"/>
      <c r="BA105" s="217"/>
      <c r="BB105" s="217"/>
      <c r="BC105" s="217"/>
      <c r="BD105" s="217"/>
      <c r="BE105" s="217"/>
      <c r="BF105" s="217"/>
      <c r="BG105" s="217"/>
      <c r="BH105" s="217">
        <v>630</v>
      </c>
      <c r="BI105" s="217"/>
      <c r="BJ105" s="217"/>
      <c r="BK105" s="217"/>
      <c r="BL105" s="217"/>
      <c r="BM105" s="217"/>
      <c r="BN105" s="217"/>
      <c r="BO105" s="217"/>
      <c r="BP105" s="217"/>
      <c r="BQ105" s="217"/>
      <c r="BR105" s="186" t="s">
        <v>194</v>
      </c>
      <c r="BS105" s="186" t="s">
        <v>195</v>
      </c>
      <c r="BT105" s="186" t="s">
        <v>196</v>
      </c>
      <c r="BU105" s="186" t="s">
        <v>197</v>
      </c>
      <c r="BV105" s="186">
        <v>1</v>
      </c>
      <c r="BW105" s="186" t="s">
        <v>191</v>
      </c>
      <c r="BX105" s="186" t="s">
        <v>198</v>
      </c>
      <c r="BY105" s="221">
        <v>1.4999999999999999E-2</v>
      </c>
      <c r="BZ105" s="217">
        <v>19</v>
      </c>
      <c r="CA105" s="217">
        <v>19</v>
      </c>
      <c r="CB105" s="217">
        <v>1369</v>
      </c>
      <c r="CC105" s="217">
        <v>0</v>
      </c>
      <c r="CD105" s="217">
        <v>0</v>
      </c>
      <c r="CE105" s="217">
        <v>630</v>
      </c>
      <c r="CF105" s="186">
        <v>13</v>
      </c>
      <c r="CG105" s="186">
        <v>6</v>
      </c>
      <c r="CH105" s="101">
        <v>0</v>
      </c>
      <c r="CI105" s="101">
        <v>0</v>
      </c>
      <c r="CJ105" s="101">
        <v>0</v>
      </c>
      <c r="CK105" s="101">
        <v>0</v>
      </c>
      <c r="CL105" s="101">
        <v>0</v>
      </c>
      <c r="CM105" s="101">
        <v>0</v>
      </c>
      <c r="CN105" s="101">
        <v>0</v>
      </c>
      <c r="CO105" s="101">
        <v>19</v>
      </c>
      <c r="CP105" s="220">
        <v>19</v>
      </c>
      <c r="CQ105" s="216">
        <v>1999</v>
      </c>
      <c r="CR105" s="222">
        <v>9.5047523761880946E-3</v>
      </c>
      <c r="CS105" s="198">
        <v>0.874</v>
      </c>
      <c r="CT105" s="198">
        <v>91.953999999999994</v>
      </c>
      <c r="CU105" s="198">
        <v>0.85499999999999998</v>
      </c>
      <c r="CV105" s="198">
        <v>89.954999999999998</v>
      </c>
      <c r="CW105" s="222">
        <v>0.4891304347826087</v>
      </c>
      <c r="CX105" s="272">
        <v>0.14249999999999999</v>
      </c>
      <c r="CY105" s="272">
        <v>3673798.5454545449</v>
      </c>
      <c r="CZ105" s="272">
        <v>361</v>
      </c>
      <c r="DA105" s="272"/>
      <c r="DB105" s="272"/>
      <c r="DC105" s="272"/>
      <c r="DD105" s="230">
        <f t="shared" si="9"/>
        <v>0.4891304347826087</v>
      </c>
      <c r="DE105" s="273">
        <f t="shared" si="10"/>
        <v>1980</v>
      </c>
      <c r="DF105" s="14">
        <f t="shared" si="11"/>
        <v>19</v>
      </c>
      <c r="DG105" s="148">
        <f t="shared" si="12"/>
        <v>19</v>
      </c>
      <c r="DH105" s="148">
        <f t="shared" si="13"/>
        <v>0.1</v>
      </c>
      <c r="DI105" s="273">
        <f t="shared" si="14"/>
        <v>1999</v>
      </c>
      <c r="DJ105" s="264">
        <f t="shared" si="15"/>
        <v>9.5047523761880946E-3</v>
      </c>
      <c r="DL105" s="14" t="str">
        <f>IFERROR(#REF!-AP105,"")</f>
        <v/>
      </c>
      <c r="DN105" s="274" t="str">
        <f>IFERROR(#REF!-M105,"")</f>
        <v/>
      </c>
      <c r="DO105" s="186" t="e">
        <f>IF(#REF!&gt;AQ105,0,1)</f>
        <v>#REF!</v>
      </c>
      <c r="DP105" s="186">
        <f t="shared" si="16"/>
        <v>1</v>
      </c>
      <c r="DQ105" s="186">
        <f t="shared" si="17"/>
        <v>1</v>
      </c>
      <c r="DR105" s="186"/>
      <c r="DS105" s="186"/>
      <c r="DT105" s="186"/>
      <c r="DU105" s="186"/>
      <c r="DV105" s="186"/>
      <c r="DW105" s="186"/>
      <c r="DX105" s="186"/>
      <c r="DY105" s="186"/>
      <c r="DZ105" s="186"/>
      <c r="EA105" s="186"/>
      <c r="EB105" s="186"/>
      <c r="EC105" s="186"/>
      <c r="ED105" s="186"/>
      <c r="EE105" s="186"/>
      <c r="EF105" s="186"/>
      <c r="EG105" s="186"/>
      <c r="EH105" s="186"/>
      <c r="EI105" s="186"/>
      <c r="EJ105" s="186"/>
    </row>
    <row r="106" spans="1:140" s="195" customFormat="1" ht="31.5" hidden="1" customHeight="1" x14ac:dyDescent="0.2">
      <c r="A106" s="214">
        <v>44930</v>
      </c>
      <c r="B106" s="194">
        <v>4</v>
      </c>
      <c r="C106" s="194">
        <v>1</v>
      </c>
      <c r="D106" s="193">
        <v>2023</v>
      </c>
      <c r="E106" s="194">
        <v>421</v>
      </c>
      <c r="F106" s="194">
        <v>667</v>
      </c>
      <c r="G106" s="194">
        <v>2</v>
      </c>
      <c r="H106" s="207" t="s">
        <v>289</v>
      </c>
      <c r="I106" s="148" t="s">
        <v>290</v>
      </c>
      <c r="J106" s="148" t="s">
        <v>193</v>
      </c>
      <c r="K106" s="148">
        <v>1</v>
      </c>
      <c r="L106" s="148">
        <v>4</v>
      </c>
      <c r="M106" s="208">
        <v>1554</v>
      </c>
      <c r="N106" s="209">
        <v>1462</v>
      </c>
      <c r="O106" s="210">
        <v>1664</v>
      </c>
      <c r="P106" s="196">
        <v>2283</v>
      </c>
      <c r="Q106" s="196"/>
      <c r="R106" s="196">
        <v>2232</v>
      </c>
      <c r="S106" s="196"/>
      <c r="T106" s="196">
        <v>2244</v>
      </c>
      <c r="U106" s="196">
        <v>1630</v>
      </c>
      <c r="V106" s="196"/>
      <c r="W106" s="196">
        <v>1754</v>
      </c>
      <c r="X106" s="196"/>
      <c r="Y106" s="196">
        <v>1616</v>
      </c>
      <c r="Z106" s="197">
        <v>178</v>
      </c>
      <c r="AA106" s="197">
        <v>181</v>
      </c>
      <c r="AB106" s="196">
        <v>2250</v>
      </c>
      <c r="AC106" s="196"/>
      <c r="AD106" s="196">
        <v>2362</v>
      </c>
      <c r="AE106" s="196"/>
      <c r="AF106" s="196">
        <v>2351</v>
      </c>
      <c r="AG106" s="196">
        <v>1615</v>
      </c>
      <c r="AH106" s="196"/>
      <c r="AI106" s="196">
        <v>1629</v>
      </c>
      <c r="AJ106" s="196"/>
      <c r="AK106" s="196">
        <v>1628</v>
      </c>
      <c r="AL106" s="197">
        <v>179</v>
      </c>
      <c r="AM106" s="197">
        <v>182</v>
      </c>
      <c r="AN106" s="271">
        <v>2287</v>
      </c>
      <c r="AO106" s="271">
        <v>1645.333333333333</v>
      </c>
      <c r="AP106" s="218">
        <v>18</v>
      </c>
      <c r="AQ106" s="219">
        <v>200</v>
      </c>
      <c r="AR106" s="217">
        <v>20</v>
      </c>
      <c r="AS106" s="217">
        <v>180</v>
      </c>
      <c r="AT106" s="217"/>
      <c r="AU106" s="217"/>
      <c r="AV106" s="217">
        <v>60</v>
      </c>
      <c r="AW106" s="217">
        <v>15</v>
      </c>
      <c r="AX106" s="217">
        <v>8</v>
      </c>
      <c r="AY106" s="217">
        <v>10</v>
      </c>
      <c r="AZ106" s="217"/>
      <c r="BA106" s="217"/>
      <c r="BB106" s="217"/>
      <c r="BC106" s="217"/>
      <c r="BD106" s="217"/>
      <c r="BE106" s="217"/>
      <c r="BF106" s="217"/>
      <c r="BG106" s="217"/>
      <c r="BH106" s="217">
        <v>280</v>
      </c>
      <c r="BI106" s="217">
        <v>5</v>
      </c>
      <c r="BJ106" s="217">
        <v>5</v>
      </c>
      <c r="BK106" s="217">
        <v>10</v>
      </c>
      <c r="BL106" s="217"/>
      <c r="BM106" s="217"/>
      <c r="BN106" s="217"/>
      <c r="BO106" s="217"/>
      <c r="BP106" s="217"/>
      <c r="BQ106" s="217"/>
      <c r="BR106" s="186" t="s">
        <v>194</v>
      </c>
      <c r="BS106" s="186" t="s">
        <v>195</v>
      </c>
      <c r="BT106" s="186" t="s">
        <v>291</v>
      </c>
      <c r="BU106" s="186" t="s">
        <v>197</v>
      </c>
      <c r="BV106" s="186">
        <v>1</v>
      </c>
      <c r="BW106" s="186" t="s">
        <v>292</v>
      </c>
      <c r="BX106" s="186" t="s">
        <v>198</v>
      </c>
      <c r="BY106" s="221">
        <v>1.4999999999999999E-2</v>
      </c>
      <c r="BZ106" s="217">
        <v>33</v>
      </c>
      <c r="CA106" s="217">
        <v>8.25</v>
      </c>
      <c r="CB106" s="217">
        <v>68</v>
      </c>
      <c r="CC106" s="217">
        <v>20</v>
      </c>
      <c r="CD106" s="217">
        <v>5</v>
      </c>
      <c r="CE106" s="217">
        <v>285</v>
      </c>
      <c r="CF106" s="186">
        <v>5</v>
      </c>
      <c r="CG106" s="186">
        <v>3</v>
      </c>
      <c r="CH106" s="101">
        <v>5</v>
      </c>
      <c r="CI106" s="101">
        <v>0</v>
      </c>
      <c r="CJ106" s="101">
        <v>0</v>
      </c>
      <c r="CK106" s="101">
        <v>0</v>
      </c>
      <c r="CL106" s="101">
        <v>0</v>
      </c>
      <c r="CM106" s="101">
        <v>0</v>
      </c>
      <c r="CN106" s="101">
        <v>0</v>
      </c>
      <c r="CO106" s="101">
        <v>53</v>
      </c>
      <c r="CP106" s="220">
        <v>13</v>
      </c>
      <c r="CQ106" s="216">
        <v>353</v>
      </c>
      <c r="CR106" s="222">
        <v>3.7535410764872518E-2</v>
      </c>
      <c r="CS106" s="198">
        <v>20.590499999999999</v>
      </c>
      <c r="CT106" s="198">
        <v>548.56200000000001</v>
      </c>
      <c r="CU106" s="198">
        <v>21.800666666666661</v>
      </c>
      <c r="CV106" s="198">
        <v>580.8026666666666</v>
      </c>
      <c r="CW106" s="222">
        <v>0.47168597168597171</v>
      </c>
      <c r="CX106" s="272">
        <v>0.66249999999999998</v>
      </c>
      <c r="CY106" s="272">
        <v>104263.3636363636</v>
      </c>
      <c r="CZ106" s="272">
        <v>361</v>
      </c>
      <c r="DA106" s="272"/>
      <c r="DB106" s="272"/>
      <c r="DC106" s="272"/>
      <c r="DD106" s="230">
        <f t="shared" si="9"/>
        <v>0.47168597168597171</v>
      </c>
      <c r="DE106" s="273">
        <f t="shared" si="10"/>
        <v>340</v>
      </c>
      <c r="DF106" s="14">
        <f t="shared" si="11"/>
        <v>53</v>
      </c>
      <c r="DG106" s="148">
        <f t="shared" si="12"/>
        <v>13</v>
      </c>
      <c r="DH106" s="148">
        <f t="shared" si="13"/>
        <v>0.7</v>
      </c>
      <c r="DI106" s="273">
        <f t="shared" si="14"/>
        <v>353</v>
      </c>
      <c r="DJ106" s="264">
        <f t="shared" si="15"/>
        <v>3.6827195467422094E-2</v>
      </c>
      <c r="DL106" s="14" t="str">
        <f>IFERROR(#REF!-AP106,"")</f>
        <v/>
      </c>
      <c r="DN106" s="274" t="str">
        <f>IFERROR(#REF!-M106,"")</f>
        <v/>
      </c>
      <c r="DO106" s="186" t="e">
        <f>IF(#REF!&gt;AQ106,0,1)</f>
        <v>#REF!</v>
      </c>
      <c r="DP106" s="186">
        <f t="shared" si="16"/>
        <v>1</v>
      </c>
      <c r="DQ106" s="186">
        <f t="shared" si="17"/>
        <v>1</v>
      </c>
      <c r="DR106" s="186"/>
      <c r="DS106" s="186"/>
      <c r="DT106" s="186"/>
      <c r="DU106" s="186"/>
      <c r="DV106" s="186"/>
      <c r="DW106" s="186"/>
      <c r="DX106" s="186"/>
      <c r="DY106" s="186"/>
      <c r="DZ106" s="186"/>
      <c r="EA106" s="186"/>
      <c r="EB106" s="186"/>
      <c r="EC106" s="186"/>
      <c r="ED106" s="186"/>
      <c r="EE106" s="186"/>
      <c r="EF106" s="186"/>
      <c r="EG106" s="186"/>
      <c r="EH106" s="186"/>
      <c r="EI106" s="186"/>
      <c r="EJ106" s="186"/>
    </row>
    <row r="107" spans="1:140" s="195" customFormat="1" ht="31.5" hidden="1" customHeight="1" x14ac:dyDescent="0.2">
      <c r="A107" s="214">
        <v>44930</v>
      </c>
      <c r="B107" s="194">
        <v>4</v>
      </c>
      <c r="C107" s="194">
        <v>1</v>
      </c>
      <c r="D107" s="193">
        <v>2023</v>
      </c>
      <c r="E107" s="194">
        <v>421</v>
      </c>
      <c r="F107" s="194">
        <v>673</v>
      </c>
      <c r="G107" s="194">
        <v>2</v>
      </c>
      <c r="H107" s="207" t="s">
        <v>293</v>
      </c>
      <c r="I107" s="148" t="s">
        <v>294</v>
      </c>
      <c r="J107" s="148" t="s">
        <v>193</v>
      </c>
      <c r="K107" s="148">
        <v>1</v>
      </c>
      <c r="L107" s="148">
        <v>4</v>
      </c>
      <c r="M107" s="208">
        <v>61</v>
      </c>
      <c r="N107" s="209">
        <v>57</v>
      </c>
      <c r="O107" s="210">
        <v>65</v>
      </c>
      <c r="P107" s="196">
        <v>94</v>
      </c>
      <c r="Q107" s="196"/>
      <c r="R107" s="196">
        <v>109</v>
      </c>
      <c r="S107" s="196"/>
      <c r="T107" s="196">
        <v>86</v>
      </c>
      <c r="U107" s="196">
        <v>68</v>
      </c>
      <c r="V107" s="196"/>
      <c r="W107" s="196">
        <v>67</v>
      </c>
      <c r="X107" s="196"/>
      <c r="Y107" s="196">
        <v>65</v>
      </c>
      <c r="Z107" s="197"/>
      <c r="AA107" s="197"/>
      <c r="AB107" s="196">
        <v>89</v>
      </c>
      <c r="AC107" s="196"/>
      <c r="AD107" s="196">
        <v>95</v>
      </c>
      <c r="AE107" s="196"/>
      <c r="AF107" s="196">
        <v>98</v>
      </c>
      <c r="AG107" s="196">
        <v>65</v>
      </c>
      <c r="AH107" s="196"/>
      <c r="AI107" s="196">
        <v>64</v>
      </c>
      <c r="AJ107" s="196"/>
      <c r="AK107" s="196">
        <v>65</v>
      </c>
      <c r="AL107" s="197"/>
      <c r="AM107" s="197"/>
      <c r="AN107" s="271">
        <v>95.166666666666671</v>
      </c>
      <c r="AO107" s="271">
        <v>65.666666666666671</v>
      </c>
      <c r="AP107" s="218">
        <v>18</v>
      </c>
      <c r="AQ107" s="219">
        <v>200</v>
      </c>
      <c r="AR107" s="217"/>
      <c r="AS107" s="217"/>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t="s">
        <v>194</v>
      </c>
      <c r="BS107" s="186" t="s">
        <v>195</v>
      </c>
      <c r="BT107" s="186" t="s">
        <v>295</v>
      </c>
      <c r="BU107" s="186" t="s">
        <v>197</v>
      </c>
      <c r="BV107" s="186">
        <v>1</v>
      </c>
      <c r="BW107" s="186" t="s">
        <v>292</v>
      </c>
      <c r="BX107" s="186" t="s">
        <v>198</v>
      </c>
      <c r="BY107" s="221">
        <v>1.4999999999999999E-2</v>
      </c>
      <c r="BZ107" s="217">
        <v>0</v>
      </c>
      <c r="CA107" s="217">
        <v>0</v>
      </c>
      <c r="CB107" s="217">
        <v>0</v>
      </c>
      <c r="CC107" s="217">
        <v>0</v>
      </c>
      <c r="CD107" s="217">
        <v>0</v>
      </c>
      <c r="CE107" s="217">
        <v>0</v>
      </c>
      <c r="CF107" s="186">
        <v>0</v>
      </c>
      <c r="CG107" s="186">
        <v>0</v>
      </c>
      <c r="CH107" s="101">
        <v>0</v>
      </c>
      <c r="CI107" s="101">
        <v>0</v>
      </c>
      <c r="CJ107" s="101">
        <v>0</v>
      </c>
      <c r="CK107" s="101">
        <v>0</v>
      </c>
      <c r="CL107" s="101">
        <v>0</v>
      </c>
      <c r="CM107" s="101">
        <v>0</v>
      </c>
      <c r="CN107" s="101">
        <v>0</v>
      </c>
      <c r="CO107" s="101">
        <v>0</v>
      </c>
      <c r="CP107" s="220">
        <v>0</v>
      </c>
      <c r="CQ107" s="216">
        <v>0</v>
      </c>
      <c r="CR107" s="222"/>
      <c r="CS107" s="198">
        <v>0</v>
      </c>
      <c r="CT107" s="198">
        <v>0</v>
      </c>
      <c r="CU107" s="198">
        <v>0</v>
      </c>
      <c r="CV107" s="198">
        <v>0</v>
      </c>
      <c r="CW107" s="222">
        <v>0.56010928961748641</v>
      </c>
      <c r="CX107" s="272"/>
      <c r="CY107" s="272">
        <v>0</v>
      </c>
      <c r="CZ107" s="272">
        <v>361</v>
      </c>
      <c r="DA107" s="272"/>
      <c r="DB107" s="272"/>
      <c r="DC107" s="272"/>
      <c r="DD107" s="230">
        <f t="shared" si="9"/>
        <v>0.56010928961748641</v>
      </c>
      <c r="DE107" s="273">
        <f t="shared" si="10"/>
        <v>0</v>
      </c>
      <c r="DF107" s="14">
        <f t="shared" si="11"/>
        <v>0</v>
      </c>
      <c r="DG107" s="148">
        <f t="shared" si="12"/>
        <v>0</v>
      </c>
      <c r="DH107" s="148" t="str">
        <f t="shared" si="13"/>
        <v/>
      </c>
      <c r="DI107" s="273">
        <f t="shared" si="14"/>
        <v>0</v>
      </c>
      <c r="DJ107" s="264" t="str">
        <f t="shared" si="15"/>
        <v/>
      </c>
      <c r="DL107" s="14" t="str">
        <f>IFERROR(#REF!-AP107,"")</f>
        <v/>
      </c>
      <c r="DN107" s="274" t="str">
        <f>IFERROR(#REF!-M107,"")</f>
        <v/>
      </c>
      <c r="DO107" s="186" t="e">
        <f>IF(#REF!&gt;AQ107,0,1)</f>
        <v>#REF!</v>
      </c>
      <c r="DP107" s="186">
        <f t="shared" si="16"/>
        <v>1</v>
      </c>
      <c r="DQ107" s="186">
        <f t="shared" si="17"/>
        <v>0</v>
      </c>
      <c r="DR107" s="186"/>
      <c r="DS107" s="186"/>
      <c r="DT107" s="186"/>
      <c r="DU107" s="186"/>
      <c r="DV107" s="186"/>
      <c r="DW107" s="186"/>
      <c r="DX107" s="186"/>
      <c r="DY107" s="186"/>
      <c r="DZ107" s="186"/>
      <c r="EA107" s="186"/>
      <c r="EB107" s="186"/>
      <c r="EC107" s="186"/>
      <c r="ED107" s="186"/>
      <c r="EE107" s="186"/>
      <c r="EF107" s="186"/>
      <c r="EG107" s="186"/>
      <c r="EH107" s="186"/>
      <c r="EI107" s="186"/>
      <c r="EJ107" s="186"/>
    </row>
    <row r="108" spans="1:140" s="195" customFormat="1" ht="31.5" hidden="1" customHeight="1" x14ac:dyDescent="0.2">
      <c r="A108" s="214">
        <v>44930</v>
      </c>
      <c r="B108" s="194">
        <v>4</v>
      </c>
      <c r="C108" s="194">
        <v>1</v>
      </c>
      <c r="D108" s="193">
        <v>2023</v>
      </c>
      <c r="E108" s="194">
        <v>143</v>
      </c>
      <c r="F108" s="194">
        <v>281</v>
      </c>
      <c r="G108" s="194">
        <v>3</v>
      </c>
      <c r="H108" s="207" t="s">
        <v>221</v>
      </c>
      <c r="I108" s="148" t="s">
        <v>222</v>
      </c>
      <c r="J108" s="148" t="s">
        <v>193</v>
      </c>
      <c r="K108" s="148">
        <v>4</v>
      </c>
      <c r="L108" s="148">
        <v>2</v>
      </c>
      <c r="M108" s="208">
        <v>285</v>
      </c>
      <c r="N108" s="209">
        <v>265</v>
      </c>
      <c r="O108" s="210">
        <v>304</v>
      </c>
      <c r="P108" s="196">
        <v>352</v>
      </c>
      <c r="Q108" s="196"/>
      <c r="R108" s="196"/>
      <c r="S108" s="196"/>
      <c r="T108" s="196"/>
      <c r="U108" s="196">
        <v>290</v>
      </c>
      <c r="V108" s="196"/>
      <c r="W108" s="196"/>
      <c r="X108" s="196"/>
      <c r="Y108" s="196"/>
      <c r="Z108" s="197">
        <v>111</v>
      </c>
      <c r="AA108" s="197"/>
      <c r="AB108" s="196"/>
      <c r="AC108" s="196"/>
      <c r="AD108" s="196"/>
      <c r="AE108" s="196"/>
      <c r="AF108" s="196"/>
      <c r="AG108" s="196"/>
      <c r="AH108" s="196"/>
      <c r="AI108" s="196"/>
      <c r="AJ108" s="196"/>
      <c r="AK108" s="196"/>
      <c r="AL108" s="197"/>
      <c r="AM108" s="197"/>
      <c r="AN108" s="271">
        <v>352</v>
      </c>
      <c r="AO108" s="271">
        <v>290</v>
      </c>
      <c r="AP108" s="218">
        <v>120</v>
      </c>
      <c r="AQ108" s="219">
        <v>120</v>
      </c>
      <c r="AR108" s="217">
        <v>129.72972972972971</v>
      </c>
      <c r="AS108" s="217">
        <v>111</v>
      </c>
      <c r="AT108" s="217"/>
      <c r="AU108" s="217"/>
      <c r="AV108" s="217">
        <v>352</v>
      </c>
      <c r="AW108" s="217">
        <v>5</v>
      </c>
      <c r="AX108" s="217">
        <v>9</v>
      </c>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t="s">
        <v>223</v>
      </c>
      <c r="BS108" s="186"/>
      <c r="BT108" s="186"/>
      <c r="BU108" s="186"/>
      <c r="BV108" s="186">
        <v>1</v>
      </c>
      <c r="BW108" s="186" t="s">
        <v>224</v>
      </c>
      <c r="BX108" s="186" t="s">
        <v>198</v>
      </c>
      <c r="BY108" s="221">
        <v>1.4999999999999999E-2</v>
      </c>
      <c r="BZ108" s="217">
        <v>14</v>
      </c>
      <c r="CA108" s="217">
        <v>7</v>
      </c>
      <c r="CB108" s="217">
        <v>359</v>
      </c>
      <c r="CC108" s="217">
        <v>0</v>
      </c>
      <c r="CD108" s="217">
        <v>0</v>
      </c>
      <c r="CE108" s="217">
        <v>0</v>
      </c>
      <c r="CF108" s="186">
        <v>2</v>
      </c>
      <c r="CG108" s="186">
        <v>4</v>
      </c>
      <c r="CH108" s="101">
        <v>0</v>
      </c>
      <c r="CI108" s="101">
        <v>0</v>
      </c>
      <c r="CJ108" s="101">
        <v>0</v>
      </c>
      <c r="CK108" s="101">
        <v>0</v>
      </c>
      <c r="CL108" s="101">
        <v>0</v>
      </c>
      <c r="CM108" s="101">
        <v>0</v>
      </c>
      <c r="CN108" s="101">
        <v>0</v>
      </c>
      <c r="CO108" s="101">
        <v>14</v>
      </c>
      <c r="CP108" s="220">
        <v>7</v>
      </c>
      <c r="CQ108" s="216">
        <v>359</v>
      </c>
      <c r="CR108" s="222">
        <v>1.949860724233983E-2</v>
      </c>
      <c r="CS108" s="198">
        <v>1.9950000000000001</v>
      </c>
      <c r="CT108" s="198">
        <v>102.315</v>
      </c>
      <c r="CU108" s="198">
        <v>2.0299999999999998</v>
      </c>
      <c r="CV108" s="198">
        <v>104.11</v>
      </c>
      <c r="CW108" s="222">
        <v>0.2350877192982456</v>
      </c>
      <c r="CX108" s="272">
        <v>5.395833333333333E-2</v>
      </c>
      <c r="CY108" s="272">
        <v>706903.63636363647</v>
      </c>
      <c r="CZ108" s="272">
        <v>361</v>
      </c>
      <c r="DA108" s="272"/>
      <c r="DB108" s="272"/>
      <c r="DC108" s="272"/>
      <c r="DD108" s="230">
        <f t="shared" si="9"/>
        <v>0.23508771929824562</v>
      </c>
      <c r="DE108" s="273">
        <f t="shared" si="10"/>
        <v>352</v>
      </c>
      <c r="DF108" s="14">
        <f t="shared" si="11"/>
        <v>14</v>
      </c>
      <c r="DG108" s="148">
        <f t="shared" si="12"/>
        <v>7</v>
      </c>
      <c r="DH108" s="148">
        <f t="shared" si="13"/>
        <v>0.1</v>
      </c>
      <c r="DI108" s="273">
        <f t="shared" si="14"/>
        <v>359</v>
      </c>
      <c r="DJ108" s="264">
        <f t="shared" si="15"/>
        <v>1.9498607242339833E-2</v>
      </c>
      <c r="DL108" s="14" t="str">
        <f>IFERROR(#REF!-AP108,"")</f>
        <v/>
      </c>
      <c r="DN108" s="274" t="str">
        <f>IFERROR(#REF!-M108,"")</f>
        <v/>
      </c>
      <c r="DO108" s="186" t="e">
        <f>IF(#REF!&gt;AQ108,0,1)</f>
        <v>#REF!</v>
      </c>
      <c r="DP108" s="186">
        <f t="shared" si="16"/>
        <v>1</v>
      </c>
      <c r="DQ108" s="186">
        <f t="shared" si="17"/>
        <v>1</v>
      </c>
      <c r="DR108" s="186"/>
      <c r="DS108" s="186"/>
      <c r="DT108" s="186"/>
      <c r="DU108" s="186"/>
      <c r="DV108" s="186"/>
      <c r="DW108" s="186"/>
      <c r="DX108" s="186"/>
      <c r="DY108" s="186"/>
      <c r="DZ108" s="186"/>
      <c r="EA108" s="186"/>
      <c r="EB108" s="186"/>
      <c r="EC108" s="186"/>
      <c r="ED108" s="186"/>
      <c r="EE108" s="186"/>
      <c r="EF108" s="186"/>
      <c r="EG108" s="186"/>
      <c r="EH108" s="186"/>
      <c r="EI108" s="186"/>
      <c r="EJ108" s="186"/>
    </row>
    <row r="109" spans="1:140" s="195" customFormat="1" ht="31.5" hidden="1" customHeight="1" x14ac:dyDescent="0.2">
      <c r="A109" s="214">
        <v>44930</v>
      </c>
      <c r="B109" s="194">
        <v>4</v>
      </c>
      <c r="C109" s="194">
        <v>1</v>
      </c>
      <c r="D109" s="193">
        <v>2023</v>
      </c>
      <c r="E109" s="194">
        <v>375</v>
      </c>
      <c r="F109" s="194">
        <v>437</v>
      </c>
      <c r="G109" s="194">
        <v>3</v>
      </c>
      <c r="H109" s="207" t="s">
        <v>281</v>
      </c>
      <c r="I109" s="148" t="s">
        <v>282</v>
      </c>
      <c r="J109" s="148" t="s">
        <v>193</v>
      </c>
      <c r="K109" s="148">
        <v>4</v>
      </c>
      <c r="L109" s="148">
        <v>2</v>
      </c>
      <c r="M109" s="208">
        <v>168</v>
      </c>
      <c r="N109" s="209">
        <v>158</v>
      </c>
      <c r="O109" s="210">
        <v>179</v>
      </c>
      <c r="P109" s="196"/>
      <c r="Q109" s="196"/>
      <c r="R109" s="196">
        <v>274</v>
      </c>
      <c r="S109" s="196"/>
      <c r="T109" s="196">
        <v>268</v>
      </c>
      <c r="U109" s="196"/>
      <c r="V109" s="196"/>
      <c r="W109" s="196">
        <v>183</v>
      </c>
      <c r="X109" s="196"/>
      <c r="Y109" s="196">
        <v>178</v>
      </c>
      <c r="Z109" s="197"/>
      <c r="AA109" s="197">
        <v>122</v>
      </c>
      <c r="AB109" s="196">
        <v>253</v>
      </c>
      <c r="AC109" s="196"/>
      <c r="AD109" s="196">
        <v>270</v>
      </c>
      <c r="AE109" s="196"/>
      <c r="AF109" s="196">
        <v>258</v>
      </c>
      <c r="AG109" s="196">
        <v>180</v>
      </c>
      <c r="AH109" s="196"/>
      <c r="AI109" s="196">
        <v>184</v>
      </c>
      <c r="AJ109" s="196">
        <v>92</v>
      </c>
      <c r="AK109" s="196">
        <v>83</v>
      </c>
      <c r="AL109" s="197">
        <v>113</v>
      </c>
      <c r="AM109" s="197">
        <v>114</v>
      </c>
      <c r="AN109" s="271">
        <v>264.60000000000002</v>
      </c>
      <c r="AO109" s="271">
        <v>150</v>
      </c>
      <c r="AP109" s="218">
        <v>120</v>
      </c>
      <c r="AQ109" s="219">
        <v>120</v>
      </c>
      <c r="AR109" s="217">
        <v>123.78223495702009</v>
      </c>
      <c r="AS109" s="217">
        <v>116.3333333333333</v>
      </c>
      <c r="AT109" s="217"/>
      <c r="AU109" s="217"/>
      <c r="AV109" s="217"/>
      <c r="AW109" s="217"/>
      <c r="AX109" s="217"/>
      <c r="AY109" s="217"/>
      <c r="AZ109" s="217"/>
      <c r="BA109" s="217"/>
      <c r="BB109" s="217"/>
      <c r="BC109" s="217"/>
      <c r="BD109" s="217"/>
      <c r="BE109" s="217"/>
      <c r="BF109" s="217"/>
      <c r="BG109" s="217"/>
      <c r="BH109" s="217">
        <v>850</v>
      </c>
      <c r="BI109" s="217">
        <v>10</v>
      </c>
      <c r="BJ109" s="217">
        <v>5</v>
      </c>
      <c r="BK109" s="217">
        <v>5</v>
      </c>
      <c r="BL109" s="217"/>
      <c r="BM109" s="217"/>
      <c r="BN109" s="217"/>
      <c r="BO109" s="217"/>
      <c r="BP109" s="217"/>
      <c r="BQ109" s="217"/>
      <c r="BR109" s="186" t="s">
        <v>194</v>
      </c>
      <c r="BS109" s="186" t="s">
        <v>195</v>
      </c>
      <c r="BT109" s="186" t="s">
        <v>283</v>
      </c>
      <c r="BU109" s="186" t="s">
        <v>197</v>
      </c>
      <c r="BV109" s="186">
        <v>1</v>
      </c>
      <c r="BW109" s="186" t="s">
        <v>284</v>
      </c>
      <c r="BX109" s="186" t="s">
        <v>198</v>
      </c>
      <c r="BY109" s="221">
        <v>1.4999999999999999E-2</v>
      </c>
      <c r="BZ109" s="217">
        <v>0</v>
      </c>
      <c r="CA109" s="217">
        <v>0</v>
      </c>
      <c r="CB109" s="217">
        <v>0</v>
      </c>
      <c r="CC109" s="217">
        <v>20</v>
      </c>
      <c r="CD109" s="217">
        <v>10</v>
      </c>
      <c r="CE109" s="217">
        <v>860</v>
      </c>
      <c r="CF109" s="186">
        <v>5</v>
      </c>
      <c r="CG109" s="186">
        <v>2</v>
      </c>
      <c r="CH109" s="101">
        <v>2</v>
      </c>
      <c r="CI109" s="101">
        <v>0</v>
      </c>
      <c r="CJ109" s="101">
        <v>0</v>
      </c>
      <c r="CK109" s="101">
        <v>0</v>
      </c>
      <c r="CL109" s="101">
        <v>0</v>
      </c>
      <c r="CM109" s="101">
        <v>0</v>
      </c>
      <c r="CN109" s="101">
        <v>0</v>
      </c>
      <c r="CO109" s="101">
        <v>20</v>
      </c>
      <c r="CP109" s="220">
        <v>10</v>
      </c>
      <c r="CQ109" s="216">
        <v>860</v>
      </c>
      <c r="CR109" s="222">
        <v>1.1627906976744189E-2</v>
      </c>
      <c r="CS109" s="198">
        <v>1.68</v>
      </c>
      <c r="CT109" s="198">
        <v>144.47999999999999</v>
      </c>
      <c r="CU109" s="198">
        <v>1.5</v>
      </c>
      <c r="CV109" s="198">
        <v>129</v>
      </c>
      <c r="CW109" s="222">
        <v>0.57500000000000018</v>
      </c>
      <c r="CX109" s="272">
        <v>8.0787037037037032E-2</v>
      </c>
      <c r="CY109" s="272">
        <v>1693418.1818181821</v>
      </c>
      <c r="CZ109" s="272">
        <v>361</v>
      </c>
      <c r="DA109" s="272"/>
      <c r="DB109" s="272"/>
      <c r="DC109" s="272"/>
      <c r="DD109" s="230">
        <f t="shared" si="9"/>
        <v>0.57500000000000018</v>
      </c>
      <c r="DE109" s="273">
        <f t="shared" si="10"/>
        <v>850</v>
      </c>
      <c r="DF109" s="14">
        <f t="shared" si="11"/>
        <v>20</v>
      </c>
      <c r="DG109" s="148">
        <f t="shared" si="12"/>
        <v>10</v>
      </c>
      <c r="DH109" s="148">
        <f t="shared" si="13"/>
        <v>0.1</v>
      </c>
      <c r="DI109" s="273">
        <f t="shared" si="14"/>
        <v>860</v>
      </c>
      <c r="DJ109" s="264">
        <f t="shared" si="15"/>
        <v>1.1627906976744186E-2</v>
      </c>
      <c r="DL109" s="14" t="str">
        <f>IFERROR(#REF!-AP109,"")</f>
        <v/>
      </c>
      <c r="DN109" s="274" t="str">
        <f>IFERROR(#REF!-M109,"")</f>
        <v/>
      </c>
      <c r="DO109" s="186" t="e">
        <f>IF(#REF!&gt;AQ109,0,1)</f>
        <v>#REF!</v>
      </c>
      <c r="DP109" s="186">
        <f t="shared" si="16"/>
        <v>0</v>
      </c>
      <c r="DQ109" s="186">
        <f t="shared" si="17"/>
        <v>1</v>
      </c>
      <c r="DR109" s="186"/>
      <c r="DS109" s="186"/>
      <c r="DT109" s="186"/>
      <c r="DU109" s="186"/>
      <c r="DV109" s="186"/>
      <c r="DW109" s="186"/>
      <c r="DX109" s="186"/>
      <c r="DY109" s="186"/>
      <c r="DZ109" s="186"/>
      <c r="EA109" s="186"/>
      <c r="EB109" s="186"/>
      <c r="EC109" s="186"/>
      <c r="ED109" s="186"/>
      <c r="EE109" s="186"/>
      <c r="EF109" s="186"/>
      <c r="EG109" s="186"/>
      <c r="EH109" s="186"/>
      <c r="EI109" s="186"/>
      <c r="EJ109" s="186"/>
    </row>
    <row r="110" spans="1:140" s="195" customFormat="1" ht="31.5" hidden="1" customHeight="1" x14ac:dyDescent="0.2">
      <c r="A110" s="214">
        <v>44930</v>
      </c>
      <c r="B110" s="194">
        <v>4</v>
      </c>
      <c r="C110" s="194">
        <v>1</v>
      </c>
      <c r="D110" s="193">
        <v>2023</v>
      </c>
      <c r="E110" s="194">
        <v>425</v>
      </c>
      <c r="F110" s="194">
        <v>674</v>
      </c>
      <c r="G110" s="194">
        <v>4</v>
      </c>
      <c r="H110" s="207" t="s">
        <v>238</v>
      </c>
      <c r="I110" s="148" t="s">
        <v>239</v>
      </c>
      <c r="J110" s="148" t="s">
        <v>217</v>
      </c>
      <c r="K110" s="148">
        <v>2</v>
      </c>
      <c r="L110" s="148">
        <v>1</v>
      </c>
      <c r="M110" s="208">
        <v>256</v>
      </c>
      <c r="N110" s="209">
        <v>240</v>
      </c>
      <c r="O110" s="210">
        <v>274</v>
      </c>
      <c r="P110" s="196">
        <v>369</v>
      </c>
      <c r="Q110" s="196"/>
      <c r="R110" s="196">
        <v>373</v>
      </c>
      <c r="S110" s="196"/>
      <c r="T110" s="196">
        <v>357</v>
      </c>
      <c r="U110" s="196">
        <v>263</v>
      </c>
      <c r="V110" s="196"/>
      <c r="W110" s="196">
        <v>270</v>
      </c>
      <c r="X110" s="196"/>
      <c r="Y110" s="196">
        <v>261</v>
      </c>
      <c r="Z110" s="197">
        <v>96</v>
      </c>
      <c r="AA110" s="197">
        <v>103</v>
      </c>
      <c r="AB110" s="196">
        <v>379</v>
      </c>
      <c r="AC110" s="196"/>
      <c r="AD110" s="196">
        <v>329</v>
      </c>
      <c r="AE110" s="196"/>
      <c r="AF110" s="196">
        <v>345</v>
      </c>
      <c r="AG110" s="196">
        <v>265</v>
      </c>
      <c r="AH110" s="196"/>
      <c r="AI110" s="196">
        <v>270</v>
      </c>
      <c r="AJ110" s="196"/>
      <c r="AK110" s="196">
        <v>268</v>
      </c>
      <c r="AL110" s="197">
        <v>109</v>
      </c>
      <c r="AM110" s="197">
        <v>108</v>
      </c>
      <c r="AN110" s="271">
        <v>358.66666666666669</v>
      </c>
      <c r="AO110" s="271">
        <v>266.16666666666669</v>
      </c>
      <c r="AP110" s="218">
        <v>60</v>
      </c>
      <c r="AQ110" s="219">
        <v>120</v>
      </c>
      <c r="AR110" s="217">
        <v>69.230769230769226</v>
      </c>
      <c r="AS110" s="217">
        <v>104</v>
      </c>
      <c r="AT110" s="217"/>
      <c r="AU110" s="217"/>
      <c r="AV110" s="217"/>
      <c r="AW110" s="217">
        <v>3</v>
      </c>
      <c r="AX110" s="217">
        <v>6</v>
      </c>
      <c r="AY110" s="217"/>
      <c r="AZ110" s="217"/>
      <c r="BA110" s="217"/>
      <c r="BB110" s="217"/>
      <c r="BC110" s="217"/>
      <c r="BD110" s="217"/>
      <c r="BE110" s="217"/>
      <c r="BF110" s="217"/>
      <c r="BG110" s="217"/>
      <c r="BH110" s="217"/>
      <c r="BI110" s="217">
        <v>4</v>
      </c>
      <c r="BJ110" s="217">
        <v>2</v>
      </c>
      <c r="BK110" s="217">
        <v>2</v>
      </c>
      <c r="BL110" s="217"/>
      <c r="BM110" s="217"/>
      <c r="BN110" s="217"/>
      <c r="BO110" s="217"/>
      <c r="BP110" s="217"/>
      <c r="BQ110" s="217"/>
      <c r="BR110" s="186" t="s">
        <v>194</v>
      </c>
      <c r="BS110" s="186" t="s">
        <v>195</v>
      </c>
      <c r="BT110" s="186" t="s">
        <v>240</v>
      </c>
      <c r="BU110" s="186" t="s">
        <v>219</v>
      </c>
      <c r="BV110" s="186">
        <v>1</v>
      </c>
      <c r="BW110" s="186" t="s">
        <v>238</v>
      </c>
      <c r="BX110" s="186" t="s">
        <v>198</v>
      </c>
      <c r="BY110" s="221">
        <v>1.4999999999999999E-2</v>
      </c>
      <c r="BZ110" s="217">
        <v>9</v>
      </c>
      <c r="CA110" s="217">
        <v>9</v>
      </c>
      <c r="CB110" s="217">
        <v>9</v>
      </c>
      <c r="CC110" s="217">
        <v>8</v>
      </c>
      <c r="CD110" s="217">
        <v>8</v>
      </c>
      <c r="CE110" s="217">
        <v>8</v>
      </c>
      <c r="CF110" s="186">
        <v>7</v>
      </c>
      <c r="CG110" s="186">
        <v>8</v>
      </c>
      <c r="CH110" s="101">
        <v>2</v>
      </c>
      <c r="CI110" s="101">
        <v>0</v>
      </c>
      <c r="CJ110" s="101">
        <v>0</v>
      </c>
      <c r="CK110" s="101">
        <v>0</v>
      </c>
      <c r="CL110" s="101">
        <v>0</v>
      </c>
      <c r="CM110" s="101">
        <v>0</v>
      </c>
      <c r="CN110" s="101">
        <v>0</v>
      </c>
      <c r="CO110" s="101">
        <v>17</v>
      </c>
      <c r="CP110" s="220">
        <v>17</v>
      </c>
      <c r="CQ110" s="216">
        <v>17</v>
      </c>
      <c r="CR110" s="222">
        <v>1</v>
      </c>
      <c r="CS110" s="198">
        <v>4.3520000000000003</v>
      </c>
      <c r="CT110" s="198">
        <v>4.3520000000000003</v>
      </c>
      <c r="CU110" s="198">
        <v>4.5248333333333344</v>
      </c>
      <c r="CV110" s="198">
        <v>4.5248333333333344</v>
      </c>
      <c r="CW110" s="222">
        <v>0.40104166666666669</v>
      </c>
      <c r="CX110" s="272">
        <v>0.24555555555555561</v>
      </c>
      <c r="CY110" s="272">
        <v>16737.272727272732</v>
      </c>
      <c r="CZ110" s="272">
        <v>361</v>
      </c>
      <c r="DA110" s="272"/>
      <c r="DB110" s="272"/>
      <c r="DC110" s="272"/>
      <c r="DD110" s="230">
        <f t="shared" si="9"/>
        <v>0.40104166666666674</v>
      </c>
      <c r="DE110" s="273">
        <f t="shared" si="10"/>
        <v>0</v>
      </c>
      <c r="DF110" s="14">
        <f t="shared" si="11"/>
        <v>17</v>
      </c>
      <c r="DG110" s="148">
        <f t="shared" si="12"/>
        <v>17</v>
      </c>
      <c r="DH110" s="148">
        <f t="shared" si="13"/>
        <v>0.2</v>
      </c>
      <c r="DI110" s="273">
        <f t="shared" si="14"/>
        <v>17</v>
      </c>
      <c r="DJ110" s="264">
        <f t="shared" si="15"/>
        <v>1</v>
      </c>
      <c r="DL110" s="14" t="str">
        <f>IFERROR(#REF!-AP110,"")</f>
        <v/>
      </c>
      <c r="DN110" s="274" t="str">
        <f>IFERROR(#REF!-M110,"")</f>
        <v/>
      </c>
      <c r="DO110" s="186" t="e">
        <f>IF(#REF!&gt;AQ110,0,1)</f>
        <v>#REF!</v>
      </c>
      <c r="DP110" s="186">
        <f t="shared" si="16"/>
        <v>1</v>
      </c>
      <c r="DQ110" s="186">
        <f t="shared" si="17"/>
        <v>1</v>
      </c>
      <c r="DR110" s="186"/>
      <c r="DS110" s="186"/>
      <c r="DT110" s="186"/>
      <c r="DU110" s="186"/>
      <c r="DV110" s="186"/>
      <c r="DW110" s="186"/>
      <c r="DX110" s="186"/>
      <c r="DY110" s="186"/>
      <c r="DZ110" s="186"/>
      <c r="EA110" s="186"/>
      <c r="EB110" s="186"/>
      <c r="EC110" s="186"/>
      <c r="ED110" s="186"/>
      <c r="EE110" s="186"/>
      <c r="EF110" s="186"/>
      <c r="EG110" s="186"/>
      <c r="EH110" s="186"/>
      <c r="EI110" s="186"/>
      <c r="EJ110" s="186"/>
    </row>
    <row r="111" spans="1:140" s="195" customFormat="1" ht="31.5" hidden="1" customHeight="1" x14ac:dyDescent="0.2">
      <c r="A111" s="214">
        <v>44930</v>
      </c>
      <c r="B111" s="194">
        <v>4</v>
      </c>
      <c r="C111" s="194">
        <v>1</v>
      </c>
      <c r="D111" s="193">
        <v>2023</v>
      </c>
      <c r="E111" s="194">
        <v>124</v>
      </c>
      <c r="F111" s="194">
        <v>688</v>
      </c>
      <c r="G111" s="194">
        <v>5</v>
      </c>
      <c r="H111" s="207" t="s">
        <v>312</v>
      </c>
      <c r="I111" s="148" t="s">
        <v>313</v>
      </c>
      <c r="J111" s="148" t="s">
        <v>193</v>
      </c>
      <c r="K111" s="148">
        <v>2</v>
      </c>
      <c r="L111" s="148">
        <v>2</v>
      </c>
      <c r="M111" s="208">
        <v>200</v>
      </c>
      <c r="N111" s="209">
        <v>180</v>
      </c>
      <c r="O111" s="210">
        <v>220</v>
      </c>
      <c r="P111" s="196">
        <v>275</v>
      </c>
      <c r="Q111" s="196"/>
      <c r="R111" s="196">
        <v>272</v>
      </c>
      <c r="S111" s="196"/>
      <c r="T111" s="196">
        <v>248</v>
      </c>
      <c r="U111" s="196">
        <v>190</v>
      </c>
      <c r="V111" s="196"/>
      <c r="W111" s="196">
        <v>199</v>
      </c>
      <c r="X111" s="196"/>
      <c r="Y111" s="196">
        <v>179</v>
      </c>
      <c r="Z111" s="197"/>
      <c r="AA111" s="197"/>
      <c r="AB111" s="196">
        <v>296</v>
      </c>
      <c r="AC111" s="196"/>
      <c r="AD111" s="196">
        <v>312</v>
      </c>
      <c r="AE111" s="196"/>
      <c r="AF111" s="196">
        <v>319</v>
      </c>
      <c r="AG111" s="196">
        <v>206</v>
      </c>
      <c r="AH111" s="196"/>
      <c r="AI111" s="196">
        <v>205</v>
      </c>
      <c r="AJ111" s="196"/>
      <c r="AK111" s="196">
        <v>207</v>
      </c>
      <c r="AL111" s="197"/>
      <c r="AM111" s="197"/>
      <c r="AN111" s="271">
        <v>287</v>
      </c>
      <c r="AO111" s="271">
        <v>197.66666666666671</v>
      </c>
      <c r="AP111" s="218">
        <v>59</v>
      </c>
      <c r="AQ111" s="219">
        <v>122</v>
      </c>
      <c r="AR111" s="217"/>
      <c r="AS111" s="217"/>
      <c r="AT111" s="217"/>
      <c r="AU111" s="217"/>
      <c r="AV111" s="217">
        <v>870</v>
      </c>
      <c r="AW111" s="217">
        <v>5</v>
      </c>
      <c r="AX111" s="217">
        <v>5</v>
      </c>
      <c r="AY111" s="217"/>
      <c r="AZ111" s="217"/>
      <c r="BA111" s="217"/>
      <c r="BB111" s="217"/>
      <c r="BC111" s="217"/>
      <c r="BD111" s="217"/>
      <c r="BE111" s="217"/>
      <c r="BF111" s="217"/>
      <c r="BG111" s="217"/>
      <c r="BH111" s="217">
        <v>1150</v>
      </c>
      <c r="BI111" s="217">
        <v>3</v>
      </c>
      <c r="BJ111" s="217">
        <v>3</v>
      </c>
      <c r="BK111" s="217">
        <v>3</v>
      </c>
      <c r="BL111" s="217"/>
      <c r="BM111" s="217"/>
      <c r="BN111" s="217"/>
      <c r="BO111" s="217"/>
      <c r="BP111" s="217"/>
      <c r="BQ111" s="217"/>
      <c r="BR111" s="186" t="s">
        <v>201</v>
      </c>
      <c r="BS111" s="186" t="s">
        <v>202</v>
      </c>
      <c r="BT111" s="186"/>
      <c r="BU111" s="186"/>
      <c r="BV111" s="186">
        <v>1</v>
      </c>
      <c r="BW111" s="186" t="s">
        <v>314</v>
      </c>
      <c r="BX111" s="186" t="s">
        <v>198</v>
      </c>
      <c r="BY111" s="221">
        <v>1.4999999999999999E-2</v>
      </c>
      <c r="BZ111" s="217">
        <v>10</v>
      </c>
      <c r="CA111" s="217">
        <v>5</v>
      </c>
      <c r="CB111" s="217">
        <v>875</v>
      </c>
      <c r="CC111" s="217">
        <v>9</v>
      </c>
      <c r="CD111" s="217">
        <v>4.5</v>
      </c>
      <c r="CE111" s="217">
        <v>1154</v>
      </c>
      <c r="CF111" s="186">
        <v>4</v>
      </c>
      <c r="CG111" s="186">
        <v>4</v>
      </c>
      <c r="CH111" s="101">
        <v>1</v>
      </c>
      <c r="CI111" s="101">
        <v>0</v>
      </c>
      <c r="CJ111" s="101">
        <v>0</v>
      </c>
      <c r="CK111" s="101">
        <v>0</v>
      </c>
      <c r="CL111" s="101">
        <v>0</v>
      </c>
      <c r="CM111" s="101">
        <v>0</v>
      </c>
      <c r="CN111" s="101">
        <v>0</v>
      </c>
      <c r="CO111" s="101">
        <v>19</v>
      </c>
      <c r="CP111" s="220">
        <v>9</v>
      </c>
      <c r="CQ111" s="216">
        <v>2029</v>
      </c>
      <c r="CR111" s="222">
        <v>4.6821094135041886E-3</v>
      </c>
      <c r="CS111" s="198">
        <v>1.9</v>
      </c>
      <c r="CT111" s="198">
        <v>405.8</v>
      </c>
      <c r="CU111" s="198">
        <v>1.877833333333333</v>
      </c>
      <c r="CV111" s="198">
        <v>401.06566666666657</v>
      </c>
      <c r="CW111" s="222">
        <v>0.435</v>
      </c>
      <c r="CX111" s="272"/>
      <c r="CY111" s="272">
        <v>1964348.6818181821</v>
      </c>
      <c r="CZ111" s="272">
        <v>361</v>
      </c>
      <c r="DA111" s="272"/>
      <c r="DB111" s="272"/>
      <c r="DC111" s="272"/>
      <c r="DD111" s="230">
        <f t="shared" si="9"/>
        <v>0.435</v>
      </c>
      <c r="DE111" s="273">
        <f t="shared" si="10"/>
        <v>2020</v>
      </c>
      <c r="DF111" s="14">
        <f t="shared" si="11"/>
        <v>19</v>
      </c>
      <c r="DG111" s="148">
        <f t="shared" si="12"/>
        <v>10</v>
      </c>
      <c r="DH111" s="148" t="str">
        <f t="shared" si="13"/>
        <v/>
      </c>
      <c r="DI111" s="273">
        <f t="shared" si="14"/>
        <v>2030</v>
      </c>
      <c r="DJ111" s="264">
        <f t="shared" si="15"/>
        <v>4.9261083743842365E-3</v>
      </c>
      <c r="DL111" s="14" t="str">
        <f>IFERROR(#REF!-AP111,"")</f>
        <v/>
      </c>
      <c r="DN111" s="274" t="str">
        <f>IFERROR(#REF!-M111,"")</f>
        <v/>
      </c>
      <c r="DO111" s="186" t="e">
        <f>IF(#REF!&gt;AQ111,0,1)</f>
        <v>#REF!</v>
      </c>
      <c r="DP111" s="186">
        <f t="shared" si="16"/>
        <v>1</v>
      </c>
      <c r="DQ111" s="186">
        <f t="shared" si="17"/>
        <v>1</v>
      </c>
      <c r="DR111" s="186"/>
      <c r="DS111" s="186"/>
      <c r="DT111" s="186"/>
      <c r="DU111" s="186"/>
      <c r="DV111" s="186"/>
      <c r="DW111" s="186"/>
      <c r="DX111" s="186"/>
      <c r="DY111" s="186"/>
      <c r="DZ111" s="186"/>
      <c r="EA111" s="186"/>
      <c r="EB111" s="186"/>
      <c r="EC111" s="186"/>
      <c r="ED111" s="186"/>
      <c r="EE111" s="186"/>
      <c r="EF111" s="186"/>
      <c r="EG111" s="186"/>
      <c r="EH111" s="186"/>
      <c r="EI111" s="186"/>
      <c r="EJ111" s="186"/>
    </row>
    <row r="112" spans="1:140" s="195" customFormat="1" ht="31.5" hidden="1" customHeight="1" x14ac:dyDescent="0.2">
      <c r="A112" s="214">
        <v>44930</v>
      </c>
      <c r="B112" s="194">
        <v>4</v>
      </c>
      <c r="C112" s="194">
        <v>1</v>
      </c>
      <c r="D112" s="193">
        <v>2023</v>
      </c>
      <c r="E112" s="194">
        <v>124</v>
      </c>
      <c r="F112" s="194">
        <v>689</v>
      </c>
      <c r="G112" s="194">
        <v>5</v>
      </c>
      <c r="H112" s="207" t="s">
        <v>315</v>
      </c>
      <c r="I112" s="148" t="s">
        <v>316</v>
      </c>
      <c r="J112" s="148" t="s">
        <v>193</v>
      </c>
      <c r="K112" s="148">
        <v>2</v>
      </c>
      <c r="L112" s="148">
        <v>2</v>
      </c>
      <c r="M112" s="208">
        <v>75</v>
      </c>
      <c r="N112" s="209">
        <v>67</v>
      </c>
      <c r="O112" s="210">
        <v>82</v>
      </c>
      <c r="P112" s="196">
        <v>106</v>
      </c>
      <c r="Q112" s="196"/>
      <c r="R112" s="196">
        <v>99</v>
      </c>
      <c r="S112" s="196"/>
      <c r="T112" s="196">
        <v>100</v>
      </c>
      <c r="U112" s="196">
        <v>77</v>
      </c>
      <c r="V112" s="196"/>
      <c r="W112" s="196">
        <v>81</v>
      </c>
      <c r="X112" s="196"/>
      <c r="Y112" s="196">
        <v>78</v>
      </c>
      <c r="Z112" s="197">
        <v>108</v>
      </c>
      <c r="AA112" s="197">
        <v>105</v>
      </c>
      <c r="AB112" s="196">
        <v>101</v>
      </c>
      <c r="AC112" s="196"/>
      <c r="AD112" s="196">
        <v>95</v>
      </c>
      <c r="AE112" s="196"/>
      <c r="AF112" s="196">
        <v>102</v>
      </c>
      <c r="AG112" s="196">
        <v>80</v>
      </c>
      <c r="AH112" s="196"/>
      <c r="AI112" s="196">
        <v>82</v>
      </c>
      <c r="AJ112" s="196"/>
      <c r="AK112" s="196">
        <v>81</v>
      </c>
      <c r="AL112" s="197">
        <v>99</v>
      </c>
      <c r="AM112" s="197">
        <v>101</v>
      </c>
      <c r="AN112" s="271">
        <v>100.5</v>
      </c>
      <c r="AO112" s="271">
        <v>79.833333333333329</v>
      </c>
      <c r="AP112" s="218">
        <v>59</v>
      </c>
      <c r="AQ112" s="219">
        <v>122</v>
      </c>
      <c r="AR112" s="217">
        <v>69.733656174334143</v>
      </c>
      <c r="AS112" s="217">
        <v>103.25</v>
      </c>
      <c r="AT112" s="217"/>
      <c r="AU112" s="217"/>
      <c r="AV112" s="217"/>
      <c r="AW112" s="217">
        <v>5</v>
      </c>
      <c r="AX112" s="217">
        <v>5</v>
      </c>
      <c r="AY112" s="217">
        <v>5</v>
      </c>
      <c r="AZ112" s="217"/>
      <c r="BA112" s="217"/>
      <c r="BB112" s="217"/>
      <c r="BC112" s="217"/>
      <c r="BD112" s="217"/>
      <c r="BE112" s="217"/>
      <c r="BF112" s="217"/>
      <c r="BG112" s="217"/>
      <c r="BH112" s="217">
        <v>810</v>
      </c>
      <c r="BI112" s="217">
        <v>2</v>
      </c>
      <c r="BJ112" s="217">
        <v>2</v>
      </c>
      <c r="BK112" s="217">
        <v>2</v>
      </c>
      <c r="BL112" s="217"/>
      <c r="BM112" s="217"/>
      <c r="BN112" s="217"/>
      <c r="BO112" s="217"/>
      <c r="BP112" s="217"/>
      <c r="BQ112" s="217"/>
      <c r="BR112" s="186" t="s">
        <v>201</v>
      </c>
      <c r="BS112" s="186" t="s">
        <v>202</v>
      </c>
      <c r="BT112" s="186"/>
      <c r="BU112" s="186"/>
      <c r="BV112" s="186">
        <v>1</v>
      </c>
      <c r="BW112" s="186" t="s">
        <v>314</v>
      </c>
      <c r="BX112" s="186" t="s">
        <v>198</v>
      </c>
      <c r="BY112" s="221">
        <v>1.4999999999999999E-2</v>
      </c>
      <c r="BZ112" s="217">
        <v>15</v>
      </c>
      <c r="CA112" s="217">
        <v>7.5</v>
      </c>
      <c r="CB112" s="217">
        <v>7</v>
      </c>
      <c r="CC112" s="217">
        <v>6</v>
      </c>
      <c r="CD112" s="217">
        <v>3</v>
      </c>
      <c r="CE112" s="217">
        <v>813</v>
      </c>
      <c r="CF112" s="186">
        <v>3</v>
      </c>
      <c r="CG112" s="186">
        <v>3</v>
      </c>
      <c r="CH112" s="101">
        <v>3</v>
      </c>
      <c r="CI112" s="101">
        <v>0</v>
      </c>
      <c r="CJ112" s="101">
        <v>0</v>
      </c>
      <c r="CK112" s="101">
        <v>0</v>
      </c>
      <c r="CL112" s="101">
        <v>0</v>
      </c>
      <c r="CM112" s="101">
        <v>0</v>
      </c>
      <c r="CN112" s="101">
        <v>0</v>
      </c>
      <c r="CO112" s="101">
        <v>21</v>
      </c>
      <c r="CP112" s="220">
        <v>10</v>
      </c>
      <c r="CQ112" s="216">
        <v>820</v>
      </c>
      <c r="CR112" s="222">
        <v>1.2804878048780491E-2</v>
      </c>
      <c r="CS112" s="198">
        <v>0.78749999999999998</v>
      </c>
      <c r="CT112" s="198">
        <v>61.5</v>
      </c>
      <c r="CU112" s="198">
        <v>0.83825000000000005</v>
      </c>
      <c r="CV112" s="198">
        <v>65.463333333333324</v>
      </c>
      <c r="CW112" s="222">
        <v>0.34</v>
      </c>
      <c r="CX112" s="272">
        <v>0.1505729166666667</v>
      </c>
      <c r="CY112" s="272">
        <v>793871.81818181823</v>
      </c>
      <c r="CZ112" s="272">
        <v>361</v>
      </c>
      <c r="DA112" s="272"/>
      <c r="DB112" s="272"/>
      <c r="DC112" s="272"/>
      <c r="DD112" s="230">
        <f t="shared" si="9"/>
        <v>0.34</v>
      </c>
      <c r="DE112" s="273">
        <f t="shared" si="10"/>
        <v>810</v>
      </c>
      <c r="DF112" s="14">
        <f t="shared" si="11"/>
        <v>21</v>
      </c>
      <c r="DG112" s="148">
        <f t="shared" si="12"/>
        <v>11</v>
      </c>
      <c r="DH112" s="148">
        <f t="shared" si="13"/>
        <v>0.1</v>
      </c>
      <c r="DI112" s="273">
        <f t="shared" si="14"/>
        <v>821</v>
      </c>
      <c r="DJ112" s="264">
        <f t="shared" si="15"/>
        <v>1.3398294762484775E-2</v>
      </c>
      <c r="DL112" s="14" t="str">
        <f>IFERROR(#REF!-AP112,"")</f>
        <v/>
      </c>
      <c r="DN112" s="274" t="str">
        <f>IFERROR(#REF!-M112,"")</f>
        <v/>
      </c>
      <c r="DO112" s="186" t="e">
        <f>IF(#REF!&gt;AQ112,0,1)</f>
        <v>#REF!</v>
      </c>
      <c r="DP112" s="186">
        <f t="shared" si="16"/>
        <v>1</v>
      </c>
      <c r="DQ112" s="186">
        <f t="shared" si="17"/>
        <v>1</v>
      </c>
      <c r="DR112" s="186"/>
      <c r="DS112" s="186"/>
      <c r="DT112" s="186"/>
      <c r="DU112" s="186"/>
      <c r="DV112" s="186"/>
      <c r="DW112" s="186"/>
      <c r="DX112" s="186"/>
      <c r="DY112" s="186"/>
      <c r="DZ112" s="186"/>
      <c r="EA112" s="186"/>
      <c r="EB112" s="186"/>
      <c r="EC112" s="186"/>
      <c r="ED112" s="186"/>
      <c r="EE112" s="186"/>
      <c r="EF112" s="186"/>
      <c r="EG112" s="186"/>
      <c r="EH112" s="186"/>
      <c r="EI112" s="186"/>
      <c r="EJ112" s="186"/>
    </row>
    <row r="113" spans="1:140" s="195" customFormat="1" ht="31.5" hidden="1" customHeight="1" x14ac:dyDescent="0.2">
      <c r="A113" s="214">
        <v>44930</v>
      </c>
      <c r="B113" s="194">
        <v>4</v>
      </c>
      <c r="C113" s="194">
        <v>1</v>
      </c>
      <c r="D113" s="193">
        <v>2023</v>
      </c>
      <c r="E113" s="194">
        <v>422</v>
      </c>
      <c r="F113" s="194">
        <v>668</v>
      </c>
      <c r="G113" s="194">
        <v>6</v>
      </c>
      <c r="H113" s="207" t="s">
        <v>235</v>
      </c>
      <c r="I113" s="148" t="s">
        <v>236</v>
      </c>
      <c r="J113" s="148" t="s">
        <v>193</v>
      </c>
      <c r="K113" s="148">
        <v>2</v>
      </c>
      <c r="L113" s="148">
        <v>1</v>
      </c>
      <c r="M113" s="208">
        <v>103</v>
      </c>
      <c r="N113" s="209">
        <v>96</v>
      </c>
      <c r="O113" s="210">
        <v>110</v>
      </c>
      <c r="P113" s="196">
        <v>139</v>
      </c>
      <c r="Q113" s="196"/>
      <c r="R113" s="196">
        <v>136</v>
      </c>
      <c r="S113" s="196"/>
      <c r="T113" s="196">
        <v>173</v>
      </c>
      <c r="U113" s="196">
        <v>99</v>
      </c>
      <c r="V113" s="196"/>
      <c r="W113" s="196">
        <v>99</v>
      </c>
      <c r="X113" s="196"/>
      <c r="Y113" s="196">
        <v>105</v>
      </c>
      <c r="Z113" s="197">
        <v>106</v>
      </c>
      <c r="AA113" s="197">
        <v>109</v>
      </c>
      <c r="AB113" s="196">
        <v>148</v>
      </c>
      <c r="AC113" s="196"/>
      <c r="AD113" s="196">
        <v>151</v>
      </c>
      <c r="AE113" s="196"/>
      <c r="AF113" s="196">
        <v>149</v>
      </c>
      <c r="AG113" s="196">
        <v>106</v>
      </c>
      <c r="AH113" s="196"/>
      <c r="AI113" s="196">
        <v>102</v>
      </c>
      <c r="AJ113" s="196"/>
      <c r="AK113" s="196">
        <v>104</v>
      </c>
      <c r="AL113" s="197">
        <v>95</v>
      </c>
      <c r="AM113" s="197">
        <v>96</v>
      </c>
      <c r="AN113" s="271">
        <v>149.33333333333329</v>
      </c>
      <c r="AO113" s="271">
        <v>102.5</v>
      </c>
      <c r="AP113" s="218">
        <v>103</v>
      </c>
      <c r="AQ113" s="219">
        <v>105</v>
      </c>
      <c r="AR113" s="217">
        <v>70.935960591133011</v>
      </c>
      <c r="AS113" s="217">
        <v>101.5</v>
      </c>
      <c r="AT113" s="217"/>
      <c r="AU113" s="217"/>
      <c r="AV113" s="217">
        <v>1320</v>
      </c>
      <c r="AW113" s="217">
        <v>6</v>
      </c>
      <c r="AX113" s="217">
        <v>6</v>
      </c>
      <c r="AY113" s="217"/>
      <c r="AZ113" s="217"/>
      <c r="BA113" s="217"/>
      <c r="BB113" s="217"/>
      <c r="BC113" s="217"/>
      <c r="BD113" s="217"/>
      <c r="BE113" s="217"/>
      <c r="BF113" s="217"/>
      <c r="BG113" s="217"/>
      <c r="BH113" s="217">
        <v>1040</v>
      </c>
      <c r="BI113" s="217">
        <v>4</v>
      </c>
      <c r="BJ113" s="217">
        <v>4</v>
      </c>
      <c r="BK113" s="217">
        <v>3</v>
      </c>
      <c r="BL113" s="217"/>
      <c r="BM113" s="217"/>
      <c r="BN113" s="217"/>
      <c r="BO113" s="217"/>
      <c r="BP113" s="217"/>
      <c r="BQ113" s="217"/>
      <c r="BR113" s="186" t="s">
        <v>194</v>
      </c>
      <c r="BS113" s="186" t="s">
        <v>195</v>
      </c>
      <c r="BT113" s="186" t="s">
        <v>237</v>
      </c>
      <c r="BU113" s="186" t="s">
        <v>197</v>
      </c>
      <c r="BV113" s="186">
        <v>1</v>
      </c>
      <c r="BW113" s="186" t="s">
        <v>235</v>
      </c>
      <c r="BX113" s="186" t="s">
        <v>198</v>
      </c>
      <c r="BY113" s="221">
        <v>1.4999999999999999E-2</v>
      </c>
      <c r="BZ113" s="217">
        <v>12</v>
      </c>
      <c r="CA113" s="217">
        <v>12</v>
      </c>
      <c r="CB113" s="217">
        <v>1332</v>
      </c>
      <c r="CC113" s="217">
        <v>11</v>
      </c>
      <c r="CD113" s="217">
        <v>11</v>
      </c>
      <c r="CE113" s="217">
        <v>1051</v>
      </c>
      <c r="CF113" s="186">
        <v>10</v>
      </c>
      <c r="CG113" s="186">
        <v>10</v>
      </c>
      <c r="CH113" s="101">
        <v>3</v>
      </c>
      <c r="CI113" s="101">
        <v>0</v>
      </c>
      <c r="CJ113" s="101">
        <v>0</v>
      </c>
      <c r="CK113" s="101">
        <v>0</v>
      </c>
      <c r="CL113" s="101">
        <v>0</v>
      </c>
      <c r="CM113" s="101">
        <v>0</v>
      </c>
      <c r="CN113" s="101">
        <v>0</v>
      </c>
      <c r="CO113" s="101">
        <v>23</v>
      </c>
      <c r="CP113" s="220">
        <v>23</v>
      </c>
      <c r="CQ113" s="216">
        <v>2383</v>
      </c>
      <c r="CR113" s="222">
        <v>9.6516995383969777E-3</v>
      </c>
      <c r="CS113" s="198">
        <v>2.3690000000000002</v>
      </c>
      <c r="CT113" s="198">
        <v>245.44900000000001</v>
      </c>
      <c r="CU113" s="198">
        <v>2.3574999999999999</v>
      </c>
      <c r="CV113" s="198">
        <v>244.25749999999999</v>
      </c>
      <c r="CW113" s="222">
        <v>0.44983818770226552</v>
      </c>
      <c r="CX113" s="272">
        <v>0.32423611111111111</v>
      </c>
      <c r="CY113" s="272">
        <v>4027594.9545454551</v>
      </c>
      <c r="CZ113" s="272">
        <v>361</v>
      </c>
      <c r="DA113" s="272"/>
      <c r="DB113" s="272"/>
      <c r="DC113" s="272"/>
      <c r="DD113" s="230">
        <f t="shared" si="9"/>
        <v>0.44983818770226491</v>
      </c>
      <c r="DE113" s="273">
        <f t="shared" si="10"/>
        <v>2360</v>
      </c>
      <c r="DF113" s="14">
        <f t="shared" si="11"/>
        <v>23</v>
      </c>
      <c r="DG113" s="148">
        <f t="shared" si="12"/>
        <v>23</v>
      </c>
      <c r="DH113" s="148">
        <f t="shared" si="13"/>
        <v>0.3</v>
      </c>
      <c r="DI113" s="273">
        <f t="shared" si="14"/>
        <v>2383</v>
      </c>
      <c r="DJ113" s="264">
        <f t="shared" si="15"/>
        <v>9.6516995383969777E-3</v>
      </c>
      <c r="DL113" s="14" t="str">
        <f>IFERROR(#REF!-AP113,"")</f>
        <v/>
      </c>
      <c r="DN113" s="274" t="str">
        <f>IFERROR(#REF!-M113,"")</f>
        <v/>
      </c>
      <c r="DO113" s="186" t="e">
        <f>IF(#REF!&gt;AQ113,0,1)</f>
        <v>#REF!</v>
      </c>
      <c r="DP113" s="186">
        <f t="shared" si="16"/>
        <v>1</v>
      </c>
      <c r="DQ113" s="186">
        <f t="shared" si="17"/>
        <v>1</v>
      </c>
      <c r="DR113" s="186"/>
      <c r="DS113" s="186"/>
      <c r="DT113" s="186"/>
      <c r="DU113" s="186"/>
      <c r="DV113" s="186"/>
      <c r="DW113" s="186"/>
      <c r="DX113" s="186"/>
      <c r="DY113" s="186"/>
      <c r="DZ113" s="186"/>
      <c r="EA113" s="186"/>
      <c r="EB113" s="186"/>
      <c r="EC113" s="186"/>
      <c r="ED113" s="186"/>
      <c r="EE113" s="186"/>
      <c r="EF113" s="186"/>
      <c r="EG113" s="186"/>
      <c r="EH113" s="186"/>
      <c r="EI113" s="186"/>
      <c r="EJ113" s="186"/>
    </row>
    <row r="114" spans="1:140" s="195" customFormat="1" ht="31.5" hidden="1" customHeight="1" x14ac:dyDescent="0.2">
      <c r="A114" s="214">
        <v>44930</v>
      </c>
      <c r="B114" s="194">
        <v>4</v>
      </c>
      <c r="C114" s="194">
        <v>1</v>
      </c>
      <c r="D114" s="193">
        <v>2023</v>
      </c>
      <c r="E114" s="194">
        <v>432</v>
      </c>
      <c r="F114" s="194">
        <v>450</v>
      </c>
      <c r="G114" s="194">
        <v>7</v>
      </c>
      <c r="H114" s="207" t="s">
        <v>296</v>
      </c>
      <c r="I114" s="148" t="s">
        <v>280</v>
      </c>
      <c r="J114" s="148" t="s">
        <v>193</v>
      </c>
      <c r="K114" s="148">
        <v>3</v>
      </c>
      <c r="L114" s="148">
        <v>2</v>
      </c>
      <c r="M114" s="208">
        <v>270</v>
      </c>
      <c r="N114" s="209">
        <v>251</v>
      </c>
      <c r="O114" s="210">
        <v>288</v>
      </c>
      <c r="P114" s="196">
        <v>317</v>
      </c>
      <c r="Q114" s="196"/>
      <c r="R114" s="196">
        <v>317</v>
      </c>
      <c r="S114" s="196"/>
      <c r="T114" s="196">
        <v>338</v>
      </c>
      <c r="U114" s="196">
        <v>280</v>
      </c>
      <c r="V114" s="196"/>
      <c r="W114" s="196">
        <v>258</v>
      </c>
      <c r="X114" s="196"/>
      <c r="Y114" s="196">
        <v>263</v>
      </c>
      <c r="Z114" s="197">
        <v>94</v>
      </c>
      <c r="AA114" s="197">
        <v>97</v>
      </c>
      <c r="AB114" s="196">
        <v>311</v>
      </c>
      <c r="AC114" s="196"/>
      <c r="AD114" s="196">
        <v>336</v>
      </c>
      <c r="AE114" s="196"/>
      <c r="AF114" s="196">
        <v>319</v>
      </c>
      <c r="AG114" s="196">
        <v>256</v>
      </c>
      <c r="AH114" s="196"/>
      <c r="AI114" s="196">
        <v>249</v>
      </c>
      <c r="AJ114" s="196"/>
      <c r="AK114" s="196">
        <v>259</v>
      </c>
      <c r="AL114" s="197">
        <v>89</v>
      </c>
      <c r="AM114" s="197">
        <v>91</v>
      </c>
      <c r="AN114" s="271">
        <v>323</v>
      </c>
      <c r="AO114" s="271">
        <v>260.83333333333331</v>
      </c>
      <c r="AP114" s="218">
        <v>120</v>
      </c>
      <c r="AQ114" s="219">
        <v>90</v>
      </c>
      <c r="AR114" s="217">
        <v>116.44204851752021</v>
      </c>
      <c r="AS114" s="217">
        <v>92.75</v>
      </c>
      <c r="AT114" s="217"/>
      <c r="AU114" s="217"/>
      <c r="AV114" s="217">
        <v>960</v>
      </c>
      <c r="AW114" s="217">
        <v>3</v>
      </c>
      <c r="AX114" s="217">
        <v>8</v>
      </c>
      <c r="AY114" s="217"/>
      <c r="AZ114" s="217"/>
      <c r="BA114" s="217"/>
      <c r="BB114" s="217"/>
      <c r="BC114" s="217"/>
      <c r="BD114" s="217"/>
      <c r="BE114" s="217"/>
      <c r="BF114" s="217"/>
      <c r="BG114" s="217"/>
      <c r="BH114" s="217">
        <v>960</v>
      </c>
      <c r="BI114" s="217">
        <v>2</v>
      </c>
      <c r="BJ114" s="217">
        <v>2</v>
      </c>
      <c r="BK114" s="217">
        <v>4</v>
      </c>
      <c r="BL114" s="217"/>
      <c r="BM114" s="217"/>
      <c r="BN114" s="217"/>
      <c r="BO114" s="217"/>
      <c r="BP114" s="217"/>
      <c r="BQ114" s="217"/>
      <c r="BR114" s="186" t="s">
        <v>201</v>
      </c>
      <c r="BS114" s="186" t="s">
        <v>202</v>
      </c>
      <c r="BT114" s="186"/>
      <c r="BU114" s="186"/>
      <c r="BV114" s="186">
        <v>1</v>
      </c>
      <c r="BW114" s="186" t="s">
        <v>297</v>
      </c>
      <c r="BX114" s="186" t="s">
        <v>198</v>
      </c>
      <c r="BY114" s="221">
        <v>1.4999999999999999E-2</v>
      </c>
      <c r="BZ114" s="217">
        <v>11</v>
      </c>
      <c r="CA114" s="217">
        <v>5.5</v>
      </c>
      <c r="CB114" s="217">
        <v>965</v>
      </c>
      <c r="CC114" s="217">
        <v>8</v>
      </c>
      <c r="CD114" s="217">
        <v>4</v>
      </c>
      <c r="CE114" s="217">
        <v>964</v>
      </c>
      <c r="CF114" s="186">
        <v>2</v>
      </c>
      <c r="CG114" s="186">
        <v>5</v>
      </c>
      <c r="CH114" s="101">
        <v>2</v>
      </c>
      <c r="CI114" s="101">
        <v>0</v>
      </c>
      <c r="CJ114" s="101">
        <v>0</v>
      </c>
      <c r="CK114" s="101">
        <v>0</v>
      </c>
      <c r="CL114" s="101">
        <v>0</v>
      </c>
      <c r="CM114" s="101">
        <v>0</v>
      </c>
      <c r="CN114" s="101">
        <v>0</v>
      </c>
      <c r="CO114" s="101">
        <v>19</v>
      </c>
      <c r="CP114" s="220">
        <v>9</v>
      </c>
      <c r="CQ114" s="216">
        <v>1929</v>
      </c>
      <c r="CR114" s="222">
        <v>4.9248315189217209E-3</v>
      </c>
      <c r="CS114" s="198">
        <v>2.5649999999999999</v>
      </c>
      <c r="CT114" s="198">
        <v>520.83000000000004</v>
      </c>
      <c r="CU114" s="198">
        <v>2.4779166666666659</v>
      </c>
      <c r="CV114" s="198">
        <v>503.14749999999992</v>
      </c>
      <c r="CW114" s="222">
        <v>0.1962962962962963</v>
      </c>
      <c r="CX114" s="272">
        <v>8.1585648148148143E-2</v>
      </c>
      <c r="CY114" s="272">
        <v>3798376.3636363642</v>
      </c>
      <c r="CZ114" s="272">
        <v>361</v>
      </c>
      <c r="DA114" s="272"/>
      <c r="DB114" s="272"/>
      <c r="DC114" s="272"/>
      <c r="DD114" s="230">
        <f t="shared" si="9"/>
        <v>0.1962962962962963</v>
      </c>
      <c r="DE114" s="273">
        <f t="shared" si="10"/>
        <v>1920</v>
      </c>
      <c r="DF114" s="14">
        <f t="shared" si="11"/>
        <v>19</v>
      </c>
      <c r="DG114" s="148">
        <f t="shared" si="12"/>
        <v>10</v>
      </c>
      <c r="DH114" s="148">
        <f t="shared" si="13"/>
        <v>0.1</v>
      </c>
      <c r="DI114" s="273">
        <f t="shared" si="14"/>
        <v>1930</v>
      </c>
      <c r="DJ114" s="264">
        <f t="shared" si="15"/>
        <v>5.1813471502590676E-3</v>
      </c>
      <c r="DL114" s="14" t="str">
        <f>IFERROR(#REF!-AP114,"")</f>
        <v/>
      </c>
      <c r="DN114" s="274" t="str">
        <f>IFERROR(#REF!-M114,"")</f>
        <v/>
      </c>
      <c r="DO114" s="186" t="e">
        <f>IF(#REF!&gt;AQ114,0,1)</f>
        <v>#REF!</v>
      </c>
      <c r="DP114" s="186">
        <f t="shared" si="16"/>
        <v>1</v>
      </c>
      <c r="DQ114" s="186">
        <f t="shared" si="17"/>
        <v>1</v>
      </c>
      <c r="DR114" s="186"/>
      <c r="DS114" s="186"/>
      <c r="DT114" s="186"/>
      <c r="DU114" s="186"/>
      <c r="DV114" s="186"/>
      <c r="DW114" s="186"/>
      <c r="DX114" s="186"/>
      <c r="DY114" s="186"/>
      <c r="DZ114" s="186"/>
      <c r="EA114" s="186"/>
      <c r="EB114" s="186"/>
      <c r="EC114" s="186"/>
      <c r="ED114" s="186"/>
      <c r="EE114" s="186"/>
      <c r="EF114" s="186"/>
      <c r="EG114" s="186"/>
      <c r="EH114" s="186"/>
      <c r="EI114" s="186"/>
      <c r="EJ114" s="186"/>
    </row>
    <row r="115" spans="1:140" s="195" customFormat="1" ht="31.5" hidden="1" customHeight="1" x14ac:dyDescent="0.2">
      <c r="A115" s="214">
        <v>44930</v>
      </c>
      <c r="B115" s="194">
        <v>4</v>
      </c>
      <c r="C115" s="194">
        <v>1</v>
      </c>
      <c r="D115" s="193">
        <v>2023</v>
      </c>
      <c r="E115" s="194">
        <v>432</v>
      </c>
      <c r="F115" s="194">
        <v>451</v>
      </c>
      <c r="G115" s="194">
        <v>7</v>
      </c>
      <c r="H115" s="207" t="s">
        <v>298</v>
      </c>
      <c r="I115" s="148" t="s">
        <v>277</v>
      </c>
      <c r="J115" s="148" t="s">
        <v>193</v>
      </c>
      <c r="K115" s="148">
        <v>3</v>
      </c>
      <c r="L115" s="148">
        <v>2</v>
      </c>
      <c r="M115" s="208">
        <v>175</v>
      </c>
      <c r="N115" s="209">
        <v>162</v>
      </c>
      <c r="O115" s="210">
        <v>187</v>
      </c>
      <c r="P115" s="196">
        <v>213</v>
      </c>
      <c r="Q115" s="196"/>
      <c r="R115" s="196">
        <v>185</v>
      </c>
      <c r="S115" s="196"/>
      <c r="T115" s="196">
        <v>234</v>
      </c>
      <c r="U115" s="196">
        <v>169</v>
      </c>
      <c r="V115" s="196"/>
      <c r="W115" s="196">
        <v>157</v>
      </c>
      <c r="X115" s="196"/>
      <c r="Y115" s="196">
        <v>180</v>
      </c>
      <c r="Z115" s="197"/>
      <c r="AA115" s="197"/>
      <c r="AB115" s="196">
        <v>209</v>
      </c>
      <c r="AC115" s="196"/>
      <c r="AD115" s="196">
        <v>211</v>
      </c>
      <c r="AE115" s="196"/>
      <c r="AF115" s="196">
        <v>204</v>
      </c>
      <c r="AG115" s="196">
        <v>168</v>
      </c>
      <c r="AH115" s="196"/>
      <c r="AI115" s="196">
        <v>161</v>
      </c>
      <c r="AJ115" s="196"/>
      <c r="AK115" s="196">
        <v>169</v>
      </c>
      <c r="AL115" s="197"/>
      <c r="AM115" s="197"/>
      <c r="AN115" s="271">
        <v>209.33333333333329</v>
      </c>
      <c r="AO115" s="271">
        <v>167.33333333333329</v>
      </c>
      <c r="AP115" s="218">
        <v>120</v>
      </c>
      <c r="AQ115" s="219">
        <v>90</v>
      </c>
      <c r="AR115" s="217"/>
      <c r="AS115" s="217"/>
      <c r="AT115" s="217"/>
      <c r="AU115" s="217"/>
      <c r="AV115" s="217">
        <v>960</v>
      </c>
      <c r="AW115" s="217">
        <v>5</v>
      </c>
      <c r="AX115" s="217">
        <v>5</v>
      </c>
      <c r="AY115" s="217"/>
      <c r="AZ115" s="217"/>
      <c r="BA115" s="217"/>
      <c r="BB115" s="217"/>
      <c r="BC115" s="217"/>
      <c r="BD115" s="217"/>
      <c r="BE115" s="217"/>
      <c r="BF115" s="217"/>
      <c r="BG115" s="217"/>
      <c r="BH115" s="217">
        <v>960</v>
      </c>
      <c r="BI115" s="217">
        <v>3</v>
      </c>
      <c r="BJ115" s="217">
        <v>2</v>
      </c>
      <c r="BK115" s="217">
        <v>2</v>
      </c>
      <c r="BL115" s="217"/>
      <c r="BM115" s="217"/>
      <c r="BN115" s="217"/>
      <c r="BO115" s="217"/>
      <c r="BP115" s="217"/>
      <c r="BQ115" s="217"/>
      <c r="BR115" s="186" t="s">
        <v>201</v>
      </c>
      <c r="BS115" s="186" t="s">
        <v>202</v>
      </c>
      <c r="BT115" s="186"/>
      <c r="BU115" s="186"/>
      <c r="BV115" s="186">
        <v>1</v>
      </c>
      <c r="BW115" s="186" t="s">
        <v>297</v>
      </c>
      <c r="BX115" s="186" t="s">
        <v>198</v>
      </c>
      <c r="BY115" s="221">
        <v>1.4999999999999999E-2</v>
      </c>
      <c r="BZ115" s="217">
        <v>10</v>
      </c>
      <c r="CA115" s="217">
        <v>5</v>
      </c>
      <c r="CB115" s="217">
        <v>965</v>
      </c>
      <c r="CC115" s="217">
        <v>7</v>
      </c>
      <c r="CD115" s="217">
        <v>3.5</v>
      </c>
      <c r="CE115" s="217">
        <v>963</v>
      </c>
      <c r="CF115" s="186">
        <v>4</v>
      </c>
      <c r="CG115" s="186">
        <v>3</v>
      </c>
      <c r="CH115" s="101">
        <v>1</v>
      </c>
      <c r="CI115" s="101">
        <v>0</v>
      </c>
      <c r="CJ115" s="101">
        <v>0</v>
      </c>
      <c r="CK115" s="101">
        <v>0</v>
      </c>
      <c r="CL115" s="101">
        <v>0</v>
      </c>
      <c r="CM115" s="101">
        <v>0</v>
      </c>
      <c r="CN115" s="101">
        <v>0</v>
      </c>
      <c r="CO115" s="101">
        <v>17</v>
      </c>
      <c r="CP115" s="220">
        <v>8</v>
      </c>
      <c r="CQ115" s="216">
        <v>1928</v>
      </c>
      <c r="CR115" s="222">
        <v>4.408713692946058E-3</v>
      </c>
      <c r="CS115" s="198">
        <v>1.4875</v>
      </c>
      <c r="CT115" s="198">
        <v>337.4</v>
      </c>
      <c r="CU115" s="198">
        <v>1.422333333333333</v>
      </c>
      <c r="CV115" s="198">
        <v>322.61866666666668</v>
      </c>
      <c r="CW115" s="222">
        <v>0.19619047619047619</v>
      </c>
      <c r="CX115" s="272"/>
      <c r="CY115" s="272">
        <v>3796407.2727272729</v>
      </c>
      <c r="CZ115" s="272">
        <v>361</v>
      </c>
      <c r="DA115" s="272"/>
      <c r="DB115" s="272"/>
      <c r="DC115" s="272"/>
      <c r="DD115" s="230">
        <f t="shared" si="9"/>
        <v>0.19619047619047592</v>
      </c>
      <c r="DE115" s="273">
        <f t="shared" si="10"/>
        <v>1920</v>
      </c>
      <c r="DF115" s="14">
        <f t="shared" si="11"/>
        <v>17</v>
      </c>
      <c r="DG115" s="148">
        <f t="shared" si="12"/>
        <v>9</v>
      </c>
      <c r="DH115" s="148" t="str">
        <f t="shared" si="13"/>
        <v/>
      </c>
      <c r="DI115" s="273">
        <f t="shared" si="14"/>
        <v>1929</v>
      </c>
      <c r="DJ115" s="264">
        <f t="shared" si="15"/>
        <v>4.6656298600311046E-3</v>
      </c>
      <c r="DL115" s="14" t="str">
        <f>IFERROR(#REF!-AP115,"")</f>
        <v/>
      </c>
      <c r="DN115" s="274" t="str">
        <f>IFERROR(#REF!-M115,"")</f>
        <v/>
      </c>
      <c r="DO115" s="186" t="e">
        <f>IF(#REF!&gt;AQ115,0,1)</f>
        <v>#REF!</v>
      </c>
      <c r="DP115" s="186">
        <f t="shared" si="16"/>
        <v>1</v>
      </c>
      <c r="DQ115" s="186">
        <f t="shared" si="17"/>
        <v>1</v>
      </c>
      <c r="DR115" s="186"/>
      <c r="DS115" s="186"/>
      <c r="DT115" s="186"/>
      <c r="DU115" s="186"/>
      <c r="DV115" s="186"/>
      <c r="DW115" s="186"/>
      <c r="DX115" s="186"/>
      <c r="DY115" s="186"/>
      <c r="DZ115" s="186"/>
      <c r="EA115" s="186"/>
      <c r="EB115" s="186"/>
      <c r="EC115" s="186"/>
      <c r="ED115" s="186"/>
      <c r="EE115" s="186"/>
      <c r="EF115" s="186"/>
      <c r="EG115" s="186"/>
      <c r="EH115" s="186"/>
      <c r="EI115" s="186"/>
      <c r="EJ115" s="186"/>
    </row>
    <row r="116" spans="1:140" s="195" customFormat="1" ht="31.5" hidden="1" customHeight="1" x14ac:dyDescent="0.2">
      <c r="A116" s="214">
        <v>44930</v>
      </c>
      <c r="B116" s="194">
        <v>4</v>
      </c>
      <c r="C116" s="194">
        <v>1</v>
      </c>
      <c r="D116" s="193">
        <v>2023</v>
      </c>
      <c r="E116" s="194">
        <v>423</v>
      </c>
      <c r="F116" s="194">
        <v>669</v>
      </c>
      <c r="G116" s="194">
        <v>8</v>
      </c>
      <c r="H116" s="207" t="s">
        <v>241</v>
      </c>
      <c r="I116" s="148" t="s">
        <v>242</v>
      </c>
      <c r="J116" s="148" t="s">
        <v>193</v>
      </c>
      <c r="K116" s="148">
        <v>2</v>
      </c>
      <c r="L116" s="148">
        <v>2</v>
      </c>
      <c r="M116" s="208">
        <v>954</v>
      </c>
      <c r="N116" s="209">
        <v>897</v>
      </c>
      <c r="O116" s="210">
        <v>1021</v>
      </c>
      <c r="P116" s="196">
        <v>1173</v>
      </c>
      <c r="Q116" s="196"/>
      <c r="R116" s="196"/>
      <c r="S116" s="196"/>
      <c r="T116" s="196">
        <v>1243</v>
      </c>
      <c r="U116" s="196">
        <v>934</v>
      </c>
      <c r="V116" s="196"/>
      <c r="W116" s="196"/>
      <c r="X116" s="196"/>
      <c r="Y116" s="196">
        <v>960</v>
      </c>
      <c r="Z116" s="197">
        <v>166</v>
      </c>
      <c r="AA116" s="197">
        <v>168</v>
      </c>
      <c r="AB116" s="196">
        <v>1333</v>
      </c>
      <c r="AC116" s="196"/>
      <c r="AD116" s="196">
        <v>1396</v>
      </c>
      <c r="AE116" s="196"/>
      <c r="AF116" s="196">
        <v>1463</v>
      </c>
      <c r="AG116" s="196">
        <v>1003</v>
      </c>
      <c r="AH116" s="196"/>
      <c r="AI116" s="196">
        <v>1001</v>
      </c>
      <c r="AJ116" s="196"/>
      <c r="AK116" s="196">
        <v>1008</v>
      </c>
      <c r="AL116" s="197">
        <v>178</v>
      </c>
      <c r="AM116" s="197">
        <v>179</v>
      </c>
      <c r="AN116" s="271">
        <v>1321.6</v>
      </c>
      <c r="AO116" s="271">
        <v>981.2</v>
      </c>
      <c r="AP116" s="218">
        <v>40</v>
      </c>
      <c r="AQ116" s="219">
        <v>180</v>
      </c>
      <c r="AR116" s="217">
        <v>41.678726483357451</v>
      </c>
      <c r="AS116" s="217">
        <v>172.75</v>
      </c>
      <c r="AT116" s="217"/>
      <c r="AU116" s="217"/>
      <c r="AV116" s="217">
        <v>360</v>
      </c>
      <c r="AW116" s="217">
        <v>6</v>
      </c>
      <c r="AX116" s="217">
        <v>16</v>
      </c>
      <c r="AY116" s="217"/>
      <c r="AZ116" s="217"/>
      <c r="BA116" s="217"/>
      <c r="BB116" s="217"/>
      <c r="BC116" s="217"/>
      <c r="BD116" s="217"/>
      <c r="BE116" s="217"/>
      <c r="BF116" s="217"/>
      <c r="BG116" s="217"/>
      <c r="BH116" s="217">
        <v>354</v>
      </c>
      <c r="BI116" s="217">
        <v>4</v>
      </c>
      <c r="BJ116" s="217">
        <v>10</v>
      </c>
      <c r="BK116" s="217">
        <v>10</v>
      </c>
      <c r="BL116" s="217"/>
      <c r="BM116" s="217"/>
      <c r="BN116" s="217"/>
      <c r="BO116" s="217"/>
      <c r="BP116" s="217"/>
      <c r="BQ116" s="217"/>
      <c r="BR116" s="186" t="s">
        <v>194</v>
      </c>
      <c r="BS116" s="186" t="s">
        <v>195</v>
      </c>
      <c r="BT116" s="186" t="s">
        <v>243</v>
      </c>
      <c r="BU116" s="186" t="s">
        <v>197</v>
      </c>
      <c r="BV116" s="186">
        <v>1</v>
      </c>
      <c r="BW116" s="186" t="s">
        <v>241</v>
      </c>
      <c r="BX116" s="186" t="s">
        <v>198</v>
      </c>
      <c r="BY116" s="221">
        <v>1.4999999999999999E-2</v>
      </c>
      <c r="BZ116" s="217">
        <v>22</v>
      </c>
      <c r="CA116" s="217">
        <v>11</v>
      </c>
      <c r="CB116" s="217">
        <v>371</v>
      </c>
      <c r="CC116" s="217">
        <v>24</v>
      </c>
      <c r="CD116" s="217">
        <v>12</v>
      </c>
      <c r="CE116" s="217">
        <v>366</v>
      </c>
      <c r="CF116" s="186">
        <v>5</v>
      </c>
      <c r="CG116" s="186">
        <v>13</v>
      </c>
      <c r="CH116" s="101">
        <v>5</v>
      </c>
      <c r="CI116" s="101">
        <v>0</v>
      </c>
      <c r="CJ116" s="101">
        <v>0</v>
      </c>
      <c r="CK116" s="101">
        <v>0</v>
      </c>
      <c r="CL116" s="101">
        <v>0</v>
      </c>
      <c r="CM116" s="101">
        <v>0</v>
      </c>
      <c r="CN116" s="101">
        <v>0</v>
      </c>
      <c r="CO116" s="101">
        <v>46</v>
      </c>
      <c r="CP116" s="220">
        <v>23</v>
      </c>
      <c r="CQ116" s="216">
        <v>737</v>
      </c>
      <c r="CR116" s="222">
        <v>3.120759837177748E-2</v>
      </c>
      <c r="CS116" s="198">
        <v>21.942</v>
      </c>
      <c r="CT116" s="198">
        <v>703.09799999999996</v>
      </c>
      <c r="CU116" s="198">
        <v>22.567599999999999</v>
      </c>
      <c r="CV116" s="198">
        <v>723.14440000000002</v>
      </c>
      <c r="CW116" s="222">
        <v>0.38532494758909841</v>
      </c>
      <c r="CX116" s="272">
        <v>0.55184027777777778</v>
      </c>
      <c r="CY116" s="272">
        <v>483740</v>
      </c>
      <c r="CZ116" s="272">
        <v>361</v>
      </c>
      <c r="DA116" s="272"/>
      <c r="DB116" s="272"/>
      <c r="DC116" s="272"/>
      <c r="DD116" s="230">
        <f t="shared" si="9"/>
        <v>0.38532494758909841</v>
      </c>
      <c r="DE116" s="273">
        <f t="shared" si="10"/>
        <v>714</v>
      </c>
      <c r="DF116" s="14">
        <f t="shared" si="11"/>
        <v>46</v>
      </c>
      <c r="DG116" s="148">
        <f t="shared" si="12"/>
        <v>23</v>
      </c>
      <c r="DH116" s="148">
        <f t="shared" si="13"/>
        <v>0.6</v>
      </c>
      <c r="DI116" s="273">
        <f t="shared" si="14"/>
        <v>737</v>
      </c>
      <c r="DJ116" s="264">
        <f t="shared" si="15"/>
        <v>3.1207598371777476E-2</v>
      </c>
      <c r="DL116" s="14" t="str">
        <f>IFERROR(#REF!-AP116,"")</f>
        <v/>
      </c>
      <c r="DN116" s="274" t="str">
        <f>IFERROR(#REF!-M116,"")</f>
        <v/>
      </c>
      <c r="DO116" s="186" t="e">
        <f>IF(#REF!&gt;AQ116,0,1)</f>
        <v>#REF!</v>
      </c>
      <c r="DP116" s="186">
        <f t="shared" si="16"/>
        <v>1</v>
      </c>
      <c r="DQ116" s="186">
        <f t="shared" si="17"/>
        <v>1</v>
      </c>
      <c r="DR116" s="186"/>
      <c r="DS116" s="186"/>
      <c r="DT116" s="186"/>
      <c r="DU116" s="186"/>
      <c r="DV116" s="186"/>
      <c r="DW116" s="186"/>
      <c r="DX116" s="186"/>
      <c r="DY116" s="186"/>
      <c r="DZ116" s="186"/>
      <c r="EA116" s="186"/>
      <c r="EB116" s="186"/>
      <c r="EC116" s="186"/>
      <c r="ED116" s="186"/>
      <c r="EE116" s="186"/>
      <c r="EF116" s="186"/>
      <c r="EG116" s="186"/>
      <c r="EH116" s="186"/>
      <c r="EI116" s="186"/>
      <c r="EJ116" s="186"/>
    </row>
    <row r="117" spans="1:140" s="195" customFormat="1" ht="31.5" hidden="1" customHeight="1" x14ac:dyDescent="0.2">
      <c r="A117" s="214">
        <v>44930</v>
      </c>
      <c r="B117" s="194">
        <v>4</v>
      </c>
      <c r="C117" s="194">
        <v>1</v>
      </c>
      <c r="D117" s="193">
        <v>2023</v>
      </c>
      <c r="E117" s="194">
        <v>384</v>
      </c>
      <c r="F117" s="194">
        <v>556</v>
      </c>
      <c r="G117" s="194">
        <v>9</v>
      </c>
      <c r="H117" s="207" t="s">
        <v>317</v>
      </c>
      <c r="I117" s="148" t="s">
        <v>318</v>
      </c>
      <c r="J117" s="148" t="s">
        <v>193</v>
      </c>
      <c r="K117" s="148">
        <v>1</v>
      </c>
      <c r="L117" s="148">
        <v>6</v>
      </c>
      <c r="M117" s="208">
        <v>1066</v>
      </c>
      <c r="N117" s="209">
        <v>1003</v>
      </c>
      <c r="O117" s="210">
        <v>1141</v>
      </c>
      <c r="P117" s="196">
        <v>1768</v>
      </c>
      <c r="Q117" s="196"/>
      <c r="R117" s="196">
        <v>1721</v>
      </c>
      <c r="S117" s="196"/>
      <c r="T117" s="196">
        <v>1628</v>
      </c>
      <c r="U117" s="196">
        <v>1284</v>
      </c>
      <c r="V117" s="196"/>
      <c r="W117" s="196">
        <v>1370</v>
      </c>
      <c r="X117" s="196"/>
      <c r="Y117" s="196">
        <v>1306</v>
      </c>
      <c r="Z117" s="197">
        <v>153</v>
      </c>
      <c r="AA117" s="197">
        <v>145</v>
      </c>
      <c r="AB117" s="196">
        <v>1947</v>
      </c>
      <c r="AC117" s="196"/>
      <c r="AD117" s="196">
        <v>1944</v>
      </c>
      <c r="AE117" s="196"/>
      <c r="AF117" s="196">
        <v>1972</v>
      </c>
      <c r="AG117" s="196">
        <v>1288</v>
      </c>
      <c r="AH117" s="196"/>
      <c r="AI117" s="196">
        <v>1322</v>
      </c>
      <c r="AJ117" s="196"/>
      <c r="AK117" s="196">
        <v>1313</v>
      </c>
      <c r="AL117" s="197">
        <v>152</v>
      </c>
      <c r="AM117" s="197">
        <v>156</v>
      </c>
      <c r="AN117" s="271">
        <v>1830</v>
      </c>
      <c r="AO117" s="271">
        <v>1313.833333333333</v>
      </c>
      <c r="AP117" s="218">
        <v>21</v>
      </c>
      <c r="AQ117" s="219">
        <v>180</v>
      </c>
      <c r="AR117" s="217">
        <v>23.762376237623759</v>
      </c>
      <c r="AS117" s="217">
        <v>151.5</v>
      </c>
      <c r="AT117" s="217"/>
      <c r="AU117" s="217"/>
      <c r="AV117" s="217">
        <v>288</v>
      </c>
      <c r="AW117" s="217">
        <v>10</v>
      </c>
      <c r="AX117" s="217">
        <v>10</v>
      </c>
      <c r="AY117" s="217">
        <v>10</v>
      </c>
      <c r="AZ117" s="217"/>
      <c r="BA117" s="217"/>
      <c r="BB117" s="217"/>
      <c r="BC117" s="217"/>
      <c r="BD117" s="217"/>
      <c r="BE117" s="217"/>
      <c r="BF117" s="217"/>
      <c r="BG117" s="217"/>
      <c r="BH117" s="217">
        <v>312</v>
      </c>
      <c r="BI117" s="217">
        <v>10</v>
      </c>
      <c r="BJ117" s="217">
        <v>4</v>
      </c>
      <c r="BK117" s="217">
        <v>10</v>
      </c>
      <c r="BL117" s="217"/>
      <c r="BM117" s="217"/>
      <c r="BN117" s="217"/>
      <c r="BO117" s="217"/>
      <c r="BP117" s="217"/>
      <c r="BQ117" s="217"/>
      <c r="BR117" s="186" t="s">
        <v>194</v>
      </c>
      <c r="BS117" s="186" t="s">
        <v>195</v>
      </c>
      <c r="BT117" s="186" t="s">
        <v>319</v>
      </c>
      <c r="BU117" s="186" t="s">
        <v>197</v>
      </c>
      <c r="BV117" s="186">
        <v>1</v>
      </c>
      <c r="BW117" s="186" t="s">
        <v>320</v>
      </c>
      <c r="BX117" s="186" t="s">
        <v>198</v>
      </c>
      <c r="BY117" s="221">
        <v>1.4999999999999999E-2</v>
      </c>
      <c r="BZ117" s="217">
        <v>30</v>
      </c>
      <c r="CA117" s="217">
        <v>5</v>
      </c>
      <c r="CB117" s="217">
        <v>293</v>
      </c>
      <c r="CC117" s="217">
        <v>24</v>
      </c>
      <c r="CD117" s="217">
        <v>4</v>
      </c>
      <c r="CE117" s="217">
        <v>316</v>
      </c>
      <c r="CF117" s="186">
        <v>3</v>
      </c>
      <c r="CG117" s="186">
        <v>2</v>
      </c>
      <c r="CH117" s="101">
        <v>3</v>
      </c>
      <c r="CI117" s="101">
        <v>0</v>
      </c>
      <c r="CJ117" s="101">
        <v>0</v>
      </c>
      <c r="CK117" s="101">
        <v>0</v>
      </c>
      <c r="CL117" s="101">
        <v>0</v>
      </c>
      <c r="CM117" s="101">
        <v>0</v>
      </c>
      <c r="CN117" s="101">
        <v>0</v>
      </c>
      <c r="CO117" s="101">
        <v>54</v>
      </c>
      <c r="CP117" s="220">
        <v>9</v>
      </c>
      <c r="CQ117" s="216">
        <v>609</v>
      </c>
      <c r="CR117" s="222">
        <v>1.477832512315271E-2</v>
      </c>
      <c r="CS117" s="198">
        <v>9.5939999999999994</v>
      </c>
      <c r="CT117" s="198">
        <v>649.19399999999996</v>
      </c>
      <c r="CU117" s="198">
        <v>11.8245</v>
      </c>
      <c r="CV117" s="198">
        <v>800.12450000000001</v>
      </c>
      <c r="CW117" s="222">
        <v>0.71669793621013134</v>
      </c>
      <c r="CX117" s="272">
        <v>0.37874999999999998</v>
      </c>
      <c r="CY117" s="272">
        <v>209855.86363636359</v>
      </c>
      <c r="CZ117" s="272">
        <v>361</v>
      </c>
      <c r="DA117" s="272"/>
      <c r="DB117" s="272"/>
      <c r="DC117" s="272"/>
      <c r="DD117" s="230">
        <f t="shared" si="9"/>
        <v>0.71669793621013134</v>
      </c>
      <c r="DE117" s="273">
        <f t="shared" si="10"/>
        <v>600</v>
      </c>
      <c r="DF117" s="14">
        <f t="shared" si="11"/>
        <v>54</v>
      </c>
      <c r="DG117" s="148">
        <f t="shared" si="12"/>
        <v>9</v>
      </c>
      <c r="DH117" s="148">
        <f t="shared" si="13"/>
        <v>0.4</v>
      </c>
      <c r="DI117" s="273">
        <f t="shared" si="14"/>
        <v>609</v>
      </c>
      <c r="DJ117" s="264">
        <f t="shared" si="15"/>
        <v>1.4778325123152709E-2</v>
      </c>
      <c r="DL117" s="14" t="str">
        <f>IFERROR(#REF!-AP117,"")</f>
        <v/>
      </c>
      <c r="DN117" s="274" t="str">
        <f>IFERROR(#REF!-M117,"")</f>
        <v/>
      </c>
      <c r="DO117" s="186" t="e">
        <f>IF(#REF!&gt;AQ117,0,1)</f>
        <v>#REF!</v>
      </c>
      <c r="DP117" s="186">
        <f t="shared" si="16"/>
        <v>1</v>
      </c>
      <c r="DQ117" s="186">
        <f t="shared" si="17"/>
        <v>0</v>
      </c>
      <c r="DR117" s="186"/>
      <c r="DS117" s="186"/>
      <c r="DT117" s="186"/>
      <c r="DU117" s="186"/>
      <c r="DV117" s="186"/>
      <c r="DW117" s="186"/>
      <c r="DX117" s="186"/>
      <c r="DY117" s="186"/>
      <c r="DZ117" s="186"/>
      <c r="EA117" s="186"/>
      <c r="EB117" s="186"/>
      <c r="EC117" s="186"/>
      <c r="ED117" s="186"/>
      <c r="EE117" s="186"/>
      <c r="EF117" s="186"/>
      <c r="EG117" s="186"/>
      <c r="EH117" s="186"/>
      <c r="EI117" s="186"/>
      <c r="EJ117" s="186"/>
    </row>
    <row r="118" spans="1:140" s="195" customFormat="1" ht="31.5" hidden="1" customHeight="1" x14ac:dyDescent="0.2">
      <c r="A118" s="214">
        <v>44930</v>
      </c>
      <c r="B118" s="194">
        <v>4</v>
      </c>
      <c r="C118" s="194">
        <v>1</v>
      </c>
      <c r="D118" s="193">
        <v>2023</v>
      </c>
      <c r="E118" s="194">
        <v>384</v>
      </c>
      <c r="F118" s="194">
        <v>557</v>
      </c>
      <c r="G118" s="194">
        <v>9</v>
      </c>
      <c r="H118" s="207" t="s">
        <v>321</v>
      </c>
      <c r="I118" s="148" t="s">
        <v>322</v>
      </c>
      <c r="J118" s="148" t="s">
        <v>193</v>
      </c>
      <c r="K118" s="148">
        <v>1</v>
      </c>
      <c r="L118" s="148">
        <v>6</v>
      </c>
      <c r="M118" s="208">
        <v>182</v>
      </c>
      <c r="N118" s="209">
        <v>171</v>
      </c>
      <c r="O118" s="210">
        <v>194</v>
      </c>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c r="AO118" s="271"/>
      <c r="AP118" s="218">
        <v>21</v>
      </c>
      <c r="AQ118" s="219">
        <v>180</v>
      </c>
      <c r="AR118" s="217"/>
      <c r="AS118" s="217"/>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t="s">
        <v>194</v>
      </c>
      <c r="BS118" s="186" t="s">
        <v>195</v>
      </c>
      <c r="BT118" s="186" t="s">
        <v>323</v>
      </c>
      <c r="BU118" s="186" t="s">
        <v>324</v>
      </c>
      <c r="BV118" s="186">
        <v>1</v>
      </c>
      <c r="BW118" s="186" t="s">
        <v>320</v>
      </c>
      <c r="BX118" s="186" t="s">
        <v>198</v>
      </c>
      <c r="BY118" s="221">
        <v>1.4999999999999999E-2</v>
      </c>
      <c r="BZ118" s="217">
        <v>0</v>
      </c>
      <c r="CA118" s="217">
        <v>0</v>
      </c>
      <c r="CB118" s="217">
        <v>0</v>
      </c>
      <c r="CC118" s="217">
        <v>0</v>
      </c>
      <c r="CD118" s="217">
        <v>0</v>
      </c>
      <c r="CE118" s="217">
        <v>0</v>
      </c>
      <c r="CF118" s="186">
        <v>0</v>
      </c>
      <c r="CG118" s="186">
        <v>0</v>
      </c>
      <c r="CH118" s="101">
        <v>0</v>
      </c>
      <c r="CI118" s="101">
        <v>0</v>
      </c>
      <c r="CJ118" s="101">
        <v>0</v>
      </c>
      <c r="CK118" s="101">
        <v>0</v>
      </c>
      <c r="CL118" s="101">
        <v>0</v>
      </c>
      <c r="CM118" s="101">
        <v>0</v>
      </c>
      <c r="CN118" s="101">
        <v>0</v>
      </c>
      <c r="CO118" s="101">
        <v>0</v>
      </c>
      <c r="CP118" s="220">
        <v>0</v>
      </c>
      <c r="CQ118" s="216">
        <v>0</v>
      </c>
      <c r="CR118" s="222"/>
      <c r="CS118" s="198">
        <v>0</v>
      </c>
      <c r="CT118" s="198">
        <v>0</v>
      </c>
      <c r="CU118" s="198"/>
      <c r="CV118" s="198"/>
      <c r="CW118" s="222"/>
      <c r="CX118" s="272"/>
      <c r="CY118" s="272">
        <v>0</v>
      </c>
      <c r="CZ118" s="272">
        <v>361</v>
      </c>
      <c r="DA118" s="272"/>
      <c r="DB118" s="272"/>
      <c r="DC118" s="272"/>
      <c r="DD118" s="230">
        <f t="shared" si="9"/>
        <v>-1</v>
      </c>
      <c r="DE118" s="273">
        <f t="shared" si="10"/>
        <v>0</v>
      </c>
      <c r="DF118" s="14">
        <f t="shared" si="11"/>
        <v>0</v>
      </c>
      <c r="DG118" s="148">
        <f t="shared" si="12"/>
        <v>0</v>
      </c>
      <c r="DH118" s="148" t="str">
        <f t="shared" si="13"/>
        <v/>
      </c>
      <c r="DI118" s="273">
        <f t="shared" si="14"/>
        <v>0</v>
      </c>
      <c r="DJ118" s="264" t="str">
        <f t="shared" si="15"/>
        <v/>
      </c>
      <c r="DL118" s="14" t="str">
        <f>IFERROR(#REF!-AP118,"")</f>
        <v/>
      </c>
      <c r="DN118" s="274" t="str">
        <f>IFERROR(#REF!-M118,"")</f>
        <v/>
      </c>
      <c r="DO118" s="186" t="e">
        <f>IF(#REF!&gt;AQ118,0,1)</f>
        <v>#REF!</v>
      </c>
      <c r="DP118" s="186">
        <f t="shared" si="16"/>
        <v>0</v>
      </c>
      <c r="DQ118" s="186">
        <f t="shared" si="17"/>
        <v>1</v>
      </c>
      <c r="DR118" s="186"/>
      <c r="DS118" s="186"/>
      <c r="DT118" s="186"/>
      <c r="DU118" s="186"/>
      <c r="DV118" s="186"/>
      <c r="DW118" s="186"/>
      <c r="DX118" s="186"/>
      <c r="DY118" s="186"/>
      <c r="DZ118" s="186"/>
      <c r="EA118" s="186"/>
      <c r="EB118" s="186"/>
      <c r="EC118" s="186"/>
      <c r="ED118" s="186"/>
      <c r="EE118" s="186"/>
      <c r="EF118" s="186"/>
      <c r="EG118" s="186"/>
      <c r="EH118" s="186"/>
      <c r="EI118" s="186"/>
      <c r="EJ118" s="186"/>
    </row>
    <row r="119" spans="1:140" s="195" customFormat="1" ht="31.5" hidden="1" customHeight="1" x14ac:dyDescent="0.2">
      <c r="A119" s="214">
        <v>44930</v>
      </c>
      <c r="B119" s="194">
        <v>4</v>
      </c>
      <c r="C119" s="194">
        <v>1</v>
      </c>
      <c r="D119" s="193">
        <v>2023</v>
      </c>
      <c r="E119" s="194">
        <v>123</v>
      </c>
      <c r="F119" s="194">
        <v>645</v>
      </c>
      <c r="G119" s="194">
        <v>28</v>
      </c>
      <c r="H119" s="207" t="s">
        <v>325</v>
      </c>
      <c r="I119" s="148" t="s">
        <v>326</v>
      </c>
      <c r="J119" s="148" t="s">
        <v>327</v>
      </c>
      <c r="K119" s="148">
        <v>4</v>
      </c>
      <c r="L119" s="148">
        <v>1</v>
      </c>
      <c r="M119" s="208">
        <v>133</v>
      </c>
      <c r="N119" s="209">
        <v>123</v>
      </c>
      <c r="O119" s="210">
        <v>142</v>
      </c>
      <c r="P119" s="196">
        <v>199</v>
      </c>
      <c r="Q119" s="196"/>
      <c r="R119" s="196">
        <v>165</v>
      </c>
      <c r="S119" s="196"/>
      <c r="T119" s="196">
        <v>163</v>
      </c>
      <c r="U119" s="196">
        <v>138</v>
      </c>
      <c r="V119" s="196"/>
      <c r="W119" s="196">
        <v>146</v>
      </c>
      <c r="X119" s="196"/>
      <c r="Y119" s="196">
        <v>145</v>
      </c>
      <c r="Z119" s="197">
        <v>162</v>
      </c>
      <c r="AA119" s="197">
        <v>165</v>
      </c>
      <c r="AB119" s="196">
        <v>176</v>
      </c>
      <c r="AC119" s="196"/>
      <c r="AD119" s="196"/>
      <c r="AE119" s="196"/>
      <c r="AF119" s="196"/>
      <c r="AG119" s="196">
        <v>135</v>
      </c>
      <c r="AH119" s="196"/>
      <c r="AI119" s="196"/>
      <c r="AJ119" s="196"/>
      <c r="AK119" s="196"/>
      <c r="AL119" s="197"/>
      <c r="AM119" s="197"/>
      <c r="AN119" s="271">
        <v>175.75</v>
      </c>
      <c r="AO119" s="271">
        <v>141</v>
      </c>
      <c r="AP119" s="218">
        <v>80</v>
      </c>
      <c r="AQ119" s="219">
        <v>180</v>
      </c>
      <c r="AR119" s="217">
        <v>88.073394495412842</v>
      </c>
      <c r="AS119" s="217">
        <v>163.5</v>
      </c>
      <c r="AT119" s="217"/>
      <c r="AU119" s="217"/>
      <c r="AV119" s="217">
        <v>560</v>
      </c>
      <c r="AW119" s="217">
        <v>2</v>
      </c>
      <c r="AX119" s="217">
        <v>5</v>
      </c>
      <c r="AY119" s="217"/>
      <c r="AZ119" s="217"/>
      <c r="BA119" s="217"/>
      <c r="BB119" s="217"/>
      <c r="BC119" s="217"/>
      <c r="BD119" s="217"/>
      <c r="BE119" s="217"/>
      <c r="BF119" s="217"/>
      <c r="BG119" s="217"/>
      <c r="BH119" s="217">
        <v>700</v>
      </c>
      <c r="BI119" s="217">
        <v>1</v>
      </c>
      <c r="BJ119" s="217">
        <v>1</v>
      </c>
      <c r="BK119" s="217"/>
      <c r="BL119" s="217"/>
      <c r="BM119" s="217"/>
      <c r="BN119" s="217"/>
      <c r="BO119" s="217"/>
      <c r="BP119" s="217"/>
      <c r="BQ119" s="217"/>
      <c r="BR119" s="186" t="s">
        <v>254</v>
      </c>
      <c r="BS119" s="186" t="s">
        <v>254</v>
      </c>
      <c r="BT119" s="186" t="s">
        <v>328</v>
      </c>
      <c r="BU119" s="186"/>
      <c r="BV119" s="186">
        <v>1</v>
      </c>
      <c r="BW119" s="186" t="s">
        <v>325</v>
      </c>
      <c r="BX119" s="186" t="s">
        <v>257</v>
      </c>
      <c r="BY119" s="221">
        <v>0.02</v>
      </c>
      <c r="BZ119" s="217">
        <v>7</v>
      </c>
      <c r="CA119" s="217">
        <v>7</v>
      </c>
      <c r="CB119" s="217">
        <v>567</v>
      </c>
      <c r="CC119" s="217">
        <v>2</v>
      </c>
      <c r="CD119" s="217">
        <v>2</v>
      </c>
      <c r="CE119" s="217">
        <v>702</v>
      </c>
      <c r="CF119" s="186">
        <v>3</v>
      </c>
      <c r="CG119" s="186">
        <v>6</v>
      </c>
      <c r="CH119" s="101">
        <v>0</v>
      </c>
      <c r="CI119" s="101">
        <v>0</v>
      </c>
      <c r="CJ119" s="101">
        <v>0</v>
      </c>
      <c r="CK119" s="101">
        <v>0</v>
      </c>
      <c r="CL119" s="101">
        <v>0</v>
      </c>
      <c r="CM119" s="101">
        <v>0</v>
      </c>
      <c r="CN119" s="101">
        <v>0</v>
      </c>
      <c r="CO119" s="101">
        <v>9</v>
      </c>
      <c r="CP119" s="220">
        <v>9</v>
      </c>
      <c r="CQ119" s="216">
        <v>1269</v>
      </c>
      <c r="CR119" s="222">
        <v>7.0921985815602844E-3</v>
      </c>
      <c r="CS119" s="198">
        <v>1.1970000000000001</v>
      </c>
      <c r="CT119" s="198">
        <v>168.77699999999999</v>
      </c>
      <c r="CU119" s="198">
        <v>1.2689999999999999</v>
      </c>
      <c r="CV119" s="198">
        <v>178.929</v>
      </c>
      <c r="CW119" s="222">
        <v>0.32142857142857151</v>
      </c>
      <c r="CX119" s="272">
        <v>0.1021875</v>
      </c>
      <c r="CY119" s="272">
        <v>1665850.9090909089</v>
      </c>
      <c r="CZ119" s="272">
        <v>361</v>
      </c>
      <c r="DA119" s="272"/>
      <c r="DB119" s="272"/>
      <c r="DC119" s="272"/>
      <c r="DD119" s="230">
        <f t="shared" si="9"/>
        <v>0.32142857142857145</v>
      </c>
      <c r="DE119" s="273">
        <f t="shared" si="10"/>
        <v>1260</v>
      </c>
      <c r="DF119" s="14">
        <f t="shared" si="11"/>
        <v>9</v>
      </c>
      <c r="DG119" s="148">
        <f t="shared" si="12"/>
        <v>9</v>
      </c>
      <c r="DH119" s="148">
        <f t="shared" si="13"/>
        <v>0.1</v>
      </c>
      <c r="DI119" s="273">
        <f t="shared" si="14"/>
        <v>1269</v>
      </c>
      <c r="DJ119" s="264">
        <f t="shared" si="15"/>
        <v>7.0921985815602835E-3</v>
      </c>
      <c r="DL119" s="14" t="str">
        <f>IFERROR(#REF!-AP119,"")</f>
        <v/>
      </c>
      <c r="DN119" s="274" t="str">
        <f>IFERROR(#REF!-M119,"")</f>
        <v/>
      </c>
      <c r="DO119" s="186" t="e">
        <f>IF(#REF!&gt;AQ119,0,1)</f>
        <v>#REF!</v>
      </c>
      <c r="DP119" s="186">
        <f t="shared" si="16"/>
        <v>1</v>
      </c>
      <c r="DQ119" s="186">
        <f t="shared" si="17"/>
        <v>1</v>
      </c>
      <c r="DR119" s="186"/>
      <c r="DS119" s="186"/>
      <c r="DT119" s="186"/>
      <c r="DU119" s="186"/>
      <c r="DV119" s="186"/>
      <c r="DW119" s="186"/>
      <c r="DX119" s="186"/>
      <c r="DY119" s="186"/>
      <c r="DZ119" s="186"/>
      <c r="EA119" s="186"/>
      <c r="EB119" s="186"/>
      <c r="EC119" s="186"/>
      <c r="ED119" s="186"/>
      <c r="EE119" s="186"/>
      <c r="EF119" s="186"/>
      <c r="EG119" s="186"/>
      <c r="EH119" s="186"/>
      <c r="EI119" s="186"/>
      <c r="EJ119" s="186"/>
    </row>
    <row r="120" spans="1:140" s="195" customFormat="1" ht="31.5" hidden="1" customHeight="1" x14ac:dyDescent="0.2">
      <c r="A120" s="214">
        <v>44930</v>
      </c>
      <c r="B120" s="194">
        <v>4</v>
      </c>
      <c r="C120" s="194">
        <v>1</v>
      </c>
      <c r="D120" s="193">
        <v>2023</v>
      </c>
      <c r="E120" s="194">
        <v>4</v>
      </c>
      <c r="F120" s="194">
        <v>11</v>
      </c>
      <c r="G120" s="194">
        <v>46</v>
      </c>
      <c r="H120" s="207" t="s">
        <v>268</v>
      </c>
      <c r="I120" s="148" t="s">
        <v>269</v>
      </c>
      <c r="J120" s="148" t="s">
        <v>270</v>
      </c>
      <c r="K120" s="148">
        <v>2</v>
      </c>
      <c r="L120" s="148">
        <v>2</v>
      </c>
      <c r="M120" s="208">
        <v>212</v>
      </c>
      <c r="N120" s="209">
        <v>197</v>
      </c>
      <c r="O120" s="210">
        <v>226</v>
      </c>
      <c r="P120" s="196"/>
      <c r="Q120" s="196"/>
      <c r="R120" s="196"/>
      <c r="S120" s="196"/>
      <c r="T120" s="196"/>
      <c r="U120" s="196"/>
      <c r="V120" s="196"/>
      <c r="W120" s="196"/>
      <c r="X120" s="196"/>
      <c r="Y120" s="196"/>
      <c r="Z120" s="197"/>
      <c r="AA120" s="197"/>
      <c r="AB120" s="196"/>
      <c r="AC120" s="196"/>
      <c r="AD120" s="196">
        <v>269</v>
      </c>
      <c r="AE120" s="196"/>
      <c r="AF120" s="196">
        <v>274</v>
      </c>
      <c r="AG120" s="196"/>
      <c r="AH120" s="196"/>
      <c r="AI120" s="196">
        <v>211</v>
      </c>
      <c r="AJ120" s="196"/>
      <c r="AK120" s="196">
        <v>213</v>
      </c>
      <c r="AL120" s="197"/>
      <c r="AM120" s="197"/>
      <c r="AN120" s="271">
        <v>271.5</v>
      </c>
      <c r="AO120" s="271">
        <v>212</v>
      </c>
      <c r="AP120" s="218">
        <v>48</v>
      </c>
      <c r="AQ120" s="219">
        <v>195</v>
      </c>
      <c r="AR120" s="217"/>
      <c r="AS120" s="217"/>
      <c r="AT120" s="217"/>
      <c r="AU120" s="217"/>
      <c r="AV120" s="217"/>
      <c r="AW120" s="217">
        <v>10</v>
      </c>
      <c r="AX120" s="217"/>
      <c r="AY120" s="217"/>
      <c r="AZ120" s="217"/>
      <c r="BA120" s="217"/>
      <c r="BB120" s="217"/>
      <c r="BC120" s="217"/>
      <c r="BD120" s="217"/>
      <c r="BE120" s="217"/>
      <c r="BF120" s="217"/>
      <c r="BG120" s="217"/>
      <c r="BH120" s="217"/>
      <c r="BI120" s="217">
        <v>3</v>
      </c>
      <c r="BJ120" s="217">
        <v>3</v>
      </c>
      <c r="BK120" s="217">
        <v>3</v>
      </c>
      <c r="BL120" s="217"/>
      <c r="BM120" s="217"/>
      <c r="BN120" s="217"/>
      <c r="BO120" s="217"/>
      <c r="BP120" s="217"/>
      <c r="BQ120" s="217"/>
      <c r="BR120" s="186" t="s">
        <v>201</v>
      </c>
      <c r="BS120" s="186" t="s">
        <v>202</v>
      </c>
      <c r="BT120" s="186" t="s">
        <v>271</v>
      </c>
      <c r="BU120" s="186"/>
      <c r="BV120" s="186">
        <v>1</v>
      </c>
      <c r="BW120" s="186" t="s">
        <v>336</v>
      </c>
      <c r="BX120" s="186" t="s">
        <v>257</v>
      </c>
      <c r="BY120" s="221">
        <v>0.02</v>
      </c>
      <c r="BZ120" s="217">
        <v>10</v>
      </c>
      <c r="CA120" s="217">
        <v>5</v>
      </c>
      <c r="CB120" s="217">
        <v>5</v>
      </c>
      <c r="CC120" s="217">
        <v>9</v>
      </c>
      <c r="CD120" s="217">
        <v>4.5</v>
      </c>
      <c r="CE120" s="217">
        <v>4</v>
      </c>
      <c r="CF120" s="186">
        <v>6</v>
      </c>
      <c r="CG120" s="186">
        <v>1</v>
      </c>
      <c r="CH120" s="101">
        <v>1</v>
      </c>
      <c r="CI120" s="101">
        <v>0</v>
      </c>
      <c r="CJ120" s="101">
        <v>0</v>
      </c>
      <c r="CK120" s="101">
        <v>0</v>
      </c>
      <c r="CL120" s="101">
        <v>0</v>
      </c>
      <c r="CM120" s="101">
        <v>0</v>
      </c>
      <c r="CN120" s="101">
        <v>0</v>
      </c>
      <c r="CO120" s="101">
        <v>19</v>
      </c>
      <c r="CP120" s="220">
        <v>9</v>
      </c>
      <c r="CQ120" s="216">
        <v>9</v>
      </c>
      <c r="CR120" s="222">
        <v>1.055555555555556</v>
      </c>
      <c r="CS120" s="198">
        <v>2.0139999999999998</v>
      </c>
      <c r="CT120" s="198">
        <v>1.9079999999999999</v>
      </c>
      <c r="CU120" s="198">
        <v>2.0139999999999998</v>
      </c>
      <c r="CV120" s="198">
        <v>1.9079999999999999</v>
      </c>
      <c r="CW120" s="222">
        <v>0.28066037735849059</v>
      </c>
      <c r="CX120" s="272"/>
      <c r="CY120" s="272">
        <v>7088.727272727273</v>
      </c>
      <c r="CZ120" s="272">
        <v>361</v>
      </c>
      <c r="DA120" s="272"/>
      <c r="DB120" s="272"/>
      <c r="DC120" s="272"/>
      <c r="DD120" s="230">
        <f t="shared" si="9"/>
        <v>0.28066037735849059</v>
      </c>
      <c r="DE120" s="273">
        <f t="shared" si="10"/>
        <v>0</v>
      </c>
      <c r="DF120" s="14">
        <f t="shared" si="11"/>
        <v>19</v>
      </c>
      <c r="DG120" s="148">
        <f t="shared" si="12"/>
        <v>10</v>
      </c>
      <c r="DH120" s="148" t="str">
        <f t="shared" si="13"/>
        <v/>
      </c>
      <c r="DI120" s="273">
        <f t="shared" si="14"/>
        <v>10</v>
      </c>
      <c r="DJ120" s="264">
        <f t="shared" si="15"/>
        <v>1</v>
      </c>
      <c r="DL120" s="14" t="str">
        <f>IFERROR(#REF!-AP120,"")</f>
        <v/>
      </c>
      <c r="DN120" s="274" t="str">
        <f>IFERROR(#REF!-M120,"")</f>
        <v/>
      </c>
      <c r="DO120" s="186" t="e">
        <f>IF(#REF!&gt;AQ120,0,1)</f>
        <v>#REF!</v>
      </c>
      <c r="DP120" s="186">
        <f t="shared" si="16"/>
        <v>1</v>
      </c>
      <c r="DQ120" s="186">
        <f t="shared" si="17"/>
        <v>1</v>
      </c>
      <c r="DR120" s="186"/>
      <c r="DS120" s="186"/>
      <c r="DT120" s="186"/>
      <c r="DU120" s="186"/>
      <c r="DV120" s="186"/>
      <c r="DW120" s="186"/>
      <c r="DX120" s="186"/>
      <c r="DY120" s="186"/>
      <c r="DZ120" s="186"/>
      <c r="EA120" s="186"/>
      <c r="EB120" s="186"/>
      <c r="EC120" s="186"/>
      <c r="ED120" s="186"/>
      <c r="EE120" s="186"/>
      <c r="EF120" s="186"/>
      <c r="EG120" s="186"/>
      <c r="EH120" s="186"/>
      <c r="EI120" s="186"/>
      <c r="EJ120" s="186"/>
    </row>
    <row r="121" spans="1:140" s="195" customFormat="1" ht="31.5" hidden="1" customHeight="1" x14ac:dyDescent="0.2">
      <c r="A121" s="214">
        <v>44930</v>
      </c>
      <c r="B121" s="194">
        <v>4</v>
      </c>
      <c r="C121" s="194">
        <v>1</v>
      </c>
      <c r="D121" s="193">
        <v>2023</v>
      </c>
      <c r="E121" s="194">
        <v>4</v>
      </c>
      <c r="F121" s="194">
        <v>12</v>
      </c>
      <c r="G121" s="194">
        <v>46</v>
      </c>
      <c r="H121" s="207" t="s">
        <v>273</v>
      </c>
      <c r="I121" s="148" t="s">
        <v>274</v>
      </c>
      <c r="J121" s="148" t="s">
        <v>270</v>
      </c>
      <c r="K121" s="148">
        <v>2</v>
      </c>
      <c r="L121" s="148">
        <v>2</v>
      </c>
      <c r="M121" s="208">
        <v>212</v>
      </c>
      <c r="N121" s="209">
        <v>197</v>
      </c>
      <c r="O121" s="210">
        <v>226</v>
      </c>
      <c r="P121" s="196"/>
      <c r="Q121" s="196"/>
      <c r="R121" s="196"/>
      <c r="S121" s="196"/>
      <c r="T121" s="196"/>
      <c r="U121" s="196"/>
      <c r="V121" s="196"/>
      <c r="W121" s="196"/>
      <c r="X121" s="196"/>
      <c r="Y121" s="196"/>
      <c r="Z121" s="197"/>
      <c r="AA121" s="197"/>
      <c r="AB121" s="196"/>
      <c r="AC121" s="196"/>
      <c r="AD121" s="196">
        <v>271</v>
      </c>
      <c r="AE121" s="196"/>
      <c r="AF121" s="196">
        <v>259</v>
      </c>
      <c r="AG121" s="196"/>
      <c r="AH121" s="196"/>
      <c r="AI121" s="196">
        <v>215</v>
      </c>
      <c r="AJ121" s="196"/>
      <c r="AK121" s="196">
        <v>214</v>
      </c>
      <c r="AL121" s="197">
        <v>132</v>
      </c>
      <c r="AM121" s="197">
        <v>136</v>
      </c>
      <c r="AN121" s="271">
        <v>265</v>
      </c>
      <c r="AO121" s="271">
        <v>214.5</v>
      </c>
      <c r="AP121" s="218">
        <v>48</v>
      </c>
      <c r="AQ121" s="219">
        <v>195</v>
      </c>
      <c r="AR121" s="217">
        <v>53.731343283582092</v>
      </c>
      <c r="AS121" s="217">
        <v>134</v>
      </c>
      <c r="AT121" s="217"/>
      <c r="AU121" s="217"/>
      <c r="AV121" s="217"/>
      <c r="AW121" s="217">
        <v>10</v>
      </c>
      <c r="AX121" s="217"/>
      <c r="AY121" s="217"/>
      <c r="AZ121" s="217"/>
      <c r="BA121" s="217"/>
      <c r="BB121" s="217"/>
      <c r="BC121" s="217"/>
      <c r="BD121" s="217"/>
      <c r="BE121" s="217"/>
      <c r="BF121" s="217"/>
      <c r="BG121" s="217"/>
      <c r="BH121" s="217"/>
      <c r="BI121" s="217">
        <v>4</v>
      </c>
      <c r="BJ121" s="217">
        <v>4</v>
      </c>
      <c r="BK121" s="217">
        <v>3</v>
      </c>
      <c r="BL121" s="217"/>
      <c r="BM121" s="217"/>
      <c r="BN121" s="217"/>
      <c r="BO121" s="217"/>
      <c r="BP121" s="217"/>
      <c r="BQ121" s="217"/>
      <c r="BR121" s="186" t="s">
        <v>201</v>
      </c>
      <c r="BS121" s="186" t="s">
        <v>202</v>
      </c>
      <c r="BT121" s="186" t="s">
        <v>275</v>
      </c>
      <c r="BU121" s="186"/>
      <c r="BV121" s="186">
        <v>1</v>
      </c>
      <c r="BW121" s="186" t="s">
        <v>336</v>
      </c>
      <c r="BX121" s="186" t="s">
        <v>257</v>
      </c>
      <c r="BY121" s="221">
        <v>0.02</v>
      </c>
      <c r="BZ121" s="217">
        <v>10</v>
      </c>
      <c r="CA121" s="217">
        <v>5</v>
      </c>
      <c r="CB121" s="217">
        <v>5</v>
      </c>
      <c r="CC121" s="217">
        <v>11</v>
      </c>
      <c r="CD121" s="217">
        <v>5.5</v>
      </c>
      <c r="CE121" s="217">
        <v>5</v>
      </c>
      <c r="CF121" s="186">
        <v>7</v>
      </c>
      <c r="CG121" s="186">
        <v>2</v>
      </c>
      <c r="CH121" s="101">
        <v>1</v>
      </c>
      <c r="CI121" s="101">
        <v>0</v>
      </c>
      <c r="CJ121" s="101">
        <v>0</v>
      </c>
      <c r="CK121" s="101">
        <v>0</v>
      </c>
      <c r="CL121" s="101">
        <v>0</v>
      </c>
      <c r="CM121" s="101">
        <v>0</v>
      </c>
      <c r="CN121" s="101">
        <v>0</v>
      </c>
      <c r="CO121" s="101">
        <v>21</v>
      </c>
      <c r="CP121" s="220">
        <v>10</v>
      </c>
      <c r="CQ121" s="216">
        <v>10</v>
      </c>
      <c r="CR121" s="222">
        <v>1.05</v>
      </c>
      <c r="CS121" s="198">
        <v>2.226</v>
      </c>
      <c r="CT121" s="198">
        <v>2.12</v>
      </c>
      <c r="CU121" s="198">
        <v>2.2522500000000001</v>
      </c>
      <c r="CV121" s="198">
        <v>2.145</v>
      </c>
      <c r="CW121" s="222">
        <v>0.25</v>
      </c>
      <c r="CX121" s="272">
        <v>0.19541666666666671</v>
      </c>
      <c r="CY121" s="272">
        <v>7876.363636363636</v>
      </c>
      <c r="CZ121" s="272">
        <v>361</v>
      </c>
      <c r="DA121" s="272"/>
      <c r="DB121" s="272"/>
      <c r="DC121" s="272"/>
      <c r="DD121" s="230">
        <f t="shared" si="9"/>
        <v>0.25</v>
      </c>
      <c r="DE121" s="273">
        <f t="shared" si="10"/>
        <v>0</v>
      </c>
      <c r="DF121" s="14">
        <f t="shared" si="11"/>
        <v>21</v>
      </c>
      <c r="DG121" s="148">
        <f t="shared" si="12"/>
        <v>11</v>
      </c>
      <c r="DH121" s="148">
        <f t="shared" si="13"/>
        <v>0.2</v>
      </c>
      <c r="DI121" s="273">
        <f t="shared" si="14"/>
        <v>11</v>
      </c>
      <c r="DJ121" s="264">
        <f t="shared" si="15"/>
        <v>1</v>
      </c>
      <c r="DL121" s="14" t="str">
        <f>IFERROR(#REF!-AP121,"")</f>
        <v/>
      </c>
      <c r="DN121" s="274" t="str">
        <f>IFERROR(#REF!-M121,"")</f>
        <v/>
      </c>
      <c r="DO121" s="186" t="e">
        <f>IF(#REF!&gt;AQ121,0,1)</f>
        <v>#REF!</v>
      </c>
      <c r="DP121" s="186">
        <f t="shared" si="16"/>
        <v>1</v>
      </c>
      <c r="DQ121" s="186">
        <f t="shared" si="17"/>
        <v>1</v>
      </c>
      <c r="DR121" s="186"/>
      <c r="DS121" s="186"/>
      <c r="DT121" s="186"/>
      <c r="DU121" s="186"/>
      <c r="DV121" s="186"/>
      <c r="DW121" s="186"/>
      <c r="DX121" s="186"/>
      <c r="DY121" s="186"/>
      <c r="DZ121" s="186"/>
      <c r="EA121" s="186"/>
      <c r="EB121" s="186"/>
      <c r="EC121" s="186"/>
      <c r="ED121" s="186"/>
      <c r="EE121" s="186"/>
      <c r="EF121" s="186"/>
      <c r="EG121" s="186"/>
      <c r="EH121" s="186"/>
      <c r="EI121" s="186"/>
      <c r="EJ121" s="186"/>
    </row>
    <row r="122" spans="1:140" s="195" customFormat="1" ht="31.5" hidden="1" customHeight="1" x14ac:dyDescent="0.2">
      <c r="A122" s="214">
        <v>44930</v>
      </c>
      <c r="B122" s="194">
        <v>4</v>
      </c>
      <c r="C122" s="194">
        <v>1</v>
      </c>
      <c r="D122" s="193">
        <v>2023</v>
      </c>
      <c r="E122" s="194">
        <v>433</v>
      </c>
      <c r="F122" s="194">
        <v>452</v>
      </c>
      <c r="G122" s="194">
        <v>48</v>
      </c>
      <c r="H122" s="207" t="s">
        <v>276</v>
      </c>
      <c r="I122" s="148" t="s">
        <v>277</v>
      </c>
      <c r="J122" s="148" t="s">
        <v>270</v>
      </c>
      <c r="K122" s="148">
        <v>4</v>
      </c>
      <c r="L122" s="148">
        <v>2</v>
      </c>
      <c r="M122" s="208">
        <v>270</v>
      </c>
      <c r="N122" s="209">
        <v>251</v>
      </c>
      <c r="O122" s="210">
        <v>288</v>
      </c>
      <c r="P122" s="196">
        <v>432</v>
      </c>
      <c r="Q122" s="196"/>
      <c r="R122" s="196">
        <v>338</v>
      </c>
      <c r="S122" s="196"/>
      <c r="T122" s="196">
        <v>395</v>
      </c>
      <c r="U122" s="196">
        <v>281</v>
      </c>
      <c r="V122" s="196"/>
      <c r="W122" s="196">
        <v>252</v>
      </c>
      <c r="X122" s="196"/>
      <c r="Y122" s="196">
        <v>267</v>
      </c>
      <c r="Z122" s="197"/>
      <c r="AA122" s="197"/>
      <c r="AB122" s="196">
        <v>322</v>
      </c>
      <c r="AC122" s="196"/>
      <c r="AD122" s="196"/>
      <c r="AE122" s="196"/>
      <c r="AF122" s="196"/>
      <c r="AG122" s="196">
        <v>249</v>
      </c>
      <c r="AH122" s="196"/>
      <c r="AI122" s="196"/>
      <c r="AJ122" s="196"/>
      <c r="AK122" s="196"/>
      <c r="AL122" s="197"/>
      <c r="AM122" s="197"/>
      <c r="AN122" s="271">
        <v>371.75</v>
      </c>
      <c r="AO122" s="271">
        <v>262.25</v>
      </c>
      <c r="AP122" s="218">
        <v>96</v>
      </c>
      <c r="AQ122" s="219">
        <v>150</v>
      </c>
      <c r="AR122" s="217"/>
      <c r="AS122" s="217"/>
      <c r="AT122" s="217"/>
      <c r="AU122" s="217"/>
      <c r="AV122" s="217">
        <v>960</v>
      </c>
      <c r="AW122" s="217">
        <v>3</v>
      </c>
      <c r="AX122" s="217">
        <v>6</v>
      </c>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t="s">
        <v>201</v>
      </c>
      <c r="BS122" s="186" t="s">
        <v>202</v>
      </c>
      <c r="BT122" s="186"/>
      <c r="BU122" s="186"/>
      <c r="BV122" s="186">
        <v>1</v>
      </c>
      <c r="BW122" s="186" t="s">
        <v>278</v>
      </c>
      <c r="BX122" s="186" t="s">
        <v>257</v>
      </c>
      <c r="BY122" s="221">
        <v>0.02</v>
      </c>
      <c r="BZ122" s="217">
        <v>9</v>
      </c>
      <c r="CA122" s="217">
        <v>4.5</v>
      </c>
      <c r="CB122" s="217">
        <v>964</v>
      </c>
      <c r="CC122" s="217">
        <v>0</v>
      </c>
      <c r="CD122" s="217">
        <v>0</v>
      </c>
      <c r="CE122" s="217">
        <v>0</v>
      </c>
      <c r="CF122" s="186">
        <v>1</v>
      </c>
      <c r="CG122" s="186">
        <v>3</v>
      </c>
      <c r="CH122" s="101">
        <v>0</v>
      </c>
      <c r="CI122" s="101">
        <v>0</v>
      </c>
      <c r="CJ122" s="101">
        <v>0</v>
      </c>
      <c r="CK122" s="101">
        <v>0</v>
      </c>
      <c r="CL122" s="101">
        <v>0</v>
      </c>
      <c r="CM122" s="101">
        <v>0</v>
      </c>
      <c r="CN122" s="101">
        <v>0</v>
      </c>
      <c r="CO122" s="101">
        <v>9</v>
      </c>
      <c r="CP122" s="220">
        <v>4</v>
      </c>
      <c r="CQ122" s="216">
        <v>964</v>
      </c>
      <c r="CR122" s="222">
        <v>4.6680497925311202E-3</v>
      </c>
      <c r="CS122" s="198">
        <v>1.2150000000000001</v>
      </c>
      <c r="CT122" s="198">
        <v>260.27999999999997</v>
      </c>
      <c r="CU122" s="198">
        <v>1.1801250000000001</v>
      </c>
      <c r="CV122" s="198">
        <v>252.809</v>
      </c>
      <c r="CW122" s="222">
        <v>0.37685185185185183</v>
      </c>
      <c r="CX122" s="272"/>
      <c r="CY122" s="272">
        <v>1518562.9090909089</v>
      </c>
      <c r="CZ122" s="272">
        <v>361</v>
      </c>
      <c r="DA122" s="272"/>
      <c r="DB122" s="272"/>
      <c r="DC122" s="272"/>
      <c r="DD122" s="230">
        <f t="shared" si="9"/>
        <v>0.37685185185185183</v>
      </c>
      <c r="DE122" s="273">
        <f t="shared" si="10"/>
        <v>960</v>
      </c>
      <c r="DF122" s="14">
        <f t="shared" si="11"/>
        <v>9</v>
      </c>
      <c r="DG122" s="148">
        <f t="shared" si="12"/>
        <v>5</v>
      </c>
      <c r="DH122" s="148" t="str">
        <f t="shared" si="13"/>
        <v/>
      </c>
      <c r="DI122" s="273">
        <f t="shared" si="14"/>
        <v>965</v>
      </c>
      <c r="DJ122" s="264">
        <f t="shared" si="15"/>
        <v>5.1813471502590676E-3</v>
      </c>
      <c r="DL122" s="14" t="str">
        <f>IFERROR(#REF!-AP122,"")</f>
        <v/>
      </c>
      <c r="DN122" s="274" t="str">
        <f>IFERROR(#REF!-M122,"")</f>
        <v/>
      </c>
      <c r="DO122" s="186" t="e">
        <f>IF(#REF!&gt;AQ122,0,1)</f>
        <v>#REF!</v>
      </c>
      <c r="DP122" s="186">
        <f t="shared" si="16"/>
        <v>1</v>
      </c>
      <c r="DQ122" s="186">
        <f t="shared" si="17"/>
        <v>1</v>
      </c>
      <c r="DR122" s="186"/>
      <c r="DS122" s="186"/>
      <c r="DT122" s="186"/>
      <c r="DU122" s="186"/>
      <c r="DV122" s="186"/>
      <c r="DW122" s="186"/>
      <c r="DX122" s="186"/>
      <c r="DY122" s="186"/>
      <c r="DZ122" s="186"/>
      <c r="EA122" s="186"/>
      <c r="EB122" s="186"/>
      <c r="EC122" s="186"/>
      <c r="ED122" s="186"/>
      <c r="EE122" s="186"/>
      <c r="EF122" s="186"/>
      <c r="EG122" s="186"/>
      <c r="EH122" s="186"/>
      <c r="EI122" s="186"/>
      <c r="EJ122" s="186"/>
    </row>
    <row r="123" spans="1:140" s="195" customFormat="1" ht="31.5" hidden="1" customHeight="1" x14ac:dyDescent="0.2">
      <c r="A123" s="214">
        <v>44930</v>
      </c>
      <c r="B123" s="194">
        <v>4</v>
      </c>
      <c r="C123" s="194">
        <v>1</v>
      </c>
      <c r="D123" s="193">
        <v>2023</v>
      </c>
      <c r="E123" s="194">
        <v>433</v>
      </c>
      <c r="F123" s="194">
        <v>453</v>
      </c>
      <c r="G123" s="194">
        <v>48</v>
      </c>
      <c r="H123" s="207" t="s">
        <v>279</v>
      </c>
      <c r="I123" s="148" t="s">
        <v>280</v>
      </c>
      <c r="J123" s="148" t="s">
        <v>270</v>
      </c>
      <c r="K123" s="148">
        <v>4</v>
      </c>
      <c r="L123" s="148">
        <v>2</v>
      </c>
      <c r="M123" s="208">
        <v>175</v>
      </c>
      <c r="N123" s="209">
        <v>162</v>
      </c>
      <c r="O123" s="210">
        <v>187</v>
      </c>
      <c r="P123" s="196">
        <v>215</v>
      </c>
      <c r="Q123" s="196"/>
      <c r="R123" s="196">
        <v>196</v>
      </c>
      <c r="S123" s="196"/>
      <c r="T123" s="196">
        <v>257</v>
      </c>
      <c r="U123" s="196">
        <v>178</v>
      </c>
      <c r="V123" s="196"/>
      <c r="W123" s="196">
        <v>160</v>
      </c>
      <c r="X123" s="196"/>
      <c r="Y123" s="196">
        <v>190</v>
      </c>
      <c r="Z123" s="197">
        <v>142</v>
      </c>
      <c r="AA123" s="197">
        <v>147</v>
      </c>
      <c r="AB123" s="196">
        <v>204</v>
      </c>
      <c r="AC123" s="196"/>
      <c r="AD123" s="196"/>
      <c r="AE123" s="196"/>
      <c r="AF123" s="196"/>
      <c r="AG123" s="196">
        <v>159</v>
      </c>
      <c r="AH123" s="196"/>
      <c r="AI123" s="196"/>
      <c r="AJ123" s="196"/>
      <c r="AK123" s="196"/>
      <c r="AL123" s="197">
        <v>153</v>
      </c>
      <c r="AM123" s="197">
        <v>158</v>
      </c>
      <c r="AN123" s="271">
        <v>218</v>
      </c>
      <c r="AO123" s="271">
        <v>171.75</v>
      </c>
      <c r="AP123" s="218">
        <v>96</v>
      </c>
      <c r="AQ123" s="219">
        <v>150</v>
      </c>
      <c r="AR123" s="217">
        <v>96</v>
      </c>
      <c r="AS123" s="217">
        <v>150</v>
      </c>
      <c r="AT123" s="217"/>
      <c r="AU123" s="217"/>
      <c r="AV123" s="217">
        <v>960</v>
      </c>
      <c r="AW123" s="217">
        <v>5</v>
      </c>
      <c r="AX123" s="217">
        <v>8</v>
      </c>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t="s">
        <v>201</v>
      </c>
      <c r="BS123" s="186" t="s">
        <v>202</v>
      </c>
      <c r="BT123" s="186"/>
      <c r="BU123" s="186"/>
      <c r="BV123" s="186">
        <v>1</v>
      </c>
      <c r="BW123" s="186" t="s">
        <v>278</v>
      </c>
      <c r="BX123" s="186" t="s">
        <v>257</v>
      </c>
      <c r="BY123" s="221">
        <v>0.02</v>
      </c>
      <c r="BZ123" s="217">
        <v>13</v>
      </c>
      <c r="CA123" s="217">
        <v>6.5</v>
      </c>
      <c r="CB123" s="217">
        <v>966</v>
      </c>
      <c r="CC123" s="217">
        <v>0</v>
      </c>
      <c r="CD123" s="217">
        <v>0</v>
      </c>
      <c r="CE123" s="217">
        <v>0</v>
      </c>
      <c r="CF123" s="186">
        <v>2</v>
      </c>
      <c r="CG123" s="186">
        <v>4</v>
      </c>
      <c r="CH123" s="101">
        <v>0</v>
      </c>
      <c r="CI123" s="101">
        <v>0</v>
      </c>
      <c r="CJ123" s="101">
        <v>0</v>
      </c>
      <c r="CK123" s="101">
        <v>0</v>
      </c>
      <c r="CL123" s="101">
        <v>0</v>
      </c>
      <c r="CM123" s="101">
        <v>0</v>
      </c>
      <c r="CN123" s="101">
        <v>0</v>
      </c>
      <c r="CO123" s="101">
        <v>13</v>
      </c>
      <c r="CP123" s="220">
        <v>6</v>
      </c>
      <c r="CQ123" s="216">
        <v>966</v>
      </c>
      <c r="CR123" s="222">
        <v>6.728778467908903E-3</v>
      </c>
      <c r="CS123" s="198">
        <v>1.1375</v>
      </c>
      <c r="CT123" s="198">
        <v>169.05</v>
      </c>
      <c r="CU123" s="198">
        <v>1.1163749999999999</v>
      </c>
      <c r="CV123" s="198">
        <v>165.91050000000001</v>
      </c>
      <c r="CW123" s="222">
        <v>0.24571428571428569</v>
      </c>
      <c r="CX123" s="272">
        <v>6.7708333333333329E-2</v>
      </c>
      <c r="CY123" s="272">
        <v>1521713.4545454551</v>
      </c>
      <c r="CZ123" s="272">
        <v>361</v>
      </c>
      <c r="DA123" s="272"/>
      <c r="DB123" s="272"/>
      <c r="DC123" s="272"/>
      <c r="DD123" s="230">
        <f t="shared" si="9"/>
        <v>0.24571428571428572</v>
      </c>
      <c r="DE123" s="273">
        <f t="shared" si="10"/>
        <v>960</v>
      </c>
      <c r="DF123" s="14">
        <f t="shared" si="11"/>
        <v>13</v>
      </c>
      <c r="DG123" s="148">
        <f t="shared" si="12"/>
        <v>7</v>
      </c>
      <c r="DH123" s="148">
        <f t="shared" si="13"/>
        <v>0.1</v>
      </c>
      <c r="DI123" s="273">
        <f t="shared" si="14"/>
        <v>967</v>
      </c>
      <c r="DJ123" s="264">
        <f t="shared" si="15"/>
        <v>7.2388831437435368E-3</v>
      </c>
      <c r="DL123" s="14" t="str">
        <f>IFERROR(#REF!-AP123,"")</f>
        <v/>
      </c>
      <c r="DN123" s="274" t="str">
        <f>IFERROR(#REF!-M123,"")</f>
        <v/>
      </c>
      <c r="DO123" s="186" t="e">
        <f>IF(#REF!&gt;AQ123,0,1)</f>
        <v>#REF!</v>
      </c>
      <c r="DP123" s="186">
        <f t="shared" si="16"/>
        <v>1</v>
      </c>
      <c r="DQ123" s="186">
        <f t="shared" si="17"/>
        <v>1</v>
      </c>
      <c r="DR123" s="186"/>
      <c r="DS123" s="186"/>
      <c r="DT123" s="186"/>
      <c r="DU123" s="186"/>
      <c r="DV123" s="186"/>
      <c r="DW123" s="186"/>
      <c r="DX123" s="186"/>
      <c r="DY123" s="186"/>
      <c r="DZ123" s="186"/>
      <c r="EA123" s="186"/>
      <c r="EB123" s="186"/>
      <c r="EC123" s="186"/>
      <c r="ED123" s="186"/>
      <c r="EE123" s="186"/>
      <c r="EF123" s="186"/>
      <c r="EG123" s="186"/>
      <c r="EH123" s="186"/>
      <c r="EI123" s="186"/>
      <c r="EJ123" s="186"/>
    </row>
    <row r="124" spans="1:140" s="195" customFormat="1" ht="31.5" hidden="1" customHeight="1" x14ac:dyDescent="0.2">
      <c r="A124" s="214">
        <v>44931</v>
      </c>
      <c r="B124" s="194">
        <v>5</v>
      </c>
      <c r="C124" s="194">
        <v>1</v>
      </c>
      <c r="D124" s="193">
        <v>2023</v>
      </c>
      <c r="E124" s="194">
        <v>137</v>
      </c>
      <c r="F124" s="194">
        <v>273</v>
      </c>
      <c r="G124" s="194">
        <v>0</v>
      </c>
      <c r="H124" s="207" t="s">
        <v>231</v>
      </c>
      <c r="I124" s="148" t="s">
        <v>232</v>
      </c>
      <c r="J124" s="148" t="s">
        <v>193</v>
      </c>
      <c r="K124" s="148">
        <v>3</v>
      </c>
      <c r="L124" s="148">
        <v>2</v>
      </c>
      <c r="M124" s="208">
        <v>564</v>
      </c>
      <c r="N124" s="209">
        <v>524</v>
      </c>
      <c r="O124" s="210">
        <v>603</v>
      </c>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c r="AO124" s="271"/>
      <c r="AP124" s="218">
        <v>93</v>
      </c>
      <c r="AQ124" s="219">
        <v>116</v>
      </c>
      <c r="AR124" s="217"/>
      <c r="AS124" s="217"/>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t="s">
        <v>223</v>
      </c>
      <c r="BS124" s="186"/>
      <c r="BT124" s="186"/>
      <c r="BU124" s="186"/>
      <c r="BV124" s="186">
        <v>1</v>
      </c>
      <c r="BW124" s="186" t="s">
        <v>229</v>
      </c>
      <c r="BX124" s="186"/>
      <c r="BY124" s="221">
        <v>0</v>
      </c>
      <c r="BZ124" s="217">
        <v>0</v>
      </c>
      <c r="CA124" s="217">
        <v>0</v>
      </c>
      <c r="CB124" s="217">
        <v>0</v>
      </c>
      <c r="CC124" s="217">
        <v>0</v>
      </c>
      <c r="CD124" s="217">
        <v>0</v>
      </c>
      <c r="CE124" s="217">
        <v>0</v>
      </c>
      <c r="CF124" s="186">
        <v>0</v>
      </c>
      <c r="CG124" s="186">
        <v>0</v>
      </c>
      <c r="CH124" s="101">
        <v>0</v>
      </c>
      <c r="CI124" s="101">
        <v>0</v>
      </c>
      <c r="CJ124" s="101">
        <v>0</v>
      </c>
      <c r="CK124" s="101">
        <v>0</v>
      </c>
      <c r="CL124" s="101">
        <v>0</v>
      </c>
      <c r="CM124" s="101">
        <v>0</v>
      </c>
      <c r="CN124" s="101">
        <v>0</v>
      </c>
      <c r="CO124" s="101">
        <v>0</v>
      </c>
      <c r="CP124" s="220">
        <v>0</v>
      </c>
      <c r="CQ124" s="216">
        <v>0</v>
      </c>
      <c r="CR124" s="222"/>
      <c r="CS124" s="198">
        <v>0</v>
      </c>
      <c r="CT124" s="198">
        <v>0</v>
      </c>
      <c r="CU124" s="198"/>
      <c r="CV124" s="198"/>
      <c r="CW124" s="222"/>
      <c r="CX124" s="272"/>
      <c r="CY124" s="272">
        <v>0</v>
      </c>
      <c r="CZ124" s="272">
        <v>361</v>
      </c>
      <c r="DA124" s="272"/>
      <c r="DB124" s="272"/>
      <c r="DC124" s="272"/>
      <c r="DD124" s="230">
        <f t="shared" si="9"/>
        <v>-1</v>
      </c>
      <c r="DE124" s="273">
        <f t="shared" si="10"/>
        <v>0</v>
      </c>
      <c r="DF124" s="14">
        <f t="shared" si="11"/>
        <v>0</v>
      </c>
      <c r="DG124" s="148">
        <f t="shared" si="12"/>
        <v>0</v>
      </c>
      <c r="DH124" s="148" t="str">
        <f t="shared" si="13"/>
        <v/>
      </c>
      <c r="DI124" s="273">
        <f t="shared" si="14"/>
        <v>0</v>
      </c>
      <c r="DJ124" s="264" t="str">
        <f t="shared" si="15"/>
        <v/>
      </c>
      <c r="DL124" s="14" t="str">
        <f>IFERROR(#REF!-AP124,"")</f>
        <v/>
      </c>
      <c r="DN124" s="274" t="str">
        <f>IFERROR(#REF!-M124,"")</f>
        <v/>
      </c>
      <c r="DO124" s="186" t="e">
        <f>IF(#REF!&gt;AQ124,0,1)</f>
        <v>#REF!</v>
      </c>
      <c r="DP124" s="186">
        <f t="shared" si="16"/>
        <v>0</v>
      </c>
      <c r="DQ124" s="186">
        <f t="shared" si="17"/>
        <v>1</v>
      </c>
      <c r="DR124" s="186"/>
      <c r="DS124" s="186"/>
      <c r="DT124" s="186"/>
      <c r="DU124" s="186"/>
      <c r="DV124" s="186"/>
      <c r="DW124" s="186"/>
      <c r="DX124" s="186"/>
      <c r="DY124" s="186"/>
      <c r="DZ124" s="186"/>
      <c r="EA124" s="186"/>
      <c r="EB124" s="186"/>
      <c r="EC124" s="186"/>
      <c r="ED124" s="186"/>
      <c r="EE124" s="186"/>
      <c r="EF124" s="186"/>
      <c r="EG124" s="186"/>
      <c r="EH124" s="186"/>
      <c r="EI124" s="186"/>
      <c r="EJ124" s="186"/>
    </row>
    <row r="125" spans="1:140" s="195" customFormat="1" ht="31.5" hidden="1" customHeight="1" x14ac:dyDescent="0.2">
      <c r="A125" s="214">
        <v>44931</v>
      </c>
      <c r="B125" s="194">
        <v>5</v>
      </c>
      <c r="C125" s="194">
        <v>1</v>
      </c>
      <c r="D125" s="193">
        <v>2023</v>
      </c>
      <c r="E125" s="194">
        <v>425</v>
      </c>
      <c r="F125" s="194">
        <v>674</v>
      </c>
      <c r="G125" s="194">
        <v>0</v>
      </c>
      <c r="H125" s="207" t="s">
        <v>238</v>
      </c>
      <c r="I125" s="148" t="s">
        <v>239</v>
      </c>
      <c r="J125" s="148" t="s">
        <v>217</v>
      </c>
      <c r="K125" s="148">
        <v>2</v>
      </c>
      <c r="L125" s="148">
        <v>1</v>
      </c>
      <c r="M125" s="208">
        <v>256</v>
      </c>
      <c r="N125" s="209">
        <v>240</v>
      </c>
      <c r="O125" s="210">
        <v>274</v>
      </c>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c r="AO125" s="271"/>
      <c r="AP125" s="218">
        <v>60</v>
      </c>
      <c r="AQ125" s="219">
        <v>120</v>
      </c>
      <c r="AR125" s="217"/>
      <c r="AS125" s="217"/>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t="s">
        <v>194</v>
      </c>
      <c r="BS125" s="186" t="s">
        <v>195</v>
      </c>
      <c r="BT125" s="186" t="s">
        <v>240</v>
      </c>
      <c r="BU125" s="186" t="s">
        <v>219</v>
      </c>
      <c r="BV125" s="186">
        <v>1</v>
      </c>
      <c r="BW125" s="186" t="s">
        <v>238</v>
      </c>
      <c r="BX125" s="186"/>
      <c r="BY125" s="221">
        <v>0</v>
      </c>
      <c r="BZ125" s="217">
        <v>0</v>
      </c>
      <c r="CA125" s="217">
        <v>0</v>
      </c>
      <c r="CB125" s="217">
        <v>0</v>
      </c>
      <c r="CC125" s="217">
        <v>0</v>
      </c>
      <c r="CD125" s="217">
        <v>0</v>
      </c>
      <c r="CE125" s="217">
        <v>0</v>
      </c>
      <c r="CF125" s="186">
        <v>0</v>
      </c>
      <c r="CG125" s="186">
        <v>0</v>
      </c>
      <c r="CH125" s="101">
        <v>0</v>
      </c>
      <c r="CI125" s="101">
        <v>0</v>
      </c>
      <c r="CJ125" s="101">
        <v>0</v>
      </c>
      <c r="CK125" s="101">
        <v>0</v>
      </c>
      <c r="CL125" s="101">
        <v>0</v>
      </c>
      <c r="CM125" s="101">
        <v>0</v>
      </c>
      <c r="CN125" s="101">
        <v>0</v>
      </c>
      <c r="CO125" s="101">
        <v>0</v>
      </c>
      <c r="CP125" s="220">
        <v>0</v>
      </c>
      <c r="CQ125" s="216">
        <v>0</v>
      </c>
      <c r="CR125" s="222"/>
      <c r="CS125" s="198">
        <v>0</v>
      </c>
      <c r="CT125" s="198">
        <v>0</v>
      </c>
      <c r="CU125" s="198"/>
      <c r="CV125" s="198"/>
      <c r="CW125" s="222"/>
      <c r="CX125" s="272"/>
      <c r="CY125" s="272">
        <v>0</v>
      </c>
      <c r="CZ125" s="272">
        <v>361</v>
      </c>
      <c r="DA125" s="272"/>
      <c r="DB125" s="272"/>
      <c r="DC125" s="272"/>
      <c r="DD125" s="230">
        <f t="shared" si="9"/>
        <v>-1</v>
      </c>
      <c r="DE125" s="273">
        <f t="shared" si="10"/>
        <v>0</v>
      </c>
      <c r="DF125" s="14">
        <f t="shared" si="11"/>
        <v>0</v>
      </c>
      <c r="DG125" s="148">
        <f t="shared" si="12"/>
        <v>0</v>
      </c>
      <c r="DH125" s="148" t="str">
        <f t="shared" si="13"/>
        <v/>
      </c>
      <c r="DI125" s="273">
        <f t="shared" si="14"/>
        <v>0</v>
      </c>
      <c r="DJ125" s="264" t="str">
        <f t="shared" si="15"/>
        <v/>
      </c>
      <c r="DL125" s="14" t="str">
        <f>IFERROR(#REF!-AP125,"")</f>
        <v/>
      </c>
      <c r="DN125" s="274" t="str">
        <f>IFERROR(#REF!-M125,"")</f>
        <v/>
      </c>
      <c r="DO125" s="186" t="e">
        <f>IF(#REF!&gt;AQ125,0,1)</f>
        <v>#REF!</v>
      </c>
      <c r="DP125" s="186">
        <f t="shared" si="16"/>
        <v>0</v>
      </c>
      <c r="DQ125" s="186">
        <f t="shared" si="17"/>
        <v>1</v>
      </c>
      <c r="DR125" s="186"/>
      <c r="DS125" s="186"/>
      <c r="DT125" s="186"/>
      <c r="DU125" s="186"/>
      <c r="DV125" s="186"/>
      <c r="DW125" s="186"/>
      <c r="DX125" s="186"/>
      <c r="DY125" s="186"/>
      <c r="DZ125" s="186"/>
      <c r="EA125" s="186"/>
      <c r="EB125" s="186"/>
      <c r="EC125" s="186"/>
      <c r="ED125" s="186"/>
      <c r="EE125" s="186"/>
      <c r="EF125" s="186"/>
      <c r="EG125" s="186"/>
      <c r="EH125" s="186"/>
      <c r="EI125" s="186"/>
      <c r="EJ125" s="186"/>
    </row>
    <row r="126" spans="1:140" s="195" customFormat="1" ht="31.5" hidden="1" customHeight="1" x14ac:dyDescent="0.2">
      <c r="A126" s="214">
        <v>44931</v>
      </c>
      <c r="B126" s="194">
        <v>5</v>
      </c>
      <c r="C126" s="194">
        <v>1</v>
      </c>
      <c r="D126" s="193">
        <v>2023</v>
      </c>
      <c r="E126" s="194">
        <v>137</v>
      </c>
      <c r="F126" s="194">
        <v>168</v>
      </c>
      <c r="G126" s="194">
        <v>1</v>
      </c>
      <c r="H126" s="207" t="s">
        <v>229</v>
      </c>
      <c r="I126" s="148" t="s">
        <v>230</v>
      </c>
      <c r="J126" s="148" t="s">
        <v>193</v>
      </c>
      <c r="K126" s="148">
        <v>3</v>
      </c>
      <c r="L126" s="148">
        <v>2</v>
      </c>
      <c r="M126" s="208">
        <v>619</v>
      </c>
      <c r="N126" s="209">
        <v>575</v>
      </c>
      <c r="O126" s="210">
        <v>662</v>
      </c>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c r="AO126" s="271"/>
      <c r="AP126" s="218">
        <v>90</v>
      </c>
      <c r="AQ126" s="219">
        <v>116</v>
      </c>
      <c r="AR126" s="217"/>
      <c r="AS126" s="217"/>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t="s">
        <v>223</v>
      </c>
      <c r="BS126" s="186"/>
      <c r="BT126" s="186"/>
      <c r="BU126" s="186"/>
      <c r="BV126" s="186">
        <v>1</v>
      </c>
      <c r="BW126" s="186" t="s">
        <v>229</v>
      </c>
      <c r="BX126" s="186" t="s">
        <v>198</v>
      </c>
      <c r="BY126" s="221">
        <v>1.4999999999999999E-2</v>
      </c>
      <c r="BZ126" s="217">
        <v>0</v>
      </c>
      <c r="CA126" s="217">
        <v>0</v>
      </c>
      <c r="CB126" s="217">
        <v>0</v>
      </c>
      <c r="CC126" s="217">
        <v>0</v>
      </c>
      <c r="CD126" s="217">
        <v>0</v>
      </c>
      <c r="CE126" s="217">
        <v>0</v>
      </c>
      <c r="CF126" s="186">
        <v>0</v>
      </c>
      <c r="CG126" s="186">
        <v>0</v>
      </c>
      <c r="CH126" s="101">
        <v>0</v>
      </c>
      <c r="CI126" s="101">
        <v>0</v>
      </c>
      <c r="CJ126" s="101">
        <v>0</v>
      </c>
      <c r="CK126" s="101">
        <v>0</v>
      </c>
      <c r="CL126" s="101">
        <v>0</v>
      </c>
      <c r="CM126" s="101">
        <v>0</v>
      </c>
      <c r="CN126" s="101">
        <v>0</v>
      </c>
      <c r="CO126" s="101">
        <v>0</v>
      </c>
      <c r="CP126" s="220">
        <v>0</v>
      </c>
      <c r="CQ126" s="216">
        <v>0</v>
      </c>
      <c r="CR126" s="222"/>
      <c r="CS126" s="198">
        <v>0</v>
      </c>
      <c r="CT126" s="198">
        <v>0</v>
      </c>
      <c r="CU126" s="198"/>
      <c r="CV126" s="198"/>
      <c r="CW126" s="222"/>
      <c r="CX126" s="272"/>
      <c r="CY126" s="272">
        <v>0</v>
      </c>
      <c r="CZ126" s="272">
        <v>361</v>
      </c>
      <c r="DA126" s="272"/>
      <c r="DB126" s="272"/>
      <c r="DC126" s="272"/>
      <c r="DD126" s="230">
        <f t="shared" si="9"/>
        <v>-1</v>
      </c>
      <c r="DE126" s="273">
        <f t="shared" si="10"/>
        <v>0</v>
      </c>
      <c r="DF126" s="14">
        <f t="shared" si="11"/>
        <v>0</v>
      </c>
      <c r="DG126" s="148">
        <f t="shared" si="12"/>
        <v>0</v>
      </c>
      <c r="DH126" s="148" t="str">
        <f t="shared" si="13"/>
        <v/>
      </c>
      <c r="DI126" s="273">
        <f t="shared" si="14"/>
        <v>0</v>
      </c>
      <c r="DJ126" s="264" t="str">
        <f t="shared" si="15"/>
        <v/>
      </c>
      <c r="DL126" s="14" t="str">
        <f>IFERROR(#REF!-AP126,"")</f>
        <v/>
      </c>
      <c r="DN126" s="274" t="str">
        <f>IFERROR(#REF!-M126,"")</f>
        <v/>
      </c>
      <c r="DO126" s="186" t="e">
        <f>IF(#REF!&gt;AQ126,0,1)</f>
        <v>#REF!</v>
      </c>
      <c r="DP126" s="186">
        <f t="shared" si="16"/>
        <v>0</v>
      </c>
      <c r="DQ126" s="186">
        <f t="shared" si="17"/>
        <v>1</v>
      </c>
      <c r="DR126" s="186"/>
      <c r="DS126" s="186"/>
      <c r="DT126" s="186"/>
      <c r="DU126" s="186"/>
      <c r="DV126" s="186"/>
      <c r="DW126" s="186"/>
      <c r="DX126" s="186"/>
      <c r="DY126" s="186"/>
      <c r="DZ126" s="186"/>
      <c r="EA126" s="186"/>
      <c r="EB126" s="186"/>
      <c r="EC126" s="186"/>
      <c r="ED126" s="186"/>
      <c r="EE126" s="186"/>
      <c r="EF126" s="186"/>
      <c r="EG126" s="186"/>
      <c r="EH126" s="186"/>
      <c r="EI126" s="186"/>
      <c r="EJ126" s="186"/>
    </row>
    <row r="127" spans="1:140" s="195" customFormat="1" ht="31.5" hidden="1" customHeight="1" x14ac:dyDescent="0.2">
      <c r="A127" s="214">
        <v>44931</v>
      </c>
      <c r="B127" s="194">
        <v>5</v>
      </c>
      <c r="C127" s="194">
        <v>1</v>
      </c>
      <c r="D127" s="193">
        <v>2023</v>
      </c>
      <c r="E127" s="194">
        <v>137</v>
      </c>
      <c r="F127" s="194">
        <v>273</v>
      </c>
      <c r="G127" s="194">
        <v>1</v>
      </c>
      <c r="H127" s="207" t="s">
        <v>231</v>
      </c>
      <c r="I127" s="148" t="s">
        <v>232</v>
      </c>
      <c r="J127" s="148" t="s">
        <v>193</v>
      </c>
      <c r="K127" s="148">
        <v>3</v>
      </c>
      <c r="L127" s="148">
        <v>2</v>
      </c>
      <c r="M127" s="208">
        <v>564</v>
      </c>
      <c r="N127" s="209">
        <v>524</v>
      </c>
      <c r="O127" s="210">
        <v>603</v>
      </c>
      <c r="P127" s="196"/>
      <c r="Q127" s="196"/>
      <c r="R127" s="196"/>
      <c r="S127" s="196"/>
      <c r="T127" s="196">
        <v>756</v>
      </c>
      <c r="U127" s="196"/>
      <c r="V127" s="196"/>
      <c r="W127" s="196"/>
      <c r="X127" s="196"/>
      <c r="Y127" s="196">
        <v>591</v>
      </c>
      <c r="Z127" s="197"/>
      <c r="AA127" s="197">
        <v>136</v>
      </c>
      <c r="AB127" s="196">
        <v>729</v>
      </c>
      <c r="AC127" s="196"/>
      <c r="AD127" s="196">
        <v>731</v>
      </c>
      <c r="AE127" s="196"/>
      <c r="AF127" s="196">
        <v>812</v>
      </c>
      <c r="AG127" s="196">
        <v>591</v>
      </c>
      <c r="AH127" s="196"/>
      <c r="AI127" s="196">
        <v>595</v>
      </c>
      <c r="AJ127" s="196"/>
      <c r="AK127" s="196">
        <v>599</v>
      </c>
      <c r="AL127" s="197">
        <v>126</v>
      </c>
      <c r="AM127" s="197">
        <v>128</v>
      </c>
      <c r="AN127" s="271">
        <v>757</v>
      </c>
      <c r="AO127" s="271">
        <v>594</v>
      </c>
      <c r="AP127" s="218">
        <v>93</v>
      </c>
      <c r="AQ127" s="219">
        <v>116</v>
      </c>
      <c r="AR127" s="217">
        <v>83.07692307692308</v>
      </c>
      <c r="AS127" s="217">
        <v>130</v>
      </c>
      <c r="AT127" s="217"/>
      <c r="AU127" s="217"/>
      <c r="AV127" s="217">
        <v>210</v>
      </c>
      <c r="AW127" s="217">
        <v>2</v>
      </c>
      <c r="AX127" s="217">
        <v>1</v>
      </c>
      <c r="AY127" s="217">
        <v>1</v>
      </c>
      <c r="AZ127" s="217"/>
      <c r="BA127" s="217"/>
      <c r="BB127" s="217"/>
      <c r="BC127" s="217"/>
      <c r="BD127" s="217"/>
      <c r="BE127" s="217"/>
      <c r="BF127" s="217"/>
      <c r="BG127" s="217"/>
      <c r="BH127" s="217">
        <v>1272</v>
      </c>
      <c r="BI127" s="217">
        <v>4</v>
      </c>
      <c r="BJ127" s="217">
        <v>4</v>
      </c>
      <c r="BK127" s="217">
        <v>4</v>
      </c>
      <c r="BL127" s="217"/>
      <c r="BM127" s="217"/>
      <c r="BN127" s="217"/>
      <c r="BO127" s="217"/>
      <c r="BP127" s="217"/>
      <c r="BQ127" s="217"/>
      <c r="BR127" s="186" t="s">
        <v>223</v>
      </c>
      <c r="BS127" s="186"/>
      <c r="BT127" s="186"/>
      <c r="BU127" s="186"/>
      <c r="BV127" s="186">
        <v>1</v>
      </c>
      <c r="BW127" s="186" t="s">
        <v>229</v>
      </c>
      <c r="BX127" s="186" t="s">
        <v>198</v>
      </c>
      <c r="BY127" s="221">
        <v>1.4999999999999999E-2</v>
      </c>
      <c r="BZ127" s="217">
        <v>4</v>
      </c>
      <c r="CA127" s="217">
        <v>2</v>
      </c>
      <c r="CB127" s="217">
        <v>212</v>
      </c>
      <c r="CC127" s="217">
        <v>12</v>
      </c>
      <c r="CD127" s="217">
        <v>6</v>
      </c>
      <c r="CE127" s="217">
        <v>1278</v>
      </c>
      <c r="CF127" s="186">
        <v>3</v>
      </c>
      <c r="CG127" s="186">
        <v>2</v>
      </c>
      <c r="CH127" s="101">
        <v>2</v>
      </c>
      <c r="CI127" s="101">
        <v>0</v>
      </c>
      <c r="CJ127" s="101">
        <v>0</v>
      </c>
      <c r="CK127" s="101">
        <v>0</v>
      </c>
      <c r="CL127" s="101">
        <v>0</v>
      </c>
      <c r="CM127" s="101">
        <v>0</v>
      </c>
      <c r="CN127" s="101">
        <v>0</v>
      </c>
      <c r="CO127" s="101">
        <v>16</v>
      </c>
      <c r="CP127" s="220">
        <v>8</v>
      </c>
      <c r="CQ127" s="216">
        <v>1490</v>
      </c>
      <c r="CR127" s="222">
        <v>5.3691275167785232E-3</v>
      </c>
      <c r="CS127" s="198">
        <v>4.5119999999999996</v>
      </c>
      <c r="CT127" s="198">
        <v>840.36</v>
      </c>
      <c r="CU127" s="198">
        <v>4.7519999999999998</v>
      </c>
      <c r="CV127" s="198">
        <v>885.06</v>
      </c>
      <c r="CW127" s="222">
        <v>0.34219858156028371</v>
      </c>
      <c r="CX127" s="272">
        <v>9.6296296296296297E-2</v>
      </c>
      <c r="CY127" s="272">
        <v>2273807.727272728</v>
      </c>
      <c r="CZ127" s="272">
        <v>361</v>
      </c>
      <c r="DA127" s="272"/>
      <c r="DB127" s="272"/>
      <c r="DC127" s="272"/>
      <c r="DD127" s="230">
        <f t="shared" si="9"/>
        <v>0.34219858156028371</v>
      </c>
      <c r="DE127" s="273">
        <f t="shared" si="10"/>
        <v>1482</v>
      </c>
      <c r="DF127" s="14">
        <f t="shared" si="11"/>
        <v>16</v>
      </c>
      <c r="DG127" s="148">
        <f t="shared" si="12"/>
        <v>8</v>
      </c>
      <c r="DH127" s="148">
        <f t="shared" si="13"/>
        <v>0.1</v>
      </c>
      <c r="DI127" s="273">
        <f t="shared" si="14"/>
        <v>1490</v>
      </c>
      <c r="DJ127" s="264">
        <f t="shared" si="15"/>
        <v>5.3691275167785232E-3</v>
      </c>
      <c r="DL127" s="14" t="str">
        <f>IFERROR(#REF!-AP127,"")</f>
        <v/>
      </c>
      <c r="DN127" s="274" t="str">
        <f>IFERROR(#REF!-M127,"")</f>
        <v/>
      </c>
      <c r="DO127" s="186" t="e">
        <f>IF(#REF!&gt;AQ127,0,1)</f>
        <v>#REF!</v>
      </c>
      <c r="DP127" s="186">
        <f t="shared" si="16"/>
        <v>1</v>
      </c>
      <c r="DQ127" s="186">
        <f t="shared" si="17"/>
        <v>1</v>
      </c>
      <c r="DR127" s="186"/>
      <c r="DS127" s="186"/>
      <c r="DT127" s="186"/>
      <c r="DU127" s="186"/>
      <c r="DV127" s="186"/>
      <c r="DW127" s="186"/>
      <c r="DX127" s="186"/>
      <c r="DY127" s="186"/>
      <c r="DZ127" s="186"/>
      <c r="EA127" s="186"/>
      <c r="EB127" s="186"/>
      <c r="EC127" s="186"/>
      <c r="ED127" s="186"/>
      <c r="EE127" s="186"/>
      <c r="EF127" s="186"/>
      <c r="EG127" s="186"/>
      <c r="EH127" s="186"/>
      <c r="EI127" s="186"/>
      <c r="EJ127" s="186"/>
    </row>
    <row r="128" spans="1:140" s="195" customFormat="1" ht="31.5" hidden="1" customHeight="1" x14ac:dyDescent="0.2">
      <c r="A128" s="214">
        <v>44931</v>
      </c>
      <c r="B128" s="194">
        <v>5</v>
      </c>
      <c r="C128" s="194">
        <v>1</v>
      </c>
      <c r="D128" s="193">
        <v>2023</v>
      </c>
      <c r="E128" s="194">
        <v>382</v>
      </c>
      <c r="F128" s="194">
        <v>449</v>
      </c>
      <c r="G128" s="194">
        <v>1</v>
      </c>
      <c r="H128" s="207" t="s">
        <v>191</v>
      </c>
      <c r="I128" s="148" t="s">
        <v>192</v>
      </c>
      <c r="J128" s="148" t="s">
        <v>193</v>
      </c>
      <c r="K128" s="148">
        <v>3</v>
      </c>
      <c r="L128" s="148">
        <v>1</v>
      </c>
      <c r="M128" s="208">
        <v>46</v>
      </c>
      <c r="N128" s="209">
        <v>40</v>
      </c>
      <c r="O128" s="210">
        <v>50</v>
      </c>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c r="AO128" s="271"/>
      <c r="AP128" s="218">
        <v>112</v>
      </c>
      <c r="AQ128" s="219">
        <v>96</v>
      </c>
      <c r="AR128" s="217"/>
      <c r="AS128" s="217"/>
      <c r="AT128" s="217"/>
      <c r="AU128" s="217"/>
      <c r="AV128" s="217"/>
      <c r="AW128" s="217"/>
      <c r="AX128" s="217"/>
      <c r="AY128" s="217"/>
      <c r="AZ128" s="217"/>
      <c r="BA128" s="217"/>
      <c r="BB128" s="217"/>
      <c r="BC128" s="217"/>
      <c r="BD128" s="217"/>
      <c r="BE128" s="217"/>
      <c r="BF128" s="217"/>
      <c r="BG128" s="217"/>
      <c r="BH128" s="217">
        <v>720</v>
      </c>
      <c r="BI128" s="217"/>
      <c r="BJ128" s="217"/>
      <c r="BK128" s="217"/>
      <c r="BL128" s="217"/>
      <c r="BM128" s="217"/>
      <c r="BN128" s="217"/>
      <c r="BO128" s="217"/>
      <c r="BP128" s="217"/>
      <c r="BQ128" s="217"/>
      <c r="BR128" s="186" t="s">
        <v>194</v>
      </c>
      <c r="BS128" s="186" t="s">
        <v>195</v>
      </c>
      <c r="BT128" s="186" t="s">
        <v>196</v>
      </c>
      <c r="BU128" s="186" t="s">
        <v>197</v>
      </c>
      <c r="BV128" s="186">
        <v>1</v>
      </c>
      <c r="BW128" s="186" t="s">
        <v>191</v>
      </c>
      <c r="BX128" s="186" t="s">
        <v>198</v>
      </c>
      <c r="BY128" s="221">
        <v>1.4999999999999999E-2</v>
      </c>
      <c r="BZ128" s="217">
        <v>0</v>
      </c>
      <c r="CA128" s="217">
        <v>0</v>
      </c>
      <c r="CB128" s="217">
        <v>0</v>
      </c>
      <c r="CC128" s="217">
        <v>0</v>
      </c>
      <c r="CD128" s="217">
        <v>0</v>
      </c>
      <c r="CE128" s="217">
        <v>720</v>
      </c>
      <c r="CF128" s="186">
        <v>0</v>
      </c>
      <c r="CG128" s="186">
        <v>0</v>
      </c>
      <c r="CH128" s="101">
        <v>0</v>
      </c>
      <c r="CI128" s="101">
        <v>0</v>
      </c>
      <c r="CJ128" s="101">
        <v>0</v>
      </c>
      <c r="CK128" s="101">
        <v>0</v>
      </c>
      <c r="CL128" s="101">
        <v>0</v>
      </c>
      <c r="CM128" s="101">
        <v>0</v>
      </c>
      <c r="CN128" s="101">
        <v>0</v>
      </c>
      <c r="CO128" s="101">
        <v>0</v>
      </c>
      <c r="CP128" s="220">
        <v>0</v>
      </c>
      <c r="CQ128" s="216">
        <v>720</v>
      </c>
      <c r="CR128" s="222">
        <v>0</v>
      </c>
      <c r="CS128" s="198">
        <v>0</v>
      </c>
      <c r="CT128" s="198">
        <v>33.119999999999997</v>
      </c>
      <c r="CU128" s="198"/>
      <c r="CV128" s="198"/>
      <c r="CW128" s="222"/>
      <c r="CX128" s="272"/>
      <c r="CY128" s="272">
        <v>1323229.0909090911</v>
      </c>
      <c r="CZ128" s="272">
        <v>361</v>
      </c>
      <c r="DA128" s="272"/>
      <c r="DB128" s="272"/>
      <c r="DC128" s="272"/>
      <c r="DD128" s="230">
        <f t="shared" si="9"/>
        <v>-1</v>
      </c>
      <c r="DE128" s="273">
        <f t="shared" si="10"/>
        <v>720</v>
      </c>
      <c r="DF128" s="14">
        <f t="shared" si="11"/>
        <v>0</v>
      </c>
      <c r="DG128" s="148">
        <f t="shared" si="12"/>
        <v>0</v>
      </c>
      <c r="DH128" s="148" t="str">
        <f t="shared" si="13"/>
        <v/>
      </c>
      <c r="DI128" s="273">
        <f t="shared" si="14"/>
        <v>720</v>
      </c>
      <c r="DJ128" s="264">
        <f t="shared" si="15"/>
        <v>0</v>
      </c>
      <c r="DL128" s="14" t="str">
        <f>IFERROR(#REF!-AP128,"")</f>
        <v/>
      </c>
      <c r="DN128" s="274" t="str">
        <f>IFERROR(#REF!-M128,"")</f>
        <v/>
      </c>
      <c r="DO128" s="186" t="e">
        <f>IF(#REF!&gt;AQ128,0,1)</f>
        <v>#REF!</v>
      </c>
      <c r="DP128" s="186">
        <f t="shared" si="16"/>
        <v>0</v>
      </c>
      <c r="DQ128" s="186">
        <f t="shared" si="17"/>
        <v>1</v>
      </c>
      <c r="DR128" s="186"/>
      <c r="DS128" s="186"/>
      <c r="DT128" s="186"/>
      <c r="DU128" s="186"/>
      <c r="DV128" s="186"/>
      <c r="DW128" s="186"/>
      <c r="DX128" s="186"/>
      <c r="DY128" s="186"/>
      <c r="DZ128" s="186"/>
      <c r="EA128" s="186"/>
      <c r="EB128" s="186"/>
      <c r="EC128" s="186"/>
      <c r="ED128" s="186"/>
      <c r="EE128" s="186"/>
      <c r="EF128" s="186"/>
      <c r="EG128" s="186"/>
      <c r="EH128" s="186"/>
      <c r="EI128" s="186"/>
      <c r="EJ128" s="186"/>
    </row>
    <row r="129" spans="1:140" s="195" customFormat="1" ht="31.5" hidden="1" customHeight="1" x14ac:dyDescent="0.2">
      <c r="A129" s="214">
        <v>44931</v>
      </c>
      <c r="B129" s="194">
        <v>5</v>
      </c>
      <c r="C129" s="194">
        <v>1</v>
      </c>
      <c r="D129" s="193">
        <v>2023</v>
      </c>
      <c r="E129" s="194">
        <v>570</v>
      </c>
      <c r="F129" s="194">
        <v>1084</v>
      </c>
      <c r="G129" s="194">
        <v>2</v>
      </c>
      <c r="H129" s="207" t="s">
        <v>337</v>
      </c>
      <c r="I129" s="148" t="s">
        <v>338</v>
      </c>
      <c r="J129" s="148" t="s">
        <v>193</v>
      </c>
      <c r="K129" s="148">
        <v>1</v>
      </c>
      <c r="L129" s="148">
        <v>6</v>
      </c>
      <c r="M129" s="208">
        <v>1469</v>
      </c>
      <c r="N129" s="209">
        <v>1411</v>
      </c>
      <c r="O129" s="210">
        <v>1543</v>
      </c>
      <c r="P129" s="196"/>
      <c r="Q129" s="196"/>
      <c r="R129" s="196"/>
      <c r="S129" s="196"/>
      <c r="T129" s="196">
        <v>1966</v>
      </c>
      <c r="U129" s="196"/>
      <c r="V129" s="196"/>
      <c r="W129" s="196"/>
      <c r="X129" s="196"/>
      <c r="Y129" s="196">
        <v>1746</v>
      </c>
      <c r="Z129" s="197"/>
      <c r="AA129" s="197">
        <v>152</v>
      </c>
      <c r="AB129" s="196">
        <v>2086</v>
      </c>
      <c r="AC129" s="196"/>
      <c r="AD129" s="196">
        <v>2183</v>
      </c>
      <c r="AE129" s="196"/>
      <c r="AF129" s="196">
        <v>2389</v>
      </c>
      <c r="AG129" s="196">
        <v>1635</v>
      </c>
      <c r="AH129" s="196"/>
      <c r="AI129" s="196">
        <v>1648</v>
      </c>
      <c r="AJ129" s="196"/>
      <c r="AK129" s="196">
        <v>1668</v>
      </c>
      <c r="AL129" s="197">
        <v>150</v>
      </c>
      <c r="AM129" s="197">
        <v>152</v>
      </c>
      <c r="AN129" s="271">
        <v>2156</v>
      </c>
      <c r="AO129" s="271">
        <v>1674.25</v>
      </c>
      <c r="AP129" s="218">
        <v>20</v>
      </c>
      <c r="AQ129" s="219">
        <v>180</v>
      </c>
      <c r="AR129" s="217">
        <v>23.78854625550661</v>
      </c>
      <c r="AS129" s="217">
        <v>151.33333333333329</v>
      </c>
      <c r="AT129" s="217"/>
      <c r="AU129" s="217"/>
      <c r="AV129" s="217"/>
      <c r="AW129" s="217">
        <v>2</v>
      </c>
      <c r="AX129" s="217">
        <v>4</v>
      </c>
      <c r="AY129" s="217">
        <v>6</v>
      </c>
      <c r="AZ129" s="217">
        <v>2</v>
      </c>
      <c r="BA129" s="217"/>
      <c r="BB129" s="217"/>
      <c r="BC129" s="217"/>
      <c r="BD129" s="217"/>
      <c r="BE129" s="217"/>
      <c r="BF129" s="217"/>
      <c r="BG129" s="217"/>
      <c r="BH129" s="217"/>
      <c r="BI129" s="217">
        <v>6</v>
      </c>
      <c r="BJ129" s="217">
        <v>6</v>
      </c>
      <c r="BK129" s="217">
        <v>6</v>
      </c>
      <c r="BL129" s="217"/>
      <c r="BM129" s="217"/>
      <c r="BN129" s="217"/>
      <c r="BO129" s="217"/>
      <c r="BP129" s="217"/>
      <c r="BQ129" s="217"/>
      <c r="BR129" s="186" t="s">
        <v>194</v>
      </c>
      <c r="BS129" s="186" t="s">
        <v>195</v>
      </c>
      <c r="BT129" s="186" t="s">
        <v>339</v>
      </c>
      <c r="BU129" s="186" t="s">
        <v>197</v>
      </c>
      <c r="BV129" s="186">
        <v>1</v>
      </c>
      <c r="BW129" s="186" t="s">
        <v>340</v>
      </c>
      <c r="BX129" s="186" t="s">
        <v>198</v>
      </c>
      <c r="BY129" s="221">
        <v>1.4999999999999999E-2</v>
      </c>
      <c r="BZ129" s="217">
        <v>14</v>
      </c>
      <c r="CA129" s="217">
        <v>2.333333333333333</v>
      </c>
      <c r="CB129" s="217">
        <v>2</v>
      </c>
      <c r="CC129" s="217">
        <v>18</v>
      </c>
      <c r="CD129" s="217">
        <v>3</v>
      </c>
      <c r="CE129" s="217">
        <v>3</v>
      </c>
      <c r="CF129" s="186">
        <v>1</v>
      </c>
      <c r="CG129" s="186">
        <v>1</v>
      </c>
      <c r="CH129" s="101">
        <v>2</v>
      </c>
      <c r="CI129" s="101">
        <v>0</v>
      </c>
      <c r="CJ129" s="101">
        <v>0</v>
      </c>
      <c r="CK129" s="101">
        <v>0</v>
      </c>
      <c r="CL129" s="101">
        <v>0</v>
      </c>
      <c r="CM129" s="101">
        <v>0</v>
      </c>
      <c r="CN129" s="101">
        <v>0</v>
      </c>
      <c r="CO129" s="101">
        <v>32</v>
      </c>
      <c r="CP129" s="220">
        <v>5</v>
      </c>
      <c r="CQ129" s="216">
        <v>5</v>
      </c>
      <c r="CR129" s="222">
        <v>1.0666666666666671</v>
      </c>
      <c r="CS129" s="198">
        <v>7.834666666666668</v>
      </c>
      <c r="CT129" s="198">
        <v>7.3449999999999998</v>
      </c>
      <c r="CU129" s="198">
        <v>8.929333333333334</v>
      </c>
      <c r="CV129" s="198">
        <v>8.3712499999999999</v>
      </c>
      <c r="CW129" s="222">
        <v>0.46766507828454729</v>
      </c>
      <c r="CX129" s="272">
        <v>0.22419753086419761</v>
      </c>
      <c r="CY129" s="272">
        <v>1640.909090909091</v>
      </c>
      <c r="CZ129" s="272">
        <v>361</v>
      </c>
      <c r="DA129" s="272"/>
      <c r="DB129" s="272"/>
      <c r="DC129" s="272"/>
      <c r="DD129" s="230">
        <f t="shared" si="9"/>
        <v>0.46766507828454729</v>
      </c>
      <c r="DE129" s="273">
        <f t="shared" si="10"/>
        <v>0</v>
      </c>
      <c r="DF129" s="14">
        <f t="shared" si="11"/>
        <v>32</v>
      </c>
      <c r="DG129" s="148">
        <f t="shared" si="12"/>
        <v>5</v>
      </c>
      <c r="DH129" s="148">
        <f t="shared" si="13"/>
        <v>0.2</v>
      </c>
      <c r="DI129" s="273">
        <f t="shared" si="14"/>
        <v>5</v>
      </c>
      <c r="DJ129" s="264">
        <f t="shared" si="15"/>
        <v>1</v>
      </c>
      <c r="DL129" s="14" t="str">
        <f>IFERROR(#REF!-AP129,"")</f>
        <v/>
      </c>
      <c r="DN129" s="274" t="str">
        <f>IFERROR(#REF!-M129,"")</f>
        <v/>
      </c>
      <c r="DO129" s="186" t="e">
        <f>IF(#REF!&gt;AQ129,0,1)</f>
        <v>#REF!</v>
      </c>
      <c r="DP129" s="186">
        <f t="shared" si="16"/>
        <v>1</v>
      </c>
      <c r="DQ129" s="186">
        <f t="shared" si="17"/>
        <v>0</v>
      </c>
      <c r="DR129" s="186"/>
      <c r="DS129" s="186"/>
      <c r="DT129" s="186"/>
      <c r="DU129" s="186"/>
      <c r="DV129" s="186"/>
      <c r="DW129" s="186"/>
      <c r="DX129" s="186"/>
      <c r="DY129" s="186"/>
      <c r="DZ129" s="186"/>
      <c r="EA129" s="186"/>
      <c r="EB129" s="186"/>
      <c r="EC129" s="186"/>
      <c r="ED129" s="186"/>
      <c r="EE129" s="186"/>
      <c r="EF129" s="186"/>
      <c r="EG129" s="186"/>
      <c r="EH129" s="186"/>
      <c r="EI129" s="186"/>
      <c r="EJ129" s="186"/>
    </row>
    <row r="130" spans="1:140" s="195" customFormat="1" ht="31.5" hidden="1" customHeight="1" x14ac:dyDescent="0.2">
      <c r="A130" s="214">
        <v>44931</v>
      </c>
      <c r="B130" s="194">
        <v>5</v>
      </c>
      <c r="C130" s="194">
        <v>1</v>
      </c>
      <c r="D130" s="193">
        <v>2023</v>
      </c>
      <c r="E130" s="194">
        <v>570</v>
      </c>
      <c r="F130" s="194">
        <v>1083</v>
      </c>
      <c r="G130" s="194">
        <v>2</v>
      </c>
      <c r="H130" s="207"/>
      <c r="I130" s="148"/>
      <c r="J130" s="148"/>
      <c r="K130" s="148"/>
      <c r="L130" s="148"/>
      <c r="M130" s="208">
        <v>0</v>
      </c>
      <c r="N130" s="209">
        <v>0</v>
      </c>
      <c r="O130" s="210">
        <v>0</v>
      </c>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c r="AO130" s="271"/>
      <c r="AP130" s="218">
        <v>0</v>
      </c>
      <c r="AQ130" s="219">
        <v>0</v>
      </c>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v>1</v>
      </c>
      <c r="BW130" s="186"/>
      <c r="BX130" s="186" t="s">
        <v>198</v>
      </c>
      <c r="BY130" s="221">
        <v>1.4999999999999999E-2</v>
      </c>
      <c r="BZ130" s="217">
        <v>0</v>
      </c>
      <c r="CA130" s="217"/>
      <c r="CB130" s="217">
        <v>0</v>
      </c>
      <c r="CC130" s="217">
        <v>0</v>
      </c>
      <c r="CD130" s="217"/>
      <c r="CE130" s="217">
        <v>0</v>
      </c>
      <c r="CF130" s="186">
        <v>0</v>
      </c>
      <c r="CG130" s="186">
        <v>0</v>
      </c>
      <c r="CH130" s="101">
        <v>0</v>
      </c>
      <c r="CI130" s="101">
        <v>0</v>
      </c>
      <c r="CJ130" s="101">
        <v>0</v>
      </c>
      <c r="CK130" s="101">
        <v>0</v>
      </c>
      <c r="CL130" s="101">
        <v>0</v>
      </c>
      <c r="CM130" s="101">
        <v>0</v>
      </c>
      <c r="CN130" s="101">
        <v>0</v>
      </c>
      <c r="CO130" s="101">
        <v>0</v>
      </c>
      <c r="CP130" s="220">
        <v>0</v>
      </c>
      <c r="CQ130" s="216">
        <v>0</v>
      </c>
      <c r="CR130" s="222"/>
      <c r="CS130" s="198">
        <v>0</v>
      </c>
      <c r="CT130" s="198">
        <v>0</v>
      </c>
      <c r="CU130" s="198"/>
      <c r="CV130" s="198"/>
      <c r="CW130" s="222"/>
      <c r="CX130" s="272"/>
      <c r="CY130" s="272">
        <v>0</v>
      </c>
      <c r="CZ130" s="272">
        <v>361</v>
      </c>
      <c r="DA130" s="272"/>
      <c r="DB130" s="272"/>
      <c r="DC130" s="272"/>
      <c r="DD130" s="230" t="str">
        <f t="shared" si="9"/>
        <v/>
      </c>
      <c r="DE130" s="273">
        <f t="shared" si="10"/>
        <v>0</v>
      </c>
      <c r="DF130" s="14">
        <f t="shared" si="11"/>
        <v>0</v>
      </c>
      <c r="DG130" s="148" t="str">
        <f t="shared" si="12"/>
        <v/>
      </c>
      <c r="DH130" s="148" t="str">
        <f t="shared" si="13"/>
        <v/>
      </c>
      <c r="DI130" s="273" t="str">
        <f t="shared" si="14"/>
        <v/>
      </c>
      <c r="DJ130" s="264" t="str">
        <f t="shared" si="15"/>
        <v/>
      </c>
      <c r="DL130" s="14" t="str">
        <f>IFERROR(#REF!-AP130,"")</f>
        <v/>
      </c>
      <c r="DN130" s="274" t="str">
        <f>IFERROR(#REF!-M130,"")</f>
        <v/>
      </c>
      <c r="DO130" s="186" t="e">
        <f>IF(#REF!&gt;AQ130,0,1)</f>
        <v>#REF!</v>
      </c>
      <c r="DP130" s="186">
        <f t="shared" si="16"/>
        <v>1</v>
      </c>
      <c r="DQ130" s="186">
        <f t="shared" si="17"/>
        <v>1</v>
      </c>
      <c r="DR130" s="186"/>
      <c r="DS130" s="186"/>
      <c r="DT130" s="186"/>
      <c r="DU130" s="186"/>
      <c r="DV130" s="186"/>
      <c r="DW130" s="186"/>
      <c r="DX130" s="186"/>
      <c r="DY130" s="186"/>
      <c r="DZ130" s="186"/>
      <c r="EA130" s="186"/>
      <c r="EB130" s="186"/>
      <c r="EC130" s="186"/>
      <c r="ED130" s="186"/>
      <c r="EE130" s="186"/>
      <c r="EF130" s="186"/>
      <c r="EG130" s="186"/>
      <c r="EH130" s="186"/>
      <c r="EI130" s="186"/>
      <c r="EJ130" s="186"/>
    </row>
    <row r="131" spans="1:140" s="195" customFormat="1" ht="31.5" hidden="1" customHeight="1" x14ac:dyDescent="0.2">
      <c r="A131" s="214">
        <v>44931</v>
      </c>
      <c r="B131" s="194">
        <v>5</v>
      </c>
      <c r="C131" s="194">
        <v>1</v>
      </c>
      <c r="D131" s="193">
        <v>2023</v>
      </c>
      <c r="E131" s="194">
        <v>570</v>
      </c>
      <c r="F131" s="194">
        <v>1085</v>
      </c>
      <c r="G131" s="194">
        <v>2</v>
      </c>
      <c r="H131" s="207"/>
      <c r="I131" s="148"/>
      <c r="J131" s="148"/>
      <c r="K131" s="148"/>
      <c r="L131" s="148"/>
      <c r="M131" s="208">
        <v>0</v>
      </c>
      <c r="N131" s="209">
        <v>0</v>
      </c>
      <c r="O131" s="210">
        <v>0</v>
      </c>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c r="AO131" s="271"/>
      <c r="AP131" s="218">
        <v>0</v>
      </c>
      <c r="AQ131" s="219">
        <v>0</v>
      </c>
      <c r="AR131" s="217"/>
      <c r="AS131" s="217"/>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v>1</v>
      </c>
      <c r="BW131" s="186"/>
      <c r="BX131" s="186" t="s">
        <v>198</v>
      </c>
      <c r="BY131" s="221">
        <v>1.4999999999999999E-2</v>
      </c>
      <c r="BZ131" s="217">
        <v>0</v>
      </c>
      <c r="CA131" s="217"/>
      <c r="CB131" s="217">
        <v>0</v>
      </c>
      <c r="CC131" s="217">
        <v>0</v>
      </c>
      <c r="CD131" s="217"/>
      <c r="CE131" s="217">
        <v>0</v>
      </c>
      <c r="CF131" s="186">
        <v>0</v>
      </c>
      <c r="CG131" s="186">
        <v>0</v>
      </c>
      <c r="CH131" s="101">
        <v>0</v>
      </c>
      <c r="CI131" s="101">
        <v>0</v>
      </c>
      <c r="CJ131" s="101">
        <v>0</v>
      </c>
      <c r="CK131" s="101">
        <v>0</v>
      </c>
      <c r="CL131" s="101">
        <v>0</v>
      </c>
      <c r="CM131" s="101">
        <v>0</v>
      </c>
      <c r="CN131" s="101">
        <v>0</v>
      </c>
      <c r="CO131" s="101">
        <v>0</v>
      </c>
      <c r="CP131" s="220">
        <v>0</v>
      </c>
      <c r="CQ131" s="216">
        <v>0</v>
      </c>
      <c r="CR131" s="222"/>
      <c r="CS131" s="198">
        <v>0</v>
      </c>
      <c r="CT131" s="198">
        <v>0</v>
      </c>
      <c r="CU131" s="198"/>
      <c r="CV131" s="198"/>
      <c r="CW131" s="222"/>
      <c r="CX131" s="272"/>
      <c r="CY131" s="272">
        <v>0</v>
      </c>
      <c r="CZ131" s="272">
        <v>361</v>
      </c>
      <c r="DA131" s="272"/>
      <c r="DB131" s="272"/>
      <c r="DC131" s="272"/>
      <c r="DD131" s="230" t="str">
        <f t="shared" si="9"/>
        <v/>
      </c>
      <c r="DE131" s="273">
        <f t="shared" si="10"/>
        <v>0</v>
      </c>
      <c r="DF131" s="14">
        <f t="shared" si="11"/>
        <v>0</v>
      </c>
      <c r="DG131" s="148" t="str">
        <f t="shared" si="12"/>
        <v/>
      </c>
      <c r="DH131" s="148" t="str">
        <f t="shared" si="13"/>
        <v/>
      </c>
      <c r="DI131" s="273" t="str">
        <f t="shared" si="14"/>
        <v/>
      </c>
      <c r="DJ131" s="264" t="str">
        <f t="shared" si="15"/>
        <v/>
      </c>
      <c r="DL131" s="14" t="str">
        <f>IFERROR(#REF!-AP131,"")</f>
        <v/>
      </c>
      <c r="DN131" s="274" t="str">
        <f>IFERROR(#REF!-M131,"")</f>
        <v/>
      </c>
      <c r="DO131" s="186" t="e">
        <f>IF(#REF!&gt;AQ131,0,1)</f>
        <v>#REF!</v>
      </c>
      <c r="DP131" s="186">
        <f t="shared" si="16"/>
        <v>1</v>
      </c>
      <c r="DQ131" s="186">
        <f t="shared" si="17"/>
        <v>1</v>
      </c>
      <c r="DR131" s="186"/>
      <c r="DS131" s="186"/>
      <c r="DT131" s="186"/>
      <c r="DU131" s="186"/>
      <c r="DV131" s="186"/>
      <c r="DW131" s="186"/>
      <c r="DX131" s="186"/>
      <c r="DY131" s="186"/>
      <c r="DZ131" s="186"/>
      <c r="EA131" s="186"/>
      <c r="EB131" s="186"/>
      <c r="EC131" s="186"/>
      <c r="ED131" s="186"/>
      <c r="EE131" s="186"/>
      <c r="EF131" s="186"/>
      <c r="EG131" s="186"/>
      <c r="EH131" s="186"/>
      <c r="EI131" s="186"/>
      <c r="EJ131" s="186"/>
    </row>
    <row r="132" spans="1:140" s="195" customFormat="1" ht="31.5" hidden="1" customHeight="1" x14ac:dyDescent="0.2">
      <c r="A132" s="214">
        <v>44931</v>
      </c>
      <c r="B132" s="194">
        <v>5</v>
      </c>
      <c r="C132" s="194">
        <v>1</v>
      </c>
      <c r="D132" s="193">
        <v>2023</v>
      </c>
      <c r="E132" s="194">
        <v>124</v>
      </c>
      <c r="F132" s="194">
        <v>688</v>
      </c>
      <c r="G132" s="194">
        <v>3</v>
      </c>
      <c r="H132" s="207" t="s">
        <v>312</v>
      </c>
      <c r="I132" s="148" t="s">
        <v>313</v>
      </c>
      <c r="J132" s="148" t="s">
        <v>193</v>
      </c>
      <c r="K132" s="148">
        <v>2</v>
      </c>
      <c r="L132" s="148">
        <v>2</v>
      </c>
      <c r="M132" s="208">
        <v>200</v>
      </c>
      <c r="N132" s="209">
        <v>180</v>
      </c>
      <c r="O132" s="210">
        <v>220</v>
      </c>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c r="AO132" s="271"/>
      <c r="AP132" s="218">
        <v>59</v>
      </c>
      <c r="AQ132" s="219">
        <v>122</v>
      </c>
      <c r="AR132" s="217"/>
      <c r="AS132" s="217"/>
      <c r="AT132" s="217"/>
      <c r="AU132" s="217"/>
      <c r="AV132" s="217"/>
      <c r="AW132" s="217"/>
      <c r="AX132" s="217"/>
      <c r="AY132" s="217"/>
      <c r="AZ132" s="217"/>
      <c r="BA132" s="217"/>
      <c r="BB132" s="217"/>
      <c r="BC132" s="217"/>
      <c r="BD132" s="217"/>
      <c r="BE132" s="217"/>
      <c r="BF132" s="217"/>
      <c r="BG132" s="217"/>
      <c r="BH132" s="217">
        <v>200</v>
      </c>
      <c r="BI132" s="217"/>
      <c r="BJ132" s="217"/>
      <c r="BK132" s="217"/>
      <c r="BL132" s="217"/>
      <c r="BM132" s="217"/>
      <c r="BN132" s="217"/>
      <c r="BO132" s="217"/>
      <c r="BP132" s="217"/>
      <c r="BQ132" s="217"/>
      <c r="BR132" s="186" t="s">
        <v>201</v>
      </c>
      <c r="BS132" s="186" t="s">
        <v>202</v>
      </c>
      <c r="BT132" s="186"/>
      <c r="BU132" s="186"/>
      <c r="BV132" s="186">
        <v>1</v>
      </c>
      <c r="BW132" s="186" t="s">
        <v>314</v>
      </c>
      <c r="BX132" s="186" t="s">
        <v>198</v>
      </c>
      <c r="BY132" s="221">
        <v>1.4999999999999999E-2</v>
      </c>
      <c r="BZ132" s="217">
        <v>0</v>
      </c>
      <c r="CA132" s="217">
        <v>0</v>
      </c>
      <c r="CB132" s="217">
        <v>0</v>
      </c>
      <c r="CC132" s="217">
        <v>0</v>
      </c>
      <c r="CD132" s="217">
        <v>0</v>
      </c>
      <c r="CE132" s="217">
        <v>200</v>
      </c>
      <c r="CF132" s="186">
        <v>0</v>
      </c>
      <c r="CG132" s="186">
        <v>0</v>
      </c>
      <c r="CH132" s="101">
        <v>0</v>
      </c>
      <c r="CI132" s="101">
        <v>0</v>
      </c>
      <c r="CJ132" s="101">
        <v>0</v>
      </c>
      <c r="CK132" s="101">
        <v>0</v>
      </c>
      <c r="CL132" s="101">
        <v>0</v>
      </c>
      <c r="CM132" s="101">
        <v>0</v>
      </c>
      <c r="CN132" s="101">
        <v>0</v>
      </c>
      <c r="CO132" s="101">
        <v>0</v>
      </c>
      <c r="CP132" s="220">
        <v>0</v>
      </c>
      <c r="CQ132" s="216">
        <v>200</v>
      </c>
      <c r="CR132" s="222">
        <v>0</v>
      </c>
      <c r="CS132" s="198">
        <v>0</v>
      </c>
      <c r="CT132" s="198">
        <v>40</v>
      </c>
      <c r="CU132" s="198"/>
      <c r="CV132" s="198"/>
      <c r="CW132" s="222"/>
      <c r="CX132" s="272"/>
      <c r="CY132" s="272">
        <v>193627.27272727271</v>
      </c>
      <c r="CZ132" s="272">
        <v>361</v>
      </c>
      <c r="DA132" s="272"/>
      <c r="DB132" s="272"/>
      <c r="DC132" s="272"/>
      <c r="DD132" s="230">
        <f t="shared" ref="DD132:DD195" si="18">IFERROR((AN132-M132)/M132,"")</f>
        <v>-1</v>
      </c>
      <c r="DE132" s="273">
        <f t="shared" ref="DE132:DE195" si="19">AV132+BH132</f>
        <v>200</v>
      </c>
      <c r="DF132" s="14">
        <f t="shared" ref="DF132:DF195" si="20">SUM(BI132:BQ132,AW132:BE132)</f>
        <v>0</v>
      </c>
      <c r="DG132" s="148">
        <f t="shared" ref="DG132:DG195" si="21">IFERROR(ROUND(DF132/L132,0),"")</f>
        <v>0</v>
      </c>
      <c r="DH132" s="148" t="str">
        <f t="shared" ref="DH132:DH195" si="22">IFERROR(ROUND(CP132/AR132,1),"")</f>
        <v/>
      </c>
      <c r="DI132" s="273">
        <f t="shared" ref="DI132:DI195" si="23">IFERROR(DE132+DG132,"")</f>
        <v>200</v>
      </c>
      <c r="DJ132" s="264">
        <f t="shared" ref="DJ132:DJ195" si="24">IFERROR(DG132/DI132,"")</f>
        <v>0</v>
      </c>
      <c r="DL132" s="14" t="str">
        <f>IFERROR(#REF!-AP132,"")</f>
        <v/>
      </c>
      <c r="DN132" s="274" t="str">
        <f>IFERROR(#REF!-M132,"")</f>
        <v/>
      </c>
      <c r="DO132" s="186" t="e">
        <f>IF(#REF!&gt;AQ132,0,1)</f>
        <v>#REF!</v>
      </c>
      <c r="DP132" s="186">
        <f t="shared" ref="DP132:DP195" si="25">IF(AO132&lt;N132,0,1)</f>
        <v>0</v>
      </c>
      <c r="DQ132" s="186">
        <f t="shared" ref="DQ132:DQ195" si="26">IF(AO132&gt;O132,0,1)</f>
        <v>1</v>
      </c>
      <c r="DR132" s="186"/>
      <c r="DS132" s="186"/>
      <c r="DT132" s="186"/>
      <c r="DU132" s="186"/>
      <c r="DV132" s="186"/>
      <c r="DW132" s="186"/>
      <c r="DX132" s="186"/>
      <c r="DY132" s="186"/>
      <c r="DZ132" s="186"/>
      <c r="EA132" s="186"/>
      <c r="EB132" s="186"/>
      <c r="EC132" s="186"/>
      <c r="ED132" s="186"/>
      <c r="EE132" s="186"/>
      <c r="EF132" s="186"/>
      <c r="EG132" s="186"/>
      <c r="EH132" s="186"/>
      <c r="EI132" s="186"/>
      <c r="EJ132" s="186"/>
    </row>
    <row r="133" spans="1:140" s="195" customFormat="1" ht="31.5" hidden="1" customHeight="1" x14ac:dyDescent="0.2">
      <c r="A133" s="214">
        <v>44931</v>
      </c>
      <c r="B133" s="194">
        <v>5</v>
      </c>
      <c r="C133" s="194">
        <v>1</v>
      </c>
      <c r="D133" s="193">
        <v>2023</v>
      </c>
      <c r="E133" s="194">
        <v>124</v>
      </c>
      <c r="F133" s="194">
        <v>689</v>
      </c>
      <c r="G133" s="194">
        <v>3</v>
      </c>
      <c r="H133" s="207" t="s">
        <v>315</v>
      </c>
      <c r="I133" s="148" t="s">
        <v>316</v>
      </c>
      <c r="J133" s="148" t="s">
        <v>193</v>
      </c>
      <c r="K133" s="148">
        <v>2</v>
      </c>
      <c r="L133" s="148">
        <v>2</v>
      </c>
      <c r="M133" s="208">
        <v>75</v>
      </c>
      <c r="N133" s="209">
        <v>67</v>
      </c>
      <c r="O133" s="210">
        <v>82</v>
      </c>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c r="AO133" s="271"/>
      <c r="AP133" s="218">
        <v>59</v>
      </c>
      <c r="AQ133" s="219">
        <v>122</v>
      </c>
      <c r="AR133" s="217"/>
      <c r="AS133" s="217"/>
      <c r="AT133" s="217"/>
      <c r="AU133" s="217"/>
      <c r="AV133" s="217"/>
      <c r="AW133" s="217"/>
      <c r="AX133" s="217"/>
      <c r="AY133" s="217"/>
      <c r="AZ133" s="217"/>
      <c r="BA133" s="217"/>
      <c r="BB133" s="217"/>
      <c r="BC133" s="217"/>
      <c r="BD133" s="217"/>
      <c r="BE133" s="217"/>
      <c r="BF133" s="217"/>
      <c r="BG133" s="217"/>
      <c r="BH133" s="217">
        <v>540</v>
      </c>
      <c r="BI133" s="217"/>
      <c r="BJ133" s="217"/>
      <c r="BK133" s="217"/>
      <c r="BL133" s="217"/>
      <c r="BM133" s="217"/>
      <c r="BN133" s="217"/>
      <c r="BO133" s="217"/>
      <c r="BP133" s="217"/>
      <c r="BQ133" s="217"/>
      <c r="BR133" s="186" t="s">
        <v>201</v>
      </c>
      <c r="BS133" s="186" t="s">
        <v>202</v>
      </c>
      <c r="BT133" s="186"/>
      <c r="BU133" s="186"/>
      <c r="BV133" s="186">
        <v>1</v>
      </c>
      <c r="BW133" s="186" t="s">
        <v>314</v>
      </c>
      <c r="BX133" s="186" t="s">
        <v>198</v>
      </c>
      <c r="BY133" s="221">
        <v>1.4999999999999999E-2</v>
      </c>
      <c r="BZ133" s="217">
        <v>0</v>
      </c>
      <c r="CA133" s="217">
        <v>0</v>
      </c>
      <c r="CB133" s="217">
        <v>0</v>
      </c>
      <c r="CC133" s="217">
        <v>0</v>
      </c>
      <c r="CD133" s="217">
        <v>0</v>
      </c>
      <c r="CE133" s="217">
        <v>540</v>
      </c>
      <c r="CF133" s="186">
        <v>0</v>
      </c>
      <c r="CG133" s="186">
        <v>0</v>
      </c>
      <c r="CH133" s="101">
        <v>0</v>
      </c>
      <c r="CI133" s="101">
        <v>0</v>
      </c>
      <c r="CJ133" s="101">
        <v>0</v>
      </c>
      <c r="CK133" s="101">
        <v>0</v>
      </c>
      <c r="CL133" s="101">
        <v>0</v>
      </c>
      <c r="CM133" s="101">
        <v>0</v>
      </c>
      <c r="CN133" s="101">
        <v>0</v>
      </c>
      <c r="CO133" s="101">
        <v>0</v>
      </c>
      <c r="CP133" s="220">
        <v>0</v>
      </c>
      <c r="CQ133" s="216">
        <v>540</v>
      </c>
      <c r="CR133" s="222">
        <v>0</v>
      </c>
      <c r="CS133" s="198">
        <v>0</v>
      </c>
      <c r="CT133" s="198">
        <v>40.5</v>
      </c>
      <c r="CU133" s="198"/>
      <c r="CV133" s="198"/>
      <c r="CW133" s="222"/>
      <c r="CX133" s="272"/>
      <c r="CY133" s="272">
        <v>522793.63636363641</v>
      </c>
      <c r="CZ133" s="272">
        <v>361</v>
      </c>
      <c r="DA133" s="272"/>
      <c r="DB133" s="272"/>
      <c r="DC133" s="272"/>
      <c r="DD133" s="230">
        <f t="shared" si="18"/>
        <v>-1</v>
      </c>
      <c r="DE133" s="273">
        <f t="shared" si="19"/>
        <v>540</v>
      </c>
      <c r="DF133" s="14">
        <f t="shared" si="20"/>
        <v>0</v>
      </c>
      <c r="DG133" s="148">
        <f t="shared" si="21"/>
        <v>0</v>
      </c>
      <c r="DH133" s="148" t="str">
        <f t="shared" si="22"/>
        <v/>
      </c>
      <c r="DI133" s="273">
        <f t="shared" si="23"/>
        <v>540</v>
      </c>
      <c r="DJ133" s="264">
        <f t="shared" si="24"/>
        <v>0</v>
      </c>
      <c r="DL133" s="14" t="str">
        <f>IFERROR(#REF!-AP133,"")</f>
        <v/>
      </c>
      <c r="DN133" s="274" t="str">
        <f>IFERROR(#REF!-M133,"")</f>
        <v/>
      </c>
      <c r="DO133" s="186" t="e">
        <f>IF(#REF!&gt;AQ133,0,1)</f>
        <v>#REF!</v>
      </c>
      <c r="DP133" s="186">
        <f t="shared" si="25"/>
        <v>0</v>
      </c>
      <c r="DQ133" s="186">
        <f t="shared" si="26"/>
        <v>1</v>
      </c>
      <c r="DR133" s="186"/>
      <c r="DS133" s="186"/>
      <c r="DT133" s="186"/>
      <c r="DU133" s="186"/>
      <c r="DV133" s="186"/>
      <c r="DW133" s="186"/>
      <c r="DX133" s="186"/>
      <c r="DY133" s="186"/>
      <c r="DZ133" s="186"/>
      <c r="EA133" s="186"/>
      <c r="EB133" s="186"/>
      <c r="EC133" s="186"/>
      <c r="ED133" s="186"/>
      <c r="EE133" s="186"/>
      <c r="EF133" s="186"/>
      <c r="EG133" s="186"/>
      <c r="EH133" s="186"/>
      <c r="EI133" s="186"/>
      <c r="EJ133" s="186"/>
    </row>
    <row r="134" spans="1:140" s="195" customFormat="1" ht="31.5" hidden="1" customHeight="1" x14ac:dyDescent="0.2">
      <c r="A134" s="214">
        <v>44931</v>
      </c>
      <c r="B134" s="194">
        <v>5</v>
      </c>
      <c r="C134" s="194">
        <v>1</v>
      </c>
      <c r="D134" s="193">
        <v>2023</v>
      </c>
      <c r="E134" s="194">
        <v>375</v>
      </c>
      <c r="F134" s="194">
        <v>437</v>
      </c>
      <c r="G134" s="194">
        <v>3</v>
      </c>
      <c r="H134" s="207" t="s">
        <v>281</v>
      </c>
      <c r="I134" s="148" t="s">
        <v>282</v>
      </c>
      <c r="J134" s="148" t="s">
        <v>193</v>
      </c>
      <c r="K134" s="148">
        <v>4</v>
      </c>
      <c r="L134" s="148">
        <v>2</v>
      </c>
      <c r="M134" s="208">
        <v>168</v>
      </c>
      <c r="N134" s="209">
        <v>158</v>
      </c>
      <c r="O134" s="210">
        <v>179</v>
      </c>
      <c r="P134" s="196"/>
      <c r="Q134" s="196"/>
      <c r="R134" s="196"/>
      <c r="S134" s="196"/>
      <c r="T134" s="196"/>
      <c r="U134" s="196"/>
      <c r="V134" s="196"/>
      <c r="W134" s="196"/>
      <c r="X134" s="196"/>
      <c r="Y134" s="196"/>
      <c r="Z134" s="197"/>
      <c r="AA134" s="197">
        <v>115</v>
      </c>
      <c r="AB134" s="196">
        <v>240</v>
      </c>
      <c r="AC134" s="196"/>
      <c r="AD134" s="196">
        <v>238</v>
      </c>
      <c r="AE134" s="196"/>
      <c r="AF134" s="196">
        <v>244</v>
      </c>
      <c r="AG134" s="196">
        <v>176</v>
      </c>
      <c r="AH134" s="196"/>
      <c r="AI134" s="196">
        <v>179</v>
      </c>
      <c r="AJ134" s="196"/>
      <c r="AK134" s="196">
        <v>178</v>
      </c>
      <c r="AL134" s="197">
        <v>115</v>
      </c>
      <c r="AM134" s="197">
        <v>114</v>
      </c>
      <c r="AN134" s="271">
        <v>240.66666666666671</v>
      </c>
      <c r="AO134" s="271">
        <v>177.66666666666671</v>
      </c>
      <c r="AP134" s="218">
        <v>120</v>
      </c>
      <c r="AQ134" s="219">
        <v>120</v>
      </c>
      <c r="AR134" s="217">
        <v>125.58139534883721</v>
      </c>
      <c r="AS134" s="217">
        <v>114.6666666666667</v>
      </c>
      <c r="AT134" s="217"/>
      <c r="AU134" s="217"/>
      <c r="AV134" s="217"/>
      <c r="AW134" s="217">
        <v>2</v>
      </c>
      <c r="AX134" s="217">
        <v>4</v>
      </c>
      <c r="AY134" s="217">
        <v>2</v>
      </c>
      <c r="AZ134" s="217"/>
      <c r="BA134" s="217"/>
      <c r="BB134" s="217"/>
      <c r="BC134" s="217"/>
      <c r="BD134" s="217"/>
      <c r="BE134" s="217"/>
      <c r="BF134" s="217"/>
      <c r="BG134" s="217"/>
      <c r="BH134" s="217">
        <v>1350</v>
      </c>
      <c r="BI134" s="217">
        <v>4</v>
      </c>
      <c r="BJ134" s="217">
        <v>8</v>
      </c>
      <c r="BK134" s="217">
        <v>4</v>
      </c>
      <c r="BL134" s="217"/>
      <c r="BM134" s="217"/>
      <c r="BN134" s="217"/>
      <c r="BO134" s="217"/>
      <c r="BP134" s="217"/>
      <c r="BQ134" s="217"/>
      <c r="BR134" s="186" t="s">
        <v>194</v>
      </c>
      <c r="BS134" s="186" t="s">
        <v>195</v>
      </c>
      <c r="BT134" s="186" t="s">
        <v>283</v>
      </c>
      <c r="BU134" s="186" t="s">
        <v>197</v>
      </c>
      <c r="BV134" s="186">
        <v>1</v>
      </c>
      <c r="BW134" s="186" t="s">
        <v>284</v>
      </c>
      <c r="BX134" s="186" t="s">
        <v>198</v>
      </c>
      <c r="BY134" s="221">
        <v>1.4999999999999999E-2</v>
      </c>
      <c r="BZ134" s="217">
        <v>8</v>
      </c>
      <c r="CA134" s="217">
        <v>4</v>
      </c>
      <c r="CB134" s="217">
        <v>4</v>
      </c>
      <c r="CC134" s="217">
        <v>16</v>
      </c>
      <c r="CD134" s="217">
        <v>8</v>
      </c>
      <c r="CE134" s="217">
        <v>1358</v>
      </c>
      <c r="CF134" s="186">
        <v>3</v>
      </c>
      <c r="CG134" s="186">
        <v>6</v>
      </c>
      <c r="CH134" s="101">
        <v>3</v>
      </c>
      <c r="CI134" s="101">
        <v>0</v>
      </c>
      <c r="CJ134" s="101">
        <v>0</v>
      </c>
      <c r="CK134" s="101">
        <v>0</v>
      </c>
      <c r="CL134" s="101">
        <v>0</v>
      </c>
      <c r="CM134" s="101">
        <v>0</v>
      </c>
      <c r="CN134" s="101">
        <v>0</v>
      </c>
      <c r="CO134" s="101">
        <v>24</v>
      </c>
      <c r="CP134" s="220">
        <v>12</v>
      </c>
      <c r="CQ134" s="216">
        <v>1362</v>
      </c>
      <c r="CR134" s="222">
        <v>8.8105726872246704E-3</v>
      </c>
      <c r="CS134" s="198">
        <v>2.016</v>
      </c>
      <c r="CT134" s="198">
        <v>228.816</v>
      </c>
      <c r="CU134" s="198">
        <v>2.1320000000000001</v>
      </c>
      <c r="CV134" s="198">
        <v>241.982</v>
      </c>
      <c r="CW134" s="222">
        <v>0.4325396825396825</v>
      </c>
      <c r="CX134" s="272">
        <v>9.555555555555556E-2</v>
      </c>
      <c r="CY134" s="272">
        <v>2681901.8181818179</v>
      </c>
      <c r="CZ134" s="272">
        <v>361</v>
      </c>
      <c r="DA134" s="272"/>
      <c r="DB134" s="272"/>
      <c r="DC134" s="272"/>
      <c r="DD134" s="230">
        <f t="shared" si="18"/>
        <v>0.43253968253968283</v>
      </c>
      <c r="DE134" s="273">
        <f t="shared" si="19"/>
        <v>1350</v>
      </c>
      <c r="DF134" s="14">
        <f t="shared" si="20"/>
        <v>24</v>
      </c>
      <c r="DG134" s="148">
        <f t="shared" si="21"/>
        <v>12</v>
      </c>
      <c r="DH134" s="148">
        <f t="shared" si="22"/>
        <v>0.1</v>
      </c>
      <c r="DI134" s="273">
        <f t="shared" si="23"/>
        <v>1362</v>
      </c>
      <c r="DJ134" s="264">
        <f t="shared" si="24"/>
        <v>8.8105726872246704E-3</v>
      </c>
      <c r="DL134" s="14" t="str">
        <f>IFERROR(#REF!-AP134,"")</f>
        <v/>
      </c>
      <c r="DN134" s="274" t="str">
        <f>IFERROR(#REF!-M134,"")</f>
        <v/>
      </c>
      <c r="DO134" s="186" t="e">
        <f>IF(#REF!&gt;AQ134,0,1)</f>
        <v>#REF!</v>
      </c>
      <c r="DP134" s="186">
        <f t="shared" si="25"/>
        <v>1</v>
      </c>
      <c r="DQ134" s="186">
        <f t="shared" si="26"/>
        <v>1</v>
      </c>
      <c r="DR134" s="186"/>
      <c r="DS134" s="186"/>
      <c r="DT134" s="186"/>
      <c r="DU134" s="186"/>
      <c r="DV134" s="186"/>
      <c r="DW134" s="186"/>
      <c r="DX134" s="186"/>
      <c r="DY134" s="186"/>
      <c r="DZ134" s="186"/>
      <c r="EA134" s="186"/>
      <c r="EB134" s="186"/>
      <c r="EC134" s="186"/>
      <c r="ED134" s="186"/>
      <c r="EE134" s="186"/>
      <c r="EF134" s="186"/>
      <c r="EG134" s="186"/>
      <c r="EH134" s="186"/>
      <c r="EI134" s="186"/>
      <c r="EJ134" s="186"/>
    </row>
    <row r="135" spans="1:140" s="195" customFormat="1" ht="31.5" hidden="1" customHeight="1" x14ac:dyDescent="0.2">
      <c r="A135" s="214">
        <v>44931</v>
      </c>
      <c r="B135" s="194">
        <v>5</v>
      </c>
      <c r="C135" s="194">
        <v>1</v>
      </c>
      <c r="D135" s="193">
        <v>2023</v>
      </c>
      <c r="E135" s="194">
        <v>421</v>
      </c>
      <c r="F135" s="194">
        <v>667</v>
      </c>
      <c r="G135" s="194">
        <v>4</v>
      </c>
      <c r="H135" s="207" t="s">
        <v>289</v>
      </c>
      <c r="I135" s="148" t="s">
        <v>290</v>
      </c>
      <c r="J135" s="148" t="s">
        <v>193</v>
      </c>
      <c r="K135" s="148">
        <v>1</v>
      </c>
      <c r="L135" s="148">
        <v>4</v>
      </c>
      <c r="M135" s="208">
        <v>1554</v>
      </c>
      <c r="N135" s="209">
        <v>1462</v>
      </c>
      <c r="O135" s="210">
        <v>1664</v>
      </c>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c r="AO135" s="271"/>
      <c r="AP135" s="218">
        <v>18</v>
      </c>
      <c r="AQ135" s="219">
        <v>200</v>
      </c>
      <c r="AR135" s="217"/>
      <c r="AS135" s="217"/>
      <c r="AT135" s="217"/>
      <c r="AU135" s="217"/>
      <c r="AV135" s="217"/>
      <c r="AW135" s="217"/>
      <c r="AX135" s="217"/>
      <c r="AY135" s="217"/>
      <c r="AZ135" s="217"/>
      <c r="BA135" s="217"/>
      <c r="BB135" s="217"/>
      <c r="BC135" s="217"/>
      <c r="BD135" s="217"/>
      <c r="BE135" s="217"/>
      <c r="BF135" s="217"/>
      <c r="BG135" s="217"/>
      <c r="BH135" s="217">
        <v>300</v>
      </c>
      <c r="BI135" s="217"/>
      <c r="BJ135" s="217"/>
      <c r="BK135" s="217"/>
      <c r="BL135" s="217"/>
      <c r="BM135" s="217"/>
      <c r="BN135" s="217"/>
      <c r="BO135" s="217"/>
      <c r="BP135" s="217"/>
      <c r="BQ135" s="217"/>
      <c r="BR135" s="186" t="s">
        <v>194</v>
      </c>
      <c r="BS135" s="186" t="s">
        <v>195</v>
      </c>
      <c r="BT135" s="186" t="s">
        <v>291</v>
      </c>
      <c r="BU135" s="186" t="s">
        <v>197</v>
      </c>
      <c r="BV135" s="186">
        <v>1</v>
      </c>
      <c r="BW135" s="186" t="s">
        <v>292</v>
      </c>
      <c r="BX135" s="186" t="s">
        <v>198</v>
      </c>
      <c r="BY135" s="221">
        <v>1.4999999999999999E-2</v>
      </c>
      <c r="BZ135" s="217">
        <v>0</v>
      </c>
      <c r="CA135" s="217">
        <v>0</v>
      </c>
      <c r="CB135" s="217">
        <v>0</v>
      </c>
      <c r="CC135" s="217">
        <v>0</v>
      </c>
      <c r="CD135" s="217">
        <v>0</v>
      </c>
      <c r="CE135" s="217">
        <v>300</v>
      </c>
      <c r="CF135" s="186">
        <v>0</v>
      </c>
      <c r="CG135" s="186">
        <v>0</v>
      </c>
      <c r="CH135" s="101">
        <v>0</v>
      </c>
      <c r="CI135" s="101">
        <v>0</v>
      </c>
      <c r="CJ135" s="101">
        <v>0</v>
      </c>
      <c r="CK135" s="101">
        <v>0</v>
      </c>
      <c r="CL135" s="101">
        <v>0</v>
      </c>
      <c r="CM135" s="101">
        <v>0</v>
      </c>
      <c r="CN135" s="101">
        <v>0</v>
      </c>
      <c r="CO135" s="101">
        <v>0</v>
      </c>
      <c r="CP135" s="220">
        <v>0</v>
      </c>
      <c r="CQ135" s="216">
        <v>300</v>
      </c>
      <c r="CR135" s="222">
        <v>0</v>
      </c>
      <c r="CS135" s="198">
        <v>0</v>
      </c>
      <c r="CT135" s="198">
        <v>466.2</v>
      </c>
      <c r="CU135" s="198"/>
      <c r="CV135" s="198"/>
      <c r="CW135" s="222"/>
      <c r="CX135" s="272"/>
      <c r="CY135" s="272">
        <v>88609.090909090912</v>
      </c>
      <c r="CZ135" s="272">
        <v>361</v>
      </c>
      <c r="DA135" s="272"/>
      <c r="DB135" s="272"/>
      <c r="DC135" s="272"/>
      <c r="DD135" s="230">
        <f t="shared" si="18"/>
        <v>-1</v>
      </c>
      <c r="DE135" s="273">
        <f t="shared" si="19"/>
        <v>300</v>
      </c>
      <c r="DF135" s="14">
        <f t="shared" si="20"/>
        <v>0</v>
      </c>
      <c r="DG135" s="148">
        <f t="shared" si="21"/>
        <v>0</v>
      </c>
      <c r="DH135" s="148" t="str">
        <f t="shared" si="22"/>
        <v/>
      </c>
      <c r="DI135" s="273">
        <f t="shared" si="23"/>
        <v>300</v>
      </c>
      <c r="DJ135" s="264">
        <f t="shared" si="24"/>
        <v>0</v>
      </c>
      <c r="DL135" s="14" t="str">
        <f>IFERROR(#REF!-AP135,"")</f>
        <v/>
      </c>
      <c r="DN135" s="274" t="str">
        <f>IFERROR(#REF!-M135,"")</f>
        <v/>
      </c>
      <c r="DO135" s="186" t="e">
        <f>IF(#REF!&gt;AQ135,0,1)</f>
        <v>#REF!</v>
      </c>
      <c r="DP135" s="186">
        <f t="shared" si="25"/>
        <v>0</v>
      </c>
      <c r="DQ135" s="186">
        <f t="shared" si="26"/>
        <v>1</v>
      </c>
      <c r="DR135" s="186"/>
      <c r="DS135" s="186"/>
      <c r="DT135" s="186"/>
      <c r="DU135" s="186"/>
      <c r="DV135" s="186"/>
      <c r="DW135" s="186"/>
      <c r="DX135" s="186"/>
      <c r="DY135" s="186"/>
      <c r="DZ135" s="186"/>
      <c r="EA135" s="186"/>
      <c r="EB135" s="186"/>
      <c r="EC135" s="186"/>
      <c r="ED135" s="186"/>
      <c r="EE135" s="186"/>
      <c r="EF135" s="186"/>
      <c r="EG135" s="186"/>
      <c r="EH135" s="186"/>
      <c r="EI135" s="186"/>
      <c r="EJ135" s="186"/>
    </row>
    <row r="136" spans="1:140" s="195" customFormat="1" ht="31.5" hidden="1" customHeight="1" x14ac:dyDescent="0.2">
      <c r="A136" s="214">
        <v>44931</v>
      </c>
      <c r="B136" s="194">
        <v>5</v>
      </c>
      <c r="C136" s="194">
        <v>1</v>
      </c>
      <c r="D136" s="193">
        <v>2023</v>
      </c>
      <c r="E136" s="194">
        <v>421</v>
      </c>
      <c r="F136" s="194">
        <v>673</v>
      </c>
      <c r="G136" s="194">
        <v>4</v>
      </c>
      <c r="H136" s="207" t="s">
        <v>293</v>
      </c>
      <c r="I136" s="148" t="s">
        <v>294</v>
      </c>
      <c r="J136" s="148" t="s">
        <v>193</v>
      </c>
      <c r="K136" s="148">
        <v>1</v>
      </c>
      <c r="L136" s="148">
        <v>4</v>
      </c>
      <c r="M136" s="208">
        <v>61</v>
      </c>
      <c r="N136" s="209">
        <v>57</v>
      </c>
      <c r="O136" s="210">
        <v>65</v>
      </c>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c r="AO136" s="271"/>
      <c r="AP136" s="218">
        <v>18</v>
      </c>
      <c r="AQ136" s="219">
        <v>200</v>
      </c>
      <c r="AR136" s="217"/>
      <c r="AS136" s="217"/>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t="s">
        <v>194</v>
      </c>
      <c r="BS136" s="186" t="s">
        <v>195</v>
      </c>
      <c r="BT136" s="186" t="s">
        <v>295</v>
      </c>
      <c r="BU136" s="186" t="s">
        <v>197</v>
      </c>
      <c r="BV136" s="186">
        <v>1</v>
      </c>
      <c r="BW136" s="186" t="s">
        <v>292</v>
      </c>
      <c r="BX136" s="186" t="s">
        <v>198</v>
      </c>
      <c r="BY136" s="221">
        <v>1.4999999999999999E-2</v>
      </c>
      <c r="BZ136" s="217">
        <v>0</v>
      </c>
      <c r="CA136" s="217">
        <v>0</v>
      </c>
      <c r="CB136" s="217">
        <v>0</v>
      </c>
      <c r="CC136" s="217">
        <v>0</v>
      </c>
      <c r="CD136" s="217">
        <v>0</v>
      </c>
      <c r="CE136" s="217">
        <v>0</v>
      </c>
      <c r="CF136" s="186">
        <v>0</v>
      </c>
      <c r="CG136" s="186">
        <v>0</v>
      </c>
      <c r="CH136" s="101">
        <v>0</v>
      </c>
      <c r="CI136" s="101">
        <v>0</v>
      </c>
      <c r="CJ136" s="101">
        <v>0</v>
      </c>
      <c r="CK136" s="101">
        <v>0</v>
      </c>
      <c r="CL136" s="101">
        <v>0</v>
      </c>
      <c r="CM136" s="101">
        <v>0</v>
      </c>
      <c r="CN136" s="101">
        <v>0</v>
      </c>
      <c r="CO136" s="101">
        <v>0</v>
      </c>
      <c r="CP136" s="220">
        <v>0</v>
      </c>
      <c r="CQ136" s="216">
        <v>0</v>
      </c>
      <c r="CR136" s="222"/>
      <c r="CS136" s="198">
        <v>0</v>
      </c>
      <c r="CT136" s="198">
        <v>0</v>
      </c>
      <c r="CU136" s="198"/>
      <c r="CV136" s="198"/>
      <c r="CW136" s="222"/>
      <c r="CX136" s="272"/>
      <c r="CY136" s="272">
        <v>0</v>
      </c>
      <c r="CZ136" s="272">
        <v>361</v>
      </c>
      <c r="DA136" s="272"/>
      <c r="DB136" s="272"/>
      <c r="DC136" s="272"/>
      <c r="DD136" s="230">
        <f t="shared" si="18"/>
        <v>-1</v>
      </c>
      <c r="DE136" s="273">
        <f t="shared" si="19"/>
        <v>0</v>
      </c>
      <c r="DF136" s="14">
        <f t="shared" si="20"/>
        <v>0</v>
      </c>
      <c r="DG136" s="148">
        <f t="shared" si="21"/>
        <v>0</v>
      </c>
      <c r="DH136" s="148" t="str">
        <f t="shared" si="22"/>
        <v/>
      </c>
      <c r="DI136" s="273">
        <f t="shared" si="23"/>
        <v>0</v>
      </c>
      <c r="DJ136" s="264" t="str">
        <f t="shared" si="24"/>
        <v/>
      </c>
      <c r="DL136" s="14" t="str">
        <f>IFERROR(#REF!-AP136,"")</f>
        <v/>
      </c>
      <c r="DN136" s="274" t="str">
        <f>IFERROR(#REF!-M136,"")</f>
        <v/>
      </c>
      <c r="DO136" s="186" t="e">
        <f>IF(#REF!&gt;AQ136,0,1)</f>
        <v>#REF!</v>
      </c>
      <c r="DP136" s="186">
        <f t="shared" si="25"/>
        <v>0</v>
      </c>
      <c r="DQ136" s="186">
        <f t="shared" si="26"/>
        <v>1</v>
      </c>
      <c r="DR136" s="186"/>
      <c r="DS136" s="186"/>
      <c r="DT136" s="186"/>
      <c r="DU136" s="186"/>
      <c r="DV136" s="186"/>
      <c r="DW136" s="186"/>
      <c r="DX136" s="186"/>
      <c r="DY136" s="186"/>
      <c r="DZ136" s="186"/>
      <c r="EA136" s="186"/>
      <c r="EB136" s="186"/>
      <c r="EC136" s="186"/>
      <c r="ED136" s="186"/>
      <c r="EE136" s="186"/>
      <c r="EF136" s="186"/>
      <c r="EG136" s="186"/>
      <c r="EH136" s="186"/>
      <c r="EI136" s="186"/>
      <c r="EJ136" s="186"/>
    </row>
    <row r="137" spans="1:140" s="195" customFormat="1" ht="31.5" hidden="1" customHeight="1" x14ac:dyDescent="0.2">
      <c r="A137" s="214">
        <v>44931</v>
      </c>
      <c r="B137" s="194">
        <v>5</v>
      </c>
      <c r="C137" s="194">
        <v>1</v>
      </c>
      <c r="D137" s="193">
        <v>2023</v>
      </c>
      <c r="E137" s="194">
        <v>425</v>
      </c>
      <c r="F137" s="194">
        <v>674</v>
      </c>
      <c r="G137" s="194">
        <v>4</v>
      </c>
      <c r="H137" s="207" t="s">
        <v>238</v>
      </c>
      <c r="I137" s="148" t="s">
        <v>239</v>
      </c>
      <c r="J137" s="148" t="s">
        <v>217</v>
      </c>
      <c r="K137" s="148">
        <v>2</v>
      </c>
      <c r="L137" s="148">
        <v>1</v>
      </c>
      <c r="M137" s="208">
        <v>256</v>
      </c>
      <c r="N137" s="209">
        <v>240</v>
      </c>
      <c r="O137" s="210">
        <v>274</v>
      </c>
      <c r="P137" s="196"/>
      <c r="Q137" s="196"/>
      <c r="R137" s="196"/>
      <c r="S137" s="196"/>
      <c r="T137" s="196">
        <v>386</v>
      </c>
      <c r="U137" s="196"/>
      <c r="V137" s="196"/>
      <c r="W137" s="196"/>
      <c r="X137" s="196"/>
      <c r="Y137" s="196">
        <v>308</v>
      </c>
      <c r="Z137" s="197"/>
      <c r="AA137" s="197">
        <v>105</v>
      </c>
      <c r="AB137" s="196">
        <v>342</v>
      </c>
      <c r="AC137" s="196"/>
      <c r="AD137" s="196">
        <v>356</v>
      </c>
      <c r="AE137" s="196"/>
      <c r="AF137" s="196">
        <v>351</v>
      </c>
      <c r="AG137" s="196">
        <v>265</v>
      </c>
      <c r="AH137" s="196"/>
      <c r="AI137" s="196">
        <v>262</v>
      </c>
      <c r="AJ137" s="196"/>
      <c r="AK137" s="196">
        <v>271</v>
      </c>
      <c r="AL137" s="197">
        <v>104</v>
      </c>
      <c r="AM137" s="197">
        <v>103</v>
      </c>
      <c r="AN137" s="271">
        <v>358.75</v>
      </c>
      <c r="AO137" s="271">
        <v>276.5</v>
      </c>
      <c r="AP137" s="218">
        <v>60</v>
      </c>
      <c r="AQ137" s="219">
        <v>120</v>
      </c>
      <c r="AR137" s="217">
        <v>69.230769230769226</v>
      </c>
      <c r="AS137" s="217">
        <v>104</v>
      </c>
      <c r="AT137" s="217"/>
      <c r="AU137" s="217"/>
      <c r="AV137" s="217">
        <v>600</v>
      </c>
      <c r="AW137" s="217">
        <v>1</v>
      </c>
      <c r="AX137" s="217">
        <v>1</v>
      </c>
      <c r="AY137" s="217">
        <v>1</v>
      </c>
      <c r="AZ137" s="217"/>
      <c r="BA137" s="217"/>
      <c r="BB137" s="217"/>
      <c r="BC137" s="217"/>
      <c r="BD137" s="217"/>
      <c r="BE137" s="217"/>
      <c r="BF137" s="217"/>
      <c r="BG137" s="217"/>
      <c r="BH137" s="217"/>
      <c r="BI137" s="217">
        <v>4</v>
      </c>
      <c r="BJ137" s="217">
        <v>2</v>
      </c>
      <c r="BK137" s="217">
        <v>2</v>
      </c>
      <c r="BL137" s="217"/>
      <c r="BM137" s="217"/>
      <c r="BN137" s="217"/>
      <c r="BO137" s="217"/>
      <c r="BP137" s="217"/>
      <c r="BQ137" s="217"/>
      <c r="BR137" s="186" t="s">
        <v>194</v>
      </c>
      <c r="BS137" s="186" t="s">
        <v>195</v>
      </c>
      <c r="BT137" s="186" t="s">
        <v>240</v>
      </c>
      <c r="BU137" s="186" t="s">
        <v>219</v>
      </c>
      <c r="BV137" s="186">
        <v>1</v>
      </c>
      <c r="BW137" s="186" t="s">
        <v>238</v>
      </c>
      <c r="BX137" s="186" t="s">
        <v>198</v>
      </c>
      <c r="BY137" s="221">
        <v>1.4999999999999999E-2</v>
      </c>
      <c r="BZ137" s="217">
        <v>3</v>
      </c>
      <c r="CA137" s="217">
        <v>3</v>
      </c>
      <c r="CB137" s="217">
        <v>603</v>
      </c>
      <c r="CC137" s="217">
        <v>8</v>
      </c>
      <c r="CD137" s="217">
        <v>8</v>
      </c>
      <c r="CE137" s="217">
        <v>8</v>
      </c>
      <c r="CF137" s="186">
        <v>5</v>
      </c>
      <c r="CG137" s="186">
        <v>3</v>
      </c>
      <c r="CH137" s="101">
        <v>3</v>
      </c>
      <c r="CI137" s="101">
        <v>0</v>
      </c>
      <c r="CJ137" s="101">
        <v>0</v>
      </c>
      <c r="CK137" s="101">
        <v>0</v>
      </c>
      <c r="CL137" s="101">
        <v>0</v>
      </c>
      <c r="CM137" s="101">
        <v>0</v>
      </c>
      <c r="CN137" s="101">
        <v>0</v>
      </c>
      <c r="CO137" s="101">
        <v>11</v>
      </c>
      <c r="CP137" s="220">
        <v>11</v>
      </c>
      <c r="CQ137" s="216">
        <v>611</v>
      </c>
      <c r="CR137" s="222">
        <v>1.8003273322422259E-2</v>
      </c>
      <c r="CS137" s="198">
        <v>2.8159999999999998</v>
      </c>
      <c r="CT137" s="198">
        <v>156.416</v>
      </c>
      <c r="CU137" s="198">
        <v>3.0415000000000001</v>
      </c>
      <c r="CV137" s="198">
        <v>168.94149999999999</v>
      </c>
      <c r="CW137" s="222">
        <v>0.4013671875</v>
      </c>
      <c r="CX137" s="272">
        <v>0.15888888888888891</v>
      </c>
      <c r="CY137" s="272">
        <v>601557.27272727271</v>
      </c>
      <c r="CZ137" s="272">
        <v>361</v>
      </c>
      <c r="DA137" s="272"/>
      <c r="DB137" s="272"/>
      <c r="DC137" s="272"/>
      <c r="DD137" s="230">
        <f t="shared" si="18"/>
        <v>0.4013671875</v>
      </c>
      <c r="DE137" s="273">
        <f t="shared" si="19"/>
        <v>600</v>
      </c>
      <c r="DF137" s="14">
        <f t="shared" si="20"/>
        <v>11</v>
      </c>
      <c r="DG137" s="148">
        <f t="shared" si="21"/>
        <v>11</v>
      </c>
      <c r="DH137" s="148">
        <f t="shared" si="22"/>
        <v>0.2</v>
      </c>
      <c r="DI137" s="273">
        <f t="shared" si="23"/>
        <v>611</v>
      </c>
      <c r="DJ137" s="264">
        <f t="shared" si="24"/>
        <v>1.8003273322422259E-2</v>
      </c>
      <c r="DL137" s="14" t="str">
        <f>IFERROR(#REF!-AP137,"")</f>
        <v/>
      </c>
      <c r="DN137" s="274" t="str">
        <f>IFERROR(#REF!-M137,"")</f>
        <v/>
      </c>
      <c r="DO137" s="186" t="e">
        <f>IF(#REF!&gt;AQ137,0,1)</f>
        <v>#REF!</v>
      </c>
      <c r="DP137" s="186">
        <f t="shared" si="25"/>
        <v>1</v>
      </c>
      <c r="DQ137" s="186">
        <f t="shared" si="26"/>
        <v>0</v>
      </c>
      <c r="DR137" s="186"/>
      <c r="DS137" s="186"/>
      <c r="DT137" s="186"/>
      <c r="DU137" s="186"/>
      <c r="DV137" s="186"/>
      <c r="DW137" s="186"/>
      <c r="DX137" s="186"/>
      <c r="DY137" s="186"/>
      <c r="DZ137" s="186"/>
      <c r="EA137" s="186"/>
      <c r="EB137" s="186"/>
      <c r="EC137" s="186"/>
      <c r="ED137" s="186"/>
      <c r="EE137" s="186"/>
      <c r="EF137" s="186"/>
      <c r="EG137" s="186"/>
      <c r="EH137" s="186"/>
      <c r="EI137" s="186"/>
      <c r="EJ137" s="186"/>
    </row>
    <row r="138" spans="1:140" s="195" customFormat="1" ht="31.5" hidden="1" customHeight="1" x14ac:dyDescent="0.2">
      <c r="A138" s="214">
        <v>44931</v>
      </c>
      <c r="B138" s="194">
        <v>5</v>
      </c>
      <c r="C138" s="194">
        <v>1</v>
      </c>
      <c r="D138" s="193">
        <v>2023</v>
      </c>
      <c r="E138" s="194">
        <v>422</v>
      </c>
      <c r="F138" s="194">
        <v>668</v>
      </c>
      <c r="G138" s="194">
        <v>6</v>
      </c>
      <c r="H138" s="207" t="s">
        <v>235</v>
      </c>
      <c r="I138" s="148" t="s">
        <v>236</v>
      </c>
      <c r="J138" s="148" t="s">
        <v>193</v>
      </c>
      <c r="K138" s="148">
        <v>2</v>
      </c>
      <c r="L138" s="148">
        <v>1</v>
      </c>
      <c r="M138" s="208">
        <v>103</v>
      </c>
      <c r="N138" s="209">
        <v>96</v>
      </c>
      <c r="O138" s="210">
        <v>110</v>
      </c>
      <c r="P138" s="196"/>
      <c r="Q138" s="196"/>
      <c r="R138" s="196"/>
      <c r="S138" s="196"/>
      <c r="T138" s="196">
        <v>146</v>
      </c>
      <c r="U138" s="196"/>
      <c r="V138" s="196"/>
      <c r="W138" s="196"/>
      <c r="X138" s="196"/>
      <c r="Y138" s="196">
        <v>112</v>
      </c>
      <c r="Z138" s="197"/>
      <c r="AA138" s="197">
        <v>96</v>
      </c>
      <c r="AB138" s="196">
        <v>149</v>
      </c>
      <c r="AC138" s="196"/>
      <c r="AD138" s="196">
        <v>159</v>
      </c>
      <c r="AE138" s="196"/>
      <c r="AF138" s="196">
        <v>162</v>
      </c>
      <c r="AG138" s="196">
        <v>106</v>
      </c>
      <c r="AH138" s="196"/>
      <c r="AI138" s="196">
        <v>102</v>
      </c>
      <c r="AJ138" s="196"/>
      <c r="AK138" s="196">
        <v>104</v>
      </c>
      <c r="AL138" s="197">
        <v>94</v>
      </c>
      <c r="AM138" s="197">
        <v>95</v>
      </c>
      <c r="AN138" s="271">
        <v>154</v>
      </c>
      <c r="AO138" s="271">
        <v>106</v>
      </c>
      <c r="AP138" s="218">
        <v>103</v>
      </c>
      <c r="AQ138" s="219">
        <v>105</v>
      </c>
      <c r="AR138" s="217">
        <v>75.78947368421052</v>
      </c>
      <c r="AS138" s="217">
        <v>95</v>
      </c>
      <c r="AT138" s="217"/>
      <c r="AU138" s="217"/>
      <c r="AV138" s="217">
        <v>520</v>
      </c>
      <c r="AW138" s="217">
        <v>2</v>
      </c>
      <c r="AX138" s="217">
        <v>2</v>
      </c>
      <c r="AY138" s="217">
        <v>2</v>
      </c>
      <c r="AZ138" s="217"/>
      <c r="BA138" s="217"/>
      <c r="BB138" s="217"/>
      <c r="BC138" s="217"/>
      <c r="BD138" s="217"/>
      <c r="BE138" s="217"/>
      <c r="BF138" s="217"/>
      <c r="BG138" s="217"/>
      <c r="BH138" s="217">
        <v>1240</v>
      </c>
      <c r="BI138" s="217">
        <v>4</v>
      </c>
      <c r="BJ138" s="217">
        <v>4</v>
      </c>
      <c r="BK138" s="217">
        <v>4</v>
      </c>
      <c r="BL138" s="217"/>
      <c r="BM138" s="217"/>
      <c r="BN138" s="217"/>
      <c r="BO138" s="217"/>
      <c r="BP138" s="217"/>
      <c r="BQ138" s="217"/>
      <c r="BR138" s="186" t="s">
        <v>194</v>
      </c>
      <c r="BS138" s="186" t="s">
        <v>195</v>
      </c>
      <c r="BT138" s="186" t="s">
        <v>237</v>
      </c>
      <c r="BU138" s="186" t="s">
        <v>197</v>
      </c>
      <c r="BV138" s="186">
        <v>1</v>
      </c>
      <c r="BW138" s="186" t="s">
        <v>235</v>
      </c>
      <c r="BX138" s="186" t="s">
        <v>198</v>
      </c>
      <c r="BY138" s="221">
        <v>1.4999999999999999E-2</v>
      </c>
      <c r="BZ138" s="217">
        <v>6</v>
      </c>
      <c r="CA138" s="217">
        <v>6</v>
      </c>
      <c r="CB138" s="217">
        <v>526</v>
      </c>
      <c r="CC138" s="217">
        <v>12</v>
      </c>
      <c r="CD138" s="217">
        <v>12</v>
      </c>
      <c r="CE138" s="217">
        <v>1252</v>
      </c>
      <c r="CF138" s="186">
        <v>6</v>
      </c>
      <c r="CG138" s="186">
        <v>6</v>
      </c>
      <c r="CH138" s="101">
        <v>6</v>
      </c>
      <c r="CI138" s="101">
        <v>0</v>
      </c>
      <c r="CJ138" s="101">
        <v>0</v>
      </c>
      <c r="CK138" s="101">
        <v>0</v>
      </c>
      <c r="CL138" s="101">
        <v>0</v>
      </c>
      <c r="CM138" s="101">
        <v>0</v>
      </c>
      <c r="CN138" s="101">
        <v>0</v>
      </c>
      <c r="CO138" s="101">
        <v>18</v>
      </c>
      <c r="CP138" s="220">
        <v>18</v>
      </c>
      <c r="CQ138" s="216">
        <v>1778</v>
      </c>
      <c r="CR138" s="222">
        <v>1.012373453318335E-2</v>
      </c>
      <c r="CS138" s="198">
        <v>1.8540000000000001</v>
      </c>
      <c r="CT138" s="198">
        <v>183.13399999999999</v>
      </c>
      <c r="CU138" s="198">
        <v>1.9079999999999999</v>
      </c>
      <c r="CV138" s="198">
        <v>188.46799999999999</v>
      </c>
      <c r="CW138" s="222">
        <v>0.49514563106796122</v>
      </c>
      <c r="CX138" s="272">
        <v>0.23749999999999999</v>
      </c>
      <c r="CY138" s="272">
        <v>3005062.4545454551</v>
      </c>
      <c r="CZ138" s="272">
        <v>361</v>
      </c>
      <c r="DA138" s="272"/>
      <c r="DB138" s="272"/>
      <c r="DC138" s="272"/>
      <c r="DD138" s="230">
        <f t="shared" si="18"/>
        <v>0.49514563106796117</v>
      </c>
      <c r="DE138" s="273">
        <f t="shared" si="19"/>
        <v>1760</v>
      </c>
      <c r="DF138" s="14">
        <f t="shared" si="20"/>
        <v>18</v>
      </c>
      <c r="DG138" s="148">
        <f t="shared" si="21"/>
        <v>18</v>
      </c>
      <c r="DH138" s="148">
        <f t="shared" si="22"/>
        <v>0.2</v>
      </c>
      <c r="DI138" s="273">
        <f t="shared" si="23"/>
        <v>1778</v>
      </c>
      <c r="DJ138" s="264">
        <f t="shared" si="24"/>
        <v>1.0123734533183352E-2</v>
      </c>
      <c r="DL138" s="14" t="str">
        <f>IFERROR(#REF!-AP138,"")</f>
        <v/>
      </c>
      <c r="DN138" s="274" t="str">
        <f>IFERROR(#REF!-M138,"")</f>
        <v/>
      </c>
      <c r="DO138" s="186" t="e">
        <f>IF(#REF!&gt;AQ138,0,1)</f>
        <v>#REF!</v>
      </c>
      <c r="DP138" s="186">
        <f t="shared" si="25"/>
        <v>1</v>
      </c>
      <c r="DQ138" s="186">
        <f t="shared" si="26"/>
        <v>1</v>
      </c>
      <c r="DR138" s="186"/>
      <c r="DS138" s="186"/>
      <c r="DT138" s="186"/>
      <c r="DU138" s="186"/>
      <c r="DV138" s="186"/>
      <c r="DW138" s="186"/>
      <c r="DX138" s="186"/>
      <c r="DY138" s="186"/>
      <c r="DZ138" s="186"/>
      <c r="EA138" s="186"/>
      <c r="EB138" s="186"/>
      <c r="EC138" s="186"/>
      <c r="ED138" s="186"/>
      <c r="EE138" s="186"/>
      <c r="EF138" s="186"/>
      <c r="EG138" s="186"/>
      <c r="EH138" s="186"/>
      <c r="EI138" s="186"/>
      <c r="EJ138" s="186"/>
    </row>
    <row r="139" spans="1:140" s="195" customFormat="1" ht="31.5" hidden="1" customHeight="1" x14ac:dyDescent="0.2">
      <c r="A139" s="214">
        <v>44931</v>
      </c>
      <c r="B139" s="194">
        <v>5</v>
      </c>
      <c r="C139" s="194">
        <v>1</v>
      </c>
      <c r="D139" s="193">
        <v>2023</v>
      </c>
      <c r="E139" s="194">
        <v>423</v>
      </c>
      <c r="F139" s="194">
        <v>669</v>
      </c>
      <c r="G139" s="194">
        <v>8</v>
      </c>
      <c r="H139" s="207" t="s">
        <v>241</v>
      </c>
      <c r="I139" s="148" t="s">
        <v>242</v>
      </c>
      <c r="J139" s="148" t="s">
        <v>193</v>
      </c>
      <c r="K139" s="148">
        <v>2</v>
      </c>
      <c r="L139" s="148">
        <v>2</v>
      </c>
      <c r="M139" s="208">
        <v>954</v>
      </c>
      <c r="N139" s="209">
        <v>897</v>
      </c>
      <c r="O139" s="210">
        <v>1021</v>
      </c>
      <c r="P139" s="196"/>
      <c r="Q139" s="196"/>
      <c r="R139" s="196"/>
      <c r="S139" s="196"/>
      <c r="T139" s="196">
        <v>1255</v>
      </c>
      <c r="U139" s="196"/>
      <c r="V139" s="196"/>
      <c r="W139" s="196"/>
      <c r="X139" s="196"/>
      <c r="Y139" s="196">
        <v>1040</v>
      </c>
      <c r="Z139" s="197"/>
      <c r="AA139" s="197">
        <v>166</v>
      </c>
      <c r="AB139" s="196">
        <v>1360</v>
      </c>
      <c r="AC139" s="196"/>
      <c r="AD139" s="196">
        <v>1402</v>
      </c>
      <c r="AE139" s="196"/>
      <c r="AF139" s="196">
        <v>1318</v>
      </c>
      <c r="AG139" s="196">
        <v>1007</v>
      </c>
      <c r="AH139" s="196"/>
      <c r="AI139" s="196">
        <v>934</v>
      </c>
      <c r="AJ139" s="196"/>
      <c r="AK139" s="196">
        <v>957</v>
      </c>
      <c r="AL139" s="197">
        <v>154</v>
      </c>
      <c r="AM139" s="197">
        <v>155</v>
      </c>
      <c r="AN139" s="271">
        <v>1333.75</v>
      </c>
      <c r="AO139" s="271">
        <v>984.5</v>
      </c>
      <c r="AP139" s="218">
        <v>40</v>
      </c>
      <c r="AQ139" s="219">
        <v>180</v>
      </c>
      <c r="AR139" s="217">
        <v>45.473684210526322</v>
      </c>
      <c r="AS139" s="217">
        <v>158.33333333333329</v>
      </c>
      <c r="AT139" s="217"/>
      <c r="AU139" s="217"/>
      <c r="AV139" s="217">
        <v>300</v>
      </c>
      <c r="AW139" s="217">
        <v>2</v>
      </c>
      <c r="AX139" s="217">
        <v>4</v>
      </c>
      <c r="AY139" s="217">
        <v>2</v>
      </c>
      <c r="AZ139" s="217"/>
      <c r="BA139" s="217"/>
      <c r="BB139" s="217"/>
      <c r="BC139" s="217"/>
      <c r="BD139" s="217"/>
      <c r="BE139" s="217"/>
      <c r="BF139" s="217"/>
      <c r="BG139" s="217"/>
      <c r="BH139" s="217">
        <v>264</v>
      </c>
      <c r="BI139" s="217">
        <v>6</v>
      </c>
      <c r="BJ139" s="217">
        <v>6</v>
      </c>
      <c r="BK139" s="217">
        <v>6</v>
      </c>
      <c r="BL139" s="217"/>
      <c r="BM139" s="217"/>
      <c r="BN139" s="217"/>
      <c r="BO139" s="217"/>
      <c r="BP139" s="217"/>
      <c r="BQ139" s="217"/>
      <c r="BR139" s="186" t="s">
        <v>194</v>
      </c>
      <c r="BS139" s="186" t="s">
        <v>195</v>
      </c>
      <c r="BT139" s="186" t="s">
        <v>243</v>
      </c>
      <c r="BU139" s="186" t="s">
        <v>197</v>
      </c>
      <c r="BV139" s="186">
        <v>1</v>
      </c>
      <c r="BW139" s="186" t="s">
        <v>241</v>
      </c>
      <c r="BX139" s="186" t="s">
        <v>198</v>
      </c>
      <c r="BY139" s="221">
        <v>1.4999999999999999E-2</v>
      </c>
      <c r="BZ139" s="217">
        <v>8</v>
      </c>
      <c r="CA139" s="217">
        <v>4</v>
      </c>
      <c r="CB139" s="217">
        <v>304</v>
      </c>
      <c r="CC139" s="217">
        <v>18</v>
      </c>
      <c r="CD139" s="217">
        <v>9</v>
      </c>
      <c r="CE139" s="217">
        <v>273</v>
      </c>
      <c r="CF139" s="186">
        <v>4</v>
      </c>
      <c r="CG139" s="186">
        <v>5</v>
      </c>
      <c r="CH139" s="101">
        <v>4</v>
      </c>
      <c r="CI139" s="101">
        <v>0</v>
      </c>
      <c r="CJ139" s="101">
        <v>0</v>
      </c>
      <c r="CK139" s="101">
        <v>0</v>
      </c>
      <c r="CL139" s="101">
        <v>0</v>
      </c>
      <c r="CM139" s="101">
        <v>0</v>
      </c>
      <c r="CN139" s="101">
        <v>0</v>
      </c>
      <c r="CO139" s="101">
        <v>26</v>
      </c>
      <c r="CP139" s="220">
        <v>13</v>
      </c>
      <c r="CQ139" s="216">
        <v>577</v>
      </c>
      <c r="CR139" s="222">
        <v>2.253032928942808E-2</v>
      </c>
      <c r="CS139" s="198">
        <v>12.401999999999999</v>
      </c>
      <c r="CT139" s="198">
        <v>550.45799999999997</v>
      </c>
      <c r="CU139" s="198">
        <v>12.798500000000001</v>
      </c>
      <c r="CV139" s="198">
        <v>568.05650000000003</v>
      </c>
      <c r="CW139" s="222">
        <v>0.39806079664570232</v>
      </c>
      <c r="CX139" s="272">
        <v>0.28587962962962971</v>
      </c>
      <c r="CY139" s="272">
        <v>378721.81818181818</v>
      </c>
      <c r="CZ139" s="272">
        <v>361</v>
      </c>
      <c r="DA139" s="272"/>
      <c r="DB139" s="272"/>
      <c r="DC139" s="272"/>
      <c r="DD139" s="230">
        <f t="shared" si="18"/>
        <v>0.39806079664570232</v>
      </c>
      <c r="DE139" s="273">
        <f t="shared" si="19"/>
        <v>564</v>
      </c>
      <c r="DF139" s="14">
        <f t="shared" si="20"/>
        <v>26</v>
      </c>
      <c r="DG139" s="148">
        <f t="shared" si="21"/>
        <v>13</v>
      </c>
      <c r="DH139" s="148">
        <f t="shared" si="22"/>
        <v>0.3</v>
      </c>
      <c r="DI139" s="273">
        <f t="shared" si="23"/>
        <v>577</v>
      </c>
      <c r="DJ139" s="264">
        <f t="shared" si="24"/>
        <v>2.2530329289428077E-2</v>
      </c>
      <c r="DL139" s="14" t="str">
        <f>IFERROR(#REF!-AP139,"")</f>
        <v/>
      </c>
      <c r="DN139" s="274" t="str">
        <f>IFERROR(#REF!-M139,"")</f>
        <v/>
      </c>
      <c r="DO139" s="186" t="e">
        <f>IF(#REF!&gt;AQ139,0,1)</f>
        <v>#REF!</v>
      </c>
      <c r="DP139" s="186">
        <f t="shared" si="25"/>
        <v>1</v>
      </c>
      <c r="DQ139" s="186">
        <f t="shared" si="26"/>
        <v>1</v>
      </c>
      <c r="DR139" s="186"/>
      <c r="DS139" s="186"/>
      <c r="DT139" s="186"/>
      <c r="DU139" s="186"/>
      <c r="DV139" s="186"/>
      <c r="DW139" s="186"/>
      <c r="DX139" s="186"/>
      <c r="DY139" s="186"/>
      <c r="DZ139" s="186"/>
      <c r="EA139" s="186"/>
      <c r="EB139" s="186"/>
      <c r="EC139" s="186"/>
      <c r="ED139" s="186"/>
      <c r="EE139" s="186"/>
      <c r="EF139" s="186"/>
      <c r="EG139" s="186"/>
      <c r="EH139" s="186"/>
      <c r="EI139" s="186"/>
      <c r="EJ139" s="186"/>
    </row>
    <row r="140" spans="1:140" s="195" customFormat="1" ht="31.5" hidden="1" customHeight="1" x14ac:dyDescent="0.2">
      <c r="A140" s="214">
        <v>44931</v>
      </c>
      <c r="B140" s="194">
        <v>5</v>
      </c>
      <c r="C140" s="194">
        <v>1</v>
      </c>
      <c r="D140" s="193">
        <v>2023</v>
      </c>
      <c r="E140" s="194">
        <v>143</v>
      </c>
      <c r="F140" s="194">
        <v>281</v>
      </c>
      <c r="G140" s="194">
        <v>9</v>
      </c>
      <c r="H140" s="207" t="s">
        <v>221</v>
      </c>
      <c r="I140" s="148" t="s">
        <v>222</v>
      </c>
      <c r="J140" s="148" t="s">
        <v>193</v>
      </c>
      <c r="K140" s="148">
        <v>4</v>
      </c>
      <c r="L140" s="148">
        <v>2</v>
      </c>
      <c r="M140" s="208">
        <v>285</v>
      </c>
      <c r="N140" s="209">
        <v>265</v>
      </c>
      <c r="O140" s="210">
        <v>304</v>
      </c>
      <c r="P140" s="196"/>
      <c r="Q140" s="196"/>
      <c r="R140" s="196"/>
      <c r="S140" s="196"/>
      <c r="T140" s="196">
        <v>394</v>
      </c>
      <c r="U140" s="196"/>
      <c r="V140" s="196"/>
      <c r="W140" s="196"/>
      <c r="X140" s="196"/>
      <c r="Y140" s="196">
        <v>313</v>
      </c>
      <c r="Z140" s="197"/>
      <c r="AA140" s="197">
        <v>99</v>
      </c>
      <c r="AB140" s="196">
        <v>395</v>
      </c>
      <c r="AC140" s="196"/>
      <c r="AD140" s="196">
        <v>382</v>
      </c>
      <c r="AE140" s="196"/>
      <c r="AF140" s="196">
        <v>376</v>
      </c>
      <c r="AG140" s="196">
        <v>289</v>
      </c>
      <c r="AH140" s="196"/>
      <c r="AI140" s="196">
        <v>290</v>
      </c>
      <c r="AJ140" s="196"/>
      <c r="AK140" s="196">
        <v>287</v>
      </c>
      <c r="AL140" s="197">
        <v>103</v>
      </c>
      <c r="AM140" s="197">
        <v>104</v>
      </c>
      <c r="AN140" s="271">
        <v>386.75</v>
      </c>
      <c r="AO140" s="271">
        <v>294.75</v>
      </c>
      <c r="AP140" s="218">
        <v>120</v>
      </c>
      <c r="AQ140" s="219">
        <v>120</v>
      </c>
      <c r="AR140" s="217">
        <v>141.1764705882353</v>
      </c>
      <c r="AS140" s="217">
        <v>102</v>
      </c>
      <c r="AT140" s="217"/>
      <c r="AU140" s="217"/>
      <c r="AV140" s="217"/>
      <c r="AW140" s="217">
        <v>4</v>
      </c>
      <c r="AX140" s="217">
        <v>4</v>
      </c>
      <c r="AY140" s="217">
        <v>4</v>
      </c>
      <c r="AZ140" s="217"/>
      <c r="BA140" s="217"/>
      <c r="BB140" s="217"/>
      <c r="BC140" s="217"/>
      <c r="BD140" s="217"/>
      <c r="BE140" s="217"/>
      <c r="BF140" s="217"/>
      <c r="BG140" s="217"/>
      <c r="BH140" s="217">
        <v>1888</v>
      </c>
      <c r="BI140" s="217">
        <v>10</v>
      </c>
      <c r="BJ140" s="217">
        <v>2</v>
      </c>
      <c r="BK140" s="217">
        <v>2</v>
      </c>
      <c r="BL140" s="217"/>
      <c r="BM140" s="217"/>
      <c r="BN140" s="217"/>
      <c r="BO140" s="217"/>
      <c r="BP140" s="217"/>
      <c r="BQ140" s="217"/>
      <c r="BR140" s="186" t="s">
        <v>223</v>
      </c>
      <c r="BS140" s="186"/>
      <c r="BT140" s="186"/>
      <c r="BU140" s="186"/>
      <c r="BV140" s="186">
        <v>1</v>
      </c>
      <c r="BW140" s="186" t="s">
        <v>224</v>
      </c>
      <c r="BX140" s="186" t="s">
        <v>198</v>
      </c>
      <c r="BY140" s="221">
        <v>1.4999999999999999E-2</v>
      </c>
      <c r="BZ140" s="217">
        <v>12</v>
      </c>
      <c r="CA140" s="217">
        <v>6</v>
      </c>
      <c r="CB140" s="217">
        <v>6</v>
      </c>
      <c r="CC140" s="217">
        <v>14</v>
      </c>
      <c r="CD140" s="217">
        <v>7</v>
      </c>
      <c r="CE140" s="217">
        <v>1895</v>
      </c>
      <c r="CF140" s="186">
        <v>7</v>
      </c>
      <c r="CG140" s="186">
        <v>3</v>
      </c>
      <c r="CH140" s="101">
        <v>3</v>
      </c>
      <c r="CI140" s="101">
        <v>0</v>
      </c>
      <c r="CJ140" s="101">
        <v>0</v>
      </c>
      <c r="CK140" s="101">
        <v>0</v>
      </c>
      <c r="CL140" s="101">
        <v>0</v>
      </c>
      <c r="CM140" s="101">
        <v>0</v>
      </c>
      <c r="CN140" s="101">
        <v>0</v>
      </c>
      <c r="CO140" s="101">
        <v>26</v>
      </c>
      <c r="CP140" s="220">
        <v>13</v>
      </c>
      <c r="CQ140" s="216">
        <v>1901</v>
      </c>
      <c r="CR140" s="222">
        <v>6.8385060494476589E-3</v>
      </c>
      <c r="CS140" s="198">
        <v>3.7050000000000001</v>
      </c>
      <c r="CT140" s="198">
        <v>541.78499999999997</v>
      </c>
      <c r="CU140" s="198">
        <v>3.83175</v>
      </c>
      <c r="CV140" s="198">
        <v>560.31975</v>
      </c>
      <c r="CW140" s="222">
        <v>0.35701754385964912</v>
      </c>
      <c r="CX140" s="272">
        <v>9.2083333333333323E-2</v>
      </c>
      <c r="CY140" s="272">
        <v>3743241.8181818179</v>
      </c>
      <c r="CZ140" s="272">
        <v>361</v>
      </c>
      <c r="DA140" s="272"/>
      <c r="DB140" s="272"/>
      <c r="DC140" s="272"/>
      <c r="DD140" s="230">
        <f t="shared" si="18"/>
        <v>0.35701754385964912</v>
      </c>
      <c r="DE140" s="273">
        <f t="shared" si="19"/>
        <v>1888</v>
      </c>
      <c r="DF140" s="14">
        <f t="shared" si="20"/>
        <v>26</v>
      </c>
      <c r="DG140" s="148">
        <f t="shared" si="21"/>
        <v>13</v>
      </c>
      <c r="DH140" s="148">
        <f t="shared" si="22"/>
        <v>0.1</v>
      </c>
      <c r="DI140" s="273">
        <f t="shared" si="23"/>
        <v>1901</v>
      </c>
      <c r="DJ140" s="264">
        <f t="shared" si="24"/>
        <v>6.8385060494476589E-3</v>
      </c>
      <c r="DL140" s="14" t="str">
        <f>IFERROR(#REF!-AP140,"")</f>
        <v/>
      </c>
      <c r="DN140" s="274" t="str">
        <f>IFERROR(#REF!-M140,"")</f>
        <v/>
      </c>
      <c r="DO140" s="186" t="e">
        <f>IF(#REF!&gt;AQ140,0,1)</f>
        <v>#REF!</v>
      </c>
      <c r="DP140" s="186">
        <f t="shared" si="25"/>
        <v>1</v>
      </c>
      <c r="DQ140" s="186">
        <f t="shared" si="26"/>
        <v>1</v>
      </c>
      <c r="DR140" s="186"/>
      <c r="DS140" s="186"/>
      <c r="DT140" s="186"/>
      <c r="DU140" s="186"/>
      <c r="DV140" s="186"/>
      <c r="DW140" s="186"/>
      <c r="DX140" s="186"/>
      <c r="DY140" s="186"/>
      <c r="DZ140" s="186"/>
      <c r="EA140" s="186"/>
      <c r="EB140" s="186"/>
      <c r="EC140" s="186"/>
      <c r="ED140" s="186"/>
      <c r="EE140" s="186"/>
      <c r="EF140" s="186"/>
      <c r="EG140" s="186"/>
      <c r="EH140" s="186"/>
      <c r="EI140" s="186"/>
      <c r="EJ140" s="186"/>
    </row>
    <row r="141" spans="1:140" s="195" customFormat="1" ht="31.5" hidden="1" customHeight="1" x14ac:dyDescent="0.2">
      <c r="A141" s="214">
        <v>44931</v>
      </c>
      <c r="B141" s="194">
        <v>5</v>
      </c>
      <c r="C141" s="194">
        <v>1</v>
      </c>
      <c r="D141" s="193">
        <v>2023</v>
      </c>
      <c r="E141" s="194">
        <v>384</v>
      </c>
      <c r="F141" s="194">
        <v>556</v>
      </c>
      <c r="G141" s="194">
        <v>9</v>
      </c>
      <c r="H141" s="207" t="s">
        <v>317</v>
      </c>
      <c r="I141" s="148" t="s">
        <v>318</v>
      </c>
      <c r="J141" s="148" t="s">
        <v>193</v>
      </c>
      <c r="K141" s="148">
        <v>1</v>
      </c>
      <c r="L141" s="148">
        <v>6</v>
      </c>
      <c r="M141" s="208">
        <v>1066</v>
      </c>
      <c r="N141" s="209">
        <v>1003</v>
      </c>
      <c r="O141" s="210">
        <v>1141</v>
      </c>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c r="AO141" s="271"/>
      <c r="AP141" s="218">
        <v>21</v>
      </c>
      <c r="AQ141" s="219">
        <v>180</v>
      </c>
      <c r="AR141" s="217"/>
      <c r="AS141" s="217"/>
      <c r="AT141" s="217"/>
      <c r="AU141" s="217"/>
      <c r="AV141" s="217"/>
      <c r="AW141" s="217"/>
      <c r="AX141" s="217"/>
      <c r="AY141" s="217"/>
      <c r="AZ141" s="217"/>
      <c r="BA141" s="217"/>
      <c r="BB141" s="217"/>
      <c r="BC141" s="217"/>
      <c r="BD141" s="217"/>
      <c r="BE141" s="217"/>
      <c r="BF141" s="217"/>
      <c r="BG141" s="217"/>
      <c r="BH141" s="217">
        <v>240</v>
      </c>
      <c r="BI141" s="217"/>
      <c r="BJ141" s="217"/>
      <c r="BK141" s="217"/>
      <c r="BL141" s="217"/>
      <c r="BM141" s="217"/>
      <c r="BN141" s="217"/>
      <c r="BO141" s="217"/>
      <c r="BP141" s="217"/>
      <c r="BQ141" s="217"/>
      <c r="BR141" s="186" t="s">
        <v>194</v>
      </c>
      <c r="BS141" s="186" t="s">
        <v>195</v>
      </c>
      <c r="BT141" s="186" t="s">
        <v>319</v>
      </c>
      <c r="BU141" s="186" t="s">
        <v>197</v>
      </c>
      <c r="BV141" s="186">
        <v>1</v>
      </c>
      <c r="BW141" s="186" t="s">
        <v>320</v>
      </c>
      <c r="BX141" s="186" t="s">
        <v>198</v>
      </c>
      <c r="BY141" s="221">
        <v>1.4999999999999999E-2</v>
      </c>
      <c r="BZ141" s="217">
        <v>0</v>
      </c>
      <c r="CA141" s="217">
        <v>0</v>
      </c>
      <c r="CB141" s="217">
        <v>0</v>
      </c>
      <c r="CC141" s="217">
        <v>0</v>
      </c>
      <c r="CD141" s="217">
        <v>0</v>
      </c>
      <c r="CE141" s="217">
        <v>240</v>
      </c>
      <c r="CF141" s="186">
        <v>0</v>
      </c>
      <c r="CG141" s="186">
        <v>0</v>
      </c>
      <c r="CH141" s="101">
        <v>0</v>
      </c>
      <c r="CI141" s="101">
        <v>0</v>
      </c>
      <c r="CJ141" s="101">
        <v>0</v>
      </c>
      <c r="CK141" s="101">
        <v>0</v>
      </c>
      <c r="CL141" s="101">
        <v>0</v>
      </c>
      <c r="CM141" s="101">
        <v>0</v>
      </c>
      <c r="CN141" s="101">
        <v>0</v>
      </c>
      <c r="CO141" s="101">
        <v>0</v>
      </c>
      <c r="CP141" s="220">
        <v>0</v>
      </c>
      <c r="CQ141" s="216">
        <v>240</v>
      </c>
      <c r="CR141" s="222">
        <v>0</v>
      </c>
      <c r="CS141" s="198">
        <v>0</v>
      </c>
      <c r="CT141" s="198">
        <v>255.84</v>
      </c>
      <c r="CU141" s="198"/>
      <c r="CV141" s="198"/>
      <c r="CW141" s="222"/>
      <c r="CX141" s="272"/>
      <c r="CY141" s="272">
        <v>82701.818181818191</v>
      </c>
      <c r="CZ141" s="272">
        <v>361</v>
      </c>
      <c r="DA141" s="272"/>
      <c r="DB141" s="272"/>
      <c r="DC141" s="272"/>
      <c r="DD141" s="230">
        <f t="shared" si="18"/>
        <v>-1</v>
      </c>
      <c r="DE141" s="273">
        <f t="shared" si="19"/>
        <v>240</v>
      </c>
      <c r="DF141" s="14">
        <f t="shared" si="20"/>
        <v>0</v>
      </c>
      <c r="DG141" s="148">
        <f t="shared" si="21"/>
        <v>0</v>
      </c>
      <c r="DH141" s="148" t="str">
        <f t="shared" si="22"/>
        <v/>
      </c>
      <c r="DI141" s="273">
        <f t="shared" si="23"/>
        <v>240</v>
      </c>
      <c r="DJ141" s="264">
        <f t="shared" si="24"/>
        <v>0</v>
      </c>
      <c r="DL141" s="14" t="str">
        <f>IFERROR(#REF!-AP141,"")</f>
        <v/>
      </c>
      <c r="DN141" s="274" t="str">
        <f>IFERROR(#REF!-M141,"")</f>
        <v/>
      </c>
      <c r="DO141" s="186" t="e">
        <f>IF(#REF!&gt;AQ141,0,1)</f>
        <v>#REF!</v>
      </c>
      <c r="DP141" s="186">
        <f t="shared" si="25"/>
        <v>0</v>
      </c>
      <c r="DQ141" s="186">
        <f t="shared" si="26"/>
        <v>1</v>
      </c>
      <c r="DR141" s="186"/>
      <c r="DS141" s="186"/>
      <c r="DT141" s="186"/>
      <c r="DU141" s="186"/>
      <c r="DV141" s="186"/>
      <c r="DW141" s="186"/>
      <c r="DX141" s="186"/>
      <c r="DY141" s="186"/>
      <c r="DZ141" s="186"/>
      <c r="EA141" s="186"/>
      <c r="EB141" s="186"/>
      <c r="EC141" s="186"/>
      <c r="ED141" s="186"/>
      <c r="EE141" s="186"/>
      <c r="EF141" s="186"/>
      <c r="EG141" s="186"/>
      <c r="EH141" s="186"/>
      <c r="EI141" s="186"/>
      <c r="EJ141" s="186"/>
    </row>
    <row r="142" spans="1:140" s="195" customFormat="1" ht="31.5" hidden="1" customHeight="1" x14ac:dyDescent="0.2">
      <c r="A142" s="214">
        <v>44931</v>
      </c>
      <c r="B142" s="194">
        <v>5</v>
      </c>
      <c r="C142" s="194">
        <v>1</v>
      </c>
      <c r="D142" s="193">
        <v>2023</v>
      </c>
      <c r="E142" s="194">
        <v>384</v>
      </c>
      <c r="F142" s="194">
        <v>557</v>
      </c>
      <c r="G142" s="194">
        <v>9</v>
      </c>
      <c r="H142" s="207" t="s">
        <v>321</v>
      </c>
      <c r="I142" s="148" t="s">
        <v>322</v>
      </c>
      <c r="J142" s="148" t="s">
        <v>193</v>
      </c>
      <c r="K142" s="148">
        <v>1</v>
      </c>
      <c r="L142" s="148">
        <v>6</v>
      </c>
      <c r="M142" s="208">
        <v>182</v>
      </c>
      <c r="N142" s="209">
        <v>171</v>
      </c>
      <c r="O142" s="210">
        <v>194</v>
      </c>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c r="AO142" s="271"/>
      <c r="AP142" s="218">
        <v>21</v>
      </c>
      <c r="AQ142" s="219">
        <v>180</v>
      </c>
      <c r="AR142" s="217"/>
      <c r="AS142" s="217"/>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t="s">
        <v>194</v>
      </c>
      <c r="BS142" s="186" t="s">
        <v>195</v>
      </c>
      <c r="BT142" s="186" t="s">
        <v>323</v>
      </c>
      <c r="BU142" s="186" t="s">
        <v>324</v>
      </c>
      <c r="BV142" s="186">
        <v>1</v>
      </c>
      <c r="BW142" s="186" t="s">
        <v>320</v>
      </c>
      <c r="BX142" s="186" t="s">
        <v>198</v>
      </c>
      <c r="BY142" s="221">
        <v>1.4999999999999999E-2</v>
      </c>
      <c r="BZ142" s="217">
        <v>0</v>
      </c>
      <c r="CA142" s="217">
        <v>0</v>
      </c>
      <c r="CB142" s="217">
        <v>0</v>
      </c>
      <c r="CC142" s="217">
        <v>0</v>
      </c>
      <c r="CD142" s="217">
        <v>0</v>
      </c>
      <c r="CE142" s="217">
        <v>0</v>
      </c>
      <c r="CF142" s="186">
        <v>0</v>
      </c>
      <c r="CG142" s="186">
        <v>0</v>
      </c>
      <c r="CH142" s="101">
        <v>0</v>
      </c>
      <c r="CI142" s="101">
        <v>0</v>
      </c>
      <c r="CJ142" s="101">
        <v>0</v>
      </c>
      <c r="CK142" s="101">
        <v>0</v>
      </c>
      <c r="CL142" s="101">
        <v>0</v>
      </c>
      <c r="CM142" s="101">
        <v>0</v>
      </c>
      <c r="CN142" s="101">
        <v>0</v>
      </c>
      <c r="CO142" s="101">
        <v>0</v>
      </c>
      <c r="CP142" s="220">
        <v>0</v>
      </c>
      <c r="CQ142" s="216">
        <v>0</v>
      </c>
      <c r="CR142" s="222"/>
      <c r="CS142" s="198">
        <v>0</v>
      </c>
      <c r="CT142" s="198">
        <v>0</v>
      </c>
      <c r="CU142" s="198"/>
      <c r="CV142" s="198"/>
      <c r="CW142" s="222"/>
      <c r="CX142" s="272"/>
      <c r="CY142" s="272">
        <v>0</v>
      </c>
      <c r="CZ142" s="272">
        <v>361</v>
      </c>
      <c r="DA142" s="272"/>
      <c r="DB142" s="272"/>
      <c r="DC142" s="272"/>
      <c r="DD142" s="230">
        <f t="shared" si="18"/>
        <v>-1</v>
      </c>
      <c r="DE142" s="273">
        <f t="shared" si="19"/>
        <v>0</v>
      </c>
      <c r="DF142" s="14">
        <f t="shared" si="20"/>
        <v>0</v>
      </c>
      <c r="DG142" s="148">
        <f t="shared" si="21"/>
        <v>0</v>
      </c>
      <c r="DH142" s="148" t="str">
        <f t="shared" si="22"/>
        <v/>
      </c>
      <c r="DI142" s="273">
        <f t="shared" si="23"/>
        <v>0</v>
      </c>
      <c r="DJ142" s="264" t="str">
        <f t="shared" si="24"/>
        <v/>
      </c>
      <c r="DL142" s="14" t="str">
        <f>IFERROR(#REF!-AP142,"")</f>
        <v/>
      </c>
      <c r="DN142" s="274" t="str">
        <f>IFERROR(#REF!-M142,"")</f>
        <v/>
      </c>
      <c r="DO142" s="186" t="e">
        <f>IF(#REF!&gt;AQ142,0,1)</f>
        <v>#REF!</v>
      </c>
      <c r="DP142" s="186">
        <f t="shared" si="25"/>
        <v>0</v>
      </c>
      <c r="DQ142" s="186">
        <f t="shared" si="26"/>
        <v>1</v>
      </c>
      <c r="DR142" s="186"/>
      <c r="DS142" s="186"/>
      <c r="DT142" s="186"/>
      <c r="DU142" s="186"/>
      <c r="DV142" s="186"/>
      <c r="DW142" s="186"/>
      <c r="DX142" s="186"/>
      <c r="DY142" s="186"/>
      <c r="DZ142" s="186"/>
      <c r="EA142" s="186"/>
      <c r="EB142" s="186"/>
      <c r="EC142" s="186"/>
      <c r="ED142" s="186"/>
      <c r="EE142" s="186"/>
      <c r="EF142" s="186"/>
      <c r="EG142" s="186"/>
      <c r="EH142" s="186"/>
      <c r="EI142" s="186"/>
      <c r="EJ142" s="186"/>
    </row>
    <row r="143" spans="1:140" s="195" customFormat="1" ht="31.5" hidden="1" customHeight="1" x14ac:dyDescent="0.2">
      <c r="A143" s="214">
        <v>44931</v>
      </c>
      <c r="B143" s="194">
        <v>5</v>
      </c>
      <c r="C143" s="194">
        <v>1</v>
      </c>
      <c r="D143" s="193">
        <v>2023</v>
      </c>
      <c r="E143" s="194">
        <v>4</v>
      </c>
      <c r="F143" s="194">
        <v>11</v>
      </c>
      <c r="G143" s="194">
        <v>46</v>
      </c>
      <c r="H143" s="207" t="s">
        <v>268</v>
      </c>
      <c r="I143" s="148" t="s">
        <v>269</v>
      </c>
      <c r="J143" s="148" t="s">
        <v>270</v>
      </c>
      <c r="K143" s="148">
        <v>2</v>
      </c>
      <c r="L143" s="148">
        <v>2</v>
      </c>
      <c r="M143" s="208">
        <v>212</v>
      </c>
      <c r="N143" s="209">
        <v>197</v>
      </c>
      <c r="O143" s="210">
        <v>226</v>
      </c>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c r="AO143" s="271"/>
      <c r="AP143" s="218">
        <v>48</v>
      </c>
      <c r="AQ143" s="219">
        <v>195</v>
      </c>
      <c r="AR143" s="217"/>
      <c r="AS143" s="217"/>
      <c r="AT143" s="217"/>
      <c r="AU143" s="217"/>
      <c r="AV143" s="217"/>
      <c r="AW143" s="217"/>
      <c r="AX143" s="217"/>
      <c r="AY143" s="217"/>
      <c r="AZ143" s="217"/>
      <c r="BA143" s="217"/>
      <c r="BB143" s="217"/>
      <c r="BC143" s="217"/>
      <c r="BD143" s="217"/>
      <c r="BE143" s="217"/>
      <c r="BF143" s="217"/>
      <c r="BG143" s="217"/>
      <c r="BH143" s="217">
        <v>640</v>
      </c>
      <c r="BI143" s="217"/>
      <c r="BJ143" s="217"/>
      <c r="BK143" s="217"/>
      <c r="BL143" s="217"/>
      <c r="BM143" s="217"/>
      <c r="BN143" s="217"/>
      <c r="BO143" s="217"/>
      <c r="BP143" s="217"/>
      <c r="BQ143" s="217"/>
      <c r="BR143" s="186" t="s">
        <v>201</v>
      </c>
      <c r="BS143" s="186" t="s">
        <v>202</v>
      </c>
      <c r="BT143" s="186" t="s">
        <v>271</v>
      </c>
      <c r="BU143" s="186"/>
      <c r="BV143" s="186">
        <v>1</v>
      </c>
      <c r="BW143" s="186" t="s">
        <v>336</v>
      </c>
      <c r="BX143" s="186" t="s">
        <v>257</v>
      </c>
      <c r="BY143" s="221">
        <v>0.02</v>
      </c>
      <c r="BZ143" s="217">
        <v>0</v>
      </c>
      <c r="CA143" s="217">
        <v>0</v>
      </c>
      <c r="CB143" s="217">
        <v>0</v>
      </c>
      <c r="CC143" s="217">
        <v>0</v>
      </c>
      <c r="CD143" s="217">
        <v>0</v>
      </c>
      <c r="CE143" s="217">
        <v>640</v>
      </c>
      <c r="CF143" s="186">
        <v>0</v>
      </c>
      <c r="CG143" s="186">
        <v>0</v>
      </c>
      <c r="CH143" s="101">
        <v>0</v>
      </c>
      <c r="CI143" s="101">
        <v>0</v>
      </c>
      <c r="CJ143" s="101">
        <v>0</v>
      </c>
      <c r="CK143" s="101">
        <v>0</v>
      </c>
      <c r="CL143" s="101">
        <v>0</v>
      </c>
      <c r="CM143" s="101">
        <v>0</v>
      </c>
      <c r="CN143" s="101">
        <v>0</v>
      </c>
      <c r="CO143" s="101">
        <v>0</v>
      </c>
      <c r="CP143" s="220">
        <v>0</v>
      </c>
      <c r="CQ143" s="216">
        <v>640</v>
      </c>
      <c r="CR143" s="222">
        <v>0</v>
      </c>
      <c r="CS143" s="198">
        <v>0</v>
      </c>
      <c r="CT143" s="198">
        <v>135.68</v>
      </c>
      <c r="CU143" s="198"/>
      <c r="CV143" s="198"/>
      <c r="CW143" s="222"/>
      <c r="CX143" s="272"/>
      <c r="CY143" s="272">
        <v>504087.27272727271</v>
      </c>
      <c r="CZ143" s="272">
        <v>361</v>
      </c>
      <c r="DA143" s="272"/>
      <c r="DB143" s="272"/>
      <c r="DC143" s="272"/>
      <c r="DD143" s="230">
        <f t="shared" si="18"/>
        <v>-1</v>
      </c>
      <c r="DE143" s="273">
        <f t="shared" si="19"/>
        <v>640</v>
      </c>
      <c r="DF143" s="14">
        <f t="shared" si="20"/>
        <v>0</v>
      </c>
      <c r="DG143" s="148">
        <f t="shared" si="21"/>
        <v>0</v>
      </c>
      <c r="DH143" s="148" t="str">
        <f t="shared" si="22"/>
        <v/>
      </c>
      <c r="DI143" s="273">
        <f t="shared" si="23"/>
        <v>640</v>
      </c>
      <c r="DJ143" s="264">
        <f t="shared" si="24"/>
        <v>0</v>
      </c>
      <c r="DL143" s="14" t="str">
        <f>IFERROR(#REF!-AP143,"")</f>
        <v/>
      </c>
      <c r="DN143" s="274" t="str">
        <f>IFERROR(#REF!-M143,"")</f>
        <v/>
      </c>
      <c r="DO143" s="186" t="e">
        <f>IF(#REF!&gt;AQ143,0,1)</f>
        <v>#REF!</v>
      </c>
      <c r="DP143" s="186">
        <f t="shared" si="25"/>
        <v>0</v>
      </c>
      <c r="DQ143" s="186">
        <f t="shared" si="26"/>
        <v>1</v>
      </c>
      <c r="DR143" s="186"/>
      <c r="DS143" s="186"/>
      <c r="DT143" s="186"/>
      <c r="DU143" s="186"/>
      <c r="DV143" s="186"/>
      <c r="DW143" s="186"/>
      <c r="DX143" s="186"/>
      <c r="DY143" s="186"/>
      <c r="DZ143" s="186"/>
      <c r="EA143" s="186"/>
      <c r="EB143" s="186"/>
      <c r="EC143" s="186"/>
      <c r="ED143" s="186"/>
      <c r="EE143" s="186"/>
      <c r="EF143" s="186"/>
      <c r="EG143" s="186"/>
      <c r="EH143" s="186"/>
      <c r="EI143" s="186"/>
      <c r="EJ143" s="186"/>
    </row>
    <row r="144" spans="1:140" s="195" customFormat="1" ht="31.5" hidden="1" customHeight="1" x14ac:dyDescent="0.2">
      <c r="A144" s="214">
        <v>44931</v>
      </c>
      <c r="B144" s="194">
        <v>5</v>
      </c>
      <c r="C144" s="194">
        <v>1</v>
      </c>
      <c r="D144" s="193">
        <v>2023</v>
      </c>
      <c r="E144" s="194">
        <v>4</v>
      </c>
      <c r="F144" s="194">
        <v>12</v>
      </c>
      <c r="G144" s="194">
        <v>46</v>
      </c>
      <c r="H144" s="207" t="s">
        <v>273</v>
      </c>
      <c r="I144" s="148" t="s">
        <v>274</v>
      </c>
      <c r="J144" s="148" t="s">
        <v>270</v>
      </c>
      <c r="K144" s="148">
        <v>2</v>
      </c>
      <c r="L144" s="148">
        <v>2</v>
      </c>
      <c r="M144" s="208">
        <v>212</v>
      </c>
      <c r="N144" s="209">
        <v>197</v>
      </c>
      <c r="O144" s="210">
        <v>226</v>
      </c>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c r="AO144" s="271"/>
      <c r="AP144" s="218">
        <v>48</v>
      </c>
      <c r="AQ144" s="219">
        <v>195</v>
      </c>
      <c r="AR144" s="217"/>
      <c r="AS144" s="217"/>
      <c r="AT144" s="217"/>
      <c r="AU144" s="217"/>
      <c r="AV144" s="217"/>
      <c r="AW144" s="217"/>
      <c r="AX144" s="217"/>
      <c r="AY144" s="217"/>
      <c r="AZ144" s="217"/>
      <c r="BA144" s="217"/>
      <c r="BB144" s="217"/>
      <c r="BC144" s="217"/>
      <c r="BD144" s="217"/>
      <c r="BE144" s="217"/>
      <c r="BF144" s="217"/>
      <c r="BG144" s="217"/>
      <c r="BH144" s="217">
        <v>640</v>
      </c>
      <c r="BI144" s="217"/>
      <c r="BJ144" s="217"/>
      <c r="BK144" s="217"/>
      <c r="BL144" s="217"/>
      <c r="BM144" s="217"/>
      <c r="BN144" s="217"/>
      <c r="BO144" s="217"/>
      <c r="BP144" s="217"/>
      <c r="BQ144" s="217"/>
      <c r="BR144" s="186" t="s">
        <v>201</v>
      </c>
      <c r="BS144" s="186" t="s">
        <v>202</v>
      </c>
      <c r="BT144" s="186" t="s">
        <v>275</v>
      </c>
      <c r="BU144" s="186"/>
      <c r="BV144" s="186">
        <v>1</v>
      </c>
      <c r="BW144" s="186" t="s">
        <v>336</v>
      </c>
      <c r="BX144" s="186" t="s">
        <v>257</v>
      </c>
      <c r="BY144" s="221">
        <v>0.02</v>
      </c>
      <c r="BZ144" s="217">
        <v>0</v>
      </c>
      <c r="CA144" s="217">
        <v>0</v>
      </c>
      <c r="CB144" s="217">
        <v>0</v>
      </c>
      <c r="CC144" s="217">
        <v>0</v>
      </c>
      <c r="CD144" s="217">
        <v>0</v>
      </c>
      <c r="CE144" s="217">
        <v>640</v>
      </c>
      <c r="CF144" s="186">
        <v>0</v>
      </c>
      <c r="CG144" s="186">
        <v>0</v>
      </c>
      <c r="CH144" s="101">
        <v>0</v>
      </c>
      <c r="CI144" s="101">
        <v>0</v>
      </c>
      <c r="CJ144" s="101">
        <v>0</v>
      </c>
      <c r="CK144" s="101">
        <v>0</v>
      </c>
      <c r="CL144" s="101">
        <v>0</v>
      </c>
      <c r="CM144" s="101">
        <v>0</v>
      </c>
      <c r="CN144" s="101">
        <v>0</v>
      </c>
      <c r="CO144" s="101">
        <v>0</v>
      </c>
      <c r="CP144" s="220">
        <v>0</v>
      </c>
      <c r="CQ144" s="216">
        <v>640</v>
      </c>
      <c r="CR144" s="222">
        <v>0</v>
      </c>
      <c r="CS144" s="198">
        <v>0</v>
      </c>
      <c r="CT144" s="198">
        <v>135.68</v>
      </c>
      <c r="CU144" s="198"/>
      <c r="CV144" s="198"/>
      <c r="CW144" s="222"/>
      <c r="CX144" s="272"/>
      <c r="CY144" s="272">
        <v>504087.27272727271</v>
      </c>
      <c r="CZ144" s="272">
        <v>361</v>
      </c>
      <c r="DA144" s="272"/>
      <c r="DB144" s="272"/>
      <c r="DC144" s="272"/>
      <c r="DD144" s="230">
        <f t="shared" si="18"/>
        <v>-1</v>
      </c>
      <c r="DE144" s="273">
        <f t="shared" si="19"/>
        <v>640</v>
      </c>
      <c r="DF144" s="14">
        <f t="shared" si="20"/>
        <v>0</v>
      </c>
      <c r="DG144" s="148">
        <f t="shared" si="21"/>
        <v>0</v>
      </c>
      <c r="DH144" s="148" t="str">
        <f t="shared" si="22"/>
        <v/>
      </c>
      <c r="DI144" s="273">
        <f t="shared" si="23"/>
        <v>640</v>
      </c>
      <c r="DJ144" s="264">
        <f t="shared" si="24"/>
        <v>0</v>
      </c>
      <c r="DL144" s="14" t="str">
        <f>IFERROR(#REF!-AP144,"")</f>
        <v/>
      </c>
      <c r="DN144" s="274" t="str">
        <f>IFERROR(#REF!-M144,"")</f>
        <v/>
      </c>
      <c r="DO144" s="186" t="e">
        <f>IF(#REF!&gt;AQ144,0,1)</f>
        <v>#REF!</v>
      </c>
      <c r="DP144" s="186">
        <f t="shared" si="25"/>
        <v>0</v>
      </c>
      <c r="DQ144" s="186">
        <f t="shared" si="26"/>
        <v>1</v>
      </c>
      <c r="DR144" s="186"/>
      <c r="DS144" s="186"/>
      <c r="DT144" s="186"/>
      <c r="DU144" s="186"/>
      <c r="DV144" s="186"/>
      <c r="DW144" s="186"/>
      <c r="DX144" s="186"/>
      <c r="DY144" s="186"/>
      <c r="DZ144" s="186"/>
      <c r="EA144" s="186"/>
      <c r="EB144" s="186"/>
      <c r="EC144" s="186"/>
      <c r="ED144" s="186"/>
      <c r="EE144" s="186"/>
      <c r="EF144" s="186"/>
      <c r="EG144" s="186"/>
      <c r="EH144" s="186"/>
      <c r="EI144" s="186"/>
      <c r="EJ144" s="186"/>
    </row>
    <row r="145" spans="1:140" s="195" customFormat="1" ht="31.5" hidden="1" customHeight="1" x14ac:dyDescent="0.2">
      <c r="A145" s="214">
        <v>44933</v>
      </c>
      <c r="B145" s="194">
        <v>7</v>
      </c>
      <c r="C145" s="194">
        <v>1</v>
      </c>
      <c r="D145" s="193">
        <v>2023</v>
      </c>
      <c r="E145" s="194">
        <v>698</v>
      </c>
      <c r="F145" s="194">
        <v>1286</v>
      </c>
      <c r="G145" s="194">
        <v>0</v>
      </c>
      <c r="H145" s="207" t="s">
        <v>341</v>
      </c>
      <c r="I145" s="148" t="s">
        <v>342</v>
      </c>
      <c r="J145" s="148"/>
      <c r="K145" s="148"/>
      <c r="L145" s="148"/>
      <c r="M145" s="208">
        <v>4226</v>
      </c>
      <c r="N145" s="209">
        <v>4015</v>
      </c>
      <c r="O145" s="210">
        <v>4438</v>
      </c>
      <c r="P145" s="196">
        <v>16161</v>
      </c>
      <c r="Q145" s="196">
        <v>15149</v>
      </c>
      <c r="R145" s="196">
        <v>14563</v>
      </c>
      <c r="S145" s="196">
        <v>13625</v>
      </c>
      <c r="T145" s="196">
        <v>14520</v>
      </c>
      <c r="U145" s="196">
        <v>4200</v>
      </c>
      <c r="V145" s="196">
        <v>4190</v>
      </c>
      <c r="W145" s="196">
        <v>4212</v>
      </c>
      <c r="X145" s="196">
        <v>4221</v>
      </c>
      <c r="Y145" s="196">
        <v>4230</v>
      </c>
      <c r="Z145" s="197"/>
      <c r="AA145" s="197"/>
      <c r="AB145" s="196"/>
      <c r="AC145" s="196"/>
      <c r="AD145" s="196"/>
      <c r="AE145" s="196"/>
      <c r="AF145" s="196"/>
      <c r="AG145" s="196"/>
      <c r="AH145" s="196"/>
      <c r="AI145" s="196"/>
      <c r="AJ145" s="196"/>
      <c r="AK145" s="196"/>
      <c r="AL145" s="197"/>
      <c r="AM145" s="197"/>
      <c r="AN145" s="271">
        <v>14803.6</v>
      </c>
      <c r="AO145" s="271">
        <v>4210.6000000000004</v>
      </c>
      <c r="AP145" s="218">
        <v>0</v>
      </c>
      <c r="AQ145" s="219">
        <v>0</v>
      </c>
      <c r="AR145" s="217"/>
      <c r="AS145" s="217"/>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t="s">
        <v>343</v>
      </c>
      <c r="BS145" s="186"/>
      <c r="BT145" s="186"/>
      <c r="BU145" s="186"/>
      <c r="BV145" s="186">
        <v>1</v>
      </c>
      <c r="BW145" s="186" t="s">
        <v>341</v>
      </c>
      <c r="BX145" s="186"/>
      <c r="BY145" s="221">
        <v>0</v>
      </c>
      <c r="BZ145" s="217">
        <v>0</v>
      </c>
      <c r="CA145" s="217"/>
      <c r="CB145" s="217">
        <v>0</v>
      </c>
      <c r="CC145" s="217">
        <v>0</v>
      </c>
      <c r="CD145" s="217"/>
      <c r="CE145" s="217">
        <v>0</v>
      </c>
      <c r="CF145" s="186">
        <v>0</v>
      </c>
      <c r="CG145" s="186">
        <v>0</v>
      </c>
      <c r="CH145" s="101">
        <v>0</v>
      </c>
      <c r="CI145" s="101">
        <v>0</v>
      </c>
      <c r="CJ145" s="101">
        <v>0</v>
      </c>
      <c r="CK145" s="101">
        <v>0</v>
      </c>
      <c r="CL145" s="101">
        <v>0</v>
      </c>
      <c r="CM145" s="101">
        <v>0</v>
      </c>
      <c r="CN145" s="101">
        <v>0</v>
      </c>
      <c r="CO145" s="101">
        <v>0</v>
      </c>
      <c r="CP145" s="220">
        <v>0</v>
      </c>
      <c r="CQ145" s="216">
        <v>0</v>
      </c>
      <c r="CR145" s="222"/>
      <c r="CS145" s="198">
        <v>0</v>
      </c>
      <c r="CT145" s="198">
        <v>0</v>
      </c>
      <c r="CU145" s="198">
        <v>0</v>
      </c>
      <c r="CV145" s="198">
        <v>0</v>
      </c>
      <c r="CW145" s="222">
        <v>2.5029815428301001</v>
      </c>
      <c r="CX145" s="272"/>
      <c r="CY145" s="272">
        <v>0</v>
      </c>
      <c r="CZ145" s="272">
        <v>361</v>
      </c>
      <c r="DA145" s="272"/>
      <c r="DB145" s="272"/>
      <c r="DC145" s="272"/>
      <c r="DD145" s="230">
        <f t="shared" si="18"/>
        <v>2.5029815428300997</v>
      </c>
      <c r="DE145" s="273">
        <f t="shared" si="19"/>
        <v>0</v>
      </c>
      <c r="DF145" s="14">
        <f t="shared" si="20"/>
        <v>0</v>
      </c>
      <c r="DG145" s="148" t="str">
        <f t="shared" si="21"/>
        <v/>
      </c>
      <c r="DH145" s="148" t="str">
        <f t="shared" si="22"/>
        <v/>
      </c>
      <c r="DI145" s="273" t="str">
        <f t="shared" si="23"/>
        <v/>
      </c>
      <c r="DJ145" s="264" t="str">
        <f t="shared" si="24"/>
        <v/>
      </c>
      <c r="DL145" s="14" t="str">
        <f>IFERROR(#REF!-AP145,"")</f>
        <v/>
      </c>
      <c r="DN145" s="274" t="str">
        <f>IFERROR(#REF!-M145,"")</f>
        <v/>
      </c>
      <c r="DO145" s="186" t="e">
        <f>IF(#REF!&gt;AQ145,0,1)</f>
        <v>#REF!</v>
      </c>
      <c r="DP145" s="186">
        <f t="shared" si="25"/>
        <v>1</v>
      </c>
      <c r="DQ145" s="186">
        <f t="shared" si="26"/>
        <v>1</v>
      </c>
      <c r="DR145" s="186"/>
      <c r="DS145" s="186"/>
      <c r="DT145" s="186"/>
      <c r="DU145" s="186"/>
      <c r="DV145" s="186"/>
      <c r="DW145" s="186"/>
      <c r="DX145" s="186"/>
      <c r="DY145" s="186"/>
      <c r="DZ145" s="186"/>
      <c r="EA145" s="186"/>
      <c r="EB145" s="186"/>
      <c r="EC145" s="186"/>
      <c r="ED145" s="186"/>
      <c r="EE145" s="186"/>
      <c r="EF145" s="186"/>
      <c r="EG145" s="186"/>
      <c r="EH145" s="186"/>
      <c r="EI145" s="186"/>
      <c r="EJ145" s="186"/>
    </row>
    <row r="146" spans="1:140" s="195" customFormat="1" ht="31.5" hidden="1" customHeight="1" x14ac:dyDescent="0.2">
      <c r="A146" s="214">
        <v>44933</v>
      </c>
      <c r="B146" s="194">
        <v>7</v>
      </c>
      <c r="C146" s="194">
        <v>1</v>
      </c>
      <c r="D146" s="193">
        <v>2023</v>
      </c>
      <c r="E146" s="194">
        <v>723</v>
      </c>
      <c r="F146" s="194">
        <v>1301</v>
      </c>
      <c r="G146" s="194">
        <v>0</v>
      </c>
      <c r="H146" s="207" t="s">
        <v>344</v>
      </c>
      <c r="I146" s="148"/>
      <c r="J146" s="148"/>
      <c r="K146" s="148"/>
      <c r="L146" s="148"/>
      <c r="M146" s="208">
        <v>2512</v>
      </c>
      <c r="N146" s="209">
        <v>2386</v>
      </c>
      <c r="O146" s="210">
        <v>2638</v>
      </c>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c r="AO146" s="271"/>
      <c r="AP146" s="218">
        <v>0</v>
      </c>
      <c r="AQ146" s="219">
        <v>0</v>
      </c>
      <c r="AR146" s="217"/>
      <c r="AS146" s="217"/>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t="s">
        <v>343</v>
      </c>
      <c r="BS146" s="186"/>
      <c r="BT146" s="186"/>
      <c r="BU146" s="186"/>
      <c r="BV146" s="186">
        <v>1</v>
      </c>
      <c r="BW146" s="186" t="s">
        <v>344</v>
      </c>
      <c r="BX146" s="186"/>
      <c r="BY146" s="221">
        <v>0</v>
      </c>
      <c r="BZ146" s="217">
        <v>0</v>
      </c>
      <c r="CA146" s="217"/>
      <c r="CB146" s="217">
        <v>0</v>
      </c>
      <c r="CC146" s="217">
        <v>0</v>
      </c>
      <c r="CD146" s="217"/>
      <c r="CE146" s="217">
        <v>0</v>
      </c>
      <c r="CF146" s="186">
        <v>0</v>
      </c>
      <c r="CG146" s="186">
        <v>0</v>
      </c>
      <c r="CH146" s="101">
        <v>0</v>
      </c>
      <c r="CI146" s="101">
        <v>0</v>
      </c>
      <c r="CJ146" s="101">
        <v>0</v>
      </c>
      <c r="CK146" s="101">
        <v>0</v>
      </c>
      <c r="CL146" s="101">
        <v>0</v>
      </c>
      <c r="CM146" s="101">
        <v>0</v>
      </c>
      <c r="CN146" s="101">
        <v>0</v>
      </c>
      <c r="CO146" s="101">
        <v>0</v>
      </c>
      <c r="CP146" s="220">
        <v>0</v>
      </c>
      <c r="CQ146" s="216">
        <v>0</v>
      </c>
      <c r="CR146" s="222"/>
      <c r="CS146" s="198">
        <v>0</v>
      </c>
      <c r="CT146" s="198">
        <v>0</v>
      </c>
      <c r="CU146" s="198"/>
      <c r="CV146" s="198"/>
      <c r="CW146" s="222"/>
      <c r="CX146" s="272"/>
      <c r="CY146" s="272">
        <v>0</v>
      </c>
      <c r="CZ146" s="272">
        <v>361</v>
      </c>
      <c r="DA146" s="272"/>
      <c r="DB146" s="272"/>
      <c r="DC146" s="272"/>
      <c r="DD146" s="230">
        <f t="shared" si="18"/>
        <v>-1</v>
      </c>
      <c r="DE146" s="273">
        <f t="shared" si="19"/>
        <v>0</v>
      </c>
      <c r="DF146" s="14">
        <f t="shared" si="20"/>
        <v>0</v>
      </c>
      <c r="DG146" s="148" t="str">
        <f t="shared" si="21"/>
        <v/>
      </c>
      <c r="DH146" s="148" t="str">
        <f t="shared" si="22"/>
        <v/>
      </c>
      <c r="DI146" s="273" t="str">
        <f t="shared" si="23"/>
        <v/>
      </c>
      <c r="DJ146" s="264" t="str">
        <f t="shared" si="24"/>
        <v/>
      </c>
      <c r="DL146" s="14" t="str">
        <f>IFERROR(#REF!-AP146,"")</f>
        <v/>
      </c>
      <c r="DN146" s="274" t="str">
        <f>IFERROR(#REF!-M146,"")</f>
        <v/>
      </c>
      <c r="DO146" s="186" t="e">
        <f>IF(#REF!&gt;AQ146,0,1)</f>
        <v>#REF!</v>
      </c>
      <c r="DP146" s="186">
        <f t="shared" si="25"/>
        <v>0</v>
      </c>
      <c r="DQ146" s="186">
        <f t="shared" si="26"/>
        <v>1</v>
      </c>
      <c r="DR146" s="186"/>
      <c r="DS146" s="186"/>
      <c r="DT146" s="186"/>
      <c r="DU146" s="186"/>
      <c r="DV146" s="186"/>
      <c r="DW146" s="186"/>
      <c r="DX146" s="186"/>
      <c r="DY146" s="186"/>
      <c r="DZ146" s="186"/>
      <c r="EA146" s="186"/>
      <c r="EB146" s="186"/>
      <c r="EC146" s="186"/>
      <c r="ED146" s="186"/>
      <c r="EE146" s="186"/>
      <c r="EF146" s="186"/>
      <c r="EG146" s="186"/>
      <c r="EH146" s="186"/>
      <c r="EI146" s="186"/>
      <c r="EJ146" s="186"/>
    </row>
    <row r="147" spans="1:140" s="195" customFormat="1" ht="31.5" hidden="1" customHeight="1" x14ac:dyDescent="0.2">
      <c r="A147" s="214">
        <v>44933</v>
      </c>
      <c r="B147" s="194">
        <v>7</v>
      </c>
      <c r="C147" s="194">
        <v>1</v>
      </c>
      <c r="D147" s="193">
        <v>2023</v>
      </c>
      <c r="E147" s="194">
        <v>726</v>
      </c>
      <c r="F147" s="194">
        <v>1305</v>
      </c>
      <c r="G147" s="194">
        <v>0</v>
      </c>
      <c r="H147" s="207" t="s">
        <v>345</v>
      </c>
      <c r="I147" s="148" t="s">
        <v>346</v>
      </c>
      <c r="J147" s="148"/>
      <c r="K147" s="148"/>
      <c r="L147" s="148"/>
      <c r="M147" s="208">
        <v>774</v>
      </c>
      <c r="N147" s="209">
        <v>735</v>
      </c>
      <c r="O147" s="210">
        <v>812</v>
      </c>
      <c r="P147" s="196">
        <v>4545</v>
      </c>
      <c r="Q147" s="196">
        <v>4535</v>
      </c>
      <c r="R147" s="196">
        <v>4835</v>
      </c>
      <c r="S147" s="196">
        <v>4569</v>
      </c>
      <c r="T147" s="196">
        <v>4178</v>
      </c>
      <c r="U147" s="196">
        <v>745</v>
      </c>
      <c r="V147" s="196">
        <v>741</v>
      </c>
      <c r="W147" s="196">
        <v>743</v>
      </c>
      <c r="X147" s="196">
        <v>734</v>
      </c>
      <c r="Y147" s="196">
        <v>772</v>
      </c>
      <c r="Z147" s="197"/>
      <c r="AA147" s="197"/>
      <c r="AB147" s="196"/>
      <c r="AC147" s="196"/>
      <c r="AD147" s="196"/>
      <c r="AE147" s="196"/>
      <c r="AF147" s="196"/>
      <c r="AG147" s="196"/>
      <c r="AH147" s="196"/>
      <c r="AI147" s="196"/>
      <c r="AJ147" s="196"/>
      <c r="AK147" s="196"/>
      <c r="AL147" s="197"/>
      <c r="AM147" s="197"/>
      <c r="AN147" s="271">
        <v>4532.3999999999996</v>
      </c>
      <c r="AO147" s="271">
        <v>747</v>
      </c>
      <c r="AP147" s="218">
        <v>0</v>
      </c>
      <c r="AQ147" s="219">
        <v>0</v>
      </c>
      <c r="AR147" s="217"/>
      <c r="AS147" s="217"/>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t="s">
        <v>343</v>
      </c>
      <c r="BS147" s="186"/>
      <c r="BT147" s="186"/>
      <c r="BU147" s="186"/>
      <c r="BV147" s="186">
        <v>1</v>
      </c>
      <c r="BW147" s="186" t="s">
        <v>345</v>
      </c>
      <c r="BX147" s="186"/>
      <c r="BY147" s="221">
        <v>0</v>
      </c>
      <c r="BZ147" s="217">
        <v>0</v>
      </c>
      <c r="CA147" s="217"/>
      <c r="CB147" s="217">
        <v>0</v>
      </c>
      <c r="CC147" s="217">
        <v>0</v>
      </c>
      <c r="CD147" s="217"/>
      <c r="CE147" s="217">
        <v>0</v>
      </c>
      <c r="CF147" s="186">
        <v>0</v>
      </c>
      <c r="CG147" s="186">
        <v>0</v>
      </c>
      <c r="CH147" s="101">
        <v>0</v>
      </c>
      <c r="CI147" s="101">
        <v>0</v>
      </c>
      <c r="CJ147" s="101">
        <v>0</v>
      </c>
      <c r="CK147" s="101">
        <v>0</v>
      </c>
      <c r="CL147" s="101">
        <v>0</v>
      </c>
      <c r="CM147" s="101">
        <v>0</v>
      </c>
      <c r="CN147" s="101">
        <v>0</v>
      </c>
      <c r="CO147" s="101">
        <v>0</v>
      </c>
      <c r="CP147" s="220">
        <v>0</v>
      </c>
      <c r="CQ147" s="216">
        <v>0</v>
      </c>
      <c r="CR147" s="222"/>
      <c r="CS147" s="198">
        <v>0</v>
      </c>
      <c r="CT147" s="198">
        <v>0</v>
      </c>
      <c r="CU147" s="198">
        <v>0</v>
      </c>
      <c r="CV147" s="198">
        <v>0</v>
      </c>
      <c r="CW147" s="222">
        <v>4.8558139534883713</v>
      </c>
      <c r="CX147" s="272"/>
      <c r="CY147" s="272">
        <v>0</v>
      </c>
      <c r="CZ147" s="272">
        <v>361</v>
      </c>
      <c r="DA147" s="272"/>
      <c r="DB147" s="272"/>
      <c r="DC147" s="272"/>
      <c r="DD147" s="230">
        <f t="shared" si="18"/>
        <v>4.8558139534883713</v>
      </c>
      <c r="DE147" s="273">
        <f t="shared" si="19"/>
        <v>0</v>
      </c>
      <c r="DF147" s="14">
        <f t="shared" si="20"/>
        <v>0</v>
      </c>
      <c r="DG147" s="148" t="str">
        <f t="shared" si="21"/>
        <v/>
      </c>
      <c r="DH147" s="148" t="str">
        <f t="shared" si="22"/>
        <v/>
      </c>
      <c r="DI147" s="273" t="str">
        <f t="shared" si="23"/>
        <v/>
      </c>
      <c r="DJ147" s="264" t="str">
        <f t="shared" si="24"/>
        <v/>
      </c>
      <c r="DL147" s="14" t="str">
        <f>IFERROR(#REF!-AP147,"")</f>
        <v/>
      </c>
      <c r="DN147" s="274" t="str">
        <f>IFERROR(#REF!-M147,"")</f>
        <v/>
      </c>
      <c r="DO147" s="186" t="e">
        <f>IF(#REF!&gt;AQ147,0,1)</f>
        <v>#REF!</v>
      </c>
      <c r="DP147" s="186">
        <f t="shared" si="25"/>
        <v>1</v>
      </c>
      <c r="DQ147" s="186">
        <f t="shared" si="26"/>
        <v>1</v>
      </c>
      <c r="DR147" s="186"/>
      <c r="DS147" s="186"/>
      <c r="DT147" s="186"/>
      <c r="DU147" s="186"/>
      <c r="DV147" s="186"/>
      <c r="DW147" s="186"/>
      <c r="DX147" s="186"/>
      <c r="DY147" s="186"/>
      <c r="DZ147" s="186"/>
      <c r="EA147" s="186"/>
      <c r="EB147" s="186"/>
      <c r="EC147" s="186"/>
      <c r="ED147" s="186"/>
      <c r="EE147" s="186"/>
      <c r="EF147" s="186"/>
      <c r="EG147" s="186"/>
      <c r="EH147" s="186"/>
      <c r="EI147" s="186"/>
      <c r="EJ147" s="186"/>
    </row>
    <row r="148" spans="1:140" s="195" customFormat="1" ht="31.5" hidden="1" customHeight="1" x14ac:dyDescent="0.2">
      <c r="A148" s="214">
        <v>44933</v>
      </c>
      <c r="B148" s="194">
        <v>7</v>
      </c>
      <c r="C148" s="194">
        <v>1</v>
      </c>
      <c r="D148" s="193">
        <v>2023</v>
      </c>
      <c r="E148" s="194">
        <v>727</v>
      </c>
      <c r="F148" s="194">
        <v>1306</v>
      </c>
      <c r="G148" s="194">
        <v>0</v>
      </c>
      <c r="H148" s="207" t="s">
        <v>347</v>
      </c>
      <c r="I148" s="148" t="s">
        <v>348</v>
      </c>
      <c r="J148" s="148"/>
      <c r="K148" s="148"/>
      <c r="L148" s="148"/>
      <c r="M148" s="208">
        <v>574</v>
      </c>
      <c r="N148" s="209">
        <v>545</v>
      </c>
      <c r="O148" s="210">
        <v>602</v>
      </c>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c r="AO148" s="271"/>
      <c r="AP148" s="218">
        <v>0</v>
      </c>
      <c r="AQ148" s="219">
        <v>0</v>
      </c>
      <c r="AR148" s="217"/>
      <c r="AS148" s="217"/>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t="s">
        <v>343</v>
      </c>
      <c r="BS148" s="186"/>
      <c r="BT148" s="186"/>
      <c r="BU148" s="186"/>
      <c r="BV148" s="186">
        <v>1</v>
      </c>
      <c r="BW148" s="186" t="s">
        <v>347</v>
      </c>
      <c r="BX148" s="186"/>
      <c r="BY148" s="221">
        <v>0</v>
      </c>
      <c r="BZ148" s="217">
        <v>0</v>
      </c>
      <c r="CA148" s="217"/>
      <c r="CB148" s="217">
        <v>0</v>
      </c>
      <c r="CC148" s="217">
        <v>0</v>
      </c>
      <c r="CD148" s="217"/>
      <c r="CE148" s="217">
        <v>0</v>
      </c>
      <c r="CF148" s="186">
        <v>0</v>
      </c>
      <c r="CG148" s="186">
        <v>0</v>
      </c>
      <c r="CH148" s="101">
        <v>0</v>
      </c>
      <c r="CI148" s="101">
        <v>0</v>
      </c>
      <c r="CJ148" s="101">
        <v>0</v>
      </c>
      <c r="CK148" s="101">
        <v>0</v>
      </c>
      <c r="CL148" s="101">
        <v>0</v>
      </c>
      <c r="CM148" s="101">
        <v>0</v>
      </c>
      <c r="CN148" s="101">
        <v>0</v>
      </c>
      <c r="CO148" s="101">
        <v>0</v>
      </c>
      <c r="CP148" s="220">
        <v>0</v>
      </c>
      <c r="CQ148" s="216">
        <v>0</v>
      </c>
      <c r="CR148" s="222"/>
      <c r="CS148" s="198">
        <v>0</v>
      </c>
      <c r="CT148" s="198">
        <v>0</v>
      </c>
      <c r="CU148" s="198"/>
      <c r="CV148" s="198"/>
      <c r="CW148" s="222"/>
      <c r="CX148" s="272"/>
      <c r="CY148" s="272">
        <v>0</v>
      </c>
      <c r="CZ148" s="272">
        <v>361</v>
      </c>
      <c r="DA148" s="272"/>
      <c r="DB148" s="272"/>
      <c r="DC148" s="272"/>
      <c r="DD148" s="230">
        <f t="shared" si="18"/>
        <v>-1</v>
      </c>
      <c r="DE148" s="273">
        <f t="shared" si="19"/>
        <v>0</v>
      </c>
      <c r="DF148" s="14">
        <f t="shared" si="20"/>
        <v>0</v>
      </c>
      <c r="DG148" s="148" t="str">
        <f t="shared" si="21"/>
        <v/>
      </c>
      <c r="DH148" s="148" t="str">
        <f t="shared" si="22"/>
        <v/>
      </c>
      <c r="DI148" s="273" t="str">
        <f t="shared" si="23"/>
        <v/>
      </c>
      <c r="DJ148" s="264" t="str">
        <f t="shared" si="24"/>
        <v/>
      </c>
      <c r="DL148" s="14" t="str">
        <f>IFERROR(#REF!-AP148,"")</f>
        <v/>
      </c>
      <c r="DN148" s="274" t="str">
        <f>IFERROR(#REF!-M148,"")</f>
        <v/>
      </c>
      <c r="DO148" s="186" t="e">
        <f>IF(#REF!&gt;AQ148,0,1)</f>
        <v>#REF!</v>
      </c>
      <c r="DP148" s="186">
        <f t="shared" si="25"/>
        <v>0</v>
      </c>
      <c r="DQ148" s="186">
        <f t="shared" si="26"/>
        <v>1</v>
      </c>
      <c r="DR148" s="186"/>
      <c r="DS148" s="186"/>
      <c r="DT148" s="186"/>
      <c r="DU148" s="186"/>
      <c r="DV148" s="186"/>
      <c r="DW148" s="186"/>
      <c r="DX148" s="186"/>
      <c r="DY148" s="186"/>
      <c r="DZ148" s="186"/>
      <c r="EA148" s="186"/>
      <c r="EB148" s="186"/>
      <c r="EC148" s="186"/>
      <c r="ED148" s="186"/>
      <c r="EE148" s="186"/>
      <c r="EF148" s="186"/>
      <c r="EG148" s="186"/>
      <c r="EH148" s="186"/>
      <c r="EI148" s="186"/>
      <c r="EJ148" s="186"/>
    </row>
    <row r="149" spans="1:140" s="195" customFormat="1" ht="31.5" hidden="1" customHeight="1" x14ac:dyDescent="0.2">
      <c r="A149" s="214">
        <v>44933</v>
      </c>
      <c r="B149" s="194">
        <v>7</v>
      </c>
      <c r="C149" s="194">
        <v>1</v>
      </c>
      <c r="D149" s="193">
        <v>2023</v>
      </c>
      <c r="E149" s="194">
        <v>728</v>
      </c>
      <c r="F149" s="194">
        <v>1307</v>
      </c>
      <c r="G149" s="194">
        <v>0</v>
      </c>
      <c r="H149" s="207" t="s">
        <v>349</v>
      </c>
      <c r="I149" s="148" t="s">
        <v>350</v>
      </c>
      <c r="J149" s="148"/>
      <c r="K149" s="148"/>
      <c r="L149" s="148"/>
      <c r="M149" s="208">
        <v>670</v>
      </c>
      <c r="N149" s="209">
        <v>637</v>
      </c>
      <c r="O149" s="210">
        <v>704</v>
      </c>
      <c r="P149" s="196">
        <v>4789</v>
      </c>
      <c r="Q149" s="196">
        <v>4878</v>
      </c>
      <c r="R149" s="196">
        <v>4962</v>
      </c>
      <c r="S149" s="196">
        <v>4259</v>
      </c>
      <c r="T149" s="196">
        <v>4356</v>
      </c>
      <c r="U149" s="196">
        <v>665</v>
      </c>
      <c r="V149" s="196">
        <v>642</v>
      </c>
      <c r="W149" s="196">
        <v>660</v>
      </c>
      <c r="X149" s="196">
        <v>672</v>
      </c>
      <c r="Y149" s="196">
        <v>635</v>
      </c>
      <c r="Z149" s="197"/>
      <c r="AA149" s="197"/>
      <c r="AB149" s="196"/>
      <c r="AC149" s="196"/>
      <c r="AD149" s="196"/>
      <c r="AE149" s="196"/>
      <c r="AF149" s="196"/>
      <c r="AG149" s="196"/>
      <c r="AH149" s="196"/>
      <c r="AI149" s="196"/>
      <c r="AJ149" s="196"/>
      <c r="AK149" s="196"/>
      <c r="AL149" s="197"/>
      <c r="AM149" s="197"/>
      <c r="AN149" s="271">
        <v>4648.8</v>
      </c>
      <c r="AO149" s="271">
        <v>654.79999999999995</v>
      </c>
      <c r="AP149" s="218">
        <v>0</v>
      </c>
      <c r="AQ149" s="219">
        <v>0</v>
      </c>
      <c r="AR149" s="217"/>
      <c r="AS149" s="217"/>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t="s">
        <v>343</v>
      </c>
      <c r="BS149" s="186"/>
      <c r="BT149" s="186"/>
      <c r="BU149" s="186"/>
      <c r="BV149" s="186">
        <v>1</v>
      </c>
      <c r="BW149" s="186" t="s">
        <v>349</v>
      </c>
      <c r="BX149" s="186"/>
      <c r="BY149" s="221">
        <v>0</v>
      </c>
      <c r="BZ149" s="217">
        <v>0</v>
      </c>
      <c r="CA149" s="217"/>
      <c r="CB149" s="217">
        <v>0</v>
      </c>
      <c r="CC149" s="217">
        <v>0</v>
      </c>
      <c r="CD149" s="217"/>
      <c r="CE149" s="217">
        <v>0</v>
      </c>
      <c r="CF149" s="186">
        <v>0</v>
      </c>
      <c r="CG149" s="186">
        <v>0</v>
      </c>
      <c r="CH149" s="101">
        <v>0</v>
      </c>
      <c r="CI149" s="101">
        <v>0</v>
      </c>
      <c r="CJ149" s="101">
        <v>0</v>
      </c>
      <c r="CK149" s="101">
        <v>0</v>
      </c>
      <c r="CL149" s="101">
        <v>0</v>
      </c>
      <c r="CM149" s="101">
        <v>0</v>
      </c>
      <c r="CN149" s="101">
        <v>0</v>
      </c>
      <c r="CO149" s="101">
        <v>0</v>
      </c>
      <c r="CP149" s="220">
        <v>0</v>
      </c>
      <c r="CQ149" s="216">
        <v>0</v>
      </c>
      <c r="CR149" s="222"/>
      <c r="CS149" s="198">
        <v>0</v>
      </c>
      <c r="CT149" s="198">
        <v>0</v>
      </c>
      <c r="CU149" s="198">
        <v>0</v>
      </c>
      <c r="CV149" s="198">
        <v>0</v>
      </c>
      <c r="CW149" s="222">
        <v>5.9385074626865677</v>
      </c>
      <c r="CX149" s="272"/>
      <c r="CY149" s="272">
        <v>0</v>
      </c>
      <c r="CZ149" s="272">
        <v>361</v>
      </c>
      <c r="DA149" s="272"/>
      <c r="DB149" s="272"/>
      <c r="DC149" s="272"/>
      <c r="DD149" s="230">
        <f t="shared" si="18"/>
        <v>5.9385074626865677</v>
      </c>
      <c r="DE149" s="273">
        <f t="shared" si="19"/>
        <v>0</v>
      </c>
      <c r="DF149" s="14">
        <f t="shared" si="20"/>
        <v>0</v>
      </c>
      <c r="DG149" s="148" t="str">
        <f t="shared" si="21"/>
        <v/>
      </c>
      <c r="DH149" s="148" t="str">
        <f t="shared" si="22"/>
        <v/>
      </c>
      <c r="DI149" s="273" t="str">
        <f t="shared" si="23"/>
        <v/>
      </c>
      <c r="DJ149" s="264" t="str">
        <f t="shared" si="24"/>
        <v/>
      </c>
      <c r="DL149" s="14" t="str">
        <f>IFERROR(#REF!-AP149,"")</f>
        <v/>
      </c>
      <c r="DN149" s="274" t="str">
        <f>IFERROR(#REF!-M149,"")</f>
        <v/>
      </c>
      <c r="DO149" s="186" t="e">
        <f>IF(#REF!&gt;AQ149,0,1)</f>
        <v>#REF!</v>
      </c>
      <c r="DP149" s="186">
        <f t="shared" si="25"/>
        <v>1</v>
      </c>
      <c r="DQ149" s="186">
        <f t="shared" si="26"/>
        <v>1</v>
      </c>
      <c r="DR149" s="186"/>
      <c r="DS149" s="186"/>
      <c r="DT149" s="186"/>
      <c r="DU149" s="186"/>
      <c r="DV149" s="186"/>
      <c r="DW149" s="186"/>
      <c r="DX149" s="186"/>
      <c r="DY149" s="186"/>
      <c r="DZ149" s="186"/>
      <c r="EA149" s="186"/>
      <c r="EB149" s="186"/>
      <c r="EC149" s="186"/>
      <c r="ED149" s="186"/>
      <c r="EE149" s="186"/>
      <c r="EF149" s="186"/>
      <c r="EG149" s="186"/>
      <c r="EH149" s="186"/>
      <c r="EI149" s="186"/>
      <c r="EJ149" s="186"/>
    </row>
    <row r="150" spans="1:140" s="195" customFormat="1" ht="31.5" hidden="1" customHeight="1" x14ac:dyDescent="0.2">
      <c r="A150" s="214">
        <v>44933</v>
      </c>
      <c r="B150" s="194">
        <v>7</v>
      </c>
      <c r="C150" s="194">
        <v>1</v>
      </c>
      <c r="D150" s="193">
        <v>2023</v>
      </c>
      <c r="E150" s="194">
        <v>730</v>
      </c>
      <c r="F150" s="194">
        <v>1309</v>
      </c>
      <c r="G150" s="194">
        <v>0</v>
      </c>
      <c r="H150" s="207" t="s">
        <v>351</v>
      </c>
      <c r="I150" s="148" t="s">
        <v>352</v>
      </c>
      <c r="J150" s="148"/>
      <c r="K150" s="148"/>
      <c r="L150" s="148"/>
      <c r="M150" s="208">
        <v>1176</v>
      </c>
      <c r="N150" s="209">
        <v>1117</v>
      </c>
      <c r="O150" s="210">
        <v>1234</v>
      </c>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c r="AO150" s="271"/>
      <c r="AP150" s="218">
        <v>0</v>
      </c>
      <c r="AQ150" s="219">
        <v>0</v>
      </c>
      <c r="AR150" s="217"/>
      <c r="AS150" s="217"/>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t="s">
        <v>343</v>
      </c>
      <c r="BS150" s="186"/>
      <c r="BT150" s="186"/>
      <c r="BU150" s="186"/>
      <c r="BV150" s="186">
        <v>1</v>
      </c>
      <c r="BW150" s="186" t="s">
        <v>351</v>
      </c>
      <c r="BX150" s="186"/>
      <c r="BY150" s="221">
        <v>0</v>
      </c>
      <c r="BZ150" s="217">
        <v>0</v>
      </c>
      <c r="CA150" s="217"/>
      <c r="CB150" s="217">
        <v>0</v>
      </c>
      <c r="CC150" s="217">
        <v>0</v>
      </c>
      <c r="CD150" s="217"/>
      <c r="CE150" s="217">
        <v>0</v>
      </c>
      <c r="CF150" s="186">
        <v>0</v>
      </c>
      <c r="CG150" s="186">
        <v>0</v>
      </c>
      <c r="CH150" s="101">
        <v>0</v>
      </c>
      <c r="CI150" s="101">
        <v>0</v>
      </c>
      <c r="CJ150" s="101">
        <v>0</v>
      </c>
      <c r="CK150" s="101">
        <v>0</v>
      </c>
      <c r="CL150" s="101">
        <v>0</v>
      </c>
      <c r="CM150" s="101">
        <v>0</v>
      </c>
      <c r="CN150" s="101">
        <v>0</v>
      </c>
      <c r="CO150" s="101">
        <v>0</v>
      </c>
      <c r="CP150" s="220">
        <v>0</v>
      </c>
      <c r="CQ150" s="216">
        <v>0</v>
      </c>
      <c r="CR150" s="222"/>
      <c r="CS150" s="198">
        <v>0</v>
      </c>
      <c r="CT150" s="198">
        <v>0</v>
      </c>
      <c r="CU150" s="198"/>
      <c r="CV150" s="198"/>
      <c r="CW150" s="222"/>
      <c r="CX150" s="272"/>
      <c r="CY150" s="272">
        <v>0</v>
      </c>
      <c r="CZ150" s="272">
        <v>361</v>
      </c>
      <c r="DA150" s="272"/>
      <c r="DB150" s="272"/>
      <c r="DC150" s="272"/>
      <c r="DD150" s="230">
        <f t="shared" si="18"/>
        <v>-1</v>
      </c>
      <c r="DE150" s="273">
        <f t="shared" si="19"/>
        <v>0</v>
      </c>
      <c r="DF150" s="14">
        <f t="shared" si="20"/>
        <v>0</v>
      </c>
      <c r="DG150" s="148" t="str">
        <f t="shared" si="21"/>
        <v/>
      </c>
      <c r="DH150" s="148" t="str">
        <f t="shared" si="22"/>
        <v/>
      </c>
      <c r="DI150" s="273" t="str">
        <f t="shared" si="23"/>
        <v/>
      </c>
      <c r="DJ150" s="264" t="str">
        <f t="shared" si="24"/>
        <v/>
      </c>
      <c r="DL150" s="14" t="str">
        <f>IFERROR(#REF!-AP150,"")</f>
        <v/>
      </c>
      <c r="DN150" s="274" t="str">
        <f>IFERROR(#REF!-M150,"")</f>
        <v/>
      </c>
      <c r="DO150" s="186" t="e">
        <f>IF(#REF!&gt;AQ150,0,1)</f>
        <v>#REF!</v>
      </c>
      <c r="DP150" s="186">
        <f t="shared" si="25"/>
        <v>0</v>
      </c>
      <c r="DQ150" s="186">
        <f t="shared" si="26"/>
        <v>1</v>
      </c>
      <c r="DR150" s="186"/>
      <c r="DS150" s="186"/>
      <c r="DT150" s="186"/>
      <c r="DU150" s="186"/>
      <c r="DV150" s="186"/>
      <c r="DW150" s="186"/>
      <c r="DX150" s="186"/>
      <c r="DY150" s="186"/>
      <c r="DZ150" s="186"/>
      <c r="EA150" s="186"/>
      <c r="EB150" s="186"/>
      <c r="EC150" s="186"/>
      <c r="ED150" s="186"/>
      <c r="EE150" s="186"/>
      <c r="EF150" s="186"/>
      <c r="EG150" s="186"/>
      <c r="EH150" s="186"/>
      <c r="EI150" s="186"/>
      <c r="EJ150" s="186"/>
    </row>
    <row r="151" spans="1:140" s="195" customFormat="1" ht="31.5" hidden="1" customHeight="1" x14ac:dyDescent="0.2">
      <c r="A151" s="214">
        <v>44933</v>
      </c>
      <c r="B151" s="194">
        <v>7</v>
      </c>
      <c r="C151" s="194">
        <v>1</v>
      </c>
      <c r="D151" s="193">
        <v>2023</v>
      </c>
      <c r="E151" s="194">
        <v>735</v>
      </c>
      <c r="F151" s="194">
        <v>1319</v>
      </c>
      <c r="G151" s="194">
        <v>0</v>
      </c>
      <c r="H151" s="207" t="s">
        <v>353</v>
      </c>
      <c r="I151" s="148" t="s">
        <v>354</v>
      </c>
      <c r="J151" s="148"/>
      <c r="K151" s="148"/>
      <c r="L151" s="148"/>
      <c r="M151" s="208">
        <v>1625</v>
      </c>
      <c r="N151" s="209">
        <v>1544</v>
      </c>
      <c r="O151" s="210">
        <v>1706</v>
      </c>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c r="AO151" s="271"/>
      <c r="AP151" s="218">
        <v>0</v>
      </c>
      <c r="AQ151" s="219">
        <v>0</v>
      </c>
      <c r="AR151" s="217"/>
      <c r="AS151" s="217"/>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t="s">
        <v>343</v>
      </c>
      <c r="BS151" s="186"/>
      <c r="BT151" s="186"/>
      <c r="BU151" s="186"/>
      <c r="BV151" s="186">
        <v>1</v>
      </c>
      <c r="BW151" s="186" t="s">
        <v>353</v>
      </c>
      <c r="BX151" s="186"/>
      <c r="BY151" s="221">
        <v>0</v>
      </c>
      <c r="BZ151" s="217">
        <v>0</v>
      </c>
      <c r="CA151" s="217"/>
      <c r="CB151" s="217">
        <v>0</v>
      </c>
      <c r="CC151" s="217">
        <v>0</v>
      </c>
      <c r="CD151" s="217"/>
      <c r="CE151" s="217">
        <v>0</v>
      </c>
      <c r="CF151" s="186">
        <v>0</v>
      </c>
      <c r="CG151" s="186">
        <v>0</v>
      </c>
      <c r="CH151" s="101">
        <v>0</v>
      </c>
      <c r="CI151" s="101">
        <v>0</v>
      </c>
      <c r="CJ151" s="101">
        <v>0</v>
      </c>
      <c r="CK151" s="101">
        <v>0</v>
      </c>
      <c r="CL151" s="101">
        <v>0</v>
      </c>
      <c r="CM151" s="101">
        <v>0</v>
      </c>
      <c r="CN151" s="101">
        <v>0</v>
      </c>
      <c r="CO151" s="101">
        <v>0</v>
      </c>
      <c r="CP151" s="220">
        <v>0</v>
      </c>
      <c r="CQ151" s="216">
        <v>0</v>
      </c>
      <c r="CR151" s="222"/>
      <c r="CS151" s="198">
        <v>0</v>
      </c>
      <c r="CT151" s="198">
        <v>0</v>
      </c>
      <c r="CU151" s="198"/>
      <c r="CV151" s="198"/>
      <c r="CW151" s="222"/>
      <c r="CX151" s="272"/>
      <c r="CY151" s="272">
        <v>0</v>
      </c>
      <c r="CZ151" s="272">
        <v>361</v>
      </c>
      <c r="DA151" s="272"/>
      <c r="DB151" s="272"/>
      <c r="DC151" s="272"/>
      <c r="DD151" s="230">
        <f t="shared" si="18"/>
        <v>-1</v>
      </c>
      <c r="DE151" s="273">
        <f t="shared" si="19"/>
        <v>0</v>
      </c>
      <c r="DF151" s="14">
        <f t="shared" si="20"/>
        <v>0</v>
      </c>
      <c r="DG151" s="148" t="str">
        <f t="shared" si="21"/>
        <v/>
      </c>
      <c r="DH151" s="148" t="str">
        <f t="shared" si="22"/>
        <v/>
      </c>
      <c r="DI151" s="273" t="str">
        <f t="shared" si="23"/>
        <v/>
      </c>
      <c r="DJ151" s="264" t="str">
        <f t="shared" si="24"/>
        <v/>
      </c>
      <c r="DL151" s="14" t="str">
        <f>IFERROR(#REF!-AP151,"")</f>
        <v/>
      </c>
      <c r="DN151" s="274" t="str">
        <f>IFERROR(#REF!-M151,"")</f>
        <v/>
      </c>
      <c r="DO151" s="186" t="e">
        <f>IF(#REF!&gt;AQ151,0,1)</f>
        <v>#REF!</v>
      </c>
      <c r="DP151" s="186">
        <f t="shared" si="25"/>
        <v>0</v>
      </c>
      <c r="DQ151" s="186">
        <f t="shared" si="26"/>
        <v>1</v>
      </c>
      <c r="DR151" s="186"/>
      <c r="DS151" s="186"/>
      <c r="DT151" s="186"/>
      <c r="DU151" s="186"/>
      <c r="DV151" s="186"/>
      <c r="DW151" s="186"/>
      <c r="DX151" s="186"/>
      <c r="DY151" s="186"/>
      <c r="DZ151" s="186"/>
      <c r="EA151" s="186"/>
      <c r="EB151" s="186"/>
      <c r="EC151" s="186"/>
      <c r="ED151" s="186"/>
      <c r="EE151" s="186"/>
      <c r="EF151" s="186"/>
      <c r="EG151" s="186"/>
      <c r="EH151" s="186"/>
      <c r="EI151" s="186"/>
      <c r="EJ151" s="186"/>
    </row>
    <row r="152" spans="1:140" s="195" customFormat="1" ht="31.5" hidden="1" customHeight="1" x14ac:dyDescent="0.2">
      <c r="A152" s="214">
        <v>44933</v>
      </c>
      <c r="B152" s="194">
        <v>7</v>
      </c>
      <c r="C152" s="194">
        <v>1</v>
      </c>
      <c r="D152" s="193">
        <v>2023</v>
      </c>
      <c r="E152" s="194">
        <v>137</v>
      </c>
      <c r="F152" s="194">
        <v>168</v>
      </c>
      <c r="G152" s="194">
        <v>1</v>
      </c>
      <c r="H152" s="207" t="s">
        <v>229</v>
      </c>
      <c r="I152" s="148" t="s">
        <v>230</v>
      </c>
      <c r="J152" s="148" t="s">
        <v>193</v>
      </c>
      <c r="K152" s="148">
        <v>3</v>
      </c>
      <c r="L152" s="148">
        <v>2</v>
      </c>
      <c r="M152" s="208">
        <v>619</v>
      </c>
      <c r="N152" s="209">
        <v>575</v>
      </c>
      <c r="O152" s="210">
        <v>662</v>
      </c>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c r="AO152" s="271"/>
      <c r="AP152" s="218">
        <v>90</v>
      </c>
      <c r="AQ152" s="219">
        <v>116</v>
      </c>
      <c r="AR152" s="217"/>
      <c r="AS152" s="217"/>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t="s">
        <v>223</v>
      </c>
      <c r="BS152" s="186"/>
      <c r="BT152" s="186"/>
      <c r="BU152" s="186"/>
      <c r="BV152" s="186">
        <v>1</v>
      </c>
      <c r="BW152" s="186" t="s">
        <v>229</v>
      </c>
      <c r="BX152" s="186" t="s">
        <v>198</v>
      </c>
      <c r="BY152" s="221">
        <v>1.4999999999999999E-2</v>
      </c>
      <c r="BZ152" s="217">
        <v>0</v>
      </c>
      <c r="CA152" s="217">
        <v>0</v>
      </c>
      <c r="CB152" s="217">
        <v>0</v>
      </c>
      <c r="CC152" s="217">
        <v>0</v>
      </c>
      <c r="CD152" s="217">
        <v>0</v>
      </c>
      <c r="CE152" s="217">
        <v>0</v>
      </c>
      <c r="CF152" s="186">
        <v>0</v>
      </c>
      <c r="CG152" s="186">
        <v>0</v>
      </c>
      <c r="CH152" s="101">
        <v>0</v>
      </c>
      <c r="CI152" s="101">
        <v>0</v>
      </c>
      <c r="CJ152" s="101">
        <v>0</v>
      </c>
      <c r="CK152" s="101">
        <v>0</v>
      </c>
      <c r="CL152" s="101">
        <v>0</v>
      </c>
      <c r="CM152" s="101">
        <v>0</v>
      </c>
      <c r="CN152" s="101">
        <v>0</v>
      </c>
      <c r="CO152" s="101">
        <v>0</v>
      </c>
      <c r="CP152" s="220">
        <v>0</v>
      </c>
      <c r="CQ152" s="216">
        <v>0</v>
      </c>
      <c r="CR152" s="222"/>
      <c r="CS152" s="198">
        <v>0</v>
      </c>
      <c r="CT152" s="198">
        <v>0</v>
      </c>
      <c r="CU152" s="198"/>
      <c r="CV152" s="198"/>
      <c r="CW152" s="222"/>
      <c r="CX152" s="272"/>
      <c r="CY152" s="272">
        <v>0</v>
      </c>
      <c r="CZ152" s="272">
        <v>361</v>
      </c>
      <c r="DA152" s="272"/>
      <c r="DB152" s="272"/>
      <c r="DC152" s="272"/>
      <c r="DD152" s="230">
        <f t="shared" si="18"/>
        <v>-1</v>
      </c>
      <c r="DE152" s="273">
        <f t="shared" si="19"/>
        <v>0</v>
      </c>
      <c r="DF152" s="14">
        <f t="shared" si="20"/>
        <v>0</v>
      </c>
      <c r="DG152" s="148">
        <f t="shared" si="21"/>
        <v>0</v>
      </c>
      <c r="DH152" s="148" t="str">
        <f t="shared" si="22"/>
        <v/>
      </c>
      <c r="DI152" s="273">
        <f t="shared" si="23"/>
        <v>0</v>
      </c>
      <c r="DJ152" s="264" t="str">
        <f t="shared" si="24"/>
        <v/>
      </c>
      <c r="DL152" s="14" t="str">
        <f>IFERROR(#REF!-AP152,"")</f>
        <v/>
      </c>
      <c r="DN152" s="274" t="str">
        <f>IFERROR(#REF!-M152,"")</f>
        <v/>
      </c>
      <c r="DO152" s="186" t="e">
        <f>IF(#REF!&gt;AQ152,0,1)</f>
        <v>#REF!</v>
      </c>
      <c r="DP152" s="186">
        <f t="shared" si="25"/>
        <v>0</v>
      </c>
      <c r="DQ152" s="186">
        <f t="shared" si="26"/>
        <v>1</v>
      </c>
      <c r="DR152" s="186"/>
      <c r="DS152" s="186"/>
      <c r="DT152" s="186"/>
      <c r="DU152" s="186"/>
      <c r="DV152" s="186"/>
      <c r="DW152" s="186"/>
      <c r="DX152" s="186"/>
      <c r="DY152" s="186"/>
      <c r="DZ152" s="186"/>
      <c r="EA152" s="186"/>
      <c r="EB152" s="186"/>
      <c r="EC152" s="186"/>
      <c r="ED152" s="186"/>
      <c r="EE152" s="186"/>
      <c r="EF152" s="186"/>
      <c r="EG152" s="186"/>
      <c r="EH152" s="186"/>
      <c r="EI152" s="186"/>
      <c r="EJ152" s="186"/>
    </row>
    <row r="153" spans="1:140" s="195" customFormat="1" ht="31.5" hidden="1" customHeight="1" x14ac:dyDescent="0.2">
      <c r="A153" s="214">
        <v>44933</v>
      </c>
      <c r="B153" s="194">
        <v>7</v>
      </c>
      <c r="C153" s="194">
        <v>1</v>
      </c>
      <c r="D153" s="193">
        <v>2023</v>
      </c>
      <c r="E153" s="194">
        <v>137</v>
      </c>
      <c r="F153" s="194">
        <v>273</v>
      </c>
      <c r="G153" s="194">
        <v>1</v>
      </c>
      <c r="H153" s="207" t="s">
        <v>231</v>
      </c>
      <c r="I153" s="148" t="s">
        <v>232</v>
      </c>
      <c r="J153" s="148" t="s">
        <v>193</v>
      </c>
      <c r="K153" s="148">
        <v>3</v>
      </c>
      <c r="L153" s="148">
        <v>2</v>
      </c>
      <c r="M153" s="208">
        <v>564</v>
      </c>
      <c r="N153" s="209">
        <v>524</v>
      </c>
      <c r="O153" s="210">
        <v>603</v>
      </c>
      <c r="P153" s="196"/>
      <c r="Q153" s="196">
        <v>753</v>
      </c>
      <c r="R153" s="196">
        <v>738</v>
      </c>
      <c r="S153" s="196">
        <v>744</v>
      </c>
      <c r="T153" s="196"/>
      <c r="U153" s="196"/>
      <c r="V153" s="196">
        <v>600</v>
      </c>
      <c r="W153" s="196">
        <v>691</v>
      </c>
      <c r="X153" s="196">
        <v>589</v>
      </c>
      <c r="Y153" s="196"/>
      <c r="Z153" s="197">
        <v>123</v>
      </c>
      <c r="AA153" s="197">
        <v>125</v>
      </c>
      <c r="AB153" s="196">
        <v>680</v>
      </c>
      <c r="AC153" s="196"/>
      <c r="AD153" s="196">
        <v>713</v>
      </c>
      <c r="AE153" s="196"/>
      <c r="AF153" s="196">
        <v>685</v>
      </c>
      <c r="AG153" s="196">
        <v>571</v>
      </c>
      <c r="AH153" s="196"/>
      <c r="AI153" s="196">
        <v>582</v>
      </c>
      <c r="AJ153" s="196"/>
      <c r="AK153" s="196">
        <v>574</v>
      </c>
      <c r="AL153" s="197">
        <v>135</v>
      </c>
      <c r="AM153" s="197">
        <v>133</v>
      </c>
      <c r="AN153" s="271">
        <v>718.83333333333337</v>
      </c>
      <c r="AO153" s="271">
        <v>601.16666666666663</v>
      </c>
      <c r="AP153" s="218">
        <v>93</v>
      </c>
      <c r="AQ153" s="219">
        <v>116</v>
      </c>
      <c r="AR153" s="217">
        <v>83.720930232558146</v>
      </c>
      <c r="AS153" s="217">
        <v>129</v>
      </c>
      <c r="AT153" s="217"/>
      <c r="AU153" s="217"/>
      <c r="AV153" s="217">
        <v>666</v>
      </c>
      <c r="AW153" s="217"/>
      <c r="AX153" s="217">
        <v>3</v>
      </c>
      <c r="AY153" s="217"/>
      <c r="AZ153" s="217">
        <v>2</v>
      </c>
      <c r="BA153" s="217">
        <v>3</v>
      </c>
      <c r="BB153" s="217"/>
      <c r="BC153" s="217"/>
      <c r="BD153" s="217"/>
      <c r="BE153" s="217"/>
      <c r="BF153" s="217"/>
      <c r="BG153" s="217"/>
      <c r="BH153" s="217"/>
      <c r="BI153" s="217">
        <v>3</v>
      </c>
      <c r="BJ153" s="217">
        <v>3</v>
      </c>
      <c r="BK153" s="217">
        <v>3</v>
      </c>
      <c r="BL153" s="217"/>
      <c r="BM153" s="217"/>
      <c r="BN153" s="217"/>
      <c r="BO153" s="217"/>
      <c r="BP153" s="217"/>
      <c r="BQ153" s="217"/>
      <c r="BR153" s="186" t="s">
        <v>223</v>
      </c>
      <c r="BS153" s="186"/>
      <c r="BT153" s="186"/>
      <c r="BU153" s="186"/>
      <c r="BV153" s="186">
        <v>1</v>
      </c>
      <c r="BW153" s="186" t="s">
        <v>229</v>
      </c>
      <c r="BX153" s="186" t="s">
        <v>198</v>
      </c>
      <c r="BY153" s="221">
        <v>1.4999999999999999E-2</v>
      </c>
      <c r="BZ153" s="217">
        <v>8</v>
      </c>
      <c r="CA153" s="217">
        <v>4</v>
      </c>
      <c r="CB153" s="217">
        <v>670</v>
      </c>
      <c r="CC153" s="217">
        <v>9</v>
      </c>
      <c r="CD153" s="217">
        <v>4.5</v>
      </c>
      <c r="CE153" s="217">
        <v>4</v>
      </c>
      <c r="CF153" s="186">
        <v>1</v>
      </c>
      <c r="CG153" s="186">
        <v>3</v>
      </c>
      <c r="CH153" s="101">
        <v>1</v>
      </c>
      <c r="CI153" s="101">
        <v>1</v>
      </c>
      <c r="CJ153" s="101">
        <v>1</v>
      </c>
      <c r="CK153" s="101">
        <v>0</v>
      </c>
      <c r="CL153" s="101">
        <v>0</v>
      </c>
      <c r="CM153" s="101">
        <v>0</v>
      </c>
      <c r="CN153" s="101">
        <v>0</v>
      </c>
      <c r="CO153" s="101">
        <v>17</v>
      </c>
      <c r="CP153" s="220">
        <v>8</v>
      </c>
      <c r="CQ153" s="216">
        <v>674</v>
      </c>
      <c r="CR153" s="222">
        <v>1.261127596439169E-2</v>
      </c>
      <c r="CS153" s="198">
        <v>4.7939999999999996</v>
      </c>
      <c r="CT153" s="198">
        <v>380.13600000000002</v>
      </c>
      <c r="CU153" s="198">
        <v>5.109916666666666</v>
      </c>
      <c r="CV153" s="198">
        <v>405.18633333333332</v>
      </c>
      <c r="CW153" s="222">
        <v>0.27452718676122939</v>
      </c>
      <c r="CX153" s="272">
        <v>0.1015277777777778</v>
      </c>
      <c r="CY153" s="272">
        <v>1028554.636363636</v>
      </c>
      <c r="CZ153" s="272">
        <v>361</v>
      </c>
      <c r="DA153" s="272"/>
      <c r="DB153" s="272"/>
      <c r="DC153" s="272"/>
      <c r="DD153" s="230">
        <f t="shared" si="18"/>
        <v>0.27452718676122939</v>
      </c>
      <c r="DE153" s="273">
        <f t="shared" si="19"/>
        <v>666</v>
      </c>
      <c r="DF153" s="14">
        <f t="shared" si="20"/>
        <v>17</v>
      </c>
      <c r="DG153" s="148">
        <f t="shared" si="21"/>
        <v>9</v>
      </c>
      <c r="DH153" s="148">
        <f t="shared" si="22"/>
        <v>0.1</v>
      </c>
      <c r="DI153" s="273">
        <f t="shared" si="23"/>
        <v>675</v>
      </c>
      <c r="DJ153" s="264">
        <f t="shared" si="24"/>
        <v>1.3333333333333334E-2</v>
      </c>
      <c r="DL153" s="14" t="str">
        <f>IFERROR(#REF!-AP153,"")</f>
        <v/>
      </c>
      <c r="DN153" s="274" t="str">
        <f>IFERROR(#REF!-M153,"")</f>
        <v/>
      </c>
      <c r="DO153" s="186" t="e">
        <f>IF(#REF!&gt;AQ153,0,1)</f>
        <v>#REF!</v>
      </c>
      <c r="DP153" s="186">
        <f t="shared" si="25"/>
        <v>1</v>
      </c>
      <c r="DQ153" s="186">
        <f t="shared" si="26"/>
        <v>1</v>
      </c>
      <c r="DR153" s="186"/>
      <c r="DS153" s="186"/>
      <c r="DT153" s="186"/>
      <c r="DU153" s="186"/>
      <c r="DV153" s="186"/>
      <c r="DW153" s="186"/>
      <c r="DX153" s="186"/>
      <c r="DY153" s="186"/>
      <c r="DZ153" s="186"/>
      <c r="EA153" s="186"/>
      <c r="EB153" s="186"/>
      <c r="EC153" s="186"/>
      <c r="ED153" s="186"/>
      <c r="EE153" s="186"/>
      <c r="EF153" s="186"/>
      <c r="EG153" s="186"/>
      <c r="EH153" s="186"/>
      <c r="EI153" s="186"/>
      <c r="EJ153" s="186"/>
    </row>
    <row r="154" spans="1:140" s="195" customFormat="1" ht="31.5" hidden="1" customHeight="1" x14ac:dyDescent="0.2">
      <c r="A154" s="214">
        <v>44933</v>
      </c>
      <c r="B154" s="194">
        <v>7</v>
      </c>
      <c r="C154" s="194">
        <v>1</v>
      </c>
      <c r="D154" s="193">
        <v>2023</v>
      </c>
      <c r="E154" s="194">
        <v>382</v>
      </c>
      <c r="F154" s="194">
        <v>449</v>
      </c>
      <c r="G154" s="194">
        <v>1</v>
      </c>
      <c r="H154" s="207" t="s">
        <v>191</v>
      </c>
      <c r="I154" s="148" t="s">
        <v>192</v>
      </c>
      <c r="J154" s="148" t="s">
        <v>193</v>
      </c>
      <c r="K154" s="148">
        <v>3</v>
      </c>
      <c r="L154" s="148">
        <v>1</v>
      </c>
      <c r="M154" s="208">
        <v>46</v>
      </c>
      <c r="N154" s="209">
        <v>40</v>
      </c>
      <c r="O154" s="210">
        <v>50</v>
      </c>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c r="AO154" s="271"/>
      <c r="AP154" s="218">
        <v>112</v>
      </c>
      <c r="AQ154" s="219">
        <v>96</v>
      </c>
      <c r="AR154" s="217"/>
      <c r="AS154" s="217"/>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t="s">
        <v>194</v>
      </c>
      <c r="BS154" s="186" t="s">
        <v>195</v>
      </c>
      <c r="BT154" s="186" t="s">
        <v>196</v>
      </c>
      <c r="BU154" s="186" t="s">
        <v>197</v>
      </c>
      <c r="BV154" s="186">
        <v>1</v>
      </c>
      <c r="BW154" s="186" t="s">
        <v>191</v>
      </c>
      <c r="BX154" s="186" t="s">
        <v>198</v>
      </c>
      <c r="BY154" s="221">
        <v>1.4999999999999999E-2</v>
      </c>
      <c r="BZ154" s="217">
        <v>0</v>
      </c>
      <c r="CA154" s="217">
        <v>0</v>
      </c>
      <c r="CB154" s="217">
        <v>0</v>
      </c>
      <c r="CC154" s="217">
        <v>0</v>
      </c>
      <c r="CD154" s="217">
        <v>0</v>
      </c>
      <c r="CE154" s="217">
        <v>0</v>
      </c>
      <c r="CF154" s="186">
        <v>0</v>
      </c>
      <c r="CG154" s="186">
        <v>0</v>
      </c>
      <c r="CH154" s="101">
        <v>0</v>
      </c>
      <c r="CI154" s="101">
        <v>0</v>
      </c>
      <c r="CJ154" s="101">
        <v>0</v>
      </c>
      <c r="CK154" s="101">
        <v>0</v>
      </c>
      <c r="CL154" s="101">
        <v>0</v>
      </c>
      <c r="CM154" s="101">
        <v>0</v>
      </c>
      <c r="CN154" s="101">
        <v>0</v>
      </c>
      <c r="CO154" s="101">
        <v>0</v>
      </c>
      <c r="CP154" s="220">
        <v>0</v>
      </c>
      <c r="CQ154" s="216">
        <v>0</v>
      </c>
      <c r="CR154" s="222"/>
      <c r="CS154" s="198">
        <v>0</v>
      </c>
      <c r="CT154" s="198">
        <v>0</v>
      </c>
      <c r="CU154" s="198"/>
      <c r="CV154" s="198"/>
      <c r="CW154" s="222"/>
      <c r="CX154" s="272"/>
      <c r="CY154" s="272">
        <v>0</v>
      </c>
      <c r="CZ154" s="272">
        <v>361</v>
      </c>
      <c r="DA154" s="272"/>
      <c r="DB154" s="272"/>
      <c r="DC154" s="272"/>
      <c r="DD154" s="230">
        <f t="shared" si="18"/>
        <v>-1</v>
      </c>
      <c r="DE154" s="273">
        <f t="shared" si="19"/>
        <v>0</v>
      </c>
      <c r="DF154" s="14">
        <f t="shared" si="20"/>
        <v>0</v>
      </c>
      <c r="DG154" s="148">
        <f t="shared" si="21"/>
        <v>0</v>
      </c>
      <c r="DH154" s="148" t="str">
        <f t="shared" si="22"/>
        <v/>
      </c>
      <c r="DI154" s="273">
        <f t="shared" si="23"/>
        <v>0</v>
      </c>
      <c r="DJ154" s="264" t="str">
        <f t="shared" si="24"/>
        <v/>
      </c>
      <c r="DL154" s="14" t="str">
        <f>IFERROR(#REF!-AP154,"")</f>
        <v/>
      </c>
      <c r="DN154" s="274" t="str">
        <f>IFERROR(#REF!-M154,"")</f>
        <v/>
      </c>
      <c r="DO154" s="186" t="e">
        <f>IF(#REF!&gt;AQ154,0,1)</f>
        <v>#REF!</v>
      </c>
      <c r="DP154" s="186">
        <f t="shared" si="25"/>
        <v>0</v>
      </c>
      <c r="DQ154" s="186">
        <f t="shared" si="26"/>
        <v>1</v>
      </c>
      <c r="DR154" s="186"/>
      <c r="DS154" s="186"/>
      <c r="DT154" s="186"/>
      <c r="DU154" s="186"/>
      <c r="DV154" s="186"/>
      <c r="DW154" s="186"/>
      <c r="DX154" s="186"/>
      <c r="DY154" s="186"/>
      <c r="DZ154" s="186"/>
      <c r="EA154" s="186"/>
      <c r="EB154" s="186"/>
      <c r="EC154" s="186"/>
      <c r="ED154" s="186"/>
      <c r="EE154" s="186"/>
      <c r="EF154" s="186"/>
      <c r="EG154" s="186"/>
      <c r="EH154" s="186"/>
      <c r="EI154" s="186"/>
      <c r="EJ154" s="186"/>
    </row>
    <row r="155" spans="1:140" s="195" customFormat="1" ht="31.5" hidden="1" customHeight="1" x14ac:dyDescent="0.2">
      <c r="A155" s="214">
        <v>44933</v>
      </c>
      <c r="B155" s="194">
        <v>7</v>
      </c>
      <c r="C155" s="194">
        <v>1</v>
      </c>
      <c r="D155" s="193">
        <v>2023</v>
      </c>
      <c r="E155" s="194">
        <v>570</v>
      </c>
      <c r="F155" s="194">
        <v>1084</v>
      </c>
      <c r="G155" s="194">
        <v>2</v>
      </c>
      <c r="H155" s="207" t="s">
        <v>337</v>
      </c>
      <c r="I155" s="148" t="s">
        <v>338</v>
      </c>
      <c r="J155" s="148" t="s">
        <v>193</v>
      </c>
      <c r="K155" s="148">
        <v>1</v>
      </c>
      <c r="L155" s="148">
        <v>6</v>
      </c>
      <c r="M155" s="208">
        <v>1469</v>
      </c>
      <c r="N155" s="209">
        <v>1411</v>
      </c>
      <c r="O155" s="210">
        <v>1543</v>
      </c>
      <c r="P155" s="196"/>
      <c r="Q155" s="196">
        <v>2442</v>
      </c>
      <c r="R155" s="196">
        <v>1982</v>
      </c>
      <c r="S155" s="196">
        <v>2071</v>
      </c>
      <c r="T155" s="196"/>
      <c r="U155" s="196"/>
      <c r="V155" s="196">
        <v>1706</v>
      </c>
      <c r="W155" s="196">
        <v>1671</v>
      </c>
      <c r="X155" s="196">
        <v>1706</v>
      </c>
      <c r="Y155" s="196"/>
      <c r="Z155" s="197">
        <v>151</v>
      </c>
      <c r="AA155" s="197">
        <v>154</v>
      </c>
      <c r="AB155" s="196">
        <v>1995</v>
      </c>
      <c r="AC155" s="196"/>
      <c r="AD155" s="196">
        <v>1974</v>
      </c>
      <c r="AE155" s="196"/>
      <c r="AF155" s="196">
        <v>2000</v>
      </c>
      <c r="AG155" s="196">
        <v>1688</v>
      </c>
      <c r="AH155" s="196"/>
      <c r="AI155" s="196">
        <v>1664</v>
      </c>
      <c r="AJ155" s="196"/>
      <c r="AK155" s="196">
        <v>1657</v>
      </c>
      <c r="AL155" s="197">
        <v>158</v>
      </c>
      <c r="AM155" s="197">
        <v>157</v>
      </c>
      <c r="AN155" s="271">
        <v>2077.333333333333</v>
      </c>
      <c r="AO155" s="271">
        <v>1682</v>
      </c>
      <c r="AP155" s="218">
        <v>20</v>
      </c>
      <c r="AQ155" s="219">
        <v>180</v>
      </c>
      <c r="AR155" s="217">
        <v>23.2258064516129</v>
      </c>
      <c r="AS155" s="217">
        <v>155</v>
      </c>
      <c r="AT155" s="217"/>
      <c r="AU155" s="217"/>
      <c r="AV155" s="217"/>
      <c r="AW155" s="217">
        <v>5</v>
      </c>
      <c r="AX155" s="217"/>
      <c r="AY155" s="217"/>
      <c r="AZ155" s="217">
        <v>6</v>
      </c>
      <c r="BA155" s="217">
        <v>7</v>
      </c>
      <c r="BB155" s="217"/>
      <c r="BC155" s="217"/>
      <c r="BD155" s="217"/>
      <c r="BE155" s="217"/>
      <c r="BF155" s="217"/>
      <c r="BG155" s="217"/>
      <c r="BH155" s="217">
        <v>504</v>
      </c>
      <c r="BI155" s="217">
        <v>4</v>
      </c>
      <c r="BJ155" s="217">
        <v>6</v>
      </c>
      <c r="BK155" s="217">
        <v>8</v>
      </c>
      <c r="BL155" s="217"/>
      <c r="BM155" s="217"/>
      <c r="BN155" s="217"/>
      <c r="BO155" s="217"/>
      <c r="BP155" s="217"/>
      <c r="BQ155" s="217"/>
      <c r="BR155" s="186" t="s">
        <v>194</v>
      </c>
      <c r="BS155" s="186" t="s">
        <v>195</v>
      </c>
      <c r="BT155" s="186" t="s">
        <v>339</v>
      </c>
      <c r="BU155" s="186" t="s">
        <v>197</v>
      </c>
      <c r="BV155" s="186">
        <v>1</v>
      </c>
      <c r="BW155" s="186" t="s">
        <v>340</v>
      </c>
      <c r="BX155" s="186" t="s">
        <v>198</v>
      </c>
      <c r="BY155" s="221">
        <v>1.4999999999999999E-2</v>
      </c>
      <c r="BZ155" s="217">
        <v>18</v>
      </c>
      <c r="CA155" s="217">
        <v>3</v>
      </c>
      <c r="CB155" s="217">
        <v>3</v>
      </c>
      <c r="CC155" s="217">
        <v>18</v>
      </c>
      <c r="CD155" s="217">
        <v>3</v>
      </c>
      <c r="CE155" s="217">
        <v>507</v>
      </c>
      <c r="CF155" s="186">
        <v>1</v>
      </c>
      <c r="CG155" s="186">
        <v>1</v>
      </c>
      <c r="CH155" s="101">
        <v>1</v>
      </c>
      <c r="CI155" s="101">
        <v>1</v>
      </c>
      <c r="CJ155" s="101">
        <v>1</v>
      </c>
      <c r="CK155" s="101">
        <v>0</v>
      </c>
      <c r="CL155" s="101">
        <v>0</v>
      </c>
      <c r="CM155" s="101">
        <v>0</v>
      </c>
      <c r="CN155" s="101">
        <v>0</v>
      </c>
      <c r="CO155" s="101">
        <v>36</v>
      </c>
      <c r="CP155" s="220">
        <v>6</v>
      </c>
      <c r="CQ155" s="216">
        <v>510</v>
      </c>
      <c r="CR155" s="222">
        <v>1.1764705882352939E-2</v>
      </c>
      <c r="CS155" s="198">
        <v>8.8140000000000001</v>
      </c>
      <c r="CT155" s="198">
        <v>749.19</v>
      </c>
      <c r="CU155" s="198">
        <v>10.092000000000001</v>
      </c>
      <c r="CV155" s="198">
        <v>857.82</v>
      </c>
      <c r="CW155" s="222">
        <v>0.41411390968913098</v>
      </c>
      <c r="CX155" s="272">
        <v>0.2583333333333333</v>
      </c>
      <c r="CY155" s="272">
        <v>167372.72727272729</v>
      </c>
      <c r="CZ155" s="272">
        <v>361</v>
      </c>
      <c r="DA155" s="272"/>
      <c r="DB155" s="272"/>
      <c r="DC155" s="272"/>
      <c r="DD155" s="230">
        <f t="shared" si="18"/>
        <v>0.4141139096891307</v>
      </c>
      <c r="DE155" s="273">
        <f t="shared" si="19"/>
        <v>504</v>
      </c>
      <c r="DF155" s="14">
        <f t="shared" si="20"/>
        <v>36</v>
      </c>
      <c r="DG155" s="148">
        <f t="shared" si="21"/>
        <v>6</v>
      </c>
      <c r="DH155" s="148">
        <f t="shared" si="22"/>
        <v>0.3</v>
      </c>
      <c r="DI155" s="273">
        <f t="shared" si="23"/>
        <v>510</v>
      </c>
      <c r="DJ155" s="264">
        <f t="shared" si="24"/>
        <v>1.1764705882352941E-2</v>
      </c>
      <c r="DL155" s="14" t="str">
        <f>IFERROR(#REF!-AP155,"")</f>
        <v/>
      </c>
      <c r="DN155" s="274" t="str">
        <f>IFERROR(#REF!-M155,"")</f>
        <v/>
      </c>
      <c r="DO155" s="186" t="e">
        <f>IF(#REF!&gt;AQ155,0,1)</f>
        <v>#REF!</v>
      </c>
      <c r="DP155" s="186">
        <f t="shared" si="25"/>
        <v>1</v>
      </c>
      <c r="DQ155" s="186">
        <f t="shared" si="26"/>
        <v>0</v>
      </c>
      <c r="DR155" s="186"/>
      <c r="DS155" s="186"/>
      <c r="DT155" s="186"/>
      <c r="DU155" s="186"/>
      <c r="DV155" s="186"/>
      <c r="DW155" s="186"/>
      <c r="DX155" s="186"/>
      <c r="DY155" s="186"/>
      <c r="DZ155" s="186"/>
      <c r="EA155" s="186"/>
      <c r="EB155" s="186"/>
      <c r="EC155" s="186"/>
      <c r="ED155" s="186"/>
      <c r="EE155" s="186"/>
      <c r="EF155" s="186"/>
      <c r="EG155" s="186"/>
      <c r="EH155" s="186"/>
      <c r="EI155" s="186"/>
      <c r="EJ155" s="186"/>
    </row>
    <row r="156" spans="1:140" s="195" customFormat="1" ht="31.5" hidden="1" customHeight="1" x14ac:dyDescent="0.2">
      <c r="A156" s="214">
        <v>44933</v>
      </c>
      <c r="B156" s="194">
        <v>7</v>
      </c>
      <c r="C156" s="194">
        <v>1</v>
      </c>
      <c r="D156" s="193">
        <v>2023</v>
      </c>
      <c r="E156" s="194">
        <v>570</v>
      </c>
      <c r="F156" s="194">
        <v>1083</v>
      </c>
      <c r="G156" s="194">
        <v>2</v>
      </c>
      <c r="H156" s="207"/>
      <c r="I156" s="148"/>
      <c r="J156" s="148"/>
      <c r="K156" s="148"/>
      <c r="L156" s="148"/>
      <c r="M156" s="208">
        <v>0</v>
      </c>
      <c r="N156" s="209">
        <v>0</v>
      </c>
      <c r="O156" s="210">
        <v>0</v>
      </c>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c r="AO156" s="271"/>
      <c r="AP156" s="218">
        <v>0</v>
      </c>
      <c r="AQ156" s="219">
        <v>0</v>
      </c>
      <c r="AR156" s="217"/>
      <c r="AS156" s="217"/>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v>1</v>
      </c>
      <c r="BW156" s="186"/>
      <c r="BX156" s="186" t="s">
        <v>198</v>
      </c>
      <c r="BY156" s="221">
        <v>1.4999999999999999E-2</v>
      </c>
      <c r="BZ156" s="217">
        <v>0</v>
      </c>
      <c r="CA156" s="217"/>
      <c r="CB156" s="217">
        <v>0</v>
      </c>
      <c r="CC156" s="217">
        <v>0</v>
      </c>
      <c r="CD156" s="217"/>
      <c r="CE156" s="217">
        <v>0</v>
      </c>
      <c r="CF156" s="186">
        <v>0</v>
      </c>
      <c r="CG156" s="186">
        <v>0</v>
      </c>
      <c r="CH156" s="101">
        <v>0</v>
      </c>
      <c r="CI156" s="101">
        <v>0</v>
      </c>
      <c r="CJ156" s="101">
        <v>0</v>
      </c>
      <c r="CK156" s="101">
        <v>0</v>
      </c>
      <c r="CL156" s="101">
        <v>0</v>
      </c>
      <c r="CM156" s="101">
        <v>0</v>
      </c>
      <c r="CN156" s="101">
        <v>0</v>
      </c>
      <c r="CO156" s="101">
        <v>0</v>
      </c>
      <c r="CP156" s="220">
        <v>0</v>
      </c>
      <c r="CQ156" s="216">
        <v>0</v>
      </c>
      <c r="CR156" s="222"/>
      <c r="CS156" s="198">
        <v>0</v>
      </c>
      <c r="CT156" s="198">
        <v>0</v>
      </c>
      <c r="CU156" s="198"/>
      <c r="CV156" s="198"/>
      <c r="CW156" s="222"/>
      <c r="CX156" s="272"/>
      <c r="CY156" s="272">
        <v>0</v>
      </c>
      <c r="CZ156" s="272">
        <v>361</v>
      </c>
      <c r="DA156" s="272"/>
      <c r="DB156" s="272"/>
      <c r="DC156" s="272"/>
      <c r="DD156" s="230" t="str">
        <f t="shared" si="18"/>
        <v/>
      </c>
      <c r="DE156" s="273">
        <f t="shared" si="19"/>
        <v>0</v>
      </c>
      <c r="DF156" s="14">
        <f t="shared" si="20"/>
        <v>0</v>
      </c>
      <c r="DG156" s="148" t="str">
        <f t="shared" si="21"/>
        <v/>
      </c>
      <c r="DH156" s="148" t="str">
        <f t="shared" si="22"/>
        <v/>
      </c>
      <c r="DI156" s="273" t="str">
        <f t="shared" si="23"/>
        <v/>
      </c>
      <c r="DJ156" s="264" t="str">
        <f t="shared" si="24"/>
        <v/>
      </c>
      <c r="DL156" s="14" t="str">
        <f>IFERROR(#REF!-AP156,"")</f>
        <v/>
      </c>
      <c r="DN156" s="274" t="str">
        <f>IFERROR(#REF!-M156,"")</f>
        <v/>
      </c>
      <c r="DO156" s="186" t="e">
        <f>IF(#REF!&gt;AQ156,0,1)</f>
        <v>#REF!</v>
      </c>
      <c r="DP156" s="186">
        <f t="shared" si="25"/>
        <v>1</v>
      </c>
      <c r="DQ156" s="186">
        <f t="shared" si="26"/>
        <v>1</v>
      </c>
      <c r="DR156" s="186"/>
      <c r="DS156" s="186"/>
      <c r="DT156" s="186"/>
      <c r="DU156" s="186"/>
      <c r="DV156" s="186"/>
      <c r="DW156" s="186"/>
      <c r="DX156" s="186"/>
      <c r="DY156" s="186"/>
      <c r="DZ156" s="186"/>
      <c r="EA156" s="186"/>
      <c r="EB156" s="186"/>
      <c r="EC156" s="186"/>
      <c r="ED156" s="186"/>
      <c r="EE156" s="186"/>
      <c r="EF156" s="186"/>
      <c r="EG156" s="186"/>
      <c r="EH156" s="186"/>
      <c r="EI156" s="186"/>
      <c r="EJ156" s="186"/>
    </row>
    <row r="157" spans="1:140" s="195" customFormat="1" ht="31.5" hidden="1" customHeight="1" x14ac:dyDescent="0.2">
      <c r="A157" s="214">
        <v>44933</v>
      </c>
      <c r="B157" s="194">
        <v>7</v>
      </c>
      <c r="C157" s="194">
        <v>1</v>
      </c>
      <c r="D157" s="193">
        <v>2023</v>
      </c>
      <c r="E157" s="194">
        <v>570</v>
      </c>
      <c r="F157" s="194">
        <v>1085</v>
      </c>
      <c r="G157" s="194">
        <v>2</v>
      </c>
      <c r="H157" s="207"/>
      <c r="I157" s="148"/>
      <c r="J157" s="148"/>
      <c r="K157" s="148"/>
      <c r="L157" s="148"/>
      <c r="M157" s="208">
        <v>0</v>
      </c>
      <c r="N157" s="209">
        <v>0</v>
      </c>
      <c r="O157" s="210">
        <v>0</v>
      </c>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c r="AO157" s="271"/>
      <c r="AP157" s="218">
        <v>0</v>
      </c>
      <c r="AQ157" s="219">
        <v>0</v>
      </c>
      <c r="AR157" s="217"/>
      <c r="AS157" s="217"/>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v>1</v>
      </c>
      <c r="BW157" s="186"/>
      <c r="BX157" s="186" t="s">
        <v>198</v>
      </c>
      <c r="BY157" s="221">
        <v>1.4999999999999999E-2</v>
      </c>
      <c r="BZ157" s="217">
        <v>0</v>
      </c>
      <c r="CA157" s="217"/>
      <c r="CB157" s="217">
        <v>0</v>
      </c>
      <c r="CC157" s="217">
        <v>0</v>
      </c>
      <c r="CD157" s="217"/>
      <c r="CE157" s="217">
        <v>0</v>
      </c>
      <c r="CF157" s="186">
        <v>0</v>
      </c>
      <c r="CG157" s="186">
        <v>0</v>
      </c>
      <c r="CH157" s="101">
        <v>0</v>
      </c>
      <c r="CI157" s="101">
        <v>0</v>
      </c>
      <c r="CJ157" s="101">
        <v>0</v>
      </c>
      <c r="CK157" s="101">
        <v>0</v>
      </c>
      <c r="CL157" s="101">
        <v>0</v>
      </c>
      <c r="CM157" s="101">
        <v>0</v>
      </c>
      <c r="CN157" s="101">
        <v>0</v>
      </c>
      <c r="CO157" s="101">
        <v>0</v>
      </c>
      <c r="CP157" s="220">
        <v>0</v>
      </c>
      <c r="CQ157" s="216">
        <v>0</v>
      </c>
      <c r="CR157" s="222"/>
      <c r="CS157" s="198">
        <v>0</v>
      </c>
      <c r="CT157" s="198">
        <v>0</v>
      </c>
      <c r="CU157" s="198"/>
      <c r="CV157" s="198"/>
      <c r="CW157" s="222"/>
      <c r="CX157" s="272"/>
      <c r="CY157" s="272">
        <v>0</v>
      </c>
      <c r="CZ157" s="272">
        <v>361</v>
      </c>
      <c r="DA157" s="272"/>
      <c r="DB157" s="272"/>
      <c r="DC157" s="272"/>
      <c r="DD157" s="230" t="str">
        <f t="shared" si="18"/>
        <v/>
      </c>
      <c r="DE157" s="273">
        <f t="shared" si="19"/>
        <v>0</v>
      </c>
      <c r="DF157" s="14">
        <f t="shared" si="20"/>
        <v>0</v>
      </c>
      <c r="DG157" s="148" t="str">
        <f t="shared" si="21"/>
        <v/>
      </c>
      <c r="DH157" s="148" t="str">
        <f t="shared" si="22"/>
        <v/>
      </c>
      <c r="DI157" s="273" t="str">
        <f t="shared" si="23"/>
        <v/>
      </c>
      <c r="DJ157" s="264" t="str">
        <f t="shared" si="24"/>
        <v/>
      </c>
      <c r="DL157" s="14" t="str">
        <f>IFERROR(#REF!-AP157,"")</f>
        <v/>
      </c>
      <c r="DN157" s="274" t="str">
        <f>IFERROR(#REF!-M157,"")</f>
        <v/>
      </c>
      <c r="DO157" s="186" t="e">
        <f>IF(#REF!&gt;AQ157,0,1)</f>
        <v>#REF!</v>
      </c>
      <c r="DP157" s="186">
        <f t="shared" si="25"/>
        <v>1</v>
      </c>
      <c r="DQ157" s="186">
        <f t="shared" si="26"/>
        <v>1</v>
      </c>
      <c r="DR157" s="186"/>
      <c r="DS157" s="186"/>
      <c r="DT157" s="186"/>
      <c r="DU157" s="186"/>
      <c r="DV157" s="186"/>
      <c r="DW157" s="186"/>
      <c r="DX157" s="186"/>
      <c r="DY157" s="186"/>
      <c r="DZ157" s="186"/>
      <c r="EA157" s="186"/>
      <c r="EB157" s="186"/>
      <c r="EC157" s="186"/>
      <c r="ED157" s="186"/>
      <c r="EE157" s="186"/>
      <c r="EF157" s="186"/>
      <c r="EG157" s="186"/>
      <c r="EH157" s="186"/>
      <c r="EI157" s="186"/>
      <c r="EJ157" s="186"/>
    </row>
    <row r="158" spans="1:140" s="195" customFormat="1" ht="31.5" hidden="1" customHeight="1" x14ac:dyDescent="0.2">
      <c r="A158" s="214">
        <v>44933</v>
      </c>
      <c r="B158" s="194">
        <v>7</v>
      </c>
      <c r="C158" s="194">
        <v>1</v>
      </c>
      <c r="D158" s="193">
        <v>2023</v>
      </c>
      <c r="E158" s="194">
        <v>124</v>
      </c>
      <c r="F158" s="194">
        <v>688</v>
      </c>
      <c r="G158" s="194">
        <v>3</v>
      </c>
      <c r="H158" s="207" t="s">
        <v>312</v>
      </c>
      <c r="I158" s="148" t="s">
        <v>313</v>
      </c>
      <c r="J158" s="148" t="s">
        <v>193</v>
      </c>
      <c r="K158" s="148">
        <v>2</v>
      </c>
      <c r="L158" s="148">
        <v>2</v>
      </c>
      <c r="M158" s="208">
        <v>200</v>
      </c>
      <c r="N158" s="209">
        <v>180</v>
      </c>
      <c r="O158" s="210">
        <v>220</v>
      </c>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c r="AO158" s="271"/>
      <c r="AP158" s="218">
        <v>59</v>
      </c>
      <c r="AQ158" s="219">
        <v>122</v>
      </c>
      <c r="AR158" s="217"/>
      <c r="AS158" s="217"/>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t="s">
        <v>201</v>
      </c>
      <c r="BS158" s="186" t="s">
        <v>202</v>
      </c>
      <c r="BT158" s="186"/>
      <c r="BU158" s="186"/>
      <c r="BV158" s="186">
        <v>1</v>
      </c>
      <c r="BW158" s="186" t="s">
        <v>314</v>
      </c>
      <c r="BX158" s="186" t="s">
        <v>198</v>
      </c>
      <c r="BY158" s="221">
        <v>1.4999999999999999E-2</v>
      </c>
      <c r="BZ158" s="217">
        <v>0</v>
      </c>
      <c r="CA158" s="217">
        <v>0</v>
      </c>
      <c r="CB158" s="217">
        <v>0</v>
      </c>
      <c r="CC158" s="217">
        <v>0</v>
      </c>
      <c r="CD158" s="217">
        <v>0</v>
      </c>
      <c r="CE158" s="217">
        <v>0</v>
      </c>
      <c r="CF158" s="186">
        <v>0</v>
      </c>
      <c r="CG158" s="186">
        <v>0</v>
      </c>
      <c r="CH158" s="101">
        <v>0</v>
      </c>
      <c r="CI158" s="101">
        <v>0</v>
      </c>
      <c r="CJ158" s="101">
        <v>0</v>
      </c>
      <c r="CK158" s="101">
        <v>0</v>
      </c>
      <c r="CL158" s="101">
        <v>0</v>
      </c>
      <c r="CM158" s="101">
        <v>0</v>
      </c>
      <c r="CN158" s="101">
        <v>0</v>
      </c>
      <c r="CO158" s="101">
        <v>0</v>
      </c>
      <c r="CP158" s="220">
        <v>0</v>
      </c>
      <c r="CQ158" s="216">
        <v>0</v>
      </c>
      <c r="CR158" s="222"/>
      <c r="CS158" s="198">
        <v>0</v>
      </c>
      <c r="CT158" s="198">
        <v>0</v>
      </c>
      <c r="CU158" s="198"/>
      <c r="CV158" s="198"/>
      <c r="CW158" s="222"/>
      <c r="CX158" s="272"/>
      <c r="CY158" s="272">
        <v>0</v>
      </c>
      <c r="CZ158" s="272">
        <v>361</v>
      </c>
      <c r="DA158" s="272"/>
      <c r="DB158" s="272"/>
      <c r="DC158" s="272"/>
      <c r="DD158" s="230">
        <f t="shared" si="18"/>
        <v>-1</v>
      </c>
      <c r="DE158" s="273">
        <f t="shared" si="19"/>
        <v>0</v>
      </c>
      <c r="DF158" s="14">
        <f t="shared" si="20"/>
        <v>0</v>
      </c>
      <c r="DG158" s="148">
        <f t="shared" si="21"/>
        <v>0</v>
      </c>
      <c r="DH158" s="148" t="str">
        <f t="shared" si="22"/>
        <v/>
      </c>
      <c r="DI158" s="273">
        <f t="shared" si="23"/>
        <v>0</v>
      </c>
      <c r="DJ158" s="264" t="str">
        <f t="shared" si="24"/>
        <v/>
      </c>
      <c r="DL158" s="14" t="str">
        <f>IFERROR(#REF!-AP158,"")</f>
        <v/>
      </c>
      <c r="DN158" s="274" t="str">
        <f>IFERROR(#REF!-M158,"")</f>
        <v/>
      </c>
      <c r="DO158" s="186" t="e">
        <f>IF(#REF!&gt;AQ158,0,1)</f>
        <v>#REF!</v>
      </c>
      <c r="DP158" s="186">
        <f t="shared" si="25"/>
        <v>0</v>
      </c>
      <c r="DQ158" s="186">
        <f t="shared" si="26"/>
        <v>1</v>
      </c>
      <c r="DR158" s="186"/>
      <c r="DS158" s="186"/>
      <c r="DT158" s="186"/>
      <c r="DU158" s="186"/>
      <c r="DV158" s="186"/>
      <c r="DW158" s="186"/>
      <c r="DX158" s="186"/>
      <c r="DY158" s="186"/>
      <c r="DZ158" s="186"/>
      <c r="EA158" s="186"/>
      <c r="EB158" s="186"/>
      <c r="EC158" s="186"/>
      <c r="ED158" s="186"/>
      <c r="EE158" s="186"/>
      <c r="EF158" s="186"/>
      <c r="EG158" s="186"/>
      <c r="EH158" s="186"/>
      <c r="EI158" s="186"/>
      <c r="EJ158" s="186"/>
    </row>
    <row r="159" spans="1:140" s="195" customFormat="1" ht="31.5" hidden="1" customHeight="1" x14ac:dyDescent="0.2">
      <c r="A159" s="214">
        <v>44933</v>
      </c>
      <c r="B159" s="194">
        <v>7</v>
      </c>
      <c r="C159" s="194">
        <v>1</v>
      </c>
      <c r="D159" s="193">
        <v>2023</v>
      </c>
      <c r="E159" s="194">
        <v>124</v>
      </c>
      <c r="F159" s="194">
        <v>689</v>
      </c>
      <c r="G159" s="194">
        <v>3</v>
      </c>
      <c r="H159" s="207" t="s">
        <v>315</v>
      </c>
      <c r="I159" s="148" t="s">
        <v>316</v>
      </c>
      <c r="J159" s="148" t="s">
        <v>193</v>
      </c>
      <c r="K159" s="148">
        <v>2</v>
      </c>
      <c r="L159" s="148">
        <v>2</v>
      </c>
      <c r="M159" s="208">
        <v>75</v>
      </c>
      <c r="N159" s="209">
        <v>67</v>
      </c>
      <c r="O159" s="210">
        <v>82</v>
      </c>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c r="AO159" s="271"/>
      <c r="AP159" s="218">
        <v>59</v>
      </c>
      <c r="AQ159" s="219">
        <v>122</v>
      </c>
      <c r="AR159" s="217"/>
      <c r="AS159" s="217"/>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t="s">
        <v>201</v>
      </c>
      <c r="BS159" s="186" t="s">
        <v>202</v>
      </c>
      <c r="BT159" s="186"/>
      <c r="BU159" s="186"/>
      <c r="BV159" s="186">
        <v>1</v>
      </c>
      <c r="BW159" s="186" t="s">
        <v>314</v>
      </c>
      <c r="BX159" s="186" t="s">
        <v>198</v>
      </c>
      <c r="BY159" s="221">
        <v>1.4999999999999999E-2</v>
      </c>
      <c r="BZ159" s="217">
        <v>0</v>
      </c>
      <c r="CA159" s="217">
        <v>0</v>
      </c>
      <c r="CB159" s="217">
        <v>0</v>
      </c>
      <c r="CC159" s="217">
        <v>0</v>
      </c>
      <c r="CD159" s="217">
        <v>0</v>
      </c>
      <c r="CE159" s="217">
        <v>0</v>
      </c>
      <c r="CF159" s="186">
        <v>0</v>
      </c>
      <c r="CG159" s="186">
        <v>0</v>
      </c>
      <c r="CH159" s="101">
        <v>0</v>
      </c>
      <c r="CI159" s="101">
        <v>0</v>
      </c>
      <c r="CJ159" s="101">
        <v>0</v>
      </c>
      <c r="CK159" s="101">
        <v>0</v>
      </c>
      <c r="CL159" s="101">
        <v>0</v>
      </c>
      <c r="CM159" s="101">
        <v>0</v>
      </c>
      <c r="CN159" s="101">
        <v>0</v>
      </c>
      <c r="CO159" s="101">
        <v>0</v>
      </c>
      <c r="CP159" s="220">
        <v>0</v>
      </c>
      <c r="CQ159" s="216">
        <v>0</v>
      </c>
      <c r="CR159" s="222"/>
      <c r="CS159" s="198">
        <v>0</v>
      </c>
      <c r="CT159" s="198">
        <v>0</v>
      </c>
      <c r="CU159" s="198"/>
      <c r="CV159" s="198"/>
      <c r="CW159" s="222"/>
      <c r="CX159" s="272"/>
      <c r="CY159" s="272">
        <v>0</v>
      </c>
      <c r="CZ159" s="272">
        <v>361</v>
      </c>
      <c r="DA159" s="272"/>
      <c r="DB159" s="272"/>
      <c r="DC159" s="272"/>
      <c r="DD159" s="230">
        <f t="shared" si="18"/>
        <v>-1</v>
      </c>
      <c r="DE159" s="273">
        <f t="shared" si="19"/>
        <v>0</v>
      </c>
      <c r="DF159" s="14">
        <f t="shared" si="20"/>
        <v>0</v>
      </c>
      <c r="DG159" s="148">
        <f t="shared" si="21"/>
        <v>0</v>
      </c>
      <c r="DH159" s="148" t="str">
        <f t="shared" si="22"/>
        <v/>
      </c>
      <c r="DI159" s="273">
        <f t="shared" si="23"/>
        <v>0</v>
      </c>
      <c r="DJ159" s="264" t="str">
        <f t="shared" si="24"/>
        <v/>
      </c>
      <c r="DL159" s="14" t="str">
        <f>IFERROR(#REF!-AP159,"")</f>
        <v/>
      </c>
      <c r="DN159" s="274" t="str">
        <f>IFERROR(#REF!-M159,"")</f>
        <v/>
      </c>
      <c r="DO159" s="186" t="e">
        <f>IF(#REF!&gt;AQ159,0,1)</f>
        <v>#REF!</v>
      </c>
      <c r="DP159" s="186">
        <f t="shared" si="25"/>
        <v>0</v>
      </c>
      <c r="DQ159" s="186">
        <f t="shared" si="26"/>
        <v>1</v>
      </c>
      <c r="DR159" s="186"/>
      <c r="DS159" s="186"/>
      <c r="DT159" s="186"/>
      <c r="DU159" s="186"/>
      <c r="DV159" s="186"/>
      <c r="DW159" s="186"/>
      <c r="DX159" s="186"/>
      <c r="DY159" s="186"/>
      <c r="DZ159" s="186"/>
      <c r="EA159" s="186"/>
      <c r="EB159" s="186"/>
      <c r="EC159" s="186"/>
      <c r="ED159" s="186"/>
      <c r="EE159" s="186"/>
      <c r="EF159" s="186"/>
      <c r="EG159" s="186"/>
      <c r="EH159" s="186"/>
      <c r="EI159" s="186"/>
      <c r="EJ159" s="186"/>
    </row>
    <row r="160" spans="1:140" s="195" customFormat="1" ht="31.5" hidden="1" customHeight="1" x14ac:dyDescent="0.2">
      <c r="A160" s="214">
        <v>44933</v>
      </c>
      <c r="B160" s="194">
        <v>7</v>
      </c>
      <c r="C160" s="194">
        <v>1</v>
      </c>
      <c r="D160" s="193">
        <v>2023</v>
      </c>
      <c r="E160" s="194">
        <v>375</v>
      </c>
      <c r="F160" s="194">
        <v>437</v>
      </c>
      <c r="G160" s="194">
        <v>3</v>
      </c>
      <c r="H160" s="207" t="s">
        <v>281</v>
      </c>
      <c r="I160" s="148" t="s">
        <v>282</v>
      </c>
      <c r="J160" s="148" t="s">
        <v>193</v>
      </c>
      <c r="K160" s="148">
        <v>4</v>
      </c>
      <c r="L160" s="148">
        <v>2</v>
      </c>
      <c r="M160" s="208">
        <v>168</v>
      </c>
      <c r="N160" s="209">
        <v>158</v>
      </c>
      <c r="O160" s="210">
        <v>179</v>
      </c>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c r="AO160" s="271"/>
      <c r="AP160" s="218">
        <v>120</v>
      </c>
      <c r="AQ160" s="219">
        <v>120</v>
      </c>
      <c r="AR160" s="217"/>
      <c r="AS160" s="217"/>
      <c r="AT160" s="217"/>
      <c r="AU160" s="217"/>
      <c r="AV160" s="217">
        <v>1125</v>
      </c>
      <c r="AW160" s="217"/>
      <c r="AX160" s="217"/>
      <c r="AY160" s="217"/>
      <c r="AZ160" s="217"/>
      <c r="BA160" s="217"/>
      <c r="BB160" s="217"/>
      <c r="BC160" s="217"/>
      <c r="BD160" s="217"/>
      <c r="BE160" s="217"/>
      <c r="BF160" s="217"/>
      <c r="BG160" s="217"/>
      <c r="BH160" s="217">
        <v>400</v>
      </c>
      <c r="BI160" s="217"/>
      <c r="BJ160" s="217"/>
      <c r="BK160" s="217"/>
      <c r="BL160" s="217"/>
      <c r="BM160" s="217"/>
      <c r="BN160" s="217"/>
      <c r="BO160" s="217"/>
      <c r="BP160" s="217"/>
      <c r="BQ160" s="217"/>
      <c r="BR160" s="186" t="s">
        <v>194</v>
      </c>
      <c r="BS160" s="186" t="s">
        <v>195</v>
      </c>
      <c r="BT160" s="186" t="s">
        <v>283</v>
      </c>
      <c r="BU160" s="186" t="s">
        <v>197</v>
      </c>
      <c r="BV160" s="186">
        <v>1</v>
      </c>
      <c r="BW160" s="186" t="s">
        <v>284</v>
      </c>
      <c r="BX160" s="186" t="s">
        <v>198</v>
      </c>
      <c r="BY160" s="221">
        <v>1.4999999999999999E-2</v>
      </c>
      <c r="BZ160" s="217">
        <v>0</v>
      </c>
      <c r="CA160" s="217">
        <v>0</v>
      </c>
      <c r="CB160" s="217">
        <v>1125</v>
      </c>
      <c r="CC160" s="217">
        <v>0</v>
      </c>
      <c r="CD160" s="217">
        <v>0</v>
      </c>
      <c r="CE160" s="217">
        <v>400</v>
      </c>
      <c r="CF160" s="186">
        <v>0</v>
      </c>
      <c r="CG160" s="186">
        <v>0</v>
      </c>
      <c r="CH160" s="101">
        <v>0</v>
      </c>
      <c r="CI160" s="101">
        <v>0</v>
      </c>
      <c r="CJ160" s="101">
        <v>0</v>
      </c>
      <c r="CK160" s="101">
        <v>0</v>
      </c>
      <c r="CL160" s="101">
        <v>0</v>
      </c>
      <c r="CM160" s="101">
        <v>0</v>
      </c>
      <c r="CN160" s="101">
        <v>0</v>
      </c>
      <c r="CO160" s="101">
        <v>0</v>
      </c>
      <c r="CP160" s="220">
        <v>0</v>
      </c>
      <c r="CQ160" s="216">
        <v>1525</v>
      </c>
      <c r="CR160" s="222">
        <v>0</v>
      </c>
      <c r="CS160" s="198">
        <v>0</v>
      </c>
      <c r="CT160" s="198">
        <v>256.2</v>
      </c>
      <c r="CU160" s="198"/>
      <c r="CV160" s="198"/>
      <c r="CW160" s="222"/>
      <c r="CX160" s="272"/>
      <c r="CY160" s="272">
        <v>3002863.6363636358</v>
      </c>
      <c r="CZ160" s="272">
        <v>361</v>
      </c>
      <c r="DA160" s="272"/>
      <c r="DB160" s="272"/>
      <c r="DC160" s="272"/>
      <c r="DD160" s="230">
        <f t="shared" si="18"/>
        <v>-1</v>
      </c>
      <c r="DE160" s="273">
        <f t="shared" si="19"/>
        <v>1525</v>
      </c>
      <c r="DF160" s="14">
        <f t="shared" si="20"/>
        <v>0</v>
      </c>
      <c r="DG160" s="148">
        <f t="shared" si="21"/>
        <v>0</v>
      </c>
      <c r="DH160" s="148" t="str">
        <f t="shared" si="22"/>
        <v/>
      </c>
      <c r="DI160" s="273">
        <f t="shared" si="23"/>
        <v>1525</v>
      </c>
      <c r="DJ160" s="264">
        <f t="shared" si="24"/>
        <v>0</v>
      </c>
      <c r="DL160" s="14" t="str">
        <f>IFERROR(#REF!-AP160,"")</f>
        <v/>
      </c>
      <c r="DN160" s="274" t="str">
        <f>IFERROR(#REF!-M160,"")</f>
        <v/>
      </c>
      <c r="DO160" s="186" t="e">
        <f>IF(#REF!&gt;AQ160,0,1)</f>
        <v>#REF!</v>
      </c>
      <c r="DP160" s="186">
        <f t="shared" si="25"/>
        <v>0</v>
      </c>
      <c r="DQ160" s="186">
        <f t="shared" si="26"/>
        <v>1</v>
      </c>
      <c r="DR160" s="186"/>
      <c r="DS160" s="186"/>
      <c r="DT160" s="186"/>
      <c r="DU160" s="186"/>
      <c r="DV160" s="186"/>
      <c r="DW160" s="186"/>
      <c r="DX160" s="186"/>
      <c r="DY160" s="186"/>
      <c r="DZ160" s="186"/>
      <c r="EA160" s="186"/>
      <c r="EB160" s="186"/>
      <c r="EC160" s="186"/>
      <c r="ED160" s="186"/>
      <c r="EE160" s="186"/>
      <c r="EF160" s="186"/>
      <c r="EG160" s="186"/>
      <c r="EH160" s="186"/>
      <c r="EI160" s="186"/>
      <c r="EJ160" s="186"/>
    </row>
    <row r="161" spans="1:140" s="195" customFormat="1" ht="31.5" hidden="1" customHeight="1" x14ac:dyDescent="0.2">
      <c r="A161" s="214">
        <v>44933</v>
      </c>
      <c r="B161" s="194">
        <v>7</v>
      </c>
      <c r="C161" s="194">
        <v>1</v>
      </c>
      <c r="D161" s="193">
        <v>2023</v>
      </c>
      <c r="E161" s="194">
        <v>142</v>
      </c>
      <c r="F161" s="194">
        <v>280</v>
      </c>
      <c r="G161" s="194">
        <v>4</v>
      </c>
      <c r="H161" s="207" t="s">
        <v>331</v>
      </c>
      <c r="I161" s="148" t="s">
        <v>332</v>
      </c>
      <c r="J161" s="148" t="s">
        <v>193</v>
      </c>
      <c r="K161" s="148">
        <v>3</v>
      </c>
      <c r="L161" s="148">
        <v>2</v>
      </c>
      <c r="M161" s="208">
        <v>323</v>
      </c>
      <c r="N161" s="209">
        <v>300</v>
      </c>
      <c r="O161" s="210">
        <v>345</v>
      </c>
      <c r="P161" s="196"/>
      <c r="Q161" s="196"/>
      <c r="R161" s="196">
        <v>466</v>
      </c>
      <c r="S161" s="196">
        <v>447</v>
      </c>
      <c r="T161" s="196"/>
      <c r="U161" s="196"/>
      <c r="V161" s="196"/>
      <c r="W161" s="196">
        <v>340</v>
      </c>
      <c r="X161" s="196">
        <v>328</v>
      </c>
      <c r="Y161" s="196"/>
      <c r="Z161" s="197"/>
      <c r="AA161" s="197">
        <v>108</v>
      </c>
      <c r="AB161" s="196">
        <v>419</v>
      </c>
      <c r="AC161" s="196"/>
      <c r="AD161" s="196">
        <v>386</v>
      </c>
      <c r="AE161" s="196"/>
      <c r="AF161" s="196">
        <v>412</v>
      </c>
      <c r="AG161" s="196">
        <v>352</v>
      </c>
      <c r="AH161" s="196"/>
      <c r="AI161" s="196">
        <v>324</v>
      </c>
      <c r="AJ161" s="196"/>
      <c r="AK161" s="196">
        <v>321</v>
      </c>
      <c r="AL161" s="197">
        <v>110</v>
      </c>
      <c r="AM161" s="197">
        <v>108</v>
      </c>
      <c r="AN161" s="271">
        <v>426</v>
      </c>
      <c r="AO161" s="271">
        <v>333</v>
      </c>
      <c r="AP161" s="218">
        <v>105</v>
      </c>
      <c r="AQ161" s="219">
        <v>103</v>
      </c>
      <c r="AR161" s="217">
        <v>99.386503067484654</v>
      </c>
      <c r="AS161" s="217">
        <v>108.6666666666667</v>
      </c>
      <c r="AT161" s="217"/>
      <c r="AU161" s="217"/>
      <c r="AV161" s="217">
        <v>552</v>
      </c>
      <c r="AW161" s="217"/>
      <c r="AX161" s="217"/>
      <c r="AY161" s="217">
        <v>3</v>
      </c>
      <c r="AZ161" s="217">
        <v>3</v>
      </c>
      <c r="BA161" s="217"/>
      <c r="BB161" s="217"/>
      <c r="BC161" s="217"/>
      <c r="BD161" s="217"/>
      <c r="BE161" s="217"/>
      <c r="BF161" s="217"/>
      <c r="BG161" s="217"/>
      <c r="BH161" s="217"/>
      <c r="BI161" s="217">
        <v>2</v>
      </c>
      <c r="BJ161" s="217">
        <v>4</v>
      </c>
      <c r="BK161" s="217">
        <v>2</v>
      </c>
      <c r="BL161" s="217"/>
      <c r="BM161" s="217"/>
      <c r="BN161" s="217"/>
      <c r="BO161" s="217"/>
      <c r="BP161" s="217"/>
      <c r="BQ161" s="217"/>
      <c r="BR161" s="186" t="s">
        <v>223</v>
      </c>
      <c r="BS161" s="186"/>
      <c r="BT161" s="186"/>
      <c r="BU161" s="186"/>
      <c r="BV161" s="186">
        <v>1</v>
      </c>
      <c r="BW161" s="186" t="s">
        <v>333</v>
      </c>
      <c r="BX161" s="186" t="s">
        <v>198</v>
      </c>
      <c r="BY161" s="221">
        <v>1.4999999999999999E-2</v>
      </c>
      <c r="BZ161" s="217">
        <v>6</v>
      </c>
      <c r="CA161" s="217">
        <v>3</v>
      </c>
      <c r="CB161" s="217">
        <v>555</v>
      </c>
      <c r="CC161" s="217">
        <v>8</v>
      </c>
      <c r="CD161" s="217">
        <v>4</v>
      </c>
      <c r="CE161" s="217">
        <v>4</v>
      </c>
      <c r="CF161" s="186">
        <v>1</v>
      </c>
      <c r="CG161" s="186">
        <v>2</v>
      </c>
      <c r="CH161" s="101">
        <v>2</v>
      </c>
      <c r="CI161" s="101">
        <v>1</v>
      </c>
      <c r="CJ161" s="101">
        <v>0</v>
      </c>
      <c r="CK161" s="101">
        <v>0</v>
      </c>
      <c r="CL161" s="101">
        <v>0</v>
      </c>
      <c r="CM161" s="101">
        <v>0</v>
      </c>
      <c r="CN161" s="101">
        <v>0</v>
      </c>
      <c r="CO161" s="101">
        <v>14</v>
      </c>
      <c r="CP161" s="220">
        <v>7</v>
      </c>
      <c r="CQ161" s="216">
        <v>559</v>
      </c>
      <c r="CR161" s="222">
        <v>1.2522361359570661E-2</v>
      </c>
      <c r="CS161" s="198">
        <v>2.2610000000000001</v>
      </c>
      <c r="CT161" s="198">
        <v>180.55699999999999</v>
      </c>
      <c r="CU161" s="198">
        <v>2.331</v>
      </c>
      <c r="CV161" s="198">
        <v>186.14699999999999</v>
      </c>
      <c r="CW161" s="222">
        <v>0.31888544891640869</v>
      </c>
      <c r="CX161" s="272">
        <v>7.0432098765432105E-2</v>
      </c>
      <c r="CY161" s="272">
        <v>963131.59090909094</v>
      </c>
      <c r="CZ161" s="272">
        <v>361</v>
      </c>
      <c r="DA161" s="272"/>
      <c r="DB161" s="272"/>
      <c r="DC161" s="272"/>
      <c r="DD161" s="230">
        <f t="shared" si="18"/>
        <v>0.31888544891640869</v>
      </c>
      <c r="DE161" s="273">
        <f t="shared" si="19"/>
        <v>552</v>
      </c>
      <c r="DF161" s="14">
        <f t="shared" si="20"/>
        <v>14</v>
      </c>
      <c r="DG161" s="148">
        <f t="shared" si="21"/>
        <v>7</v>
      </c>
      <c r="DH161" s="148">
        <f t="shared" si="22"/>
        <v>0.1</v>
      </c>
      <c r="DI161" s="273">
        <f t="shared" si="23"/>
        <v>559</v>
      </c>
      <c r="DJ161" s="264">
        <f t="shared" si="24"/>
        <v>1.2522361359570662E-2</v>
      </c>
      <c r="DL161" s="14" t="str">
        <f>IFERROR(#REF!-AP161,"")</f>
        <v/>
      </c>
      <c r="DN161" s="274" t="str">
        <f>IFERROR(#REF!-M161,"")</f>
        <v/>
      </c>
      <c r="DO161" s="186" t="e">
        <f>IF(#REF!&gt;AQ161,0,1)</f>
        <v>#REF!</v>
      </c>
      <c r="DP161" s="186">
        <f t="shared" si="25"/>
        <v>1</v>
      </c>
      <c r="DQ161" s="186">
        <f t="shared" si="26"/>
        <v>1</v>
      </c>
      <c r="DR161" s="186"/>
      <c r="DS161" s="186"/>
      <c r="DT161" s="186"/>
      <c r="DU161" s="186"/>
      <c r="DV161" s="186"/>
      <c r="DW161" s="186"/>
      <c r="DX161" s="186"/>
      <c r="DY161" s="186"/>
      <c r="DZ161" s="186"/>
      <c r="EA161" s="186"/>
      <c r="EB161" s="186"/>
      <c r="EC161" s="186"/>
      <c r="ED161" s="186"/>
      <c r="EE161" s="186"/>
      <c r="EF161" s="186"/>
      <c r="EG161" s="186"/>
      <c r="EH161" s="186"/>
      <c r="EI161" s="186"/>
      <c r="EJ161" s="186"/>
    </row>
    <row r="162" spans="1:140" s="195" customFormat="1" ht="31.5" hidden="1" customHeight="1" x14ac:dyDescent="0.2">
      <c r="A162" s="214">
        <v>44933</v>
      </c>
      <c r="B162" s="194">
        <v>7</v>
      </c>
      <c r="C162" s="194">
        <v>1</v>
      </c>
      <c r="D162" s="193">
        <v>2023</v>
      </c>
      <c r="E162" s="194">
        <v>421</v>
      </c>
      <c r="F162" s="194">
        <v>667</v>
      </c>
      <c r="G162" s="194">
        <v>4</v>
      </c>
      <c r="H162" s="207" t="s">
        <v>289</v>
      </c>
      <c r="I162" s="148" t="s">
        <v>290</v>
      </c>
      <c r="J162" s="148" t="s">
        <v>193</v>
      </c>
      <c r="K162" s="148">
        <v>1</v>
      </c>
      <c r="L162" s="148">
        <v>4</v>
      </c>
      <c r="M162" s="208">
        <v>1554</v>
      </c>
      <c r="N162" s="209">
        <v>1462</v>
      </c>
      <c r="O162" s="210">
        <v>1664</v>
      </c>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c r="AO162" s="271"/>
      <c r="AP162" s="218">
        <v>18</v>
      </c>
      <c r="AQ162" s="219">
        <v>200</v>
      </c>
      <c r="AR162" s="217"/>
      <c r="AS162" s="217"/>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t="s">
        <v>194</v>
      </c>
      <c r="BS162" s="186" t="s">
        <v>195</v>
      </c>
      <c r="BT162" s="186" t="s">
        <v>291</v>
      </c>
      <c r="BU162" s="186" t="s">
        <v>197</v>
      </c>
      <c r="BV162" s="186">
        <v>1</v>
      </c>
      <c r="BW162" s="186" t="s">
        <v>292</v>
      </c>
      <c r="BX162" s="186" t="s">
        <v>198</v>
      </c>
      <c r="BY162" s="221">
        <v>1.4999999999999999E-2</v>
      </c>
      <c r="BZ162" s="217">
        <v>0</v>
      </c>
      <c r="CA162" s="217">
        <v>0</v>
      </c>
      <c r="CB162" s="217">
        <v>0</v>
      </c>
      <c r="CC162" s="217">
        <v>0</v>
      </c>
      <c r="CD162" s="217">
        <v>0</v>
      </c>
      <c r="CE162" s="217">
        <v>0</v>
      </c>
      <c r="CF162" s="186">
        <v>0</v>
      </c>
      <c r="CG162" s="186">
        <v>0</v>
      </c>
      <c r="CH162" s="101">
        <v>0</v>
      </c>
      <c r="CI162" s="101">
        <v>0</v>
      </c>
      <c r="CJ162" s="101">
        <v>0</v>
      </c>
      <c r="CK162" s="101">
        <v>0</v>
      </c>
      <c r="CL162" s="101">
        <v>0</v>
      </c>
      <c r="CM162" s="101">
        <v>0</v>
      </c>
      <c r="CN162" s="101">
        <v>0</v>
      </c>
      <c r="CO162" s="101">
        <v>0</v>
      </c>
      <c r="CP162" s="220">
        <v>0</v>
      </c>
      <c r="CQ162" s="216">
        <v>0</v>
      </c>
      <c r="CR162" s="222"/>
      <c r="CS162" s="198">
        <v>0</v>
      </c>
      <c r="CT162" s="198">
        <v>0</v>
      </c>
      <c r="CU162" s="198"/>
      <c r="CV162" s="198"/>
      <c r="CW162" s="222"/>
      <c r="CX162" s="272"/>
      <c r="CY162" s="272">
        <v>0</v>
      </c>
      <c r="CZ162" s="272">
        <v>361</v>
      </c>
      <c r="DA162" s="272"/>
      <c r="DB162" s="272"/>
      <c r="DC162" s="272"/>
      <c r="DD162" s="230">
        <f t="shared" si="18"/>
        <v>-1</v>
      </c>
      <c r="DE162" s="273">
        <f t="shared" si="19"/>
        <v>0</v>
      </c>
      <c r="DF162" s="14">
        <f t="shared" si="20"/>
        <v>0</v>
      </c>
      <c r="DG162" s="148">
        <f t="shared" si="21"/>
        <v>0</v>
      </c>
      <c r="DH162" s="148" t="str">
        <f t="shared" si="22"/>
        <v/>
      </c>
      <c r="DI162" s="273">
        <f t="shared" si="23"/>
        <v>0</v>
      </c>
      <c r="DJ162" s="264" t="str">
        <f t="shared" si="24"/>
        <v/>
      </c>
      <c r="DL162" s="14" t="str">
        <f>IFERROR(#REF!-AP162,"")</f>
        <v/>
      </c>
      <c r="DN162" s="274" t="str">
        <f>IFERROR(#REF!-M162,"")</f>
        <v/>
      </c>
      <c r="DO162" s="186" t="e">
        <f>IF(#REF!&gt;AQ162,0,1)</f>
        <v>#REF!</v>
      </c>
      <c r="DP162" s="186">
        <f t="shared" si="25"/>
        <v>0</v>
      </c>
      <c r="DQ162" s="186">
        <f t="shared" si="26"/>
        <v>1</v>
      </c>
      <c r="DR162" s="186"/>
      <c r="DS162" s="186"/>
      <c r="DT162" s="186"/>
      <c r="DU162" s="186"/>
      <c r="DV162" s="186"/>
      <c r="DW162" s="186"/>
      <c r="DX162" s="186"/>
      <c r="DY162" s="186"/>
      <c r="DZ162" s="186"/>
      <c r="EA162" s="186"/>
      <c r="EB162" s="186"/>
      <c r="EC162" s="186"/>
      <c r="ED162" s="186"/>
      <c r="EE162" s="186"/>
      <c r="EF162" s="186"/>
      <c r="EG162" s="186"/>
      <c r="EH162" s="186"/>
      <c r="EI162" s="186"/>
      <c r="EJ162" s="186"/>
    </row>
    <row r="163" spans="1:140" s="195" customFormat="1" ht="31.5" hidden="1" customHeight="1" x14ac:dyDescent="0.2">
      <c r="A163" s="214">
        <v>44933</v>
      </c>
      <c r="B163" s="194">
        <v>7</v>
      </c>
      <c r="C163" s="194">
        <v>1</v>
      </c>
      <c r="D163" s="193">
        <v>2023</v>
      </c>
      <c r="E163" s="194">
        <v>421</v>
      </c>
      <c r="F163" s="194">
        <v>673</v>
      </c>
      <c r="G163" s="194">
        <v>4</v>
      </c>
      <c r="H163" s="207" t="s">
        <v>293</v>
      </c>
      <c r="I163" s="148" t="s">
        <v>294</v>
      </c>
      <c r="J163" s="148" t="s">
        <v>193</v>
      </c>
      <c r="K163" s="148">
        <v>1</v>
      </c>
      <c r="L163" s="148">
        <v>4</v>
      </c>
      <c r="M163" s="208">
        <v>61</v>
      </c>
      <c r="N163" s="209">
        <v>57</v>
      </c>
      <c r="O163" s="210">
        <v>65</v>
      </c>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c r="AO163" s="271"/>
      <c r="AP163" s="218">
        <v>18</v>
      </c>
      <c r="AQ163" s="219">
        <v>200</v>
      </c>
      <c r="AR163" s="217"/>
      <c r="AS163" s="217"/>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t="s">
        <v>194</v>
      </c>
      <c r="BS163" s="186" t="s">
        <v>195</v>
      </c>
      <c r="BT163" s="186" t="s">
        <v>295</v>
      </c>
      <c r="BU163" s="186" t="s">
        <v>197</v>
      </c>
      <c r="BV163" s="186">
        <v>1</v>
      </c>
      <c r="BW163" s="186" t="s">
        <v>292</v>
      </c>
      <c r="BX163" s="186" t="s">
        <v>198</v>
      </c>
      <c r="BY163" s="221">
        <v>1.4999999999999999E-2</v>
      </c>
      <c r="BZ163" s="217">
        <v>0</v>
      </c>
      <c r="CA163" s="217">
        <v>0</v>
      </c>
      <c r="CB163" s="217">
        <v>0</v>
      </c>
      <c r="CC163" s="217">
        <v>0</v>
      </c>
      <c r="CD163" s="217">
        <v>0</v>
      </c>
      <c r="CE163" s="217">
        <v>0</v>
      </c>
      <c r="CF163" s="186">
        <v>0</v>
      </c>
      <c r="CG163" s="186">
        <v>0</v>
      </c>
      <c r="CH163" s="101">
        <v>0</v>
      </c>
      <c r="CI163" s="101">
        <v>0</v>
      </c>
      <c r="CJ163" s="101">
        <v>0</v>
      </c>
      <c r="CK163" s="101">
        <v>0</v>
      </c>
      <c r="CL163" s="101">
        <v>0</v>
      </c>
      <c r="CM163" s="101">
        <v>0</v>
      </c>
      <c r="CN163" s="101">
        <v>0</v>
      </c>
      <c r="CO163" s="101">
        <v>0</v>
      </c>
      <c r="CP163" s="220">
        <v>0</v>
      </c>
      <c r="CQ163" s="216">
        <v>0</v>
      </c>
      <c r="CR163" s="222"/>
      <c r="CS163" s="198">
        <v>0</v>
      </c>
      <c r="CT163" s="198">
        <v>0</v>
      </c>
      <c r="CU163" s="198"/>
      <c r="CV163" s="198"/>
      <c r="CW163" s="222"/>
      <c r="CX163" s="272"/>
      <c r="CY163" s="272">
        <v>0</v>
      </c>
      <c r="CZ163" s="272">
        <v>361</v>
      </c>
      <c r="DA163" s="272"/>
      <c r="DB163" s="272"/>
      <c r="DC163" s="272"/>
      <c r="DD163" s="230">
        <f t="shared" si="18"/>
        <v>-1</v>
      </c>
      <c r="DE163" s="273">
        <f t="shared" si="19"/>
        <v>0</v>
      </c>
      <c r="DF163" s="14">
        <f t="shared" si="20"/>
        <v>0</v>
      </c>
      <c r="DG163" s="148">
        <f t="shared" si="21"/>
        <v>0</v>
      </c>
      <c r="DH163" s="148" t="str">
        <f t="shared" si="22"/>
        <v/>
      </c>
      <c r="DI163" s="273">
        <f t="shared" si="23"/>
        <v>0</v>
      </c>
      <c r="DJ163" s="264" t="str">
        <f t="shared" si="24"/>
        <v/>
      </c>
      <c r="DL163" s="14" t="str">
        <f>IFERROR(#REF!-AP163,"")</f>
        <v/>
      </c>
      <c r="DN163" s="274" t="str">
        <f>IFERROR(#REF!-M163,"")</f>
        <v/>
      </c>
      <c r="DO163" s="186" t="e">
        <f>IF(#REF!&gt;AQ163,0,1)</f>
        <v>#REF!</v>
      </c>
      <c r="DP163" s="186">
        <f t="shared" si="25"/>
        <v>0</v>
      </c>
      <c r="DQ163" s="186">
        <f t="shared" si="26"/>
        <v>1</v>
      </c>
      <c r="DR163" s="186"/>
      <c r="DS163" s="186"/>
      <c r="DT163" s="186"/>
      <c r="DU163" s="186"/>
      <c r="DV163" s="186"/>
      <c r="DW163" s="186"/>
      <c r="DX163" s="186"/>
      <c r="DY163" s="186"/>
      <c r="DZ163" s="186"/>
      <c r="EA163" s="186"/>
      <c r="EB163" s="186"/>
      <c r="EC163" s="186"/>
      <c r="ED163" s="186"/>
      <c r="EE163" s="186"/>
      <c r="EF163" s="186"/>
      <c r="EG163" s="186"/>
      <c r="EH163" s="186"/>
      <c r="EI163" s="186"/>
      <c r="EJ163" s="186"/>
    </row>
    <row r="164" spans="1:140" s="195" customFormat="1" ht="31.5" hidden="1" customHeight="1" x14ac:dyDescent="0.2">
      <c r="A164" s="214">
        <v>44933</v>
      </c>
      <c r="B164" s="194">
        <v>7</v>
      </c>
      <c r="C164" s="194">
        <v>1</v>
      </c>
      <c r="D164" s="193">
        <v>2023</v>
      </c>
      <c r="E164" s="194">
        <v>425</v>
      </c>
      <c r="F164" s="194">
        <v>674</v>
      </c>
      <c r="G164" s="194">
        <v>4</v>
      </c>
      <c r="H164" s="207" t="s">
        <v>238</v>
      </c>
      <c r="I164" s="148" t="s">
        <v>239</v>
      </c>
      <c r="J164" s="148" t="s">
        <v>217</v>
      </c>
      <c r="K164" s="148">
        <v>2</v>
      </c>
      <c r="L164" s="148">
        <v>1</v>
      </c>
      <c r="M164" s="208">
        <v>256</v>
      </c>
      <c r="N164" s="209">
        <v>240</v>
      </c>
      <c r="O164" s="210">
        <v>274</v>
      </c>
      <c r="P164" s="196">
        <v>448</v>
      </c>
      <c r="Q164" s="196"/>
      <c r="R164" s="196"/>
      <c r="S164" s="196"/>
      <c r="T164" s="196"/>
      <c r="U164" s="196">
        <v>268</v>
      </c>
      <c r="V164" s="196"/>
      <c r="W164" s="196"/>
      <c r="X164" s="196"/>
      <c r="Y164" s="196"/>
      <c r="Z164" s="197">
        <v>102</v>
      </c>
      <c r="AA164" s="197"/>
      <c r="AB164" s="196"/>
      <c r="AC164" s="196"/>
      <c r="AD164" s="196"/>
      <c r="AE164" s="196"/>
      <c r="AF164" s="196"/>
      <c r="AG164" s="196"/>
      <c r="AH164" s="196"/>
      <c r="AI164" s="196"/>
      <c r="AJ164" s="196"/>
      <c r="AK164" s="196"/>
      <c r="AL164" s="197"/>
      <c r="AM164" s="197"/>
      <c r="AN164" s="271">
        <v>448</v>
      </c>
      <c r="AO164" s="271">
        <v>268</v>
      </c>
      <c r="AP164" s="218">
        <v>60</v>
      </c>
      <c r="AQ164" s="219">
        <v>120</v>
      </c>
      <c r="AR164" s="217">
        <v>70.588235294117652</v>
      </c>
      <c r="AS164" s="217">
        <v>102</v>
      </c>
      <c r="AT164" s="217"/>
      <c r="AU164" s="217"/>
      <c r="AV164" s="217"/>
      <c r="AW164" s="217">
        <v>1</v>
      </c>
      <c r="AX164" s="217"/>
      <c r="AY164" s="217"/>
      <c r="AZ164" s="217"/>
      <c r="BA164" s="217"/>
      <c r="BB164" s="217"/>
      <c r="BC164" s="217"/>
      <c r="BD164" s="217"/>
      <c r="BE164" s="217"/>
      <c r="BF164" s="217"/>
      <c r="BG164" s="217"/>
      <c r="BH164" s="217">
        <v>100</v>
      </c>
      <c r="BI164" s="217"/>
      <c r="BJ164" s="217"/>
      <c r="BK164" s="217"/>
      <c r="BL164" s="217"/>
      <c r="BM164" s="217"/>
      <c r="BN164" s="217"/>
      <c r="BO164" s="217"/>
      <c r="BP164" s="217"/>
      <c r="BQ164" s="217"/>
      <c r="BR164" s="186" t="s">
        <v>194</v>
      </c>
      <c r="BS164" s="186" t="s">
        <v>195</v>
      </c>
      <c r="BT164" s="186" t="s">
        <v>240</v>
      </c>
      <c r="BU164" s="186" t="s">
        <v>219</v>
      </c>
      <c r="BV164" s="186">
        <v>1</v>
      </c>
      <c r="BW164" s="186" t="s">
        <v>238</v>
      </c>
      <c r="BX164" s="186" t="s">
        <v>198</v>
      </c>
      <c r="BY164" s="221">
        <v>1.4999999999999999E-2</v>
      </c>
      <c r="BZ164" s="217">
        <v>1</v>
      </c>
      <c r="CA164" s="217">
        <v>1</v>
      </c>
      <c r="CB164" s="217">
        <v>1</v>
      </c>
      <c r="CC164" s="217">
        <v>0</v>
      </c>
      <c r="CD164" s="217">
        <v>0</v>
      </c>
      <c r="CE164" s="217">
        <v>100</v>
      </c>
      <c r="CF164" s="186">
        <v>1</v>
      </c>
      <c r="CG164" s="186">
        <v>0</v>
      </c>
      <c r="CH164" s="101">
        <v>0</v>
      </c>
      <c r="CI164" s="101">
        <v>0</v>
      </c>
      <c r="CJ164" s="101">
        <v>0</v>
      </c>
      <c r="CK164" s="101">
        <v>0</v>
      </c>
      <c r="CL164" s="101">
        <v>0</v>
      </c>
      <c r="CM164" s="101">
        <v>0</v>
      </c>
      <c r="CN164" s="101">
        <v>0</v>
      </c>
      <c r="CO164" s="101">
        <v>1</v>
      </c>
      <c r="CP164" s="220">
        <v>1</v>
      </c>
      <c r="CQ164" s="216">
        <v>101</v>
      </c>
      <c r="CR164" s="222">
        <v>9.9009900990099011E-3</v>
      </c>
      <c r="CS164" s="198">
        <v>0.25600000000000001</v>
      </c>
      <c r="CT164" s="198">
        <v>25.856000000000002</v>
      </c>
      <c r="CU164" s="198">
        <v>0.26800000000000002</v>
      </c>
      <c r="CV164" s="198">
        <v>27.068000000000001</v>
      </c>
      <c r="CW164" s="222">
        <v>0.75</v>
      </c>
      <c r="CX164" s="272">
        <v>1.4166666666666669E-2</v>
      </c>
      <c r="CY164" s="272">
        <v>99439.090909090912</v>
      </c>
      <c r="CZ164" s="272">
        <v>361</v>
      </c>
      <c r="DA164" s="272"/>
      <c r="DB164" s="272"/>
      <c r="DC164" s="272"/>
      <c r="DD164" s="230">
        <f t="shared" si="18"/>
        <v>0.75</v>
      </c>
      <c r="DE164" s="273">
        <f t="shared" si="19"/>
        <v>100</v>
      </c>
      <c r="DF164" s="14">
        <f t="shared" si="20"/>
        <v>1</v>
      </c>
      <c r="DG164" s="148">
        <f t="shared" si="21"/>
        <v>1</v>
      </c>
      <c r="DH164" s="148">
        <f t="shared" si="22"/>
        <v>0</v>
      </c>
      <c r="DI164" s="273">
        <f t="shared" si="23"/>
        <v>101</v>
      </c>
      <c r="DJ164" s="264">
        <f t="shared" si="24"/>
        <v>9.9009900990099011E-3</v>
      </c>
      <c r="DL164" s="14" t="str">
        <f>IFERROR(#REF!-AP164,"")</f>
        <v/>
      </c>
      <c r="DN164" s="274" t="str">
        <f>IFERROR(#REF!-M164,"")</f>
        <v/>
      </c>
      <c r="DO164" s="186" t="e">
        <f>IF(#REF!&gt;AQ164,0,1)</f>
        <v>#REF!</v>
      </c>
      <c r="DP164" s="186">
        <f t="shared" si="25"/>
        <v>1</v>
      </c>
      <c r="DQ164" s="186">
        <f t="shared" si="26"/>
        <v>1</v>
      </c>
      <c r="DR164" s="186"/>
      <c r="DS164" s="186"/>
      <c r="DT164" s="186"/>
      <c r="DU164" s="186"/>
      <c r="DV164" s="186"/>
      <c r="DW164" s="186"/>
      <c r="DX164" s="186"/>
      <c r="DY164" s="186"/>
      <c r="DZ164" s="186"/>
      <c r="EA164" s="186"/>
      <c r="EB164" s="186"/>
      <c r="EC164" s="186"/>
      <c r="ED164" s="186"/>
      <c r="EE164" s="186"/>
      <c r="EF164" s="186"/>
      <c r="EG164" s="186"/>
      <c r="EH164" s="186"/>
      <c r="EI164" s="186"/>
      <c r="EJ164" s="186"/>
    </row>
    <row r="165" spans="1:140" s="195" customFormat="1" ht="31.5" hidden="1" customHeight="1" x14ac:dyDescent="0.2">
      <c r="A165" s="214">
        <v>44933</v>
      </c>
      <c r="B165" s="194">
        <v>7</v>
      </c>
      <c r="C165" s="194">
        <v>1</v>
      </c>
      <c r="D165" s="193">
        <v>2023</v>
      </c>
      <c r="E165" s="194">
        <v>47</v>
      </c>
      <c r="F165" s="194">
        <v>122</v>
      </c>
      <c r="G165" s="194">
        <v>5</v>
      </c>
      <c r="H165" s="207" t="s">
        <v>215</v>
      </c>
      <c r="I165" s="148" t="s">
        <v>216</v>
      </c>
      <c r="J165" s="148" t="s">
        <v>217</v>
      </c>
      <c r="K165" s="148">
        <v>2</v>
      </c>
      <c r="L165" s="148">
        <v>1</v>
      </c>
      <c r="M165" s="208">
        <v>280</v>
      </c>
      <c r="N165" s="209">
        <v>267</v>
      </c>
      <c r="O165" s="210">
        <v>292</v>
      </c>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c r="AO165" s="271"/>
      <c r="AP165" s="218">
        <v>64</v>
      </c>
      <c r="AQ165" s="219">
        <v>113</v>
      </c>
      <c r="AR165" s="217"/>
      <c r="AS165" s="217"/>
      <c r="AT165" s="217"/>
      <c r="AU165" s="217"/>
      <c r="AV165" s="217"/>
      <c r="AW165" s="217"/>
      <c r="AX165" s="217"/>
      <c r="AY165" s="217"/>
      <c r="AZ165" s="217"/>
      <c r="BA165" s="217"/>
      <c r="BB165" s="217"/>
      <c r="BC165" s="217"/>
      <c r="BD165" s="217"/>
      <c r="BE165" s="217"/>
      <c r="BF165" s="217"/>
      <c r="BG165" s="217"/>
      <c r="BH165" s="217">
        <v>1100</v>
      </c>
      <c r="BI165" s="217"/>
      <c r="BJ165" s="217"/>
      <c r="BK165" s="217"/>
      <c r="BL165" s="217"/>
      <c r="BM165" s="217"/>
      <c r="BN165" s="217"/>
      <c r="BO165" s="217"/>
      <c r="BP165" s="217"/>
      <c r="BQ165" s="217"/>
      <c r="BR165" s="186" t="s">
        <v>194</v>
      </c>
      <c r="BS165" s="186" t="s">
        <v>195</v>
      </c>
      <c r="BT165" s="186" t="s">
        <v>218</v>
      </c>
      <c r="BU165" s="186" t="s">
        <v>219</v>
      </c>
      <c r="BV165" s="186">
        <v>1</v>
      </c>
      <c r="BW165" s="186" t="s">
        <v>220</v>
      </c>
      <c r="BX165" s="186" t="s">
        <v>198</v>
      </c>
      <c r="BY165" s="221">
        <v>1.4999999999999999E-2</v>
      </c>
      <c r="BZ165" s="217">
        <v>0</v>
      </c>
      <c r="CA165" s="217">
        <v>0</v>
      </c>
      <c r="CB165" s="217">
        <v>0</v>
      </c>
      <c r="CC165" s="217">
        <v>0</v>
      </c>
      <c r="CD165" s="217">
        <v>0</v>
      </c>
      <c r="CE165" s="217">
        <v>1100</v>
      </c>
      <c r="CF165" s="186">
        <v>0</v>
      </c>
      <c r="CG165" s="186">
        <v>0</v>
      </c>
      <c r="CH165" s="101">
        <v>0</v>
      </c>
      <c r="CI165" s="101">
        <v>0</v>
      </c>
      <c r="CJ165" s="101">
        <v>0</v>
      </c>
      <c r="CK165" s="101">
        <v>0</v>
      </c>
      <c r="CL165" s="101">
        <v>0</v>
      </c>
      <c r="CM165" s="101">
        <v>0</v>
      </c>
      <c r="CN165" s="101">
        <v>0</v>
      </c>
      <c r="CO165" s="101">
        <v>0</v>
      </c>
      <c r="CP165" s="220">
        <v>0</v>
      </c>
      <c r="CQ165" s="216">
        <v>1100</v>
      </c>
      <c r="CR165" s="222">
        <v>0</v>
      </c>
      <c r="CS165" s="198">
        <v>0</v>
      </c>
      <c r="CT165" s="198">
        <v>308</v>
      </c>
      <c r="CU165" s="198"/>
      <c r="CV165" s="198"/>
      <c r="CW165" s="222"/>
      <c r="CX165" s="272"/>
      <c r="CY165" s="272">
        <v>1155200</v>
      </c>
      <c r="CZ165" s="272">
        <v>361</v>
      </c>
      <c r="DA165" s="272"/>
      <c r="DB165" s="272"/>
      <c r="DC165" s="272"/>
      <c r="DD165" s="230">
        <f t="shared" si="18"/>
        <v>-1</v>
      </c>
      <c r="DE165" s="273">
        <f t="shared" si="19"/>
        <v>1100</v>
      </c>
      <c r="DF165" s="14">
        <f t="shared" si="20"/>
        <v>0</v>
      </c>
      <c r="DG165" s="148">
        <f t="shared" si="21"/>
        <v>0</v>
      </c>
      <c r="DH165" s="148" t="str">
        <f t="shared" si="22"/>
        <v/>
      </c>
      <c r="DI165" s="273">
        <f t="shared" si="23"/>
        <v>1100</v>
      </c>
      <c r="DJ165" s="264">
        <f t="shared" si="24"/>
        <v>0</v>
      </c>
      <c r="DL165" s="14" t="str">
        <f>IFERROR(#REF!-AP165,"")</f>
        <v/>
      </c>
      <c r="DN165" s="274" t="str">
        <f>IFERROR(#REF!-M165,"")</f>
        <v/>
      </c>
      <c r="DO165" s="186" t="e">
        <f>IF(#REF!&gt;AQ165,0,1)</f>
        <v>#REF!</v>
      </c>
      <c r="DP165" s="186">
        <f t="shared" si="25"/>
        <v>0</v>
      </c>
      <c r="DQ165" s="186">
        <f t="shared" si="26"/>
        <v>1</v>
      </c>
      <c r="DR165" s="186"/>
      <c r="DS165" s="186"/>
      <c r="DT165" s="186"/>
      <c r="DU165" s="186"/>
      <c r="DV165" s="186"/>
      <c r="DW165" s="186"/>
      <c r="DX165" s="186"/>
      <c r="DY165" s="186"/>
      <c r="DZ165" s="186"/>
      <c r="EA165" s="186"/>
      <c r="EB165" s="186"/>
      <c r="EC165" s="186"/>
      <c r="ED165" s="186"/>
      <c r="EE165" s="186"/>
      <c r="EF165" s="186"/>
      <c r="EG165" s="186"/>
      <c r="EH165" s="186"/>
      <c r="EI165" s="186"/>
      <c r="EJ165" s="186"/>
    </row>
    <row r="166" spans="1:140" s="195" customFormat="1" ht="31.5" hidden="1" customHeight="1" x14ac:dyDescent="0.2">
      <c r="A166" s="214">
        <v>44933</v>
      </c>
      <c r="B166" s="194">
        <v>7</v>
      </c>
      <c r="C166" s="194">
        <v>1</v>
      </c>
      <c r="D166" s="193">
        <v>2023</v>
      </c>
      <c r="E166" s="194">
        <v>422</v>
      </c>
      <c r="F166" s="194">
        <v>668</v>
      </c>
      <c r="G166" s="194">
        <v>6</v>
      </c>
      <c r="H166" s="207" t="s">
        <v>235</v>
      </c>
      <c r="I166" s="148" t="s">
        <v>236</v>
      </c>
      <c r="J166" s="148" t="s">
        <v>193</v>
      </c>
      <c r="K166" s="148">
        <v>2</v>
      </c>
      <c r="L166" s="148">
        <v>1</v>
      </c>
      <c r="M166" s="208">
        <v>103</v>
      </c>
      <c r="N166" s="209">
        <v>96</v>
      </c>
      <c r="O166" s="210">
        <v>110</v>
      </c>
      <c r="P166" s="196"/>
      <c r="Q166" s="196">
        <v>159</v>
      </c>
      <c r="R166" s="196">
        <v>180</v>
      </c>
      <c r="S166" s="196">
        <v>164</v>
      </c>
      <c r="T166" s="196"/>
      <c r="U166" s="196"/>
      <c r="V166" s="196">
        <v>99</v>
      </c>
      <c r="W166" s="196">
        <v>101</v>
      </c>
      <c r="X166" s="196">
        <v>103</v>
      </c>
      <c r="Y166" s="196"/>
      <c r="Z166" s="197">
        <v>94</v>
      </c>
      <c r="AA166" s="197">
        <v>95</v>
      </c>
      <c r="AB166" s="196">
        <v>130</v>
      </c>
      <c r="AC166" s="196"/>
      <c r="AD166" s="196">
        <v>133</v>
      </c>
      <c r="AE166" s="196"/>
      <c r="AF166" s="196">
        <v>135</v>
      </c>
      <c r="AG166" s="196">
        <v>103</v>
      </c>
      <c r="AH166" s="196"/>
      <c r="AI166" s="196">
        <v>103</v>
      </c>
      <c r="AJ166" s="196"/>
      <c r="AK166" s="196">
        <v>102</v>
      </c>
      <c r="AL166" s="197">
        <v>104</v>
      </c>
      <c r="AM166" s="197">
        <v>103</v>
      </c>
      <c r="AN166" s="271">
        <v>150.16666666666671</v>
      </c>
      <c r="AO166" s="271">
        <v>101.8333333333333</v>
      </c>
      <c r="AP166" s="218">
        <v>103</v>
      </c>
      <c r="AQ166" s="219">
        <v>105</v>
      </c>
      <c r="AR166" s="217">
        <v>72.727272727272734</v>
      </c>
      <c r="AS166" s="217">
        <v>99</v>
      </c>
      <c r="AT166" s="217"/>
      <c r="AU166" s="217"/>
      <c r="AV166" s="217">
        <v>1360</v>
      </c>
      <c r="AW166" s="217"/>
      <c r="AX166" s="217"/>
      <c r="AY166" s="217">
        <v>6</v>
      </c>
      <c r="AZ166" s="217">
        <v>5</v>
      </c>
      <c r="BA166" s="217"/>
      <c r="BB166" s="217"/>
      <c r="BC166" s="217"/>
      <c r="BD166" s="217"/>
      <c r="BE166" s="217"/>
      <c r="BF166" s="217"/>
      <c r="BG166" s="217"/>
      <c r="BH166" s="217">
        <v>1080</v>
      </c>
      <c r="BI166" s="217">
        <v>2</v>
      </c>
      <c r="BJ166" s="217">
        <v>1</v>
      </c>
      <c r="BK166" s="217">
        <v>3</v>
      </c>
      <c r="BL166" s="217"/>
      <c r="BM166" s="217"/>
      <c r="BN166" s="217"/>
      <c r="BO166" s="217"/>
      <c r="BP166" s="217"/>
      <c r="BQ166" s="217"/>
      <c r="BR166" s="186" t="s">
        <v>194</v>
      </c>
      <c r="BS166" s="186" t="s">
        <v>195</v>
      </c>
      <c r="BT166" s="186" t="s">
        <v>237</v>
      </c>
      <c r="BU166" s="186" t="s">
        <v>197</v>
      </c>
      <c r="BV166" s="186">
        <v>1</v>
      </c>
      <c r="BW166" s="186" t="s">
        <v>235</v>
      </c>
      <c r="BX166" s="186" t="s">
        <v>198</v>
      </c>
      <c r="BY166" s="221">
        <v>1.4999999999999999E-2</v>
      </c>
      <c r="BZ166" s="217">
        <v>11</v>
      </c>
      <c r="CA166" s="217">
        <v>11</v>
      </c>
      <c r="CB166" s="217">
        <v>1371</v>
      </c>
      <c r="CC166" s="217">
        <v>6</v>
      </c>
      <c r="CD166" s="217">
        <v>6</v>
      </c>
      <c r="CE166" s="217">
        <v>1086</v>
      </c>
      <c r="CF166" s="186">
        <v>2</v>
      </c>
      <c r="CG166" s="186">
        <v>1</v>
      </c>
      <c r="CH166" s="101">
        <v>9</v>
      </c>
      <c r="CI166" s="101">
        <v>5</v>
      </c>
      <c r="CJ166" s="101">
        <v>0</v>
      </c>
      <c r="CK166" s="101">
        <v>0</v>
      </c>
      <c r="CL166" s="101">
        <v>0</v>
      </c>
      <c r="CM166" s="101">
        <v>0</v>
      </c>
      <c r="CN166" s="101">
        <v>0</v>
      </c>
      <c r="CO166" s="101">
        <v>17</v>
      </c>
      <c r="CP166" s="220">
        <v>17</v>
      </c>
      <c r="CQ166" s="216">
        <v>2457</v>
      </c>
      <c r="CR166" s="222">
        <v>6.9190069190069193E-3</v>
      </c>
      <c r="CS166" s="198">
        <v>1.7509999999999999</v>
      </c>
      <c r="CT166" s="198">
        <v>253.071</v>
      </c>
      <c r="CU166" s="198">
        <v>1.731166666666667</v>
      </c>
      <c r="CV166" s="198">
        <v>250.2045</v>
      </c>
      <c r="CW166" s="222">
        <v>0.45792880258899671</v>
      </c>
      <c r="CX166" s="272">
        <v>0.23375000000000001</v>
      </c>
      <c r="CY166" s="272">
        <v>4152665.0454545459</v>
      </c>
      <c r="CZ166" s="272">
        <v>361</v>
      </c>
      <c r="DA166" s="272"/>
      <c r="DB166" s="272"/>
      <c r="DC166" s="272"/>
      <c r="DD166" s="230">
        <f t="shared" si="18"/>
        <v>0.45792880258899721</v>
      </c>
      <c r="DE166" s="273">
        <f t="shared" si="19"/>
        <v>2440</v>
      </c>
      <c r="DF166" s="14">
        <f t="shared" si="20"/>
        <v>17</v>
      </c>
      <c r="DG166" s="148">
        <f t="shared" si="21"/>
        <v>17</v>
      </c>
      <c r="DH166" s="148">
        <f t="shared" si="22"/>
        <v>0.2</v>
      </c>
      <c r="DI166" s="273">
        <f t="shared" si="23"/>
        <v>2457</v>
      </c>
      <c r="DJ166" s="264">
        <f t="shared" si="24"/>
        <v>6.9190069190069193E-3</v>
      </c>
      <c r="DL166" s="14" t="str">
        <f>IFERROR(#REF!-AP166,"")</f>
        <v/>
      </c>
      <c r="DN166" s="274" t="str">
        <f>IFERROR(#REF!-M166,"")</f>
        <v/>
      </c>
      <c r="DO166" s="186" t="e">
        <f>IF(#REF!&gt;AQ166,0,1)</f>
        <v>#REF!</v>
      </c>
      <c r="DP166" s="186">
        <f t="shared" si="25"/>
        <v>1</v>
      </c>
      <c r="DQ166" s="186">
        <f t="shared" si="26"/>
        <v>1</v>
      </c>
      <c r="DR166" s="186"/>
      <c r="DS166" s="186"/>
      <c r="DT166" s="186"/>
      <c r="DU166" s="186"/>
      <c r="DV166" s="186"/>
      <c r="DW166" s="186"/>
      <c r="DX166" s="186"/>
      <c r="DY166" s="186"/>
      <c r="DZ166" s="186"/>
      <c r="EA166" s="186"/>
      <c r="EB166" s="186"/>
      <c r="EC166" s="186"/>
      <c r="ED166" s="186"/>
      <c r="EE166" s="186"/>
      <c r="EF166" s="186"/>
      <c r="EG166" s="186"/>
      <c r="EH166" s="186"/>
      <c r="EI166" s="186"/>
      <c r="EJ166" s="186"/>
    </row>
    <row r="167" spans="1:140" s="195" customFormat="1" ht="31.5" hidden="1" customHeight="1" x14ac:dyDescent="0.2">
      <c r="A167" s="214">
        <v>44933</v>
      </c>
      <c r="B167" s="194">
        <v>7</v>
      </c>
      <c r="C167" s="194">
        <v>1</v>
      </c>
      <c r="D167" s="193">
        <v>2023</v>
      </c>
      <c r="E167" s="194">
        <v>423</v>
      </c>
      <c r="F167" s="194">
        <v>669</v>
      </c>
      <c r="G167" s="194">
        <v>8</v>
      </c>
      <c r="H167" s="207" t="s">
        <v>241</v>
      </c>
      <c r="I167" s="148" t="s">
        <v>242</v>
      </c>
      <c r="J167" s="148" t="s">
        <v>193</v>
      </c>
      <c r="K167" s="148">
        <v>2</v>
      </c>
      <c r="L167" s="148">
        <v>2</v>
      </c>
      <c r="M167" s="208">
        <v>954</v>
      </c>
      <c r="N167" s="209">
        <v>897</v>
      </c>
      <c r="O167" s="210">
        <v>1021</v>
      </c>
      <c r="P167" s="196"/>
      <c r="Q167" s="196">
        <v>1567</v>
      </c>
      <c r="R167" s="196">
        <v>1212</v>
      </c>
      <c r="S167" s="196">
        <v>1266</v>
      </c>
      <c r="T167" s="196"/>
      <c r="U167" s="196"/>
      <c r="V167" s="196">
        <v>974</v>
      </c>
      <c r="W167" s="196">
        <v>974</v>
      </c>
      <c r="X167" s="196">
        <v>1001</v>
      </c>
      <c r="Y167" s="196"/>
      <c r="Z167" s="197">
        <v>152</v>
      </c>
      <c r="AA167" s="197">
        <v>156</v>
      </c>
      <c r="AB167" s="196">
        <v>1233</v>
      </c>
      <c r="AC167" s="196"/>
      <c r="AD167" s="196">
        <v>1251</v>
      </c>
      <c r="AE167" s="196"/>
      <c r="AF167" s="196">
        <v>1232</v>
      </c>
      <c r="AG167" s="196">
        <v>921</v>
      </c>
      <c r="AH167" s="196"/>
      <c r="AI167" s="196">
        <v>937</v>
      </c>
      <c r="AJ167" s="196"/>
      <c r="AK167" s="196">
        <v>930</v>
      </c>
      <c r="AL167" s="197">
        <v>159</v>
      </c>
      <c r="AM167" s="197">
        <v>158</v>
      </c>
      <c r="AN167" s="271">
        <v>1293.5</v>
      </c>
      <c r="AO167" s="271">
        <v>956.16666666666663</v>
      </c>
      <c r="AP167" s="218">
        <v>40</v>
      </c>
      <c r="AQ167" s="219">
        <v>180</v>
      </c>
      <c r="AR167" s="217">
        <v>46.08</v>
      </c>
      <c r="AS167" s="217">
        <v>156.25</v>
      </c>
      <c r="AT167" s="217"/>
      <c r="AU167" s="217"/>
      <c r="AV167" s="217">
        <v>450</v>
      </c>
      <c r="AW167" s="217">
        <v>10</v>
      </c>
      <c r="AX167" s="217"/>
      <c r="AY167" s="217">
        <v>20</v>
      </c>
      <c r="AZ167" s="217"/>
      <c r="BA167" s="217"/>
      <c r="BB167" s="217"/>
      <c r="BC167" s="217"/>
      <c r="BD167" s="217"/>
      <c r="BE167" s="217"/>
      <c r="BF167" s="217"/>
      <c r="BG167" s="217"/>
      <c r="BH167" s="217">
        <v>540</v>
      </c>
      <c r="BI167" s="217">
        <v>4</v>
      </c>
      <c r="BJ167" s="217">
        <v>2</v>
      </c>
      <c r="BK167" s="217">
        <v>4</v>
      </c>
      <c r="BL167" s="217"/>
      <c r="BM167" s="217"/>
      <c r="BN167" s="217"/>
      <c r="BO167" s="217"/>
      <c r="BP167" s="217"/>
      <c r="BQ167" s="217"/>
      <c r="BR167" s="186" t="s">
        <v>194</v>
      </c>
      <c r="BS167" s="186" t="s">
        <v>195</v>
      </c>
      <c r="BT167" s="186" t="s">
        <v>243</v>
      </c>
      <c r="BU167" s="186" t="s">
        <v>197</v>
      </c>
      <c r="BV167" s="186">
        <v>1</v>
      </c>
      <c r="BW167" s="186" t="s">
        <v>241</v>
      </c>
      <c r="BX167" s="186" t="s">
        <v>198</v>
      </c>
      <c r="BY167" s="221">
        <v>1.4999999999999999E-2</v>
      </c>
      <c r="BZ167" s="217">
        <v>30</v>
      </c>
      <c r="CA167" s="217">
        <v>15</v>
      </c>
      <c r="CB167" s="217">
        <v>465</v>
      </c>
      <c r="CC167" s="217">
        <v>10</v>
      </c>
      <c r="CD167" s="217">
        <v>5</v>
      </c>
      <c r="CE167" s="217">
        <v>545</v>
      </c>
      <c r="CF167" s="186">
        <v>7</v>
      </c>
      <c r="CG167" s="186">
        <v>1</v>
      </c>
      <c r="CH167" s="101">
        <v>12</v>
      </c>
      <c r="CI167" s="101">
        <v>0</v>
      </c>
      <c r="CJ167" s="101">
        <v>0</v>
      </c>
      <c r="CK167" s="101">
        <v>0</v>
      </c>
      <c r="CL167" s="101">
        <v>0</v>
      </c>
      <c r="CM167" s="101">
        <v>0</v>
      </c>
      <c r="CN167" s="101">
        <v>0</v>
      </c>
      <c r="CO167" s="101">
        <v>40</v>
      </c>
      <c r="CP167" s="220">
        <v>20</v>
      </c>
      <c r="CQ167" s="216">
        <v>1010</v>
      </c>
      <c r="CR167" s="222">
        <v>1.9801980198019799E-2</v>
      </c>
      <c r="CS167" s="198">
        <v>19.079999999999998</v>
      </c>
      <c r="CT167" s="198">
        <v>963.54</v>
      </c>
      <c r="CU167" s="198">
        <v>19.123333333333331</v>
      </c>
      <c r="CV167" s="198">
        <v>965.72833333333324</v>
      </c>
      <c r="CW167" s="222">
        <v>0.3558700209643606</v>
      </c>
      <c r="CX167" s="272">
        <v>0.43402777777777779</v>
      </c>
      <c r="CY167" s="272">
        <v>662927.27272727282</v>
      </c>
      <c r="CZ167" s="272">
        <v>361</v>
      </c>
      <c r="DA167" s="272"/>
      <c r="DB167" s="272"/>
      <c r="DC167" s="272"/>
      <c r="DD167" s="230">
        <f t="shared" si="18"/>
        <v>0.3558700209643606</v>
      </c>
      <c r="DE167" s="273">
        <f t="shared" si="19"/>
        <v>990</v>
      </c>
      <c r="DF167" s="14">
        <f t="shared" si="20"/>
        <v>40</v>
      </c>
      <c r="DG167" s="148">
        <f t="shared" si="21"/>
        <v>20</v>
      </c>
      <c r="DH167" s="148">
        <f t="shared" si="22"/>
        <v>0.4</v>
      </c>
      <c r="DI167" s="273">
        <f t="shared" si="23"/>
        <v>1010</v>
      </c>
      <c r="DJ167" s="264">
        <f t="shared" si="24"/>
        <v>1.9801980198019802E-2</v>
      </c>
      <c r="DL167" s="14" t="str">
        <f>IFERROR(#REF!-AP167,"")</f>
        <v/>
      </c>
      <c r="DN167" s="274" t="str">
        <f>IFERROR(#REF!-M167,"")</f>
        <v/>
      </c>
      <c r="DO167" s="186" t="e">
        <f>IF(#REF!&gt;AQ167,0,1)</f>
        <v>#REF!</v>
      </c>
      <c r="DP167" s="186">
        <f t="shared" si="25"/>
        <v>1</v>
      </c>
      <c r="DQ167" s="186">
        <f t="shared" si="26"/>
        <v>1</v>
      </c>
      <c r="DR167" s="186"/>
      <c r="DS167" s="186"/>
      <c r="DT167" s="186"/>
      <c r="DU167" s="186"/>
      <c r="DV167" s="186"/>
      <c r="DW167" s="186"/>
      <c r="DX167" s="186"/>
      <c r="DY167" s="186"/>
      <c r="DZ167" s="186"/>
      <c r="EA167" s="186"/>
      <c r="EB167" s="186"/>
      <c r="EC167" s="186"/>
      <c r="ED167" s="186"/>
      <c r="EE167" s="186"/>
      <c r="EF167" s="186"/>
      <c r="EG167" s="186"/>
      <c r="EH167" s="186"/>
      <c r="EI167" s="186"/>
      <c r="EJ167" s="186"/>
    </row>
    <row r="168" spans="1:140" s="195" customFormat="1" ht="31.5" hidden="1" customHeight="1" x14ac:dyDescent="0.2">
      <c r="A168" s="214">
        <v>44933</v>
      </c>
      <c r="B168" s="194">
        <v>7</v>
      </c>
      <c r="C168" s="194">
        <v>1</v>
      </c>
      <c r="D168" s="193">
        <v>2023</v>
      </c>
      <c r="E168" s="194">
        <v>143</v>
      </c>
      <c r="F168" s="194">
        <v>281</v>
      </c>
      <c r="G168" s="194">
        <v>9</v>
      </c>
      <c r="H168" s="207" t="s">
        <v>221</v>
      </c>
      <c r="I168" s="148" t="s">
        <v>222</v>
      </c>
      <c r="J168" s="148" t="s">
        <v>193</v>
      </c>
      <c r="K168" s="148">
        <v>4</v>
      </c>
      <c r="L168" s="148">
        <v>2</v>
      </c>
      <c r="M168" s="208">
        <v>285</v>
      </c>
      <c r="N168" s="209">
        <v>265</v>
      </c>
      <c r="O168" s="210">
        <v>304</v>
      </c>
      <c r="P168" s="196"/>
      <c r="Q168" s="196">
        <v>347</v>
      </c>
      <c r="R168" s="196">
        <v>361</v>
      </c>
      <c r="S168" s="196">
        <v>367</v>
      </c>
      <c r="T168" s="196"/>
      <c r="U168" s="196"/>
      <c r="V168" s="196">
        <v>292</v>
      </c>
      <c r="W168" s="196">
        <v>293</v>
      </c>
      <c r="X168" s="196">
        <v>290</v>
      </c>
      <c r="Y168" s="196"/>
      <c r="Z168" s="197">
        <v>101</v>
      </c>
      <c r="AA168" s="197">
        <v>101</v>
      </c>
      <c r="AB168" s="196">
        <v>348</v>
      </c>
      <c r="AC168" s="196"/>
      <c r="AD168" s="196">
        <v>345</v>
      </c>
      <c r="AE168" s="196"/>
      <c r="AF168" s="196">
        <v>356</v>
      </c>
      <c r="AG168" s="196">
        <v>290</v>
      </c>
      <c r="AH168" s="196"/>
      <c r="AI168" s="196">
        <v>286</v>
      </c>
      <c r="AJ168" s="196"/>
      <c r="AK168" s="196">
        <v>289</v>
      </c>
      <c r="AL168" s="197">
        <v>112</v>
      </c>
      <c r="AM168" s="197">
        <v>109</v>
      </c>
      <c r="AN168" s="271">
        <v>354</v>
      </c>
      <c r="AO168" s="271">
        <v>290</v>
      </c>
      <c r="AP168" s="218">
        <v>120</v>
      </c>
      <c r="AQ168" s="219">
        <v>120</v>
      </c>
      <c r="AR168" s="217">
        <v>136.17021276595739</v>
      </c>
      <c r="AS168" s="217">
        <v>105.75</v>
      </c>
      <c r="AT168" s="217"/>
      <c r="AU168" s="217"/>
      <c r="AV168" s="217">
        <v>534</v>
      </c>
      <c r="AW168" s="217"/>
      <c r="AX168" s="217"/>
      <c r="AY168" s="217">
        <v>3</v>
      </c>
      <c r="AZ168" s="217">
        <v>3</v>
      </c>
      <c r="BA168" s="217"/>
      <c r="BB168" s="217"/>
      <c r="BC168" s="217"/>
      <c r="BD168" s="217"/>
      <c r="BE168" s="217"/>
      <c r="BF168" s="217"/>
      <c r="BG168" s="217"/>
      <c r="BH168" s="217">
        <v>1768</v>
      </c>
      <c r="BI168" s="217">
        <v>4</v>
      </c>
      <c r="BJ168" s="217">
        <v>4</v>
      </c>
      <c r="BK168" s="217">
        <v>4</v>
      </c>
      <c r="BL168" s="217"/>
      <c r="BM168" s="217"/>
      <c r="BN168" s="217"/>
      <c r="BO168" s="217"/>
      <c r="BP168" s="217"/>
      <c r="BQ168" s="217"/>
      <c r="BR168" s="186" t="s">
        <v>223</v>
      </c>
      <c r="BS168" s="186"/>
      <c r="BT168" s="186"/>
      <c r="BU168" s="186"/>
      <c r="BV168" s="186">
        <v>1</v>
      </c>
      <c r="BW168" s="186" t="s">
        <v>224</v>
      </c>
      <c r="BX168" s="186" t="s">
        <v>198</v>
      </c>
      <c r="BY168" s="221">
        <v>1.4999999999999999E-2</v>
      </c>
      <c r="BZ168" s="217">
        <v>6</v>
      </c>
      <c r="CA168" s="217">
        <v>3</v>
      </c>
      <c r="CB168" s="217">
        <v>537</v>
      </c>
      <c r="CC168" s="217">
        <v>12</v>
      </c>
      <c r="CD168" s="217">
        <v>6</v>
      </c>
      <c r="CE168" s="217">
        <v>1774</v>
      </c>
      <c r="CF168" s="186">
        <v>2</v>
      </c>
      <c r="CG168" s="186">
        <v>2</v>
      </c>
      <c r="CH168" s="101">
        <v>3</v>
      </c>
      <c r="CI168" s="101">
        <v>1</v>
      </c>
      <c r="CJ168" s="101">
        <v>0</v>
      </c>
      <c r="CK168" s="101">
        <v>0</v>
      </c>
      <c r="CL168" s="101">
        <v>0</v>
      </c>
      <c r="CM168" s="101">
        <v>0</v>
      </c>
      <c r="CN168" s="101">
        <v>0</v>
      </c>
      <c r="CO168" s="101">
        <v>18</v>
      </c>
      <c r="CP168" s="220">
        <v>9</v>
      </c>
      <c r="CQ168" s="216">
        <v>2311</v>
      </c>
      <c r="CR168" s="222">
        <v>3.894418000865426E-3</v>
      </c>
      <c r="CS168" s="198">
        <v>2.5649999999999999</v>
      </c>
      <c r="CT168" s="198">
        <v>658.63499999999999</v>
      </c>
      <c r="CU168" s="198">
        <v>2.61</v>
      </c>
      <c r="CV168" s="198">
        <v>670.19</v>
      </c>
      <c r="CW168" s="222">
        <v>0.24210526315789471</v>
      </c>
      <c r="CX168" s="272">
        <v>6.6093750000000007E-2</v>
      </c>
      <c r="CY168" s="272">
        <v>4550569.0909090918</v>
      </c>
      <c r="CZ168" s="272">
        <v>361</v>
      </c>
      <c r="DA168" s="272"/>
      <c r="DB168" s="272"/>
      <c r="DC168" s="272"/>
      <c r="DD168" s="230">
        <f t="shared" si="18"/>
        <v>0.24210526315789474</v>
      </c>
      <c r="DE168" s="273">
        <f t="shared" si="19"/>
        <v>2302</v>
      </c>
      <c r="DF168" s="14">
        <f t="shared" si="20"/>
        <v>18</v>
      </c>
      <c r="DG168" s="148">
        <f t="shared" si="21"/>
        <v>9</v>
      </c>
      <c r="DH168" s="148">
        <f t="shared" si="22"/>
        <v>0.1</v>
      </c>
      <c r="DI168" s="273">
        <f t="shared" si="23"/>
        <v>2311</v>
      </c>
      <c r="DJ168" s="264">
        <f t="shared" si="24"/>
        <v>3.8944180008654264E-3</v>
      </c>
      <c r="DL168" s="14" t="str">
        <f>IFERROR(#REF!-AP168,"")</f>
        <v/>
      </c>
      <c r="DN168" s="274" t="str">
        <f>IFERROR(#REF!-M168,"")</f>
        <v/>
      </c>
      <c r="DO168" s="186" t="e">
        <f>IF(#REF!&gt;AQ168,0,1)</f>
        <v>#REF!</v>
      </c>
      <c r="DP168" s="186">
        <f t="shared" si="25"/>
        <v>1</v>
      </c>
      <c r="DQ168" s="186">
        <f t="shared" si="26"/>
        <v>1</v>
      </c>
      <c r="DR168" s="186"/>
      <c r="DS168" s="186"/>
      <c r="DT168" s="186"/>
      <c r="DU168" s="186"/>
      <c r="DV168" s="186"/>
      <c r="DW168" s="186"/>
      <c r="DX168" s="186"/>
      <c r="DY168" s="186"/>
      <c r="DZ168" s="186"/>
      <c r="EA168" s="186"/>
      <c r="EB168" s="186"/>
      <c r="EC168" s="186"/>
      <c r="ED168" s="186"/>
      <c r="EE168" s="186"/>
      <c r="EF168" s="186"/>
      <c r="EG168" s="186"/>
      <c r="EH168" s="186"/>
      <c r="EI168" s="186"/>
      <c r="EJ168" s="186"/>
    </row>
    <row r="169" spans="1:140" s="195" customFormat="1" ht="31.5" hidden="1" customHeight="1" x14ac:dyDescent="0.2">
      <c r="A169" s="214">
        <v>44933</v>
      </c>
      <c r="B169" s="194">
        <v>7</v>
      </c>
      <c r="C169" s="194">
        <v>1</v>
      </c>
      <c r="D169" s="193">
        <v>2023</v>
      </c>
      <c r="E169" s="194">
        <v>384</v>
      </c>
      <c r="F169" s="194">
        <v>556</v>
      </c>
      <c r="G169" s="194">
        <v>9</v>
      </c>
      <c r="H169" s="207" t="s">
        <v>317</v>
      </c>
      <c r="I169" s="148" t="s">
        <v>318</v>
      </c>
      <c r="J169" s="148" t="s">
        <v>193</v>
      </c>
      <c r="K169" s="148">
        <v>1</v>
      </c>
      <c r="L169" s="148">
        <v>6</v>
      </c>
      <c r="M169" s="208">
        <v>1066</v>
      </c>
      <c r="N169" s="209">
        <v>1003</v>
      </c>
      <c r="O169" s="210">
        <v>1141</v>
      </c>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c r="AO169" s="271"/>
      <c r="AP169" s="218">
        <v>21</v>
      </c>
      <c r="AQ169" s="219">
        <v>180</v>
      </c>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t="s">
        <v>194</v>
      </c>
      <c r="BS169" s="186" t="s">
        <v>195</v>
      </c>
      <c r="BT169" s="186" t="s">
        <v>319</v>
      </c>
      <c r="BU169" s="186" t="s">
        <v>197</v>
      </c>
      <c r="BV169" s="186">
        <v>1</v>
      </c>
      <c r="BW169" s="186" t="s">
        <v>320</v>
      </c>
      <c r="BX169" s="186" t="s">
        <v>198</v>
      </c>
      <c r="BY169" s="221">
        <v>1.4999999999999999E-2</v>
      </c>
      <c r="BZ169" s="217">
        <v>0</v>
      </c>
      <c r="CA169" s="217">
        <v>0</v>
      </c>
      <c r="CB169" s="217">
        <v>0</v>
      </c>
      <c r="CC169" s="217">
        <v>0</v>
      </c>
      <c r="CD169" s="217">
        <v>0</v>
      </c>
      <c r="CE169" s="217">
        <v>0</v>
      </c>
      <c r="CF169" s="186">
        <v>0</v>
      </c>
      <c r="CG169" s="186">
        <v>0</v>
      </c>
      <c r="CH169" s="101">
        <v>0</v>
      </c>
      <c r="CI169" s="101">
        <v>0</v>
      </c>
      <c r="CJ169" s="101">
        <v>0</v>
      </c>
      <c r="CK169" s="101">
        <v>0</v>
      </c>
      <c r="CL169" s="101">
        <v>0</v>
      </c>
      <c r="CM169" s="101">
        <v>0</v>
      </c>
      <c r="CN169" s="101">
        <v>0</v>
      </c>
      <c r="CO169" s="101">
        <v>0</v>
      </c>
      <c r="CP169" s="220">
        <v>0</v>
      </c>
      <c r="CQ169" s="216">
        <v>0</v>
      </c>
      <c r="CR169" s="222"/>
      <c r="CS169" s="198">
        <v>0</v>
      </c>
      <c r="CT169" s="198">
        <v>0</v>
      </c>
      <c r="CU169" s="198"/>
      <c r="CV169" s="198"/>
      <c r="CW169" s="222"/>
      <c r="CX169" s="272"/>
      <c r="CY169" s="272">
        <v>0</v>
      </c>
      <c r="CZ169" s="272">
        <v>361</v>
      </c>
      <c r="DA169" s="272"/>
      <c r="DB169" s="272"/>
      <c r="DC169" s="272"/>
      <c r="DD169" s="230">
        <f t="shared" si="18"/>
        <v>-1</v>
      </c>
      <c r="DE169" s="273">
        <f t="shared" si="19"/>
        <v>0</v>
      </c>
      <c r="DF169" s="14">
        <f t="shared" si="20"/>
        <v>0</v>
      </c>
      <c r="DG169" s="148">
        <f t="shared" si="21"/>
        <v>0</v>
      </c>
      <c r="DH169" s="148" t="str">
        <f t="shared" si="22"/>
        <v/>
      </c>
      <c r="DI169" s="273">
        <f t="shared" si="23"/>
        <v>0</v>
      </c>
      <c r="DJ169" s="264" t="str">
        <f t="shared" si="24"/>
        <v/>
      </c>
      <c r="DL169" s="14" t="str">
        <f>IFERROR(#REF!-AP169,"")</f>
        <v/>
      </c>
      <c r="DN169" s="274" t="str">
        <f>IFERROR(#REF!-M169,"")</f>
        <v/>
      </c>
      <c r="DO169" s="186" t="e">
        <f>IF(#REF!&gt;AQ169,0,1)</f>
        <v>#REF!</v>
      </c>
      <c r="DP169" s="186">
        <f t="shared" si="25"/>
        <v>0</v>
      </c>
      <c r="DQ169" s="186">
        <f t="shared" si="26"/>
        <v>1</v>
      </c>
      <c r="DR169" s="186"/>
      <c r="DS169" s="186"/>
      <c r="DT169" s="186"/>
      <c r="DU169" s="186"/>
      <c r="DV169" s="186"/>
      <c r="DW169" s="186"/>
      <c r="DX169" s="186"/>
      <c r="DY169" s="186"/>
      <c r="DZ169" s="186"/>
      <c r="EA169" s="186"/>
      <c r="EB169" s="186"/>
      <c r="EC169" s="186"/>
      <c r="ED169" s="186"/>
      <c r="EE169" s="186"/>
      <c r="EF169" s="186"/>
      <c r="EG169" s="186"/>
      <c r="EH169" s="186"/>
      <c r="EI169" s="186"/>
      <c r="EJ169" s="186"/>
    </row>
    <row r="170" spans="1:140" s="195" customFormat="1" ht="31.5" hidden="1" customHeight="1" x14ac:dyDescent="0.2">
      <c r="A170" s="214">
        <v>44933</v>
      </c>
      <c r="B170" s="194">
        <v>7</v>
      </c>
      <c r="C170" s="194">
        <v>1</v>
      </c>
      <c r="D170" s="193">
        <v>2023</v>
      </c>
      <c r="E170" s="194">
        <v>384</v>
      </c>
      <c r="F170" s="194">
        <v>557</v>
      </c>
      <c r="G170" s="194">
        <v>9</v>
      </c>
      <c r="H170" s="207" t="s">
        <v>321</v>
      </c>
      <c r="I170" s="148" t="s">
        <v>322</v>
      </c>
      <c r="J170" s="148" t="s">
        <v>193</v>
      </c>
      <c r="K170" s="148">
        <v>1</v>
      </c>
      <c r="L170" s="148">
        <v>6</v>
      </c>
      <c r="M170" s="208">
        <v>182</v>
      </c>
      <c r="N170" s="209">
        <v>171</v>
      </c>
      <c r="O170" s="210">
        <v>194</v>
      </c>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c r="AO170" s="271"/>
      <c r="AP170" s="218">
        <v>21</v>
      </c>
      <c r="AQ170" s="219">
        <v>180</v>
      </c>
      <c r="AR170" s="217"/>
      <c r="AS170" s="217"/>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t="s">
        <v>194</v>
      </c>
      <c r="BS170" s="186" t="s">
        <v>195</v>
      </c>
      <c r="BT170" s="186" t="s">
        <v>323</v>
      </c>
      <c r="BU170" s="186" t="s">
        <v>324</v>
      </c>
      <c r="BV170" s="186">
        <v>1</v>
      </c>
      <c r="BW170" s="186" t="s">
        <v>320</v>
      </c>
      <c r="BX170" s="186" t="s">
        <v>198</v>
      </c>
      <c r="BY170" s="221">
        <v>1.4999999999999999E-2</v>
      </c>
      <c r="BZ170" s="217">
        <v>0</v>
      </c>
      <c r="CA170" s="217">
        <v>0</v>
      </c>
      <c r="CB170" s="217">
        <v>0</v>
      </c>
      <c r="CC170" s="217">
        <v>0</v>
      </c>
      <c r="CD170" s="217">
        <v>0</v>
      </c>
      <c r="CE170" s="217">
        <v>0</v>
      </c>
      <c r="CF170" s="186">
        <v>0</v>
      </c>
      <c r="CG170" s="186">
        <v>0</v>
      </c>
      <c r="CH170" s="101">
        <v>0</v>
      </c>
      <c r="CI170" s="101">
        <v>0</v>
      </c>
      <c r="CJ170" s="101">
        <v>0</v>
      </c>
      <c r="CK170" s="101">
        <v>0</v>
      </c>
      <c r="CL170" s="101">
        <v>0</v>
      </c>
      <c r="CM170" s="101">
        <v>0</v>
      </c>
      <c r="CN170" s="101">
        <v>0</v>
      </c>
      <c r="CO170" s="101">
        <v>0</v>
      </c>
      <c r="CP170" s="220">
        <v>0</v>
      </c>
      <c r="CQ170" s="216">
        <v>0</v>
      </c>
      <c r="CR170" s="222"/>
      <c r="CS170" s="198">
        <v>0</v>
      </c>
      <c r="CT170" s="198">
        <v>0</v>
      </c>
      <c r="CU170" s="198"/>
      <c r="CV170" s="198"/>
      <c r="CW170" s="222"/>
      <c r="CX170" s="272"/>
      <c r="CY170" s="272">
        <v>0</v>
      </c>
      <c r="CZ170" s="272">
        <v>361</v>
      </c>
      <c r="DA170" s="272"/>
      <c r="DB170" s="272"/>
      <c r="DC170" s="272"/>
      <c r="DD170" s="230">
        <f t="shared" si="18"/>
        <v>-1</v>
      </c>
      <c r="DE170" s="273">
        <f t="shared" si="19"/>
        <v>0</v>
      </c>
      <c r="DF170" s="14">
        <f t="shared" si="20"/>
        <v>0</v>
      </c>
      <c r="DG170" s="148">
        <f t="shared" si="21"/>
        <v>0</v>
      </c>
      <c r="DH170" s="148" t="str">
        <f t="shared" si="22"/>
        <v/>
      </c>
      <c r="DI170" s="273">
        <f t="shared" si="23"/>
        <v>0</v>
      </c>
      <c r="DJ170" s="264" t="str">
        <f t="shared" si="24"/>
        <v/>
      </c>
      <c r="DL170" s="14" t="str">
        <f>IFERROR(#REF!-AP170,"")</f>
        <v/>
      </c>
      <c r="DN170" s="274" t="str">
        <f>IFERROR(#REF!-M170,"")</f>
        <v/>
      </c>
      <c r="DO170" s="186" t="e">
        <f>IF(#REF!&gt;AQ170,0,1)</f>
        <v>#REF!</v>
      </c>
      <c r="DP170" s="186">
        <f t="shared" si="25"/>
        <v>0</v>
      </c>
      <c r="DQ170" s="186">
        <f t="shared" si="26"/>
        <v>1</v>
      </c>
      <c r="DR170" s="186"/>
      <c r="DS170" s="186"/>
      <c r="DT170" s="186"/>
      <c r="DU170" s="186"/>
      <c r="DV170" s="186"/>
      <c r="DW170" s="186"/>
      <c r="DX170" s="186"/>
      <c r="DY170" s="186"/>
      <c r="DZ170" s="186"/>
      <c r="EA170" s="186"/>
      <c r="EB170" s="186"/>
      <c r="EC170" s="186"/>
      <c r="ED170" s="186"/>
      <c r="EE170" s="186"/>
      <c r="EF170" s="186"/>
      <c r="EG170" s="186"/>
      <c r="EH170" s="186"/>
      <c r="EI170" s="186"/>
      <c r="EJ170" s="186"/>
    </row>
    <row r="171" spans="1:140" s="195" customFormat="1" ht="31.5" hidden="1" customHeight="1" x14ac:dyDescent="0.2">
      <c r="A171" s="214">
        <v>44933</v>
      </c>
      <c r="B171" s="194">
        <v>7</v>
      </c>
      <c r="C171" s="194">
        <v>1</v>
      </c>
      <c r="D171" s="193">
        <v>2023</v>
      </c>
      <c r="E171" s="194">
        <v>4</v>
      </c>
      <c r="F171" s="194">
        <v>11</v>
      </c>
      <c r="G171" s="194">
        <v>46</v>
      </c>
      <c r="H171" s="207" t="s">
        <v>268</v>
      </c>
      <c r="I171" s="148" t="s">
        <v>269</v>
      </c>
      <c r="J171" s="148" t="s">
        <v>270</v>
      </c>
      <c r="K171" s="148">
        <v>2</v>
      </c>
      <c r="L171" s="148">
        <v>2</v>
      </c>
      <c r="M171" s="208">
        <v>212</v>
      </c>
      <c r="N171" s="209">
        <v>197</v>
      </c>
      <c r="O171" s="210">
        <v>226</v>
      </c>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c r="AO171" s="271"/>
      <c r="AP171" s="218">
        <v>48</v>
      </c>
      <c r="AQ171" s="219">
        <v>195</v>
      </c>
      <c r="AR171" s="217"/>
      <c r="AS171" s="217"/>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t="s">
        <v>201</v>
      </c>
      <c r="BS171" s="186" t="s">
        <v>202</v>
      </c>
      <c r="BT171" s="186" t="s">
        <v>271</v>
      </c>
      <c r="BU171" s="186"/>
      <c r="BV171" s="186">
        <v>1</v>
      </c>
      <c r="BW171" s="186" t="s">
        <v>336</v>
      </c>
      <c r="BX171" s="186" t="s">
        <v>257</v>
      </c>
      <c r="BY171" s="221">
        <v>0.02</v>
      </c>
      <c r="BZ171" s="217">
        <v>0</v>
      </c>
      <c r="CA171" s="217">
        <v>0</v>
      </c>
      <c r="CB171" s="217">
        <v>0</v>
      </c>
      <c r="CC171" s="217">
        <v>0</v>
      </c>
      <c r="CD171" s="217">
        <v>0</v>
      </c>
      <c r="CE171" s="217">
        <v>0</v>
      </c>
      <c r="CF171" s="186">
        <v>0</v>
      </c>
      <c r="CG171" s="186">
        <v>0</v>
      </c>
      <c r="CH171" s="101">
        <v>0</v>
      </c>
      <c r="CI171" s="101">
        <v>0</v>
      </c>
      <c r="CJ171" s="101">
        <v>0</v>
      </c>
      <c r="CK171" s="101">
        <v>0</v>
      </c>
      <c r="CL171" s="101">
        <v>0</v>
      </c>
      <c r="CM171" s="101">
        <v>0</v>
      </c>
      <c r="CN171" s="101">
        <v>0</v>
      </c>
      <c r="CO171" s="101">
        <v>0</v>
      </c>
      <c r="CP171" s="220">
        <v>0</v>
      </c>
      <c r="CQ171" s="216">
        <v>0</v>
      </c>
      <c r="CR171" s="222"/>
      <c r="CS171" s="198">
        <v>0</v>
      </c>
      <c r="CT171" s="198">
        <v>0</v>
      </c>
      <c r="CU171" s="198"/>
      <c r="CV171" s="198"/>
      <c r="CW171" s="222"/>
      <c r="CX171" s="272"/>
      <c r="CY171" s="272">
        <v>0</v>
      </c>
      <c r="CZ171" s="272">
        <v>361</v>
      </c>
      <c r="DA171" s="272"/>
      <c r="DB171" s="272"/>
      <c r="DC171" s="272"/>
      <c r="DD171" s="230">
        <f t="shared" si="18"/>
        <v>-1</v>
      </c>
      <c r="DE171" s="273">
        <f t="shared" si="19"/>
        <v>0</v>
      </c>
      <c r="DF171" s="14">
        <f t="shared" si="20"/>
        <v>0</v>
      </c>
      <c r="DG171" s="148">
        <f t="shared" si="21"/>
        <v>0</v>
      </c>
      <c r="DH171" s="148" t="str">
        <f t="shared" si="22"/>
        <v/>
      </c>
      <c r="DI171" s="273">
        <f t="shared" si="23"/>
        <v>0</v>
      </c>
      <c r="DJ171" s="264" t="str">
        <f t="shared" si="24"/>
        <v/>
      </c>
      <c r="DL171" s="14" t="str">
        <f>IFERROR(#REF!-AP171,"")</f>
        <v/>
      </c>
      <c r="DN171" s="274" t="str">
        <f>IFERROR(#REF!-M171,"")</f>
        <v/>
      </c>
      <c r="DO171" s="186" t="e">
        <f>IF(#REF!&gt;AQ171,0,1)</f>
        <v>#REF!</v>
      </c>
      <c r="DP171" s="186">
        <f t="shared" si="25"/>
        <v>0</v>
      </c>
      <c r="DQ171" s="186">
        <f t="shared" si="26"/>
        <v>1</v>
      </c>
      <c r="DR171" s="186"/>
      <c r="DS171" s="186"/>
      <c r="DT171" s="186"/>
      <c r="DU171" s="186"/>
      <c r="DV171" s="186"/>
      <c r="DW171" s="186"/>
      <c r="DX171" s="186"/>
      <c r="DY171" s="186"/>
      <c r="DZ171" s="186"/>
      <c r="EA171" s="186"/>
      <c r="EB171" s="186"/>
      <c r="EC171" s="186"/>
      <c r="ED171" s="186"/>
      <c r="EE171" s="186"/>
      <c r="EF171" s="186"/>
      <c r="EG171" s="186"/>
      <c r="EH171" s="186"/>
      <c r="EI171" s="186"/>
      <c r="EJ171" s="186"/>
    </row>
    <row r="172" spans="1:140" s="195" customFormat="1" ht="31.5" hidden="1" customHeight="1" x14ac:dyDescent="0.2">
      <c r="A172" s="214">
        <v>44933</v>
      </c>
      <c r="B172" s="194">
        <v>7</v>
      </c>
      <c r="C172" s="194">
        <v>1</v>
      </c>
      <c r="D172" s="193">
        <v>2023</v>
      </c>
      <c r="E172" s="194">
        <v>4</v>
      </c>
      <c r="F172" s="194">
        <v>12</v>
      </c>
      <c r="G172" s="194">
        <v>46</v>
      </c>
      <c r="H172" s="207" t="s">
        <v>273</v>
      </c>
      <c r="I172" s="148" t="s">
        <v>274</v>
      </c>
      <c r="J172" s="148" t="s">
        <v>270</v>
      </c>
      <c r="K172" s="148">
        <v>2</v>
      </c>
      <c r="L172" s="148">
        <v>2</v>
      </c>
      <c r="M172" s="208">
        <v>212</v>
      </c>
      <c r="N172" s="209">
        <v>197</v>
      </c>
      <c r="O172" s="210">
        <v>226</v>
      </c>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c r="AO172" s="271"/>
      <c r="AP172" s="218">
        <v>48</v>
      </c>
      <c r="AQ172" s="219">
        <v>195</v>
      </c>
      <c r="AR172" s="217"/>
      <c r="AS172" s="217"/>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t="s">
        <v>201</v>
      </c>
      <c r="BS172" s="186" t="s">
        <v>202</v>
      </c>
      <c r="BT172" s="186" t="s">
        <v>275</v>
      </c>
      <c r="BU172" s="186"/>
      <c r="BV172" s="186">
        <v>1</v>
      </c>
      <c r="BW172" s="186" t="s">
        <v>336</v>
      </c>
      <c r="BX172" s="186" t="s">
        <v>257</v>
      </c>
      <c r="BY172" s="221">
        <v>0.02</v>
      </c>
      <c r="BZ172" s="217">
        <v>0</v>
      </c>
      <c r="CA172" s="217">
        <v>0</v>
      </c>
      <c r="CB172" s="217">
        <v>0</v>
      </c>
      <c r="CC172" s="217">
        <v>0</v>
      </c>
      <c r="CD172" s="217">
        <v>0</v>
      </c>
      <c r="CE172" s="217">
        <v>0</v>
      </c>
      <c r="CF172" s="186">
        <v>0</v>
      </c>
      <c r="CG172" s="186">
        <v>0</v>
      </c>
      <c r="CH172" s="101">
        <v>0</v>
      </c>
      <c r="CI172" s="101">
        <v>0</v>
      </c>
      <c r="CJ172" s="101">
        <v>0</v>
      </c>
      <c r="CK172" s="101">
        <v>0</v>
      </c>
      <c r="CL172" s="101">
        <v>0</v>
      </c>
      <c r="CM172" s="101">
        <v>0</v>
      </c>
      <c r="CN172" s="101">
        <v>0</v>
      </c>
      <c r="CO172" s="101">
        <v>0</v>
      </c>
      <c r="CP172" s="220">
        <v>0</v>
      </c>
      <c r="CQ172" s="216">
        <v>0</v>
      </c>
      <c r="CR172" s="222"/>
      <c r="CS172" s="198">
        <v>0</v>
      </c>
      <c r="CT172" s="198">
        <v>0</v>
      </c>
      <c r="CU172" s="198"/>
      <c r="CV172" s="198"/>
      <c r="CW172" s="222"/>
      <c r="CX172" s="272"/>
      <c r="CY172" s="272">
        <v>0</v>
      </c>
      <c r="CZ172" s="272">
        <v>361</v>
      </c>
      <c r="DA172" s="272"/>
      <c r="DB172" s="272"/>
      <c r="DC172" s="272"/>
      <c r="DD172" s="230">
        <f t="shared" si="18"/>
        <v>-1</v>
      </c>
      <c r="DE172" s="273">
        <f t="shared" si="19"/>
        <v>0</v>
      </c>
      <c r="DF172" s="14">
        <f t="shared" si="20"/>
        <v>0</v>
      </c>
      <c r="DG172" s="148">
        <f t="shared" si="21"/>
        <v>0</v>
      </c>
      <c r="DH172" s="148" t="str">
        <f t="shared" si="22"/>
        <v/>
      </c>
      <c r="DI172" s="273">
        <f t="shared" si="23"/>
        <v>0</v>
      </c>
      <c r="DJ172" s="264" t="str">
        <f t="shared" si="24"/>
        <v/>
      </c>
      <c r="DL172" s="14" t="str">
        <f>IFERROR(#REF!-AP172,"")</f>
        <v/>
      </c>
      <c r="DN172" s="274" t="str">
        <f>IFERROR(#REF!-M172,"")</f>
        <v/>
      </c>
      <c r="DO172" s="186" t="e">
        <f>IF(#REF!&gt;AQ172,0,1)</f>
        <v>#REF!</v>
      </c>
      <c r="DP172" s="186">
        <f t="shared" si="25"/>
        <v>0</v>
      </c>
      <c r="DQ172" s="186">
        <f t="shared" si="26"/>
        <v>1</v>
      </c>
      <c r="DR172" s="186"/>
      <c r="DS172" s="186"/>
      <c r="DT172" s="186"/>
      <c r="DU172" s="186"/>
      <c r="DV172" s="186"/>
      <c r="DW172" s="186"/>
      <c r="DX172" s="186"/>
      <c r="DY172" s="186"/>
      <c r="DZ172" s="186"/>
      <c r="EA172" s="186"/>
      <c r="EB172" s="186"/>
      <c r="EC172" s="186"/>
      <c r="ED172" s="186"/>
      <c r="EE172" s="186"/>
      <c r="EF172" s="186"/>
      <c r="EG172" s="186"/>
      <c r="EH172" s="186"/>
      <c r="EI172" s="186"/>
      <c r="EJ172" s="186"/>
    </row>
    <row r="173" spans="1:140" s="195" customFormat="1" ht="31.5" hidden="1" customHeight="1" x14ac:dyDescent="0.2">
      <c r="A173" s="214">
        <v>44934</v>
      </c>
      <c r="B173" s="194">
        <v>8</v>
      </c>
      <c r="C173" s="194">
        <v>1</v>
      </c>
      <c r="D173" s="193">
        <v>2023</v>
      </c>
      <c r="E173" s="194">
        <v>698</v>
      </c>
      <c r="F173" s="194">
        <v>1286</v>
      </c>
      <c r="G173" s="194">
        <v>0</v>
      </c>
      <c r="H173" s="207" t="s">
        <v>341</v>
      </c>
      <c r="I173" s="148" t="s">
        <v>342</v>
      </c>
      <c r="J173" s="148"/>
      <c r="K173" s="148"/>
      <c r="L173" s="148"/>
      <c r="M173" s="208">
        <v>4226</v>
      </c>
      <c r="N173" s="209">
        <v>4015</v>
      </c>
      <c r="O173" s="210">
        <v>4438</v>
      </c>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c r="AO173" s="271"/>
      <c r="AP173" s="218">
        <v>0</v>
      </c>
      <c r="AQ173" s="219">
        <v>0</v>
      </c>
      <c r="AR173" s="217"/>
      <c r="AS173" s="217"/>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t="s">
        <v>343</v>
      </c>
      <c r="BS173" s="186"/>
      <c r="BT173" s="186"/>
      <c r="BU173" s="186"/>
      <c r="BV173" s="186">
        <v>1</v>
      </c>
      <c r="BW173" s="186" t="s">
        <v>341</v>
      </c>
      <c r="BX173" s="186"/>
      <c r="BY173" s="221">
        <v>0</v>
      </c>
      <c r="BZ173" s="217">
        <v>0</v>
      </c>
      <c r="CA173" s="217"/>
      <c r="CB173" s="217">
        <v>0</v>
      </c>
      <c r="CC173" s="217">
        <v>0</v>
      </c>
      <c r="CD173" s="217"/>
      <c r="CE173" s="217">
        <v>0</v>
      </c>
      <c r="CF173" s="186">
        <v>0</v>
      </c>
      <c r="CG173" s="186">
        <v>0</v>
      </c>
      <c r="CH173" s="101">
        <v>0</v>
      </c>
      <c r="CI173" s="101">
        <v>0</v>
      </c>
      <c r="CJ173" s="101">
        <v>0</v>
      </c>
      <c r="CK173" s="101">
        <v>0</v>
      </c>
      <c r="CL173" s="101">
        <v>0</v>
      </c>
      <c r="CM173" s="101">
        <v>0</v>
      </c>
      <c r="CN173" s="101">
        <v>0</v>
      </c>
      <c r="CO173" s="101">
        <v>0</v>
      </c>
      <c r="CP173" s="220">
        <v>0</v>
      </c>
      <c r="CQ173" s="216">
        <v>0</v>
      </c>
      <c r="CR173" s="222"/>
      <c r="CS173" s="198">
        <v>0</v>
      </c>
      <c r="CT173" s="198">
        <v>0</v>
      </c>
      <c r="CU173" s="198"/>
      <c r="CV173" s="198"/>
      <c r="CW173" s="222"/>
      <c r="CX173" s="272"/>
      <c r="CY173" s="272">
        <v>0</v>
      </c>
      <c r="CZ173" s="272">
        <v>361</v>
      </c>
      <c r="DA173" s="272"/>
      <c r="DB173" s="272"/>
      <c r="DC173" s="272"/>
      <c r="DD173" s="230">
        <f t="shared" si="18"/>
        <v>-1</v>
      </c>
      <c r="DE173" s="273">
        <f t="shared" si="19"/>
        <v>0</v>
      </c>
      <c r="DF173" s="14">
        <f t="shared" si="20"/>
        <v>0</v>
      </c>
      <c r="DG173" s="148" t="str">
        <f t="shared" si="21"/>
        <v/>
      </c>
      <c r="DH173" s="148" t="str">
        <f t="shared" si="22"/>
        <v/>
      </c>
      <c r="DI173" s="273" t="str">
        <f t="shared" si="23"/>
        <v/>
      </c>
      <c r="DJ173" s="264" t="str">
        <f t="shared" si="24"/>
        <v/>
      </c>
      <c r="DL173" s="14" t="str">
        <f>IFERROR(#REF!-AP173,"")</f>
        <v/>
      </c>
      <c r="DN173" s="274" t="str">
        <f>IFERROR(#REF!-M173,"")</f>
        <v/>
      </c>
      <c r="DO173" s="186" t="e">
        <f>IF(#REF!&gt;AQ173,0,1)</f>
        <v>#REF!</v>
      </c>
      <c r="DP173" s="186">
        <f t="shared" si="25"/>
        <v>0</v>
      </c>
      <c r="DQ173" s="186">
        <f t="shared" si="26"/>
        <v>1</v>
      </c>
      <c r="DR173" s="186"/>
      <c r="DS173" s="186"/>
      <c r="DT173" s="186"/>
      <c r="DU173" s="186"/>
      <c r="DV173" s="186"/>
      <c r="DW173" s="186"/>
      <c r="DX173" s="186"/>
      <c r="DY173" s="186"/>
      <c r="DZ173" s="186"/>
      <c r="EA173" s="186"/>
      <c r="EB173" s="186"/>
      <c r="EC173" s="186"/>
      <c r="ED173" s="186"/>
      <c r="EE173" s="186"/>
      <c r="EF173" s="186"/>
      <c r="EG173" s="186"/>
      <c r="EH173" s="186"/>
      <c r="EI173" s="186"/>
      <c r="EJ173" s="186"/>
    </row>
    <row r="174" spans="1:140" s="195" customFormat="1" ht="31.5" hidden="1" customHeight="1" x14ac:dyDescent="0.2">
      <c r="A174" s="214">
        <v>44934</v>
      </c>
      <c r="B174" s="194">
        <v>8</v>
      </c>
      <c r="C174" s="194">
        <v>1</v>
      </c>
      <c r="D174" s="193">
        <v>2023</v>
      </c>
      <c r="E174" s="194">
        <v>723</v>
      </c>
      <c r="F174" s="194">
        <v>1301</v>
      </c>
      <c r="G174" s="194">
        <v>0</v>
      </c>
      <c r="H174" s="207" t="s">
        <v>344</v>
      </c>
      <c r="I174" s="148"/>
      <c r="J174" s="148"/>
      <c r="K174" s="148"/>
      <c r="L174" s="148"/>
      <c r="M174" s="208">
        <v>2512</v>
      </c>
      <c r="N174" s="209">
        <v>2386</v>
      </c>
      <c r="O174" s="210">
        <v>2638</v>
      </c>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c r="AO174" s="271"/>
      <c r="AP174" s="218">
        <v>0</v>
      </c>
      <c r="AQ174" s="219">
        <v>0</v>
      </c>
      <c r="AR174" s="217"/>
      <c r="AS174" s="217"/>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t="s">
        <v>343</v>
      </c>
      <c r="BS174" s="186"/>
      <c r="BT174" s="186"/>
      <c r="BU174" s="186"/>
      <c r="BV174" s="186">
        <v>1</v>
      </c>
      <c r="BW174" s="186" t="s">
        <v>344</v>
      </c>
      <c r="BX174" s="186"/>
      <c r="BY174" s="221">
        <v>0</v>
      </c>
      <c r="BZ174" s="217">
        <v>0</v>
      </c>
      <c r="CA174" s="217"/>
      <c r="CB174" s="217">
        <v>0</v>
      </c>
      <c r="CC174" s="217">
        <v>0</v>
      </c>
      <c r="CD174" s="217"/>
      <c r="CE174" s="217">
        <v>0</v>
      </c>
      <c r="CF174" s="186">
        <v>0</v>
      </c>
      <c r="CG174" s="186">
        <v>0</v>
      </c>
      <c r="CH174" s="101">
        <v>0</v>
      </c>
      <c r="CI174" s="101">
        <v>0</v>
      </c>
      <c r="CJ174" s="101">
        <v>0</v>
      </c>
      <c r="CK174" s="101">
        <v>0</v>
      </c>
      <c r="CL174" s="101">
        <v>0</v>
      </c>
      <c r="CM174" s="101">
        <v>0</v>
      </c>
      <c r="CN174" s="101">
        <v>0</v>
      </c>
      <c r="CO174" s="101">
        <v>0</v>
      </c>
      <c r="CP174" s="220">
        <v>0</v>
      </c>
      <c r="CQ174" s="216">
        <v>0</v>
      </c>
      <c r="CR174" s="222"/>
      <c r="CS174" s="198">
        <v>0</v>
      </c>
      <c r="CT174" s="198">
        <v>0</v>
      </c>
      <c r="CU174" s="198"/>
      <c r="CV174" s="198"/>
      <c r="CW174" s="222"/>
      <c r="CX174" s="272"/>
      <c r="CY174" s="272">
        <v>0</v>
      </c>
      <c r="CZ174" s="272">
        <v>361</v>
      </c>
      <c r="DA174" s="272"/>
      <c r="DB174" s="272"/>
      <c r="DC174" s="272"/>
      <c r="DD174" s="230">
        <f t="shared" si="18"/>
        <v>-1</v>
      </c>
      <c r="DE174" s="273">
        <f t="shared" si="19"/>
        <v>0</v>
      </c>
      <c r="DF174" s="14">
        <f t="shared" si="20"/>
        <v>0</v>
      </c>
      <c r="DG174" s="148" t="str">
        <f t="shared" si="21"/>
        <v/>
      </c>
      <c r="DH174" s="148" t="str">
        <f t="shared" si="22"/>
        <v/>
      </c>
      <c r="DI174" s="273" t="str">
        <f t="shared" si="23"/>
        <v/>
      </c>
      <c r="DJ174" s="264" t="str">
        <f t="shared" si="24"/>
        <v/>
      </c>
      <c r="DL174" s="14" t="str">
        <f>IFERROR(#REF!-AP174,"")</f>
        <v/>
      </c>
      <c r="DN174" s="274" t="str">
        <f>IFERROR(#REF!-M174,"")</f>
        <v/>
      </c>
      <c r="DO174" s="186" t="e">
        <f>IF(#REF!&gt;AQ174,0,1)</f>
        <v>#REF!</v>
      </c>
      <c r="DP174" s="186">
        <f t="shared" si="25"/>
        <v>0</v>
      </c>
      <c r="DQ174" s="186">
        <f t="shared" si="26"/>
        <v>1</v>
      </c>
      <c r="DR174" s="186"/>
      <c r="DS174" s="186"/>
      <c r="DT174" s="186"/>
      <c r="DU174" s="186"/>
      <c r="DV174" s="186"/>
      <c r="DW174" s="186"/>
      <c r="DX174" s="186"/>
      <c r="DY174" s="186"/>
      <c r="DZ174" s="186"/>
      <c r="EA174" s="186"/>
      <c r="EB174" s="186"/>
      <c r="EC174" s="186"/>
      <c r="ED174" s="186"/>
      <c r="EE174" s="186"/>
      <c r="EF174" s="186"/>
      <c r="EG174" s="186"/>
      <c r="EH174" s="186"/>
      <c r="EI174" s="186"/>
      <c r="EJ174" s="186"/>
    </row>
    <row r="175" spans="1:140" s="195" customFormat="1" ht="31.5" hidden="1" customHeight="1" x14ac:dyDescent="0.2">
      <c r="A175" s="214">
        <v>44934</v>
      </c>
      <c r="B175" s="194">
        <v>8</v>
      </c>
      <c r="C175" s="194">
        <v>1</v>
      </c>
      <c r="D175" s="193">
        <v>2023</v>
      </c>
      <c r="E175" s="194">
        <v>726</v>
      </c>
      <c r="F175" s="194">
        <v>1305</v>
      </c>
      <c r="G175" s="194">
        <v>0</v>
      </c>
      <c r="H175" s="207" t="s">
        <v>345</v>
      </c>
      <c r="I175" s="148" t="s">
        <v>346</v>
      </c>
      <c r="J175" s="148"/>
      <c r="K175" s="148"/>
      <c r="L175" s="148"/>
      <c r="M175" s="208">
        <v>774</v>
      </c>
      <c r="N175" s="209">
        <v>735</v>
      </c>
      <c r="O175" s="210">
        <v>812</v>
      </c>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c r="AO175" s="271"/>
      <c r="AP175" s="218">
        <v>0</v>
      </c>
      <c r="AQ175" s="219">
        <v>0</v>
      </c>
      <c r="AR175" s="217"/>
      <c r="AS175" s="217"/>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t="s">
        <v>343</v>
      </c>
      <c r="BS175" s="186"/>
      <c r="BT175" s="186"/>
      <c r="BU175" s="186"/>
      <c r="BV175" s="186">
        <v>1</v>
      </c>
      <c r="BW175" s="186" t="s">
        <v>345</v>
      </c>
      <c r="BX175" s="186"/>
      <c r="BY175" s="221">
        <v>0</v>
      </c>
      <c r="BZ175" s="217">
        <v>0</v>
      </c>
      <c r="CA175" s="217"/>
      <c r="CB175" s="217">
        <v>0</v>
      </c>
      <c r="CC175" s="217">
        <v>0</v>
      </c>
      <c r="CD175" s="217"/>
      <c r="CE175" s="217">
        <v>0</v>
      </c>
      <c r="CF175" s="186">
        <v>0</v>
      </c>
      <c r="CG175" s="186">
        <v>0</v>
      </c>
      <c r="CH175" s="101">
        <v>0</v>
      </c>
      <c r="CI175" s="101">
        <v>0</v>
      </c>
      <c r="CJ175" s="101">
        <v>0</v>
      </c>
      <c r="CK175" s="101">
        <v>0</v>
      </c>
      <c r="CL175" s="101">
        <v>0</v>
      </c>
      <c r="CM175" s="101">
        <v>0</v>
      </c>
      <c r="CN175" s="101">
        <v>0</v>
      </c>
      <c r="CO175" s="101">
        <v>0</v>
      </c>
      <c r="CP175" s="220">
        <v>0</v>
      </c>
      <c r="CQ175" s="216">
        <v>0</v>
      </c>
      <c r="CR175" s="222"/>
      <c r="CS175" s="198">
        <v>0</v>
      </c>
      <c r="CT175" s="198">
        <v>0</v>
      </c>
      <c r="CU175" s="198"/>
      <c r="CV175" s="198"/>
      <c r="CW175" s="222"/>
      <c r="CX175" s="272"/>
      <c r="CY175" s="272">
        <v>0</v>
      </c>
      <c r="CZ175" s="272">
        <v>361</v>
      </c>
      <c r="DA175" s="272"/>
      <c r="DB175" s="272"/>
      <c r="DC175" s="272"/>
      <c r="DD175" s="230">
        <f t="shared" si="18"/>
        <v>-1</v>
      </c>
      <c r="DE175" s="273">
        <f t="shared" si="19"/>
        <v>0</v>
      </c>
      <c r="DF175" s="14">
        <f t="shared" si="20"/>
        <v>0</v>
      </c>
      <c r="DG175" s="148" t="str">
        <f t="shared" si="21"/>
        <v/>
      </c>
      <c r="DH175" s="148" t="str">
        <f t="shared" si="22"/>
        <v/>
      </c>
      <c r="DI175" s="273" t="str">
        <f t="shared" si="23"/>
        <v/>
      </c>
      <c r="DJ175" s="264" t="str">
        <f t="shared" si="24"/>
        <v/>
      </c>
      <c r="DL175" s="14" t="str">
        <f>IFERROR(#REF!-AP175,"")</f>
        <v/>
      </c>
      <c r="DN175" s="274" t="str">
        <f>IFERROR(#REF!-M175,"")</f>
        <v/>
      </c>
      <c r="DO175" s="186" t="e">
        <f>IF(#REF!&gt;AQ175,0,1)</f>
        <v>#REF!</v>
      </c>
      <c r="DP175" s="186">
        <f t="shared" si="25"/>
        <v>0</v>
      </c>
      <c r="DQ175" s="186">
        <f t="shared" si="26"/>
        <v>1</v>
      </c>
      <c r="DR175" s="186"/>
      <c r="DS175" s="186"/>
      <c r="DT175" s="186"/>
      <c r="DU175" s="186"/>
      <c r="DV175" s="186"/>
      <c r="DW175" s="186"/>
      <c r="DX175" s="186"/>
      <c r="DY175" s="186"/>
      <c r="DZ175" s="186"/>
      <c r="EA175" s="186"/>
      <c r="EB175" s="186"/>
      <c r="EC175" s="186"/>
      <c r="ED175" s="186"/>
      <c r="EE175" s="186"/>
      <c r="EF175" s="186"/>
      <c r="EG175" s="186"/>
      <c r="EH175" s="186"/>
      <c r="EI175" s="186"/>
      <c r="EJ175" s="186"/>
    </row>
    <row r="176" spans="1:140" s="195" customFormat="1" ht="31.5" hidden="1" customHeight="1" x14ac:dyDescent="0.2">
      <c r="A176" s="214">
        <v>44934</v>
      </c>
      <c r="B176" s="194">
        <v>8</v>
      </c>
      <c r="C176" s="194">
        <v>1</v>
      </c>
      <c r="D176" s="193">
        <v>2023</v>
      </c>
      <c r="E176" s="194">
        <v>727</v>
      </c>
      <c r="F176" s="194">
        <v>1306</v>
      </c>
      <c r="G176" s="194">
        <v>0</v>
      </c>
      <c r="H176" s="207" t="s">
        <v>347</v>
      </c>
      <c r="I176" s="148" t="s">
        <v>348</v>
      </c>
      <c r="J176" s="148"/>
      <c r="K176" s="148"/>
      <c r="L176" s="148"/>
      <c r="M176" s="208">
        <v>574</v>
      </c>
      <c r="N176" s="209">
        <v>545</v>
      </c>
      <c r="O176" s="210">
        <v>602</v>
      </c>
      <c r="P176" s="196">
        <v>4421</v>
      </c>
      <c r="Q176" s="196">
        <v>4362</v>
      </c>
      <c r="R176" s="196">
        <v>4521</v>
      </c>
      <c r="S176" s="196">
        <v>4571</v>
      </c>
      <c r="T176" s="196">
        <v>4466</v>
      </c>
      <c r="U176" s="196">
        <v>565</v>
      </c>
      <c r="V176" s="196">
        <v>555</v>
      </c>
      <c r="W176" s="196">
        <v>546</v>
      </c>
      <c r="X176" s="196">
        <v>575</v>
      </c>
      <c r="Y176" s="196">
        <v>565</v>
      </c>
      <c r="Z176" s="197"/>
      <c r="AA176" s="197"/>
      <c r="AB176" s="196"/>
      <c r="AC176" s="196"/>
      <c r="AD176" s="196"/>
      <c r="AE176" s="196"/>
      <c r="AF176" s="196"/>
      <c r="AG176" s="196"/>
      <c r="AH176" s="196"/>
      <c r="AI176" s="196"/>
      <c r="AJ176" s="196"/>
      <c r="AK176" s="196"/>
      <c r="AL176" s="197"/>
      <c r="AM176" s="197"/>
      <c r="AN176" s="271">
        <v>4468.2</v>
      </c>
      <c r="AO176" s="271">
        <v>561.20000000000005</v>
      </c>
      <c r="AP176" s="218">
        <v>0</v>
      </c>
      <c r="AQ176" s="219">
        <v>0</v>
      </c>
      <c r="AR176" s="217"/>
      <c r="AS176" s="217"/>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t="s">
        <v>343</v>
      </c>
      <c r="BS176" s="186"/>
      <c r="BT176" s="186"/>
      <c r="BU176" s="186"/>
      <c r="BV176" s="186">
        <v>1</v>
      </c>
      <c r="BW176" s="186" t="s">
        <v>347</v>
      </c>
      <c r="BX176" s="186"/>
      <c r="BY176" s="221">
        <v>0</v>
      </c>
      <c r="BZ176" s="217">
        <v>0</v>
      </c>
      <c r="CA176" s="217"/>
      <c r="CB176" s="217">
        <v>0</v>
      </c>
      <c r="CC176" s="217">
        <v>0</v>
      </c>
      <c r="CD176" s="217"/>
      <c r="CE176" s="217">
        <v>0</v>
      </c>
      <c r="CF176" s="186">
        <v>0</v>
      </c>
      <c r="CG176" s="186">
        <v>0</v>
      </c>
      <c r="CH176" s="101">
        <v>0</v>
      </c>
      <c r="CI176" s="101">
        <v>0</v>
      </c>
      <c r="CJ176" s="101">
        <v>0</v>
      </c>
      <c r="CK176" s="101">
        <v>0</v>
      </c>
      <c r="CL176" s="101">
        <v>0</v>
      </c>
      <c r="CM176" s="101">
        <v>0</v>
      </c>
      <c r="CN176" s="101">
        <v>0</v>
      </c>
      <c r="CO176" s="101">
        <v>0</v>
      </c>
      <c r="CP176" s="220">
        <v>0</v>
      </c>
      <c r="CQ176" s="216">
        <v>0</v>
      </c>
      <c r="CR176" s="222"/>
      <c r="CS176" s="198">
        <v>0</v>
      </c>
      <c r="CT176" s="198">
        <v>0</v>
      </c>
      <c r="CU176" s="198">
        <v>0</v>
      </c>
      <c r="CV176" s="198">
        <v>0</v>
      </c>
      <c r="CW176" s="222">
        <v>6.7843205574912888</v>
      </c>
      <c r="CX176" s="272"/>
      <c r="CY176" s="272">
        <v>0</v>
      </c>
      <c r="CZ176" s="272">
        <v>361</v>
      </c>
      <c r="DA176" s="272"/>
      <c r="DB176" s="272"/>
      <c r="DC176" s="272"/>
      <c r="DD176" s="230">
        <f t="shared" si="18"/>
        <v>6.7843205574912888</v>
      </c>
      <c r="DE176" s="273">
        <f t="shared" si="19"/>
        <v>0</v>
      </c>
      <c r="DF176" s="14">
        <f t="shared" si="20"/>
        <v>0</v>
      </c>
      <c r="DG176" s="148" t="str">
        <f t="shared" si="21"/>
        <v/>
      </c>
      <c r="DH176" s="148" t="str">
        <f t="shared" si="22"/>
        <v/>
      </c>
      <c r="DI176" s="273" t="str">
        <f t="shared" si="23"/>
        <v/>
      </c>
      <c r="DJ176" s="264" t="str">
        <f t="shared" si="24"/>
        <v/>
      </c>
      <c r="DL176" s="14" t="str">
        <f>IFERROR(#REF!-AP176,"")</f>
        <v/>
      </c>
      <c r="DN176" s="274" t="str">
        <f>IFERROR(#REF!-M176,"")</f>
        <v/>
      </c>
      <c r="DO176" s="186" t="e">
        <f>IF(#REF!&gt;AQ176,0,1)</f>
        <v>#REF!</v>
      </c>
      <c r="DP176" s="186">
        <f t="shared" si="25"/>
        <v>1</v>
      </c>
      <c r="DQ176" s="186">
        <f t="shared" si="26"/>
        <v>1</v>
      </c>
      <c r="DR176" s="186"/>
      <c r="DS176" s="186"/>
      <c r="DT176" s="186"/>
      <c r="DU176" s="186"/>
      <c r="DV176" s="186"/>
      <c r="DW176" s="186"/>
      <c r="DX176" s="186"/>
      <c r="DY176" s="186"/>
      <c r="DZ176" s="186"/>
      <c r="EA176" s="186"/>
      <c r="EB176" s="186"/>
      <c r="EC176" s="186"/>
      <c r="ED176" s="186"/>
      <c r="EE176" s="186"/>
      <c r="EF176" s="186"/>
      <c r="EG176" s="186"/>
      <c r="EH176" s="186"/>
      <c r="EI176" s="186"/>
      <c r="EJ176" s="186"/>
    </row>
    <row r="177" spans="1:140" s="195" customFormat="1" ht="31.5" hidden="1" customHeight="1" x14ac:dyDescent="0.2">
      <c r="A177" s="214">
        <v>44934</v>
      </c>
      <c r="B177" s="194">
        <v>8</v>
      </c>
      <c r="C177" s="194">
        <v>1</v>
      </c>
      <c r="D177" s="193">
        <v>2023</v>
      </c>
      <c r="E177" s="194">
        <v>728</v>
      </c>
      <c r="F177" s="194">
        <v>1307</v>
      </c>
      <c r="G177" s="194">
        <v>0</v>
      </c>
      <c r="H177" s="207" t="s">
        <v>349</v>
      </c>
      <c r="I177" s="148" t="s">
        <v>350</v>
      </c>
      <c r="J177" s="148"/>
      <c r="K177" s="148"/>
      <c r="L177" s="148"/>
      <c r="M177" s="208">
        <v>670</v>
      </c>
      <c r="N177" s="209">
        <v>637</v>
      </c>
      <c r="O177" s="210">
        <v>704</v>
      </c>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c r="AO177" s="271"/>
      <c r="AP177" s="218">
        <v>0</v>
      </c>
      <c r="AQ177" s="219">
        <v>0</v>
      </c>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t="s">
        <v>343</v>
      </c>
      <c r="BS177" s="186"/>
      <c r="BT177" s="186"/>
      <c r="BU177" s="186"/>
      <c r="BV177" s="186">
        <v>1</v>
      </c>
      <c r="BW177" s="186" t="s">
        <v>349</v>
      </c>
      <c r="BX177" s="186"/>
      <c r="BY177" s="221">
        <v>0</v>
      </c>
      <c r="BZ177" s="217">
        <v>0</v>
      </c>
      <c r="CA177" s="217"/>
      <c r="CB177" s="217">
        <v>0</v>
      </c>
      <c r="CC177" s="217">
        <v>0</v>
      </c>
      <c r="CD177" s="217"/>
      <c r="CE177" s="217">
        <v>0</v>
      </c>
      <c r="CF177" s="186">
        <v>0</v>
      </c>
      <c r="CG177" s="186">
        <v>0</v>
      </c>
      <c r="CH177" s="101">
        <v>0</v>
      </c>
      <c r="CI177" s="101">
        <v>0</v>
      </c>
      <c r="CJ177" s="101">
        <v>0</v>
      </c>
      <c r="CK177" s="101">
        <v>0</v>
      </c>
      <c r="CL177" s="101">
        <v>0</v>
      </c>
      <c r="CM177" s="101">
        <v>0</v>
      </c>
      <c r="CN177" s="101">
        <v>0</v>
      </c>
      <c r="CO177" s="101">
        <v>0</v>
      </c>
      <c r="CP177" s="220">
        <v>0</v>
      </c>
      <c r="CQ177" s="216">
        <v>0</v>
      </c>
      <c r="CR177" s="222"/>
      <c r="CS177" s="198">
        <v>0</v>
      </c>
      <c r="CT177" s="198">
        <v>0</v>
      </c>
      <c r="CU177" s="198"/>
      <c r="CV177" s="198"/>
      <c r="CW177" s="222"/>
      <c r="CX177" s="272"/>
      <c r="CY177" s="272">
        <v>0</v>
      </c>
      <c r="CZ177" s="272">
        <v>361</v>
      </c>
      <c r="DA177" s="272"/>
      <c r="DB177" s="272"/>
      <c r="DC177" s="272"/>
      <c r="DD177" s="230">
        <f t="shared" si="18"/>
        <v>-1</v>
      </c>
      <c r="DE177" s="273">
        <f t="shared" si="19"/>
        <v>0</v>
      </c>
      <c r="DF177" s="14">
        <f t="shared" si="20"/>
        <v>0</v>
      </c>
      <c r="DG177" s="148" t="str">
        <f t="shared" si="21"/>
        <v/>
      </c>
      <c r="DH177" s="148" t="str">
        <f t="shared" si="22"/>
        <v/>
      </c>
      <c r="DI177" s="273" t="str">
        <f t="shared" si="23"/>
        <v/>
      </c>
      <c r="DJ177" s="264" t="str">
        <f t="shared" si="24"/>
        <v/>
      </c>
      <c r="DL177" s="14" t="str">
        <f>IFERROR(#REF!-AP177,"")</f>
        <v/>
      </c>
      <c r="DN177" s="274" t="str">
        <f>IFERROR(#REF!-M177,"")</f>
        <v/>
      </c>
      <c r="DO177" s="186" t="e">
        <f>IF(#REF!&gt;AQ177,0,1)</f>
        <v>#REF!</v>
      </c>
      <c r="DP177" s="186">
        <f t="shared" si="25"/>
        <v>0</v>
      </c>
      <c r="DQ177" s="186">
        <f t="shared" si="26"/>
        <v>1</v>
      </c>
      <c r="DR177" s="186"/>
      <c r="DS177" s="186"/>
      <c r="DT177" s="186"/>
      <c r="DU177" s="186"/>
      <c r="DV177" s="186"/>
      <c r="DW177" s="186"/>
      <c r="DX177" s="186"/>
      <c r="DY177" s="186"/>
      <c r="DZ177" s="186"/>
      <c r="EA177" s="186"/>
      <c r="EB177" s="186"/>
      <c r="EC177" s="186"/>
      <c r="ED177" s="186"/>
      <c r="EE177" s="186"/>
      <c r="EF177" s="186"/>
      <c r="EG177" s="186"/>
      <c r="EH177" s="186"/>
      <c r="EI177" s="186"/>
      <c r="EJ177" s="186"/>
    </row>
    <row r="178" spans="1:140" s="195" customFormat="1" ht="31.5" hidden="1" customHeight="1" x14ac:dyDescent="0.2">
      <c r="A178" s="214">
        <v>44934</v>
      </c>
      <c r="B178" s="194">
        <v>8</v>
      </c>
      <c r="C178" s="194">
        <v>1</v>
      </c>
      <c r="D178" s="193">
        <v>2023</v>
      </c>
      <c r="E178" s="194">
        <v>730</v>
      </c>
      <c r="F178" s="194">
        <v>1309</v>
      </c>
      <c r="G178" s="194">
        <v>0</v>
      </c>
      <c r="H178" s="207" t="s">
        <v>351</v>
      </c>
      <c r="I178" s="148" t="s">
        <v>352</v>
      </c>
      <c r="J178" s="148"/>
      <c r="K178" s="148"/>
      <c r="L178" s="148"/>
      <c r="M178" s="208">
        <v>1176</v>
      </c>
      <c r="N178" s="209">
        <v>1117</v>
      </c>
      <c r="O178" s="210">
        <v>1234</v>
      </c>
      <c r="P178" s="196">
        <v>8954</v>
      </c>
      <c r="Q178" s="196">
        <v>8546</v>
      </c>
      <c r="R178" s="196">
        <v>8652</v>
      </c>
      <c r="S178" s="196">
        <v>8756</v>
      </c>
      <c r="T178" s="196">
        <v>7952</v>
      </c>
      <c r="U178" s="196">
        <v>1233</v>
      </c>
      <c r="V178" s="196">
        <v>1252</v>
      </c>
      <c r="W178" s="196">
        <v>1423</v>
      </c>
      <c r="X178" s="196">
        <v>1236</v>
      </c>
      <c r="Y178" s="196">
        <v>1325</v>
      </c>
      <c r="Z178" s="197"/>
      <c r="AA178" s="197"/>
      <c r="AB178" s="196"/>
      <c r="AC178" s="196"/>
      <c r="AD178" s="196"/>
      <c r="AE178" s="196"/>
      <c r="AF178" s="196"/>
      <c r="AG178" s="196"/>
      <c r="AH178" s="196"/>
      <c r="AI178" s="196"/>
      <c r="AJ178" s="196"/>
      <c r="AK178" s="196"/>
      <c r="AL178" s="197"/>
      <c r="AM178" s="197"/>
      <c r="AN178" s="271">
        <v>8572</v>
      </c>
      <c r="AO178" s="271">
        <v>1293.8</v>
      </c>
      <c r="AP178" s="218">
        <v>0</v>
      </c>
      <c r="AQ178" s="219">
        <v>0</v>
      </c>
      <c r="AR178" s="217"/>
      <c r="AS178" s="217"/>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t="s">
        <v>343</v>
      </c>
      <c r="BS178" s="186"/>
      <c r="BT178" s="186"/>
      <c r="BU178" s="186"/>
      <c r="BV178" s="186">
        <v>1</v>
      </c>
      <c r="BW178" s="186" t="s">
        <v>351</v>
      </c>
      <c r="BX178" s="186"/>
      <c r="BY178" s="221">
        <v>0</v>
      </c>
      <c r="BZ178" s="217">
        <v>0</v>
      </c>
      <c r="CA178" s="217"/>
      <c r="CB178" s="217">
        <v>0</v>
      </c>
      <c r="CC178" s="217">
        <v>0</v>
      </c>
      <c r="CD178" s="217"/>
      <c r="CE178" s="217">
        <v>0</v>
      </c>
      <c r="CF178" s="186">
        <v>0</v>
      </c>
      <c r="CG178" s="186">
        <v>0</v>
      </c>
      <c r="CH178" s="101">
        <v>0</v>
      </c>
      <c r="CI178" s="101">
        <v>0</v>
      </c>
      <c r="CJ178" s="101">
        <v>0</v>
      </c>
      <c r="CK178" s="101">
        <v>0</v>
      </c>
      <c r="CL178" s="101">
        <v>0</v>
      </c>
      <c r="CM178" s="101">
        <v>0</v>
      </c>
      <c r="CN178" s="101">
        <v>0</v>
      </c>
      <c r="CO178" s="101">
        <v>0</v>
      </c>
      <c r="CP178" s="220">
        <v>0</v>
      </c>
      <c r="CQ178" s="216">
        <v>0</v>
      </c>
      <c r="CR178" s="222"/>
      <c r="CS178" s="198">
        <v>0</v>
      </c>
      <c r="CT178" s="198">
        <v>0</v>
      </c>
      <c r="CU178" s="198">
        <v>0</v>
      </c>
      <c r="CV178" s="198">
        <v>0</v>
      </c>
      <c r="CW178" s="222">
        <v>6.2891156462585034</v>
      </c>
      <c r="CX178" s="272"/>
      <c r="CY178" s="272">
        <v>0</v>
      </c>
      <c r="CZ178" s="272">
        <v>361</v>
      </c>
      <c r="DA178" s="272"/>
      <c r="DB178" s="272"/>
      <c r="DC178" s="272"/>
      <c r="DD178" s="230">
        <f t="shared" si="18"/>
        <v>6.2891156462585034</v>
      </c>
      <c r="DE178" s="273">
        <f t="shared" si="19"/>
        <v>0</v>
      </c>
      <c r="DF178" s="14">
        <f t="shared" si="20"/>
        <v>0</v>
      </c>
      <c r="DG178" s="148" t="str">
        <f t="shared" si="21"/>
        <v/>
      </c>
      <c r="DH178" s="148" t="str">
        <f t="shared" si="22"/>
        <v/>
      </c>
      <c r="DI178" s="273" t="str">
        <f t="shared" si="23"/>
        <v/>
      </c>
      <c r="DJ178" s="264" t="str">
        <f t="shared" si="24"/>
        <v/>
      </c>
      <c r="DL178" s="14" t="str">
        <f>IFERROR(#REF!-AP178,"")</f>
        <v/>
      </c>
      <c r="DN178" s="274" t="str">
        <f>IFERROR(#REF!-M178,"")</f>
        <v/>
      </c>
      <c r="DO178" s="186" t="e">
        <f>IF(#REF!&gt;AQ178,0,1)</f>
        <v>#REF!</v>
      </c>
      <c r="DP178" s="186">
        <f t="shared" si="25"/>
        <v>1</v>
      </c>
      <c r="DQ178" s="186">
        <f t="shared" si="26"/>
        <v>0</v>
      </c>
      <c r="DR178" s="186"/>
      <c r="DS178" s="186"/>
      <c r="DT178" s="186"/>
      <c r="DU178" s="186"/>
      <c r="DV178" s="186"/>
      <c r="DW178" s="186"/>
      <c r="DX178" s="186"/>
      <c r="DY178" s="186"/>
      <c r="DZ178" s="186"/>
      <c r="EA178" s="186"/>
      <c r="EB178" s="186"/>
      <c r="EC178" s="186"/>
      <c r="ED178" s="186"/>
      <c r="EE178" s="186"/>
      <c r="EF178" s="186"/>
      <c r="EG178" s="186"/>
      <c r="EH178" s="186"/>
      <c r="EI178" s="186"/>
      <c r="EJ178" s="186"/>
    </row>
    <row r="179" spans="1:140" s="195" customFormat="1" ht="31.5" hidden="1" customHeight="1" x14ac:dyDescent="0.2">
      <c r="A179" s="214">
        <v>44934</v>
      </c>
      <c r="B179" s="194">
        <v>8</v>
      </c>
      <c r="C179" s="194">
        <v>1</v>
      </c>
      <c r="D179" s="193">
        <v>2023</v>
      </c>
      <c r="E179" s="194">
        <v>731</v>
      </c>
      <c r="F179" s="194">
        <v>1313</v>
      </c>
      <c r="G179" s="194">
        <v>0</v>
      </c>
      <c r="H179" s="207" t="s">
        <v>355</v>
      </c>
      <c r="I179" s="148" t="s">
        <v>356</v>
      </c>
      <c r="J179" s="148"/>
      <c r="K179" s="148"/>
      <c r="L179" s="148"/>
      <c r="M179" s="208">
        <v>0</v>
      </c>
      <c r="N179" s="209">
        <v>1374</v>
      </c>
      <c r="O179" s="210">
        <v>1305</v>
      </c>
      <c r="P179" s="196">
        <v>8456</v>
      </c>
      <c r="Q179" s="196">
        <v>8752</v>
      </c>
      <c r="R179" s="196">
        <v>7899</v>
      </c>
      <c r="S179" s="196">
        <v>9101</v>
      </c>
      <c r="T179" s="196">
        <v>8450</v>
      </c>
      <c r="U179" s="196">
        <v>1333</v>
      </c>
      <c r="V179" s="196">
        <v>1362</v>
      </c>
      <c r="W179" s="196">
        <v>1296</v>
      </c>
      <c r="X179" s="196">
        <v>1411</v>
      </c>
      <c r="Y179" s="196">
        <v>1366</v>
      </c>
      <c r="Z179" s="197"/>
      <c r="AA179" s="197"/>
      <c r="AB179" s="196"/>
      <c r="AC179" s="196"/>
      <c r="AD179" s="196"/>
      <c r="AE179" s="196"/>
      <c r="AF179" s="196"/>
      <c r="AG179" s="196"/>
      <c r="AH179" s="196"/>
      <c r="AI179" s="196"/>
      <c r="AJ179" s="196"/>
      <c r="AK179" s="196"/>
      <c r="AL179" s="197"/>
      <c r="AM179" s="197"/>
      <c r="AN179" s="271">
        <v>8531.6</v>
      </c>
      <c r="AO179" s="271">
        <v>1353.6</v>
      </c>
      <c r="AP179" s="218">
        <v>0</v>
      </c>
      <c r="AQ179" s="219">
        <v>0</v>
      </c>
      <c r="AR179" s="217"/>
      <c r="AS179" s="217"/>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t="s">
        <v>343</v>
      </c>
      <c r="BS179" s="186"/>
      <c r="BT179" s="186"/>
      <c r="BU179" s="186"/>
      <c r="BV179" s="186">
        <v>1</v>
      </c>
      <c r="BW179" s="186" t="s">
        <v>355</v>
      </c>
      <c r="BX179" s="186"/>
      <c r="BY179" s="221">
        <v>0</v>
      </c>
      <c r="BZ179" s="217">
        <v>0</v>
      </c>
      <c r="CA179" s="217"/>
      <c r="CB179" s="217">
        <v>0</v>
      </c>
      <c r="CC179" s="217">
        <v>0</v>
      </c>
      <c r="CD179" s="217"/>
      <c r="CE179" s="217">
        <v>0</v>
      </c>
      <c r="CF179" s="186">
        <v>0</v>
      </c>
      <c r="CG179" s="186">
        <v>0</v>
      </c>
      <c r="CH179" s="101">
        <v>0</v>
      </c>
      <c r="CI179" s="101">
        <v>0</v>
      </c>
      <c r="CJ179" s="101">
        <v>0</v>
      </c>
      <c r="CK179" s="101">
        <v>0</v>
      </c>
      <c r="CL179" s="101">
        <v>0</v>
      </c>
      <c r="CM179" s="101">
        <v>0</v>
      </c>
      <c r="CN179" s="101">
        <v>0</v>
      </c>
      <c r="CO179" s="101">
        <v>0</v>
      </c>
      <c r="CP179" s="220">
        <v>0</v>
      </c>
      <c r="CQ179" s="216">
        <v>0</v>
      </c>
      <c r="CR179" s="222"/>
      <c r="CS179" s="198">
        <v>0</v>
      </c>
      <c r="CT179" s="198">
        <v>0</v>
      </c>
      <c r="CU179" s="198">
        <v>0</v>
      </c>
      <c r="CV179" s="198">
        <v>0</v>
      </c>
      <c r="CW179" s="222"/>
      <c r="CX179" s="272"/>
      <c r="CY179" s="272">
        <v>0</v>
      </c>
      <c r="CZ179" s="272">
        <v>361</v>
      </c>
      <c r="DA179" s="272"/>
      <c r="DB179" s="272"/>
      <c r="DC179" s="272"/>
      <c r="DD179" s="230" t="str">
        <f t="shared" si="18"/>
        <v/>
      </c>
      <c r="DE179" s="273">
        <f t="shared" si="19"/>
        <v>0</v>
      </c>
      <c r="DF179" s="14">
        <f t="shared" si="20"/>
        <v>0</v>
      </c>
      <c r="DG179" s="148" t="str">
        <f t="shared" si="21"/>
        <v/>
      </c>
      <c r="DH179" s="148" t="str">
        <f t="shared" si="22"/>
        <v/>
      </c>
      <c r="DI179" s="273" t="str">
        <f t="shared" si="23"/>
        <v/>
      </c>
      <c r="DJ179" s="264" t="str">
        <f t="shared" si="24"/>
        <v/>
      </c>
      <c r="DL179" s="14" t="str">
        <f>IFERROR(#REF!-AP179,"")</f>
        <v/>
      </c>
      <c r="DN179" s="274" t="str">
        <f>IFERROR(#REF!-M179,"")</f>
        <v/>
      </c>
      <c r="DO179" s="186" t="e">
        <f>IF(#REF!&gt;AQ179,0,1)</f>
        <v>#REF!</v>
      </c>
      <c r="DP179" s="186">
        <f t="shared" si="25"/>
        <v>0</v>
      </c>
      <c r="DQ179" s="186">
        <f t="shared" si="26"/>
        <v>0</v>
      </c>
      <c r="DR179" s="186"/>
      <c r="DS179" s="186"/>
      <c r="DT179" s="186"/>
      <c r="DU179" s="186"/>
      <c r="DV179" s="186"/>
      <c r="DW179" s="186"/>
      <c r="DX179" s="186"/>
      <c r="DY179" s="186"/>
      <c r="DZ179" s="186"/>
      <c r="EA179" s="186"/>
      <c r="EB179" s="186"/>
      <c r="EC179" s="186"/>
      <c r="ED179" s="186"/>
      <c r="EE179" s="186"/>
      <c r="EF179" s="186"/>
      <c r="EG179" s="186"/>
      <c r="EH179" s="186"/>
      <c r="EI179" s="186"/>
      <c r="EJ179" s="186"/>
    </row>
    <row r="180" spans="1:140" s="195" customFormat="1" ht="31.5" hidden="1" customHeight="1" x14ac:dyDescent="0.2">
      <c r="A180" s="214">
        <v>44934</v>
      </c>
      <c r="B180" s="194">
        <v>8</v>
      </c>
      <c r="C180" s="194">
        <v>1</v>
      </c>
      <c r="D180" s="193">
        <v>2023</v>
      </c>
      <c r="E180" s="194">
        <v>735</v>
      </c>
      <c r="F180" s="194">
        <v>1319</v>
      </c>
      <c r="G180" s="194">
        <v>0</v>
      </c>
      <c r="H180" s="207" t="s">
        <v>353</v>
      </c>
      <c r="I180" s="148" t="s">
        <v>354</v>
      </c>
      <c r="J180" s="148"/>
      <c r="K180" s="148"/>
      <c r="L180" s="148"/>
      <c r="M180" s="208">
        <v>1625</v>
      </c>
      <c r="N180" s="209">
        <v>1544</v>
      </c>
      <c r="O180" s="210">
        <v>1706</v>
      </c>
      <c r="P180" s="196">
        <v>7854</v>
      </c>
      <c r="Q180" s="196">
        <v>7845</v>
      </c>
      <c r="R180" s="196">
        <v>7965</v>
      </c>
      <c r="S180" s="196">
        <v>7123</v>
      </c>
      <c r="T180" s="196">
        <v>6997</v>
      </c>
      <c r="U180" s="196">
        <v>1774</v>
      </c>
      <c r="V180" s="196">
        <v>1789</v>
      </c>
      <c r="W180" s="196">
        <v>1857</v>
      </c>
      <c r="X180" s="196">
        <v>1845</v>
      </c>
      <c r="Y180" s="196">
        <v>1699</v>
      </c>
      <c r="Z180" s="197"/>
      <c r="AA180" s="197"/>
      <c r="AB180" s="196"/>
      <c r="AC180" s="196"/>
      <c r="AD180" s="196"/>
      <c r="AE180" s="196"/>
      <c r="AF180" s="196"/>
      <c r="AG180" s="196"/>
      <c r="AH180" s="196"/>
      <c r="AI180" s="196"/>
      <c r="AJ180" s="196"/>
      <c r="AK180" s="196"/>
      <c r="AL180" s="197"/>
      <c r="AM180" s="197"/>
      <c r="AN180" s="271">
        <v>7556.8</v>
      </c>
      <c r="AO180" s="271">
        <v>1792.8</v>
      </c>
      <c r="AP180" s="218">
        <v>0</v>
      </c>
      <c r="AQ180" s="219">
        <v>0</v>
      </c>
      <c r="AR180" s="217"/>
      <c r="AS180" s="217"/>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t="s">
        <v>343</v>
      </c>
      <c r="BS180" s="186"/>
      <c r="BT180" s="186"/>
      <c r="BU180" s="186"/>
      <c r="BV180" s="186">
        <v>1</v>
      </c>
      <c r="BW180" s="186" t="s">
        <v>353</v>
      </c>
      <c r="BX180" s="186"/>
      <c r="BY180" s="221">
        <v>0</v>
      </c>
      <c r="BZ180" s="217">
        <v>0</v>
      </c>
      <c r="CA180" s="217"/>
      <c r="CB180" s="217">
        <v>0</v>
      </c>
      <c r="CC180" s="217">
        <v>0</v>
      </c>
      <c r="CD180" s="217"/>
      <c r="CE180" s="217">
        <v>0</v>
      </c>
      <c r="CF180" s="186">
        <v>0</v>
      </c>
      <c r="CG180" s="186">
        <v>0</v>
      </c>
      <c r="CH180" s="101">
        <v>0</v>
      </c>
      <c r="CI180" s="101">
        <v>0</v>
      </c>
      <c r="CJ180" s="101">
        <v>0</v>
      </c>
      <c r="CK180" s="101">
        <v>0</v>
      </c>
      <c r="CL180" s="101">
        <v>0</v>
      </c>
      <c r="CM180" s="101">
        <v>0</v>
      </c>
      <c r="CN180" s="101">
        <v>0</v>
      </c>
      <c r="CO180" s="101">
        <v>0</v>
      </c>
      <c r="CP180" s="220">
        <v>0</v>
      </c>
      <c r="CQ180" s="216">
        <v>0</v>
      </c>
      <c r="CR180" s="222"/>
      <c r="CS180" s="198">
        <v>0</v>
      </c>
      <c r="CT180" s="198">
        <v>0</v>
      </c>
      <c r="CU180" s="198">
        <v>0</v>
      </c>
      <c r="CV180" s="198">
        <v>0</v>
      </c>
      <c r="CW180" s="222">
        <v>3.6503384615384622</v>
      </c>
      <c r="CX180" s="272"/>
      <c r="CY180" s="272">
        <v>0</v>
      </c>
      <c r="CZ180" s="272">
        <v>361</v>
      </c>
      <c r="DA180" s="272"/>
      <c r="DB180" s="272"/>
      <c r="DC180" s="272"/>
      <c r="DD180" s="230">
        <f t="shared" si="18"/>
        <v>3.6503384615384618</v>
      </c>
      <c r="DE180" s="273">
        <f t="shared" si="19"/>
        <v>0</v>
      </c>
      <c r="DF180" s="14">
        <f t="shared" si="20"/>
        <v>0</v>
      </c>
      <c r="DG180" s="148" t="str">
        <f t="shared" si="21"/>
        <v/>
      </c>
      <c r="DH180" s="148" t="str">
        <f t="shared" si="22"/>
        <v/>
      </c>
      <c r="DI180" s="273" t="str">
        <f t="shared" si="23"/>
        <v/>
      </c>
      <c r="DJ180" s="264" t="str">
        <f t="shared" si="24"/>
        <v/>
      </c>
      <c r="DL180" s="14" t="str">
        <f>IFERROR(#REF!-AP180,"")</f>
        <v/>
      </c>
      <c r="DN180" s="274" t="str">
        <f>IFERROR(#REF!-M180,"")</f>
        <v/>
      </c>
      <c r="DO180" s="186" t="e">
        <f>IF(#REF!&gt;AQ180,0,1)</f>
        <v>#REF!</v>
      </c>
      <c r="DP180" s="186">
        <f t="shared" si="25"/>
        <v>1</v>
      </c>
      <c r="DQ180" s="186">
        <f t="shared" si="26"/>
        <v>0</v>
      </c>
      <c r="DR180" s="186"/>
      <c r="DS180" s="186"/>
      <c r="DT180" s="186"/>
      <c r="DU180" s="186"/>
      <c r="DV180" s="186"/>
      <c r="DW180" s="186"/>
      <c r="DX180" s="186"/>
      <c r="DY180" s="186"/>
      <c r="DZ180" s="186"/>
      <c r="EA180" s="186"/>
      <c r="EB180" s="186"/>
      <c r="EC180" s="186"/>
      <c r="ED180" s="186"/>
      <c r="EE180" s="186"/>
      <c r="EF180" s="186"/>
      <c r="EG180" s="186"/>
      <c r="EH180" s="186"/>
      <c r="EI180" s="186"/>
      <c r="EJ180" s="186"/>
    </row>
    <row r="181" spans="1:140" s="195" customFormat="1" ht="31.5" hidden="1" customHeight="1" x14ac:dyDescent="0.2">
      <c r="A181" s="214">
        <v>44934</v>
      </c>
      <c r="B181" s="194">
        <v>8</v>
      </c>
      <c r="C181" s="194">
        <v>1</v>
      </c>
      <c r="D181" s="193">
        <v>2023</v>
      </c>
      <c r="E181" s="194">
        <v>137</v>
      </c>
      <c r="F181" s="194">
        <v>168</v>
      </c>
      <c r="G181" s="194">
        <v>1</v>
      </c>
      <c r="H181" s="207" t="s">
        <v>229</v>
      </c>
      <c r="I181" s="148" t="s">
        <v>230</v>
      </c>
      <c r="J181" s="148" t="s">
        <v>193</v>
      </c>
      <c r="K181" s="148">
        <v>3</v>
      </c>
      <c r="L181" s="148">
        <v>2</v>
      </c>
      <c r="M181" s="208">
        <v>619</v>
      </c>
      <c r="N181" s="209">
        <v>575</v>
      </c>
      <c r="O181" s="210">
        <v>662</v>
      </c>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c r="AO181" s="271"/>
      <c r="AP181" s="218">
        <v>90</v>
      </c>
      <c r="AQ181" s="219">
        <v>116</v>
      </c>
      <c r="AR181" s="217"/>
      <c r="AS181" s="217"/>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t="s">
        <v>223</v>
      </c>
      <c r="BS181" s="186"/>
      <c r="BT181" s="186"/>
      <c r="BU181" s="186"/>
      <c r="BV181" s="186">
        <v>1</v>
      </c>
      <c r="BW181" s="186" t="s">
        <v>229</v>
      </c>
      <c r="BX181" s="186" t="s">
        <v>198</v>
      </c>
      <c r="BY181" s="221">
        <v>1.4999999999999999E-2</v>
      </c>
      <c r="BZ181" s="217">
        <v>0</v>
      </c>
      <c r="CA181" s="217">
        <v>0</v>
      </c>
      <c r="CB181" s="217">
        <v>0</v>
      </c>
      <c r="CC181" s="217">
        <v>0</v>
      </c>
      <c r="CD181" s="217">
        <v>0</v>
      </c>
      <c r="CE181" s="217">
        <v>0</v>
      </c>
      <c r="CF181" s="186">
        <v>0</v>
      </c>
      <c r="CG181" s="186">
        <v>0</v>
      </c>
      <c r="CH181" s="101">
        <v>0</v>
      </c>
      <c r="CI181" s="101">
        <v>0</v>
      </c>
      <c r="CJ181" s="101">
        <v>0</v>
      </c>
      <c r="CK181" s="101">
        <v>0</v>
      </c>
      <c r="CL181" s="101">
        <v>0</v>
      </c>
      <c r="CM181" s="101">
        <v>0</v>
      </c>
      <c r="CN181" s="101">
        <v>0</v>
      </c>
      <c r="CO181" s="101">
        <v>0</v>
      </c>
      <c r="CP181" s="220">
        <v>0</v>
      </c>
      <c r="CQ181" s="216">
        <v>0</v>
      </c>
      <c r="CR181" s="222"/>
      <c r="CS181" s="198">
        <v>0</v>
      </c>
      <c r="CT181" s="198">
        <v>0</v>
      </c>
      <c r="CU181" s="198"/>
      <c r="CV181" s="198"/>
      <c r="CW181" s="222"/>
      <c r="CX181" s="272"/>
      <c r="CY181" s="272">
        <v>0</v>
      </c>
      <c r="CZ181" s="272">
        <v>361</v>
      </c>
      <c r="DA181" s="272"/>
      <c r="DB181" s="272"/>
      <c r="DC181" s="272"/>
      <c r="DD181" s="230">
        <f t="shared" si="18"/>
        <v>-1</v>
      </c>
      <c r="DE181" s="273">
        <f t="shared" si="19"/>
        <v>0</v>
      </c>
      <c r="DF181" s="14">
        <f t="shared" si="20"/>
        <v>0</v>
      </c>
      <c r="DG181" s="148">
        <f t="shared" si="21"/>
        <v>0</v>
      </c>
      <c r="DH181" s="148" t="str">
        <f t="shared" si="22"/>
        <v/>
      </c>
      <c r="DI181" s="273">
        <f t="shared" si="23"/>
        <v>0</v>
      </c>
      <c r="DJ181" s="264" t="str">
        <f t="shared" si="24"/>
        <v/>
      </c>
      <c r="DL181" s="14" t="str">
        <f>IFERROR(#REF!-AP181,"")</f>
        <v/>
      </c>
      <c r="DN181" s="274" t="str">
        <f>IFERROR(#REF!-M181,"")</f>
        <v/>
      </c>
      <c r="DO181" s="186" t="e">
        <f>IF(#REF!&gt;AQ181,0,1)</f>
        <v>#REF!</v>
      </c>
      <c r="DP181" s="186">
        <f t="shared" si="25"/>
        <v>0</v>
      </c>
      <c r="DQ181" s="186">
        <f t="shared" si="26"/>
        <v>1</v>
      </c>
      <c r="DR181" s="186"/>
      <c r="DS181" s="186"/>
      <c r="DT181" s="186"/>
      <c r="DU181" s="186"/>
      <c r="DV181" s="186"/>
      <c r="DW181" s="186"/>
      <c r="DX181" s="186"/>
      <c r="DY181" s="186"/>
      <c r="DZ181" s="186"/>
      <c r="EA181" s="186"/>
      <c r="EB181" s="186"/>
      <c r="EC181" s="186"/>
      <c r="ED181" s="186"/>
      <c r="EE181" s="186"/>
      <c r="EF181" s="186"/>
      <c r="EG181" s="186"/>
      <c r="EH181" s="186"/>
      <c r="EI181" s="186"/>
      <c r="EJ181" s="186"/>
    </row>
    <row r="182" spans="1:140" s="195" customFormat="1" ht="31.5" hidden="1" customHeight="1" x14ac:dyDescent="0.2">
      <c r="A182" s="214">
        <v>44934</v>
      </c>
      <c r="B182" s="194">
        <v>8</v>
      </c>
      <c r="C182" s="194">
        <v>1</v>
      </c>
      <c r="D182" s="193">
        <v>2023</v>
      </c>
      <c r="E182" s="194">
        <v>137</v>
      </c>
      <c r="F182" s="194">
        <v>273</v>
      </c>
      <c r="G182" s="194">
        <v>1</v>
      </c>
      <c r="H182" s="207" t="s">
        <v>231</v>
      </c>
      <c r="I182" s="148" t="s">
        <v>232</v>
      </c>
      <c r="J182" s="148" t="s">
        <v>193</v>
      </c>
      <c r="K182" s="148">
        <v>3</v>
      </c>
      <c r="L182" s="148">
        <v>2</v>
      </c>
      <c r="M182" s="208">
        <v>564</v>
      </c>
      <c r="N182" s="209">
        <v>524</v>
      </c>
      <c r="O182" s="210">
        <v>603</v>
      </c>
      <c r="P182" s="196"/>
      <c r="Q182" s="196">
        <v>718</v>
      </c>
      <c r="R182" s="196">
        <v>742</v>
      </c>
      <c r="S182" s="196">
        <v>711</v>
      </c>
      <c r="T182" s="196"/>
      <c r="U182" s="196"/>
      <c r="V182" s="196">
        <v>589</v>
      </c>
      <c r="W182" s="196">
        <v>590</v>
      </c>
      <c r="X182" s="196">
        <v>577</v>
      </c>
      <c r="Y182" s="196"/>
      <c r="Z182" s="197">
        <v>135</v>
      </c>
      <c r="AA182" s="197">
        <v>136</v>
      </c>
      <c r="AB182" s="196"/>
      <c r="AC182" s="196">
        <v>690</v>
      </c>
      <c r="AD182" s="196"/>
      <c r="AE182" s="196">
        <v>712</v>
      </c>
      <c r="AF182" s="196"/>
      <c r="AG182" s="196"/>
      <c r="AH182" s="196">
        <v>589</v>
      </c>
      <c r="AI182" s="196"/>
      <c r="AJ182" s="196">
        <v>571</v>
      </c>
      <c r="AK182" s="196"/>
      <c r="AL182" s="197"/>
      <c r="AM182" s="197">
        <v>141</v>
      </c>
      <c r="AN182" s="271">
        <v>714.6</v>
      </c>
      <c r="AO182" s="271">
        <v>583.20000000000005</v>
      </c>
      <c r="AP182" s="218">
        <v>93</v>
      </c>
      <c r="AQ182" s="219">
        <v>116</v>
      </c>
      <c r="AR182" s="217">
        <v>78.640776699029118</v>
      </c>
      <c r="AS182" s="217">
        <v>137.33333333333329</v>
      </c>
      <c r="AT182" s="217"/>
      <c r="AU182" s="217"/>
      <c r="AV182" s="217">
        <v>1770</v>
      </c>
      <c r="AW182" s="217"/>
      <c r="AX182" s="217">
        <v>2</v>
      </c>
      <c r="AY182" s="217">
        <v>4</v>
      </c>
      <c r="AZ182" s="217"/>
      <c r="BA182" s="217"/>
      <c r="BB182" s="217"/>
      <c r="BC182" s="217"/>
      <c r="BD182" s="217"/>
      <c r="BE182" s="217"/>
      <c r="BF182" s="217"/>
      <c r="BG182" s="217"/>
      <c r="BH182" s="217"/>
      <c r="BI182" s="217">
        <v>8</v>
      </c>
      <c r="BJ182" s="217">
        <v>2</v>
      </c>
      <c r="BK182" s="217">
        <v>2</v>
      </c>
      <c r="BL182" s="217"/>
      <c r="BM182" s="217"/>
      <c r="BN182" s="217"/>
      <c r="BO182" s="217"/>
      <c r="BP182" s="217"/>
      <c r="BQ182" s="217"/>
      <c r="BR182" s="186" t="s">
        <v>223</v>
      </c>
      <c r="BS182" s="186"/>
      <c r="BT182" s="186"/>
      <c r="BU182" s="186"/>
      <c r="BV182" s="186">
        <v>1</v>
      </c>
      <c r="BW182" s="186" t="s">
        <v>229</v>
      </c>
      <c r="BX182" s="186" t="s">
        <v>198</v>
      </c>
      <c r="BY182" s="221">
        <v>1.4999999999999999E-2</v>
      </c>
      <c r="BZ182" s="217">
        <v>6</v>
      </c>
      <c r="CA182" s="217">
        <v>3</v>
      </c>
      <c r="CB182" s="217">
        <v>1773</v>
      </c>
      <c r="CC182" s="217">
        <v>12</v>
      </c>
      <c r="CD182" s="217">
        <v>6</v>
      </c>
      <c r="CE182" s="217">
        <v>6</v>
      </c>
      <c r="CF182" s="186">
        <v>4</v>
      </c>
      <c r="CG182" s="186">
        <v>2</v>
      </c>
      <c r="CH182" s="101">
        <v>3</v>
      </c>
      <c r="CI182" s="101">
        <v>0</v>
      </c>
      <c r="CJ182" s="101">
        <v>0</v>
      </c>
      <c r="CK182" s="101">
        <v>0</v>
      </c>
      <c r="CL182" s="101">
        <v>0</v>
      </c>
      <c r="CM182" s="101">
        <v>0</v>
      </c>
      <c r="CN182" s="101">
        <v>0</v>
      </c>
      <c r="CO182" s="101">
        <v>18</v>
      </c>
      <c r="CP182" s="220">
        <v>9</v>
      </c>
      <c r="CQ182" s="216">
        <v>1779</v>
      </c>
      <c r="CR182" s="222">
        <v>5.0590219224283303E-3</v>
      </c>
      <c r="CS182" s="198">
        <v>5.0759999999999996</v>
      </c>
      <c r="CT182" s="198">
        <v>1003.356</v>
      </c>
      <c r="CU182" s="198">
        <v>5.2488000000000001</v>
      </c>
      <c r="CV182" s="198">
        <v>1037.5128</v>
      </c>
      <c r="CW182" s="222">
        <v>0.26702127659574471</v>
      </c>
      <c r="CX182" s="272">
        <v>0.1144444444444445</v>
      </c>
      <c r="CY182" s="272">
        <v>2714834.8636363642</v>
      </c>
      <c r="CZ182" s="272">
        <v>361</v>
      </c>
      <c r="DA182" s="272"/>
      <c r="DB182" s="272"/>
      <c r="DC182" s="272"/>
      <c r="DD182" s="230">
        <f t="shared" si="18"/>
        <v>0.26702127659574471</v>
      </c>
      <c r="DE182" s="273">
        <f t="shared" si="19"/>
        <v>1770</v>
      </c>
      <c r="DF182" s="14">
        <f t="shared" si="20"/>
        <v>18</v>
      </c>
      <c r="DG182" s="148">
        <f t="shared" si="21"/>
        <v>9</v>
      </c>
      <c r="DH182" s="148">
        <f t="shared" si="22"/>
        <v>0.1</v>
      </c>
      <c r="DI182" s="273">
        <f t="shared" si="23"/>
        <v>1779</v>
      </c>
      <c r="DJ182" s="264">
        <f t="shared" si="24"/>
        <v>5.0590219224283303E-3</v>
      </c>
      <c r="DL182" s="14" t="str">
        <f>IFERROR(#REF!-AP182,"")</f>
        <v/>
      </c>
      <c r="DN182" s="274" t="str">
        <f>IFERROR(#REF!-M182,"")</f>
        <v/>
      </c>
      <c r="DO182" s="186" t="e">
        <f>IF(#REF!&gt;AQ182,0,1)</f>
        <v>#REF!</v>
      </c>
      <c r="DP182" s="186">
        <f t="shared" si="25"/>
        <v>1</v>
      </c>
      <c r="DQ182" s="186">
        <f t="shared" si="26"/>
        <v>1</v>
      </c>
      <c r="DR182" s="186"/>
      <c r="DS182" s="186"/>
      <c r="DT182" s="186"/>
      <c r="DU182" s="186"/>
      <c r="DV182" s="186"/>
      <c r="DW182" s="186"/>
      <c r="DX182" s="186"/>
      <c r="DY182" s="186"/>
      <c r="DZ182" s="186"/>
      <c r="EA182" s="186"/>
      <c r="EB182" s="186"/>
      <c r="EC182" s="186"/>
      <c r="ED182" s="186"/>
      <c r="EE182" s="186"/>
      <c r="EF182" s="186"/>
      <c r="EG182" s="186"/>
      <c r="EH182" s="186"/>
      <c r="EI182" s="186"/>
      <c r="EJ182" s="186"/>
    </row>
    <row r="183" spans="1:140" s="195" customFormat="1" ht="31.5" hidden="1" customHeight="1" x14ac:dyDescent="0.2">
      <c r="A183" s="214">
        <v>44934</v>
      </c>
      <c r="B183" s="194">
        <v>8</v>
      </c>
      <c r="C183" s="194">
        <v>1</v>
      </c>
      <c r="D183" s="193">
        <v>2023</v>
      </c>
      <c r="E183" s="194">
        <v>699</v>
      </c>
      <c r="F183" s="194">
        <v>1287</v>
      </c>
      <c r="G183" s="194">
        <v>1</v>
      </c>
      <c r="H183" s="207" t="s">
        <v>357</v>
      </c>
      <c r="I183" s="148" t="s">
        <v>358</v>
      </c>
      <c r="J183" s="148"/>
      <c r="K183" s="148"/>
      <c r="L183" s="148"/>
      <c r="M183" s="208">
        <v>1814</v>
      </c>
      <c r="N183" s="209">
        <v>1723</v>
      </c>
      <c r="O183" s="210">
        <v>1905</v>
      </c>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c r="AO183" s="271"/>
      <c r="AP183" s="218">
        <v>0</v>
      </c>
      <c r="AQ183" s="219">
        <v>0</v>
      </c>
      <c r="AR183" s="217"/>
      <c r="AS183" s="217"/>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t="s">
        <v>343</v>
      </c>
      <c r="BS183" s="186"/>
      <c r="BT183" s="186"/>
      <c r="BU183" s="186"/>
      <c r="BV183" s="186">
        <v>1</v>
      </c>
      <c r="BW183" s="186" t="s">
        <v>359</v>
      </c>
      <c r="BX183" s="186" t="s">
        <v>198</v>
      </c>
      <c r="BY183" s="221">
        <v>1.4999999999999999E-2</v>
      </c>
      <c r="BZ183" s="217">
        <v>0</v>
      </c>
      <c r="CA183" s="217"/>
      <c r="CB183" s="217">
        <v>0</v>
      </c>
      <c r="CC183" s="217">
        <v>0</v>
      </c>
      <c r="CD183" s="217"/>
      <c r="CE183" s="217">
        <v>0</v>
      </c>
      <c r="CF183" s="186">
        <v>0</v>
      </c>
      <c r="CG183" s="186">
        <v>0</v>
      </c>
      <c r="CH183" s="101">
        <v>0</v>
      </c>
      <c r="CI183" s="101">
        <v>0</v>
      </c>
      <c r="CJ183" s="101">
        <v>0</v>
      </c>
      <c r="CK183" s="101">
        <v>0</v>
      </c>
      <c r="CL183" s="101">
        <v>0</v>
      </c>
      <c r="CM183" s="101">
        <v>0</v>
      </c>
      <c r="CN183" s="101">
        <v>0</v>
      </c>
      <c r="CO183" s="101">
        <v>0</v>
      </c>
      <c r="CP183" s="220">
        <v>0</v>
      </c>
      <c r="CQ183" s="216">
        <v>0</v>
      </c>
      <c r="CR183" s="222"/>
      <c r="CS183" s="198">
        <v>0</v>
      </c>
      <c r="CT183" s="198">
        <v>0</v>
      </c>
      <c r="CU183" s="198"/>
      <c r="CV183" s="198"/>
      <c r="CW183" s="222"/>
      <c r="CX183" s="272"/>
      <c r="CY183" s="272">
        <v>0</v>
      </c>
      <c r="CZ183" s="272">
        <v>361</v>
      </c>
      <c r="DA183" s="272"/>
      <c r="DB183" s="272"/>
      <c r="DC183" s="272"/>
      <c r="DD183" s="230">
        <f t="shared" si="18"/>
        <v>-1</v>
      </c>
      <c r="DE183" s="273">
        <f t="shared" si="19"/>
        <v>0</v>
      </c>
      <c r="DF183" s="14">
        <f t="shared" si="20"/>
        <v>0</v>
      </c>
      <c r="DG183" s="148" t="str">
        <f t="shared" si="21"/>
        <v/>
      </c>
      <c r="DH183" s="148" t="str">
        <f t="shared" si="22"/>
        <v/>
      </c>
      <c r="DI183" s="273" t="str">
        <f t="shared" si="23"/>
        <v/>
      </c>
      <c r="DJ183" s="264" t="str">
        <f t="shared" si="24"/>
        <v/>
      </c>
      <c r="DL183" s="14" t="str">
        <f>IFERROR(#REF!-AP183,"")</f>
        <v/>
      </c>
      <c r="DN183" s="274" t="str">
        <f>IFERROR(#REF!-M183,"")</f>
        <v/>
      </c>
      <c r="DO183" s="186" t="e">
        <f>IF(#REF!&gt;AQ183,0,1)</f>
        <v>#REF!</v>
      </c>
      <c r="DP183" s="186">
        <f t="shared" si="25"/>
        <v>0</v>
      </c>
      <c r="DQ183" s="186">
        <f t="shared" si="26"/>
        <v>1</v>
      </c>
      <c r="DR183" s="186"/>
      <c r="DS183" s="186"/>
      <c r="DT183" s="186"/>
      <c r="DU183" s="186"/>
      <c r="DV183" s="186"/>
      <c r="DW183" s="186"/>
      <c r="DX183" s="186"/>
      <c r="DY183" s="186"/>
      <c r="DZ183" s="186"/>
      <c r="EA183" s="186"/>
      <c r="EB183" s="186"/>
      <c r="EC183" s="186"/>
      <c r="ED183" s="186"/>
      <c r="EE183" s="186"/>
      <c r="EF183" s="186"/>
      <c r="EG183" s="186"/>
      <c r="EH183" s="186"/>
      <c r="EI183" s="186"/>
      <c r="EJ183" s="186"/>
    </row>
    <row r="184" spans="1:140" s="195" customFormat="1" ht="31.5" hidden="1" customHeight="1" x14ac:dyDescent="0.2">
      <c r="A184" s="214">
        <v>44934</v>
      </c>
      <c r="B184" s="194">
        <v>8</v>
      </c>
      <c r="C184" s="194">
        <v>1</v>
      </c>
      <c r="D184" s="193">
        <v>2023</v>
      </c>
      <c r="E184" s="194">
        <v>570</v>
      </c>
      <c r="F184" s="194">
        <v>1084</v>
      </c>
      <c r="G184" s="194">
        <v>2</v>
      </c>
      <c r="H184" s="207" t="s">
        <v>337</v>
      </c>
      <c r="I184" s="148" t="s">
        <v>338</v>
      </c>
      <c r="J184" s="148" t="s">
        <v>193</v>
      </c>
      <c r="K184" s="148">
        <v>1</v>
      </c>
      <c r="L184" s="148">
        <v>6</v>
      </c>
      <c r="M184" s="208">
        <v>1469</v>
      </c>
      <c r="N184" s="209">
        <v>1411</v>
      </c>
      <c r="O184" s="210">
        <v>1543</v>
      </c>
      <c r="P184" s="196"/>
      <c r="Q184" s="196">
        <v>2541</v>
      </c>
      <c r="R184" s="196">
        <v>2198</v>
      </c>
      <c r="S184" s="196">
        <v>2227</v>
      </c>
      <c r="T184" s="196"/>
      <c r="U184" s="196"/>
      <c r="V184" s="196">
        <v>1732</v>
      </c>
      <c r="W184" s="196">
        <v>1696</v>
      </c>
      <c r="X184" s="196">
        <v>1724</v>
      </c>
      <c r="Y184" s="196"/>
      <c r="Z184" s="197">
        <v>158</v>
      </c>
      <c r="AA184" s="197">
        <v>157</v>
      </c>
      <c r="AB184" s="196"/>
      <c r="AC184" s="196">
        <v>2016</v>
      </c>
      <c r="AD184" s="196"/>
      <c r="AE184" s="196">
        <v>2136</v>
      </c>
      <c r="AF184" s="196"/>
      <c r="AG184" s="196"/>
      <c r="AH184" s="196">
        <v>1677</v>
      </c>
      <c r="AI184" s="196"/>
      <c r="AJ184" s="196">
        <v>1690</v>
      </c>
      <c r="AK184" s="196"/>
      <c r="AL184" s="197"/>
      <c r="AM184" s="197">
        <v>150</v>
      </c>
      <c r="AN184" s="271">
        <v>2223.6</v>
      </c>
      <c r="AO184" s="271">
        <v>1703.8</v>
      </c>
      <c r="AP184" s="218">
        <v>20</v>
      </c>
      <c r="AQ184" s="219">
        <v>180</v>
      </c>
      <c r="AR184" s="217">
        <v>23.2258064516129</v>
      </c>
      <c r="AS184" s="217">
        <v>155</v>
      </c>
      <c r="AT184" s="217"/>
      <c r="AU184" s="217"/>
      <c r="AV184" s="217">
        <v>360</v>
      </c>
      <c r="AW184" s="217">
        <v>6</v>
      </c>
      <c r="AX184" s="217"/>
      <c r="AY184" s="217">
        <v>7</v>
      </c>
      <c r="AZ184" s="217"/>
      <c r="BA184" s="217"/>
      <c r="BB184" s="217"/>
      <c r="BC184" s="217"/>
      <c r="BD184" s="217"/>
      <c r="BE184" s="217"/>
      <c r="BF184" s="217"/>
      <c r="BG184" s="217"/>
      <c r="BH184" s="217">
        <v>168</v>
      </c>
      <c r="BI184" s="217">
        <v>6</v>
      </c>
      <c r="BJ184" s="217">
        <v>6</v>
      </c>
      <c r="BK184" s="217">
        <v>6</v>
      </c>
      <c r="BL184" s="217"/>
      <c r="BM184" s="217"/>
      <c r="BN184" s="217"/>
      <c r="BO184" s="217"/>
      <c r="BP184" s="217"/>
      <c r="BQ184" s="217"/>
      <c r="BR184" s="186" t="s">
        <v>194</v>
      </c>
      <c r="BS184" s="186" t="s">
        <v>195</v>
      </c>
      <c r="BT184" s="186" t="s">
        <v>339</v>
      </c>
      <c r="BU184" s="186" t="s">
        <v>197</v>
      </c>
      <c r="BV184" s="186">
        <v>1</v>
      </c>
      <c r="BW184" s="186" t="s">
        <v>340</v>
      </c>
      <c r="BX184" s="186" t="s">
        <v>198</v>
      </c>
      <c r="BY184" s="221">
        <v>1.4999999999999999E-2</v>
      </c>
      <c r="BZ184" s="217">
        <v>13</v>
      </c>
      <c r="CA184" s="217">
        <v>2.166666666666667</v>
      </c>
      <c r="CB184" s="217">
        <v>362</v>
      </c>
      <c r="CC184" s="217">
        <v>18</v>
      </c>
      <c r="CD184" s="217">
        <v>3</v>
      </c>
      <c r="CE184" s="217">
        <v>171</v>
      </c>
      <c r="CF184" s="186">
        <v>2</v>
      </c>
      <c r="CG184" s="186">
        <v>1</v>
      </c>
      <c r="CH184" s="101">
        <v>2</v>
      </c>
      <c r="CI184" s="101">
        <v>0</v>
      </c>
      <c r="CJ184" s="101">
        <v>0</v>
      </c>
      <c r="CK184" s="101">
        <v>0</v>
      </c>
      <c r="CL184" s="101">
        <v>0</v>
      </c>
      <c r="CM184" s="101">
        <v>0</v>
      </c>
      <c r="CN184" s="101">
        <v>0</v>
      </c>
      <c r="CO184" s="101">
        <v>31</v>
      </c>
      <c r="CP184" s="220">
        <v>5</v>
      </c>
      <c r="CQ184" s="216">
        <v>533</v>
      </c>
      <c r="CR184" s="222">
        <v>9.6935584740462776E-3</v>
      </c>
      <c r="CS184" s="198">
        <v>7.5898333333333321</v>
      </c>
      <c r="CT184" s="198">
        <v>782.97699999999998</v>
      </c>
      <c r="CU184" s="198">
        <v>8.8029666666666646</v>
      </c>
      <c r="CV184" s="198">
        <v>908.12540000000001</v>
      </c>
      <c r="CW184" s="222">
        <v>0.51368277739959145</v>
      </c>
      <c r="CX184" s="272">
        <v>0.22245370370370371</v>
      </c>
      <c r="CY184" s="272">
        <v>174920.90909090909</v>
      </c>
      <c r="CZ184" s="272">
        <v>361</v>
      </c>
      <c r="DA184" s="272"/>
      <c r="DB184" s="272"/>
      <c r="DC184" s="272"/>
      <c r="DD184" s="230">
        <f t="shared" si="18"/>
        <v>0.51368277739959145</v>
      </c>
      <c r="DE184" s="273">
        <f t="shared" si="19"/>
        <v>528</v>
      </c>
      <c r="DF184" s="14">
        <f t="shared" si="20"/>
        <v>31</v>
      </c>
      <c r="DG184" s="148">
        <f t="shared" si="21"/>
        <v>5</v>
      </c>
      <c r="DH184" s="148">
        <f t="shared" si="22"/>
        <v>0.2</v>
      </c>
      <c r="DI184" s="273">
        <f t="shared" si="23"/>
        <v>533</v>
      </c>
      <c r="DJ184" s="264">
        <f t="shared" si="24"/>
        <v>9.3808630393996256E-3</v>
      </c>
      <c r="DL184" s="14" t="str">
        <f>IFERROR(#REF!-AP184,"")</f>
        <v/>
      </c>
      <c r="DN184" s="274" t="str">
        <f>IFERROR(#REF!-M184,"")</f>
        <v/>
      </c>
      <c r="DO184" s="186" t="e">
        <f>IF(#REF!&gt;AQ184,0,1)</f>
        <v>#REF!</v>
      </c>
      <c r="DP184" s="186">
        <f t="shared" si="25"/>
        <v>1</v>
      </c>
      <c r="DQ184" s="186">
        <f t="shared" si="26"/>
        <v>0</v>
      </c>
      <c r="DR184" s="186"/>
      <c r="DS184" s="186"/>
      <c r="DT184" s="186"/>
      <c r="DU184" s="186"/>
      <c r="DV184" s="186"/>
      <c r="DW184" s="186"/>
      <c r="DX184" s="186"/>
      <c r="DY184" s="186"/>
      <c r="DZ184" s="186"/>
      <c r="EA184" s="186"/>
      <c r="EB184" s="186"/>
      <c r="EC184" s="186"/>
      <c r="ED184" s="186"/>
      <c r="EE184" s="186"/>
      <c r="EF184" s="186"/>
      <c r="EG184" s="186"/>
      <c r="EH184" s="186"/>
      <c r="EI184" s="186"/>
      <c r="EJ184" s="186"/>
    </row>
    <row r="185" spans="1:140" s="195" customFormat="1" ht="31.5" hidden="1" customHeight="1" x14ac:dyDescent="0.2">
      <c r="A185" s="214">
        <v>44934</v>
      </c>
      <c r="B185" s="194">
        <v>8</v>
      </c>
      <c r="C185" s="194">
        <v>1</v>
      </c>
      <c r="D185" s="193">
        <v>2023</v>
      </c>
      <c r="E185" s="194">
        <v>570</v>
      </c>
      <c r="F185" s="194">
        <v>1083</v>
      </c>
      <c r="G185" s="194">
        <v>2</v>
      </c>
      <c r="H185" s="207"/>
      <c r="I185" s="148"/>
      <c r="J185" s="148"/>
      <c r="K185" s="148"/>
      <c r="L185" s="148"/>
      <c r="M185" s="208">
        <v>0</v>
      </c>
      <c r="N185" s="209">
        <v>0</v>
      </c>
      <c r="O185" s="210">
        <v>0</v>
      </c>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c r="AO185" s="271"/>
      <c r="AP185" s="218">
        <v>0</v>
      </c>
      <c r="AQ185" s="219">
        <v>0</v>
      </c>
      <c r="AR185" s="217"/>
      <c r="AS185" s="217"/>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v>1</v>
      </c>
      <c r="BW185" s="186"/>
      <c r="BX185" s="186" t="s">
        <v>198</v>
      </c>
      <c r="BY185" s="221">
        <v>1.4999999999999999E-2</v>
      </c>
      <c r="BZ185" s="217">
        <v>0</v>
      </c>
      <c r="CA185" s="217"/>
      <c r="CB185" s="217">
        <v>0</v>
      </c>
      <c r="CC185" s="217">
        <v>0</v>
      </c>
      <c r="CD185" s="217"/>
      <c r="CE185" s="217">
        <v>0</v>
      </c>
      <c r="CF185" s="186">
        <v>0</v>
      </c>
      <c r="CG185" s="186">
        <v>0</v>
      </c>
      <c r="CH185" s="101">
        <v>0</v>
      </c>
      <c r="CI185" s="101">
        <v>0</v>
      </c>
      <c r="CJ185" s="101">
        <v>0</v>
      </c>
      <c r="CK185" s="101">
        <v>0</v>
      </c>
      <c r="CL185" s="101">
        <v>0</v>
      </c>
      <c r="CM185" s="101">
        <v>0</v>
      </c>
      <c r="CN185" s="101">
        <v>0</v>
      </c>
      <c r="CO185" s="101">
        <v>0</v>
      </c>
      <c r="CP185" s="220">
        <v>0</v>
      </c>
      <c r="CQ185" s="216">
        <v>0</v>
      </c>
      <c r="CR185" s="222"/>
      <c r="CS185" s="198">
        <v>0</v>
      </c>
      <c r="CT185" s="198">
        <v>0</v>
      </c>
      <c r="CU185" s="198"/>
      <c r="CV185" s="198"/>
      <c r="CW185" s="222"/>
      <c r="CX185" s="272"/>
      <c r="CY185" s="272">
        <v>0</v>
      </c>
      <c r="CZ185" s="272">
        <v>361</v>
      </c>
      <c r="DA185" s="272"/>
      <c r="DB185" s="272"/>
      <c r="DC185" s="272"/>
      <c r="DD185" s="230" t="str">
        <f t="shared" si="18"/>
        <v/>
      </c>
      <c r="DE185" s="273">
        <f t="shared" si="19"/>
        <v>0</v>
      </c>
      <c r="DF185" s="14">
        <f t="shared" si="20"/>
        <v>0</v>
      </c>
      <c r="DG185" s="148" t="str">
        <f t="shared" si="21"/>
        <v/>
      </c>
      <c r="DH185" s="148" t="str">
        <f t="shared" si="22"/>
        <v/>
      </c>
      <c r="DI185" s="273" t="str">
        <f t="shared" si="23"/>
        <v/>
      </c>
      <c r="DJ185" s="264" t="str">
        <f t="shared" si="24"/>
        <v/>
      </c>
      <c r="DL185" s="14" t="str">
        <f>IFERROR(#REF!-AP185,"")</f>
        <v/>
      </c>
      <c r="DN185" s="274" t="str">
        <f>IFERROR(#REF!-M185,"")</f>
        <v/>
      </c>
      <c r="DO185" s="186" t="e">
        <f>IF(#REF!&gt;AQ185,0,1)</f>
        <v>#REF!</v>
      </c>
      <c r="DP185" s="186">
        <f t="shared" si="25"/>
        <v>1</v>
      </c>
      <c r="DQ185" s="186">
        <f t="shared" si="26"/>
        <v>1</v>
      </c>
      <c r="DR185" s="186"/>
      <c r="DS185" s="186"/>
      <c r="DT185" s="186"/>
      <c r="DU185" s="186"/>
      <c r="DV185" s="186"/>
      <c r="DW185" s="186"/>
      <c r="DX185" s="186"/>
      <c r="DY185" s="186"/>
      <c r="DZ185" s="186"/>
      <c r="EA185" s="186"/>
      <c r="EB185" s="186"/>
      <c r="EC185" s="186"/>
      <c r="ED185" s="186"/>
      <c r="EE185" s="186"/>
      <c r="EF185" s="186"/>
      <c r="EG185" s="186"/>
      <c r="EH185" s="186"/>
      <c r="EI185" s="186"/>
      <c r="EJ185" s="186"/>
    </row>
    <row r="186" spans="1:140" s="195" customFormat="1" ht="31.5" hidden="1" customHeight="1" x14ac:dyDescent="0.2">
      <c r="A186" s="214">
        <v>44934</v>
      </c>
      <c r="B186" s="194">
        <v>8</v>
      </c>
      <c r="C186" s="194">
        <v>1</v>
      </c>
      <c r="D186" s="193">
        <v>2023</v>
      </c>
      <c r="E186" s="194">
        <v>570</v>
      </c>
      <c r="F186" s="194">
        <v>1085</v>
      </c>
      <c r="G186" s="194">
        <v>2</v>
      </c>
      <c r="H186" s="207"/>
      <c r="I186" s="148"/>
      <c r="J186" s="148"/>
      <c r="K186" s="148"/>
      <c r="L186" s="148"/>
      <c r="M186" s="208">
        <v>0</v>
      </c>
      <c r="N186" s="209">
        <v>0</v>
      </c>
      <c r="O186" s="210">
        <v>0</v>
      </c>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c r="AO186" s="271"/>
      <c r="AP186" s="218">
        <v>0</v>
      </c>
      <c r="AQ186" s="219">
        <v>0</v>
      </c>
      <c r="AR186" s="217"/>
      <c r="AS186" s="217"/>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v>1</v>
      </c>
      <c r="BW186" s="186"/>
      <c r="BX186" s="186" t="s">
        <v>198</v>
      </c>
      <c r="BY186" s="221">
        <v>1.4999999999999999E-2</v>
      </c>
      <c r="BZ186" s="217">
        <v>0</v>
      </c>
      <c r="CA186" s="217"/>
      <c r="CB186" s="217">
        <v>0</v>
      </c>
      <c r="CC186" s="217">
        <v>0</v>
      </c>
      <c r="CD186" s="217"/>
      <c r="CE186" s="217">
        <v>0</v>
      </c>
      <c r="CF186" s="186">
        <v>0</v>
      </c>
      <c r="CG186" s="186">
        <v>0</v>
      </c>
      <c r="CH186" s="101">
        <v>0</v>
      </c>
      <c r="CI186" s="101">
        <v>0</v>
      </c>
      <c r="CJ186" s="101">
        <v>0</v>
      </c>
      <c r="CK186" s="101">
        <v>0</v>
      </c>
      <c r="CL186" s="101">
        <v>0</v>
      </c>
      <c r="CM186" s="101">
        <v>0</v>
      </c>
      <c r="CN186" s="101">
        <v>0</v>
      </c>
      <c r="CO186" s="101">
        <v>0</v>
      </c>
      <c r="CP186" s="220">
        <v>0</v>
      </c>
      <c r="CQ186" s="216">
        <v>0</v>
      </c>
      <c r="CR186" s="222"/>
      <c r="CS186" s="198">
        <v>0</v>
      </c>
      <c r="CT186" s="198">
        <v>0</v>
      </c>
      <c r="CU186" s="198"/>
      <c r="CV186" s="198"/>
      <c r="CW186" s="222"/>
      <c r="CX186" s="272"/>
      <c r="CY186" s="272">
        <v>0</v>
      </c>
      <c r="CZ186" s="272">
        <v>361</v>
      </c>
      <c r="DA186" s="272"/>
      <c r="DB186" s="272"/>
      <c r="DC186" s="272"/>
      <c r="DD186" s="230" t="str">
        <f t="shared" si="18"/>
        <v/>
      </c>
      <c r="DE186" s="273">
        <f t="shared" si="19"/>
        <v>0</v>
      </c>
      <c r="DF186" s="14">
        <f t="shared" si="20"/>
        <v>0</v>
      </c>
      <c r="DG186" s="148" t="str">
        <f t="shared" si="21"/>
        <v/>
      </c>
      <c r="DH186" s="148" t="str">
        <f t="shared" si="22"/>
        <v/>
      </c>
      <c r="DI186" s="273" t="str">
        <f t="shared" si="23"/>
        <v/>
      </c>
      <c r="DJ186" s="264" t="str">
        <f t="shared" si="24"/>
        <v/>
      </c>
      <c r="DL186" s="14" t="str">
        <f>IFERROR(#REF!-AP186,"")</f>
        <v/>
      </c>
      <c r="DN186" s="274" t="str">
        <f>IFERROR(#REF!-M186,"")</f>
        <v/>
      </c>
      <c r="DO186" s="186" t="e">
        <f>IF(#REF!&gt;AQ186,0,1)</f>
        <v>#REF!</v>
      </c>
      <c r="DP186" s="186">
        <f t="shared" si="25"/>
        <v>1</v>
      </c>
      <c r="DQ186" s="186">
        <f t="shared" si="26"/>
        <v>1</v>
      </c>
      <c r="DR186" s="186"/>
      <c r="DS186" s="186"/>
      <c r="DT186" s="186"/>
      <c r="DU186" s="186"/>
      <c r="DV186" s="186"/>
      <c r="DW186" s="186"/>
      <c r="DX186" s="186"/>
      <c r="DY186" s="186"/>
      <c r="DZ186" s="186"/>
      <c r="EA186" s="186"/>
      <c r="EB186" s="186"/>
      <c r="EC186" s="186"/>
      <c r="ED186" s="186"/>
      <c r="EE186" s="186"/>
      <c r="EF186" s="186"/>
      <c r="EG186" s="186"/>
      <c r="EH186" s="186"/>
      <c r="EI186" s="186"/>
      <c r="EJ186" s="186"/>
    </row>
    <row r="187" spans="1:140" s="195" customFormat="1" ht="31.5" hidden="1" customHeight="1" x14ac:dyDescent="0.2">
      <c r="A187" s="214">
        <v>44934</v>
      </c>
      <c r="B187" s="194">
        <v>8</v>
      </c>
      <c r="C187" s="194">
        <v>1</v>
      </c>
      <c r="D187" s="193">
        <v>2023</v>
      </c>
      <c r="E187" s="194">
        <v>375</v>
      </c>
      <c r="F187" s="194">
        <v>437</v>
      </c>
      <c r="G187" s="194">
        <v>3</v>
      </c>
      <c r="H187" s="207" t="s">
        <v>281</v>
      </c>
      <c r="I187" s="148" t="s">
        <v>282</v>
      </c>
      <c r="J187" s="148" t="s">
        <v>193</v>
      </c>
      <c r="K187" s="148">
        <v>4</v>
      </c>
      <c r="L187" s="148">
        <v>2</v>
      </c>
      <c r="M187" s="208">
        <v>168</v>
      </c>
      <c r="N187" s="209">
        <v>158</v>
      </c>
      <c r="O187" s="210">
        <v>179</v>
      </c>
      <c r="P187" s="196"/>
      <c r="Q187" s="196"/>
      <c r="R187" s="196"/>
      <c r="S187" s="196"/>
      <c r="T187" s="196"/>
      <c r="U187" s="196"/>
      <c r="V187" s="196"/>
      <c r="W187" s="196"/>
      <c r="X187" s="196"/>
      <c r="Y187" s="196"/>
      <c r="Z187" s="197"/>
      <c r="AA187" s="197"/>
      <c r="AB187" s="196"/>
      <c r="AC187" s="196">
        <v>249</v>
      </c>
      <c r="AD187" s="196"/>
      <c r="AE187" s="196">
        <v>263</v>
      </c>
      <c r="AF187" s="196"/>
      <c r="AG187" s="196"/>
      <c r="AH187" s="196">
        <v>175</v>
      </c>
      <c r="AI187" s="196"/>
      <c r="AJ187" s="196">
        <v>179</v>
      </c>
      <c r="AK187" s="196"/>
      <c r="AL187" s="197"/>
      <c r="AM187" s="197">
        <v>109</v>
      </c>
      <c r="AN187" s="271">
        <v>256</v>
      </c>
      <c r="AO187" s="271">
        <v>177</v>
      </c>
      <c r="AP187" s="218">
        <v>120</v>
      </c>
      <c r="AQ187" s="219">
        <v>120</v>
      </c>
      <c r="AR187" s="217">
        <v>132.11009174311931</v>
      </c>
      <c r="AS187" s="217">
        <v>109</v>
      </c>
      <c r="AT187" s="217"/>
      <c r="AU187" s="217"/>
      <c r="AV187" s="217"/>
      <c r="AW187" s="217"/>
      <c r="AX187" s="217"/>
      <c r="AY187" s="217"/>
      <c r="AZ187" s="217"/>
      <c r="BA187" s="217"/>
      <c r="BB187" s="217"/>
      <c r="BC187" s="217"/>
      <c r="BD187" s="217"/>
      <c r="BE187" s="217"/>
      <c r="BF187" s="217"/>
      <c r="BG187" s="217"/>
      <c r="BH187" s="217">
        <v>100</v>
      </c>
      <c r="BI187" s="217">
        <v>8</v>
      </c>
      <c r="BJ187" s="217">
        <v>2</v>
      </c>
      <c r="BK187" s="217">
        <v>2</v>
      </c>
      <c r="BL187" s="217"/>
      <c r="BM187" s="217"/>
      <c r="BN187" s="217"/>
      <c r="BO187" s="217"/>
      <c r="BP187" s="217"/>
      <c r="BQ187" s="217"/>
      <c r="BR187" s="186" t="s">
        <v>194</v>
      </c>
      <c r="BS187" s="186" t="s">
        <v>195</v>
      </c>
      <c r="BT187" s="186" t="s">
        <v>283</v>
      </c>
      <c r="BU187" s="186" t="s">
        <v>197</v>
      </c>
      <c r="BV187" s="186">
        <v>1</v>
      </c>
      <c r="BW187" s="186" t="s">
        <v>284</v>
      </c>
      <c r="BX187" s="186" t="s">
        <v>198</v>
      </c>
      <c r="BY187" s="221">
        <v>1.4999999999999999E-2</v>
      </c>
      <c r="BZ187" s="217">
        <v>0</v>
      </c>
      <c r="CA187" s="217">
        <v>0</v>
      </c>
      <c r="CB187" s="217">
        <v>0</v>
      </c>
      <c r="CC187" s="217">
        <v>12</v>
      </c>
      <c r="CD187" s="217">
        <v>6</v>
      </c>
      <c r="CE187" s="217">
        <v>106</v>
      </c>
      <c r="CF187" s="186">
        <v>4</v>
      </c>
      <c r="CG187" s="186">
        <v>1</v>
      </c>
      <c r="CH187" s="101">
        <v>1</v>
      </c>
      <c r="CI187" s="101">
        <v>0</v>
      </c>
      <c r="CJ187" s="101">
        <v>0</v>
      </c>
      <c r="CK187" s="101">
        <v>0</v>
      </c>
      <c r="CL187" s="101">
        <v>0</v>
      </c>
      <c r="CM187" s="101">
        <v>0</v>
      </c>
      <c r="CN187" s="101">
        <v>0</v>
      </c>
      <c r="CO187" s="101">
        <v>12</v>
      </c>
      <c r="CP187" s="220">
        <v>6</v>
      </c>
      <c r="CQ187" s="216">
        <v>106</v>
      </c>
      <c r="CR187" s="222">
        <v>5.6603773584905662E-2</v>
      </c>
      <c r="CS187" s="198">
        <v>1.008</v>
      </c>
      <c r="CT187" s="198">
        <v>17.808</v>
      </c>
      <c r="CU187" s="198">
        <v>1.0620000000000001</v>
      </c>
      <c r="CV187" s="198">
        <v>18.762</v>
      </c>
      <c r="CW187" s="222">
        <v>0.52380952380952384</v>
      </c>
      <c r="CX187" s="272">
        <v>4.5416666666666668E-2</v>
      </c>
      <c r="CY187" s="272">
        <v>208723.63636363641</v>
      </c>
      <c r="CZ187" s="272">
        <v>361</v>
      </c>
      <c r="DA187" s="272"/>
      <c r="DB187" s="272"/>
      <c r="DC187" s="272"/>
      <c r="DD187" s="230">
        <f t="shared" si="18"/>
        <v>0.52380952380952384</v>
      </c>
      <c r="DE187" s="273">
        <f t="shared" si="19"/>
        <v>100</v>
      </c>
      <c r="DF187" s="14">
        <f t="shared" si="20"/>
        <v>12</v>
      </c>
      <c r="DG187" s="148">
        <f t="shared" si="21"/>
        <v>6</v>
      </c>
      <c r="DH187" s="148">
        <f t="shared" si="22"/>
        <v>0</v>
      </c>
      <c r="DI187" s="273">
        <f t="shared" si="23"/>
        <v>106</v>
      </c>
      <c r="DJ187" s="264">
        <f t="shared" si="24"/>
        <v>5.6603773584905662E-2</v>
      </c>
      <c r="DL187" s="14" t="str">
        <f>IFERROR(#REF!-AP187,"")</f>
        <v/>
      </c>
      <c r="DN187" s="274" t="str">
        <f>IFERROR(#REF!-M187,"")</f>
        <v/>
      </c>
      <c r="DO187" s="186" t="e">
        <f>IF(#REF!&gt;AQ187,0,1)</f>
        <v>#REF!</v>
      </c>
      <c r="DP187" s="186">
        <f t="shared" si="25"/>
        <v>1</v>
      </c>
      <c r="DQ187" s="186">
        <f t="shared" si="26"/>
        <v>1</v>
      </c>
      <c r="DR187" s="186"/>
      <c r="DS187" s="186"/>
      <c r="DT187" s="186"/>
      <c r="DU187" s="186"/>
      <c r="DV187" s="186"/>
      <c r="DW187" s="186"/>
      <c r="DX187" s="186"/>
      <c r="DY187" s="186"/>
      <c r="DZ187" s="186"/>
      <c r="EA187" s="186"/>
      <c r="EB187" s="186"/>
      <c r="EC187" s="186"/>
      <c r="ED187" s="186"/>
      <c r="EE187" s="186"/>
      <c r="EF187" s="186"/>
      <c r="EG187" s="186"/>
      <c r="EH187" s="186"/>
      <c r="EI187" s="186"/>
      <c r="EJ187" s="186"/>
    </row>
    <row r="188" spans="1:140" s="195" customFormat="1" ht="31.5" hidden="1" customHeight="1" x14ac:dyDescent="0.2">
      <c r="A188" s="214">
        <v>44934</v>
      </c>
      <c r="B188" s="194">
        <v>8</v>
      </c>
      <c r="C188" s="194">
        <v>1</v>
      </c>
      <c r="D188" s="193">
        <v>2023</v>
      </c>
      <c r="E188" s="194">
        <v>142</v>
      </c>
      <c r="F188" s="194">
        <v>280</v>
      </c>
      <c r="G188" s="194">
        <v>4</v>
      </c>
      <c r="H188" s="207" t="s">
        <v>331</v>
      </c>
      <c r="I188" s="148" t="s">
        <v>332</v>
      </c>
      <c r="J188" s="148" t="s">
        <v>193</v>
      </c>
      <c r="K188" s="148">
        <v>3</v>
      </c>
      <c r="L188" s="148">
        <v>2</v>
      </c>
      <c r="M188" s="208">
        <v>323</v>
      </c>
      <c r="N188" s="209">
        <v>300</v>
      </c>
      <c r="O188" s="210">
        <v>345</v>
      </c>
      <c r="P188" s="196"/>
      <c r="Q188" s="196">
        <v>434</v>
      </c>
      <c r="R188" s="196">
        <v>449</v>
      </c>
      <c r="S188" s="196">
        <v>423</v>
      </c>
      <c r="T188" s="196"/>
      <c r="U188" s="196"/>
      <c r="V188" s="196">
        <v>332</v>
      </c>
      <c r="W188" s="196">
        <v>328</v>
      </c>
      <c r="X188" s="196">
        <v>322</v>
      </c>
      <c r="Y188" s="196"/>
      <c r="Z188" s="197">
        <v>116</v>
      </c>
      <c r="AA188" s="197">
        <v>115</v>
      </c>
      <c r="AB188" s="196"/>
      <c r="AC188" s="196">
        <v>430</v>
      </c>
      <c r="AD188" s="196"/>
      <c r="AE188" s="196">
        <v>424</v>
      </c>
      <c r="AF188" s="196"/>
      <c r="AG188" s="196"/>
      <c r="AH188" s="196">
        <v>329</v>
      </c>
      <c r="AI188" s="196"/>
      <c r="AJ188" s="196">
        <v>334</v>
      </c>
      <c r="AK188" s="196"/>
      <c r="AL188" s="197"/>
      <c r="AM188" s="197">
        <v>109</v>
      </c>
      <c r="AN188" s="271">
        <v>432</v>
      </c>
      <c r="AO188" s="271">
        <v>329</v>
      </c>
      <c r="AP188" s="218">
        <v>105</v>
      </c>
      <c r="AQ188" s="219">
        <v>103</v>
      </c>
      <c r="AR188" s="217">
        <v>95.294117647058826</v>
      </c>
      <c r="AS188" s="217">
        <v>113.3333333333333</v>
      </c>
      <c r="AT188" s="217"/>
      <c r="AU188" s="217"/>
      <c r="AV188" s="217">
        <v>2170</v>
      </c>
      <c r="AW188" s="217"/>
      <c r="AX188" s="217">
        <v>3</v>
      </c>
      <c r="AY188" s="217">
        <v>1</v>
      </c>
      <c r="AZ188" s="217"/>
      <c r="BA188" s="217"/>
      <c r="BB188" s="217"/>
      <c r="BC188" s="217"/>
      <c r="BD188" s="217"/>
      <c r="BE188" s="217"/>
      <c r="BF188" s="217"/>
      <c r="BG188" s="217"/>
      <c r="BH188" s="217"/>
      <c r="BI188" s="217">
        <v>10</v>
      </c>
      <c r="BJ188" s="217">
        <v>2</v>
      </c>
      <c r="BK188" s="217">
        <v>2</v>
      </c>
      <c r="BL188" s="217"/>
      <c r="BM188" s="217"/>
      <c r="BN188" s="217"/>
      <c r="BO188" s="217"/>
      <c r="BP188" s="217"/>
      <c r="BQ188" s="217"/>
      <c r="BR188" s="186" t="s">
        <v>223</v>
      </c>
      <c r="BS188" s="186"/>
      <c r="BT188" s="186"/>
      <c r="BU188" s="186"/>
      <c r="BV188" s="186">
        <v>1</v>
      </c>
      <c r="BW188" s="186" t="s">
        <v>333</v>
      </c>
      <c r="BX188" s="186" t="s">
        <v>198</v>
      </c>
      <c r="BY188" s="221">
        <v>1.4999999999999999E-2</v>
      </c>
      <c r="BZ188" s="217">
        <v>4</v>
      </c>
      <c r="CA188" s="217">
        <v>2</v>
      </c>
      <c r="CB188" s="217">
        <v>2172</v>
      </c>
      <c r="CC188" s="217">
        <v>14</v>
      </c>
      <c r="CD188" s="217">
        <v>7</v>
      </c>
      <c r="CE188" s="217">
        <v>7</v>
      </c>
      <c r="CF188" s="186">
        <v>5</v>
      </c>
      <c r="CG188" s="186">
        <v>2</v>
      </c>
      <c r="CH188" s="101">
        <v>1</v>
      </c>
      <c r="CI188" s="101">
        <v>0</v>
      </c>
      <c r="CJ188" s="101">
        <v>0</v>
      </c>
      <c r="CK188" s="101">
        <v>0</v>
      </c>
      <c r="CL188" s="101">
        <v>0</v>
      </c>
      <c r="CM188" s="101">
        <v>0</v>
      </c>
      <c r="CN188" s="101">
        <v>0</v>
      </c>
      <c r="CO188" s="101">
        <v>18</v>
      </c>
      <c r="CP188" s="220">
        <v>9</v>
      </c>
      <c r="CQ188" s="216">
        <v>2179</v>
      </c>
      <c r="CR188" s="222">
        <v>4.1303350160624142E-3</v>
      </c>
      <c r="CS188" s="198">
        <v>2.907</v>
      </c>
      <c r="CT188" s="198">
        <v>703.81700000000001</v>
      </c>
      <c r="CU188" s="198">
        <v>2.9609999999999999</v>
      </c>
      <c r="CV188" s="198">
        <v>716.89099999999996</v>
      </c>
      <c r="CW188" s="222">
        <v>0.33746130030959748</v>
      </c>
      <c r="CX188" s="272">
        <v>9.4444444444444442E-2</v>
      </c>
      <c r="CY188" s="272">
        <v>3754317.9545454551</v>
      </c>
      <c r="CZ188" s="272">
        <v>361</v>
      </c>
      <c r="DA188" s="272"/>
      <c r="DB188" s="272"/>
      <c r="DC188" s="272"/>
      <c r="DD188" s="230">
        <f t="shared" si="18"/>
        <v>0.33746130030959753</v>
      </c>
      <c r="DE188" s="273">
        <f t="shared" si="19"/>
        <v>2170</v>
      </c>
      <c r="DF188" s="14">
        <f t="shared" si="20"/>
        <v>18</v>
      </c>
      <c r="DG188" s="148">
        <f t="shared" si="21"/>
        <v>9</v>
      </c>
      <c r="DH188" s="148">
        <f t="shared" si="22"/>
        <v>0.1</v>
      </c>
      <c r="DI188" s="273">
        <f t="shared" si="23"/>
        <v>2179</v>
      </c>
      <c r="DJ188" s="264">
        <f t="shared" si="24"/>
        <v>4.1303350160624142E-3</v>
      </c>
      <c r="DL188" s="14" t="str">
        <f>IFERROR(#REF!-AP188,"")</f>
        <v/>
      </c>
      <c r="DN188" s="274" t="str">
        <f>IFERROR(#REF!-M188,"")</f>
        <v/>
      </c>
      <c r="DO188" s="186" t="e">
        <f>IF(#REF!&gt;AQ188,0,1)</f>
        <v>#REF!</v>
      </c>
      <c r="DP188" s="186">
        <f t="shared" si="25"/>
        <v>1</v>
      </c>
      <c r="DQ188" s="186">
        <f t="shared" si="26"/>
        <v>1</v>
      </c>
      <c r="DR188" s="186"/>
      <c r="DS188" s="186"/>
      <c r="DT188" s="186"/>
      <c r="DU188" s="186"/>
      <c r="DV188" s="186"/>
      <c r="DW188" s="186"/>
      <c r="DX188" s="186"/>
      <c r="DY188" s="186"/>
      <c r="DZ188" s="186"/>
      <c r="EA188" s="186"/>
      <c r="EB188" s="186"/>
      <c r="EC188" s="186"/>
      <c r="ED188" s="186"/>
      <c r="EE188" s="186"/>
      <c r="EF188" s="186"/>
      <c r="EG188" s="186"/>
      <c r="EH188" s="186"/>
      <c r="EI188" s="186"/>
      <c r="EJ188" s="186"/>
    </row>
    <row r="189" spans="1:140" s="195" customFormat="1" ht="31.5" hidden="1" customHeight="1" x14ac:dyDescent="0.2">
      <c r="A189" s="214">
        <v>44934</v>
      </c>
      <c r="B189" s="194">
        <v>8</v>
      </c>
      <c r="C189" s="194">
        <v>1</v>
      </c>
      <c r="D189" s="193">
        <v>2023</v>
      </c>
      <c r="E189" s="194">
        <v>422</v>
      </c>
      <c r="F189" s="194">
        <v>668</v>
      </c>
      <c r="G189" s="194">
        <v>6</v>
      </c>
      <c r="H189" s="207" t="s">
        <v>235</v>
      </c>
      <c r="I189" s="148" t="s">
        <v>236</v>
      </c>
      <c r="J189" s="148" t="s">
        <v>193</v>
      </c>
      <c r="K189" s="148">
        <v>2</v>
      </c>
      <c r="L189" s="148">
        <v>1</v>
      </c>
      <c r="M189" s="208">
        <v>103</v>
      </c>
      <c r="N189" s="209">
        <v>96</v>
      </c>
      <c r="O189" s="210">
        <v>110</v>
      </c>
      <c r="P189" s="196"/>
      <c r="Q189" s="196">
        <v>130</v>
      </c>
      <c r="R189" s="196">
        <v>217</v>
      </c>
      <c r="S189" s="196">
        <v>180</v>
      </c>
      <c r="T189" s="196"/>
      <c r="U189" s="196"/>
      <c r="V189" s="196">
        <v>106</v>
      </c>
      <c r="W189" s="196">
        <v>102</v>
      </c>
      <c r="X189" s="196">
        <v>105</v>
      </c>
      <c r="Y189" s="196"/>
      <c r="Z189" s="197">
        <v>101</v>
      </c>
      <c r="AA189" s="197">
        <v>103</v>
      </c>
      <c r="AB189" s="196"/>
      <c r="AC189" s="196">
        <v>170</v>
      </c>
      <c r="AD189" s="196"/>
      <c r="AE189" s="196">
        <v>173</v>
      </c>
      <c r="AF189" s="196"/>
      <c r="AG189" s="196"/>
      <c r="AH189" s="196">
        <v>106</v>
      </c>
      <c r="AI189" s="196"/>
      <c r="AJ189" s="196">
        <v>108</v>
      </c>
      <c r="AK189" s="196"/>
      <c r="AL189" s="197"/>
      <c r="AM189" s="197">
        <v>95</v>
      </c>
      <c r="AN189" s="271">
        <v>174</v>
      </c>
      <c r="AO189" s="271">
        <v>105.4</v>
      </c>
      <c r="AP189" s="218">
        <v>103</v>
      </c>
      <c r="AQ189" s="219">
        <v>105</v>
      </c>
      <c r="AR189" s="217">
        <v>72.240802675585286</v>
      </c>
      <c r="AS189" s="217">
        <v>99.666666666666671</v>
      </c>
      <c r="AT189" s="217"/>
      <c r="AU189" s="217"/>
      <c r="AV189" s="217">
        <v>1400</v>
      </c>
      <c r="AW189" s="217">
        <v>4</v>
      </c>
      <c r="AX189" s="217"/>
      <c r="AY189" s="217">
        <v>10</v>
      </c>
      <c r="AZ189" s="217"/>
      <c r="BA189" s="217"/>
      <c r="BB189" s="217"/>
      <c r="BC189" s="217"/>
      <c r="BD189" s="217"/>
      <c r="BE189" s="217"/>
      <c r="BF189" s="217"/>
      <c r="BG189" s="217"/>
      <c r="BH189" s="217">
        <v>920</v>
      </c>
      <c r="BI189" s="217">
        <v>7</v>
      </c>
      <c r="BJ189" s="217">
        <v>3</v>
      </c>
      <c r="BK189" s="217">
        <v>1</v>
      </c>
      <c r="BL189" s="217"/>
      <c r="BM189" s="217"/>
      <c r="BN189" s="217"/>
      <c r="BO189" s="217"/>
      <c r="BP189" s="217"/>
      <c r="BQ189" s="217"/>
      <c r="BR189" s="186" t="s">
        <v>194</v>
      </c>
      <c r="BS189" s="186" t="s">
        <v>195</v>
      </c>
      <c r="BT189" s="186" t="s">
        <v>237</v>
      </c>
      <c r="BU189" s="186" t="s">
        <v>197</v>
      </c>
      <c r="BV189" s="186">
        <v>1</v>
      </c>
      <c r="BW189" s="186" t="s">
        <v>235</v>
      </c>
      <c r="BX189" s="186" t="s">
        <v>198</v>
      </c>
      <c r="BY189" s="221">
        <v>1.4999999999999999E-2</v>
      </c>
      <c r="BZ189" s="217">
        <v>14</v>
      </c>
      <c r="CA189" s="217">
        <v>14</v>
      </c>
      <c r="CB189" s="217">
        <v>1414</v>
      </c>
      <c r="CC189" s="217">
        <v>11</v>
      </c>
      <c r="CD189" s="217">
        <v>11</v>
      </c>
      <c r="CE189" s="217">
        <v>931</v>
      </c>
      <c r="CF189" s="186">
        <v>11</v>
      </c>
      <c r="CG189" s="186">
        <v>3</v>
      </c>
      <c r="CH189" s="101">
        <v>11</v>
      </c>
      <c r="CI189" s="101">
        <v>0</v>
      </c>
      <c r="CJ189" s="101">
        <v>0</v>
      </c>
      <c r="CK189" s="101">
        <v>0</v>
      </c>
      <c r="CL189" s="101">
        <v>0</v>
      </c>
      <c r="CM189" s="101">
        <v>0</v>
      </c>
      <c r="CN189" s="101">
        <v>0</v>
      </c>
      <c r="CO189" s="101">
        <v>25</v>
      </c>
      <c r="CP189" s="220">
        <v>25</v>
      </c>
      <c r="CQ189" s="216">
        <v>2345</v>
      </c>
      <c r="CR189" s="222">
        <v>1.066098081023454E-2</v>
      </c>
      <c r="CS189" s="198">
        <v>2.5750000000000002</v>
      </c>
      <c r="CT189" s="198">
        <v>241.535</v>
      </c>
      <c r="CU189" s="198">
        <v>2.6349999999999998</v>
      </c>
      <c r="CV189" s="198">
        <v>247.16300000000001</v>
      </c>
      <c r="CW189" s="222">
        <v>0.68932038834951459</v>
      </c>
      <c r="CX189" s="272">
        <v>0.34606481481481483</v>
      </c>
      <c r="CY189" s="272">
        <v>3963369.7727272729</v>
      </c>
      <c r="CZ189" s="272">
        <v>361</v>
      </c>
      <c r="DA189" s="272"/>
      <c r="DB189" s="272"/>
      <c r="DC189" s="272"/>
      <c r="DD189" s="230">
        <f t="shared" si="18"/>
        <v>0.68932038834951459</v>
      </c>
      <c r="DE189" s="273">
        <f t="shared" si="19"/>
        <v>2320</v>
      </c>
      <c r="DF189" s="14">
        <f t="shared" si="20"/>
        <v>25</v>
      </c>
      <c r="DG189" s="148">
        <f t="shared" si="21"/>
        <v>25</v>
      </c>
      <c r="DH189" s="148">
        <f t="shared" si="22"/>
        <v>0.3</v>
      </c>
      <c r="DI189" s="273">
        <f t="shared" si="23"/>
        <v>2345</v>
      </c>
      <c r="DJ189" s="264">
        <f t="shared" si="24"/>
        <v>1.0660980810234541E-2</v>
      </c>
      <c r="DL189" s="14" t="str">
        <f>IFERROR(#REF!-AP189,"")</f>
        <v/>
      </c>
      <c r="DN189" s="274" t="str">
        <f>IFERROR(#REF!-M189,"")</f>
        <v/>
      </c>
      <c r="DO189" s="186" t="e">
        <f>IF(#REF!&gt;AQ189,0,1)</f>
        <v>#REF!</v>
      </c>
      <c r="DP189" s="186">
        <f t="shared" si="25"/>
        <v>1</v>
      </c>
      <c r="DQ189" s="186">
        <f t="shared" si="26"/>
        <v>1</v>
      </c>
      <c r="DR189" s="186"/>
      <c r="DS189" s="186"/>
      <c r="DT189" s="186"/>
      <c r="DU189" s="186"/>
      <c r="DV189" s="186"/>
      <c r="DW189" s="186"/>
      <c r="DX189" s="186"/>
      <c r="DY189" s="186"/>
      <c r="DZ189" s="186"/>
      <c r="EA189" s="186"/>
      <c r="EB189" s="186"/>
      <c r="EC189" s="186"/>
      <c r="ED189" s="186"/>
      <c r="EE189" s="186"/>
      <c r="EF189" s="186"/>
      <c r="EG189" s="186"/>
      <c r="EH189" s="186"/>
      <c r="EI189" s="186"/>
      <c r="EJ189" s="186"/>
    </row>
    <row r="190" spans="1:140" s="195" customFormat="1" ht="31.5" hidden="1" customHeight="1" x14ac:dyDescent="0.2">
      <c r="A190" s="214">
        <v>44934</v>
      </c>
      <c r="B190" s="194">
        <v>8</v>
      </c>
      <c r="C190" s="194">
        <v>1</v>
      </c>
      <c r="D190" s="193">
        <v>2023</v>
      </c>
      <c r="E190" s="194">
        <v>423</v>
      </c>
      <c r="F190" s="194">
        <v>669</v>
      </c>
      <c r="G190" s="194">
        <v>8</v>
      </c>
      <c r="H190" s="207" t="s">
        <v>241</v>
      </c>
      <c r="I190" s="148" t="s">
        <v>242</v>
      </c>
      <c r="J190" s="148" t="s">
        <v>193</v>
      </c>
      <c r="K190" s="148">
        <v>2</v>
      </c>
      <c r="L190" s="148">
        <v>2</v>
      </c>
      <c r="M190" s="208">
        <v>954</v>
      </c>
      <c r="N190" s="209">
        <v>897</v>
      </c>
      <c r="O190" s="210">
        <v>1021</v>
      </c>
      <c r="P190" s="196"/>
      <c r="Q190" s="196"/>
      <c r="R190" s="196"/>
      <c r="S190" s="196"/>
      <c r="T190" s="196"/>
      <c r="U190" s="196"/>
      <c r="V190" s="196"/>
      <c r="W190" s="196"/>
      <c r="X190" s="196"/>
      <c r="Y190" s="196"/>
      <c r="Z190" s="197"/>
      <c r="AA190" s="197"/>
      <c r="AB190" s="196"/>
      <c r="AC190" s="196">
        <v>1299</v>
      </c>
      <c r="AD190" s="196"/>
      <c r="AE190" s="196">
        <v>1320</v>
      </c>
      <c r="AF190" s="196"/>
      <c r="AG190" s="196"/>
      <c r="AH190" s="196">
        <v>1000</v>
      </c>
      <c r="AI190" s="196"/>
      <c r="AJ190" s="196">
        <v>1012</v>
      </c>
      <c r="AK190" s="196"/>
      <c r="AL190" s="197"/>
      <c r="AM190" s="197">
        <v>163</v>
      </c>
      <c r="AN190" s="271">
        <v>1309.5</v>
      </c>
      <c r="AO190" s="271">
        <v>1006</v>
      </c>
      <c r="AP190" s="218">
        <v>40</v>
      </c>
      <c r="AQ190" s="219">
        <v>180</v>
      </c>
      <c r="AR190" s="217">
        <v>44.171779141104302</v>
      </c>
      <c r="AS190" s="217">
        <v>163</v>
      </c>
      <c r="AT190" s="217"/>
      <c r="AU190" s="217"/>
      <c r="AV190" s="217"/>
      <c r="AW190" s="217"/>
      <c r="AX190" s="217"/>
      <c r="AY190" s="217"/>
      <c r="AZ190" s="217"/>
      <c r="BA190" s="217"/>
      <c r="BB190" s="217"/>
      <c r="BC190" s="217"/>
      <c r="BD190" s="217"/>
      <c r="BE190" s="217"/>
      <c r="BF190" s="217"/>
      <c r="BG190" s="217"/>
      <c r="BH190" s="217"/>
      <c r="BI190" s="217">
        <v>3</v>
      </c>
      <c r="BJ190" s="217">
        <v>2</v>
      </c>
      <c r="BK190" s="217">
        <v>5</v>
      </c>
      <c r="BL190" s="217"/>
      <c r="BM190" s="217"/>
      <c r="BN190" s="217"/>
      <c r="BO190" s="217"/>
      <c r="BP190" s="217"/>
      <c r="BQ190" s="217"/>
      <c r="BR190" s="186" t="s">
        <v>194</v>
      </c>
      <c r="BS190" s="186" t="s">
        <v>195</v>
      </c>
      <c r="BT190" s="186" t="s">
        <v>243</v>
      </c>
      <c r="BU190" s="186" t="s">
        <v>197</v>
      </c>
      <c r="BV190" s="186">
        <v>1</v>
      </c>
      <c r="BW190" s="186" t="s">
        <v>241</v>
      </c>
      <c r="BX190" s="186" t="s">
        <v>198</v>
      </c>
      <c r="BY190" s="221">
        <v>1.4999999999999999E-2</v>
      </c>
      <c r="BZ190" s="217">
        <v>0</v>
      </c>
      <c r="CA190" s="217">
        <v>0</v>
      </c>
      <c r="CB190" s="217">
        <v>0</v>
      </c>
      <c r="CC190" s="217">
        <v>10</v>
      </c>
      <c r="CD190" s="217">
        <v>5</v>
      </c>
      <c r="CE190" s="217">
        <v>5</v>
      </c>
      <c r="CF190" s="186">
        <v>1</v>
      </c>
      <c r="CG190" s="186">
        <v>1</v>
      </c>
      <c r="CH190" s="101">
        <v>2</v>
      </c>
      <c r="CI190" s="101">
        <v>0</v>
      </c>
      <c r="CJ190" s="101">
        <v>0</v>
      </c>
      <c r="CK190" s="101">
        <v>0</v>
      </c>
      <c r="CL190" s="101">
        <v>0</v>
      </c>
      <c r="CM190" s="101">
        <v>0</v>
      </c>
      <c r="CN190" s="101">
        <v>0</v>
      </c>
      <c r="CO190" s="101">
        <v>10</v>
      </c>
      <c r="CP190" s="220">
        <v>5</v>
      </c>
      <c r="CQ190" s="216">
        <v>5</v>
      </c>
      <c r="CR190" s="222">
        <v>1</v>
      </c>
      <c r="CS190" s="198">
        <v>4.7699999999999996</v>
      </c>
      <c r="CT190" s="198">
        <v>4.7699999999999996</v>
      </c>
      <c r="CU190" s="198">
        <v>5.03</v>
      </c>
      <c r="CV190" s="198">
        <v>5.03</v>
      </c>
      <c r="CW190" s="222">
        <v>0.37264150943396218</v>
      </c>
      <c r="CX190" s="272">
        <v>0.1131944444444444</v>
      </c>
      <c r="CY190" s="272">
        <v>3281.818181818182</v>
      </c>
      <c r="CZ190" s="272">
        <v>361</v>
      </c>
      <c r="DA190" s="272"/>
      <c r="DB190" s="272"/>
      <c r="DC190" s="272"/>
      <c r="DD190" s="230">
        <f t="shared" si="18"/>
        <v>0.37264150943396224</v>
      </c>
      <c r="DE190" s="273">
        <f t="shared" si="19"/>
        <v>0</v>
      </c>
      <c r="DF190" s="14">
        <f t="shared" si="20"/>
        <v>10</v>
      </c>
      <c r="DG190" s="148">
        <f t="shared" si="21"/>
        <v>5</v>
      </c>
      <c r="DH190" s="148">
        <f t="shared" si="22"/>
        <v>0.1</v>
      </c>
      <c r="DI190" s="273">
        <f t="shared" si="23"/>
        <v>5</v>
      </c>
      <c r="DJ190" s="264">
        <f t="shared" si="24"/>
        <v>1</v>
      </c>
      <c r="DL190" s="14" t="str">
        <f>IFERROR(#REF!-AP190,"")</f>
        <v/>
      </c>
      <c r="DN190" s="274" t="str">
        <f>IFERROR(#REF!-M190,"")</f>
        <v/>
      </c>
      <c r="DO190" s="186" t="e">
        <f>IF(#REF!&gt;AQ190,0,1)</f>
        <v>#REF!</v>
      </c>
      <c r="DP190" s="186">
        <f t="shared" si="25"/>
        <v>1</v>
      </c>
      <c r="DQ190" s="186">
        <f t="shared" si="26"/>
        <v>1</v>
      </c>
      <c r="DR190" s="186"/>
      <c r="DS190" s="186"/>
      <c r="DT190" s="186"/>
      <c r="DU190" s="186"/>
      <c r="DV190" s="186"/>
      <c r="DW190" s="186"/>
      <c r="DX190" s="186"/>
      <c r="DY190" s="186"/>
      <c r="DZ190" s="186"/>
      <c r="EA190" s="186"/>
      <c r="EB190" s="186"/>
      <c r="EC190" s="186"/>
      <c r="ED190" s="186"/>
      <c r="EE190" s="186"/>
      <c r="EF190" s="186"/>
      <c r="EG190" s="186"/>
      <c r="EH190" s="186"/>
      <c r="EI190" s="186"/>
      <c r="EJ190" s="186"/>
    </row>
    <row r="191" spans="1:140" s="195" customFormat="1" ht="31.5" hidden="1" customHeight="1" x14ac:dyDescent="0.2">
      <c r="A191" s="214">
        <v>44934</v>
      </c>
      <c r="B191" s="194">
        <v>8</v>
      </c>
      <c r="C191" s="194">
        <v>1</v>
      </c>
      <c r="D191" s="193">
        <v>2023</v>
      </c>
      <c r="E191" s="194">
        <v>143</v>
      </c>
      <c r="F191" s="194">
        <v>281</v>
      </c>
      <c r="G191" s="194">
        <v>9</v>
      </c>
      <c r="H191" s="207" t="s">
        <v>221</v>
      </c>
      <c r="I191" s="148" t="s">
        <v>222</v>
      </c>
      <c r="J191" s="148" t="s">
        <v>193</v>
      </c>
      <c r="K191" s="148">
        <v>4</v>
      </c>
      <c r="L191" s="148">
        <v>2</v>
      </c>
      <c r="M191" s="208">
        <v>285</v>
      </c>
      <c r="N191" s="209">
        <v>265</v>
      </c>
      <c r="O191" s="210">
        <v>304</v>
      </c>
      <c r="P191" s="196"/>
      <c r="Q191" s="196">
        <v>455</v>
      </c>
      <c r="R191" s="196"/>
      <c r="S191" s="196"/>
      <c r="T191" s="196"/>
      <c r="U191" s="196"/>
      <c r="V191" s="196">
        <v>291</v>
      </c>
      <c r="W191" s="196"/>
      <c r="X191" s="196"/>
      <c r="Y191" s="196"/>
      <c r="Z191" s="197">
        <v>110</v>
      </c>
      <c r="AA191" s="197"/>
      <c r="AB191" s="196"/>
      <c r="AC191" s="196"/>
      <c r="AD191" s="196"/>
      <c r="AE191" s="196"/>
      <c r="AF191" s="196"/>
      <c r="AG191" s="196"/>
      <c r="AH191" s="196"/>
      <c r="AI191" s="196"/>
      <c r="AJ191" s="196"/>
      <c r="AK191" s="196"/>
      <c r="AL191" s="197"/>
      <c r="AM191" s="197"/>
      <c r="AN191" s="271">
        <v>455</v>
      </c>
      <c r="AO191" s="271">
        <v>291</v>
      </c>
      <c r="AP191" s="218">
        <v>120</v>
      </c>
      <c r="AQ191" s="219">
        <v>120</v>
      </c>
      <c r="AR191" s="217">
        <v>130.90909090909091</v>
      </c>
      <c r="AS191" s="217">
        <v>110</v>
      </c>
      <c r="AT191" s="217"/>
      <c r="AU191" s="217"/>
      <c r="AV191" s="217">
        <v>340</v>
      </c>
      <c r="AW191" s="217">
        <v>4</v>
      </c>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t="s">
        <v>223</v>
      </c>
      <c r="BS191" s="186"/>
      <c r="BT191" s="186"/>
      <c r="BU191" s="186"/>
      <c r="BV191" s="186">
        <v>1</v>
      </c>
      <c r="BW191" s="186" t="s">
        <v>224</v>
      </c>
      <c r="BX191" s="186" t="s">
        <v>198</v>
      </c>
      <c r="BY191" s="221">
        <v>1.4999999999999999E-2</v>
      </c>
      <c r="BZ191" s="217">
        <v>4</v>
      </c>
      <c r="CA191" s="217">
        <v>2</v>
      </c>
      <c r="CB191" s="217">
        <v>342</v>
      </c>
      <c r="CC191" s="217">
        <v>0</v>
      </c>
      <c r="CD191" s="217">
        <v>0</v>
      </c>
      <c r="CE191" s="217">
        <v>0</v>
      </c>
      <c r="CF191" s="186">
        <v>2</v>
      </c>
      <c r="CG191" s="186">
        <v>0</v>
      </c>
      <c r="CH191" s="101">
        <v>0</v>
      </c>
      <c r="CI191" s="101">
        <v>0</v>
      </c>
      <c r="CJ191" s="101">
        <v>0</v>
      </c>
      <c r="CK191" s="101">
        <v>0</v>
      </c>
      <c r="CL191" s="101">
        <v>0</v>
      </c>
      <c r="CM191" s="101">
        <v>0</v>
      </c>
      <c r="CN191" s="101">
        <v>0</v>
      </c>
      <c r="CO191" s="101">
        <v>4</v>
      </c>
      <c r="CP191" s="220">
        <v>2</v>
      </c>
      <c r="CQ191" s="216">
        <v>342</v>
      </c>
      <c r="CR191" s="222">
        <v>5.8479532163742687E-3</v>
      </c>
      <c r="CS191" s="198">
        <v>0.56999999999999995</v>
      </c>
      <c r="CT191" s="198">
        <v>97.47</v>
      </c>
      <c r="CU191" s="198">
        <v>0.58199999999999996</v>
      </c>
      <c r="CV191" s="198">
        <v>99.522000000000006</v>
      </c>
      <c r="CW191" s="222">
        <v>0.59649122807017541</v>
      </c>
      <c r="CX191" s="272">
        <v>1.5277777777777781E-2</v>
      </c>
      <c r="CY191" s="272">
        <v>673429.09090909094</v>
      </c>
      <c r="CZ191" s="272">
        <v>361</v>
      </c>
      <c r="DA191" s="272"/>
      <c r="DB191" s="272"/>
      <c r="DC191" s="272"/>
      <c r="DD191" s="230">
        <f t="shared" si="18"/>
        <v>0.59649122807017541</v>
      </c>
      <c r="DE191" s="273">
        <f t="shared" si="19"/>
        <v>340</v>
      </c>
      <c r="DF191" s="14">
        <f t="shared" si="20"/>
        <v>4</v>
      </c>
      <c r="DG191" s="148">
        <f t="shared" si="21"/>
        <v>2</v>
      </c>
      <c r="DH191" s="148">
        <f t="shared" si="22"/>
        <v>0</v>
      </c>
      <c r="DI191" s="273">
        <f t="shared" si="23"/>
        <v>342</v>
      </c>
      <c r="DJ191" s="264">
        <f t="shared" si="24"/>
        <v>5.8479532163742687E-3</v>
      </c>
      <c r="DL191" s="14" t="str">
        <f>IFERROR(#REF!-AP191,"")</f>
        <v/>
      </c>
      <c r="DN191" s="274" t="str">
        <f>IFERROR(#REF!-M191,"")</f>
        <v/>
      </c>
      <c r="DO191" s="186" t="e">
        <f>IF(#REF!&gt;AQ191,0,1)</f>
        <v>#REF!</v>
      </c>
      <c r="DP191" s="186">
        <f t="shared" si="25"/>
        <v>1</v>
      </c>
      <c r="DQ191" s="186">
        <f t="shared" si="26"/>
        <v>1</v>
      </c>
      <c r="DR191" s="186"/>
      <c r="DS191" s="186"/>
      <c r="DT191" s="186"/>
      <c r="DU191" s="186"/>
      <c r="DV191" s="186"/>
      <c r="DW191" s="186"/>
      <c r="DX191" s="186"/>
      <c r="DY191" s="186"/>
      <c r="DZ191" s="186"/>
      <c r="EA191" s="186"/>
      <c r="EB191" s="186"/>
      <c r="EC191" s="186"/>
      <c r="ED191" s="186"/>
      <c r="EE191" s="186"/>
      <c r="EF191" s="186"/>
      <c r="EG191" s="186"/>
      <c r="EH191" s="186"/>
      <c r="EI191" s="186"/>
      <c r="EJ191" s="186"/>
    </row>
    <row r="192" spans="1:140" s="195" customFormat="1" ht="31.5" hidden="1" customHeight="1" x14ac:dyDescent="0.2">
      <c r="A192" s="214">
        <v>44934</v>
      </c>
      <c r="B192" s="194">
        <v>8</v>
      </c>
      <c r="C192" s="194">
        <v>1</v>
      </c>
      <c r="D192" s="193">
        <v>2023</v>
      </c>
      <c r="E192" s="194">
        <v>434</v>
      </c>
      <c r="F192" s="194">
        <v>751</v>
      </c>
      <c r="G192" s="194">
        <v>9</v>
      </c>
      <c r="H192" s="207" t="s">
        <v>360</v>
      </c>
      <c r="I192" s="148" t="s">
        <v>361</v>
      </c>
      <c r="J192" s="148" t="s">
        <v>193</v>
      </c>
      <c r="K192" s="148">
        <v>1</v>
      </c>
      <c r="L192" s="148">
        <v>4</v>
      </c>
      <c r="M192" s="208">
        <v>1009</v>
      </c>
      <c r="N192" s="209">
        <v>949</v>
      </c>
      <c r="O192" s="210">
        <v>1080</v>
      </c>
      <c r="P192" s="196"/>
      <c r="Q192" s="196"/>
      <c r="R192" s="196">
        <v>1325</v>
      </c>
      <c r="S192" s="196">
        <v>1292</v>
      </c>
      <c r="T192" s="196"/>
      <c r="U192" s="196"/>
      <c r="V192" s="196"/>
      <c r="W192" s="196">
        <v>1029</v>
      </c>
      <c r="X192" s="196">
        <v>1015</v>
      </c>
      <c r="Y192" s="196"/>
      <c r="Z192" s="197"/>
      <c r="AA192" s="197">
        <v>147</v>
      </c>
      <c r="AB192" s="196"/>
      <c r="AC192" s="196">
        <v>1226</v>
      </c>
      <c r="AD192" s="196"/>
      <c r="AE192" s="196">
        <v>1315</v>
      </c>
      <c r="AF192" s="196"/>
      <c r="AG192" s="196"/>
      <c r="AH192" s="196">
        <v>996</v>
      </c>
      <c r="AI192" s="196"/>
      <c r="AJ192" s="196">
        <v>1014</v>
      </c>
      <c r="AK192" s="196"/>
      <c r="AL192" s="197"/>
      <c r="AM192" s="197">
        <v>144</v>
      </c>
      <c r="AN192" s="271">
        <v>1289.5</v>
      </c>
      <c r="AO192" s="271">
        <v>1013.5</v>
      </c>
      <c r="AP192" s="218">
        <v>20</v>
      </c>
      <c r="AQ192" s="219">
        <v>180</v>
      </c>
      <c r="AR192" s="217">
        <v>24.742268041237111</v>
      </c>
      <c r="AS192" s="217">
        <v>145.5</v>
      </c>
      <c r="AT192" s="217"/>
      <c r="AU192" s="217"/>
      <c r="AV192" s="217"/>
      <c r="AW192" s="217">
        <v>2</v>
      </c>
      <c r="AX192" s="217"/>
      <c r="AY192" s="217">
        <v>3</v>
      </c>
      <c r="AZ192" s="217">
        <v>4</v>
      </c>
      <c r="BA192" s="217"/>
      <c r="BB192" s="217"/>
      <c r="BC192" s="217"/>
      <c r="BD192" s="217">
        <v>4</v>
      </c>
      <c r="BE192" s="217"/>
      <c r="BF192" s="217"/>
      <c r="BG192" s="217"/>
      <c r="BH192" s="217"/>
      <c r="BI192" s="217">
        <v>10</v>
      </c>
      <c r="BJ192" s="217">
        <v>2</v>
      </c>
      <c r="BK192" s="217">
        <v>2</v>
      </c>
      <c r="BL192" s="217"/>
      <c r="BM192" s="217"/>
      <c r="BN192" s="217"/>
      <c r="BO192" s="217"/>
      <c r="BP192" s="217"/>
      <c r="BQ192" s="217"/>
      <c r="BR192" s="186" t="s">
        <v>194</v>
      </c>
      <c r="BS192" s="186" t="s">
        <v>195</v>
      </c>
      <c r="BT192" s="186" t="s">
        <v>362</v>
      </c>
      <c r="BU192" s="186" t="s">
        <v>197</v>
      </c>
      <c r="BV192" s="186">
        <v>1</v>
      </c>
      <c r="BW192" s="186" t="s">
        <v>363</v>
      </c>
      <c r="BX192" s="186" t="s">
        <v>198</v>
      </c>
      <c r="BY192" s="221">
        <v>1.4999999999999999E-2</v>
      </c>
      <c r="BZ192" s="217">
        <v>13</v>
      </c>
      <c r="CA192" s="217">
        <v>3.25</v>
      </c>
      <c r="CB192" s="217">
        <v>3</v>
      </c>
      <c r="CC192" s="217">
        <v>14</v>
      </c>
      <c r="CD192" s="217">
        <v>3.5</v>
      </c>
      <c r="CE192" s="217">
        <v>3</v>
      </c>
      <c r="CF192" s="186">
        <v>3</v>
      </c>
      <c r="CG192" s="186">
        <v>0</v>
      </c>
      <c r="CH192" s="101">
        <v>1</v>
      </c>
      <c r="CI192" s="101">
        <v>1</v>
      </c>
      <c r="CJ192" s="101">
        <v>0</v>
      </c>
      <c r="CK192" s="101">
        <v>0</v>
      </c>
      <c r="CL192" s="101">
        <v>0</v>
      </c>
      <c r="CM192" s="101">
        <v>1</v>
      </c>
      <c r="CN192" s="101">
        <v>0</v>
      </c>
      <c r="CO192" s="101">
        <v>27</v>
      </c>
      <c r="CP192" s="220">
        <v>6</v>
      </c>
      <c r="CQ192" s="216">
        <v>6</v>
      </c>
      <c r="CR192" s="222">
        <v>1.125</v>
      </c>
      <c r="CS192" s="198">
        <v>6.8107499999999996</v>
      </c>
      <c r="CT192" s="198">
        <v>6.0540000000000003</v>
      </c>
      <c r="CU192" s="198">
        <v>6.8411249999999999</v>
      </c>
      <c r="CV192" s="198">
        <v>6.0810000000000004</v>
      </c>
      <c r="CW192" s="222">
        <v>0.277998017839445</v>
      </c>
      <c r="CX192" s="272">
        <v>0.27281250000000001</v>
      </c>
      <c r="CY192" s="272">
        <v>1969.090909090909</v>
      </c>
      <c r="CZ192" s="272">
        <v>361</v>
      </c>
      <c r="DA192" s="272"/>
      <c r="DB192" s="272"/>
      <c r="DC192" s="272"/>
      <c r="DD192" s="230">
        <f t="shared" si="18"/>
        <v>0.277998017839445</v>
      </c>
      <c r="DE192" s="273">
        <f t="shared" si="19"/>
        <v>0</v>
      </c>
      <c r="DF192" s="14">
        <f t="shared" si="20"/>
        <v>27</v>
      </c>
      <c r="DG192" s="148">
        <f t="shared" si="21"/>
        <v>7</v>
      </c>
      <c r="DH192" s="148">
        <f t="shared" si="22"/>
        <v>0.2</v>
      </c>
      <c r="DI192" s="273">
        <f t="shared" si="23"/>
        <v>7</v>
      </c>
      <c r="DJ192" s="264">
        <f t="shared" si="24"/>
        <v>1</v>
      </c>
      <c r="DL192" s="14" t="str">
        <f>IFERROR(#REF!-AP192,"")</f>
        <v/>
      </c>
      <c r="DN192" s="274" t="str">
        <f>IFERROR(#REF!-M192,"")</f>
        <v/>
      </c>
      <c r="DO192" s="186" t="e">
        <f>IF(#REF!&gt;AQ192,0,1)</f>
        <v>#REF!</v>
      </c>
      <c r="DP192" s="186">
        <f t="shared" si="25"/>
        <v>1</v>
      </c>
      <c r="DQ192" s="186">
        <f t="shared" si="26"/>
        <v>1</v>
      </c>
      <c r="DR192" s="186"/>
      <c r="DS192" s="186"/>
      <c r="DT192" s="186"/>
      <c r="DU192" s="186"/>
      <c r="DV192" s="186"/>
      <c r="DW192" s="186"/>
      <c r="DX192" s="186"/>
      <c r="DY192" s="186"/>
      <c r="DZ192" s="186"/>
      <c r="EA192" s="186"/>
      <c r="EB192" s="186"/>
      <c r="EC192" s="186"/>
      <c r="ED192" s="186"/>
      <c r="EE192" s="186"/>
      <c r="EF192" s="186"/>
      <c r="EG192" s="186"/>
      <c r="EH192" s="186"/>
      <c r="EI192" s="186"/>
      <c r="EJ192" s="186"/>
    </row>
    <row r="193" spans="1:140" s="195" customFormat="1" ht="31.5" hidden="1" customHeight="1" x14ac:dyDescent="0.2">
      <c r="A193" s="214">
        <v>44934</v>
      </c>
      <c r="B193" s="194">
        <v>8</v>
      </c>
      <c r="C193" s="194">
        <v>1</v>
      </c>
      <c r="D193" s="193">
        <v>2023</v>
      </c>
      <c r="E193" s="194">
        <v>434</v>
      </c>
      <c r="F193" s="194">
        <v>752</v>
      </c>
      <c r="G193" s="194">
        <v>9</v>
      </c>
      <c r="H193" s="207"/>
      <c r="I193" s="148"/>
      <c r="J193" s="148"/>
      <c r="K193" s="148"/>
      <c r="L193" s="148"/>
      <c r="M193" s="208">
        <v>0</v>
      </c>
      <c r="N193" s="209">
        <v>0</v>
      </c>
      <c r="O193" s="210">
        <v>0</v>
      </c>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c r="AO193" s="271"/>
      <c r="AP193" s="218">
        <v>0</v>
      </c>
      <c r="AQ193" s="219">
        <v>0</v>
      </c>
      <c r="AR193" s="217"/>
      <c r="AS193" s="217"/>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v>1</v>
      </c>
      <c r="BW193" s="186"/>
      <c r="BX193" s="186" t="s">
        <v>198</v>
      </c>
      <c r="BY193" s="221">
        <v>1.4999999999999999E-2</v>
      </c>
      <c r="BZ193" s="217">
        <v>0</v>
      </c>
      <c r="CA193" s="217"/>
      <c r="CB193" s="217">
        <v>0</v>
      </c>
      <c r="CC193" s="217">
        <v>0</v>
      </c>
      <c r="CD193" s="217"/>
      <c r="CE193" s="217">
        <v>0</v>
      </c>
      <c r="CF193" s="186">
        <v>0</v>
      </c>
      <c r="CG193" s="186">
        <v>0</v>
      </c>
      <c r="CH193" s="101">
        <v>0</v>
      </c>
      <c r="CI193" s="101">
        <v>0</v>
      </c>
      <c r="CJ193" s="101">
        <v>0</v>
      </c>
      <c r="CK193" s="101">
        <v>0</v>
      </c>
      <c r="CL193" s="101">
        <v>0</v>
      </c>
      <c r="CM193" s="101">
        <v>0</v>
      </c>
      <c r="CN193" s="101">
        <v>0</v>
      </c>
      <c r="CO193" s="101">
        <v>0</v>
      </c>
      <c r="CP193" s="220">
        <v>0</v>
      </c>
      <c r="CQ193" s="216">
        <v>0</v>
      </c>
      <c r="CR193" s="222"/>
      <c r="CS193" s="198">
        <v>0</v>
      </c>
      <c r="CT193" s="198">
        <v>0</v>
      </c>
      <c r="CU193" s="198"/>
      <c r="CV193" s="198"/>
      <c r="CW193" s="222"/>
      <c r="CX193" s="272"/>
      <c r="CY193" s="272">
        <v>0</v>
      </c>
      <c r="CZ193" s="272">
        <v>361</v>
      </c>
      <c r="DA193" s="272"/>
      <c r="DB193" s="272"/>
      <c r="DC193" s="272"/>
      <c r="DD193" s="230" t="str">
        <f t="shared" si="18"/>
        <v/>
      </c>
      <c r="DE193" s="273">
        <f t="shared" si="19"/>
        <v>0</v>
      </c>
      <c r="DF193" s="14">
        <f t="shared" si="20"/>
        <v>0</v>
      </c>
      <c r="DG193" s="148" t="str">
        <f t="shared" si="21"/>
        <v/>
      </c>
      <c r="DH193" s="148" t="str">
        <f t="shared" si="22"/>
        <v/>
      </c>
      <c r="DI193" s="273" t="str">
        <f t="shared" si="23"/>
        <v/>
      </c>
      <c r="DJ193" s="264" t="str">
        <f t="shared" si="24"/>
        <v/>
      </c>
      <c r="DL193" s="14" t="str">
        <f>IFERROR(#REF!-AP193,"")</f>
        <v/>
      </c>
      <c r="DN193" s="274" t="str">
        <f>IFERROR(#REF!-M193,"")</f>
        <v/>
      </c>
      <c r="DO193" s="186" t="e">
        <f>IF(#REF!&gt;AQ193,0,1)</f>
        <v>#REF!</v>
      </c>
      <c r="DP193" s="186">
        <f t="shared" si="25"/>
        <v>1</v>
      </c>
      <c r="DQ193" s="186">
        <f t="shared" si="26"/>
        <v>1</v>
      </c>
      <c r="DR193" s="186"/>
      <c r="DS193" s="186"/>
      <c r="DT193" s="186"/>
      <c r="DU193" s="186"/>
      <c r="DV193" s="186"/>
      <c r="DW193" s="186"/>
      <c r="DX193" s="186"/>
      <c r="DY193" s="186"/>
      <c r="DZ193" s="186"/>
      <c r="EA193" s="186"/>
      <c r="EB193" s="186"/>
      <c r="EC193" s="186"/>
      <c r="ED193" s="186"/>
      <c r="EE193" s="186"/>
      <c r="EF193" s="186"/>
      <c r="EG193" s="186"/>
      <c r="EH193" s="186"/>
      <c r="EI193" s="186"/>
      <c r="EJ193" s="186"/>
    </row>
    <row r="194" spans="1:140" s="195" customFormat="1" ht="31.5" hidden="1" customHeight="1" x14ac:dyDescent="0.2">
      <c r="A194" s="214">
        <v>44935</v>
      </c>
      <c r="B194" s="194">
        <v>9</v>
      </c>
      <c r="C194" s="194">
        <v>1</v>
      </c>
      <c r="D194" s="193">
        <v>2023</v>
      </c>
      <c r="E194" s="194">
        <v>698</v>
      </c>
      <c r="F194" s="194">
        <v>1286</v>
      </c>
      <c r="G194" s="194">
        <v>0</v>
      </c>
      <c r="H194" s="207" t="s">
        <v>341</v>
      </c>
      <c r="I194" s="148" t="s">
        <v>342</v>
      </c>
      <c r="J194" s="148"/>
      <c r="K194" s="148"/>
      <c r="L194" s="148"/>
      <c r="M194" s="208">
        <v>4226</v>
      </c>
      <c r="N194" s="209">
        <v>4015</v>
      </c>
      <c r="O194" s="210">
        <v>4438</v>
      </c>
      <c r="P194" s="196">
        <v>16554</v>
      </c>
      <c r="Q194" s="196">
        <v>16236</v>
      </c>
      <c r="R194" s="196">
        <v>16987</v>
      </c>
      <c r="S194" s="196">
        <v>15965</v>
      </c>
      <c r="T194" s="196">
        <v>15896</v>
      </c>
      <c r="U194" s="196">
        <v>4562</v>
      </c>
      <c r="V194" s="196">
        <v>4136</v>
      </c>
      <c r="W194" s="196">
        <v>4586</v>
      </c>
      <c r="X194" s="196">
        <v>4475</v>
      </c>
      <c r="Y194" s="196">
        <v>4950</v>
      </c>
      <c r="Z194" s="197"/>
      <c r="AA194" s="197"/>
      <c r="AB194" s="196"/>
      <c r="AC194" s="196"/>
      <c r="AD194" s="196"/>
      <c r="AE194" s="196"/>
      <c r="AF194" s="196"/>
      <c r="AG194" s="196"/>
      <c r="AH194" s="196"/>
      <c r="AI194" s="196"/>
      <c r="AJ194" s="196"/>
      <c r="AK194" s="196"/>
      <c r="AL194" s="197"/>
      <c r="AM194" s="197"/>
      <c r="AN194" s="271">
        <v>16327.6</v>
      </c>
      <c r="AO194" s="271">
        <v>4541.8</v>
      </c>
      <c r="AP194" s="218">
        <v>0</v>
      </c>
      <c r="AQ194" s="219">
        <v>0</v>
      </c>
      <c r="AR194" s="217"/>
      <c r="AS194" s="217"/>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t="s">
        <v>343</v>
      </c>
      <c r="BS194" s="186"/>
      <c r="BT194" s="186"/>
      <c r="BU194" s="186"/>
      <c r="BV194" s="186">
        <v>2</v>
      </c>
      <c r="BW194" s="186" t="s">
        <v>341</v>
      </c>
      <c r="BX194" s="186"/>
      <c r="BY194" s="221">
        <v>0</v>
      </c>
      <c r="BZ194" s="217">
        <v>0</v>
      </c>
      <c r="CA194" s="217"/>
      <c r="CB194" s="217">
        <v>0</v>
      </c>
      <c r="CC194" s="217">
        <v>0</v>
      </c>
      <c r="CD194" s="217"/>
      <c r="CE194" s="217">
        <v>0</v>
      </c>
      <c r="CF194" s="186">
        <v>0</v>
      </c>
      <c r="CG194" s="186">
        <v>0</v>
      </c>
      <c r="CH194" s="101">
        <v>0</v>
      </c>
      <c r="CI194" s="101">
        <v>0</v>
      </c>
      <c r="CJ194" s="101">
        <v>0</v>
      </c>
      <c r="CK194" s="101">
        <v>0</v>
      </c>
      <c r="CL194" s="101">
        <v>0</v>
      </c>
      <c r="CM194" s="101">
        <v>0</v>
      </c>
      <c r="CN194" s="101">
        <v>0</v>
      </c>
      <c r="CO194" s="101">
        <v>0</v>
      </c>
      <c r="CP194" s="220">
        <v>0</v>
      </c>
      <c r="CQ194" s="216">
        <v>0</v>
      </c>
      <c r="CR194" s="222"/>
      <c r="CS194" s="198">
        <v>0</v>
      </c>
      <c r="CT194" s="198">
        <v>0</v>
      </c>
      <c r="CU194" s="198">
        <v>0</v>
      </c>
      <c r="CV194" s="198">
        <v>0</v>
      </c>
      <c r="CW194" s="222">
        <v>2.86360624704212</v>
      </c>
      <c r="CX194" s="272"/>
      <c r="CY194" s="272">
        <v>0</v>
      </c>
      <c r="CZ194" s="272">
        <v>361</v>
      </c>
      <c r="DA194" s="272"/>
      <c r="DB194" s="272"/>
      <c r="DC194" s="272"/>
      <c r="DD194" s="230">
        <f t="shared" si="18"/>
        <v>2.8636062470421204</v>
      </c>
      <c r="DE194" s="273">
        <f t="shared" si="19"/>
        <v>0</v>
      </c>
      <c r="DF194" s="14">
        <f t="shared" si="20"/>
        <v>0</v>
      </c>
      <c r="DG194" s="148" t="str">
        <f t="shared" si="21"/>
        <v/>
      </c>
      <c r="DH194" s="148" t="str">
        <f t="shared" si="22"/>
        <v/>
      </c>
      <c r="DI194" s="273" t="str">
        <f t="shared" si="23"/>
        <v/>
      </c>
      <c r="DJ194" s="264" t="str">
        <f t="shared" si="24"/>
        <v/>
      </c>
      <c r="DL194" s="14" t="str">
        <f>IFERROR(#REF!-AP194,"")</f>
        <v/>
      </c>
      <c r="DN194" s="274" t="str">
        <f>IFERROR(#REF!-M194,"")</f>
        <v/>
      </c>
      <c r="DO194" s="186" t="e">
        <f>IF(#REF!&gt;AQ194,0,1)</f>
        <v>#REF!</v>
      </c>
      <c r="DP194" s="186">
        <f t="shared" si="25"/>
        <v>1</v>
      </c>
      <c r="DQ194" s="186">
        <f t="shared" si="26"/>
        <v>0</v>
      </c>
      <c r="DR194" s="186"/>
      <c r="DS194" s="186"/>
      <c r="DT194" s="186"/>
      <c r="DU194" s="186"/>
      <c r="DV194" s="186"/>
      <c r="DW194" s="186"/>
      <c r="DX194" s="186"/>
      <c r="DY194" s="186"/>
      <c r="DZ194" s="186"/>
      <c r="EA194" s="186"/>
      <c r="EB194" s="186"/>
      <c r="EC194" s="186"/>
      <c r="ED194" s="186"/>
      <c r="EE194" s="186"/>
      <c r="EF194" s="186"/>
      <c r="EG194" s="186"/>
      <c r="EH194" s="186"/>
      <c r="EI194" s="186"/>
      <c r="EJ194" s="186"/>
    </row>
    <row r="195" spans="1:140" s="195" customFormat="1" ht="31.5" hidden="1" customHeight="1" x14ac:dyDescent="0.2">
      <c r="A195" s="214">
        <v>44935</v>
      </c>
      <c r="B195" s="194">
        <v>9</v>
      </c>
      <c r="C195" s="194">
        <v>1</v>
      </c>
      <c r="D195" s="193">
        <v>2023</v>
      </c>
      <c r="E195" s="194">
        <v>723</v>
      </c>
      <c r="F195" s="194">
        <v>1301</v>
      </c>
      <c r="G195" s="194">
        <v>0</v>
      </c>
      <c r="H195" s="207" t="s">
        <v>344</v>
      </c>
      <c r="I195" s="148"/>
      <c r="J195" s="148"/>
      <c r="K195" s="148"/>
      <c r="L195" s="148"/>
      <c r="M195" s="208">
        <v>2512</v>
      </c>
      <c r="N195" s="209">
        <v>2386</v>
      </c>
      <c r="O195" s="210">
        <v>2638</v>
      </c>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c r="AO195" s="271"/>
      <c r="AP195" s="218">
        <v>0</v>
      </c>
      <c r="AQ195" s="219">
        <v>0</v>
      </c>
      <c r="AR195" s="217"/>
      <c r="AS195" s="217"/>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t="s">
        <v>343</v>
      </c>
      <c r="BS195" s="186"/>
      <c r="BT195" s="186"/>
      <c r="BU195" s="186"/>
      <c r="BV195" s="186">
        <v>2</v>
      </c>
      <c r="BW195" s="186" t="s">
        <v>344</v>
      </c>
      <c r="BX195" s="186"/>
      <c r="BY195" s="221">
        <v>0</v>
      </c>
      <c r="BZ195" s="217">
        <v>0</v>
      </c>
      <c r="CA195" s="217"/>
      <c r="CB195" s="217">
        <v>0</v>
      </c>
      <c r="CC195" s="217">
        <v>0</v>
      </c>
      <c r="CD195" s="217"/>
      <c r="CE195" s="217">
        <v>0</v>
      </c>
      <c r="CF195" s="186">
        <v>0</v>
      </c>
      <c r="CG195" s="186">
        <v>0</v>
      </c>
      <c r="CH195" s="101">
        <v>0</v>
      </c>
      <c r="CI195" s="101">
        <v>0</v>
      </c>
      <c r="CJ195" s="101">
        <v>0</v>
      </c>
      <c r="CK195" s="101">
        <v>0</v>
      </c>
      <c r="CL195" s="101">
        <v>0</v>
      </c>
      <c r="CM195" s="101">
        <v>0</v>
      </c>
      <c r="CN195" s="101">
        <v>0</v>
      </c>
      <c r="CO195" s="101">
        <v>0</v>
      </c>
      <c r="CP195" s="220">
        <v>0</v>
      </c>
      <c r="CQ195" s="216">
        <v>0</v>
      </c>
      <c r="CR195" s="222"/>
      <c r="CS195" s="198">
        <v>0</v>
      </c>
      <c r="CT195" s="198">
        <v>0</v>
      </c>
      <c r="CU195" s="198"/>
      <c r="CV195" s="198"/>
      <c r="CW195" s="222"/>
      <c r="CX195" s="272"/>
      <c r="CY195" s="272">
        <v>0</v>
      </c>
      <c r="CZ195" s="272">
        <v>361</v>
      </c>
      <c r="DA195" s="272"/>
      <c r="DB195" s="272"/>
      <c r="DC195" s="272"/>
      <c r="DD195" s="230">
        <f t="shared" si="18"/>
        <v>-1</v>
      </c>
      <c r="DE195" s="273">
        <f t="shared" si="19"/>
        <v>0</v>
      </c>
      <c r="DF195" s="14">
        <f t="shared" si="20"/>
        <v>0</v>
      </c>
      <c r="DG195" s="148" t="str">
        <f t="shared" si="21"/>
        <v/>
      </c>
      <c r="DH195" s="148" t="str">
        <f t="shared" si="22"/>
        <v/>
      </c>
      <c r="DI195" s="273" t="str">
        <f t="shared" si="23"/>
        <v/>
      </c>
      <c r="DJ195" s="264" t="str">
        <f t="shared" si="24"/>
        <v/>
      </c>
      <c r="DL195" s="14" t="str">
        <f>IFERROR(#REF!-AP195,"")</f>
        <v/>
      </c>
      <c r="DN195" s="274" t="str">
        <f>IFERROR(#REF!-M195,"")</f>
        <v/>
      </c>
      <c r="DO195" s="186" t="e">
        <f>IF(#REF!&gt;AQ195,0,1)</f>
        <v>#REF!</v>
      </c>
      <c r="DP195" s="186">
        <f t="shared" si="25"/>
        <v>0</v>
      </c>
      <c r="DQ195" s="186">
        <f t="shared" si="26"/>
        <v>1</v>
      </c>
      <c r="DR195" s="186"/>
      <c r="DS195" s="186"/>
      <c r="DT195" s="186"/>
      <c r="DU195" s="186"/>
      <c r="DV195" s="186"/>
      <c r="DW195" s="186"/>
      <c r="DX195" s="186"/>
      <c r="DY195" s="186"/>
      <c r="DZ195" s="186"/>
      <c r="EA195" s="186"/>
      <c r="EB195" s="186"/>
      <c r="EC195" s="186"/>
      <c r="ED195" s="186"/>
      <c r="EE195" s="186"/>
      <c r="EF195" s="186"/>
      <c r="EG195" s="186"/>
      <c r="EH195" s="186"/>
      <c r="EI195" s="186"/>
      <c r="EJ195" s="186"/>
    </row>
    <row r="196" spans="1:140" s="195" customFormat="1" ht="31.5" hidden="1" customHeight="1" x14ac:dyDescent="0.2">
      <c r="A196" s="214">
        <v>44935</v>
      </c>
      <c r="B196" s="194">
        <v>9</v>
      </c>
      <c r="C196" s="194">
        <v>1</v>
      </c>
      <c r="D196" s="193">
        <v>2023</v>
      </c>
      <c r="E196" s="194">
        <v>726</v>
      </c>
      <c r="F196" s="194">
        <v>1305</v>
      </c>
      <c r="G196" s="194">
        <v>0</v>
      </c>
      <c r="H196" s="207" t="s">
        <v>345</v>
      </c>
      <c r="I196" s="148" t="s">
        <v>346</v>
      </c>
      <c r="J196" s="148"/>
      <c r="K196" s="148"/>
      <c r="L196" s="148"/>
      <c r="M196" s="208">
        <v>774</v>
      </c>
      <c r="N196" s="209">
        <v>735</v>
      </c>
      <c r="O196" s="210">
        <v>812</v>
      </c>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c r="AO196" s="271"/>
      <c r="AP196" s="218">
        <v>0</v>
      </c>
      <c r="AQ196" s="219">
        <v>0</v>
      </c>
      <c r="AR196" s="217"/>
      <c r="AS196" s="217"/>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t="s">
        <v>343</v>
      </c>
      <c r="BS196" s="186"/>
      <c r="BT196" s="186"/>
      <c r="BU196" s="186"/>
      <c r="BV196" s="186">
        <v>2</v>
      </c>
      <c r="BW196" s="186" t="s">
        <v>345</v>
      </c>
      <c r="BX196" s="186"/>
      <c r="BY196" s="221">
        <v>0</v>
      </c>
      <c r="BZ196" s="217">
        <v>0</v>
      </c>
      <c r="CA196" s="217"/>
      <c r="CB196" s="217">
        <v>0</v>
      </c>
      <c r="CC196" s="217">
        <v>0</v>
      </c>
      <c r="CD196" s="217"/>
      <c r="CE196" s="217">
        <v>0</v>
      </c>
      <c r="CF196" s="186">
        <v>0</v>
      </c>
      <c r="CG196" s="186">
        <v>0</v>
      </c>
      <c r="CH196" s="101">
        <v>0</v>
      </c>
      <c r="CI196" s="101">
        <v>0</v>
      </c>
      <c r="CJ196" s="101">
        <v>0</v>
      </c>
      <c r="CK196" s="101">
        <v>0</v>
      </c>
      <c r="CL196" s="101">
        <v>0</v>
      </c>
      <c r="CM196" s="101">
        <v>0</v>
      </c>
      <c r="CN196" s="101">
        <v>0</v>
      </c>
      <c r="CO196" s="101">
        <v>0</v>
      </c>
      <c r="CP196" s="220">
        <v>0</v>
      </c>
      <c r="CQ196" s="216">
        <v>0</v>
      </c>
      <c r="CR196" s="222"/>
      <c r="CS196" s="198">
        <v>0</v>
      </c>
      <c r="CT196" s="198">
        <v>0</v>
      </c>
      <c r="CU196" s="198"/>
      <c r="CV196" s="198"/>
      <c r="CW196" s="222"/>
      <c r="CX196" s="272"/>
      <c r="CY196" s="272">
        <v>0</v>
      </c>
      <c r="CZ196" s="272">
        <v>361</v>
      </c>
      <c r="DA196" s="272"/>
      <c r="DB196" s="272"/>
      <c r="DC196" s="272"/>
      <c r="DD196" s="230">
        <f t="shared" ref="DD196:DD259" si="27">IFERROR((AN196-M196)/M196,"")</f>
        <v>-1</v>
      </c>
      <c r="DE196" s="273">
        <f t="shared" ref="DE196:DE259" si="28">AV196+BH196</f>
        <v>0</v>
      </c>
      <c r="DF196" s="14">
        <f t="shared" ref="DF196:DF259" si="29">SUM(BI196:BQ196,AW196:BE196)</f>
        <v>0</v>
      </c>
      <c r="DG196" s="148" t="str">
        <f t="shared" ref="DG196:DG259" si="30">IFERROR(ROUND(DF196/L196,0),"")</f>
        <v/>
      </c>
      <c r="DH196" s="148" t="str">
        <f t="shared" ref="DH196:DH259" si="31">IFERROR(ROUND(CP196/AR196,1),"")</f>
        <v/>
      </c>
      <c r="DI196" s="273" t="str">
        <f t="shared" ref="DI196:DI259" si="32">IFERROR(DE196+DG196,"")</f>
        <v/>
      </c>
      <c r="DJ196" s="264" t="str">
        <f t="shared" ref="DJ196:DJ259" si="33">IFERROR(DG196/DI196,"")</f>
        <v/>
      </c>
      <c r="DL196" s="14" t="str">
        <f>IFERROR(#REF!-AP196,"")</f>
        <v/>
      </c>
      <c r="DN196" s="274" t="str">
        <f>IFERROR(#REF!-M196,"")</f>
        <v/>
      </c>
      <c r="DO196" s="186" t="e">
        <f>IF(#REF!&gt;AQ196,0,1)</f>
        <v>#REF!</v>
      </c>
      <c r="DP196" s="186">
        <f t="shared" ref="DP196:DP259" si="34">IF(AO196&lt;N196,0,1)</f>
        <v>0</v>
      </c>
      <c r="DQ196" s="186">
        <f t="shared" ref="DQ196:DQ259" si="35">IF(AO196&gt;O196,0,1)</f>
        <v>1</v>
      </c>
      <c r="DR196" s="186"/>
      <c r="DS196" s="186"/>
      <c r="DT196" s="186"/>
      <c r="DU196" s="186"/>
      <c r="DV196" s="186"/>
      <c r="DW196" s="186"/>
      <c r="DX196" s="186"/>
      <c r="DY196" s="186"/>
      <c r="DZ196" s="186"/>
      <c r="EA196" s="186"/>
      <c r="EB196" s="186"/>
      <c r="EC196" s="186"/>
      <c r="ED196" s="186"/>
      <c r="EE196" s="186"/>
      <c r="EF196" s="186"/>
      <c r="EG196" s="186"/>
      <c r="EH196" s="186"/>
      <c r="EI196" s="186"/>
      <c r="EJ196" s="186"/>
    </row>
    <row r="197" spans="1:140" s="195" customFormat="1" ht="31.5" hidden="1" customHeight="1" x14ac:dyDescent="0.2">
      <c r="A197" s="214">
        <v>44935</v>
      </c>
      <c r="B197" s="194">
        <v>9</v>
      </c>
      <c r="C197" s="194">
        <v>1</v>
      </c>
      <c r="D197" s="193">
        <v>2023</v>
      </c>
      <c r="E197" s="194">
        <v>727</v>
      </c>
      <c r="F197" s="194">
        <v>1306</v>
      </c>
      <c r="G197" s="194">
        <v>0</v>
      </c>
      <c r="H197" s="207" t="s">
        <v>347</v>
      </c>
      <c r="I197" s="148" t="s">
        <v>348</v>
      </c>
      <c r="J197" s="148"/>
      <c r="K197" s="148"/>
      <c r="L197" s="148"/>
      <c r="M197" s="208">
        <v>574</v>
      </c>
      <c r="N197" s="209">
        <v>545</v>
      </c>
      <c r="O197" s="210">
        <v>602</v>
      </c>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c r="AO197" s="271"/>
      <c r="AP197" s="218">
        <v>0</v>
      </c>
      <c r="AQ197" s="219">
        <v>0</v>
      </c>
      <c r="AR197" s="217"/>
      <c r="AS197" s="217"/>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t="s">
        <v>343</v>
      </c>
      <c r="BS197" s="186"/>
      <c r="BT197" s="186"/>
      <c r="BU197" s="186"/>
      <c r="BV197" s="186">
        <v>2</v>
      </c>
      <c r="BW197" s="186" t="s">
        <v>347</v>
      </c>
      <c r="BX197" s="186"/>
      <c r="BY197" s="221">
        <v>0</v>
      </c>
      <c r="BZ197" s="217">
        <v>0</v>
      </c>
      <c r="CA197" s="217"/>
      <c r="CB197" s="217">
        <v>0</v>
      </c>
      <c r="CC197" s="217">
        <v>0</v>
      </c>
      <c r="CD197" s="217"/>
      <c r="CE197" s="217">
        <v>0</v>
      </c>
      <c r="CF197" s="186">
        <v>0</v>
      </c>
      <c r="CG197" s="186">
        <v>0</v>
      </c>
      <c r="CH197" s="101">
        <v>0</v>
      </c>
      <c r="CI197" s="101">
        <v>0</v>
      </c>
      <c r="CJ197" s="101">
        <v>0</v>
      </c>
      <c r="CK197" s="101">
        <v>0</v>
      </c>
      <c r="CL197" s="101">
        <v>0</v>
      </c>
      <c r="CM197" s="101">
        <v>0</v>
      </c>
      <c r="CN197" s="101">
        <v>0</v>
      </c>
      <c r="CO197" s="101">
        <v>0</v>
      </c>
      <c r="CP197" s="220">
        <v>0</v>
      </c>
      <c r="CQ197" s="216">
        <v>0</v>
      </c>
      <c r="CR197" s="222"/>
      <c r="CS197" s="198">
        <v>0</v>
      </c>
      <c r="CT197" s="198">
        <v>0</v>
      </c>
      <c r="CU197" s="198"/>
      <c r="CV197" s="198"/>
      <c r="CW197" s="222"/>
      <c r="CX197" s="272"/>
      <c r="CY197" s="272">
        <v>0</v>
      </c>
      <c r="CZ197" s="272">
        <v>361</v>
      </c>
      <c r="DA197" s="272"/>
      <c r="DB197" s="272"/>
      <c r="DC197" s="272"/>
      <c r="DD197" s="230">
        <f t="shared" si="27"/>
        <v>-1</v>
      </c>
      <c r="DE197" s="273">
        <f t="shared" si="28"/>
        <v>0</v>
      </c>
      <c r="DF197" s="14">
        <f t="shared" si="29"/>
        <v>0</v>
      </c>
      <c r="DG197" s="148" t="str">
        <f t="shared" si="30"/>
        <v/>
      </c>
      <c r="DH197" s="148" t="str">
        <f t="shared" si="31"/>
        <v/>
      </c>
      <c r="DI197" s="273" t="str">
        <f t="shared" si="32"/>
        <v/>
      </c>
      <c r="DJ197" s="264" t="str">
        <f t="shared" si="33"/>
        <v/>
      </c>
      <c r="DL197" s="14" t="str">
        <f>IFERROR(#REF!-AP197,"")</f>
        <v/>
      </c>
      <c r="DN197" s="274" t="str">
        <f>IFERROR(#REF!-M197,"")</f>
        <v/>
      </c>
      <c r="DO197" s="186" t="e">
        <f>IF(#REF!&gt;AQ197,0,1)</f>
        <v>#REF!</v>
      </c>
      <c r="DP197" s="186">
        <f t="shared" si="34"/>
        <v>0</v>
      </c>
      <c r="DQ197" s="186">
        <f t="shared" si="35"/>
        <v>1</v>
      </c>
      <c r="DR197" s="186"/>
      <c r="DS197" s="186"/>
      <c r="DT197" s="186"/>
      <c r="DU197" s="186"/>
      <c r="DV197" s="186"/>
      <c r="DW197" s="186"/>
      <c r="DX197" s="186"/>
      <c r="DY197" s="186"/>
      <c r="DZ197" s="186"/>
      <c r="EA197" s="186"/>
      <c r="EB197" s="186"/>
      <c r="EC197" s="186"/>
      <c r="ED197" s="186"/>
      <c r="EE197" s="186"/>
      <c r="EF197" s="186"/>
      <c r="EG197" s="186"/>
      <c r="EH197" s="186"/>
      <c r="EI197" s="186"/>
      <c r="EJ197" s="186"/>
    </row>
    <row r="198" spans="1:140" s="195" customFormat="1" ht="31.5" hidden="1" customHeight="1" x14ac:dyDescent="0.2">
      <c r="A198" s="214">
        <v>44935</v>
      </c>
      <c r="B198" s="194">
        <v>9</v>
      </c>
      <c r="C198" s="194">
        <v>1</v>
      </c>
      <c r="D198" s="193">
        <v>2023</v>
      </c>
      <c r="E198" s="194">
        <v>728</v>
      </c>
      <c r="F198" s="194">
        <v>1307</v>
      </c>
      <c r="G198" s="194">
        <v>0</v>
      </c>
      <c r="H198" s="207" t="s">
        <v>349</v>
      </c>
      <c r="I198" s="148" t="s">
        <v>350</v>
      </c>
      <c r="J198" s="148"/>
      <c r="K198" s="148"/>
      <c r="L198" s="148"/>
      <c r="M198" s="208">
        <v>670</v>
      </c>
      <c r="N198" s="209">
        <v>637</v>
      </c>
      <c r="O198" s="210">
        <v>704</v>
      </c>
      <c r="P198" s="196">
        <v>4569</v>
      </c>
      <c r="Q198" s="196">
        <v>4698</v>
      </c>
      <c r="R198" s="196">
        <v>4896</v>
      </c>
      <c r="S198" s="196">
        <v>4696</v>
      </c>
      <c r="T198" s="196">
        <v>4756</v>
      </c>
      <c r="U198" s="196">
        <v>654</v>
      </c>
      <c r="V198" s="196">
        <v>680</v>
      </c>
      <c r="W198" s="196">
        <v>674</v>
      </c>
      <c r="X198" s="196">
        <v>670</v>
      </c>
      <c r="Y198" s="196">
        <v>694</v>
      </c>
      <c r="Z198" s="197"/>
      <c r="AA198" s="197"/>
      <c r="AB198" s="196"/>
      <c r="AC198" s="196"/>
      <c r="AD198" s="196"/>
      <c r="AE198" s="196"/>
      <c r="AF198" s="196"/>
      <c r="AG198" s="196"/>
      <c r="AH198" s="196"/>
      <c r="AI198" s="196"/>
      <c r="AJ198" s="196"/>
      <c r="AK198" s="196"/>
      <c r="AL198" s="197"/>
      <c r="AM198" s="197"/>
      <c r="AN198" s="271">
        <v>4723</v>
      </c>
      <c r="AO198" s="271">
        <v>674.4</v>
      </c>
      <c r="AP198" s="218">
        <v>0</v>
      </c>
      <c r="AQ198" s="219">
        <v>0</v>
      </c>
      <c r="AR198" s="217"/>
      <c r="AS198" s="217"/>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t="s">
        <v>343</v>
      </c>
      <c r="BS198" s="186"/>
      <c r="BT198" s="186"/>
      <c r="BU198" s="186"/>
      <c r="BV198" s="186">
        <v>2</v>
      </c>
      <c r="BW198" s="186" t="s">
        <v>349</v>
      </c>
      <c r="BX198" s="186"/>
      <c r="BY198" s="221">
        <v>0</v>
      </c>
      <c r="BZ198" s="217">
        <v>0</v>
      </c>
      <c r="CA198" s="217"/>
      <c r="CB198" s="217">
        <v>0</v>
      </c>
      <c r="CC198" s="217">
        <v>0</v>
      </c>
      <c r="CD198" s="217"/>
      <c r="CE198" s="217">
        <v>0</v>
      </c>
      <c r="CF198" s="186">
        <v>0</v>
      </c>
      <c r="CG198" s="186">
        <v>0</v>
      </c>
      <c r="CH198" s="101">
        <v>0</v>
      </c>
      <c r="CI198" s="101">
        <v>0</v>
      </c>
      <c r="CJ198" s="101">
        <v>0</v>
      </c>
      <c r="CK198" s="101">
        <v>0</v>
      </c>
      <c r="CL198" s="101">
        <v>0</v>
      </c>
      <c r="CM198" s="101">
        <v>0</v>
      </c>
      <c r="CN198" s="101">
        <v>0</v>
      </c>
      <c r="CO198" s="101">
        <v>0</v>
      </c>
      <c r="CP198" s="220">
        <v>0</v>
      </c>
      <c r="CQ198" s="216">
        <v>0</v>
      </c>
      <c r="CR198" s="222"/>
      <c r="CS198" s="198">
        <v>0</v>
      </c>
      <c r="CT198" s="198">
        <v>0</v>
      </c>
      <c r="CU198" s="198">
        <v>0</v>
      </c>
      <c r="CV198" s="198">
        <v>0</v>
      </c>
      <c r="CW198" s="222">
        <v>6.0492537313432839</v>
      </c>
      <c r="CX198" s="272"/>
      <c r="CY198" s="272">
        <v>0</v>
      </c>
      <c r="CZ198" s="272">
        <v>361</v>
      </c>
      <c r="DA198" s="272"/>
      <c r="DB198" s="272"/>
      <c r="DC198" s="272"/>
      <c r="DD198" s="230">
        <f t="shared" si="27"/>
        <v>6.0492537313432839</v>
      </c>
      <c r="DE198" s="273">
        <f t="shared" si="28"/>
        <v>0</v>
      </c>
      <c r="DF198" s="14">
        <f t="shared" si="29"/>
        <v>0</v>
      </c>
      <c r="DG198" s="148" t="str">
        <f t="shared" si="30"/>
        <v/>
      </c>
      <c r="DH198" s="148" t="str">
        <f t="shared" si="31"/>
        <v/>
      </c>
      <c r="DI198" s="273" t="str">
        <f t="shared" si="32"/>
        <v/>
      </c>
      <c r="DJ198" s="264" t="str">
        <f t="shared" si="33"/>
        <v/>
      </c>
      <c r="DL198" s="14" t="str">
        <f>IFERROR(#REF!-AP198,"")</f>
        <v/>
      </c>
      <c r="DN198" s="274" t="str">
        <f>IFERROR(#REF!-M198,"")</f>
        <v/>
      </c>
      <c r="DO198" s="186" t="e">
        <f>IF(#REF!&gt;AQ198,0,1)</f>
        <v>#REF!</v>
      </c>
      <c r="DP198" s="186">
        <f t="shared" si="34"/>
        <v>1</v>
      </c>
      <c r="DQ198" s="186">
        <f t="shared" si="35"/>
        <v>1</v>
      </c>
      <c r="DR198" s="186"/>
      <c r="DS198" s="186"/>
      <c r="DT198" s="186"/>
      <c r="DU198" s="186"/>
      <c r="DV198" s="186"/>
      <c r="DW198" s="186"/>
      <c r="DX198" s="186"/>
      <c r="DY198" s="186"/>
      <c r="DZ198" s="186"/>
      <c r="EA198" s="186"/>
      <c r="EB198" s="186"/>
      <c r="EC198" s="186"/>
      <c r="ED198" s="186"/>
      <c r="EE198" s="186"/>
      <c r="EF198" s="186"/>
      <c r="EG198" s="186"/>
      <c r="EH198" s="186"/>
      <c r="EI198" s="186"/>
      <c r="EJ198" s="186"/>
    </row>
    <row r="199" spans="1:140" s="195" customFormat="1" ht="31.5" hidden="1" customHeight="1" x14ac:dyDescent="0.2">
      <c r="A199" s="214">
        <v>44935</v>
      </c>
      <c r="B199" s="194">
        <v>9</v>
      </c>
      <c r="C199" s="194">
        <v>1</v>
      </c>
      <c r="D199" s="193">
        <v>2023</v>
      </c>
      <c r="E199" s="194">
        <v>730</v>
      </c>
      <c r="F199" s="194">
        <v>1309</v>
      </c>
      <c r="G199" s="194">
        <v>0</v>
      </c>
      <c r="H199" s="207" t="s">
        <v>351</v>
      </c>
      <c r="I199" s="148" t="s">
        <v>352</v>
      </c>
      <c r="J199" s="148"/>
      <c r="K199" s="148"/>
      <c r="L199" s="148"/>
      <c r="M199" s="208">
        <v>1176</v>
      </c>
      <c r="N199" s="209">
        <v>1117</v>
      </c>
      <c r="O199" s="210">
        <v>1234</v>
      </c>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c r="AO199" s="271"/>
      <c r="AP199" s="218">
        <v>0</v>
      </c>
      <c r="AQ199" s="219">
        <v>0</v>
      </c>
      <c r="AR199" s="217"/>
      <c r="AS199" s="217"/>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t="s">
        <v>343</v>
      </c>
      <c r="BS199" s="186"/>
      <c r="BT199" s="186"/>
      <c r="BU199" s="186"/>
      <c r="BV199" s="186">
        <v>2</v>
      </c>
      <c r="BW199" s="186" t="s">
        <v>351</v>
      </c>
      <c r="BX199" s="186"/>
      <c r="BY199" s="221">
        <v>0</v>
      </c>
      <c r="BZ199" s="217">
        <v>0</v>
      </c>
      <c r="CA199" s="217"/>
      <c r="CB199" s="217">
        <v>0</v>
      </c>
      <c r="CC199" s="217">
        <v>0</v>
      </c>
      <c r="CD199" s="217"/>
      <c r="CE199" s="217">
        <v>0</v>
      </c>
      <c r="CF199" s="186">
        <v>0</v>
      </c>
      <c r="CG199" s="186">
        <v>0</v>
      </c>
      <c r="CH199" s="101">
        <v>0</v>
      </c>
      <c r="CI199" s="101">
        <v>0</v>
      </c>
      <c r="CJ199" s="101">
        <v>0</v>
      </c>
      <c r="CK199" s="101">
        <v>0</v>
      </c>
      <c r="CL199" s="101">
        <v>0</v>
      </c>
      <c r="CM199" s="101">
        <v>0</v>
      </c>
      <c r="CN199" s="101">
        <v>0</v>
      </c>
      <c r="CO199" s="101">
        <v>0</v>
      </c>
      <c r="CP199" s="220">
        <v>0</v>
      </c>
      <c r="CQ199" s="216">
        <v>0</v>
      </c>
      <c r="CR199" s="222"/>
      <c r="CS199" s="198">
        <v>0</v>
      </c>
      <c r="CT199" s="198">
        <v>0</v>
      </c>
      <c r="CU199" s="198"/>
      <c r="CV199" s="198"/>
      <c r="CW199" s="222"/>
      <c r="CX199" s="272"/>
      <c r="CY199" s="272">
        <v>0</v>
      </c>
      <c r="CZ199" s="272">
        <v>361</v>
      </c>
      <c r="DA199" s="272"/>
      <c r="DB199" s="272"/>
      <c r="DC199" s="272"/>
      <c r="DD199" s="230">
        <f t="shared" si="27"/>
        <v>-1</v>
      </c>
      <c r="DE199" s="273">
        <f t="shared" si="28"/>
        <v>0</v>
      </c>
      <c r="DF199" s="14">
        <f t="shared" si="29"/>
        <v>0</v>
      </c>
      <c r="DG199" s="148" t="str">
        <f t="shared" si="30"/>
        <v/>
      </c>
      <c r="DH199" s="148" t="str">
        <f t="shared" si="31"/>
        <v/>
      </c>
      <c r="DI199" s="273" t="str">
        <f t="shared" si="32"/>
        <v/>
      </c>
      <c r="DJ199" s="264" t="str">
        <f t="shared" si="33"/>
        <v/>
      </c>
      <c r="DL199" s="14" t="str">
        <f>IFERROR(#REF!-AP199,"")</f>
        <v/>
      </c>
      <c r="DN199" s="274" t="str">
        <f>IFERROR(#REF!-M199,"")</f>
        <v/>
      </c>
      <c r="DO199" s="186" t="e">
        <f>IF(#REF!&gt;AQ199,0,1)</f>
        <v>#REF!</v>
      </c>
      <c r="DP199" s="186">
        <f t="shared" si="34"/>
        <v>0</v>
      </c>
      <c r="DQ199" s="186">
        <f t="shared" si="35"/>
        <v>1</v>
      </c>
      <c r="DR199" s="186"/>
      <c r="DS199" s="186"/>
      <c r="DT199" s="186"/>
      <c r="DU199" s="186"/>
      <c r="DV199" s="186"/>
      <c r="DW199" s="186"/>
      <c r="DX199" s="186"/>
      <c r="DY199" s="186"/>
      <c r="DZ199" s="186"/>
      <c r="EA199" s="186"/>
      <c r="EB199" s="186"/>
      <c r="EC199" s="186"/>
      <c r="ED199" s="186"/>
      <c r="EE199" s="186"/>
      <c r="EF199" s="186"/>
      <c r="EG199" s="186"/>
      <c r="EH199" s="186"/>
      <c r="EI199" s="186"/>
      <c r="EJ199" s="186"/>
    </row>
    <row r="200" spans="1:140" s="195" customFormat="1" ht="31.5" hidden="1" customHeight="1" x14ac:dyDescent="0.2">
      <c r="A200" s="214">
        <v>44935</v>
      </c>
      <c r="B200" s="194">
        <v>9</v>
      </c>
      <c r="C200" s="194">
        <v>1</v>
      </c>
      <c r="D200" s="193">
        <v>2023</v>
      </c>
      <c r="E200" s="194">
        <v>731</v>
      </c>
      <c r="F200" s="194">
        <v>1313</v>
      </c>
      <c r="G200" s="194">
        <v>0</v>
      </c>
      <c r="H200" s="207" t="s">
        <v>355</v>
      </c>
      <c r="I200" s="148" t="s">
        <v>356</v>
      </c>
      <c r="J200" s="148"/>
      <c r="K200" s="148"/>
      <c r="L200" s="148"/>
      <c r="M200" s="208">
        <v>0</v>
      </c>
      <c r="N200" s="209">
        <v>1374</v>
      </c>
      <c r="O200" s="210">
        <v>1305</v>
      </c>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c r="AO200" s="271"/>
      <c r="AP200" s="218">
        <v>0</v>
      </c>
      <c r="AQ200" s="219">
        <v>0</v>
      </c>
      <c r="AR200" s="217"/>
      <c r="AS200" s="217"/>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t="s">
        <v>343</v>
      </c>
      <c r="BS200" s="186"/>
      <c r="BT200" s="186"/>
      <c r="BU200" s="186"/>
      <c r="BV200" s="186">
        <v>2</v>
      </c>
      <c r="BW200" s="186" t="s">
        <v>355</v>
      </c>
      <c r="BX200" s="186"/>
      <c r="BY200" s="221">
        <v>0</v>
      </c>
      <c r="BZ200" s="217">
        <v>0</v>
      </c>
      <c r="CA200" s="217"/>
      <c r="CB200" s="217">
        <v>0</v>
      </c>
      <c r="CC200" s="217">
        <v>0</v>
      </c>
      <c r="CD200" s="217"/>
      <c r="CE200" s="217">
        <v>0</v>
      </c>
      <c r="CF200" s="186">
        <v>0</v>
      </c>
      <c r="CG200" s="186">
        <v>0</v>
      </c>
      <c r="CH200" s="101">
        <v>0</v>
      </c>
      <c r="CI200" s="101">
        <v>0</v>
      </c>
      <c r="CJ200" s="101">
        <v>0</v>
      </c>
      <c r="CK200" s="101">
        <v>0</v>
      </c>
      <c r="CL200" s="101">
        <v>0</v>
      </c>
      <c r="CM200" s="101">
        <v>0</v>
      </c>
      <c r="CN200" s="101">
        <v>0</v>
      </c>
      <c r="CO200" s="101">
        <v>0</v>
      </c>
      <c r="CP200" s="220">
        <v>0</v>
      </c>
      <c r="CQ200" s="216">
        <v>0</v>
      </c>
      <c r="CR200" s="222"/>
      <c r="CS200" s="198">
        <v>0</v>
      </c>
      <c r="CT200" s="198">
        <v>0</v>
      </c>
      <c r="CU200" s="198"/>
      <c r="CV200" s="198"/>
      <c r="CW200" s="222"/>
      <c r="CX200" s="272"/>
      <c r="CY200" s="272">
        <v>0</v>
      </c>
      <c r="CZ200" s="272">
        <v>361</v>
      </c>
      <c r="DA200" s="272"/>
      <c r="DB200" s="272"/>
      <c r="DC200" s="272"/>
      <c r="DD200" s="230" t="str">
        <f t="shared" si="27"/>
        <v/>
      </c>
      <c r="DE200" s="273">
        <f t="shared" si="28"/>
        <v>0</v>
      </c>
      <c r="DF200" s="14">
        <f t="shared" si="29"/>
        <v>0</v>
      </c>
      <c r="DG200" s="148" t="str">
        <f t="shared" si="30"/>
        <v/>
      </c>
      <c r="DH200" s="148" t="str">
        <f t="shared" si="31"/>
        <v/>
      </c>
      <c r="DI200" s="273" t="str">
        <f t="shared" si="32"/>
        <v/>
      </c>
      <c r="DJ200" s="264" t="str">
        <f t="shared" si="33"/>
        <v/>
      </c>
      <c r="DL200" s="14" t="str">
        <f>IFERROR(#REF!-AP200,"")</f>
        <v/>
      </c>
      <c r="DN200" s="274" t="str">
        <f>IFERROR(#REF!-M200,"")</f>
        <v/>
      </c>
      <c r="DO200" s="186" t="e">
        <f>IF(#REF!&gt;AQ200,0,1)</f>
        <v>#REF!</v>
      </c>
      <c r="DP200" s="186">
        <f t="shared" si="34"/>
        <v>0</v>
      </c>
      <c r="DQ200" s="186">
        <f t="shared" si="35"/>
        <v>1</v>
      </c>
      <c r="DR200" s="186"/>
      <c r="DS200" s="186"/>
      <c r="DT200" s="186"/>
      <c r="DU200" s="186"/>
      <c r="DV200" s="186"/>
      <c r="DW200" s="186"/>
      <c r="DX200" s="186"/>
      <c r="DY200" s="186"/>
      <c r="DZ200" s="186"/>
      <c r="EA200" s="186"/>
      <c r="EB200" s="186"/>
      <c r="EC200" s="186"/>
      <c r="ED200" s="186"/>
      <c r="EE200" s="186"/>
      <c r="EF200" s="186"/>
      <c r="EG200" s="186"/>
      <c r="EH200" s="186"/>
      <c r="EI200" s="186"/>
      <c r="EJ200" s="186"/>
    </row>
    <row r="201" spans="1:140" s="195" customFormat="1" ht="31.5" hidden="1" customHeight="1" x14ac:dyDescent="0.2">
      <c r="A201" s="214">
        <v>44935</v>
      </c>
      <c r="B201" s="194">
        <v>9</v>
      </c>
      <c r="C201" s="194">
        <v>1</v>
      </c>
      <c r="D201" s="193">
        <v>2023</v>
      </c>
      <c r="E201" s="194">
        <v>735</v>
      </c>
      <c r="F201" s="194">
        <v>1319</v>
      </c>
      <c r="G201" s="194">
        <v>0</v>
      </c>
      <c r="H201" s="207" t="s">
        <v>353</v>
      </c>
      <c r="I201" s="148" t="s">
        <v>354</v>
      </c>
      <c r="J201" s="148"/>
      <c r="K201" s="148"/>
      <c r="L201" s="148"/>
      <c r="M201" s="208">
        <v>1625</v>
      </c>
      <c r="N201" s="209">
        <v>1544</v>
      </c>
      <c r="O201" s="210">
        <v>1706</v>
      </c>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c r="AO201" s="271"/>
      <c r="AP201" s="218">
        <v>0</v>
      </c>
      <c r="AQ201" s="219">
        <v>0</v>
      </c>
      <c r="AR201" s="217"/>
      <c r="AS201" s="217"/>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t="s">
        <v>343</v>
      </c>
      <c r="BS201" s="186"/>
      <c r="BT201" s="186"/>
      <c r="BU201" s="186"/>
      <c r="BV201" s="186">
        <v>2</v>
      </c>
      <c r="BW201" s="186" t="s">
        <v>353</v>
      </c>
      <c r="BX201" s="186"/>
      <c r="BY201" s="221">
        <v>0</v>
      </c>
      <c r="BZ201" s="217">
        <v>0</v>
      </c>
      <c r="CA201" s="217"/>
      <c r="CB201" s="217">
        <v>0</v>
      </c>
      <c r="CC201" s="217">
        <v>0</v>
      </c>
      <c r="CD201" s="217"/>
      <c r="CE201" s="217">
        <v>0</v>
      </c>
      <c r="CF201" s="186">
        <v>0</v>
      </c>
      <c r="CG201" s="186">
        <v>0</v>
      </c>
      <c r="CH201" s="101">
        <v>0</v>
      </c>
      <c r="CI201" s="101">
        <v>0</v>
      </c>
      <c r="CJ201" s="101">
        <v>0</v>
      </c>
      <c r="CK201" s="101">
        <v>0</v>
      </c>
      <c r="CL201" s="101">
        <v>0</v>
      </c>
      <c r="CM201" s="101">
        <v>0</v>
      </c>
      <c r="CN201" s="101">
        <v>0</v>
      </c>
      <c r="CO201" s="101">
        <v>0</v>
      </c>
      <c r="CP201" s="220">
        <v>0</v>
      </c>
      <c r="CQ201" s="216">
        <v>0</v>
      </c>
      <c r="CR201" s="222"/>
      <c r="CS201" s="198">
        <v>0</v>
      </c>
      <c r="CT201" s="198">
        <v>0</v>
      </c>
      <c r="CU201" s="198"/>
      <c r="CV201" s="198"/>
      <c r="CW201" s="222"/>
      <c r="CX201" s="272"/>
      <c r="CY201" s="272">
        <v>0</v>
      </c>
      <c r="CZ201" s="272">
        <v>361</v>
      </c>
      <c r="DA201" s="272"/>
      <c r="DB201" s="272"/>
      <c r="DC201" s="272"/>
      <c r="DD201" s="230">
        <f t="shared" si="27"/>
        <v>-1</v>
      </c>
      <c r="DE201" s="273">
        <f t="shared" si="28"/>
        <v>0</v>
      </c>
      <c r="DF201" s="14">
        <f t="shared" si="29"/>
        <v>0</v>
      </c>
      <c r="DG201" s="148" t="str">
        <f t="shared" si="30"/>
        <v/>
      </c>
      <c r="DH201" s="148" t="str">
        <f t="shared" si="31"/>
        <v/>
      </c>
      <c r="DI201" s="273" t="str">
        <f t="shared" si="32"/>
        <v/>
      </c>
      <c r="DJ201" s="264" t="str">
        <f t="shared" si="33"/>
        <v/>
      </c>
      <c r="DL201" s="14" t="str">
        <f>IFERROR(#REF!-AP201,"")</f>
        <v/>
      </c>
      <c r="DN201" s="274" t="str">
        <f>IFERROR(#REF!-M201,"")</f>
        <v/>
      </c>
      <c r="DO201" s="186" t="e">
        <f>IF(#REF!&gt;AQ201,0,1)</f>
        <v>#REF!</v>
      </c>
      <c r="DP201" s="186">
        <f t="shared" si="34"/>
        <v>0</v>
      </c>
      <c r="DQ201" s="186">
        <f t="shared" si="35"/>
        <v>1</v>
      </c>
      <c r="DR201" s="186"/>
      <c r="DS201" s="186"/>
      <c r="DT201" s="186"/>
      <c r="DU201" s="186"/>
      <c r="DV201" s="186"/>
      <c r="DW201" s="186"/>
      <c r="DX201" s="186"/>
      <c r="DY201" s="186"/>
      <c r="DZ201" s="186"/>
      <c r="EA201" s="186"/>
      <c r="EB201" s="186"/>
      <c r="EC201" s="186"/>
      <c r="ED201" s="186"/>
      <c r="EE201" s="186"/>
      <c r="EF201" s="186"/>
      <c r="EG201" s="186"/>
      <c r="EH201" s="186"/>
      <c r="EI201" s="186"/>
      <c r="EJ201" s="186"/>
    </row>
    <row r="202" spans="1:140" s="195" customFormat="1" ht="31.5" hidden="1" customHeight="1" x14ac:dyDescent="0.2">
      <c r="A202" s="214">
        <v>44935</v>
      </c>
      <c r="B202" s="194">
        <v>9</v>
      </c>
      <c r="C202" s="194">
        <v>1</v>
      </c>
      <c r="D202" s="193">
        <v>2023</v>
      </c>
      <c r="E202" s="194">
        <v>137</v>
      </c>
      <c r="F202" s="194">
        <v>168</v>
      </c>
      <c r="G202" s="194">
        <v>1</v>
      </c>
      <c r="H202" s="207" t="s">
        <v>229</v>
      </c>
      <c r="I202" s="148" t="s">
        <v>230</v>
      </c>
      <c r="J202" s="148" t="s">
        <v>193</v>
      </c>
      <c r="K202" s="148">
        <v>3</v>
      </c>
      <c r="L202" s="148">
        <v>2</v>
      </c>
      <c r="M202" s="208">
        <v>619</v>
      </c>
      <c r="N202" s="209">
        <v>575</v>
      </c>
      <c r="O202" s="210">
        <v>662</v>
      </c>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c r="AO202" s="271"/>
      <c r="AP202" s="218">
        <v>90</v>
      </c>
      <c r="AQ202" s="219">
        <v>116</v>
      </c>
      <c r="AR202" s="217"/>
      <c r="AS202" s="217"/>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t="s">
        <v>223</v>
      </c>
      <c r="BS202" s="186"/>
      <c r="BT202" s="186"/>
      <c r="BU202" s="186"/>
      <c r="BV202" s="186">
        <v>2</v>
      </c>
      <c r="BW202" s="186" t="s">
        <v>229</v>
      </c>
      <c r="BX202" s="186" t="s">
        <v>198</v>
      </c>
      <c r="BY202" s="221">
        <v>1.4999999999999999E-2</v>
      </c>
      <c r="BZ202" s="217">
        <v>0</v>
      </c>
      <c r="CA202" s="217">
        <v>0</v>
      </c>
      <c r="CB202" s="217">
        <v>0</v>
      </c>
      <c r="CC202" s="217">
        <v>0</v>
      </c>
      <c r="CD202" s="217">
        <v>0</v>
      </c>
      <c r="CE202" s="217">
        <v>0</v>
      </c>
      <c r="CF202" s="186">
        <v>0</v>
      </c>
      <c r="CG202" s="186">
        <v>0</v>
      </c>
      <c r="CH202" s="101">
        <v>0</v>
      </c>
      <c r="CI202" s="101">
        <v>0</v>
      </c>
      <c r="CJ202" s="101">
        <v>0</v>
      </c>
      <c r="CK202" s="101">
        <v>0</v>
      </c>
      <c r="CL202" s="101">
        <v>0</v>
      </c>
      <c r="CM202" s="101">
        <v>0</v>
      </c>
      <c r="CN202" s="101">
        <v>0</v>
      </c>
      <c r="CO202" s="101">
        <v>0</v>
      </c>
      <c r="CP202" s="220">
        <v>0</v>
      </c>
      <c r="CQ202" s="216">
        <v>0</v>
      </c>
      <c r="CR202" s="222"/>
      <c r="CS202" s="198">
        <v>0</v>
      </c>
      <c r="CT202" s="198">
        <v>0</v>
      </c>
      <c r="CU202" s="198"/>
      <c r="CV202" s="198"/>
      <c r="CW202" s="222"/>
      <c r="CX202" s="272"/>
      <c r="CY202" s="272">
        <v>0</v>
      </c>
      <c r="CZ202" s="272">
        <v>361</v>
      </c>
      <c r="DA202" s="272"/>
      <c r="DB202" s="272"/>
      <c r="DC202" s="272"/>
      <c r="DD202" s="230">
        <f t="shared" si="27"/>
        <v>-1</v>
      </c>
      <c r="DE202" s="273">
        <f t="shared" si="28"/>
        <v>0</v>
      </c>
      <c r="DF202" s="14">
        <f t="shared" si="29"/>
        <v>0</v>
      </c>
      <c r="DG202" s="148">
        <f t="shared" si="30"/>
        <v>0</v>
      </c>
      <c r="DH202" s="148" t="str">
        <f t="shared" si="31"/>
        <v/>
      </c>
      <c r="DI202" s="273">
        <f t="shared" si="32"/>
        <v>0</v>
      </c>
      <c r="DJ202" s="264" t="str">
        <f t="shared" si="33"/>
        <v/>
      </c>
      <c r="DL202" s="14" t="str">
        <f>IFERROR(#REF!-AP202,"")</f>
        <v/>
      </c>
      <c r="DN202" s="274" t="str">
        <f>IFERROR(#REF!-M202,"")</f>
        <v/>
      </c>
      <c r="DO202" s="186" t="e">
        <f>IF(#REF!&gt;AQ202,0,1)</f>
        <v>#REF!</v>
      </c>
      <c r="DP202" s="186">
        <f t="shared" si="34"/>
        <v>0</v>
      </c>
      <c r="DQ202" s="186">
        <f t="shared" si="35"/>
        <v>1</v>
      </c>
      <c r="DR202" s="186"/>
      <c r="DS202" s="186"/>
      <c r="DT202" s="186"/>
      <c r="DU202" s="186"/>
      <c r="DV202" s="186"/>
      <c r="DW202" s="186"/>
      <c r="DX202" s="186"/>
      <c r="DY202" s="186"/>
      <c r="DZ202" s="186"/>
      <c r="EA202" s="186"/>
      <c r="EB202" s="186"/>
      <c r="EC202" s="186"/>
      <c r="ED202" s="186"/>
      <c r="EE202" s="186"/>
      <c r="EF202" s="186"/>
      <c r="EG202" s="186"/>
      <c r="EH202" s="186"/>
      <c r="EI202" s="186"/>
      <c r="EJ202" s="186"/>
    </row>
    <row r="203" spans="1:140" s="195" customFormat="1" ht="31.5" hidden="1" customHeight="1" x14ac:dyDescent="0.2">
      <c r="A203" s="214">
        <v>44935</v>
      </c>
      <c r="B203" s="194">
        <v>9</v>
      </c>
      <c r="C203" s="194">
        <v>1</v>
      </c>
      <c r="D203" s="193">
        <v>2023</v>
      </c>
      <c r="E203" s="194">
        <v>137</v>
      </c>
      <c r="F203" s="194">
        <v>273</v>
      </c>
      <c r="G203" s="194">
        <v>1</v>
      </c>
      <c r="H203" s="207" t="s">
        <v>231</v>
      </c>
      <c r="I203" s="148" t="s">
        <v>232</v>
      </c>
      <c r="J203" s="148" t="s">
        <v>193</v>
      </c>
      <c r="K203" s="148">
        <v>3</v>
      </c>
      <c r="L203" s="148">
        <v>2</v>
      </c>
      <c r="M203" s="208">
        <v>564</v>
      </c>
      <c r="N203" s="209">
        <v>524</v>
      </c>
      <c r="O203" s="210">
        <v>603</v>
      </c>
      <c r="P203" s="196"/>
      <c r="Q203" s="196">
        <v>745</v>
      </c>
      <c r="R203" s="196"/>
      <c r="S203" s="196"/>
      <c r="T203" s="196"/>
      <c r="U203" s="196"/>
      <c r="V203" s="196">
        <v>592</v>
      </c>
      <c r="W203" s="196"/>
      <c r="X203" s="196"/>
      <c r="Y203" s="196"/>
      <c r="Z203" s="197">
        <v>134</v>
      </c>
      <c r="AA203" s="197"/>
      <c r="AB203" s="196"/>
      <c r="AC203" s="196"/>
      <c r="AD203" s="196"/>
      <c r="AE203" s="196"/>
      <c r="AF203" s="196"/>
      <c r="AG203" s="196"/>
      <c r="AH203" s="196"/>
      <c r="AI203" s="196"/>
      <c r="AJ203" s="196"/>
      <c r="AK203" s="196"/>
      <c r="AL203" s="197"/>
      <c r="AM203" s="197"/>
      <c r="AN203" s="271">
        <v>745</v>
      </c>
      <c r="AO203" s="271">
        <v>592</v>
      </c>
      <c r="AP203" s="218">
        <v>93</v>
      </c>
      <c r="AQ203" s="219">
        <v>116</v>
      </c>
      <c r="AR203" s="217">
        <v>80.597014925373145</v>
      </c>
      <c r="AS203" s="217">
        <v>134</v>
      </c>
      <c r="AT203" s="217"/>
      <c r="AU203" s="217"/>
      <c r="AV203" s="217">
        <v>585</v>
      </c>
      <c r="AW203" s="217">
        <v>4</v>
      </c>
      <c r="AX203" s="217">
        <v>2</v>
      </c>
      <c r="AY203" s="217">
        <v>2</v>
      </c>
      <c r="AZ203" s="217"/>
      <c r="BA203" s="217"/>
      <c r="BB203" s="217"/>
      <c r="BC203" s="217"/>
      <c r="BD203" s="217"/>
      <c r="BE203" s="217"/>
      <c r="BF203" s="217"/>
      <c r="BG203" s="217"/>
      <c r="BH203" s="217"/>
      <c r="BI203" s="217"/>
      <c r="BJ203" s="217"/>
      <c r="BK203" s="217"/>
      <c r="BL203" s="217"/>
      <c r="BM203" s="217"/>
      <c r="BN203" s="217"/>
      <c r="BO203" s="217"/>
      <c r="BP203" s="217"/>
      <c r="BQ203" s="217"/>
      <c r="BR203" s="186" t="s">
        <v>223</v>
      </c>
      <c r="BS203" s="186"/>
      <c r="BT203" s="186"/>
      <c r="BU203" s="186"/>
      <c r="BV203" s="186">
        <v>2</v>
      </c>
      <c r="BW203" s="186" t="s">
        <v>229</v>
      </c>
      <c r="BX203" s="186" t="s">
        <v>198</v>
      </c>
      <c r="BY203" s="221">
        <v>1.4999999999999999E-2</v>
      </c>
      <c r="BZ203" s="217">
        <v>8</v>
      </c>
      <c r="CA203" s="217">
        <v>4</v>
      </c>
      <c r="CB203" s="217">
        <v>589</v>
      </c>
      <c r="CC203" s="217">
        <v>0</v>
      </c>
      <c r="CD203" s="217">
        <v>0</v>
      </c>
      <c r="CE203" s="217">
        <v>0</v>
      </c>
      <c r="CF203" s="186">
        <v>2</v>
      </c>
      <c r="CG203" s="186">
        <v>1</v>
      </c>
      <c r="CH203" s="101">
        <v>1</v>
      </c>
      <c r="CI203" s="101">
        <v>0</v>
      </c>
      <c r="CJ203" s="101">
        <v>0</v>
      </c>
      <c r="CK203" s="101">
        <v>0</v>
      </c>
      <c r="CL203" s="101">
        <v>0</v>
      </c>
      <c r="CM203" s="101">
        <v>0</v>
      </c>
      <c r="CN203" s="101">
        <v>0</v>
      </c>
      <c r="CO203" s="101">
        <v>8</v>
      </c>
      <c r="CP203" s="220">
        <v>4</v>
      </c>
      <c r="CQ203" s="216">
        <v>589</v>
      </c>
      <c r="CR203" s="222">
        <v>6.7911714770797962E-3</v>
      </c>
      <c r="CS203" s="198">
        <v>2.2559999999999998</v>
      </c>
      <c r="CT203" s="198">
        <v>332.19600000000003</v>
      </c>
      <c r="CU203" s="198">
        <v>2.3679999999999999</v>
      </c>
      <c r="CV203" s="198">
        <v>348.68799999999999</v>
      </c>
      <c r="CW203" s="222">
        <v>0.32092198581560277</v>
      </c>
      <c r="CX203" s="272">
        <v>4.9629629629629621E-2</v>
      </c>
      <c r="CY203" s="272">
        <v>898840.77272727282</v>
      </c>
      <c r="CZ203" s="272">
        <v>361</v>
      </c>
      <c r="DA203" s="272"/>
      <c r="DB203" s="272"/>
      <c r="DC203" s="272"/>
      <c r="DD203" s="230">
        <f t="shared" si="27"/>
        <v>0.32092198581560283</v>
      </c>
      <c r="DE203" s="273">
        <f t="shared" si="28"/>
        <v>585</v>
      </c>
      <c r="DF203" s="14">
        <f t="shared" si="29"/>
        <v>8</v>
      </c>
      <c r="DG203" s="148">
        <f t="shared" si="30"/>
        <v>4</v>
      </c>
      <c r="DH203" s="148">
        <f t="shared" si="31"/>
        <v>0</v>
      </c>
      <c r="DI203" s="273">
        <f t="shared" si="32"/>
        <v>589</v>
      </c>
      <c r="DJ203" s="264">
        <f t="shared" si="33"/>
        <v>6.7911714770797962E-3</v>
      </c>
      <c r="DL203" s="14" t="str">
        <f>IFERROR(#REF!-AP203,"")</f>
        <v/>
      </c>
      <c r="DN203" s="274" t="str">
        <f>IFERROR(#REF!-M203,"")</f>
        <v/>
      </c>
      <c r="DO203" s="186" t="e">
        <f>IF(#REF!&gt;AQ203,0,1)</f>
        <v>#REF!</v>
      </c>
      <c r="DP203" s="186">
        <f t="shared" si="34"/>
        <v>1</v>
      </c>
      <c r="DQ203" s="186">
        <f t="shared" si="35"/>
        <v>1</v>
      </c>
      <c r="DR203" s="186"/>
      <c r="DS203" s="186"/>
      <c r="DT203" s="186"/>
      <c r="DU203" s="186"/>
      <c r="DV203" s="186"/>
      <c r="DW203" s="186"/>
      <c r="DX203" s="186"/>
      <c r="DY203" s="186"/>
      <c r="DZ203" s="186"/>
      <c r="EA203" s="186"/>
      <c r="EB203" s="186"/>
      <c r="EC203" s="186"/>
      <c r="ED203" s="186"/>
      <c r="EE203" s="186"/>
      <c r="EF203" s="186"/>
      <c r="EG203" s="186"/>
      <c r="EH203" s="186"/>
      <c r="EI203" s="186"/>
      <c r="EJ203" s="186"/>
    </row>
    <row r="204" spans="1:140" s="195" customFormat="1" ht="31.5" hidden="1" customHeight="1" x14ac:dyDescent="0.2">
      <c r="A204" s="214">
        <v>44935</v>
      </c>
      <c r="B204" s="194">
        <v>9</v>
      </c>
      <c r="C204" s="194">
        <v>1</v>
      </c>
      <c r="D204" s="193">
        <v>2023</v>
      </c>
      <c r="E204" s="194">
        <v>376</v>
      </c>
      <c r="F204" s="194">
        <v>438</v>
      </c>
      <c r="G204" s="194">
        <v>1</v>
      </c>
      <c r="H204" s="207" t="s">
        <v>225</v>
      </c>
      <c r="I204" s="148" t="s">
        <v>226</v>
      </c>
      <c r="J204" s="148" t="s">
        <v>193</v>
      </c>
      <c r="K204" s="148">
        <v>3</v>
      </c>
      <c r="L204" s="148">
        <v>2</v>
      </c>
      <c r="M204" s="208">
        <v>335</v>
      </c>
      <c r="N204" s="209">
        <v>315</v>
      </c>
      <c r="O204" s="210">
        <v>358</v>
      </c>
      <c r="P204" s="196"/>
      <c r="Q204" s="196"/>
      <c r="R204" s="196"/>
      <c r="S204" s="196"/>
      <c r="T204" s="196"/>
      <c r="U204" s="196"/>
      <c r="V204" s="196"/>
      <c r="W204" s="196"/>
      <c r="X204" s="196"/>
      <c r="Y204" s="196"/>
      <c r="Z204" s="197"/>
      <c r="AA204" s="197"/>
      <c r="AB204" s="196"/>
      <c r="AC204" s="196">
        <v>457</v>
      </c>
      <c r="AD204" s="196">
        <v>471</v>
      </c>
      <c r="AE204" s="196">
        <v>452</v>
      </c>
      <c r="AF204" s="196"/>
      <c r="AG204" s="196"/>
      <c r="AH204" s="196">
        <v>353</v>
      </c>
      <c r="AI204" s="196">
        <v>350</v>
      </c>
      <c r="AJ204" s="196">
        <v>345</v>
      </c>
      <c r="AK204" s="196"/>
      <c r="AL204" s="197">
        <v>136</v>
      </c>
      <c r="AM204" s="197">
        <v>135</v>
      </c>
      <c r="AN204" s="271">
        <v>460</v>
      </c>
      <c r="AO204" s="271">
        <v>349.33333333333331</v>
      </c>
      <c r="AP204" s="218">
        <v>75</v>
      </c>
      <c r="AQ204" s="219">
        <v>144</v>
      </c>
      <c r="AR204" s="217">
        <v>79.704797047970473</v>
      </c>
      <c r="AS204" s="217">
        <v>135.5</v>
      </c>
      <c r="AT204" s="217"/>
      <c r="AU204" s="217"/>
      <c r="AV204" s="217"/>
      <c r="AW204" s="217">
        <v>10</v>
      </c>
      <c r="AX204" s="217">
        <v>5</v>
      </c>
      <c r="AY204" s="217">
        <v>5</v>
      </c>
      <c r="AZ204" s="217"/>
      <c r="BA204" s="217"/>
      <c r="BB204" s="217"/>
      <c r="BC204" s="217"/>
      <c r="BD204" s="217"/>
      <c r="BE204" s="217"/>
      <c r="BF204" s="217"/>
      <c r="BG204" s="217"/>
      <c r="BH204" s="217"/>
      <c r="BI204" s="217">
        <v>4</v>
      </c>
      <c r="BJ204" s="217">
        <v>12</v>
      </c>
      <c r="BK204" s="217">
        <v>4</v>
      </c>
      <c r="BL204" s="217"/>
      <c r="BM204" s="217"/>
      <c r="BN204" s="217"/>
      <c r="BO204" s="217"/>
      <c r="BP204" s="217"/>
      <c r="BQ204" s="217"/>
      <c r="BR204" s="186" t="s">
        <v>194</v>
      </c>
      <c r="BS204" s="186" t="s">
        <v>195</v>
      </c>
      <c r="BT204" s="186" t="s">
        <v>227</v>
      </c>
      <c r="BU204" s="186" t="s">
        <v>197</v>
      </c>
      <c r="BV204" s="186">
        <v>2</v>
      </c>
      <c r="BW204" s="186" t="s">
        <v>228</v>
      </c>
      <c r="BX204" s="186" t="s">
        <v>198</v>
      </c>
      <c r="BY204" s="221">
        <v>1.4999999999999999E-2</v>
      </c>
      <c r="BZ204" s="217">
        <v>20</v>
      </c>
      <c r="CA204" s="217">
        <v>10</v>
      </c>
      <c r="CB204" s="217">
        <v>10</v>
      </c>
      <c r="CC204" s="217">
        <v>20</v>
      </c>
      <c r="CD204" s="217">
        <v>10</v>
      </c>
      <c r="CE204" s="217">
        <v>10</v>
      </c>
      <c r="CF204" s="186">
        <v>7</v>
      </c>
      <c r="CG204" s="186">
        <v>8</v>
      </c>
      <c r="CH204" s="101">
        <v>4</v>
      </c>
      <c r="CI204" s="101">
        <v>0</v>
      </c>
      <c r="CJ204" s="101">
        <v>0</v>
      </c>
      <c r="CK204" s="101">
        <v>0</v>
      </c>
      <c r="CL204" s="101">
        <v>0</v>
      </c>
      <c r="CM204" s="101">
        <v>0</v>
      </c>
      <c r="CN204" s="101">
        <v>0</v>
      </c>
      <c r="CO204" s="101">
        <v>40</v>
      </c>
      <c r="CP204" s="220">
        <v>20</v>
      </c>
      <c r="CQ204" s="216">
        <v>20</v>
      </c>
      <c r="CR204" s="222">
        <v>1</v>
      </c>
      <c r="CS204" s="198">
        <v>6.7</v>
      </c>
      <c r="CT204" s="198">
        <v>6.7</v>
      </c>
      <c r="CU204" s="198">
        <v>6.9866666666666664</v>
      </c>
      <c r="CV204" s="198">
        <v>6.9866666666666664</v>
      </c>
      <c r="CW204" s="222">
        <v>0.37313432835820898</v>
      </c>
      <c r="CX204" s="272">
        <v>0.25092592592592589</v>
      </c>
      <c r="CY204" s="272">
        <v>24613.63636363636</v>
      </c>
      <c r="CZ204" s="272">
        <v>361</v>
      </c>
      <c r="DA204" s="272"/>
      <c r="DB204" s="272"/>
      <c r="DC204" s="272"/>
      <c r="DD204" s="230">
        <f t="shared" si="27"/>
        <v>0.37313432835820898</v>
      </c>
      <c r="DE204" s="273">
        <f t="shared" si="28"/>
        <v>0</v>
      </c>
      <c r="DF204" s="14">
        <f t="shared" si="29"/>
        <v>40</v>
      </c>
      <c r="DG204" s="148">
        <f t="shared" si="30"/>
        <v>20</v>
      </c>
      <c r="DH204" s="148">
        <f t="shared" si="31"/>
        <v>0.3</v>
      </c>
      <c r="DI204" s="273">
        <f t="shared" si="32"/>
        <v>20</v>
      </c>
      <c r="DJ204" s="264">
        <f t="shared" si="33"/>
        <v>1</v>
      </c>
      <c r="DL204" s="14" t="str">
        <f>IFERROR(#REF!-AP204,"")</f>
        <v/>
      </c>
      <c r="DN204" s="274" t="str">
        <f>IFERROR(#REF!-M204,"")</f>
        <v/>
      </c>
      <c r="DO204" s="186" t="e">
        <f>IF(#REF!&gt;AQ204,0,1)</f>
        <v>#REF!</v>
      </c>
      <c r="DP204" s="186">
        <f t="shared" si="34"/>
        <v>1</v>
      </c>
      <c r="DQ204" s="186">
        <f t="shared" si="35"/>
        <v>1</v>
      </c>
      <c r="DR204" s="186"/>
      <c r="DS204" s="186"/>
      <c r="DT204" s="186"/>
      <c r="DU204" s="186"/>
      <c r="DV204" s="186"/>
      <c r="DW204" s="186"/>
      <c r="DX204" s="186"/>
      <c r="DY204" s="186"/>
      <c r="DZ204" s="186"/>
      <c r="EA204" s="186"/>
      <c r="EB204" s="186"/>
      <c r="EC204" s="186"/>
      <c r="ED204" s="186"/>
      <c r="EE204" s="186"/>
      <c r="EF204" s="186"/>
      <c r="EG204" s="186"/>
      <c r="EH204" s="186"/>
      <c r="EI204" s="186"/>
      <c r="EJ204" s="186"/>
    </row>
    <row r="205" spans="1:140" s="195" customFormat="1" ht="31.5" hidden="1" customHeight="1" x14ac:dyDescent="0.2">
      <c r="A205" s="214">
        <v>44935</v>
      </c>
      <c r="B205" s="194">
        <v>9</v>
      </c>
      <c r="C205" s="194">
        <v>1</v>
      </c>
      <c r="D205" s="193">
        <v>2023</v>
      </c>
      <c r="E205" s="194">
        <v>699</v>
      </c>
      <c r="F205" s="194">
        <v>1287</v>
      </c>
      <c r="G205" s="194">
        <v>1</v>
      </c>
      <c r="H205" s="207" t="s">
        <v>357</v>
      </c>
      <c r="I205" s="148" t="s">
        <v>358</v>
      </c>
      <c r="J205" s="148"/>
      <c r="K205" s="148"/>
      <c r="L205" s="148"/>
      <c r="M205" s="208">
        <v>1814</v>
      </c>
      <c r="N205" s="209">
        <v>1723</v>
      </c>
      <c r="O205" s="210">
        <v>1905</v>
      </c>
      <c r="P205" s="196">
        <v>14521</v>
      </c>
      <c r="Q205" s="196">
        <v>14580</v>
      </c>
      <c r="R205" s="196">
        <v>15496</v>
      </c>
      <c r="S205" s="196">
        <v>13987</v>
      </c>
      <c r="T205" s="196">
        <v>14621</v>
      </c>
      <c r="U205" s="196">
        <v>2001</v>
      </c>
      <c r="V205" s="196">
        <v>1989</v>
      </c>
      <c r="W205" s="196">
        <v>1899</v>
      </c>
      <c r="X205" s="196">
        <v>2121</v>
      </c>
      <c r="Y205" s="196">
        <v>2011</v>
      </c>
      <c r="Z205" s="197"/>
      <c r="AA205" s="197"/>
      <c r="AB205" s="196"/>
      <c r="AC205" s="196"/>
      <c r="AD205" s="196"/>
      <c r="AE205" s="196"/>
      <c r="AF205" s="196"/>
      <c r="AG205" s="196"/>
      <c r="AH205" s="196"/>
      <c r="AI205" s="196"/>
      <c r="AJ205" s="196"/>
      <c r="AK205" s="196"/>
      <c r="AL205" s="197"/>
      <c r="AM205" s="197"/>
      <c r="AN205" s="271">
        <v>14641</v>
      </c>
      <c r="AO205" s="271">
        <v>2004.2</v>
      </c>
      <c r="AP205" s="218">
        <v>0</v>
      </c>
      <c r="AQ205" s="219">
        <v>0</v>
      </c>
      <c r="AR205" s="217"/>
      <c r="AS205" s="217"/>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t="s">
        <v>343</v>
      </c>
      <c r="BS205" s="186"/>
      <c r="BT205" s="186"/>
      <c r="BU205" s="186"/>
      <c r="BV205" s="186">
        <v>2</v>
      </c>
      <c r="BW205" s="186" t="s">
        <v>359</v>
      </c>
      <c r="BX205" s="186" t="s">
        <v>198</v>
      </c>
      <c r="BY205" s="221">
        <v>1.4999999999999999E-2</v>
      </c>
      <c r="BZ205" s="217">
        <v>0</v>
      </c>
      <c r="CA205" s="217"/>
      <c r="CB205" s="217">
        <v>0</v>
      </c>
      <c r="CC205" s="217">
        <v>0</v>
      </c>
      <c r="CD205" s="217"/>
      <c r="CE205" s="217">
        <v>0</v>
      </c>
      <c r="CF205" s="186">
        <v>0</v>
      </c>
      <c r="CG205" s="186">
        <v>0</v>
      </c>
      <c r="CH205" s="101">
        <v>0</v>
      </c>
      <c r="CI205" s="101">
        <v>0</v>
      </c>
      <c r="CJ205" s="101">
        <v>0</v>
      </c>
      <c r="CK205" s="101">
        <v>0</v>
      </c>
      <c r="CL205" s="101">
        <v>0</v>
      </c>
      <c r="CM205" s="101">
        <v>0</v>
      </c>
      <c r="CN205" s="101">
        <v>0</v>
      </c>
      <c r="CO205" s="101">
        <v>0</v>
      </c>
      <c r="CP205" s="220">
        <v>0</v>
      </c>
      <c r="CQ205" s="216">
        <v>0</v>
      </c>
      <c r="CR205" s="222"/>
      <c r="CS205" s="198">
        <v>0</v>
      </c>
      <c r="CT205" s="198">
        <v>0</v>
      </c>
      <c r="CU205" s="198">
        <v>0</v>
      </c>
      <c r="CV205" s="198">
        <v>0</v>
      </c>
      <c r="CW205" s="222">
        <v>7.0711135611907387</v>
      </c>
      <c r="CX205" s="272"/>
      <c r="CY205" s="272">
        <v>0</v>
      </c>
      <c r="CZ205" s="272">
        <v>361</v>
      </c>
      <c r="DA205" s="272"/>
      <c r="DB205" s="272"/>
      <c r="DC205" s="272"/>
      <c r="DD205" s="230">
        <f t="shared" si="27"/>
        <v>7.0711135611907387</v>
      </c>
      <c r="DE205" s="273">
        <f t="shared" si="28"/>
        <v>0</v>
      </c>
      <c r="DF205" s="14">
        <f t="shared" si="29"/>
        <v>0</v>
      </c>
      <c r="DG205" s="148" t="str">
        <f t="shared" si="30"/>
        <v/>
      </c>
      <c r="DH205" s="148" t="str">
        <f t="shared" si="31"/>
        <v/>
      </c>
      <c r="DI205" s="273" t="str">
        <f t="shared" si="32"/>
        <v/>
      </c>
      <c r="DJ205" s="264" t="str">
        <f t="shared" si="33"/>
        <v/>
      </c>
      <c r="DL205" s="14" t="str">
        <f>IFERROR(#REF!-AP205,"")</f>
        <v/>
      </c>
      <c r="DN205" s="274" t="str">
        <f>IFERROR(#REF!-M205,"")</f>
        <v/>
      </c>
      <c r="DO205" s="186" t="e">
        <f>IF(#REF!&gt;AQ205,0,1)</f>
        <v>#REF!</v>
      </c>
      <c r="DP205" s="186">
        <f t="shared" si="34"/>
        <v>1</v>
      </c>
      <c r="DQ205" s="186">
        <f t="shared" si="35"/>
        <v>0</v>
      </c>
      <c r="DR205" s="186"/>
      <c r="DS205" s="186"/>
      <c r="DT205" s="186"/>
      <c r="DU205" s="186"/>
      <c r="DV205" s="186"/>
      <c r="DW205" s="186"/>
      <c r="DX205" s="186"/>
      <c r="DY205" s="186"/>
      <c r="DZ205" s="186"/>
      <c r="EA205" s="186"/>
      <c r="EB205" s="186"/>
      <c r="EC205" s="186"/>
      <c r="ED205" s="186"/>
      <c r="EE205" s="186"/>
      <c r="EF205" s="186"/>
      <c r="EG205" s="186"/>
      <c r="EH205" s="186"/>
      <c r="EI205" s="186"/>
      <c r="EJ205" s="186"/>
    </row>
    <row r="206" spans="1:140" s="195" customFormat="1" ht="31.5" hidden="1" customHeight="1" x14ac:dyDescent="0.2">
      <c r="A206" s="214">
        <v>44935</v>
      </c>
      <c r="B206" s="194">
        <v>9</v>
      </c>
      <c r="C206" s="194">
        <v>1</v>
      </c>
      <c r="D206" s="193">
        <v>2023</v>
      </c>
      <c r="E206" s="194">
        <v>125</v>
      </c>
      <c r="F206" s="194">
        <v>690</v>
      </c>
      <c r="G206" s="194">
        <v>2</v>
      </c>
      <c r="H206" s="207" t="s">
        <v>364</v>
      </c>
      <c r="I206" s="148" t="s">
        <v>365</v>
      </c>
      <c r="J206" s="148" t="s">
        <v>193</v>
      </c>
      <c r="K206" s="148">
        <v>4</v>
      </c>
      <c r="L206" s="148">
        <v>4</v>
      </c>
      <c r="M206" s="208">
        <v>170</v>
      </c>
      <c r="N206" s="209">
        <v>153</v>
      </c>
      <c r="O206" s="210">
        <v>187</v>
      </c>
      <c r="P206" s="196"/>
      <c r="Q206" s="196"/>
      <c r="R206" s="196"/>
      <c r="S206" s="196"/>
      <c r="T206" s="196"/>
      <c r="U206" s="196"/>
      <c r="V206" s="196"/>
      <c r="W206" s="196"/>
      <c r="X206" s="196"/>
      <c r="Y206" s="196"/>
      <c r="Z206" s="197"/>
      <c r="AA206" s="197"/>
      <c r="AB206" s="196"/>
      <c r="AC206" s="196"/>
      <c r="AD206" s="196">
        <v>198</v>
      </c>
      <c r="AE206" s="196">
        <v>195</v>
      </c>
      <c r="AF206" s="196"/>
      <c r="AG206" s="196"/>
      <c r="AH206" s="196"/>
      <c r="AI206" s="196">
        <v>162</v>
      </c>
      <c r="AJ206" s="196">
        <v>158</v>
      </c>
      <c r="AK206" s="196"/>
      <c r="AL206" s="197"/>
      <c r="AM206" s="197"/>
      <c r="AN206" s="271">
        <v>196.5</v>
      </c>
      <c r="AO206" s="271">
        <v>160</v>
      </c>
      <c r="AP206" s="218">
        <v>120</v>
      </c>
      <c r="AQ206" s="219">
        <v>120</v>
      </c>
      <c r="AR206" s="217"/>
      <c r="AS206" s="217"/>
      <c r="AT206" s="217"/>
      <c r="AU206" s="217"/>
      <c r="AV206" s="217"/>
      <c r="AW206" s="217"/>
      <c r="AX206" s="217"/>
      <c r="AY206" s="217"/>
      <c r="AZ206" s="217"/>
      <c r="BA206" s="217"/>
      <c r="BB206" s="217"/>
      <c r="BC206" s="217"/>
      <c r="BD206" s="217"/>
      <c r="BE206" s="217"/>
      <c r="BF206" s="217"/>
      <c r="BG206" s="217"/>
      <c r="BH206" s="217"/>
      <c r="BI206" s="217">
        <v>2</v>
      </c>
      <c r="BJ206" s="217">
        <v>1</v>
      </c>
      <c r="BK206" s="217">
        <v>1</v>
      </c>
      <c r="BL206" s="217">
        <v>1</v>
      </c>
      <c r="BM206" s="217"/>
      <c r="BN206" s="217"/>
      <c r="BO206" s="217"/>
      <c r="BP206" s="217"/>
      <c r="BQ206" s="217"/>
      <c r="BR206" s="186" t="s">
        <v>366</v>
      </c>
      <c r="BS206" s="186" t="s">
        <v>367</v>
      </c>
      <c r="BT206" s="186"/>
      <c r="BU206" s="186"/>
      <c r="BV206" s="186">
        <v>2</v>
      </c>
      <c r="BW206" s="186" t="s">
        <v>368</v>
      </c>
      <c r="BX206" s="186" t="s">
        <v>198</v>
      </c>
      <c r="BY206" s="221">
        <v>1.4999999999999999E-2</v>
      </c>
      <c r="BZ206" s="217">
        <v>0</v>
      </c>
      <c r="CA206" s="217">
        <v>0</v>
      </c>
      <c r="CB206" s="217">
        <v>0</v>
      </c>
      <c r="CC206" s="217">
        <v>5</v>
      </c>
      <c r="CD206" s="217">
        <v>1.25</v>
      </c>
      <c r="CE206" s="217">
        <v>1</v>
      </c>
      <c r="CF206" s="186">
        <v>0</v>
      </c>
      <c r="CG206" s="186">
        <v>0</v>
      </c>
      <c r="CH206" s="101">
        <v>0</v>
      </c>
      <c r="CI206" s="101">
        <v>0</v>
      </c>
      <c r="CJ206" s="101">
        <v>0</v>
      </c>
      <c r="CK206" s="101">
        <v>0</v>
      </c>
      <c r="CL206" s="101">
        <v>0</v>
      </c>
      <c r="CM206" s="101">
        <v>0</v>
      </c>
      <c r="CN206" s="101">
        <v>0</v>
      </c>
      <c r="CO206" s="101">
        <v>5</v>
      </c>
      <c r="CP206" s="220">
        <v>1</v>
      </c>
      <c r="CQ206" s="216">
        <v>1</v>
      </c>
      <c r="CR206" s="222">
        <v>1.25</v>
      </c>
      <c r="CS206" s="198">
        <v>0.21249999999999999</v>
      </c>
      <c r="CT206" s="198">
        <v>0.17</v>
      </c>
      <c r="CU206" s="198">
        <v>0.2</v>
      </c>
      <c r="CV206" s="198">
        <v>0.16</v>
      </c>
      <c r="CW206" s="222">
        <v>0.1558823529411765</v>
      </c>
      <c r="CX206" s="272"/>
      <c r="CY206" s="272">
        <v>1969.090909090909</v>
      </c>
      <c r="CZ206" s="272">
        <v>361</v>
      </c>
      <c r="DA206" s="272"/>
      <c r="DB206" s="272"/>
      <c r="DC206" s="272"/>
      <c r="DD206" s="230">
        <f t="shared" si="27"/>
        <v>0.15588235294117647</v>
      </c>
      <c r="DE206" s="273">
        <f t="shared" si="28"/>
        <v>0</v>
      </c>
      <c r="DF206" s="14">
        <f t="shared" si="29"/>
        <v>5</v>
      </c>
      <c r="DG206" s="148">
        <f t="shared" si="30"/>
        <v>1</v>
      </c>
      <c r="DH206" s="148" t="str">
        <f t="shared" si="31"/>
        <v/>
      </c>
      <c r="DI206" s="273">
        <f t="shared" si="32"/>
        <v>1</v>
      </c>
      <c r="DJ206" s="264">
        <f t="shared" si="33"/>
        <v>1</v>
      </c>
      <c r="DL206" s="14" t="str">
        <f>IFERROR(#REF!-AP206,"")</f>
        <v/>
      </c>
      <c r="DN206" s="274" t="str">
        <f>IFERROR(#REF!-M206,"")</f>
        <v/>
      </c>
      <c r="DO206" s="186" t="e">
        <f>IF(#REF!&gt;AQ206,0,1)</f>
        <v>#REF!</v>
      </c>
      <c r="DP206" s="186">
        <f t="shared" si="34"/>
        <v>1</v>
      </c>
      <c r="DQ206" s="186">
        <f t="shared" si="35"/>
        <v>1</v>
      </c>
      <c r="DR206" s="186"/>
      <c r="DS206" s="186"/>
      <c r="DT206" s="186"/>
      <c r="DU206" s="186"/>
      <c r="DV206" s="186"/>
      <c r="DW206" s="186"/>
      <c r="DX206" s="186"/>
      <c r="DY206" s="186"/>
      <c r="DZ206" s="186"/>
      <c r="EA206" s="186"/>
      <c r="EB206" s="186"/>
      <c r="EC206" s="186"/>
      <c r="ED206" s="186"/>
      <c r="EE206" s="186"/>
      <c r="EF206" s="186"/>
      <c r="EG206" s="186"/>
      <c r="EH206" s="186"/>
      <c r="EI206" s="186"/>
      <c r="EJ206" s="186"/>
    </row>
    <row r="207" spans="1:140" s="195" customFormat="1" ht="31.5" hidden="1" customHeight="1" x14ac:dyDescent="0.2">
      <c r="A207" s="214">
        <v>44935</v>
      </c>
      <c r="B207" s="194">
        <v>9</v>
      </c>
      <c r="C207" s="194">
        <v>1</v>
      </c>
      <c r="D207" s="193">
        <v>2023</v>
      </c>
      <c r="E207" s="194">
        <v>125</v>
      </c>
      <c r="F207" s="194">
        <v>691</v>
      </c>
      <c r="G207" s="194">
        <v>2</v>
      </c>
      <c r="H207" s="207" t="s">
        <v>369</v>
      </c>
      <c r="I207" s="148" t="s">
        <v>370</v>
      </c>
      <c r="J207" s="148" t="s">
        <v>193</v>
      </c>
      <c r="K207" s="148">
        <v>4</v>
      </c>
      <c r="L207" s="148">
        <v>4</v>
      </c>
      <c r="M207" s="208">
        <v>194</v>
      </c>
      <c r="N207" s="209">
        <v>174</v>
      </c>
      <c r="O207" s="210">
        <v>213</v>
      </c>
      <c r="P207" s="196"/>
      <c r="Q207" s="196"/>
      <c r="R207" s="196"/>
      <c r="S207" s="196"/>
      <c r="T207" s="196"/>
      <c r="U207" s="196"/>
      <c r="V207" s="196"/>
      <c r="W207" s="196"/>
      <c r="X207" s="196"/>
      <c r="Y207" s="196"/>
      <c r="Z207" s="197"/>
      <c r="AA207" s="197"/>
      <c r="AB207" s="196"/>
      <c r="AC207" s="196"/>
      <c r="AD207" s="196">
        <v>224</v>
      </c>
      <c r="AE207" s="196">
        <v>228</v>
      </c>
      <c r="AF207" s="196"/>
      <c r="AG207" s="196"/>
      <c r="AH207" s="196"/>
      <c r="AI207" s="196">
        <v>201</v>
      </c>
      <c r="AJ207" s="196">
        <v>209</v>
      </c>
      <c r="AK207" s="196"/>
      <c r="AL207" s="197"/>
      <c r="AM207" s="197">
        <v>115</v>
      </c>
      <c r="AN207" s="271">
        <v>226</v>
      </c>
      <c r="AO207" s="271">
        <v>205</v>
      </c>
      <c r="AP207" s="218">
        <v>120</v>
      </c>
      <c r="AQ207" s="219">
        <v>120</v>
      </c>
      <c r="AR207" s="217">
        <v>125.2173913043478</v>
      </c>
      <c r="AS207" s="217">
        <v>115</v>
      </c>
      <c r="AT207" s="217"/>
      <c r="AU207" s="217"/>
      <c r="AV207" s="217"/>
      <c r="AW207" s="217"/>
      <c r="AX207" s="217"/>
      <c r="AY207" s="217"/>
      <c r="AZ207" s="217"/>
      <c r="BA207" s="217"/>
      <c r="BB207" s="217"/>
      <c r="BC207" s="217"/>
      <c r="BD207" s="217"/>
      <c r="BE207" s="217"/>
      <c r="BF207" s="217"/>
      <c r="BG207" s="217"/>
      <c r="BH207" s="217"/>
      <c r="BI207" s="217">
        <v>3</v>
      </c>
      <c r="BJ207" s="217">
        <v>2</v>
      </c>
      <c r="BK207" s="217">
        <v>1</v>
      </c>
      <c r="BL207" s="217"/>
      <c r="BM207" s="217"/>
      <c r="BN207" s="217"/>
      <c r="BO207" s="217"/>
      <c r="BP207" s="217"/>
      <c r="BQ207" s="217"/>
      <c r="BR207" s="186" t="s">
        <v>366</v>
      </c>
      <c r="BS207" s="186" t="s">
        <v>367</v>
      </c>
      <c r="BT207" s="186"/>
      <c r="BU207" s="186"/>
      <c r="BV207" s="186">
        <v>2</v>
      </c>
      <c r="BW207" s="186" t="s">
        <v>368</v>
      </c>
      <c r="BX207" s="186" t="s">
        <v>198</v>
      </c>
      <c r="BY207" s="221">
        <v>1.4999999999999999E-2</v>
      </c>
      <c r="BZ207" s="217">
        <v>0</v>
      </c>
      <c r="CA207" s="217">
        <v>0</v>
      </c>
      <c r="CB207" s="217">
        <v>0</v>
      </c>
      <c r="CC207" s="217">
        <v>6</v>
      </c>
      <c r="CD207" s="217">
        <v>1.5</v>
      </c>
      <c r="CE207" s="217">
        <v>1</v>
      </c>
      <c r="CF207" s="186">
        <v>0</v>
      </c>
      <c r="CG207" s="186">
        <v>0</v>
      </c>
      <c r="CH207" s="101">
        <v>0</v>
      </c>
      <c r="CI207" s="101">
        <v>0</v>
      </c>
      <c r="CJ207" s="101">
        <v>0</v>
      </c>
      <c r="CK207" s="101">
        <v>0</v>
      </c>
      <c r="CL207" s="101">
        <v>0</v>
      </c>
      <c r="CM207" s="101">
        <v>0</v>
      </c>
      <c r="CN207" s="101">
        <v>0</v>
      </c>
      <c r="CO207" s="101">
        <v>6</v>
      </c>
      <c r="CP207" s="220">
        <v>1</v>
      </c>
      <c r="CQ207" s="216">
        <v>1</v>
      </c>
      <c r="CR207" s="222">
        <v>1.5</v>
      </c>
      <c r="CS207" s="198">
        <v>0.29099999999999998</v>
      </c>
      <c r="CT207" s="198">
        <v>0.19400000000000001</v>
      </c>
      <c r="CU207" s="198">
        <v>0.3075</v>
      </c>
      <c r="CV207" s="198">
        <v>0.20499999999999999</v>
      </c>
      <c r="CW207" s="222">
        <v>0.16494845360824739</v>
      </c>
      <c r="CX207" s="272">
        <v>1.1979166666666669E-2</v>
      </c>
      <c r="CY207" s="272">
        <v>1969.090909090909</v>
      </c>
      <c r="CZ207" s="272">
        <v>361</v>
      </c>
      <c r="DA207" s="272"/>
      <c r="DB207" s="272"/>
      <c r="DC207" s="272"/>
      <c r="DD207" s="230">
        <f t="shared" si="27"/>
        <v>0.16494845360824742</v>
      </c>
      <c r="DE207" s="273">
        <f t="shared" si="28"/>
        <v>0</v>
      </c>
      <c r="DF207" s="14">
        <f t="shared" si="29"/>
        <v>6</v>
      </c>
      <c r="DG207" s="148">
        <f t="shared" si="30"/>
        <v>2</v>
      </c>
      <c r="DH207" s="148">
        <f t="shared" si="31"/>
        <v>0</v>
      </c>
      <c r="DI207" s="273">
        <f t="shared" si="32"/>
        <v>2</v>
      </c>
      <c r="DJ207" s="264">
        <f t="shared" si="33"/>
        <v>1</v>
      </c>
      <c r="DL207" s="14" t="str">
        <f>IFERROR(#REF!-AP207,"")</f>
        <v/>
      </c>
      <c r="DN207" s="274" t="str">
        <f>IFERROR(#REF!-M207,"")</f>
        <v/>
      </c>
      <c r="DO207" s="186" t="e">
        <f>IF(#REF!&gt;AQ207,0,1)</f>
        <v>#REF!</v>
      </c>
      <c r="DP207" s="186">
        <f t="shared" si="34"/>
        <v>1</v>
      </c>
      <c r="DQ207" s="186">
        <f t="shared" si="35"/>
        <v>1</v>
      </c>
      <c r="DR207" s="186"/>
      <c r="DS207" s="186"/>
      <c r="DT207" s="186"/>
      <c r="DU207" s="186"/>
      <c r="DV207" s="186"/>
      <c r="DW207" s="186"/>
      <c r="DX207" s="186"/>
      <c r="DY207" s="186"/>
      <c r="DZ207" s="186"/>
      <c r="EA207" s="186"/>
      <c r="EB207" s="186"/>
      <c r="EC207" s="186"/>
      <c r="ED207" s="186"/>
      <c r="EE207" s="186"/>
      <c r="EF207" s="186"/>
      <c r="EG207" s="186"/>
      <c r="EH207" s="186"/>
      <c r="EI207" s="186"/>
      <c r="EJ207" s="186"/>
    </row>
    <row r="208" spans="1:140" s="195" customFormat="1" ht="31.5" hidden="1" customHeight="1" x14ac:dyDescent="0.2">
      <c r="A208" s="214">
        <v>44935</v>
      </c>
      <c r="B208" s="194">
        <v>9</v>
      </c>
      <c r="C208" s="194">
        <v>1</v>
      </c>
      <c r="D208" s="193">
        <v>2023</v>
      </c>
      <c r="E208" s="194">
        <v>570</v>
      </c>
      <c r="F208" s="194">
        <v>1084</v>
      </c>
      <c r="G208" s="194">
        <v>2</v>
      </c>
      <c r="H208" s="207" t="s">
        <v>337</v>
      </c>
      <c r="I208" s="148" t="s">
        <v>338</v>
      </c>
      <c r="J208" s="148" t="s">
        <v>193</v>
      </c>
      <c r="K208" s="148">
        <v>1</v>
      </c>
      <c r="L208" s="148">
        <v>6</v>
      </c>
      <c r="M208" s="208">
        <v>1469</v>
      </c>
      <c r="N208" s="209">
        <v>1411</v>
      </c>
      <c r="O208" s="210">
        <v>1543</v>
      </c>
      <c r="P208" s="196"/>
      <c r="Q208" s="196">
        <v>2553</v>
      </c>
      <c r="R208" s="196">
        <v>2384</v>
      </c>
      <c r="S208" s="196">
        <v>2488</v>
      </c>
      <c r="T208" s="196"/>
      <c r="U208" s="196"/>
      <c r="V208" s="196">
        <v>1743</v>
      </c>
      <c r="W208" s="196">
        <v>1708</v>
      </c>
      <c r="X208" s="196">
        <v>1803</v>
      </c>
      <c r="Y208" s="196"/>
      <c r="Z208" s="197">
        <v>152</v>
      </c>
      <c r="AA208" s="197">
        <v>147</v>
      </c>
      <c r="AB208" s="196"/>
      <c r="AC208" s="196"/>
      <c r="AD208" s="196"/>
      <c r="AE208" s="196"/>
      <c r="AF208" s="196"/>
      <c r="AG208" s="196"/>
      <c r="AH208" s="196"/>
      <c r="AI208" s="196"/>
      <c r="AJ208" s="196"/>
      <c r="AK208" s="196"/>
      <c r="AL208" s="197"/>
      <c r="AM208" s="197"/>
      <c r="AN208" s="271">
        <v>2475</v>
      </c>
      <c r="AO208" s="271">
        <v>1751.333333333333</v>
      </c>
      <c r="AP208" s="218">
        <v>20</v>
      </c>
      <c r="AQ208" s="219">
        <v>180</v>
      </c>
      <c r="AR208" s="217">
        <v>24.08026755852843</v>
      </c>
      <c r="AS208" s="217">
        <v>149.5</v>
      </c>
      <c r="AT208" s="217"/>
      <c r="AU208" s="217"/>
      <c r="AV208" s="217">
        <v>144</v>
      </c>
      <c r="AW208" s="217">
        <v>4</v>
      </c>
      <c r="AX208" s="217">
        <v>4</v>
      </c>
      <c r="AY208" s="217">
        <v>4</v>
      </c>
      <c r="AZ208" s="217"/>
      <c r="BA208" s="217"/>
      <c r="BB208" s="217"/>
      <c r="BC208" s="217"/>
      <c r="BD208" s="217"/>
      <c r="BE208" s="217"/>
      <c r="BF208" s="217"/>
      <c r="BG208" s="217"/>
      <c r="BH208" s="217">
        <v>120</v>
      </c>
      <c r="BI208" s="217"/>
      <c r="BJ208" s="217"/>
      <c r="BK208" s="217"/>
      <c r="BL208" s="217"/>
      <c r="BM208" s="217"/>
      <c r="BN208" s="217"/>
      <c r="BO208" s="217"/>
      <c r="BP208" s="217"/>
      <c r="BQ208" s="217"/>
      <c r="BR208" s="186" t="s">
        <v>194</v>
      </c>
      <c r="BS208" s="186" t="s">
        <v>195</v>
      </c>
      <c r="BT208" s="186" t="s">
        <v>339</v>
      </c>
      <c r="BU208" s="186" t="s">
        <v>197</v>
      </c>
      <c r="BV208" s="186">
        <v>2</v>
      </c>
      <c r="BW208" s="186" t="s">
        <v>340</v>
      </c>
      <c r="BX208" s="186" t="s">
        <v>198</v>
      </c>
      <c r="BY208" s="221">
        <v>1.4999999999999999E-2</v>
      </c>
      <c r="BZ208" s="217">
        <v>12</v>
      </c>
      <c r="CA208" s="217">
        <v>2</v>
      </c>
      <c r="CB208" s="217">
        <v>146</v>
      </c>
      <c r="CC208" s="217">
        <v>0</v>
      </c>
      <c r="CD208" s="217">
        <v>0</v>
      </c>
      <c r="CE208" s="217">
        <v>120</v>
      </c>
      <c r="CF208" s="186">
        <v>0</v>
      </c>
      <c r="CG208" s="186">
        <v>0</v>
      </c>
      <c r="CH208" s="101">
        <v>0</v>
      </c>
      <c r="CI208" s="101">
        <v>0</v>
      </c>
      <c r="CJ208" s="101">
        <v>0</v>
      </c>
      <c r="CK208" s="101">
        <v>0</v>
      </c>
      <c r="CL208" s="101">
        <v>0</v>
      </c>
      <c r="CM208" s="101">
        <v>0</v>
      </c>
      <c r="CN208" s="101">
        <v>0</v>
      </c>
      <c r="CO208" s="101">
        <v>12</v>
      </c>
      <c r="CP208" s="220">
        <v>2</v>
      </c>
      <c r="CQ208" s="216">
        <v>266</v>
      </c>
      <c r="CR208" s="222">
        <v>7.5187969924812026E-3</v>
      </c>
      <c r="CS208" s="198">
        <v>2.9380000000000002</v>
      </c>
      <c r="CT208" s="198">
        <v>390.75400000000002</v>
      </c>
      <c r="CU208" s="198">
        <v>3.5026666666666659</v>
      </c>
      <c r="CV208" s="198">
        <v>465.85466666666662</v>
      </c>
      <c r="CW208" s="222">
        <v>0.68481960517358742</v>
      </c>
      <c r="CX208" s="272">
        <v>8.3055555555555549E-2</v>
      </c>
      <c r="CY208" s="272">
        <v>87296.363636363647</v>
      </c>
      <c r="CZ208" s="272">
        <v>361</v>
      </c>
      <c r="DA208" s="272"/>
      <c r="DB208" s="272"/>
      <c r="DC208" s="272"/>
      <c r="DD208" s="230">
        <f t="shared" si="27"/>
        <v>0.68481960517358742</v>
      </c>
      <c r="DE208" s="273">
        <f t="shared" si="28"/>
        <v>264</v>
      </c>
      <c r="DF208" s="14">
        <f t="shared" si="29"/>
        <v>12</v>
      </c>
      <c r="DG208" s="148">
        <f t="shared" si="30"/>
        <v>2</v>
      </c>
      <c r="DH208" s="148">
        <f t="shared" si="31"/>
        <v>0.1</v>
      </c>
      <c r="DI208" s="273">
        <f t="shared" si="32"/>
        <v>266</v>
      </c>
      <c r="DJ208" s="264">
        <f t="shared" si="33"/>
        <v>7.5187969924812026E-3</v>
      </c>
      <c r="DL208" s="14" t="str">
        <f>IFERROR(#REF!-AP208,"")</f>
        <v/>
      </c>
      <c r="DN208" s="274" t="str">
        <f>IFERROR(#REF!-M208,"")</f>
        <v/>
      </c>
      <c r="DO208" s="186" t="e">
        <f>IF(#REF!&gt;AQ208,0,1)</f>
        <v>#REF!</v>
      </c>
      <c r="DP208" s="186">
        <f t="shared" si="34"/>
        <v>1</v>
      </c>
      <c r="DQ208" s="186">
        <f t="shared" si="35"/>
        <v>0</v>
      </c>
      <c r="DR208" s="186"/>
      <c r="DS208" s="186"/>
      <c r="DT208" s="186"/>
      <c r="DU208" s="186"/>
      <c r="DV208" s="186"/>
      <c r="DW208" s="186"/>
      <c r="DX208" s="186"/>
      <c r="DY208" s="186"/>
      <c r="DZ208" s="186"/>
      <c r="EA208" s="186"/>
      <c r="EB208" s="186"/>
      <c r="EC208" s="186"/>
      <c r="ED208" s="186"/>
      <c r="EE208" s="186"/>
      <c r="EF208" s="186"/>
      <c r="EG208" s="186"/>
      <c r="EH208" s="186"/>
      <c r="EI208" s="186"/>
      <c r="EJ208" s="186"/>
    </row>
    <row r="209" spans="1:140" s="195" customFormat="1" ht="31.5" hidden="1" customHeight="1" x14ac:dyDescent="0.2">
      <c r="A209" s="214">
        <v>44935</v>
      </c>
      <c r="B209" s="194">
        <v>9</v>
      </c>
      <c r="C209" s="194">
        <v>1</v>
      </c>
      <c r="D209" s="193">
        <v>2023</v>
      </c>
      <c r="E209" s="194">
        <v>570</v>
      </c>
      <c r="F209" s="194">
        <v>1083</v>
      </c>
      <c r="G209" s="194">
        <v>2</v>
      </c>
      <c r="H209" s="207"/>
      <c r="I209" s="148"/>
      <c r="J209" s="148"/>
      <c r="K209" s="148"/>
      <c r="L209" s="148"/>
      <c r="M209" s="208">
        <v>0</v>
      </c>
      <c r="N209" s="209">
        <v>0</v>
      </c>
      <c r="O209" s="210">
        <v>0</v>
      </c>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c r="AO209" s="271"/>
      <c r="AP209" s="218">
        <v>0</v>
      </c>
      <c r="AQ209" s="219">
        <v>0</v>
      </c>
      <c r="AR209" s="217"/>
      <c r="AS209" s="217"/>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v>2</v>
      </c>
      <c r="BW209" s="186"/>
      <c r="BX209" s="186" t="s">
        <v>198</v>
      </c>
      <c r="BY209" s="221">
        <v>1.4999999999999999E-2</v>
      </c>
      <c r="BZ209" s="217">
        <v>0</v>
      </c>
      <c r="CA209" s="217"/>
      <c r="CB209" s="217">
        <v>0</v>
      </c>
      <c r="CC209" s="217">
        <v>0</v>
      </c>
      <c r="CD209" s="217"/>
      <c r="CE209" s="217">
        <v>0</v>
      </c>
      <c r="CF209" s="186">
        <v>0</v>
      </c>
      <c r="CG209" s="186">
        <v>0</v>
      </c>
      <c r="CH209" s="101">
        <v>0</v>
      </c>
      <c r="CI209" s="101">
        <v>0</v>
      </c>
      <c r="CJ209" s="101">
        <v>0</v>
      </c>
      <c r="CK209" s="101">
        <v>0</v>
      </c>
      <c r="CL209" s="101">
        <v>0</v>
      </c>
      <c r="CM209" s="101">
        <v>0</v>
      </c>
      <c r="CN209" s="101">
        <v>0</v>
      </c>
      <c r="CO209" s="101">
        <v>0</v>
      </c>
      <c r="CP209" s="220">
        <v>0</v>
      </c>
      <c r="CQ209" s="216">
        <v>0</v>
      </c>
      <c r="CR209" s="222"/>
      <c r="CS209" s="198">
        <v>0</v>
      </c>
      <c r="CT209" s="198">
        <v>0</v>
      </c>
      <c r="CU209" s="198"/>
      <c r="CV209" s="198"/>
      <c r="CW209" s="222"/>
      <c r="CX209" s="272"/>
      <c r="CY209" s="272">
        <v>0</v>
      </c>
      <c r="CZ209" s="272">
        <v>361</v>
      </c>
      <c r="DA209" s="272"/>
      <c r="DB209" s="272"/>
      <c r="DC209" s="272"/>
      <c r="DD209" s="230" t="str">
        <f t="shared" si="27"/>
        <v/>
      </c>
      <c r="DE209" s="273">
        <f t="shared" si="28"/>
        <v>0</v>
      </c>
      <c r="DF209" s="14">
        <f t="shared" si="29"/>
        <v>0</v>
      </c>
      <c r="DG209" s="148" t="str">
        <f t="shared" si="30"/>
        <v/>
      </c>
      <c r="DH209" s="148" t="str">
        <f t="shared" si="31"/>
        <v/>
      </c>
      <c r="DI209" s="273" t="str">
        <f t="shared" si="32"/>
        <v/>
      </c>
      <c r="DJ209" s="264" t="str">
        <f t="shared" si="33"/>
        <v/>
      </c>
      <c r="DL209" s="14" t="str">
        <f>IFERROR(#REF!-AP209,"")</f>
        <v/>
      </c>
      <c r="DN209" s="274" t="str">
        <f>IFERROR(#REF!-M209,"")</f>
        <v/>
      </c>
      <c r="DO209" s="186" t="e">
        <f>IF(#REF!&gt;AQ209,0,1)</f>
        <v>#REF!</v>
      </c>
      <c r="DP209" s="186">
        <f t="shared" si="34"/>
        <v>1</v>
      </c>
      <c r="DQ209" s="186">
        <f t="shared" si="35"/>
        <v>1</v>
      </c>
      <c r="DR209" s="186"/>
      <c r="DS209" s="186"/>
      <c r="DT209" s="186"/>
      <c r="DU209" s="186"/>
      <c r="DV209" s="186"/>
      <c r="DW209" s="186"/>
      <c r="DX209" s="186"/>
      <c r="DY209" s="186"/>
      <c r="DZ209" s="186"/>
      <c r="EA209" s="186"/>
      <c r="EB209" s="186"/>
      <c r="EC209" s="186"/>
      <c r="ED209" s="186"/>
      <c r="EE209" s="186"/>
      <c r="EF209" s="186"/>
      <c r="EG209" s="186"/>
      <c r="EH209" s="186"/>
      <c r="EI209" s="186"/>
      <c r="EJ209" s="186"/>
    </row>
    <row r="210" spans="1:140" s="195" customFormat="1" ht="31.5" hidden="1" customHeight="1" x14ac:dyDescent="0.2">
      <c r="A210" s="214">
        <v>44935</v>
      </c>
      <c r="B210" s="194">
        <v>9</v>
      </c>
      <c r="C210" s="194">
        <v>1</v>
      </c>
      <c r="D210" s="193">
        <v>2023</v>
      </c>
      <c r="E210" s="194">
        <v>570</v>
      </c>
      <c r="F210" s="194">
        <v>1085</v>
      </c>
      <c r="G210" s="194">
        <v>2</v>
      </c>
      <c r="H210" s="207"/>
      <c r="I210" s="148"/>
      <c r="J210" s="148"/>
      <c r="K210" s="148"/>
      <c r="L210" s="148"/>
      <c r="M210" s="208">
        <v>0</v>
      </c>
      <c r="N210" s="209">
        <v>0</v>
      </c>
      <c r="O210" s="210">
        <v>0</v>
      </c>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c r="AO210" s="271"/>
      <c r="AP210" s="218">
        <v>0</v>
      </c>
      <c r="AQ210" s="219">
        <v>0</v>
      </c>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v>2</v>
      </c>
      <c r="BW210" s="186"/>
      <c r="BX210" s="186" t="s">
        <v>198</v>
      </c>
      <c r="BY210" s="221">
        <v>1.4999999999999999E-2</v>
      </c>
      <c r="BZ210" s="217">
        <v>0</v>
      </c>
      <c r="CA210" s="217"/>
      <c r="CB210" s="217">
        <v>0</v>
      </c>
      <c r="CC210" s="217">
        <v>0</v>
      </c>
      <c r="CD210" s="217"/>
      <c r="CE210" s="217">
        <v>0</v>
      </c>
      <c r="CF210" s="186">
        <v>0</v>
      </c>
      <c r="CG210" s="186">
        <v>0</v>
      </c>
      <c r="CH210" s="101">
        <v>0</v>
      </c>
      <c r="CI210" s="101">
        <v>0</v>
      </c>
      <c r="CJ210" s="101">
        <v>0</v>
      </c>
      <c r="CK210" s="101">
        <v>0</v>
      </c>
      <c r="CL210" s="101">
        <v>0</v>
      </c>
      <c r="CM210" s="101">
        <v>0</v>
      </c>
      <c r="CN210" s="101">
        <v>0</v>
      </c>
      <c r="CO210" s="101">
        <v>0</v>
      </c>
      <c r="CP210" s="220">
        <v>0</v>
      </c>
      <c r="CQ210" s="216">
        <v>0</v>
      </c>
      <c r="CR210" s="222"/>
      <c r="CS210" s="198">
        <v>0</v>
      </c>
      <c r="CT210" s="198">
        <v>0</v>
      </c>
      <c r="CU210" s="198"/>
      <c r="CV210" s="198"/>
      <c r="CW210" s="222"/>
      <c r="CX210" s="272"/>
      <c r="CY210" s="272">
        <v>0</v>
      </c>
      <c r="CZ210" s="272">
        <v>361</v>
      </c>
      <c r="DA210" s="272"/>
      <c r="DB210" s="272"/>
      <c r="DC210" s="272"/>
      <c r="DD210" s="230" t="str">
        <f t="shared" si="27"/>
        <v/>
      </c>
      <c r="DE210" s="273">
        <f t="shared" si="28"/>
        <v>0</v>
      </c>
      <c r="DF210" s="14">
        <f t="shared" si="29"/>
        <v>0</v>
      </c>
      <c r="DG210" s="148" t="str">
        <f t="shared" si="30"/>
        <v/>
      </c>
      <c r="DH210" s="148" t="str">
        <f t="shared" si="31"/>
        <v/>
      </c>
      <c r="DI210" s="273" t="str">
        <f t="shared" si="32"/>
        <v/>
      </c>
      <c r="DJ210" s="264" t="str">
        <f t="shared" si="33"/>
        <v/>
      </c>
      <c r="DL210" s="14" t="str">
        <f>IFERROR(#REF!-AP210,"")</f>
        <v/>
      </c>
      <c r="DN210" s="274" t="str">
        <f>IFERROR(#REF!-M210,"")</f>
        <v/>
      </c>
      <c r="DO210" s="186" t="e">
        <f>IF(#REF!&gt;AQ210,0,1)</f>
        <v>#REF!</v>
      </c>
      <c r="DP210" s="186">
        <f t="shared" si="34"/>
        <v>1</v>
      </c>
      <c r="DQ210" s="186">
        <f t="shared" si="35"/>
        <v>1</v>
      </c>
      <c r="DR210" s="186"/>
      <c r="DS210" s="186"/>
      <c r="DT210" s="186"/>
      <c r="DU210" s="186"/>
      <c r="DV210" s="186"/>
      <c r="DW210" s="186"/>
      <c r="DX210" s="186"/>
      <c r="DY210" s="186"/>
      <c r="DZ210" s="186"/>
      <c r="EA210" s="186"/>
      <c r="EB210" s="186"/>
      <c r="EC210" s="186"/>
      <c r="ED210" s="186"/>
      <c r="EE210" s="186"/>
      <c r="EF210" s="186"/>
      <c r="EG210" s="186"/>
      <c r="EH210" s="186"/>
      <c r="EI210" s="186"/>
      <c r="EJ210" s="186"/>
    </row>
    <row r="211" spans="1:140" s="195" customFormat="1" ht="31.5" hidden="1" customHeight="1" x14ac:dyDescent="0.2">
      <c r="A211" s="214">
        <v>44935</v>
      </c>
      <c r="B211" s="194">
        <v>9</v>
      </c>
      <c r="C211" s="194">
        <v>1</v>
      </c>
      <c r="D211" s="193">
        <v>2023</v>
      </c>
      <c r="E211" s="194">
        <v>375</v>
      </c>
      <c r="F211" s="194">
        <v>437</v>
      </c>
      <c r="G211" s="194">
        <v>3</v>
      </c>
      <c r="H211" s="207" t="s">
        <v>281</v>
      </c>
      <c r="I211" s="148" t="s">
        <v>282</v>
      </c>
      <c r="J211" s="148" t="s">
        <v>193</v>
      </c>
      <c r="K211" s="148">
        <v>4</v>
      </c>
      <c r="L211" s="148">
        <v>2</v>
      </c>
      <c r="M211" s="208">
        <v>168</v>
      </c>
      <c r="N211" s="209">
        <v>158</v>
      </c>
      <c r="O211" s="210">
        <v>179</v>
      </c>
      <c r="P211" s="196"/>
      <c r="Q211" s="196">
        <v>301</v>
      </c>
      <c r="R211" s="196">
        <v>304</v>
      </c>
      <c r="S211" s="196">
        <v>259</v>
      </c>
      <c r="T211" s="196"/>
      <c r="U211" s="196"/>
      <c r="V211" s="196">
        <v>179</v>
      </c>
      <c r="W211" s="196">
        <v>183</v>
      </c>
      <c r="X211" s="196">
        <v>189</v>
      </c>
      <c r="Y211" s="196"/>
      <c r="Z211" s="197">
        <v>108</v>
      </c>
      <c r="AA211" s="197">
        <v>109</v>
      </c>
      <c r="AB211" s="196"/>
      <c r="AC211" s="196">
        <v>279</v>
      </c>
      <c r="AD211" s="196">
        <v>282</v>
      </c>
      <c r="AE211" s="196">
        <v>275</v>
      </c>
      <c r="AF211" s="196"/>
      <c r="AG211" s="196"/>
      <c r="AH211" s="196">
        <v>174</v>
      </c>
      <c r="AI211" s="196">
        <v>184</v>
      </c>
      <c r="AJ211" s="196">
        <v>172</v>
      </c>
      <c r="AK211" s="196"/>
      <c r="AL211" s="197">
        <v>106</v>
      </c>
      <c r="AM211" s="197">
        <v>105</v>
      </c>
      <c r="AN211" s="271">
        <v>283.33333333333331</v>
      </c>
      <c r="AO211" s="271">
        <v>180.16666666666671</v>
      </c>
      <c r="AP211" s="218">
        <v>120</v>
      </c>
      <c r="AQ211" s="219">
        <v>120</v>
      </c>
      <c r="AR211" s="217">
        <v>134.57943925233641</v>
      </c>
      <c r="AS211" s="217">
        <v>107</v>
      </c>
      <c r="AT211" s="217"/>
      <c r="AU211" s="217"/>
      <c r="AV211" s="217">
        <v>700</v>
      </c>
      <c r="AW211" s="217">
        <v>10</v>
      </c>
      <c r="AX211" s="217">
        <v>10</v>
      </c>
      <c r="AY211" s="217">
        <v>2</v>
      </c>
      <c r="AZ211" s="217"/>
      <c r="BA211" s="217"/>
      <c r="BB211" s="217"/>
      <c r="BC211" s="217"/>
      <c r="BD211" s="217"/>
      <c r="BE211" s="217"/>
      <c r="BF211" s="217"/>
      <c r="BG211" s="217"/>
      <c r="BH211" s="217">
        <v>1900</v>
      </c>
      <c r="BI211" s="217">
        <v>2</v>
      </c>
      <c r="BJ211" s="217">
        <v>1</v>
      </c>
      <c r="BK211" s="217">
        <v>4</v>
      </c>
      <c r="BL211" s="217"/>
      <c r="BM211" s="217"/>
      <c r="BN211" s="217"/>
      <c r="BO211" s="217"/>
      <c r="BP211" s="217"/>
      <c r="BQ211" s="217"/>
      <c r="BR211" s="186" t="s">
        <v>194</v>
      </c>
      <c r="BS211" s="186" t="s">
        <v>195</v>
      </c>
      <c r="BT211" s="186" t="s">
        <v>283</v>
      </c>
      <c r="BU211" s="186" t="s">
        <v>197</v>
      </c>
      <c r="BV211" s="186">
        <v>2</v>
      </c>
      <c r="BW211" s="186" t="s">
        <v>284</v>
      </c>
      <c r="BX211" s="186" t="s">
        <v>198</v>
      </c>
      <c r="BY211" s="221">
        <v>1.4999999999999999E-2</v>
      </c>
      <c r="BZ211" s="217">
        <v>22</v>
      </c>
      <c r="CA211" s="217">
        <v>11</v>
      </c>
      <c r="CB211" s="217">
        <v>711</v>
      </c>
      <c r="CC211" s="217">
        <v>7</v>
      </c>
      <c r="CD211" s="217">
        <v>3.5</v>
      </c>
      <c r="CE211" s="217">
        <v>1903</v>
      </c>
      <c r="CF211" s="186">
        <v>6</v>
      </c>
      <c r="CG211" s="186">
        <v>5</v>
      </c>
      <c r="CH211" s="101">
        <v>3</v>
      </c>
      <c r="CI211" s="101">
        <v>0</v>
      </c>
      <c r="CJ211" s="101">
        <v>0</v>
      </c>
      <c r="CK211" s="101">
        <v>0</v>
      </c>
      <c r="CL211" s="101">
        <v>0</v>
      </c>
      <c r="CM211" s="101">
        <v>0</v>
      </c>
      <c r="CN211" s="101">
        <v>0</v>
      </c>
      <c r="CO211" s="101">
        <v>29</v>
      </c>
      <c r="CP211" s="220">
        <v>14</v>
      </c>
      <c r="CQ211" s="216">
        <v>2614</v>
      </c>
      <c r="CR211" s="222">
        <v>5.5470543228768173E-3</v>
      </c>
      <c r="CS211" s="198">
        <v>2.4359999999999999</v>
      </c>
      <c r="CT211" s="198">
        <v>439.15199999999999</v>
      </c>
      <c r="CU211" s="198">
        <v>2.6124166666666659</v>
      </c>
      <c r="CV211" s="198">
        <v>470.95566666666662</v>
      </c>
      <c r="CW211" s="222">
        <v>0.6865079365079364</v>
      </c>
      <c r="CX211" s="272">
        <v>0.10774305555555561</v>
      </c>
      <c r="CY211" s="272">
        <v>5147203.6363636367</v>
      </c>
      <c r="CZ211" s="272">
        <v>361</v>
      </c>
      <c r="DA211" s="272"/>
      <c r="DB211" s="272"/>
      <c r="DC211" s="272"/>
      <c r="DD211" s="230">
        <f t="shared" si="27"/>
        <v>0.6865079365079364</v>
      </c>
      <c r="DE211" s="273">
        <f t="shared" si="28"/>
        <v>2600</v>
      </c>
      <c r="DF211" s="14">
        <f t="shared" si="29"/>
        <v>29</v>
      </c>
      <c r="DG211" s="148">
        <f t="shared" si="30"/>
        <v>15</v>
      </c>
      <c r="DH211" s="148">
        <f t="shared" si="31"/>
        <v>0.1</v>
      </c>
      <c r="DI211" s="273">
        <f t="shared" si="32"/>
        <v>2615</v>
      </c>
      <c r="DJ211" s="264">
        <f t="shared" si="33"/>
        <v>5.7361376673040155E-3</v>
      </c>
      <c r="DL211" s="14" t="str">
        <f>IFERROR(#REF!-AP211,"")</f>
        <v/>
      </c>
      <c r="DN211" s="274" t="str">
        <f>IFERROR(#REF!-M211,"")</f>
        <v/>
      </c>
      <c r="DO211" s="186" t="e">
        <f>IF(#REF!&gt;AQ211,0,1)</f>
        <v>#REF!</v>
      </c>
      <c r="DP211" s="186">
        <f t="shared" si="34"/>
        <v>1</v>
      </c>
      <c r="DQ211" s="186">
        <f t="shared" si="35"/>
        <v>0</v>
      </c>
      <c r="DR211" s="186"/>
      <c r="DS211" s="186"/>
      <c r="DT211" s="186"/>
      <c r="DU211" s="186"/>
      <c r="DV211" s="186"/>
      <c r="DW211" s="186"/>
      <c r="DX211" s="186"/>
      <c r="DY211" s="186"/>
      <c r="DZ211" s="186"/>
      <c r="EA211" s="186"/>
      <c r="EB211" s="186"/>
      <c r="EC211" s="186"/>
      <c r="ED211" s="186"/>
      <c r="EE211" s="186"/>
      <c r="EF211" s="186"/>
      <c r="EG211" s="186"/>
      <c r="EH211" s="186"/>
      <c r="EI211" s="186"/>
      <c r="EJ211" s="186"/>
    </row>
    <row r="212" spans="1:140" s="195" customFormat="1" ht="31.5" hidden="1" customHeight="1" x14ac:dyDescent="0.2">
      <c r="A212" s="214">
        <v>44935</v>
      </c>
      <c r="B212" s="194">
        <v>9</v>
      </c>
      <c r="C212" s="194">
        <v>1</v>
      </c>
      <c r="D212" s="193">
        <v>2023</v>
      </c>
      <c r="E212" s="194">
        <v>135</v>
      </c>
      <c r="F212" s="194">
        <v>271</v>
      </c>
      <c r="G212" s="194">
        <v>4</v>
      </c>
      <c r="H212" s="207" t="s">
        <v>329</v>
      </c>
      <c r="I212" s="148" t="s">
        <v>330</v>
      </c>
      <c r="J212" s="148" t="s">
        <v>193</v>
      </c>
      <c r="K212" s="148">
        <v>4</v>
      </c>
      <c r="L212" s="148">
        <v>2</v>
      </c>
      <c r="M212" s="208">
        <v>161</v>
      </c>
      <c r="N212" s="209">
        <v>149</v>
      </c>
      <c r="O212" s="210">
        <v>172</v>
      </c>
      <c r="P212" s="196"/>
      <c r="Q212" s="196">
        <v>190</v>
      </c>
      <c r="R212" s="196">
        <v>201</v>
      </c>
      <c r="S212" s="196"/>
      <c r="T212" s="196"/>
      <c r="U212" s="196"/>
      <c r="V212" s="196">
        <v>148</v>
      </c>
      <c r="W212" s="196">
        <v>156</v>
      </c>
      <c r="X212" s="196"/>
      <c r="Y212" s="196"/>
      <c r="Z212" s="197">
        <v>111</v>
      </c>
      <c r="AA212" s="197"/>
      <c r="AB212" s="196"/>
      <c r="AC212" s="196">
        <v>192</v>
      </c>
      <c r="AD212" s="196">
        <v>196</v>
      </c>
      <c r="AE212" s="196">
        <v>194</v>
      </c>
      <c r="AF212" s="196"/>
      <c r="AG212" s="196"/>
      <c r="AH212" s="196">
        <v>160</v>
      </c>
      <c r="AI212" s="196">
        <v>164</v>
      </c>
      <c r="AJ212" s="196">
        <v>165</v>
      </c>
      <c r="AK212" s="196"/>
      <c r="AL212" s="197">
        <v>107</v>
      </c>
      <c r="AM212" s="197">
        <v>107</v>
      </c>
      <c r="AN212" s="271">
        <v>194.6</v>
      </c>
      <c r="AO212" s="271">
        <v>158.6</v>
      </c>
      <c r="AP212" s="218">
        <v>151</v>
      </c>
      <c r="AQ212" s="219">
        <v>95</v>
      </c>
      <c r="AR212" s="217">
        <v>132.92307692307691</v>
      </c>
      <c r="AS212" s="217">
        <v>108.3333333333333</v>
      </c>
      <c r="AT212" s="217"/>
      <c r="AU212" s="217"/>
      <c r="AV212" s="217">
        <v>590</v>
      </c>
      <c r="AW212" s="217">
        <v>4</v>
      </c>
      <c r="AX212" s="217">
        <v>2</v>
      </c>
      <c r="AY212" s="217">
        <v>2</v>
      </c>
      <c r="AZ212" s="217"/>
      <c r="BA212" s="217"/>
      <c r="BB212" s="217"/>
      <c r="BC212" s="217"/>
      <c r="BD212" s="217"/>
      <c r="BE212" s="217"/>
      <c r="BF212" s="217"/>
      <c r="BG212" s="217"/>
      <c r="BH212" s="217">
        <v>1240</v>
      </c>
      <c r="BI212" s="217">
        <v>2</v>
      </c>
      <c r="BJ212" s="217">
        <v>4</v>
      </c>
      <c r="BK212" s="217">
        <v>2</v>
      </c>
      <c r="BL212" s="217"/>
      <c r="BM212" s="217"/>
      <c r="BN212" s="217"/>
      <c r="BO212" s="217"/>
      <c r="BP212" s="217"/>
      <c r="BQ212" s="217"/>
      <c r="BR212" s="186" t="s">
        <v>223</v>
      </c>
      <c r="BS212" s="186"/>
      <c r="BT212" s="186"/>
      <c r="BU212" s="186"/>
      <c r="BV212" s="186">
        <v>2</v>
      </c>
      <c r="BW212" s="186" t="s">
        <v>329</v>
      </c>
      <c r="BX212" s="186" t="s">
        <v>198</v>
      </c>
      <c r="BY212" s="221">
        <v>1.4999999999999999E-2</v>
      </c>
      <c r="BZ212" s="217">
        <v>8</v>
      </c>
      <c r="CA212" s="217">
        <v>4</v>
      </c>
      <c r="CB212" s="217">
        <v>594</v>
      </c>
      <c r="CC212" s="217">
        <v>8</v>
      </c>
      <c r="CD212" s="217">
        <v>4</v>
      </c>
      <c r="CE212" s="217">
        <v>1244</v>
      </c>
      <c r="CF212" s="186">
        <v>3</v>
      </c>
      <c r="CG212" s="186">
        <v>3</v>
      </c>
      <c r="CH212" s="101">
        <v>2</v>
      </c>
      <c r="CI212" s="101">
        <v>0</v>
      </c>
      <c r="CJ212" s="101">
        <v>0</v>
      </c>
      <c r="CK212" s="101">
        <v>0</v>
      </c>
      <c r="CL212" s="101">
        <v>0</v>
      </c>
      <c r="CM212" s="101">
        <v>0</v>
      </c>
      <c r="CN212" s="101">
        <v>0</v>
      </c>
      <c r="CO212" s="101">
        <v>16</v>
      </c>
      <c r="CP212" s="220">
        <v>8</v>
      </c>
      <c r="CQ212" s="216">
        <v>1838</v>
      </c>
      <c r="CR212" s="222">
        <v>4.3525571273122961E-3</v>
      </c>
      <c r="CS212" s="198">
        <v>1.288</v>
      </c>
      <c r="CT212" s="198">
        <v>295.91800000000001</v>
      </c>
      <c r="CU212" s="198">
        <v>1.2687999999999999</v>
      </c>
      <c r="CV212" s="198">
        <v>291.5068</v>
      </c>
      <c r="CW212" s="222">
        <v>0.208695652173913</v>
      </c>
      <c r="CX212" s="272">
        <v>6.0185185185185182E-2</v>
      </c>
      <c r="CY212" s="272">
        <v>4554146.2727272715</v>
      </c>
      <c r="CZ212" s="272">
        <v>361</v>
      </c>
      <c r="DA212" s="272"/>
      <c r="DB212" s="272"/>
      <c r="DC212" s="272"/>
      <c r="DD212" s="230">
        <f t="shared" si="27"/>
        <v>0.208695652173913</v>
      </c>
      <c r="DE212" s="273">
        <f t="shared" si="28"/>
        <v>1830</v>
      </c>
      <c r="DF212" s="14">
        <f t="shared" si="29"/>
        <v>16</v>
      </c>
      <c r="DG212" s="148">
        <f t="shared" si="30"/>
        <v>8</v>
      </c>
      <c r="DH212" s="148">
        <f t="shared" si="31"/>
        <v>0.1</v>
      </c>
      <c r="DI212" s="273">
        <f t="shared" si="32"/>
        <v>1838</v>
      </c>
      <c r="DJ212" s="264">
        <f t="shared" si="33"/>
        <v>4.3525571273122961E-3</v>
      </c>
      <c r="DL212" s="14" t="str">
        <f>IFERROR(#REF!-AP212,"")</f>
        <v/>
      </c>
      <c r="DN212" s="274" t="str">
        <f>IFERROR(#REF!-M212,"")</f>
        <v/>
      </c>
      <c r="DO212" s="186" t="e">
        <f>IF(#REF!&gt;AQ212,0,1)</f>
        <v>#REF!</v>
      </c>
      <c r="DP212" s="186">
        <f t="shared" si="34"/>
        <v>1</v>
      </c>
      <c r="DQ212" s="186">
        <f t="shared" si="35"/>
        <v>1</v>
      </c>
      <c r="DR212" s="186"/>
      <c r="DS212" s="186"/>
      <c r="DT212" s="186"/>
      <c r="DU212" s="186"/>
      <c r="DV212" s="186"/>
      <c r="DW212" s="186"/>
      <c r="DX212" s="186"/>
      <c r="DY212" s="186"/>
      <c r="DZ212" s="186"/>
      <c r="EA212" s="186"/>
      <c r="EB212" s="186"/>
      <c r="EC212" s="186"/>
      <c r="ED212" s="186"/>
      <c r="EE212" s="186"/>
      <c r="EF212" s="186"/>
      <c r="EG212" s="186"/>
      <c r="EH212" s="186"/>
      <c r="EI212" s="186"/>
      <c r="EJ212" s="186"/>
    </row>
    <row r="213" spans="1:140" s="195" customFormat="1" ht="31.5" hidden="1" customHeight="1" x14ac:dyDescent="0.2">
      <c r="A213" s="214">
        <v>44935</v>
      </c>
      <c r="B213" s="194">
        <v>9</v>
      </c>
      <c r="C213" s="194">
        <v>1</v>
      </c>
      <c r="D213" s="193">
        <v>2023</v>
      </c>
      <c r="E213" s="194">
        <v>142</v>
      </c>
      <c r="F213" s="194">
        <v>280</v>
      </c>
      <c r="G213" s="194">
        <v>4</v>
      </c>
      <c r="H213" s="207" t="s">
        <v>331</v>
      </c>
      <c r="I213" s="148" t="s">
        <v>332</v>
      </c>
      <c r="J213" s="148" t="s">
        <v>193</v>
      </c>
      <c r="K213" s="148">
        <v>3</v>
      </c>
      <c r="L213" s="148">
        <v>2</v>
      </c>
      <c r="M213" s="208">
        <v>323</v>
      </c>
      <c r="N213" s="209">
        <v>300</v>
      </c>
      <c r="O213" s="210">
        <v>345</v>
      </c>
      <c r="P213" s="196"/>
      <c r="Q213" s="196">
        <v>430</v>
      </c>
      <c r="R213" s="196"/>
      <c r="S213" s="196"/>
      <c r="T213" s="196"/>
      <c r="U213" s="196"/>
      <c r="V213" s="196">
        <v>229</v>
      </c>
      <c r="W213" s="196"/>
      <c r="X213" s="196"/>
      <c r="Y213" s="196"/>
      <c r="Z213" s="197">
        <v>106</v>
      </c>
      <c r="AA213" s="197"/>
      <c r="AB213" s="196"/>
      <c r="AC213" s="196"/>
      <c r="AD213" s="196"/>
      <c r="AE213" s="196"/>
      <c r="AF213" s="196"/>
      <c r="AG213" s="196"/>
      <c r="AH213" s="196"/>
      <c r="AI213" s="196"/>
      <c r="AJ213" s="196"/>
      <c r="AK213" s="196"/>
      <c r="AL213" s="197"/>
      <c r="AM213" s="197"/>
      <c r="AN213" s="271">
        <v>430</v>
      </c>
      <c r="AO213" s="271">
        <v>229</v>
      </c>
      <c r="AP213" s="218">
        <v>105</v>
      </c>
      <c r="AQ213" s="219">
        <v>103</v>
      </c>
      <c r="AR213" s="217">
        <v>101.88679245283021</v>
      </c>
      <c r="AS213" s="217">
        <v>106</v>
      </c>
      <c r="AT213" s="217"/>
      <c r="AU213" s="217"/>
      <c r="AV213" s="217">
        <v>1065</v>
      </c>
      <c r="AW213" s="217">
        <v>5</v>
      </c>
      <c r="AX213" s="217">
        <v>2</v>
      </c>
      <c r="AY213" s="217">
        <v>3</v>
      </c>
      <c r="AZ213" s="217"/>
      <c r="BA213" s="217"/>
      <c r="BB213" s="217"/>
      <c r="BC213" s="217"/>
      <c r="BD213" s="217"/>
      <c r="BE213" s="217"/>
      <c r="BF213" s="217"/>
      <c r="BG213" s="217"/>
      <c r="BH213" s="217"/>
      <c r="BI213" s="217"/>
      <c r="BJ213" s="217"/>
      <c r="BK213" s="217"/>
      <c r="BL213" s="217"/>
      <c r="BM213" s="217"/>
      <c r="BN213" s="217"/>
      <c r="BO213" s="217"/>
      <c r="BP213" s="217"/>
      <c r="BQ213" s="217"/>
      <c r="BR213" s="186" t="s">
        <v>223</v>
      </c>
      <c r="BS213" s="186"/>
      <c r="BT213" s="186"/>
      <c r="BU213" s="186"/>
      <c r="BV213" s="186">
        <v>2</v>
      </c>
      <c r="BW213" s="186" t="s">
        <v>333</v>
      </c>
      <c r="BX213" s="186" t="s">
        <v>198</v>
      </c>
      <c r="BY213" s="221">
        <v>1.4999999999999999E-2</v>
      </c>
      <c r="BZ213" s="217">
        <v>10</v>
      </c>
      <c r="CA213" s="217">
        <v>5</v>
      </c>
      <c r="CB213" s="217">
        <v>1070</v>
      </c>
      <c r="CC213" s="217">
        <v>0</v>
      </c>
      <c r="CD213" s="217">
        <v>0</v>
      </c>
      <c r="CE213" s="217">
        <v>0</v>
      </c>
      <c r="CF213" s="186">
        <v>2</v>
      </c>
      <c r="CG213" s="186">
        <v>1</v>
      </c>
      <c r="CH213" s="101">
        <v>1</v>
      </c>
      <c r="CI213" s="101">
        <v>0</v>
      </c>
      <c r="CJ213" s="101">
        <v>0</v>
      </c>
      <c r="CK213" s="101">
        <v>0</v>
      </c>
      <c r="CL213" s="101">
        <v>0</v>
      </c>
      <c r="CM213" s="101">
        <v>0</v>
      </c>
      <c r="CN213" s="101">
        <v>0</v>
      </c>
      <c r="CO213" s="101">
        <v>10</v>
      </c>
      <c r="CP213" s="220">
        <v>5</v>
      </c>
      <c r="CQ213" s="216">
        <v>1070</v>
      </c>
      <c r="CR213" s="222">
        <v>4.6728971962616819E-3</v>
      </c>
      <c r="CS213" s="198">
        <v>1.615</v>
      </c>
      <c r="CT213" s="198">
        <v>345.61</v>
      </c>
      <c r="CU213" s="198">
        <v>1.145</v>
      </c>
      <c r="CV213" s="198">
        <v>245.03</v>
      </c>
      <c r="CW213" s="222">
        <v>0.33126934984520118</v>
      </c>
      <c r="CX213" s="272">
        <v>4.9074074074074082E-2</v>
      </c>
      <c r="CY213" s="272">
        <v>1843561.363636364</v>
      </c>
      <c r="CZ213" s="272">
        <v>361</v>
      </c>
      <c r="DA213" s="272"/>
      <c r="DB213" s="272"/>
      <c r="DC213" s="272"/>
      <c r="DD213" s="230">
        <f t="shared" si="27"/>
        <v>0.33126934984520123</v>
      </c>
      <c r="DE213" s="273">
        <f t="shared" si="28"/>
        <v>1065</v>
      </c>
      <c r="DF213" s="14">
        <f t="shared" si="29"/>
        <v>10</v>
      </c>
      <c r="DG213" s="148">
        <f t="shared" si="30"/>
        <v>5</v>
      </c>
      <c r="DH213" s="148">
        <f t="shared" si="31"/>
        <v>0</v>
      </c>
      <c r="DI213" s="273">
        <f t="shared" si="32"/>
        <v>1070</v>
      </c>
      <c r="DJ213" s="264">
        <f t="shared" si="33"/>
        <v>4.6728971962616819E-3</v>
      </c>
      <c r="DL213" s="14" t="str">
        <f>IFERROR(#REF!-AP213,"")</f>
        <v/>
      </c>
      <c r="DN213" s="274" t="str">
        <f>IFERROR(#REF!-M213,"")</f>
        <v/>
      </c>
      <c r="DO213" s="186" t="e">
        <f>IF(#REF!&gt;AQ213,0,1)</f>
        <v>#REF!</v>
      </c>
      <c r="DP213" s="186">
        <f t="shared" si="34"/>
        <v>0</v>
      </c>
      <c r="DQ213" s="186">
        <f t="shared" si="35"/>
        <v>1</v>
      </c>
      <c r="DR213" s="186"/>
      <c r="DS213" s="186"/>
      <c r="DT213" s="186"/>
      <c r="DU213" s="186"/>
      <c r="DV213" s="186"/>
      <c r="DW213" s="186"/>
      <c r="DX213" s="186"/>
      <c r="DY213" s="186"/>
      <c r="DZ213" s="186"/>
      <c r="EA213" s="186"/>
      <c r="EB213" s="186"/>
      <c r="EC213" s="186"/>
      <c r="ED213" s="186"/>
      <c r="EE213" s="186"/>
      <c r="EF213" s="186"/>
      <c r="EG213" s="186"/>
      <c r="EH213" s="186"/>
      <c r="EI213" s="186"/>
      <c r="EJ213" s="186"/>
    </row>
    <row r="214" spans="1:140" s="195" customFormat="1" ht="31.5" hidden="1" customHeight="1" x14ac:dyDescent="0.2">
      <c r="A214" s="214">
        <v>44935</v>
      </c>
      <c r="B214" s="194">
        <v>9</v>
      </c>
      <c r="C214" s="194">
        <v>1</v>
      </c>
      <c r="D214" s="193">
        <v>2023</v>
      </c>
      <c r="E214" s="194">
        <v>124</v>
      </c>
      <c r="F214" s="194">
        <v>688</v>
      </c>
      <c r="G214" s="194">
        <v>5</v>
      </c>
      <c r="H214" s="207" t="s">
        <v>312</v>
      </c>
      <c r="I214" s="148" t="s">
        <v>313</v>
      </c>
      <c r="J214" s="148" t="s">
        <v>193</v>
      </c>
      <c r="K214" s="148">
        <v>2</v>
      </c>
      <c r="L214" s="148">
        <v>2</v>
      </c>
      <c r="M214" s="208">
        <v>200</v>
      </c>
      <c r="N214" s="209">
        <v>180</v>
      </c>
      <c r="O214" s="210">
        <v>220</v>
      </c>
      <c r="P214" s="196"/>
      <c r="Q214" s="196">
        <v>229</v>
      </c>
      <c r="R214" s="196">
        <v>232</v>
      </c>
      <c r="S214" s="196">
        <v>257</v>
      </c>
      <c r="T214" s="196"/>
      <c r="U214" s="196"/>
      <c r="V214" s="196">
        <v>186</v>
      </c>
      <c r="W214" s="196">
        <v>192</v>
      </c>
      <c r="X214" s="196">
        <v>193</v>
      </c>
      <c r="Y214" s="196"/>
      <c r="Z214" s="197"/>
      <c r="AA214" s="197"/>
      <c r="AB214" s="196"/>
      <c r="AC214" s="196">
        <v>267</v>
      </c>
      <c r="AD214" s="196">
        <v>271</v>
      </c>
      <c r="AE214" s="196">
        <v>263</v>
      </c>
      <c r="AF214" s="196"/>
      <c r="AG214" s="196"/>
      <c r="AH214" s="196">
        <v>200</v>
      </c>
      <c r="AI214" s="196">
        <v>208</v>
      </c>
      <c r="AJ214" s="196">
        <v>203</v>
      </c>
      <c r="AK214" s="196"/>
      <c r="AL214" s="197"/>
      <c r="AM214" s="197"/>
      <c r="AN214" s="271">
        <v>253.16666666666671</v>
      </c>
      <c r="AO214" s="271">
        <v>197</v>
      </c>
      <c r="AP214" s="218">
        <v>59</v>
      </c>
      <c r="AQ214" s="219">
        <v>122</v>
      </c>
      <c r="AR214" s="217"/>
      <c r="AS214" s="217"/>
      <c r="AT214" s="217"/>
      <c r="AU214" s="217"/>
      <c r="AV214" s="217">
        <v>280</v>
      </c>
      <c r="AW214" s="217">
        <v>2</v>
      </c>
      <c r="AX214" s="217">
        <v>2</v>
      </c>
      <c r="AY214" s="217">
        <v>2</v>
      </c>
      <c r="AZ214" s="217"/>
      <c r="BA214" s="217"/>
      <c r="BB214" s="217"/>
      <c r="BC214" s="217"/>
      <c r="BD214" s="217"/>
      <c r="BE214" s="217"/>
      <c r="BF214" s="217"/>
      <c r="BG214" s="217"/>
      <c r="BH214" s="217">
        <v>830</v>
      </c>
      <c r="BI214" s="217">
        <v>2</v>
      </c>
      <c r="BJ214" s="217">
        <v>1</v>
      </c>
      <c r="BK214" s="217">
        <v>3</v>
      </c>
      <c r="BL214" s="217"/>
      <c r="BM214" s="217"/>
      <c r="BN214" s="217"/>
      <c r="BO214" s="217"/>
      <c r="BP214" s="217"/>
      <c r="BQ214" s="217"/>
      <c r="BR214" s="186" t="s">
        <v>201</v>
      </c>
      <c r="BS214" s="186" t="s">
        <v>202</v>
      </c>
      <c r="BT214" s="186"/>
      <c r="BU214" s="186"/>
      <c r="BV214" s="186">
        <v>2</v>
      </c>
      <c r="BW214" s="186" t="s">
        <v>314</v>
      </c>
      <c r="BX214" s="186" t="s">
        <v>198</v>
      </c>
      <c r="BY214" s="221">
        <v>1.4999999999999999E-2</v>
      </c>
      <c r="BZ214" s="217">
        <v>6</v>
      </c>
      <c r="CA214" s="217">
        <v>3</v>
      </c>
      <c r="CB214" s="217">
        <v>283</v>
      </c>
      <c r="CC214" s="217">
        <v>6</v>
      </c>
      <c r="CD214" s="217">
        <v>3</v>
      </c>
      <c r="CE214" s="217">
        <v>833</v>
      </c>
      <c r="CF214" s="186">
        <v>2</v>
      </c>
      <c r="CG214" s="186">
        <v>1</v>
      </c>
      <c r="CH214" s="101">
        <v>2</v>
      </c>
      <c r="CI214" s="101">
        <v>0</v>
      </c>
      <c r="CJ214" s="101">
        <v>0</v>
      </c>
      <c r="CK214" s="101">
        <v>0</v>
      </c>
      <c r="CL214" s="101">
        <v>0</v>
      </c>
      <c r="CM214" s="101">
        <v>0</v>
      </c>
      <c r="CN214" s="101">
        <v>0</v>
      </c>
      <c r="CO214" s="101">
        <v>12</v>
      </c>
      <c r="CP214" s="220">
        <v>6</v>
      </c>
      <c r="CQ214" s="216">
        <v>1116</v>
      </c>
      <c r="CR214" s="222">
        <v>5.3763440860215058E-3</v>
      </c>
      <c r="CS214" s="198">
        <v>1.2</v>
      </c>
      <c r="CT214" s="198">
        <v>223.2</v>
      </c>
      <c r="CU214" s="198">
        <v>1.1819999999999999</v>
      </c>
      <c r="CV214" s="198">
        <v>219.852</v>
      </c>
      <c r="CW214" s="222">
        <v>0.26583333333333331</v>
      </c>
      <c r="CX214" s="272"/>
      <c r="CY214" s="272">
        <v>1080440.1818181821</v>
      </c>
      <c r="CZ214" s="272">
        <v>361</v>
      </c>
      <c r="DA214" s="272"/>
      <c r="DB214" s="272"/>
      <c r="DC214" s="272"/>
      <c r="DD214" s="230">
        <f t="shared" si="27"/>
        <v>0.26583333333333359</v>
      </c>
      <c r="DE214" s="273">
        <f t="shared" si="28"/>
        <v>1110</v>
      </c>
      <c r="DF214" s="14">
        <f t="shared" si="29"/>
        <v>12</v>
      </c>
      <c r="DG214" s="148">
        <f t="shared" si="30"/>
        <v>6</v>
      </c>
      <c r="DH214" s="148" t="str">
        <f t="shared" si="31"/>
        <v/>
      </c>
      <c r="DI214" s="273">
        <f t="shared" si="32"/>
        <v>1116</v>
      </c>
      <c r="DJ214" s="264">
        <f t="shared" si="33"/>
        <v>5.3763440860215058E-3</v>
      </c>
      <c r="DL214" s="14" t="str">
        <f>IFERROR(#REF!-AP214,"")</f>
        <v/>
      </c>
      <c r="DN214" s="274" t="str">
        <f>IFERROR(#REF!-M214,"")</f>
        <v/>
      </c>
      <c r="DO214" s="186" t="e">
        <f>IF(#REF!&gt;AQ214,0,1)</f>
        <v>#REF!</v>
      </c>
      <c r="DP214" s="186">
        <f t="shared" si="34"/>
        <v>1</v>
      </c>
      <c r="DQ214" s="186">
        <f t="shared" si="35"/>
        <v>1</v>
      </c>
      <c r="DR214" s="186"/>
      <c r="DS214" s="186"/>
      <c r="DT214" s="186"/>
      <c r="DU214" s="186"/>
      <c r="DV214" s="186"/>
      <c r="DW214" s="186"/>
      <c r="DX214" s="186"/>
      <c r="DY214" s="186"/>
      <c r="DZ214" s="186"/>
      <c r="EA214" s="186"/>
      <c r="EB214" s="186"/>
      <c r="EC214" s="186"/>
      <c r="ED214" s="186"/>
      <c r="EE214" s="186"/>
      <c r="EF214" s="186"/>
      <c r="EG214" s="186"/>
      <c r="EH214" s="186"/>
      <c r="EI214" s="186"/>
      <c r="EJ214" s="186"/>
    </row>
    <row r="215" spans="1:140" s="195" customFormat="1" ht="31.5" hidden="1" customHeight="1" x14ac:dyDescent="0.2">
      <c r="A215" s="214">
        <v>44935</v>
      </c>
      <c r="B215" s="194">
        <v>9</v>
      </c>
      <c r="C215" s="194">
        <v>1</v>
      </c>
      <c r="D215" s="193">
        <v>2023</v>
      </c>
      <c r="E215" s="194">
        <v>124</v>
      </c>
      <c r="F215" s="194">
        <v>689</v>
      </c>
      <c r="G215" s="194">
        <v>5</v>
      </c>
      <c r="H215" s="207" t="s">
        <v>315</v>
      </c>
      <c r="I215" s="148" t="s">
        <v>316</v>
      </c>
      <c r="J215" s="148" t="s">
        <v>193</v>
      </c>
      <c r="K215" s="148">
        <v>2</v>
      </c>
      <c r="L215" s="148">
        <v>2</v>
      </c>
      <c r="M215" s="208">
        <v>75</v>
      </c>
      <c r="N215" s="209">
        <v>67</v>
      </c>
      <c r="O215" s="210">
        <v>82</v>
      </c>
      <c r="P215" s="196"/>
      <c r="Q215" s="196">
        <v>92</v>
      </c>
      <c r="R215" s="196">
        <v>95</v>
      </c>
      <c r="S215" s="196">
        <v>93</v>
      </c>
      <c r="T215" s="196"/>
      <c r="U215" s="196"/>
      <c r="V215" s="196">
        <v>77</v>
      </c>
      <c r="W215" s="196">
        <v>79</v>
      </c>
      <c r="X215" s="196">
        <v>79</v>
      </c>
      <c r="Y215" s="196"/>
      <c r="Z215" s="197">
        <v>107</v>
      </c>
      <c r="AA215" s="197">
        <v>107</v>
      </c>
      <c r="AB215" s="196"/>
      <c r="AC215" s="196">
        <v>100</v>
      </c>
      <c r="AD215" s="196">
        <v>102</v>
      </c>
      <c r="AE215" s="196">
        <v>101</v>
      </c>
      <c r="AF215" s="196"/>
      <c r="AG215" s="196"/>
      <c r="AH215" s="196">
        <v>78</v>
      </c>
      <c r="AI215" s="196">
        <v>80</v>
      </c>
      <c r="AJ215" s="196">
        <v>78</v>
      </c>
      <c r="AK215" s="196"/>
      <c r="AL215" s="197">
        <v>103</v>
      </c>
      <c r="AM215" s="197">
        <v>102</v>
      </c>
      <c r="AN215" s="271">
        <v>97.166666666666671</v>
      </c>
      <c r="AO215" s="271">
        <v>78.5</v>
      </c>
      <c r="AP215" s="218">
        <v>59</v>
      </c>
      <c r="AQ215" s="219">
        <v>122</v>
      </c>
      <c r="AR215" s="217">
        <v>68.735083532219576</v>
      </c>
      <c r="AS215" s="217">
        <v>104.75</v>
      </c>
      <c r="AT215" s="217"/>
      <c r="AU215" s="217"/>
      <c r="AV215" s="217"/>
      <c r="AW215" s="217"/>
      <c r="AX215" s="217">
        <v>3</v>
      </c>
      <c r="AY215" s="217">
        <v>1</v>
      </c>
      <c r="AZ215" s="217">
        <v>1</v>
      </c>
      <c r="BA215" s="217"/>
      <c r="BB215" s="217"/>
      <c r="BC215" s="217"/>
      <c r="BD215" s="217"/>
      <c r="BE215" s="217"/>
      <c r="BF215" s="217"/>
      <c r="BG215" s="217"/>
      <c r="BH215" s="217">
        <v>810</v>
      </c>
      <c r="BI215" s="217">
        <v>2</v>
      </c>
      <c r="BJ215" s="217">
        <v>1</v>
      </c>
      <c r="BK215" s="217"/>
      <c r="BL215" s="217"/>
      <c r="BM215" s="217"/>
      <c r="BN215" s="217"/>
      <c r="BO215" s="217"/>
      <c r="BP215" s="217"/>
      <c r="BQ215" s="217"/>
      <c r="BR215" s="186" t="s">
        <v>201</v>
      </c>
      <c r="BS215" s="186" t="s">
        <v>202</v>
      </c>
      <c r="BT215" s="186"/>
      <c r="BU215" s="186"/>
      <c r="BV215" s="186">
        <v>2</v>
      </c>
      <c r="BW215" s="186" t="s">
        <v>314</v>
      </c>
      <c r="BX215" s="186" t="s">
        <v>198</v>
      </c>
      <c r="BY215" s="221">
        <v>1.4999999999999999E-2</v>
      </c>
      <c r="BZ215" s="217">
        <v>5</v>
      </c>
      <c r="CA215" s="217">
        <v>2.5</v>
      </c>
      <c r="CB215" s="217">
        <v>2</v>
      </c>
      <c r="CC215" s="217">
        <v>3</v>
      </c>
      <c r="CD215" s="217">
        <v>1.5</v>
      </c>
      <c r="CE215" s="217">
        <v>811</v>
      </c>
      <c r="CF215" s="186">
        <v>1</v>
      </c>
      <c r="CG215" s="186">
        <v>2</v>
      </c>
      <c r="CH215" s="101">
        <v>0</v>
      </c>
      <c r="CI215" s="101">
        <v>0</v>
      </c>
      <c r="CJ215" s="101">
        <v>0</v>
      </c>
      <c r="CK215" s="101">
        <v>0</v>
      </c>
      <c r="CL215" s="101">
        <v>0</v>
      </c>
      <c r="CM215" s="101">
        <v>0</v>
      </c>
      <c r="CN215" s="101">
        <v>0</v>
      </c>
      <c r="CO215" s="101">
        <v>8</v>
      </c>
      <c r="CP215" s="220">
        <v>4</v>
      </c>
      <c r="CQ215" s="216">
        <v>813</v>
      </c>
      <c r="CR215" s="222">
        <v>4.9200492004920051E-3</v>
      </c>
      <c r="CS215" s="198">
        <v>0.3</v>
      </c>
      <c r="CT215" s="198">
        <v>60.975000000000001</v>
      </c>
      <c r="CU215" s="198">
        <v>0.314</v>
      </c>
      <c r="CV215" s="198">
        <v>63.820500000000003</v>
      </c>
      <c r="CW215" s="222">
        <v>0.29555555555555563</v>
      </c>
      <c r="CX215" s="272">
        <v>5.8194444444444438E-2</v>
      </c>
      <c r="CY215" s="272">
        <v>787094.86363636365</v>
      </c>
      <c r="CZ215" s="272">
        <v>361</v>
      </c>
      <c r="DA215" s="272"/>
      <c r="DB215" s="272"/>
      <c r="DC215" s="272"/>
      <c r="DD215" s="230">
        <f t="shared" si="27"/>
        <v>0.29555555555555563</v>
      </c>
      <c r="DE215" s="273">
        <f t="shared" si="28"/>
        <v>810</v>
      </c>
      <c r="DF215" s="14">
        <f t="shared" si="29"/>
        <v>8</v>
      </c>
      <c r="DG215" s="148">
        <f t="shared" si="30"/>
        <v>4</v>
      </c>
      <c r="DH215" s="148">
        <f t="shared" si="31"/>
        <v>0.1</v>
      </c>
      <c r="DI215" s="273">
        <f t="shared" si="32"/>
        <v>814</v>
      </c>
      <c r="DJ215" s="264">
        <f t="shared" si="33"/>
        <v>4.9140049140049139E-3</v>
      </c>
      <c r="DL215" s="14" t="str">
        <f>IFERROR(#REF!-AP215,"")</f>
        <v/>
      </c>
      <c r="DN215" s="274" t="str">
        <f>IFERROR(#REF!-M215,"")</f>
        <v/>
      </c>
      <c r="DO215" s="186" t="e">
        <f>IF(#REF!&gt;AQ215,0,1)</f>
        <v>#REF!</v>
      </c>
      <c r="DP215" s="186">
        <f t="shared" si="34"/>
        <v>1</v>
      </c>
      <c r="DQ215" s="186">
        <f t="shared" si="35"/>
        <v>1</v>
      </c>
      <c r="DR215" s="186"/>
      <c r="DS215" s="186"/>
      <c r="DT215" s="186"/>
      <c r="DU215" s="186"/>
      <c r="DV215" s="186"/>
      <c r="DW215" s="186"/>
      <c r="DX215" s="186"/>
      <c r="DY215" s="186"/>
      <c r="DZ215" s="186"/>
      <c r="EA215" s="186"/>
      <c r="EB215" s="186"/>
      <c r="EC215" s="186"/>
      <c r="ED215" s="186"/>
      <c r="EE215" s="186"/>
      <c r="EF215" s="186"/>
      <c r="EG215" s="186"/>
      <c r="EH215" s="186"/>
      <c r="EI215" s="186"/>
      <c r="EJ215" s="186"/>
    </row>
    <row r="216" spans="1:140" s="195" customFormat="1" ht="31.5" hidden="1" customHeight="1" x14ac:dyDescent="0.2">
      <c r="A216" s="214">
        <v>44935</v>
      </c>
      <c r="B216" s="194">
        <v>9</v>
      </c>
      <c r="C216" s="194">
        <v>1</v>
      </c>
      <c r="D216" s="193">
        <v>2023</v>
      </c>
      <c r="E216" s="194">
        <v>425</v>
      </c>
      <c r="F216" s="194">
        <v>674</v>
      </c>
      <c r="G216" s="194">
        <v>5</v>
      </c>
      <c r="H216" s="207" t="s">
        <v>238</v>
      </c>
      <c r="I216" s="148" t="s">
        <v>239</v>
      </c>
      <c r="J216" s="148" t="s">
        <v>217</v>
      </c>
      <c r="K216" s="148">
        <v>2</v>
      </c>
      <c r="L216" s="148">
        <v>1</v>
      </c>
      <c r="M216" s="208">
        <v>256</v>
      </c>
      <c r="N216" s="209">
        <v>240</v>
      </c>
      <c r="O216" s="210">
        <v>274</v>
      </c>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c r="AO216" s="271"/>
      <c r="AP216" s="218">
        <v>60</v>
      </c>
      <c r="AQ216" s="219">
        <v>120</v>
      </c>
      <c r="AR216" s="217"/>
      <c r="AS216" s="217"/>
      <c r="AT216" s="217"/>
      <c r="AU216" s="217"/>
      <c r="AV216" s="217">
        <v>1400</v>
      </c>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t="s">
        <v>194</v>
      </c>
      <c r="BS216" s="186" t="s">
        <v>195</v>
      </c>
      <c r="BT216" s="186" t="s">
        <v>240</v>
      </c>
      <c r="BU216" s="186" t="s">
        <v>219</v>
      </c>
      <c r="BV216" s="186">
        <v>2</v>
      </c>
      <c r="BW216" s="186" t="s">
        <v>238</v>
      </c>
      <c r="BX216" s="186" t="s">
        <v>198</v>
      </c>
      <c r="BY216" s="221">
        <v>1.4999999999999999E-2</v>
      </c>
      <c r="BZ216" s="217">
        <v>0</v>
      </c>
      <c r="CA216" s="217">
        <v>0</v>
      </c>
      <c r="CB216" s="217">
        <v>1400</v>
      </c>
      <c r="CC216" s="217">
        <v>0</v>
      </c>
      <c r="CD216" s="217">
        <v>0</v>
      </c>
      <c r="CE216" s="217">
        <v>0</v>
      </c>
      <c r="CF216" s="186">
        <v>0</v>
      </c>
      <c r="CG216" s="186">
        <v>0</v>
      </c>
      <c r="CH216" s="101">
        <v>0</v>
      </c>
      <c r="CI216" s="101">
        <v>0</v>
      </c>
      <c r="CJ216" s="101">
        <v>0</v>
      </c>
      <c r="CK216" s="101">
        <v>0</v>
      </c>
      <c r="CL216" s="101">
        <v>0</v>
      </c>
      <c r="CM216" s="101">
        <v>0</v>
      </c>
      <c r="CN216" s="101">
        <v>0</v>
      </c>
      <c r="CO216" s="101">
        <v>0</v>
      </c>
      <c r="CP216" s="220">
        <v>0</v>
      </c>
      <c r="CQ216" s="216">
        <v>1400</v>
      </c>
      <c r="CR216" s="222">
        <v>0</v>
      </c>
      <c r="CS216" s="198">
        <v>0</v>
      </c>
      <c r="CT216" s="198">
        <v>358.4</v>
      </c>
      <c r="CU216" s="198"/>
      <c r="CV216" s="198"/>
      <c r="CW216" s="222"/>
      <c r="CX216" s="272"/>
      <c r="CY216" s="272">
        <v>1378363.636363636</v>
      </c>
      <c r="CZ216" s="272">
        <v>361</v>
      </c>
      <c r="DA216" s="272"/>
      <c r="DB216" s="272"/>
      <c r="DC216" s="272"/>
      <c r="DD216" s="230">
        <f t="shared" si="27"/>
        <v>-1</v>
      </c>
      <c r="DE216" s="273">
        <f t="shared" si="28"/>
        <v>1400</v>
      </c>
      <c r="DF216" s="14">
        <f t="shared" si="29"/>
        <v>0</v>
      </c>
      <c r="DG216" s="148">
        <f t="shared" si="30"/>
        <v>0</v>
      </c>
      <c r="DH216" s="148" t="str">
        <f t="shared" si="31"/>
        <v/>
      </c>
      <c r="DI216" s="273">
        <f t="shared" si="32"/>
        <v>1400</v>
      </c>
      <c r="DJ216" s="264">
        <f t="shared" si="33"/>
        <v>0</v>
      </c>
      <c r="DL216" s="14" t="str">
        <f>IFERROR(#REF!-AP216,"")</f>
        <v/>
      </c>
      <c r="DN216" s="274" t="str">
        <f>IFERROR(#REF!-M216,"")</f>
        <v/>
      </c>
      <c r="DO216" s="186" t="e">
        <f>IF(#REF!&gt;AQ216,0,1)</f>
        <v>#REF!</v>
      </c>
      <c r="DP216" s="186">
        <f t="shared" si="34"/>
        <v>0</v>
      </c>
      <c r="DQ216" s="186">
        <f t="shared" si="35"/>
        <v>1</v>
      </c>
      <c r="DR216" s="186"/>
      <c r="DS216" s="186"/>
      <c r="DT216" s="186"/>
      <c r="DU216" s="186"/>
      <c r="DV216" s="186"/>
      <c r="DW216" s="186"/>
      <c r="DX216" s="186"/>
      <c r="DY216" s="186"/>
      <c r="DZ216" s="186"/>
      <c r="EA216" s="186"/>
      <c r="EB216" s="186"/>
      <c r="EC216" s="186"/>
      <c r="ED216" s="186"/>
      <c r="EE216" s="186"/>
      <c r="EF216" s="186"/>
      <c r="EG216" s="186"/>
      <c r="EH216" s="186"/>
      <c r="EI216" s="186"/>
      <c r="EJ216" s="186"/>
    </row>
    <row r="217" spans="1:140" s="195" customFormat="1" ht="31.5" hidden="1" customHeight="1" x14ac:dyDescent="0.2">
      <c r="A217" s="214">
        <v>44935</v>
      </c>
      <c r="B217" s="194">
        <v>9</v>
      </c>
      <c r="C217" s="194">
        <v>1</v>
      </c>
      <c r="D217" s="193">
        <v>2023</v>
      </c>
      <c r="E217" s="194">
        <v>422</v>
      </c>
      <c r="F217" s="194">
        <v>668</v>
      </c>
      <c r="G217" s="194">
        <v>6</v>
      </c>
      <c r="H217" s="207" t="s">
        <v>235</v>
      </c>
      <c r="I217" s="148" t="s">
        <v>236</v>
      </c>
      <c r="J217" s="148" t="s">
        <v>193</v>
      </c>
      <c r="K217" s="148">
        <v>2</v>
      </c>
      <c r="L217" s="148">
        <v>1</v>
      </c>
      <c r="M217" s="208">
        <v>103</v>
      </c>
      <c r="N217" s="209">
        <v>96</v>
      </c>
      <c r="O217" s="210">
        <v>110</v>
      </c>
      <c r="P217" s="196"/>
      <c r="Q217" s="196">
        <v>142</v>
      </c>
      <c r="R217" s="196">
        <v>151</v>
      </c>
      <c r="S217" s="196">
        <v>153</v>
      </c>
      <c r="T217" s="196"/>
      <c r="U217" s="196"/>
      <c r="V217" s="196">
        <v>103</v>
      </c>
      <c r="W217" s="196">
        <v>105</v>
      </c>
      <c r="X217" s="196">
        <v>105</v>
      </c>
      <c r="Y217" s="196"/>
      <c r="Z217" s="197">
        <v>93</v>
      </c>
      <c r="AA217" s="197">
        <v>94</v>
      </c>
      <c r="AB217" s="196"/>
      <c r="AC217" s="196">
        <v>142</v>
      </c>
      <c r="AD217" s="196">
        <v>145</v>
      </c>
      <c r="AE217" s="196">
        <v>140</v>
      </c>
      <c r="AF217" s="196"/>
      <c r="AG217" s="196"/>
      <c r="AH217" s="196">
        <v>103</v>
      </c>
      <c r="AI217" s="196">
        <v>105</v>
      </c>
      <c r="AJ217" s="196">
        <v>102</v>
      </c>
      <c r="AK217" s="196"/>
      <c r="AL217" s="197">
        <v>92</v>
      </c>
      <c r="AM217" s="197">
        <v>94</v>
      </c>
      <c r="AN217" s="271">
        <v>145.5</v>
      </c>
      <c r="AO217" s="271">
        <v>103.8333333333333</v>
      </c>
      <c r="AP217" s="218">
        <v>103</v>
      </c>
      <c r="AQ217" s="219">
        <v>105</v>
      </c>
      <c r="AR217" s="217">
        <v>77.211796246648788</v>
      </c>
      <c r="AS217" s="217">
        <v>93.25</v>
      </c>
      <c r="AT217" s="217"/>
      <c r="AU217" s="217"/>
      <c r="AV217" s="217">
        <v>600</v>
      </c>
      <c r="AW217" s="217">
        <v>2</v>
      </c>
      <c r="AX217" s="217">
        <v>4</v>
      </c>
      <c r="AY217" s="217">
        <v>2</v>
      </c>
      <c r="AZ217" s="217"/>
      <c r="BA217" s="217"/>
      <c r="BB217" s="217"/>
      <c r="BC217" s="217"/>
      <c r="BD217" s="217"/>
      <c r="BE217" s="217"/>
      <c r="BF217" s="217"/>
      <c r="BG217" s="217"/>
      <c r="BH217" s="217">
        <v>1400</v>
      </c>
      <c r="BI217" s="217">
        <v>2</v>
      </c>
      <c r="BJ217" s="217">
        <v>2</v>
      </c>
      <c r="BK217" s="217">
        <v>2</v>
      </c>
      <c r="BL217" s="217"/>
      <c r="BM217" s="217"/>
      <c r="BN217" s="217"/>
      <c r="BO217" s="217"/>
      <c r="BP217" s="217"/>
      <c r="BQ217" s="217"/>
      <c r="BR217" s="186" t="s">
        <v>194</v>
      </c>
      <c r="BS217" s="186" t="s">
        <v>195</v>
      </c>
      <c r="BT217" s="186" t="s">
        <v>237</v>
      </c>
      <c r="BU217" s="186" t="s">
        <v>197</v>
      </c>
      <c r="BV217" s="186">
        <v>2</v>
      </c>
      <c r="BW217" s="186" t="s">
        <v>235</v>
      </c>
      <c r="BX217" s="186" t="s">
        <v>198</v>
      </c>
      <c r="BY217" s="221">
        <v>1.4999999999999999E-2</v>
      </c>
      <c r="BZ217" s="217">
        <v>8</v>
      </c>
      <c r="CA217" s="217">
        <v>8</v>
      </c>
      <c r="CB217" s="217">
        <v>608</v>
      </c>
      <c r="CC217" s="217">
        <v>6</v>
      </c>
      <c r="CD217" s="217">
        <v>6</v>
      </c>
      <c r="CE217" s="217">
        <v>1406</v>
      </c>
      <c r="CF217" s="186">
        <v>4</v>
      </c>
      <c r="CG217" s="186">
        <v>6</v>
      </c>
      <c r="CH217" s="101">
        <v>4</v>
      </c>
      <c r="CI217" s="101">
        <v>0</v>
      </c>
      <c r="CJ217" s="101">
        <v>0</v>
      </c>
      <c r="CK217" s="101">
        <v>0</v>
      </c>
      <c r="CL217" s="101">
        <v>0</v>
      </c>
      <c r="CM217" s="101">
        <v>0</v>
      </c>
      <c r="CN217" s="101">
        <v>0</v>
      </c>
      <c r="CO217" s="101">
        <v>14</v>
      </c>
      <c r="CP217" s="220">
        <v>14</v>
      </c>
      <c r="CQ217" s="216">
        <v>2014</v>
      </c>
      <c r="CR217" s="222">
        <v>6.9513406156901684E-3</v>
      </c>
      <c r="CS217" s="198">
        <v>1.4419999999999999</v>
      </c>
      <c r="CT217" s="198">
        <v>207.44200000000001</v>
      </c>
      <c r="CU217" s="198">
        <v>1.453666666666666</v>
      </c>
      <c r="CV217" s="198">
        <v>209.12033333333329</v>
      </c>
      <c r="CW217" s="222">
        <v>0.41262135922330101</v>
      </c>
      <c r="CX217" s="272">
        <v>0.18131944444444439</v>
      </c>
      <c r="CY217" s="272">
        <v>3403934.6363636372</v>
      </c>
      <c r="CZ217" s="272">
        <v>361</v>
      </c>
      <c r="DA217" s="272"/>
      <c r="DB217" s="272"/>
      <c r="DC217" s="272"/>
      <c r="DD217" s="230">
        <f t="shared" si="27"/>
        <v>0.41262135922330095</v>
      </c>
      <c r="DE217" s="273">
        <f t="shared" si="28"/>
        <v>2000</v>
      </c>
      <c r="DF217" s="14">
        <f t="shared" si="29"/>
        <v>14</v>
      </c>
      <c r="DG217" s="148">
        <f t="shared" si="30"/>
        <v>14</v>
      </c>
      <c r="DH217" s="148">
        <f t="shared" si="31"/>
        <v>0.2</v>
      </c>
      <c r="DI217" s="273">
        <f t="shared" si="32"/>
        <v>2014</v>
      </c>
      <c r="DJ217" s="264">
        <f t="shared" si="33"/>
        <v>6.9513406156901684E-3</v>
      </c>
      <c r="DL217" s="14" t="str">
        <f>IFERROR(#REF!-AP217,"")</f>
        <v/>
      </c>
      <c r="DN217" s="274" t="str">
        <f>IFERROR(#REF!-M217,"")</f>
        <v/>
      </c>
      <c r="DO217" s="186" t="e">
        <f>IF(#REF!&gt;AQ217,0,1)</f>
        <v>#REF!</v>
      </c>
      <c r="DP217" s="186">
        <f t="shared" si="34"/>
        <v>1</v>
      </c>
      <c r="DQ217" s="186">
        <f t="shared" si="35"/>
        <v>1</v>
      </c>
      <c r="DR217" s="186"/>
      <c r="DS217" s="186"/>
      <c r="DT217" s="186"/>
      <c r="DU217" s="186"/>
      <c r="DV217" s="186"/>
      <c r="DW217" s="186"/>
      <c r="DX217" s="186"/>
      <c r="DY217" s="186"/>
      <c r="DZ217" s="186"/>
      <c r="EA217" s="186"/>
      <c r="EB217" s="186"/>
      <c r="EC217" s="186"/>
      <c r="ED217" s="186"/>
      <c r="EE217" s="186"/>
      <c r="EF217" s="186"/>
      <c r="EG217" s="186"/>
      <c r="EH217" s="186"/>
      <c r="EI217" s="186"/>
      <c r="EJ217" s="186"/>
    </row>
    <row r="218" spans="1:140" s="195" customFormat="1" ht="31.5" hidden="1" customHeight="1" x14ac:dyDescent="0.2">
      <c r="A218" s="214">
        <v>44935</v>
      </c>
      <c r="B218" s="194">
        <v>9</v>
      </c>
      <c r="C218" s="194">
        <v>1</v>
      </c>
      <c r="D218" s="193">
        <v>2023</v>
      </c>
      <c r="E218" s="194">
        <v>47</v>
      </c>
      <c r="F218" s="194">
        <v>122</v>
      </c>
      <c r="G218" s="194">
        <v>7</v>
      </c>
      <c r="H218" s="207" t="s">
        <v>215</v>
      </c>
      <c r="I218" s="148" t="s">
        <v>216</v>
      </c>
      <c r="J218" s="148" t="s">
        <v>217</v>
      </c>
      <c r="K218" s="148">
        <v>2</v>
      </c>
      <c r="L218" s="148">
        <v>1</v>
      </c>
      <c r="M218" s="208">
        <v>280</v>
      </c>
      <c r="N218" s="209">
        <v>267</v>
      </c>
      <c r="O218" s="210">
        <v>292</v>
      </c>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c r="AO218" s="271"/>
      <c r="AP218" s="218">
        <v>64</v>
      </c>
      <c r="AQ218" s="219">
        <v>113</v>
      </c>
      <c r="AR218" s="217"/>
      <c r="AS218" s="217"/>
      <c r="AT218" s="217"/>
      <c r="AU218" s="217"/>
      <c r="AV218" s="217">
        <v>200</v>
      </c>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t="s">
        <v>194</v>
      </c>
      <c r="BS218" s="186" t="s">
        <v>195</v>
      </c>
      <c r="BT218" s="186" t="s">
        <v>218</v>
      </c>
      <c r="BU218" s="186" t="s">
        <v>219</v>
      </c>
      <c r="BV218" s="186">
        <v>2</v>
      </c>
      <c r="BW218" s="186" t="s">
        <v>220</v>
      </c>
      <c r="BX218" s="186" t="s">
        <v>198</v>
      </c>
      <c r="BY218" s="221">
        <v>1.4999999999999999E-2</v>
      </c>
      <c r="BZ218" s="217">
        <v>0</v>
      </c>
      <c r="CA218" s="217">
        <v>0</v>
      </c>
      <c r="CB218" s="217">
        <v>200</v>
      </c>
      <c r="CC218" s="217">
        <v>0</v>
      </c>
      <c r="CD218" s="217">
        <v>0</v>
      </c>
      <c r="CE218" s="217">
        <v>0</v>
      </c>
      <c r="CF218" s="186">
        <v>0</v>
      </c>
      <c r="CG218" s="186">
        <v>0</v>
      </c>
      <c r="CH218" s="101">
        <v>0</v>
      </c>
      <c r="CI218" s="101">
        <v>0</v>
      </c>
      <c r="CJ218" s="101">
        <v>0</v>
      </c>
      <c r="CK218" s="101">
        <v>0</v>
      </c>
      <c r="CL218" s="101">
        <v>0</v>
      </c>
      <c r="CM218" s="101">
        <v>0</v>
      </c>
      <c r="CN218" s="101">
        <v>0</v>
      </c>
      <c r="CO218" s="101">
        <v>0</v>
      </c>
      <c r="CP218" s="220">
        <v>0</v>
      </c>
      <c r="CQ218" s="216">
        <v>200</v>
      </c>
      <c r="CR218" s="222">
        <v>0</v>
      </c>
      <c r="CS218" s="198">
        <v>0</v>
      </c>
      <c r="CT218" s="198">
        <v>56</v>
      </c>
      <c r="CU218" s="198"/>
      <c r="CV218" s="198"/>
      <c r="CW218" s="222"/>
      <c r="CX218" s="272"/>
      <c r="CY218" s="272">
        <v>210036.36363636359</v>
      </c>
      <c r="CZ218" s="272">
        <v>361</v>
      </c>
      <c r="DA218" s="272"/>
      <c r="DB218" s="272"/>
      <c r="DC218" s="272"/>
      <c r="DD218" s="230">
        <f t="shared" si="27"/>
        <v>-1</v>
      </c>
      <c r="DE218" s="273">
        <f t="shared" si="28"/>
        <v>200</v>
      </c>
      <c r="DF218" s="14">
        <f t="shared" si="29"/>
        <v>0</v>
      </c>
      <c r="DG218" s="148">
        <f t="shared" si="30"/>
        <v>0</v>
      </c>
      <c r="DH218" s="148" t="str">
        <f t="shared" si="31"/>
        <v/>
      </c>
      <c r="DI218" s="273">
        <f t="shared" si="32"/>
        <v>200</v>
      </c>
      <c r="DJ218" s="264">
        <f t="shared" si="33"/>
        <v>0</v>
      </c>
      <c r="DL218" s="14" t="str">
        <f>IFERROR(#REF!-AP218,"")</f>
        <v/>
      </c>
      <c r="DN218" s="274" t="str">
        <f>IFERROR(#REF!-M218,"")</f>
        <v/>
      </c>
      <c r="DO218" s="186" t="e">
        <f>IF(#REF!&gt;AQ218,0,1)</f>
        <v>#REF!</v>
      </c>
      <c r="DP218" s="186">
        <f t="shared" si="34"/>
        <v>0</v>
      </c>
      <c r="DQ218" s="186">
        <f t="shared" si="35"/>
        <v>1</v>
      </c>
      <c r="DR218" s="186"/>
      <c r="DS218" s="186"/>
      <c r="DT218" s="186"/>
      <c r="DU218" s="186"/>
      <c r="DV218" s="186"/>
      <c r="DW218" s="186"/>
      <c r="DX218" s="186"/>
      <c r="DY218" s="186"/>
      <c r="DZ218" s="186"/>
      <c r="EA218" s="186"/>
      <c r="EB218" s="186"/>
      <c r="EC218" s="186"/>
      <c r="ED218" s="186"/>
      <c r="EE218" s="186"/>
      <c r="EF218" s="186"/>
      <c r="EG218" s="186"/>
      <c r="EH218" s="186"/>
      <c r="EI218" s="186"/>
      <c r="EJ218" s="186"/>
    </row>
    <row r="219" spans="1:140" s="195" customFormat="1" ht="31.5" hidden="1" customHeight="1" x14ac:dyDescent="0.2">
      <c r="A219" s="214">
        <v>44935</v>
      </c>
      <c r="B219" s="194">
        <v>9</v>
      </c>
      <c r="C219" s="194">
        <v>1</v>
      </c>
      <c r="D219" s="193">
        <v>2023</v>
      </c>
      <c r="E219" s="194">
        <v>432</v>
      </c>
      <c r="F219" s="194">
        <v>450</v>
      </c>
      <c r="G219" s="194">
        <v>7</v>
      </c>
      <c r="H219" s="207" t="s">
        <v>296</v>
      </c>
      <c r="I219" s="148" t="s">
        <v>280</v>
      </c>
      <c r="J219" s="148" t="s">
        <v>193</v>
      </c>
      <c r="K219" s="148">
        <v>3</v>
      </c>
      <c r="L219" s="148">
        <v>2</v>
      </c>
      <c r="M219" s="208">
        <v>270</v>
      </c>
      <c r="N219" s="209">
        <v>251</v>
      </c>
      <c r="O219" s="210">
        <v>288</v>
      </c>
      <c r="P219" s="196"/>
      <c r="Q219" s="196">
        <v>365</v>
      </c>
      <c r="R219" s="196">
        <v>371</v>
      </c>
      <c r="S219" s="196">
        <v>341</v>
      </c>
      <c r="T219" s="196"/>
      <c r="U219" s="196"/>
      <c r="V219" s="196">
        <v>268</v>
      </c>
      <c r="W219" s="196">
        <v>252</v>
      </c>
      <c r="X219" s="196">
        <v>250</v>
      </c>
      <c r="Y219" s="196"/>
      <c r="Z219" s="197">
        <v>87</v>
      </c>
      <c r="AA219" s="197">
        <v>90</v>
      </c>
      <c r="AB219" s="196"/>
      <c r="AC219" s="196">
        <v>312</v>
      </c>
      <c r="AD219" s="196">
        <v>302</v>
      </c>
      <c r="AE219" s="196">
        <v>305</v>
      </c>
      <c r="AF219" s="196"/>
      <c r="AG219" s="196"/>
      <c r="AH219" s="196">
        <v>261</v>
      </c>
      <c r="AI219" s="196">
        <v>253</v>
      </c>
      <c r="AJ219" s="196">
        <v>263</v>
      </c>
      <c r="AK219" s="196"/>
      <c r="AL219" s="197">
        <v>88</v>
      </c>
      <c r="AM219" s="197">
        <v>87</v>
      </c>
      <c r="AN219" s="271">
        <v>332.66666666666669</v>
      </c>
      <c r="AO219" s="271">
        <v>257.83333333333331</v>
      </c>
      <c r="AP219" s="218">
        <v>120</v>
      </c>
      <c r="AQ219" s="219">
        <v>90</v>
      </c>
      <c r="AR219" s="217">
        <v>122.72727272727271</v>
      </c>
      <c r="AS219" s="217">
        <v>88</v>
      </c>
      <c r="AT219" s="217"/>
      <c r="AU219" s="217"/>
      <c r="AV219" s="217">
        <v>1280</v>
      </c>
      <c r="AW219" s="217">
        <v>2</v>
      </c>
      <c r="AX219" s="217">
        <v>2</v>
      </c>
      <c r="AY219" s="217">
        <v>2</v>
      </c>
      <c r="AZ219" s="217"/>
      <c r="BA219" s="217"/>
      <c r="BB219" s="217"/>
      <c r="BC219" s="217"/>
      <c r="BD219" s="217"/>
      <c r="BE219" s="217"/>
      <c r="BF219" s="217"/>
      <c r="BG219" s="217"/>
      <c r="BH219" s="217">
        <v>1520</v>
      </c>
      <c r="BI219" s="217">
        <v>1</v>
      </c>
      <c r="BJ219" s="217">
        <v>2</v>
      </c>
      <c r="BK219" s="217">
        <v>1</v>
      </c>
      <c r="BL219" s="217"/>
      <c r="BM219" s="217"/>
      <c r="BN219" s="217"/>
      <c r="BO219" s="217"/>
      <c r="BP219" s="217"/>
      <c r="BQ219" s="217"/>
      <c r="BR219" s="186" t="s">
        <v>201</v>
      </c>
      <c r="BS219" s="186" t="s">
        <v>202</v>
      </c>
      <c r="BT219" s="186"/>
      <c r="BU219" s="186"/>
      <c r="BV219" s="186">
        <v>2</v>
      </c>
      <c r="BW219" s="186" t="s">
        <v>297</v>
      </c>
      <c r="BX219" s="186" t="s">
        <v>198</v>
      </c>
      <c r="BY219" s="221">
        <v>1.4999999999999999E-2</v>
      </c>
      <c r="BZ219" s="217">
        <v>6</v>
      </c>
      <c r="CA219" s="217">
        <v>3</v>
      </c>
      <c r="CB219" s="217">
        <v>1283</v>
      </c>
      <c r="CC219" s="217">
        <v>4</v>
      </c>
      <c r="CD219" s="217">
        <v>2</v>
      </c>
      <c r="CE219" s="217">
        <v>1522</v>
      </c>
      <c r="CF219" s="186">
        <v>1</v>
      </c>
      <c r="CG219" s="186">
        <v>2</v>
      </c>
      <c r="CH219" s="101">
        <v>1</v>
      </c>
      <c r="CI219" s="101">
        <v>0</v>
      </c>
      <c r="CJ219" s="101">
        <v>0</v>
      </c>
      <c r="CK219" s="101">
        <v>0</v>
      </c>
      <c r="CL219" s="101">
        <v>0</v>
      </c>
      <c r="CM219" s="101">
        <v>0</v>
      </c>
      <c r="CN219" s="101">
        <v>0</v>
      </c>
      <c r="CO219" s="101">
        <v>10</v>
      </c>
      <c r="CP219" s="220">
        <v>5</v>
      </c>
      <c r="CQ219" s="216">
        <v>2805</v>
      </c>
      <c r="CR219" s="222">
        <v>1.7825311942959001E-3</v>
      </c>
      <c r="CS219" s="198">
        <v>1.35</v>
      </c>
      <c r="CT219" s="198">
        <v>757.35</v>
      </c>
      <c r="CU219" s="198">
        <v>1.289166666666667</v>
      </c>
      <c r="CV219" s="198">
        <v>723.22249999999997</v>
      </c>
      <c r="CW219" s="222">
        <v>0.23209876543209881</v>
      </c>
      <c r="CX219" s="272">
        <v>4.0740740740740737E-2</v>
      </c>
      <c r="CY219" s="272">
        <v>5523300</v>
      </c>
      <c r="CZ219" s="272">
        <v>361</v>
      </c>
      <c r="DA219" s="272"/>
      <c r="DB219" s="272"/>
      <c r="DC219" s="272"/>
      <c r="DD219" s="230">
        <f t="shared" si="27"/>
        <v>0.23209876543209884</v>
      </c>
      <c r="DE219" s="273">
        <f t="shared" si="28"/>
        <v>2800</v>
      </c>
      <c r="DF219" s="14">
        <f t="shared" si="29"/>
        <v>10</v>
      </c>
      <c r="DG219" s="148">
        <f t="shared" si="30"/>
        <v>5</v>
      </c>
      <c r="DH219" s="148">
        <f t="shared" si="31"/>
        <v>0</v>
      </c>
      <c r="DI219" s="273">
        <f t="shared" si="32"/>
        <v>2805</v>
      </c>
      <c r="DJ219" s="264">
        <f t="shared" si="33"/>
        <v>1.7825311942959001E-3</v>
      </c>
      <c r="DL219" s="14" t="str">
        <f>IFERROR(#REF!-AP219,"")</f>
        <v/>
      </c>
      <c r="DN219" s="274" t="str">
        <f>IFERROR(#REF!-M219,"")</f>
        <v/>
      </c>
      <c r="DO219" s="186" t="e">
        <f>IF(#REF!&gt;AQ219,0,1)</f>
        <v>#REF!</v>
      </c>
      <c r="DP219" s="186">
        <f t="shared" si="34"/>
        <v>1</v>
      </c>
      <c r="DQ219" s="186">
        <f t="shared" si="35"/>
        <v>1</v>
      </c>
      <c r="DR219" s="186"/>
      <c r="DS219" s="186"/>
      <c r="DT219" s="186"/>
      <c r="DU219" s="186"/>
      <c r="DV219" s="186"/>
      <c r="DW219" s="186"/>
      <c r="DX219" s="186"/>
      <c r="DY219" s="186"/>
      <c r="DZ219" s="186"/>
      <c r="EA219" s="186"/>
      <c r="EB219" s="186"/>
      <c r="EC219" s="186"/>
      <c r="ED219" s="186"/>
      <c r="EE219" s="186"/>
      <c r="EF219" s="186"/>
      <c r="EG219" s="186"/>
      <c r="EH219" s="186"/>
      <c r="EI219" s="186"/>
      <c r="EJ219" s="186"/>
    </row>
    <row r="220" spans="1:140" s="195" customFormat="1" ht="31.5" hidden="1" customHeight="1" x14ac:dyDescent="0.2">
      <c r="A220" s="214">
        <v>44935</v>
      </c>
      <c r="B220" s="194">
        <v>9</v>
      </c>
      <c r="C220" s="194">
        <v>1</v>
      </c>
      <c r="D220" s="193">
        <v>2023</v>
      </c>
      <c r="E220" s="194">
        <v>432</v>
      </c>
      <c r="F220" s="194">
        <v>451</v>
      </c>
      <c r="G220" s="194">
        <v>7</v>
      </c>
      <c r="H220" s="207" t="s">
        <v>298</v>
      </c>
      <c r="I220" s="148" t="s">
        <v>277</v>
      </c>
      <c r="J220" s="148" t="s">
        <v>193</v>
      </c>
      <c r="K220" s="148">
        <v>3</v>
      </c>
      <c r="L220" s="148">
        <v>2</v>
      </c>
      <c r="M220" s="208">
        <v>175</v>
      </c>
      <c r="N220" s="209">
        <v>162</v>
      </c>
      <c r="O220" s="210">
        <v>187</v>
      </c>
      <c r="P220" s="196"/>
      <c r="Q220" s="196">
        <v>281</v>
      </c>
      <c r="R220" s="196">
        <v>292</v>
      </c>
      <c r="S220" s="196">
        <v>251</v>
      </c>
      <c r="T220" s="196"/>
      <c r="U220" s="196"/>
      <c r="V220" s="196">
        <v>174</v>
      </c>
      <c r="W220" s="196">
        <v>171</v>
      </c>
      <c r="X220" s="196">
        <v>170</v>
      </c>
      <c r="Y220" s="196"/>
      <c r="Z220" s="197"/>
      <c r="AA220" s="197"/>
      <c r="AB220" s="196"/>
      <c r="AC220" s="196">
        <v>238</v>
      </c>
      <c r="AD220" s="196">
        <v>235</v>
      </c>
      <c r="AE220" s="196">
        <v>239</v>
      </c>
      <c r="AF220" s="196"/>
      <c r="AG220" s="196"/>
      <c r="AH220" s="196">
        <v>172</v>
      </c>
      <c r="AI220" s="196">
        <v>164</v>
      </c>
      <c r="AJ220" s="196">
        <v>174</v>
      </c>
      <c r="AK220" s="196"/>
      <c r="AL220" s="197"/>
      <c r="AM220" s="197"/>
      <c r="AN220" s="271">
        <v>256</v>
      </c>
      <c r="AO220" s="271">
        <v>170.83333333333329</v>
      </c>
      <c r="AP220" s="218">
        <v>120</v>
      </c>
      <c r="AQ220" s="219">
        <v>90</v>
      </c>
      <c r="AR220" s="217"/>
      <c r="AS220" s="217"/>
      <c r="AT220" s="217"/>
      <c r="AU220" s="217"/>
      <c r="AV220" s="217">
        <v>1280</v>
      </c>
      <c r="AW220" s="217">
        <v>3</v>
      </c>
      <c r="AX220" s="217">
        <v>3</v>
      </c>
      <c r="AY220" s="217">
        <v>3</v>
      </c>
      <c r="AZ220" s="217"/>
      <c r="BA220" s="217"/>
      <c r="BB220" s="217"/>
      <c r="BC220" s="217"/>
      <c r="BD220" s="217"/>
      <c r="BE220" s="217"/>
      <c r="BF220" s="217"/>
      <c r="BG220" s="217"/>
      <c r="BH220" s="217">
        <v>1520</v>
      </c>
      <c r="BI220" s="217">
        <v>1</v>
      </c>
      <c r="BJ220" s="217">
        <v>1</v>
      </c>
      <c r="BK220" s="217">
        <v>2</v>
      </c>
      <c r="BL220" s="217"/>
      <c r="BM220" s="217"/>
      <c r="BN220" s="217"/>
      <c r="BO220" s="217"/>
      <c r="BP220" s="217"/>
      <c r="BQ220" s="217"/>
      <c r="BR220" s="186" t="s">
        <v>201</v>
      </c>
      <c r="BS220" s="186" t="s">
        <v>202</v>
      </c>
      <c r="BT220" s="186"/>
      <c r="BU220" s="186"/>
      <c r="BV220" s="186">
        <v>2</v>
      </c>
      <c r="BW220" s="186" t="s">
        <v>297</v>
      </c>
      <c r="BX220" s="186" t="s">
        <v>198</v>
      </c>
      <c r="BY220" s="221">
        <v>1.4999999999999999E-2</v>
      </c>
      <c r="BZ220" s="217">
        <v>9</v>
      </c>
      <c r="CA220" s="217">
        <v>4.5</v>
      </c>
      <c r="CB220" s="217">
        <v>1284</v>
      </c>
      <c r="CC220" s="217">
        <v>4</v>
      </c>
      <c r="CD220" s="217">
        <v>2</v>
      </c>
      <c r="CE220" s="217">
        <v>1522</v>
      </c>
      <c r="CF220" s="186">
        <v>2</v>
      </c>
      <c r="CG220" s="186">
        <v>2</v>
      </c>
      <c r="CH220" s="101">
        <v>2</v>
      </c>
      <c r="CI220" s="101">
        <v>0</v>
      </c>
      <c r="CJ220" s="101">
        <v>0</v>
      </c>
      <c r="CK220" s="101">
        <v>0</v>
      </c>
      <c r="CL220" s="101">
        <v>0</v>
      </c>
      <c r="CM220" s="101">
        <v>0</v>
      </c>
      <c r="CN220" s="101">
        <v>0</v>
      </c>
      <c r="CO220" s="101">
        <v>13</v>
      </c>
      <c r="CP220" s="220">
        <v>6</v>
      </c>
      <c r="CQ220" s="216">
        <v>2806</v>
      </c>
      <c r="CR220" s="222">
        <v>2.316464718460442E-3</v>
      </c>
      <c r="CS220" s="198">
        <v>1.1375</v>
      </c>
      <c r="CT220" s="198">
        <v>491.05</v>
      </c>
      <c r="CU220" s="198">
        <v>1.1104166666666671</v>
      </c>
      <c r="CV220" s="198">
        <v>479.35833333333329</v>
      </c>
      <c r="CW220" s="222">
        <v>0.46285714285714291</v>
      </c>
      <c r="CX220" s="272"/>
      <c r="CY220" s="272">
        <v>5525269.0909090918</v>
      </c>
      <c r="CZ220" s="272">
        <v>361</v>
      </c>
      <c r="DA220" s="272"/>
      <c r="DB220" s="272"/>
      <c r="DC220" s="272"/>
      <c r="DD220" s="230">
        <f t="shared" si="27"/>
        <v>0.46285714285714286</v>
      </c>
      <c r="DE220" s="273">
        <f t="shared" si="28"/>
        <v>2800</v>
      </c>
      <c r="DF220" s="14">
        <f t="shared" si="29"/>
        <v>13</v>
      </c>
      <c r="DG220" s="148">
        <f t="shared" si="30"/>
        <v>7</v>
      </c>
      <c r="DH220" s="148" t="str">
        <f t="shared" si="31"/>
        <v/>
      </c>
      <c r="DI220" s="273">
        <f t="shared" si="32"/>
        <v>2807</v>
      </c>
      <c r="DJ220" s="264">
        <f t="shared" si="33"/>
        <v>2.4937655860349127E-3</v>
      </c>
      <c r="DL220" s="14" t="str">
        <f>IFERROR(#REF!-AP220,"")</f>
        <v/>
      </c>
      <c r="DN220" s="274" t="str">
        <f>IFERROR(#REF!-M220,"")</f>
        <v/>
      </c>
      <c r="DO220" s="186" t="e">
        <f>IF(#REF!&gt;AQ220,0,1)</f>
        <v>#REF!</v>
      </c>
      <c r="DP220" s="186">
        <f t="shared" si="34"/>
        <v>1</v>
      </c>
      <c r="DQ220" s="186">
        <f t="shared" si="35"/>
        <v>1</v>
      </c>
      <c r="DR220" s="186"/>
      <c r="DS220" s="186"/>
      <c r="DT220" s="186"/>
      <c r="DU220" s="186"/>
      <c r="DV220" s="186"/>
      <c r="DW220" s="186"/>
      <c r="DX220" s="186"/>
      <c r="DY220" s="186"/>
      <c r="DZ220" s="186"/>
      <c r="EA220" s="186"/>
      <c r="EB220" s="186"/>
      <c r="EC220" s="186"/>
      <c r="ED220" s="186"/>
      <c r="EE220" s="186"/>
      <c r="EF220" s="186"/>
      <c r="EG220" s="186"/>
      <c r="EH220" s="186"/>
      <c r="EI220" s="186"/>
      <c r="EJ220" s="186"/>
    </row>
    <row r="221" spans="1:140" s="195" customFormat="1" ht="31.5" hidden="1" customHeight="1" x14ac:dyDescent="0.2">
      <c r="A221" s="214">
        <v>44935</v>
      </c>
      <c r="B221" s="194">
        <v>9</v>
      </c>
      <c r="C221" s="194">
        <v>1</v>
      </c>
      <c r="D221" s="193">
        <v>2023</v>
      </c>
      <c r="E221" s="194">
        <v>423</v>
      </c>
      <c r="F221" s="194">
        <v>669</v>
      </c>
      <c r="G221" s="194">
        <v>8</v>
      </c>
      <c r="H221" s="207" t="s">
        <v>241</v>
      </c>
      <c r="I221" s="148" t="s">
        <v>242</v>
      </c>
      <c r="J221" s="148" t="s">
        <v>193</v>
      </c>
      <c r="K221" s="148">
        <v>2</v>
      </c>
      <c r="L221" s="148">
        <v>2</v>
      </c>
      <c r="M221" s="208">
        <v>954</v>
      </c>
      <c r="N221" s="209">
        <v>897</v>
      </c>
      <c r="O221" s="210">
        <v>1021</v>
      </c>
      <c r="P221" s="196"/>
      <c r="Q221" s="196">
        <v>1323</v>
      </c>
      <c r="R221" s="196">
        <v>1394</v>
      </c>
      <c r="S221" s="196">
        <v>1200</v>
      </c>
      <c r="T221" s="196"/>
      <c r="U221" s="196"/>
      <c r="V221" s="196">
        <v>970</v>
      </c>
      <c r="W221" s="196">
        <v>985</v>
      </c>
      <c r="X221" s="196">
        <v>982</v>
      </c>
      <c r="Y221" s="196"/>
      <c r="Z221" s="197">
        <v>154</v>
      </c>
      <c r="AA221" s="197">
        <v>154</v>
      </c>
      <c r="AB221" s="196"/>
      <c r="AC221" s="196">
        <v>1203</v>
      </c>
      <c r="AD221" s="196">
        <v>1213</v>
      </c>
      <c r="AE221" s="196">
        <v>1201</v>
      </c>
      <c r="AF221" s="196"/>
      <c r="AG221" s="196"/>
      <c r="AH221" s="196">
        <v>960</v>
      </c>
      <c r="AI221" s="196">
        <v>971</v>
      </c>
      <c r="AJ221" s="196">
        <v>962</v>
      </c>
      <c r="AK221" s="196"/>
      <c r="AL221" s="197">
        <v>152</v>
      </c>
      <c r="AM221" s="197">
        <v>148</v>
      </c>
      <c r="AN221" s="271">
        <v>1255.666666666667</v>
      </c>
      <c r="AO221" s="271">
        <v>971.66666666666663</v>
      </c>
      <c r="AP221" s="218">
        <v>40</v>
      </c>
      <c r="AQ221" s="219">
        <v>180</v>
      </c>
      <c r="AR221" s="217">
        <v>47.368421052631582</v>
      </c>
      <c r="AS221" s="217">
        <v>152</v>
      </c>
      <c r="AT221" s="217"/>
      <c r="AU221" s="217"/>
      <c r="AV221" s="217">
        <v>624</v>
      </c>
      <c r="AW221" s="217">
        <v>10</v>
      </c>
      <c r="AX221" s="217">
        <v>4</v>
      </c>
      <c r="AY221" s="217">
        <v>2</v>
      </c>
      <c r="AZ221" s="217"/>
      <c r="BA221" s="217"/>
      <c r="BB221" s="217"/>
      <c r="BC221" s="217"/>
      <c r="BD221" s="217"/>
      <c r="BE221" s="217"/>
      <c r="BF221" s="217"/>
      <c r="BG221" s="217"/>
      <c r="BH221" s="217">
        <v>450</v>
      </c>
      <c r="BI221" s="217">
        <v>4</v>
      </c>
      <c r="BJ221" s="217">
        <v>8</v>
      </c>
      <c r="BK221" s="217">
        <v>12</v>
      </c>
      <c r="BL221" s="217"/>
      <c r="BM221" s="217"/>
      <c r="BN221" s="217"/>
      <c r="BO221" s="217"/>
      <c r="BP221" s="217"/>
      <c r="BQ221" s="217"/>
      <c r="BR221" s="186" t="s">
        <v>194</v>
      </c>
      <c r="BS221" s="186" t="s">
        <v>195</v>
      </c>
      <c r="BT221" s="186" t="s">
        <v>243</v>
      </c>
      <c r="BU221" s="186" t="s">
        <v>197</v>
      </c>
      <c r="BV221" s="186">
        <v>2</v>
      </c>
      <c r="BW221" s="186" t="s">
        <v>241</v>
      </c>
      <c r="BX221" s="186" t="s">
        <v>198</v>
      </c>
      <c r="BY221" s="221">
        <v>1.4999999999999999E-2</v>
      </c>
      <c r="BZ221" s="217">
        <v>16</v>
      </c>
      <c r="CA221" s="217">
        <v>8</v>
      </c>
      <c r="CB221" s="217">
        <v>632</v>
      </c>
      <c r="CC221" s="217">
        <v>24</v>
      </c>
      <c r="CD221" s="217">
        <v>12</v>
      </c>
      <c r="CE221" s="217">
        <v>462</v>
      </c>
      <c r="CF221" s="186">
        <v>7</v>
      </c>
      <c r="CG221" s="186">
        <v>6</v>
      </c>
      <c r="CH221" s="101">
        <v>7</v>
      </c>
      <c r="CI221" s="101">
        <v>0</v>
      </c>
      <c r="CJ221" s="101">
        <v>0</v>
      </c>
      <c r="CK221" s="101">
        <v>0</v>
      </c>
      <c r="CL221" s="101">
        <v>0</v>
      </c>
      <c r="CM221" s="101">
        <v>0</v>
      </c>
      <c r="CN221" s="101">
        <v>0</v>
      </c>
      <c r="CO221" s="101">
        <v>40</v>
      </c>
      <c r="CP221" s="220">
        <v>20</v>
      </c>
      <c r="CQ221" s="216">
        <v>1094</v>
      </c>
      <c r="CR221" s="222">
        <v>1.8281535648994519E-2</v>
      </c>
      <c r="CS221" s="198">
        <v>19.079999999999998</v>
      </c>
      <c r="CT221" s="198">
        <v>1043.6759999999999</v>
      </c>
      <c r="CU221" s="198">
        <v>19.43333333333333</v>
      </c>
      <c r="CV221" s="198">
        <v>1063.0033333333331</v>
      </c>
      <c r="CW221" s="222">
        <v>0.31621243885394829</v>
      </c>
      <c r="CX221" s="272">
        <v>0.42222222222222222</v>
      </c>
      <c r="CY221" s="272">
        <v>718061.81818181823</v>
      </c>
      <c r="CZ221" s="272">
        <v>361</v>
      </c>
      <c r="DA221" s="272"/>
      <c r="DB221" s="272"/>
      <c r="DC221" s="272"/>
      <c r="DD221" s="230">
        <f t="shared" si="27"/>
        <v>0.31621243885394862</v>
      </c>
      <c r="DE221" s="273">
        <f t="shared" si="28"/>
        <v>1074</v>
      </c>
      <c r="DF221" s="14">
        <f t="shared" si="29"/>
        <v>40</v>
      </c>
      <c r="DG221" s="148">
        <f t="shared" si="30"/>
        <v>20</v>
      </c>
      <c r="DH221" s="148">
        <f t="shared" si="31"/>
        <v>0.4</v>
      </c>
      <c r="DI221" s="273">
        <f t="shared" si="32"/>
        <v>1094</v>
      </c>
      <c r="DJ221" s="264">
        <f t="shared" si="33"/>
        <v>1.8281535648994516E-2</v>
      </c>
      <c r="DL221" s="14" t="str">
        <f>IFERROR(#REF!-AP221,"")</f>
        <v/>
      </c>
      <c r="DN221" s="274" t="str">
        <f>IFERROR(#REF!-M221,"")</f>
        <v/>
      </c>
      <c r="DO221" s="186" t="e">
        <f>IF(#REF!&gt;AQ221,0,1)</f>
        <v>#REF!</v>
      </c>
      <c r="DP221" s="186">
        <f t="shared" si="34"/>
        <v>1</v>
      </c>
      <c r="DQ221" s="186">
        <f t="shared" si="35"/>
        <v>1</v>
      </c>
      <c r="DR221" s="186"/>
      <c r="DS221" s="186"/>
      <c r="DT221" s="186"/>
      <c r="DU221" s="186"/>
      <c r="DV221" s="186"/>
      <c r="DW221" s="186"/>
      <c r="DX221" s="186"/>
      <c r="DY221" s="186"/>
      <c r="DZ221" s="186"/>
      <c r="EA221" s="186"/>
      <c r="EB221" s="186"/>
      <c r="EC221" s="186"/>
      <c r="ED221" s="186"/>
      <c r="EE221" s="186"/>
      <c r="EF221" s="186"/>
      <c r="EG221" s="186"/>
      <c r="EH221" s="186"/>
      <c r="EI221" s="186"/>
      <c r="EJ221" s="186"/>
    </row>
    <row r="222" spans="1:140" s="195" customFormat="1" ht="31.5" hidden="1" customHeight="1" x14ac:dyDescent="0.2">
      <c r="A222" s="214">
        <v>44935</v>
      </c>
      <c r="B222" s="194">
        <v>9</v>
      </c>
      <c r="C222" s="194">
        <v>1</v>
      </c>
      <c r="D222" s="193">
        <v>2023</v>
      </c>
      <c r="E222" s="194">
        <v>143</v>
      </c>
      <c r="F222" s="194">
        <v>281</v>
      </c>
      <c r="G222" s="194">
        <v>9</v>
      </c>
      <c r="H222" s="207" t="s">
        <v>221</v>
      </c>
      <c r="I222" s="148" t="s">
        <v>222</v>
      </c>
      <c r="J222" s="148" t="s">
        <v>193</v>
      </c>
      <c r="K222" s="148">
        <v>4</v>
      </c>
      <c r="L222" s="148">
        <v>2</v>
      </c>
      <c r="M222" s="208">
        <v>285</v>
      </c>
      <c r="N222" s="209">
        <v>265</v>
      </c>
      <c r="O222" s="210">
        <v>304</v>
      </c>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c r="AO222" s="271"/>
      <c r="AP222" s="218">
        <v>120</v>
      </c>
      <c r="AQ222" s="219">
        <v>120</v>
      </c>
      <c r="AR222" s="217"/>
      <c r="AS222" s="217"/>
      <c r="AT222" s="217"/>
      <c r="AU222" s="217"/>
      <c r="AV222" s="217">
        <v>480</v>
      </c>
      <c r="AW222" s="217">
        <v>10</v>
      </c>
      <c r="AX222" s="217">
        <v>10</v>
      </c>
      <c r="AY222" s="217">
        <v>4</v>
      </c>
      <c r="AZ222" s="217"/>
      <c r="BA222" s="217"/>
      <c r="BB222" s="217"/>
      <c r="BC222" s="217"/>
      <c r="BD222" s="217"/>
      <c r="BE222" s="217"/>
      <c r="BF222" s="217"/>
      <c r="BG222" s="217"/>
      <c r="BH222" s="217"/>
      <c r="BI222" s="217"/>
      <c r="BJ222" s="217"/>
      <c r="BK222" s="217"/>
      <c r="BL222" s="217"/>
      <c r="BM222" s="217"/>
      <c r="BN222" s="217"/>
      <c r="BO222" s="217"/>
      <c r="BP222" s="217"/>
      <c r="BQ222" s="217"/>
      <c r="BR222" s="186" t="s">
        <v>223</v>
      </c>
      <c r="BS222" s="186"/>
      <c r="BT222" s="186"/>
      <c r="BU222" s="186"/>
      <c r="BV222" s="186">
        <v>2</v>
      </c>
      <c r="BW222" s="186" t="s">
        <v>224</v>
      </c>
      <c r="BX222" s="186" t="s">
        <v>198</v>
      </c>
      <c r="BY222" s="221">
        <v>1.4999999999999999E-2</v>
      </c>
      <c r="BZ222" s="217">
        <v>24</v>
      </c>
      <c r="CA222" s="217">
        <v>12</v>
      </c>
      <c r="CB222" s="217">
        <v>492</v>
      </c>
      <c r="CC222" s="217">
        <v>0</v>
      </c>
      <c r="CD222" s="217">
        <v>0</v>
      </c>
      <c r="CE222" s="217">
        <v>0</v>
      </c>
      <c r="CF222" s="186">
        <v>5</v>
      </c>
      <c r="CG222" s="186">
        <v>5</v>
      </c>
      <c r="CH222" s="101">
        <v>2</v>
      </c>
      <c r="CI222" s="101">
        <v>0</v>
      </c>
      <c r="CJ222" s="101">
        <v>0</v>
      </c>
      <c r="CK222" s="101">
        <v>0</v>
      </c>
      <c r="CL222" s="101">
        <v>0</v>
      </c>
      <c r="CM222" s="101">
        <v>0</v>
      </c>
      <c r="CN222" s="101">
        <v>0</v>
      </c>
      <c r="CO222" s="101">
        <v>24</v>
      </c>
      <c r="CP222" s="220">
        <v>12</v>
      </c>
      <c r="CQ222" s="216">
        <v>492</v>
      </c>
      <c r="CR222" s="222">
        <v>2.4390243902439029E-2</v>
      </c>
      <c r="CS222" s="198">
        <v>3.42</v>
      </c>
      <c r="CT222" s="198">
        <v>140.22</v>
      </c>
      <c r="CU222" s="198"/>
      <c r="CV222" s="198"/>
      <c r="CW222" s="222"/>
      <c r="CX222" s="272"/>
      <c r="CY222" s="272">
        <v>968792.72727272729</v>
      </c>
      <c r="CZ222" s="272">
        <v>361</v>
      </c>
      <c r="DA222" s="272"/>
      <c r="DB222" s="272"/>
      <c r="DC222" s="272"/>
      <c r="DD222" s="230">
        <f t="shared" si="27"/>
        <v>-1</v>
      </c>
      <c r="DE222" s="273">
        <f t="shared" si="28"/>
        <v>480</v>
      </c>
      <c r="DF222" s="14">
        <f t="shared" si="29"/>
        <v>24</v>
      </c>
      <c r="DG222" s="148">
        <f t="shared" si="30"/>
        <v>12</v>
      </c>
      <c r="DH222" s="148" t="str">
        <f t="shared" si="31"/>
        <v/>
      </c>
      <c r="DI222" s="273">
        <f t="shared" si="32"/>
        <v>492</v>
      </c>
      <c r="DJ222" s="264">
        <f t="shared" si="33"/>
        <v>2.4390243902439025E-2</v>
      </c>
      <c r="DL222" s="14" t="str">
        <f>IFERROR(#REF!-AP222,"")</f>
        <v/>
      </c>
      <c r="DN222" s="274" t="str">
        <f>IFERROR(#REF!-M222,"")</f>
        <v/>
      </c>
      <c r="DO222" s="186" t="e">
        <f>IF(#REF!&gt;AQ222,0,1)</f>
        <v>#REF!</v>
      </c>
      <c r="DP222" s="186">
        <f t="shared" si="34"/>
        <v>0</v>
      </c>
      <c r="DQ222" s="186">
        <f t="shared" si="35"/>
        <v>1</v>
      </c>
      <c r="DR222" s="186"/>
      <c r="DS222" s="186"/>
      <c r="DT222" s="186"/>
      <c r="DU222" s="186"/>
      <c r="DV222" s="186"/>
      <c r="DW222" s="186"/>
      <c r="DX222" s="186"/>
      <c r="DY222" s="186"/>
      <c r="DZ222" s="186"/>
      <c r="EA222" s="186"/>
      <c r="EB222" s="186"/>
      <c r="EC222" s="186"/>
      <c r="ED222" s="186"/>
      <c r="EE222" s="186"/>
      <c r="EF222" s="186"/>
      <c r="EG222" s="186"/>
      <c r="EH222" s="186"/>
      <c r="EI222" s="186"/>
      <c r="EJ222" s="186"/>
    </row>
    <row r="223" spans="1:140" s="195" customFormat="1" ht="31.5" hidden="1" customHeight="1" x14ac:dyDescent="0.2">
      <c r="A223" s="214">
        <v>44935</v>
      </c>
      <c r="B223" s="194">
        <v>9</v>
      </c>
      <c r="C223" s="194">
        <v>1</v>
      </c>
      <c r="D223" s="193">
        <v>2023</v>
      </c>
      <c r="E223" s="194">
        <v>434</v>
      </c>
      <c r="F223" s="194">
        <v>751</v>
      </c>
      <c r="G223" s="194">
        <v>9</v>
      </c>
      <c r="H223" s="207" t="s">
        <v>360</v>
      </c>
      <c r="I223" s="148" t="s">
        <v>361</v>
      </c>
      <c r="J223" s="148" t="s">
        <v>193</v>
      </c>
      <c r="K223" s="148">
        <v>1</v>
      </c>
      <c r="L223" s="148">
        <v>4</v>
      </c>
      <c r="M223" s="208">
        <v>1009</v>
      </c>
      <c r="N223" s="209">
        <v>949</v>
      </c>
      <c r="O223" s="210">
        <v>1080</v>
      </c>
      <c r="P223" s="196"/>
      <c r="Q223" s="196">
        <v>1254</v>
      </c>
      <c r="R223" s="196">
        <v>1227</v>
      </c>
      <c r="S223" s="196"/>
      <c r="T223" s="196"/>
      <c r="U223" s="196"/>
      <c r="V223" s="196">
        <v>1051</v>
      </c>
      <c r="W223" s="196">
        <v>971</v>
      </c>
      <c r="X223" s="196"/>
      <c r="Y223" s="196"/>
      <c r="Z223" s="197">
        <v>140</v>
      </c>
      <c r="AA223" s="197">
        <v>140</v>
      </c>
      <c r="AB223" s="196"/>
      <c r="AC223" s="196">
        <v>1373</v>
      </c>
      <c r="AD223" s="196">
        <v>1397</v>
      </c>
      <c r="AE223" s="196">
        <v>1370</v>
      </c>
      <c r="AF223" s="196"/>
      <c r="AG223" s="196"/>
      <c r="AH223" s="196">
        <v>1029</v>
      </c>
      <c r="AI223" s="196">
        <v>1029</v>
      </c>
      <c r="AJ223" s="196">
        <v>1027</v>
      </c>
      <c r="AK223" s="196"/>
      <c r="AL223" s="197">
        <v>139</v>
      </c>
      <c r="AM223" s="197">
        <v>141</v>
      </c>
      <c r="AN223" s="271">
        <v>1324.2</v>
      </c>
      <c r="AO223" s="271">
        <v>1021.4</v>
      </c>
      <c r="AP223" s="218">
        <v>20</v>
      </c>
      <c r="AQ223" s="219">
        <v>180</v>
      </c>
      <c r="AR223" s="217">
        <v>25.714285714285719</v>
      </c>
      <c r="AS223" s="217">
        <v>140</v>
      </c>
      <c r="AT223" s="217"/>
      <c r="AU223" s="217"/>
      <c r="AV223" s="217"/>
      <c r="AW223" s="217"/>
      <c r="AX223" s="217"/>
      <c r="AY223" s="217"/>
      <c r="AZ223" s="217"/>
      <c r="BA223" s="217"/>
      <c r="BB223" s="217"/>
      <c r="BC223" s="217"/>
      <c r="BD223" s="217"/>
      <c r="BE223" s="217"/>
      <c r="BF223" s="217"/>
      <c r="BG223" s="217"/>
      <c r="BH223" s="217"/>
      <c r="BI223" s="217">
        <v>2</v>
      </c>
      <c r="BJ223" s="217">
        <v>6</v>
      </c>
      <c r="BK223" s="217">
        <v>4</v>
      </c>
      <c r="BL223" s="217"/>
      <c r="BM223" s="217"/>
      <c r="BN223" s="217"/>
      <c r="BO223" s="217"/>
      <c r="BP223" s="217"/>
      <c r="BQ223" s="217"/>
      <c r="BR223" s="186" t="s">
        <v>194</v>
      </c>
      <c r="BS223" s="186" t="s">
        <v>195</v>
      </c>
      <c r="BT223" s="186" t="s">
        <v>362</v>
      </c>
      <c r="BU223" s="186" t="s">
        <v>197</v>
      </c>
      <c r="BV223" s="186">
        <v>2</v>
      </c>
      <c r="BW223" s="186" t="s">
        <v>363</v>
      </c>
      <c r="BX223" s="186" t="s">
        <v>198</v>
      </c>
      <c r="BY223" s="221">
        <v>1.4999999999999999E-2</v>
      </c>
      <c r="BZ223" s="217">
        <v>0</v>
      </c>
      <c r="CA223" s="217">
        <v>0</v>
      </c>
      <c r="CB223" s="217">
        <v>0</v>
      </c>
      <c r="CC223" s="217">
        <v>12</v>
      </c>
      <c r="CD223" s="217">
        <v>3</v>
      </c>
      <c r="CE223" s="217">
        <v>3</v>
      </c>
      <c r="CF223" s="186">
        <v>0</v>
      </c>
      <c r="CG223" s="186">
        <v>1</v>
      </c>
      <c r="CH223" s="101">
        <v>1</v>
      </c>
      <c r="CI223" s="101">
        <v>0</v>
      </c>
      <c r="CJ223" s="101">
        <v>0</v>
      </c>
      <c r="CK223" s="101">
        <v>0</v>
      </c>
      <c r="CL223" s="101">
        <v>0</v>
      </c>
      <c r="CM223" s="101">
        <v>0</v>
      </c>
      <c r="CN223" s="101">
        <v>0</v>
      </c>
      <c r="CO223" s="101">
        <v>12</v>
      </c>
      <c r="CP223" s="220">
        <v>3</v>
      </c>
      <c r="CQ223" s="216">
        <v>3</v>
      </c>
      <c r="CR223" s="222">
        <v>1</v>
      </c>
      <c r="CS223" s="198">
        <v>3.0270000000000001</v>
      </c>
      <c r="CT223" s="198">
        <v>3.0270000000000001</v>
      </c>
      <c r="CU223" s="198">
        <v>3.0642</v>
      </c>
      <c r="CV223" s="198">
        <v>3.0642</v>
      </c>
      <c r="CW223" s="222">
        <v>0.312388503468781</v>
      </c>
      <c r="CX223" s="272">
        <v>0.1166666666666667</v>
      </c>
      <c r="CY223" s="272">
        <v>984.54545454545473</v>
      </c>
      <c r="CZ223" s="272">
        <v>361</v>
      </c>
      <c r="DA223" s="272"/>
      <c r="DB223" s="272"/>
      <c r="DC223" s="272"/>
      <c r="DD223" s="230">
        <f t="shared" si="27"/>
        <v>0.312388503468781</v>
      </c>
      <c r="DE223" s="273">
        <f t="shared" si="28"/>
        <v>0</v>
      </c>
      <c r="DF223" s="14">
        <f t="shared" si="29"/>
        <v>12</v>
      </c>
      <c r="DG223" s="148">
        <f t="shared" si="30"/>
        <v>3</v>
      </c>
      <c r="DH223" s="148">
        <f t="shared" si="31"/>
        <v>0.1</v>
      </c>
      <c r="DI223" s="273">
        <f t="shared" si="32"/>
        <v>3</v>
      </c>
      <c r="DJ223" s="264">
        <f t="shared" si="33"/>
        <v>1</v>
      </c>
      <c r="DL223" s="14" t="str">
        <f>IFERROR(#REF!-AP223,"")</f>
        <v/>
      </c>
      <c r="DN223" s="274" t="str">
        <f>IFERROR(#REF!-M223,"")</f>
        <v/>
      </c>
      <c r="DO223" s="186" t="e">
        <f>IF(#REF!&gt;AQ223,0,1)</f>
        <v>#REF!</v>
      </c>
      <c r="DP223" s="186">
        <f t="shared" si="34"/>
        <v>1</v>
      </c>
      <c r="DQ223" s="186">
        <f t="shared" si="35"/>
        <v>1</v>
      </c>
      <c r="DR223" s="186"/>
      <c r="DS223" s="186"/>
      <c r="DT223" s="186"/>
      <c r="DU223" s="186"/>
      <c r="DV223" s="186"/>
      <c r="DW223" s="186"/>
      <c r="DX223" s="186"/>
      <c r="DY223" s="186"/>
      <c r="DZ223" s="186"/>
      <c r="EA223" s="186"/>
      <c r="EB223" s="186"/>
      <c r="EC223" s="186"/>
      <c r="ED223" s="186"/>
      <c r="EE223" s="186"/>
      <c r="EF223" s="186"/>
      <c r="EG223" s="186"/>
      <c r="EH223" s="186"/>
      <c r="EI223" s="186"/>
      <c r="EJ223" s="186"/>
    </row>
    <row r="224" spans="1:140" s="195" customFormat="1" ht="31.5" hidden="1" customHeight="1" x14ac:dyDescent="0.2">
      <c r="A224" s="214">
        <v>44935</v>
      </c>
      <c r="B224" s="194">
        <v>9</v>
      </c>
      <c r="C224" s="194">
        <v>1</v>
      </c>
      <c r="D224" s="193">
        <v>2023</v>
      </c>
      <c r="E224" s="194">
        <v>434</v>
      </c>
      <c r="F224" s="194">
        <v>752</v>
      </c>
      <c r="G224" s="194">
        <v>9</v>
      </c>
      <c r="H224" s="207"/>
      <c r="I224" s="148"/>
      <c r="J224" s="148"/>
      <c r="K224" s="148"/>
      <c r="L224" s="148"/>
      <c r="M224" s="208">
        <v>0</v>
      </c>
      <c r="N224" s="209">
        <v>0</v>
      </c>
      <c r="O224" s="210">
        <v>0</v>
      </c>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c r="AO224" s="271"/>
      <c r="AP224" s="218">
        <v>0</v>
      </c>
      <c r="AQ224" s="219">
        <v>0</v>
      </c>
      <c r="AR224" s="217"/>
      <c r="AS224" s="217"/>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v>2</v>
      </c>
      <c r="BW224" s="186"/>
      <c r="BX224" s="186" t="s">
        <v>198</v>
      </c>
      <c r="BY224" s="221">
        <v>1.4999999999999999E-2</v>
      </c>
      <c r="BZ224" s="217">
        <v>0</v>
      </c>
      <c r="CA224" s="217"/>
      <c r="CB224" s="217">
        <v>0</v>
      </c>
      <c r="CC224" s="217">
        <v>0</v>
      </c>
      <c r="CD224" s="217"/>
      <c r="CE224" s="217">
        <v>0</v>
      </c>
      <c r="CF224" s="186">
        <v>0</v>
      </c>
      <c r="CG224" s="186">
        <v>0</v>
      </c>
      <c r="CH224" s="101">
        <v>0</v>
      </c>
      <c r="CI224" s="101">
        <v>0</v>
      </c>
      <c r="CJ224" s="101">
        <v>0</v>
      </c>
      <c r="CK224" s="101">
        <v>0</v>
      </c>
      <c r="CL224" s="101">
        <v>0</v>
      </c>
      <c r="CM224" s="101">
        <v>0</v>
      </c>
      <c r="CN224" s="101">
        <v>0</v>
      </c>
      <c r="CO224" s="101">
        <v>0</v>
      </c>
      <c r="CP224" s="220">
        <v>0</v>
      </c>
      <c r="CQ224" s="216">
        <v>0</v>
      </c>
      <c r="CR224" s="222"/>
      <c r="CS224" s="198">
        <v>0</v>
      </c>
      <c r="CT224" s="198">
        <v>0</v>
      </c>
      <c r="CU224" s="198"/>
      <c r="CV224" s="198"/>
      <c r="CW224" s="222"/>
      <c r="CX224" s="272"/>
      <c r="CY224" s="272">
        <v>0</v>
      </c>
      <c r="CZ224" s="272">
        <v>361</v>
      </c>
      <c r="DA224" s="272"/>
      <c r="DB224" s="272"/>
      <c r="DC224" s="272"/>
      <c r="DD224" s="230" t="str">
        <f t="shared" si="27"/>
        <v/>
      </c>
      <c r="DE224" s="273">
        <f t="shared" si="28"/>
        <v>0</v>
      </c>
      <c r="DF224" s="14">
        <f t="shared" si="29"/>
        <v>0</v>
      </c>
      <c r="DG224" s="148" t="str">
        <f t="shared" si="30"/>
        <v/>
      </c>
      <c r="DH224" s="148" t="str">
        <f t="shared" si="31"/>
        <v/>
      </c>
      <c r="DI224" s="273" t="str">
        <f t="shared" si="32"/>
        <v/>
      </c>
      <c r="DJ224" s="264" t="str">
        <f t="shared" si="33"/>
        <v/>
      </c>
      <c r="DL224" s="14" t="str">
        <f>IFERROR(#REF!-AP224,"")</f>
        <v/>
      </c>
      <c r="DN224" s="274" t="str">
        <f>IFERROR(#REF!-M224,"")</f>
        <v/>
      </c>
      <c r="DO224" s="186" t="e">
        <f>IF(#REF!&gt;AQ224,0,1)</f>
        <v>#REF!</v>
      </c>
      <c r="DP224" s="186">
        <f t="shared" si="34"/>
        <v>1</v>
      </c>
      <c r="DQ224" s="186">
        <f t="shared" si="35"/>
        <v>1</v>
      </c>
      <c r="DR224" s="186"/>
      <c r="DS224" s="186"/>
      <c r="DT224" s="186"/>
      <c r="DU224" s="186"/>
      <c r="DV224" s="186"/>
      <c r="DW224" s="186"/>
      <c r="DX224" s="186"/>
      <c r="DY224" s="186"/>
      <c r="DZ224" s="186"/>
      <c r="EA224" s="186"/>
      <c r="EB224" s="186"/>
      <c r="EC224" s="186"/>
      <c r="ED224" s="186"/>
      <c r="EE224" s="186"/>
      <c r="EF224" s="186"/>
      <c r="EG224" s="186"/>
      <c r="EH224" s="186"/>
      <c r="EI224" s="186"/>
      <c r="EJ224" s="186"/>
    </row>
    <row r="225" spans="1:140" s="195" customFormat="1" ht="31.5" hidden="1" customHeight="1" x14ac:dyDescent="0.2">
      <c r="A225" s="214">
        <v>44936</v>
      </c>
      <c r="B225" s="194">
        <v>10</v>
      </c>
      <c r="C225" s="194">
        <v>1</v>
      </c>
      <c r="D225" s="193">
        <v>2023</v>
      </c>
      <c r="E225" s="194">
        <v>135</v>
      </c>
      <c r="F225" s="194">
        <v>271</v>
      </c>
      <c r="G225" s="194">
        <v>0</v>
      </c>
      <c r="H225" s="207" t="s">
        <v>329</v>
      </c>
      <c r="I225" s="148" t="s">
        <v>330</v>
      </c>
      <c r="J225" s="148" t="s">
        <v>193</v>
      </c>
      <c r="K225" s="148">
        <v>4</v>
      </c>
      <c r="L225" s="148">
        <v>2</v>
      </c>
      <c r="M225" s="208">
        <v>161</v>
      </c>
      <c r="N225" s="209">
        <v>149</v>
      </c>
      <c r="O225" s="210">
        <v>172</v>
      </c>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c r="AO225" s="271"/>
      <c r="AP225" s="218">
        <v>151</v>
      </c>
      <c r="AQ225" s="219">
        <v>95</v>
      </c>
      <c r="AR225" s="217"/>
      <c r="AS225" s="217"/>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t="s">
        <v>223</v>
      </c>
      <c r="BS225" s="186"/>
      <c r="BT225" s="186"/>
      <c r="BU225" s="186"/>
      <c r="BV225" s="186">
        <v>2</v>
      </c>
      <c r="BW225" s="186" t="s">
        <v>329</v>
      </c>
      <c r="BX225" s="186"/>
      <c r="BY225" s="221">
        <v>0</v>
      </c>
      <c r="BZ225" s="217">
        <v>0</v>
      </c>
      <c r="CA225" s="217">
        <v>0</v>
      </c>
      <c r="CB225" s="217">
        <v>0</v>
      </c>
      <c r="CC225" s="217">
        <v>0</v>
      </c>
      <c r="CD225" s="217">
        <v>0</v>
      </c>
      <c r="CE225" s="217">
        <v>0</v>
      </c>
      <c r="CF225" s="186">
        <v>0</v>
      </c>
      <c r="CG225" s="186">
        <v>0</v>
      </c>
      <c r="CH225" s="101">
        <v>0</v>
      </c>
      <c r="CI225" s="101">
        <v>0</v>
      </c>
      <c r="CJ225" s="101">
        <v>0</v>
      </c>
      <c r="CK225" s="101">
        <v>0</v>
      </c>
      <c r="CL225" s="101">
        <v>0</v>
      </c>
      <c r="CM225" s="101">
        <v>0</v>
      </c>
      <c r="CN225" s="101">
        <v>0</v>
      </c>
      <c r="CO225" s="101">
        <v>0</v>
      </c>
      <c r="CP225" s="220">
        <v>0</v>
      </c>
      <c r="CQ225" s="216">
        <v>0</v>
      </c>
      <c r="CR225" s="222"/>
      <c r="CS225" s="198">
        <v>0</v>
      </c>
      <c r="CT225" s="198">
        <v>0</v>
      </c>
      <c r="CU225" s="198"/>
      <c r="CV225" s="198"/>
      <c r="CW225" s="222"/>
      <c r="CX225" s="272"/>
      <c r="CY225" s="272">
        <v>0</v>
      </c>
      <c r="CZ225" s="272">
        <v>361</v>
      </c>
      <c r="DA225" s="272"/>
      <c r="DB225" s="272"/>
      <c r="DC225" s="272"/>
      <c r="DD225" s="230">
        <f t="shared" si="27"/>
        <v>-1</v>
      </c>
      <c r="DE225" s="273">
        <f t="shared" si="28"/>
        <v>0</v>
      </c>
      <c r="DF225" s="14">
        <f t="shared" si="29"/>
        <v>0</v>
      </c>
      <c r="DG225" s="148">
        <f t="shared" si="30"/>
        <v>0</v>
      </c>
      <c r="DH225" s="148" t="str">
        <f t="shared" si="31"/>
        <v/>
      </c>
      <c r="DI225" s="273">
        <f t="shared" si="32"/>
        <v>0</v>
      </c>
      <c r="DJ225" s="264" t="str">
        <f t="shared" si="33"/>
        <v/>
      </c>
      <c r="DL225" s="14" t="str">
        <f>IFERROR(#REF!-AP225,"")</f>
        <v/>
      </c>
      <c r="DN225" s="274" t="str">
        <f>IFERROR(#REF!-M225,"")</f>
        <v/>
      </c>
      <c r="DO225" s="186" t="e">
        <f>IF(#REF!&gt;AQ225,0,1)</f>
        <v>#REF!</v>
      </c>
      <c r="DP225" s="186">
        <f t="shared" si="34"/>
        <v>0</v>
      </c>
      <c r="DQ225" s="186">
        <f t="shared" si="35"/>
        <v>1</v>
      </c>
      <c r="DR225" s="186"/>
      <c r="DS225" s="186"/>
      <c r="DT225" s="186"/>
      <c r="DU225" s="186"/>
      <c r="DV225" s="186"/>
      <c r="DW225" s="186"/>
      <c r="DX225" s="186"/>
      <c r="DY225" s="186"/>
      <c r="DZ225" s="186"/>
      <c r="EA225" s="186"/>
      <c r="EB225" s="186"/>
      <c r="EC225" s="186"/>
      <c r="ED225" s="186"/>
      <c r="EE225" s="186"/>
      <c r="EF225" s="186"/>
      <c r="EG225" s="186"/>
      <c r="EH225" s="186"/>
      <c r="EI225" s="186"/>
      <c r="EJ225" s="186"/>
    </row>
    <row r="226" spans="1:140" s="195" customFormat="1" ht="31.5" hidden="1" customHeight="1" x14ac:dyDescent="0.2">
      <c r="A226" s="214">
        <v>44936</v>
      </c>
      <c r="B226" s="194">
        <v>10</v>
      </c>
      <c r="C226" s="194">
        <v>1</v>
      </c>
      <c r="D226" s="193">
        <v>2023</v>
      </c>
      <c r="E226" s="194">
        <v>137</v>
      </c>
      <c r="F226" s="194">
        <v>273</v>
      </c>
      <c r="G226" s="194">
        <v>0</v>
      </c>
      <c r="H226" s="207" t="s">
        <v>231</v>
      </c>
      <c r="I226" s="148" t="s">
        <v>232</v>
      </c>
      <c r="J226" s="148" t="s">
        <v>193</v>
      </c>
      <c r="K226" s="148">
        <v>3</v>
      </c>
      <c r="L226" s="148">
        <v>2</v>
      </c>
      <c r="M226" s="208">
        <v>564</v>
      </c>
      <c r="N226" s="209">
        <v>524</v>
      </c>
      <c r="O226" s="210">
        <v>603</v>
      </c>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c r="AO226" s="271"/>
      <c r="AP226" s="218">
        <v>93</v>
      </c>
      <c r="AQ226" s="219">
        <v>116</v>
      </c>
      <c r="AR226" s="217"/>
      <c r="AS226" s="217"/>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t="s">
        <v>223</v>
      </c>
      <c r="BS226" s="186"/>
      <c r="BT226" s="186"/>
      <c r="BU226" s="186"/>
      <c r="BV226" s="186">
        <v>2</v>
      </c>
      <c r="BW226" s="186" t="s">
        <v>229</v>
      </c>
      <c r="BX226" s="186"/>
      <c r="BY226" s="221">
        <v>0</v>
      </c>
      <c r="BZ226" s="217">
        <v>0</v>
      </c>
      <c r="CA226" s="217">
        <v>0</v>
      </c>
      <c r="CB226" s="217">
        <v>0</v>
      </c>
      <c r="CC226" s="217">
        <v>0</v>
      </c>
      <c r="CD226" s="217">
        <v>0</v>
      </c>
      <c r="CE226" s="217">
        <v>0</v>
      </c>
      <c r="CF226" s="186">
        <v>0</v>
      </c>
      <c r="CG226" s="186">
        <v>0</v>
      </c>
      <c r="CH226" s="101">
        <v>0</v>
      </c>
      <c r="CI226" s="101">
        <v>0</v>
      </c>
      <c r="CJ226" s="101">
        <v>0</v>
      </c>
      <c r="CK226" s="101">
        <v>0</v>
      </c>
      <c r="CL226" s="101">
        <v>0</v>
      </c>
      <c r="CM226" s="101">
        <v>0</v>
      </c>
      <c r="CN226" s="101">
        <v>0</v>
      </c>
      <c r="CO226" s="101">
        <v>0</v>
      </c>
      <c r="CP226" s="220">
        <v>0</v>
      </c>
      <c r="CQ226" s="216">
        <v>0</v>
      </c>
      <c r="CR226" s="222"/>
      <c r="CS226" s="198">
        <v>0</v>
      </c>
      <c r="CT226" s="198">
        <v>0</v>
      </c>
      <c r="CU226" s="198"/>
      <c r="CV226" s="198"/>
      <c r="CW226" s="222"/>
      <c r="CX226" s="272"/>
      <c r="CY226" s="272">
        <v>0</v>
      </c>
      <c r="CZ226" s="272">
        <v>361</v>
      </c>
      <c r="DA226" s="272"/>
      <c r="DB226" s="272"/>
      <c r="DC226" s="272"/>
      <c r="DD226" s="230">
        <f t="shared" si="27"/>
        <v>-1</v>
      </c>
      <c r="DE226" s="273">
        <f t="shared" si="28"/>
        <v>0</v>
      </c>
      <c r="DF226" s="14">
        <f t="shared" si="29"/>
        <v>0</v>
      </c>
      <c r="DG226" s="148">
        <f t="shared" si="30"/>
        <v>0</v>
      </c>
      <c r="DH226" s="148" t="str">
        <f t="shared" si="31"/>
        <v/>
      </c>
      <c r="DI226" s="273">
        <f t="shared" si="32"/>
        <v>0</v>
      </c>
      <c r="DJ226" s="264" t="str">
        <f t="shared" si="33"/>
        <v/>
      </c>
      <c r="DL226" s="14" t="str">
        <f>IFERROR(#REF!-AP226,"")</f>
        <v/>
      </c>
      <c r="DN226" s="274" t="str">
        <f>IFERROR(#REF!-M226,"")</f>
        <v/>
      </c>
      <c r="DO226" s="186" t="e">
        <f>IF(#REF!&gt;AQ226,0,1)</f>
        <v>#REF!</v>
      </c>
      <c r="DP226" s="186">
        <f t="shared" si="34"/>
        <v>0</v>
      </c>
      <c r="DQ226" s="186">
        <f t="shared" si="35"/>
        <v>1</v>
      </c>
      <c r="DR226" s="186"/>
      <c r="DS226" s="186"/>
      <c r="DT226" s="186"/>
      <c r="DU226" s="186"/>
      <c r="DV226" s="186"/>
      <c r="DW226" s="186"/>
      <c r="DX226" s="186"/>
      <c r="DY226" s="186"/>
      <c r="DZ226" s="186"/>
      <c r="EA226" s="186"/>
      <c r="EB226" s="186"/>
      <c r="EC226" s="186"/>
      <c r="ED226" s="186"/>
      <c r="EE226" s="186"/>
      <c r="EF226" s="186"/>
      <c r="EG226" s="186"/>
      <c r="EH226" s="186"/>
      <c r="EI226" s="186"/>
      <c r="EJ226" s="186"/>
    </row>
    <row r="227" spans="1:140" s="195" customFormat="1" ht="31.5" hidden="1" customHeight="1" x14ac:dyDescent="0.2">
      <c r="A227" s="214">
        <v>44936</v>
      </c>
      <c r="B227" s="194">
        <v>10</v>
      </c>
      <c r="C227" s="194">
        <v>1</v>
      </c>
      <c r="D227" s="193">
        <v>2023</v>
      </c>
      <c r="E227" s="194">
        <v>142</v>
      </c>
      <c r="F227" s="194">
        <v>280</v>
      </c>
      <c r="G227" s="194">
        <v>0</v>
      </c>
      <c r="H227" s="207" t="s">
        <v>331</v>
      </c>
      <c r="I227" s="148" t="s">
        <v>332</v>
      </c>
      <c r="J227" s="148" t="s">
        <v>193</v>
      </c>
      <c r="K227" s="148">
        <v>3</v>
      </c>
      <c r="L227" s="148">
        <v>2</v>
      </c>
      <c r="M227" s="208">
        <v>323</v>
      </c>
      <c r="N227" s="209">
        <v>300</v>
      </c>
      <c r="O227" s="210">
        <v>345</v>
      </c>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c r="AO227" s="271"/>
      <c r="AP227" s="218">
        <v>105</v>
      </c>
      <c r="AQ227" s="219">
        <v>103</v>
      </c>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t="s">
        <v>223</v>
      </c>
      <c r="BS227" s="186"/>
      <c r="BT227" s="186"/>
      <c r="BU227" s="186"/>
      <c r="BV227" s="186">
        <v>2</v>
      </c>
      <c r="BW227" s="186" t="s">
        <v>333</v>
      </c>
      <c r="BX227" s="186"/>
      <c r="BY227" s="221">
        <v>0</v>
      </c>
      <c r="BZ227" s="217">
        <v>0</v>
      </c>
      <c r="CA227" s="217">
        <v>0</v>
      </c>
      <c r="CB227" s="217">
        <v>0</v>
      </c>
      <c r="CC227" s="217">
        <v>0</v>
      </c>
      <c r="CD227" s="217">
        <v>0</v>
      </c>
      <c r="CE227" s="217">
        <v>0</v>
      </c>
      <c r="CF227" s="186">
        <v>0</v>
      </c>
      <c r="CG227" s="186">
        <v>0</v>
      </c>
      <c r="CH227" s="101">
        <v>0</v>
      </c>
      <c r="CI227" s="101">
        <v>0</v>
      </c>
      <c r="CJ227" s="101">
        <v>0</v>
      </c>
      <c r="CK227" s="101">
        <v>0</v>
      </c>
      <c r="CL227" s="101">
        <v>0</v>
      </c>
      <c r="CM227" s="101">
        <v>0</v>
      </c>
      <c r="CN227" s="101">
        <v>0</v>
      </c>
      <c r="CO227" s="101">
        <v>0</v>
      </c>
      <c r="CP227" s="220">
        <v>0</v>
      </c>
      <c r="CQ227" s="216">
        <v>0</v>
      </c>
      <c r="CR227" s="222"/>
      <c r="CS227" s="198">
        <v>0</v>
      </c>
      <c r="CT227" s="198">
        <v>0</v>
      </c>
      <c r="CU227" s="198"/>
      <c r="CV227" s="198"/>
      <c r="CW227" s="222"/>
      <c r="CX227" s="272"/>
      <c r="CY227" s="272">
        <v>0</v>
      </c>
      <c r="CZ227" s="272">
        <v>361</v>
      </c>
      <c r="DA227" s="272"/>
      <c r="DB227" s="272"/>
      <c r="DC227" s="272"/>
      <c r="DD227" s="230">
        <f t="shared" si="27"/>
        <v>-1</v>
      </c>
      <c r="DE227" s="273">
        <f t="shared" si="28"/>
        <v>0</v>
      </c>
      <c r="DF227" s="14">
        <f t="shared" si="29"/>
        <v>0</v>
      </c>
      <c r="DG227" s="148">
        <f t="shared" si="30"/>
        <v>0</v>
      </c>
      <c r="DH227" s="148" t="str">
        <f t="shared" si="31"/>
        <v/>
      </c>
      <c r="DI227" s="273">
        <f t="shared" si="32"/>
        <v>0</v>
      </c>
      <c r="DJ227" s="264" t="str">
        <f t="shared" si="33"/>
        <v/>
      </c>
      <c r="DL227" s="14" t="str">
        <f>IFERROR(#REF!-AP227,"")</f>
        <v/>
      </c>
      <c r="DN227" s="274" t="str">
        <f>IFERROR(#REF!-M227,"")</f>
        <v/>
      </c>
      <c r="DO227" s="186" t="e">
        <f>IF(#REF!&gt;AQ227,0,1)</f>
        <v>#REF!</v>
      </c>
      <c r="DP227" s="186">
        <f t="shared" si="34"/>
        <v>0</v>
      </c>
      <c r="DQ227" s="186">
        <f t="shared" si="35"/>
        <v>1</v>
      </c>
      <c r="DR227" s="186"/>
      <c r="DS227" s="186"/>
      <c r="DT227" s="186"/>
      <c r="DU227" s="186"/>
      <c r="DV227" s="186"/>
      <c r="DW227" s="186"/>
      <c r="DX227" s="186"/>
      <c r="DY227" s="186"/>
      <c r="DZ227" s="186"/>
      <c r="EA227" s="186"/>
      <c r="EB227" s="186"/>
      <c r="EC227" s="186"/>
      <c r="ED227" s="186"/>
      <c r="EE227" s="186"/>
      <c r="EF227" s="186"/>
      <c r="EG227" s="186"/>
      <c r="EH227" s="186"/>
      <c r="EI227" s="186"/>
      <c r="EJ227" s="186"/>
    </row>
    <row r="228" spans="1:140" s="195" customFormat="1" ht="31.5" hidden="1" customHeight="1" x14ac:dyDescent="0.2">
      <c r="A228" s="214">
        <v>44936</v>
      </c>
      <c r="B228" s="194">
        <v>10</v>
      </c>
      <c r="C228" s="194">
        <v>1</v>
      </c>
      <c r="D228" s="193">
        <v>2023</v>
      </c>
      <c r="E228" s="194">
        <v>143</v>
      </c>
      <c r="F228" s="194">
        <v>281</v>
      </c>
      <c r="G228" s="194">
        <v>0</v>
      </c>
      <c r="H228" s="207" t="s">
        <v>221</v>
      </c>
      <c r="I228" s="148" t="s">
        <v>222</v>
      </c>
      <c r="J228" s="148" t="s">
        <v>193</v>
      </c>
      <c r="K228" s="148">
        <v>4</v>
      </c>
      <c r="L228" s="148">
        <v>2</v>
      </c>
      <c r="M228" s="208">
        <v>285</v>
      </c>
      <c r="N228" s="209">
        <v>265</v>
      </c>
      <c r="O228" s="210">
        <v>304</v>
      </c>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c r="AO228" s="271"/>
      <c r="AP228" s="218">
        <v>120</v>
      </c>
      <c r="AQ228" s="219">
        <v>120</v>
      </c>
      <c r="AR228" s="217"/>
      <c r="AS228" s="217"/>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t="s">
        <v>223</v>
      </c>
      <c r="BS228" s="186"/>
      <c r="BT228" s="186"/>
      <c r="BU228" s="186"/>
      <c r="BV228" s="186">
        <v>2</v>
      </c>
      <c r="BW228" s="186" t="s">
        <v>224</v>
      </c>
      <c r="BX228" s="186"/>
      <c r="BY228" s="221">
        <v>0</v>
      </c>
      <c r="BZ228" s="217">
        <v>0</v>
      </c>
      <c r="CA228" s="217">
        <v>0</v>
      </c>
      <c r="CB228" s="217">
        <v>0</v>
      </c>
      <c r="CC228" s="217">
        <v>0</v>
      </c>
      <c r="CD228" s="217">
        <v>0</v>
      </c>
      <c r="CE228" s="217">
        <v>0</v>
      </c>
      <c r="CF228" s="186">
        <v>0</v>
      </c>
      <c r="CG228" s="186">
        <v>0</v>
      </c>
      <c r="CH228" s="101">
        <v>0</v>
      </c>
      <c r="CI228" s="101">
        <v>0</v>
      </c>
      <c r="CJ228" s="101">
        <v>0</v>
      </c>
      <c r="CK228" s="101">
        <v>0</v>
      </c>
      <c r="CL228" s="101">
        <v>0</v>
      </c>
      <c r="CM228" s="101">
        <v>0</v>
      </c>
      <c r="CN228" s="101">
        <v>0</v>
      </c>
      <c r="CO228" s="101">
        <v>0</v>
      </c>
      <c r="CP228" s="220">
        <v>0</v>
      </c>
      <c r="CQ228" s="216">
        <v>0</v>
      </c>
      <c r="CR228" s="222"/>
      <c r="CS228" s="198">
        <v>0</v>
      </c>
      <c r="CT228" s="198">
        <v>0</v>
      </c>
      <c r="CU228" s="198"/>
      <c r="CV228" s="198"/>
      <c r="CW228" s="222"/>
      <c r="CX228" s="272"/>
      <c r="CY228" s="272">
        <v>0</v>
      </c>
      <c r="CZ228" s="272">
        <v>361</v>
      </c>
      <c r="DA228" s="272"/>
      <c r="DB228" s="272"/>
      <c r="DC228" s="272"/>
      <c r="DD228" s="230">
        <f t="shared" si="27"/>
        <v>-1</v>
      </c>
      <c r="DE228" s="273">
        <f t="shared" si="28"/>
        <v>0</v>
      </c>
      <c r="DF228" s="14">
        <f t="shared" si="29"/>
        <v>0</v>
      </c>
      <c r="DG228" s="148">
        <f t="shared" si="30"/>
        <v>0</v>
      </c>
      <c r="DH228" s="148" t="str">
        <f t="shared" si="31"/>
        <v/>
      </c>
      <c r="DI228" s="273">
        <f t="shared" si="32"/>
        <v>0</v>
      </c>
      <c r="DJ228" s="264" t="str">
        <f t="shared" si="33"/>
        <v/>
      </c>
      <c r="DL228" s="14" t="str">
        <f>IFERROR(#REF!-AP228,"")</f>
        <v/>
      </c>
      <c r="DN228" s="274" t="str">
        <f>IFERROR(#REF!-M228,"")</f>
        <v/>
      </c>
      <c r="DO228" s="186" t="e">
        <f>IF(#REF!&gt;AQ228,0,1)</f>
        <v>#REF!</v>
      </c>
      <c r="DP228" s="186">
        <f t="shared" si="34"/>
        <v>0</v>
      </c>
      <c r="DQ228" s="186">
        <f t="shared" si="35"/>
        <v>1</v>
      </c>
      <c r="DR228" s="186"/>
      <c r="DS228" s="186"/>
      <c r="DT228" s="186"/>
      <c r="DU228" s="186"/>
      <c r="DV228" s="186"/>
      <c r="DW228" s="186"/>
      <c r="DX228" s="186"/>
      <c r="DY228" s="186"/>
      <c r="DZ228" s="186"/>
      <c r="EA228" s="186"/>
      <c r="EB228" s="186"/>
      <c r="EC228" s="186"/>
      <c r="ED228" s="186"/>
      <c r="EE228" s="186"/>
      <c r="EF228" s="186"/>
      <c r="EG228" s="186"/>
      <c r="EH228" s="186"/>
      <c r="EI228" s="186"/>
      <c r="EJ228" s="186"/>
    </row>
    <row r="229" spans="1:140" s="195" customFormat="1" ht="31.5" hidden="1" customHeight="1" x14ac:dyDescent="0.2">
      <c r="A229" s="214">
        <v>44936</v>
      </c>
      <c r="B229" s="194">
        <v>10</v>
      </c>
      <c r="C229" s="194">
        <v>1</v>
      </c>
      <c r="D229" s="193">
        <v>2023</v>
      </c>
      <c r="E229" s="194">
        <v>243</v>
      </c>
      <c r="F229" s="194">
        <v>167</v>
      </c>
      <c r="G229" s="194">
        <v>0</v>
      </c>
      <c r="H229" s="207" t="s">
        <v>233</v>
      </c>
      <c r="I229" s="148" t="s">
        <v>234</v>
      </c>
      <c r="J229" s="148" t="s">
        <v>193</v>
      </c>
      <c r="K229" s="148">
        <v>2</v>
      </c>
      <c r="L229" s="148">
        <v>2</v>
      </c>
      <c r="M229" s="208">
        <v>888</v>
      </c>
      <c r="N229" s="209">
        <v>825</v>
      </c>
      <c r="O229" s="210">
        <v>950</v>
      </c>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c r="AO229" s="271"/>
      <c r="AP229" s="218">
        <v>55</v>
      </c>
      <c r="AQ229" s="219">
        <v>131</v>
      </c>
      <c r="AR229" s="217"/>
      <c r="AS229" s="217"/>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t="s">
        <v>223</v>
      </c>
      <c r="BS229" s="186"/>
      <c r="BT229" s="186"/>
      <c r="BU229" s="186"/>
      <c r="BV229" s="186">
        <v>2</v>
      </c>
      <c r="BW229" s="186" t="s">
        <v>233</v>
      </c>
      <c r="BX229" s="186"/>
      <c r="BY229" s="221">
        <v>0</v>
      </c>
      <c r="BZ229" s="217">
        <v>0</v>
      </c>
      <c r="CA229" s="217">
        <v>0</v>
      </c>
      <c r="CB229" s="217">
        <v>0</v>
      </c>
      <c r="CC229" s="217">
        <v>0</v>
      </c>
      <c r="CD229" s="217">
        <v>0</v>
      </c>
      <c r="CE229" s="217">
        <v>0</v>
      </c>
      <c r="CF229" s="186">
        <v>0</v>
      </c>
      <c r="CG229" s="186">
        <v>0</v>
      </c>
      <c r="CH229" s="101">
        <v>0</v>
      </c>
      <c r="CI229" s="101">
        <v>0</v>
      </c>
      <c r="CJ229" s="101">
        <v>0</v>
      </c>
      <c r="CK229" s="101">
        <v>0</v>
      </c>
      <c r="CL229" s="101">
        <v>0</v>
      </c>
      <c r="CM229" s="101">
        <v>0</v>
      </c>
      <c r="CN229" s="101">
        <v>0</v>
      </c>
      <c r="CO229" s="101">
        <v>0</v>
      </c>
      <c r="CP229" s="220">
        <v>0</v>
      </c>
      <c r="CQ229" s="216">
        <v>0</v>
      </c>
      <c r="CR229" s="222"/>
      <c r="CS229" s="198">
        <v>0</v>
      </c>
      <c r="CT229" s="198">
        <v>0</v>
      </c>
      <c r="CU229" s="198"/>
      <c r="CV229" s="198"/>
      <c r="CW229" s="222"/>
      <c r="CX229" s="272"/>
      <c r="CY229" s="272">
        <v>0</v>
      </c>
      <c r="CZ229" s="272">
        <v>361</v>
      </c>
      <c r="DA229" s="272"/>
      <c r="DB229" s="272"/>
      <c r="DC229" s="272"/>
      <c r="DD229" s="230">
        <f t="shared" si="27"/>
        <v>-1</v>
      </c>
      <c r="DE229" s="273">
        <f t="shared" si="28"/>
        <v>0</v>
      </c>
      <c r="DF229" s="14">
        <f t="shared" si="29"/>
        <v>0</v>
      </c>
      <c r="DG229" s="148">
        <f t="shared" si="30"/>
        <v>0</v>
      </c>
      <c r="DH229" s="148" t="str">
        <f t="shared" si="31"/>
        <v/>
      </c>
      <c r="DI229" s="273">
        <f t="shared" si="32"/>
        <v>0</v>
      </c>
      <c r="DJ229" s="264" t="str">
        <f t="shared" si="33"/>
        <v/>
      </c>
      <c r="DL229" s="14" t="str">
        <f>IFERROR(#REF!-AP229,"")</f>
        <v/>
      </c>
      <c r="DN229" s="274" t="str">
        <f>IFERROR(#REF!-M229,"")</f>
        <v/>
      </c>
      <c r="DO229" s="186" t="e">
        <f>IF(#REF!&gt;AQ229,0,1)</f>
        <v>#REF!</v>
      </c>
      <c r="DP229" s="186">
        <f t="shared" si="34"/>
        <v>0</v>
      </c>
      <c r="DQ229" s="186">
        <f t="shared" si="35"/>
        <v>1</v>
      </c>
      <c r="DR229" s="186"/>
      <c r="DS229" s="186"/>
      <c r="DT229" s="186"/>
      <c r="DU229" s="186"/>
      <c r="DV229" s="186"/>
      <c r="DW229" s="186"/>
      <c r="DX229" s="186"/>
      <c r="DY229" s="186"/>
      <c r="DZ229" s="186"/>
      <c r="EA229" s="186"/>
      <c r="EB229" s="186"/>
      <c r="EC229" s="186"/>
      <c r="ED229" s="186"/>
      <c r="EE229" s="186"/>
      <c r="EF229" s="186"/>
      <c r="EG229" s="186"/>
      <c r="EH229" s="186"/>
      <c r="EI229" s="186"/>
      <c r="EJ229" s="186"/>
    </row>
    <row r="230" spans="1:140" s="195" customFormat="1" ht="31.5" hidden="1" customHeight="1" x14ac:dyDescent="0.2">
      <c r="A230" s="214">
        <v>44936</v>
      </c>
      <c r="B230" s="194">
        <v>10</v>
      </c>
      <c r="C230" s="194">
        <v>1</v>
      </c>
      <c r="D230" s="193">
        <v>2023</v>
      </c>
      <c r="E230" s="194">
        <v>47</v>
      </c>
      <c r="F230" s="194">
        <v>122</v>
      </c>
      <c r="G230" s="194">
        <v>1</v>
      </c>
      <c r="H230" s="207" t="s">
        <v>215</v>
      </c>
      <c r="I230" s="148" t="s">
        <v>216</v>
      </c>
      <c r="J230" s="148" t="s">
        <v>217</v>
      </c>
      <c r="K230" s="148">
        <v>2</v>
      </c>
      <c r="L230" s="148">
        <v>1</v>
      </c>
      <c r="M230" s="208">
        <v>280</v>
      </c>
      <c r="N230" s="209">
        <v>267</v>
      </c>
      <c r="O230" s="210">
        <v>292</v>
      </c>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c r="AO230" s="271"/>
      <c r="AP230" s="218">
        <v>64</v>
      </c>
      <c r="AQ230" s="219">
        <v>113</v>
      </c>
      <c r="AR230" s="217"/>
      <c r="AS230" s="217"/>
      <c r="AT230" s="217"/>
      <c r="AU230" s="217"/>
      <c r="AV230" s="217">
        <v>200</v>
      </c>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t="s">
        <v>194</v>
      </c>
      <c r="BS230" s="186" t="s">
        <v>195</v>
      </c>
      <c r="BT230" s="186" t="s">
        <v>218</v>
      </c>
      <c r="BU230" s="186" t="s">
        <v>219</v>
      </c>
      <c r="BV230" s="186">
        <v>2</v>
      </c>
      <c r="BW230" s="186" t="s">
        <v>220</v>
      </c>
      <c r="BX230" s="186" t="s">
        <v>198</v>
      </c>
      <c r="BY230" s="221">
        <v>1.4999999999999999E-2</v>
      </c>
      <c r="BZ230" s="217">
        <v>0</v>
      </c>
      <c r="CA230" s="217">
        <v>0</v>
      </c>
      <c r="CB230" s="217">
        <v>200</v>
      </c>
      <c r="CC230" s="217">
        <v>0</v>
      </c>
      <c r="CD230" s="217">
        <v>0</v>
      </c>
      <c r="CE230" s="217">
        <v>0</v>
      </c>
      <c r="CF230" s="186">
        <v>0</v>
      </c>
      <c r="CG230" s="186">
        <v>0</v>
      </c>
      <c r="CH230" s="101">
        <v>0</v>
      </c>
      <c r="CI230" s="101">
        <v>0</v>
      </c>
      <c r="CJ230" s="101">
        <v>0</v>
      </c>
      <c r="CK230" s="101">
        <v>0</v>
      </c>
      <c r="CL230" s="101">
        <v>0</v>
      </c>
      <c r="CM230" s="101">
        <v>0</v>
      </c>
      <c r="CN230" s="101">
        <v>0</v>
      </c>
      <c r="CO230" s="101">
        <v>0</v>
      </c>
      <c r="CP230" s="220">
        <v>0</v>
      </c>
      <c r="CQ230" s="216">
        <v>200</v>
      </c>
      <c r="CR230" s="222">
        <v>0</v>
      </c>
      <c r="CS230" s="198">
        <v>0</v>
      </c>
      <c r="CT230" s="198">
        <v>56</v>
      </c>
      <c r="CU230" s="198"/>
      <c r="CV230" s="198"/>
      <c r="CW230" s="222"/>
      <c r="CX230" s="272"/>
      <c r="CY230" s="272">
        <v>210036.36363636359</v>
      </c>
      <c r="CZ230" s="272">
        <v>361</v>
      </c>
      <c r="DA230" s="272"/>
      <c r="DB230" s="272"/>
      <c r="DC230" s="272"/>
      <c r="DD230" s="230">
        <f t="shared" si="27"/>
        <v>-1</v>
      </c>
      <c r="DE230" s="273">
        <f t="shared" si="28"/>
        <v>200</v>
      </c>
      <c r="DF230" s="14">
        <f t="shared" si="29"/>
        <v>0</v>
      </c>
      <c r="DG230" s="148">
        <f t="shared" si="30"/>
        <v>0</v>
      </c>
      <c r="DH230" s="148" t="str">
        <f t="shared" si="31"/>
        <v/>
      </c>
      <c r="DI230" s="273">
        <f t="shared" si="32"/>
        <v>200</v>
      </c>
      <c r="DJ230" s="264">
        <f t="shared" si="33"/>
        <v>0</v>
      </c>
      <c r="DL230" s="14" t="str">
        <f>IFERROR(#REF!-AP230,"")</f>
        <v/>
      </c>
      <c r="DN230" s="274" t="str">
        <f>IFERROR(#REF!-M230,"")</f>
        <v/>
      </c>
      <c r="DO230" s="186" t="e">
        <f>IF(#REF!&gt;AQ230,0,1)</f>
        <v>#REF!</v>
      </c>
      <c r="DP230" s="186">
        <f t="shared" si="34"/>
        <v>0</v>
      </c>
      <c r="DQ230" s="186">
        <f t="shared" si="35"/>
        <v>1</v>
      </c>
      <c r="DR230" s="186"/>
      <c r="DS230" s="186"/>
      <c r="DT230" s="186"/>
      <c r="DU230" s="186"/>
      <c r="DV230" s="186"/>
      <c r="DW230" s="186"/>
      <c r="DX230" s="186"/>
      <c r="DY230" s="186"/>
      <c r="DZ230" s="186"/>
      <c r="EA230" s="186"/>
      <c r="EB230" s="186"/>
      <c r="EC230" s="186"/>
      <c r="ED230" s="186"/>
      <c r="EE230" s="186"/>
      <c r="EF230" s="186"/>
      <c r="EG230" s="186"/>
      <c r="EH230" s="186"/>
      <c r="EI230" s="186"/>
      <c r="EJ230" s="186"/>
    </row>
    <row r="231" spans="1:140" s="195" customFormat="1" ht="31.5" hidden="1" customHeight="1" x14ac:dyDescent="0.2">
      <c r="A231" s="214">
        <v>44936</v>
      </c>
      <c r="B231" s="194">
        <v>10</v>
      </c>
      <c r="C231" s="194">
        <v>1</v>
      </c>
      <c r="D231" s="193">
        <v>2023</v>
      </c>
      <c r="E231" s="194">
        <v>376</v>
      </c>
      <c r="F231" s="194">
        <v>438</v>
      </c>
      <c r="G231" s="194">
        <v>1</v>
      </c>
      <c r="H231" s="207" t="s">
        <v>225</v>
      </c>
      <c r="I231" s="148" t="s">
        <v>226</v>
      </c>
      <c r="J231" s="148" t="s">
        <v>193</v>
      </c>
      <c r="K231" s="148">
        <v>3</v>
      </c>
      <c r="L231" s="148">
        <v>2</v>
      </c>
      <c r="M231" s="208">
        <v>335</v>
      </c>
      <c r="N231" s="209">
        <v>315</v>
      </c>
      <c r="O231" s="210">
        <v>358</v>
      </c>
      <c r="P231" s="196"/>
      <c r="Q231" s="196">
        <v>483</v>
      </c>
      <c r="R231" s="196"/>
      <c r="S231" s="196"/>
      <c r="T231" s="196"/>
      <c r="U231" s="196"/>
      <c r="V231" s="196">
        <v>355</v>
      </c>
      <c r="W231" s="196"/>
      <c r="X231" s="196"/>
      <c r="Y231" s="196"/>
      <c r="Z231" s="197">
        <v>124</v>
      </c>
      <c r="AA231" s="197"/>
      <c r="AB231" s="196"/>
      <c r="AC231" s="196"/>
      <c r="AD231" s="196"/>
      <c r="AE231" s="196"/>
      <c r="AF231" s="196"/>
      <c r="AG231" s="196"/>
      <c r="AH231" s="196"/>
      <c r="AI231" s="196"/>
      <c r="AJ231" s="196"/>
      <c r="AK231" s="196"/>
      <c r="AL231" s="197"/>
      <c r="AM231" s="197"/>
      <c r="AN231" s="271">
        <v>483</v>
      </c>
      <c r="AO231" s="271">
        <v>355</v>
      </c>
      <c r="AP231" s="218">
        <v>75</v>
      </c>
      <c r="AQ231" s="219">
        <v>144</v>
      </c>
      <c r="AR231" s="217">
        <v>87.096774193548384</v>
      </c>
      <c r="AS231" s="217">
        <v>124</v>
      </c>
      <c r="AT231" s="217"/>
      <c r="AU231" s="217"/>
      <c r="AV231" s="217">
        <v>420</v>
      </c>
      <c r="AW231" s="217">
        <v>2</v>
      </c>
      <c r="AX231" s="217">
        <v>2</v>
      </c>
      <c r="AY231" s="217">
        <v>2</v>
      </c>
      <c r="AZ231" s="217"/>
      <c r="BA231" s="217"/>
      <c r="BB231" s="217"/>
      <c r="BC231" s="217"/>
      <c r="BD231" s="217"/>
      <c r="BE231" s="217"/>
      <c r="BF231" s="217"/>
      <c r="BG231" s="217"/>
      <c r="BH231" s="217">
        <v>480</v>
      </c>
      <c r="BI231" s="217"/>
      <c r="BJ231" s="217"/>
      <c r="BK231" s="217"/>
      <c r="BL231" s="217"/>
      <c r="BM231" s="217"/>
      <c r="BN231" s="217"/>
      <c r="BO231" s="217"/>
      <c r="BP231" s="217"/>
      <c r="BQ231" s="217"/>
      <c r="BR231" s="186" t="s">
        <v>194</v>
      </c>
      <c r="BS231" s="186" t="s">
        <v>195</v>
      </c>
      <c r="BT231" s="186" t="s">
        <v>227</v>
      </c>
      <c r="BU231" s="186" t="s">
        <v>197</v>
      </c>
      <c r="BV231" s="186">
        <v>2</v>
      </c>
      <c r="BW231" s="186" t="s">
        <v>228</v>
      </c>
      <c r="BX231" s="186" t="s">
        <v>198</v>
      </c>
      <c r="BY231" s="221">
        <v>1.4999999999999999E-2</v>
      </c>
      <c r="BZ231" s="217">
        <v>6</v>
      </c>
      <c r="CA231" s="217">
        <v>3</v>
      </c>
      <c r="CB231" s="217">
        <v>423</v>
      </c>
      <c r="CC231" s="217">
        <v>0</v>
      </c>
      <c r="CD231" s="217">
        <v>0</v>
      </c>
      <c r="CE231" s="217">
        <v>480</v>
      </c>
      <c r="CF231" s="186">
        <v>1</v>
      </c>
      <c r="CG231" s="186">
        <v>1</v>
      </c>
      <c r="CH231" s="101">
        <v>1</v>
      </c>
      <c r="CI231" s="101">
        <v>0</v>
      </c>
      <c r="CJ231" s="101">
        <v>0</v>
      </c>
      <c r="CK231" s="101">
        <v>0</v>
      </c>
      <c r="CL231" s="101">
        <v>0</v>
      </c>
      <c r="CM231" s="101">
        <v>0</v>
      </c>
      <c r="CN231" s="101">
        <v>0</v>
      </c>
      <c r="CO231" s="101">
        <v>6</v>
      </c>
      <c r="CP231" s="220">
        <v>3</v>
      </c>
      <c r="CQ231" s="216">
        <v>903</v>
      </c>
      <c r="CR231" s="222">
        <v>3.3222591362126251E-3</v>
      </c>
      <c r="CS231" s="198">
        <v>1.0049999999999999</v>
      </c>
      <c r="CT231" s="198">
        <v>302.505</v>
      </c>
      <c r="CU231" s="198">
        <v>1.0649999999999999</v>
      </c>
      <c r="CV231" s="198">
        <v>320.565</v>
      </c>
      <c r="CW231" s="222">
        <v>0.44179104477611941</v>
      </c>
      <c r="CX231" s="272">
        <v>3.4444444444444437E-2</v>
      </c>
      <c r="CY231" s="272">
        <v>1111305.6818181821</v>
      </c>
      <c r="CZ231" s="272">
        <v>361</v>
      </c>
      <c r="DA231" s="272"/>
      <c r="DB231" s="272"/>
      <c r="DC231" s="272"/>
      <c r="DD231" s="230">
        <f t="shared" si="27"/>
        <v>0.44179104477611941</v>
      </c>
      <c r="DE231" s="273">
        <f t="shared" si="28"/>
        <v>900</v>
      </c>
      <c r="DF231" s="14">
        <f t="shared" si="29"/>
        <v>6</v>
      </c>
      <c r="DG231" s="148">
        <f t="shared" si="30"/>
        <v>3</v>
      </c>
      <c r="DH231" s="148">
        <f t="shared" si="31"/>
        <v>0</v>
      </c>
      <c r="DI231" s="273">
        <f t="shared" si="32"/>
        <v>903</v>
      </c>
      <c r="DJ231" s="264">
        <f t="shared" si="33"/>
        <v>3.3222591362126247E-3</v>
      </c>
      <c r="DL231" s="14" t="str">
        <f>IFERROR(#REF!-AP231,"")</f>
        <v/>
      </c>
      <c r="DN231" s="274" t="str">
        <f>IFERROR(#REF!-M231,"")</f>
        <v/>
      </c>
      <c r="DO231" s="186" t="e">
        <f>IF(#REF!&gt;AQ231,0,1)</f>
        <v>#REF!</v>
      </c>
      <c r="DP231" s="186">
        <f t="shared" si="34"/>
        <v>1</v>
      </c>
      <c r="DQ231" s="186">
        <f t="shared" si="35"/>
        <v>1</v>
      </c>
      <c r="DR231" s="186"/>
      <c r="DS231" s="186"/>
      <c r="DT231" s="186"/>
      <c r="DU231" s="186"/>
      <c r="DV231" s="186"/>
      <c r="DW231" s="186"/>
      <c r="DX231" s="186"/>
      <c r="DY231" s="186"/>
      <c r="DZ231" s="186"/>
      <c r="EA231" s="186"/>
      <c r="EB231" s="186"/>
      <c r="EC231" s="186"/>
      <c r="ED231" s="186"/>
      <c r="EE231" s="186"/>
      <c r="EF231" s="186"/>
      <c r="EG231" s="186"/>
      <c r="EH231" s="186"/>
      <c r="EI231" s="186"/>
      <c r="EJ231" s="186"/>
    </row>
    <row r="232" spans="1:140" s="195" customFormat="1" ht="31.5" hidden="1" customHeight="1" x14ac:dyDescent="0.2">
      <c r="A232" s="214">
        <v>44936</v>
      </c>
      <c r="B232" s="194">
        <v>10</v>
      </c>
      <c r="C232" s="194">
        <v>1</v>
      </c>
      <c r="D232" s="193">
        <v>2023</v>
      </c>
      <c r="E232" s="194">
        <v>425</v>
      </c>
      <c r="F232" s="194">
        <v>674</v>
      </c>
      <c r="G232" s="194">
        <v>1</v>
      </c>
      <c r="H232" s="207" t="s">
        <v>238</v>
      </c>
      <c r="I232" s="148" t="s">
        <v>239</v>
      </c>
      <c r="J232" s="148" t="s">
        <v>217</v>
      </c>
      <c r="K232" s="148">
        <v>2</v>
      </c>
      <c r="L232" s="148">
        <v>1</v>
      </c>
      <c r="M232" s="208">
        <v>256</v>
      </c>
      <c r="N232" s="209">
        <v>240</v>
      </c>
      <c r="O232" s="210">
        <v>274</v>
      </c>
      <c r="P232" s="196"/>
      <c r="Q232" s="196"/>
      <c r="R232" s="196"/>
      <c r="S232" s="196"/>
      <c r="T232" s="196"/>
      <c r="U232" s="196"/>
      <c r="V232" s="196"/>
      <c r="W232" s="196"/>
      <c r="X232" s="196"/>
      <c r="Y232" s="196"/>
      <c r="Z232" s="197"/>
      <c r="AA232" s="197"/>
      <c r="AB232" s="196"/>
      <c r="AC232" s="196">
        <v>490</v>
      </c>
      <c r="AD232" s="196">
        <v>436</v>
      </c>
      <c r="AE232" s="196">
        <v>428</v>
      </c>
      <c r="AF232" s="196"/>
      <c r="AG232" s="196"/>
      <c r="AH232" s="196">
        <v>312</v>
      </c>
      <c r="AI232" s="196">
        <v>304</v>
      </c>
      <c r="AJ232" s="196">
        <v>284</v>
      </c>
      <c r="AK232" s="196"/>
      <c r="AL232" s="197">
        <v>94</v>
      </c>
      <c r="AM232" s="197">
        <v>92</v>
      </c>
      <c r="AN232" s="271">
        <v>451.33333333333331</v>
      </c>
      <c r="AO232" s="271">
        <v>300</v>
      </c>
      <c r="AP232" s="218">
        <v>60</v>
      </c>
      <c r="AQ232" s="219">
        <v>120</v>
      </c>
      <c r="AR232" s="217">
        <v>77.41935483870968</v>
      </c>
      <c r="AS232" s="217">
        <v>93</v>
      </c>
      <c r="AT232" s="217"/>
      <c r="AU232" s="217"/>
      <c r="AV232" s="217">
        <v>1435</v>
      </c>
      <c r="AW232" s="217"/>
      <c r="AX232" s="217"/>
      <c r="AY232" s="217"/>
      <c r="AZ232" s="217"/>
      <c r="BA232" s="217"/>
      <c r="BB232" s="217"/>
      <c r="BC232" s="217"/>
      <c r="BD232" s="217"/>
      <c r="BE232" s="217"/>
      <c r="BF232" s="217"/>
      <c r="BG232" s="217"/>
      <c r="BH232" s="217"/>
      <c r="BI232" s="217">
        <v>3</v>
      </c>
      <c r="BJ232" s="217">
        <v>2</v>
      </c>
      <c r="BK232" s="217">
        <v>3</v>
      </c>
      <c r="BL232" s="217"/>
      <c r="BM232" s="217"/>
      <c r="BN232" s="217"/>
      <c r="BO232" s="217"/>
      <c r="BP232" s="217"/>
      <c r="BQ232" s="217"/>
      <c r="BR232" s="186" t="s">
        <v>194</v>
      </c>
      <c r="BS232" s="186" t="s">
        <v>195</v>
      </c>
      <c r="BT232" s="186" t="s">
        <v>240</v>
      </c>
      <c r="BU232" s="186" t="s">
        <v>219</v>
      </c>
      <c r="BV232" s="186">
        <v>2</v>
      </c>
      <c r="BW232" s="186" t="s">
        <v>238</v>
      </c>
      <c r="BX232" s="186" t="s">
        <v>198</v>
      </c>
      <c r="BY232" s="221">
        <v>1.4999999999999999E-2</v>
      </c>
      <c r="BZ232" s="217">
        <v>0</v>
      </c>
      <c r="CA232" s="217">
        <v>0</v>
      </c>
      <c r="CB232" s="217">
        <v>1435</v>
      </c>
      <c r="CC232" s="217">
        <v>8</v>
      </c>
      <c r="CD232" s="217">
        <v>8</v>
      </c>
      <c r="CE232" s="217">
        <v>8</v>
      </c>
      <c r="CF232" s="186">
        <v>3</v>
      </c>
      <c r="CG232" s="186">
        <v>2</v>
      </c>
      <c r="CH232" s="101">
        <v>3</v>
      </c>
      <c r="CI232" s="101">
        <v>0</v>
      </c>
      <c r="CJ232" s="101">
        <v>0</v>
      </c>
      <c r="CK232" s="101">
        <v>0</v>
      </c>
      <c r="CL232" s="101">
        <v>0</v>
      </c>
      <c r="CM232" s="101">
        <v>0</v>
      </c>
      <c r="CN232" s="101">
        <v>0</v>
      </c>
      <c r="CO232" s="101">
        <v>8</v>
      </c>
      <c r="CP232" s="220">
        <v>8</v>
      </c>
      <c r="CQ232" s="216">
        <v>1443</v>
      </c>
      <c r="CR232" s="222">
        <v>5.544005544005544E-3</v>
      </c>
      <c r="CS232" s="198">
        <v>2.048</v>
      </c>
      <c r="CT232" s="198">
        <v>369.40800000000002</v>
      </c>
      <c r="CU232" s="198">
        <v>2.4</v>
      </c>
      <c r="CV232" s="198">
        <v>432.9</v>
      </c>
      <c r="CW232" s="222">
        <v>0.76302083333333326</v>
      </c>
      <c r="CX232" s="272">
        <v>0.1033333333333333</v>
      </c>
      <c r="CY232" s="272">
        <v>1420699.0909090911</v>
      </c>
      <c r="CZ232" s="272">
        <v>361</v>
      </c>
      <c r="DA232" s="272"/>
      <c r="DB232" s="272"/>
      <c r="DC232" s="272"/>
      <c r="DD232" s="230">
        <f t="shared" si="27"/>
        <v>0.76302083333333326</v>
      </c>
      <c r="DE232" s="273">
        <f t="shared" si="28"/>
        <v>1435</v>
      </c>
      <c r="DF232" s="14">
        <f t="shared" si="29"/>
        <v>8</v>
      </c>
      <c r="DG232" s="148">
        <f t="shared" si="30"/>
        <v>8</v>
      </c>
      <c r="DH232" s="148">
        <f t="shared" si="31"/>
        <v>0.1</v>
      </c>
      <c r="DI232" s="273">
        <f t="shared" si="32"/>
        <v>1443</v>
      </c>
      <c r="DJ232" s="264">
        <f t="shared" si="33"/>
        <v>5.544005544005544E-3</v>
      </c>
      <c r="DL232" s="14" t="str">
        <f>IFERROR(#REF!-AP232,"")</f>
        <v/>
      </c>
      <c r="DN232" s="274" t="str">
        <f>IFERROR(#REF!-M232,"")</f>
        <v/>
      </c>
      <c r="DO232" s="186" t="e">
        <f>IF(#REF!&gt;AQ232,0,1)</f>
        <v>#REF!</v>
      </c>
      <c r="DP232" s="186">
        <f t="shared" si="34"/>
        <v>1</v>
      </c>
      <c r="DQ232" s="186">
        <f t="shared" si="35"/>
        <v>0</v>
      </c>
      <c r="DR232" s="186"/>
      <c r="DS232" s="186"/>
      <c r="DT232" s="186"/>
      <c r="DU232" s="186"/>
      <c r="DV232" s="186"/>
      <c r="DW232" s="186"/>
      <c r="DX232" s="186"/>
      <c r="DY232" s="186"/>
      <c r="DZ232" s="186"/>
      <c r="EA232" s="186"/>
      <c r="EB232" s="186"/>
      <c r="EC232" s="186"/>
      <c r="ED232" s="186"/>
      <c r="EE232" s="186"/>
      <c r="EF232" s="186"/>
      <c r="EG232" s="186"/>
      <c r="EH232" s="186"/>
      <c r="EI232" s="186"/>
      <c r="EJ232" s="186"/>
    </row>
    <row r="233" spans="1:140" s="195" customFormat="1" ht="31.5" hidden="1" customHeight="1" x14ac:dyDescent="0.2">
      <c r="A233" s="214">
        <v>44936</v>
      </c>
      <c r="B233" s="194">
        <v>10</v>
      </c>
      <c r="C233" s="194">
        <v>1</v>
      </c>
      <c r="D233" s="193">
        <v>2023</v>
      </c>
      <c r="E233" s="194">
        <v>125</v>
      </c>
      <c r="F233" s="194">
        <v>690</v>
      </c>
      <c r="G233" s="194">
        <v>2</v>
      </c>
      <c r="H233" s="207" t="s">
        <v>364</v>
      </c>
      <c r="I233" s="148" t="s">
        <v>365</v>
      </c>
      <c r="J233" s="148" t="s">
        <v>193</v>
      </c>
      <c r="K233" s="148">
        <v>4</v>
      </c>
      <c r="L233" s="148">
        <v>4</v>
      </c>
      <c r="M233" s="208">
        <v>170</v>
      </c>
      <c r="N233" s="209">
        <v>153</v>
      </c>
      <c r="O233" s="210">
        <v>187</v>
      </c>
      <c r="P233" s="196"/>
      <c r="Q233" s="196">
        <v>182</v>
      </c>
      <c r="R233" s="196">
        <v>179</v>
      </c>
      <c r="S233" s="196">
        <v>197</v>
      </c>
      <c r="T233" s="196"/>
      <c r="U233" s="196"/>
      <c r="V233" s="196">
        <v>150</v>
      </c>
      <c r="W233" s="196">
        <v>147</v>
      </c>
      <c r="X233" s="196">
        <v>158</v>
      </c>
      <c r="Y233" s="196"/>
      <c r="Z233" s="197"/>
      <c r="AA233" s="197"/>
      <c r="AB233" s="196"/>
      <c r="AC233" s="196">
        <v>202</v>
      </c>
      <c r="AD233" s="196">
        <v>206</v>
      </c>
      <c r="AE233" s="196">
        <v>218</v>
      </c>
      <c r="AF233" s="196"/>
      <c r="AG233" s="196"/>
      <c r="AH233" s="196">
        <v>163</v>
      </c>
      <c r="AI233" s="196">
        <v>165</v>
      </c>
      <c r="AJ233" s="196">
        <v>161</v>
      </c>
      <c r="AK233" s="196"/>
      <c r="AL233" s="197"/>
      <c r="AM233" s="197"/>
      <c r="AN233" s="271">
        <v>197.33333333333329</v>
      </c>
      <c r="AO233" s="271">
        <v>157.33333333333329</v>
      </c>
      <c r="AP233" s="218">
        <v>120</v>
      </c>
      <c r="AQ233" s="219">
        <v>120</v>
      </c>
      <c r="AR233" s="217"/>
      <c r="AS233" s="217"/>
      <c r="AT233" s="217"/>
      <c r="AU233" s="217"/>
      <c r="AV233" s="217">
        <v>2040</v>
      </c>
      <c r="AW233" s="217">
        <v>5</v>
      </c>
      <c r="AX233" s="217">
        <v>2</v>
      </c>
      <c r="AY233" s="217">
        <v>3</v>
      </c>
      <c r="AZ233" s="217"/>
      <c r="BA233" s="217"/>
      <c r="BB233" s="217"/>
      <c r="BC233" s="217"/>
      <c r="BD233" s="217"/>
      <c r="BE233" s="217"/>
      <c r="BF233" s="217"/>
      <c r="BG233" s="217"/>
      <c r="BH233" s="217">
        <v>336</v>
      </c>
      <c r="BI233" s="217">
        <v>6</v>
      </c>
      <c r="BJ233" s="217">
        <v>4</v>
      </c>
      <c r="BK233" s="217">
        <v>2</v>
      </c>
      <c r="BL233" s="217"/>
      <c r="BM233" s="217"/>
      <c r="BN233" s="217"/>
      <c r="BO233" s="217"/>
      <c r="BP233" s="217"/>
      <c r="BQ233" s="217"/>
      <c r="BR233" s="186" t="s">
        <v>366</v>
      </c>
      <c r="BS233" s="186" t="s">
        <v>367</v>
      </c>
      <c r="BT233" s="186"/>
      <c r="BU233" s="186"/>
      <c r="BV233" s="186">
        <v>2</v>
      </c>
      <c r="BW233" s="186" t="s">
        <v>368</v>
      </c>
      <c r="BX233" s="186" t="s">
        <v>198</v>
      </c>
      <c r="BY233" s="221">
        <v>1.4999999999999999E-2</v>
      </c>
      <c r="BZ233" s="217">
        <v>10</v>
      </c>
      <c r="CA233" s="217">
        <v>2.5</v>
      </c>
      <c r="CB233" s="217">
        <v>2042</v>
      </c>
      <c r="CC233" s="217">
        <v>12</v>
      </c>
      <c r="CD233" s="217">
        <v>3</v>
      </c>
      <c r="CE233" s="217">
        <v>339</v>
      </c>
      <c r="CF233" s="186">
        <v>2</v>
      </c>
      <c r="CG233" s="186">
        <v>1</v>
      </c>
      <c r="CH233" s="101">
        <v>1</v>
      </c>
      <c r="CI233" s="101">
        <v>0</v>
      </c>
      <c r="CJ233" s="101">
        <v>0</v>
      </c>
      <c r="CK233" s="101">
        <v>0</v>
      </c>
      <c r="CL233" s="101">
        <v>0</v>
      </c>
      <c r="CM233" s="101">
        <v>0</v>
      </c>
      <c r="CN233" s="101">
        <v>0</v>
      </c>
      <c r="CO233" s="101">
        <v>22</v>
      </c>
      <c r="CP233" s="220">
        <v>5</v>
      </c>
      <c r="CQ233" s="216">
        <v>2381</v>
      </c>
      <c r="CR233" s="222">
        <v>2.3099538009239821E-3</v>
      </c>
      <c r="CS233" s="198">
        <v>0.93500000000000005</v>
      </c>
      <c r="CT233" s="198">
        <v>404.77</v>
      </c>
      <c r="CU233" s="198">
        <v>0.8653333333333334</v>
      </c>
      <c r="CV233" s="198">
        <v>374.6106666666667</v>
      </c>
      <c r="CW233" s="222">
        <v>0.16078431372549029</v>
      </c>
      <c r="CX233" s="272"/>
      <c r="CY233" s="272">
        <v>4688405.4545454551</v>
      </c>
      <c r="CZ233" s="272">
        <v>361</v>
      </c>
      <c r="DA233" s="272"/>
      <c r="DB233" s="272"/>
      <c r="DC233" s="272"/>
      <c r="DD233" s="230">
        <f t="shared" si="27"/>
        <v>0.16078431372548993</v>
      </c>
      <c r="DE233" s="273">
        <f t="shared" si="28"/>
        <v>2376</v>
      </c>
      <c r="DF233" s="14">
        <f t="shared" si="29"/>
        <v>22</v>
      </c>
      <c r="DG233" s="148">
        <f t="shared" si="30"/>
        <v>6</v>
      </c>
      <c r="DH233" s="148" t="str">
        <f t="shared" si="31"/>
        <v/>
      </c>
      <c r="DI233" s="273">
        <f t="shared" si="32"/>
        <v>2382</v>
      </c>
      <c r="DJ233" s="264">
        <f t="shared" si="33"/>
        <v>2.5188916876574307E-3</v>
      </c>
      <c r="DL233" s="14" t="str">
        <f>IFERROR(#REF!-AP233,"")</f>
        <v/>
      </c>
      <c r="DN233" s="274" t="str">
        <f>IFERROR(#REF!-M233,"")</f>
        <v/>
      </c>
      <c r="DO233" s="186" t="e">
        <f>IF(#REF!&gt;AQ233,0,1)</f>
        <v>#REF!</v>
      </c>
      <c r="DP233" s="186">
        <f t="shared" si="34"/>
        <v>1</v>
      </c>
      <c r="DQ233" s="186">
        <f t="shared" si="35"/>
        <v>1</v>
      </c>
      <c r="DR233" s="186"/>
      <c r="DS233" s="186"/>
      <c r="DT233" s="186"/>
      <c r="DU233" s="186"/>
      <c r="DV233" s="186"/>
      <c r="DW233" s="186"/>
      <c r="DX233" s="186"/>
      <c r="DY233" s="186"/>
      <c r="DZ233" s="186"/>
      <c r="EA233" s="186"/>
      <c r="EB233" s="186"/>
      <c r="EC233" s="186"/>
      <c r="ED233" s="186"/>
      <c r="EE233" s="186"/>
      <c r="EF233" s="186"/>
      <c r="EG233" s="186"/>
      <c r="EH233" s="186"/>
      <c r="EI233" s="186"/>
      <c r="EJ233" s="186"/>
    </row>
    <row r="234" spans="1:140" s="195" customFormat="1" ht="31.5" hidden="1" customHeight="1" x14ac:dyDescent="0.2">
      <c r="A234" s="214">
        <v>44936</v>
      </c>
      <c r="B234" s="194">
        <v>10</v>
      </c>
      <c r="C234" s="194">
        <v>1</v>
      </c>
      <c r="D234" s="193">
        <v>2023</v>
      </c>
      <c r="E234" s="194">
        <v>125</v>
      </c>
      <c r="F234" s="194">
        <v>691</v>
      </c>
      <c r="G234" s="194">
        <v>2</v>
      </c>
      <c r="H234" s="207" t="s">
        <v>369</v>
      </c>
      <c r="I234" s="148" t="s">
        <v>370</v>
      </c>
      <c r="J234" s="148" t="s">
        <v>193</v>
      </c>
      <c r="K234" s="148">
        <v>4</v>
      </c>
      <c r="L234" s="148">
        <v>4</v>
      </c>
      <c r="M234" s="208">
        <v>194</v>
      </c>
      <c r="N234" s="209">
        <v>174</v>
      </c>
      <c r="O234" s="210">
        <v>213</v>
      </c>
      <c r="P234" s="196"/>
      <c r="Q234" s="196">
        <v>210</v>
      </c>
      <c r="R234" s="196">
        <v>235</v>
      </c>
      <c r="S234" s="196">
        <v>228</v>
      </c>
      <c r="T234" s="196"/>
      <c r="U234" s="196"/>
      <c r="V234" s="196">
        <v>175</v>
      </c>
      <c r="W234" s="196">
        <v>174</v>
      </c>
      <c r="X234" s="196">
        <v>158</v>
      </c>
      <c r="Y234" s="196"/>
      <c r="Z234" s="197">
        <v>111</v>
      </c>
      <c r="AA234" s="197">
        <v>111</v>
      </c>
      <c r="AB234" s="196"/>
      <c r="AC234" s="196">
        <v>241</v>
      </c>
      <c r="AD234" s="196">
        <v>248</v>
      </c>
      <c r="AE234" s="196">
        <v>254</v>
      </c>
      <c r="AF234" s="196"/>
      <c r="AG234" s="196"/>
      <c r="AH234" s="196">
        <v>202</v>
      </c>
      <c r="AI234" s="196">
        <v>194</v>
      </c>
      <c r="AJ234" s="196">
        <v>188</v>
      </c>
      <c r="AK234" s="196"/>
      <c r="AL234" s="197">
        <v>104</v>
      </c>
      <c r="AM234" s="197">
        <v>103</v>
      </c>
      <c r="AN234" s="271">
        <v>236</v>
      </c>
      <c r="AO234" s="271">
        <v>181.83333333333329</v>
      </c>
      <c r="AP234" s="218">
        <v>120</v>
      </c>
      <c r="AQ234" s="219">
        <v>120</v>
      </c>
      <c r="AR234" s="217">
        <v>134.2657342657343</v>
      </c>
      <c r="AS234" s="217">
        <v>107.25</v>
      </c>
      <c r="AT234" s="217"/>
      <c r="AU234" s="217"/>
      <c r="AV234" s="217">
        <v>2040</v>
      </c>
      <c r="AW234" s="217">
        <v>3</v>
      </c>
      <c r="AX234" s="217">
        <v>3</v>
      </c>
      <c r="AY234" s="217">
        <v>3</v>
      </c>
      <c r="AZ234" s="217"/>
      <c r="BA234" s="217"/>
      <c r="BB234" s="217"/>
      <c r="BC234" s="217"/>
      <c r="BD234" s="217"/>
      <c r="BE234" s="217"/>
      <c r="BF234" s="217"/>
      <c r="BG234" s="217"/>
      <c r="BH234" s="217">
        <v>336</v>
      </c>
      <c r="BI234" s="217">
        <v>2</v>
      </c>
      <c r="BJ234" s="217">
        <v>4</v>
      </c>
      <c r="BK234" s="217">
        <v>4</v>
      </c>
      <c r="BL234" s="217"/>
      <c r="BM234" s="217"/>
      <c r="BN234" s="217"/>
      <c r="BO234" s="217"/>
      <c r="BP234" s="217"/>
      <c r="BQ234" s="217"/>
      <c r="BR234" s="186" t="s">
        <v>366</v>
      </c>
      <c r="BS234" s="186" t="s">
        <v>367</v>
      </c>
      <c r="BT234" s="186"/>
      <c r="BU234" s="186"/>
      <c r="BV234" s="186">
        <v>2</v>
      </c>
      <c r="BW234" s="186" t="s">
        <v>368</v>
      </c>
      <c r="BX234" s="186" t="s">
        <v>198</v>
      </c>
      <c r="BY234" s="221">
        <v>1.4999999999999999E-2</v>
      </c>
      <c r="BZ234" s="217">
        <v>9</v>
      </c>
      <c r="CA234" s="217">
        <v>2.25</v>
      </c>
      <c r="CB234" s="217">
        <v>2042</v>
      </c>
      <c r="CC234" s="217">
        <v>10</v>
      </c>
      <c r="CD234" s="217">
        <v>2.5</v>
      </c>
      <c r="CE234" s="217">
        <v>338</v>
      </c>
      <c r="CF234" s="186">
        <v>1</v>
      </c>
      <c r="CG234" s="186">
        <v>1</v>
      </c>
      <c r="CH234" s="101">
        <v>1</v>
      </c>
      <c r="CI234" s="101">
        <v>0</v>
      </c>
      <c r="CJ234" s="101">
        <v>0</v>
      </c>
      <c r="CK234" s="101">
        <v>0</v>
      </c>
      <c r="CL234" s="101">
        <v>0</v>
      </c>
      <c r="CM234" s="101">
        <v>0</v>
      </c>
      <c r="CN234" s="101">
        <v>0</v>
      </c>
      <c r="CO234" s="101">
        <v>19</v>
      </c>
      <c r="CP234" s="220">
        <v>4</v>
      </c>
      <c r="CQ234" s="216">
        <v>2380</v>
      </c>
      <c r="CR234" s="222">
        <v>1.9957983193277309E-3</v>
      </c>
      <c r="CS234" s="198">
        <v>0.92149999999999999</v>
      </c>
      <c r="CT234" s="198">
        <v>461.72</v>
      </c>
      <c r="CU234" s="198">
        <v>0.86370833333333341</v>
      </c>
      <c r="CV234" s="198">
        <v>432.76333333333338</v>
      </c>
      <c r="CW234" s="222">
        <v>0.21649484536082481</v>
      </c>
      <c r="CX234" s="272">
        <v>3.5377604166666667E-2</v>
      </c>
      <c r="CY234" s="272">
        <v>4686436.3636363642</v>
      </c>
      <c r="CZ234" s="272">
        <v>361</v>
      </c>
      <c r="DA234" s="272"/>
      <c r="DB234" s="272"/>
      <c r="DC234" s="272"/>
      <c r="DD234" s="230">
        <f t="shared" si="27"/>
        <v>0.21649484536082475</v>
      </c>
      <c r="DE234" s="273">
        <f t="shared" si="28"/>
        <v>2376</v>
      </c>
      <c r="DF234" s="14">
        <f t="shared" si="29"/>
        <v>19</v>
      </c>
      <c r="DG234" s="148">
        <f t="shared" si="30"/>
        <v>5</v>
      </c>
      <c r="DH234" s="148">
        <f t="shared" si="31"/>
        <v>0</v>
      </c>
      <c r="DI234" s="273">
        <f t="shared" si="32"/>
        <v>2381</v>
      </c>
      <c r="DJ234" s="264">
        <f t="shared" si="33"/>
        <v>2.0999580008399833E-3</v>
      </c>
      <c r="DL234" s="14" t="str">
        <f>IFERROR(#REF!-AP234,"")</f>
        <v/>
      </c>
      <c r="DN234" s="274" t="str">
        <f>IFERROR(#REF!-M234,"")</f>
        <v/>
      </c>
      <c r="DO234" s="186" t="e">
        <f>IF(#REF!&gt;AQ234,0,1)</f>
        <v>#REF!</v>
      </c>
      <c r="DP234" s="186">
        <f t="shared" si="34"/>
        <v>1</v>
      </c>
      <c r="DQ234" s="186">
        <f t="shared" si="35"/>
        <v>1</v>
      </c>
      <c r="DR234" s="186"/>
      <c r="DS234" s="186"/>
      <c r="DT234" s="186"/>
      <c r="DU234" s="186"/>
      <c r="DV234" s="186"/>
      <c r="DW234" s="186"/>
      <c r="DX234" s="186"/>
      <c r="DY234" s="186"/>
      <c r="DZ234" s="186"/>
      <c r="EA234" s="186"/>
      <c r="EB234" s="186"/>
      <c r="EC234" s="186"/>
      <c r="ED234" s="186"/>
      <c r="EE234" s="186"/>
      <c r="EF234" s="186"/>
      <c r="EG234" s="186"/>
      <c r="EH234" s="186"/>
      <c r="EI234" s="186"/>
      <c r="EJ234" s="186"/>
    </row>
    <row r="235" spans="1:140" s="195" customFormat="1" ht="31.5" hidden="1" customHeight="1" x14ac:dyDescent="0.2">
      <c r="A235" s="214">
        <v>44936</v>
      </c>
      <c r="B235" s="194">
        <v>10</v>
      </c>
      <c r="C235" s="194">
        <v>1</v>
      </c>
      <c r="D235" s="193">
        <v>2023</v>
      </c>
      <c r="E235" s="194">
        <v>570</v>
      </c>
      <c r="F235" s="194">
        <v>1084</v>
      </c>
      <c r="G235" s="194">
        <v>2</v>
      </c>
      <c r="H235" s="207" t="s">
        <v>337</v>
      </c>
      <c r="I235" s="148" t="s">
        <v>338</v>
      </c>
      <c r="J235" s="148" t="s">
        <v>193</v>
      </c>
      <c r="K235" s="148">
        <v>1</v>
      </c>
      <c r="L235" s="148">
        <v>6</v>
      </c>
      <c r="M235" s="208">
        <v>1469</v>
      </c>
      <c r="N235" s="209">
        <v>1411</v>
      </c>
      <c r="O235" s="210">
        <v>1543</v>
      </c>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c r="AO235" s="271"/>
      <c r="AP235" s="218">
        <v>20</v>
      </c>
      <c r="AQ235" s="219">
        <v>180</v>
      </c>
      <c r="AR235" s="217"/>
      <c r="AS235" s="217"/>
      <c r="AT235" s="217"/>
      <c r="AU235" s="217"/>
      <c r="AV235" s="217">
        <v>144</v>
      </c>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t="s">
        <v>194</v>
      </c>
      <c r="BS235" s="186" t="s">
        <v>195</v>
      </c>
      <c r="BT235" s="186" t="s">
        <v>339</v>
      </c>
      <c r="BU235" s="186" t="s">
        <v>197</v>
      </c>
      <c r="BV235" s="186">
        <v>2</v>
      </c>
      <c r="BW235" s="186" t="s">
        <v>340</v>
      </c>
      <c r="BX235" s="186" t="s">
        <v>198</v>
      </c>
      <c r="BY235" s="221">
        <v>1.4999999999999999E-2</v>
      </c>
      <c r="BZ235" s="217">
        <v>0</v>
      </c>
      <c r="CA235" s="217">
        <v>0</v>
      </c>
      <c r="CB235" s="217">
        <v>144</v>
      </c>
      <c r="CC235" s="217">
        <v>0</v>
      </c>
      <c r="CD235" s="217">
        <v>0</v>
      </c>
      <c r="CE235" s="217">
        <v>0</v>
      </c>
      <c r="CF235" s="186">
        <v>0</v>
      </c>
      <c r="CG235" s="186">
        <v>0</v>
      </c>
      <c r="CH235" s="101">
        <v>0</v>
      </c>
      <c r="CI235" s="101">
        <v>0</v>
      </c>
      <c r="CJ235" s="101">
        <v>0</v>
      </c>
      <c r="CK235" s="101">
        <v>0</v>
      </c>
      <c r="CL235" s="101">
        <v>0</v>
      </c>
      <c r="CM235" s="101">
        <v>0</v>
      </c>
      <c r="CN235" s="101">
        <v>0</v>
      </c>
      <c r="CO235" s="101">
        <v>0</v>
      </c>
      <c r="CP235" s="220">
        <v>0</v>
      </c>
      <c r="CQ235" s="216">
        <v>144</v>
      </c>
      <c r="CR235" s="222">
        <v>0</v>
      </c>
      <c r="CS235" s="198">
        <v>0</v>
      </c>
      <c r="CT235" s="198">
        <v>211.536</v>
      </c>
      <c r="CU235" s="198"/>
      <c r="CV235" s="198"/>
      <c r="CW235" s="222"/>
      <c r="CX235" s="272"/>
      <c r="CY235" s="272">
        <v>47258.181818181823</v>
      </c>
      <c r="CZ235" s="272">
        <v>361</v>
      </c>
      <c r="DA235" s="272"/>
      <c r="DB235" s="272"/>
      <c r="DC235" s="272"/>
      <c r="DD235" s="230">
        <f t="shared" si="27"/>
        <v>-1</v>
      </c>
      <c r="DE235" s="273">
        <f t="shared" si="28"/>
        <v>144</v>
      </c>
      <c r="DF235" s="14">
        <f t="shared" si="29"/>
        <v>0</v>
      </c>
      <c r="DG235" s="148">
        <f t="shared" si="30"/>
        <v>0</v>
      </c>
      <c r="DH235" s="148" t="str">
        <f t="shared" si="31"/>
        <v/>
      </c>
      <c r="DI235" s="273">
        <f t="shared" si="32"/>
        <v>144</v>
      </c>
      <c r="DJ235" s="264">
        <f t="shared" si="33"/>
        <v>0</v>
      </c>
      <c r="DL235" s="14" t="str">
        <f>IFERROR(#REF!-AP235,"")</f>
        <v/>
      </c>
      <c r="DN235" s="274" t="str">
        <f>IFERROR(#REF!-M235,"")</f>
        <v/>
      </c>
      <c r="DO235" s="186" t="e">
        <f>IF(#REF!&gt;AQ235,0,1)</f>
        <v>#REF!</v>
      </c>
      <c r="DP235" s="186">
        <f t="shared" si="34"/>
        <v>0</v>
      </c>
      <c r="DQ235" s="186">
        <f t="shared" si="35"/>
        <v>1</v>
      </c>
      <c r="DR235" s="186"/>
      <c r="DS235" s="186"/>
      <c r="DT235" s="186"/>
      <c r="DU235" s="186"/>
      <c r="DV235" s="186"/>
      <c r="DW235" s="186"/>
      <c r="DX235" s="186"/>
      <c r="DY235" s="186"/>
      <c r="DZ235" s="186"/>
      <c r="EA235" s="186"/>
      <c r="EB235" s="186"/>
      <c r="EC235" s="186"/>
      <c r="ED235" s="186"/>
      <c r="EE235" s="186"/>
      <c r="EF235" s="186"/>
      <c r="EG235" s="186"/>
      <c r="EH235" s="186"/>
      <c r="EI235" s="186"/>
      <c r="EJ235" s="186"/>
    </row>
    <row r="236" spans="1:140" s="195" customFormat="1" ht="31.5" hidden="1" customHeight="1" x14ac:dyDescent="0.2">
      <c r="A236" s="214">
        <v>44936</v>
      </c>
      <c r="B236" s="194">
        <v>10</v>
      </c>
      <c r="C236" s="194">
        <v>1</v>
      </c>
      <c r="D236" s="193">
        <v>2023</v>
      </c>
      <c r="E236" s="194">
        <v>570</v>
      </c>
      <c r="F236" s="194">
        <v>1083</v>
      </c>
      <c r="G236" s="194">
        <v>2</v>
      </c>
      <c r="H236" s="207"/>
      <c r="I236" s="148"/>
      <c r="J236" s="148"/>
      <c r="K236" s="148"/>
      <c r="L236" s="148"/>
      <c r="M236" s="208">
        <v>0</v>
      </c>
      <c r="N236" s="209">
        <v>0</v>
      </c>
      <c r="O236" s="210">
        <v>0</v>
      </c>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c r="AO236" s="271"/>
      <c r="AP236" s="218">
        <v>0</v>
      </c>
      <c r="AQ236" s="219">
        <v>0</v>
      </c>
      <c r="AR236" s="217"/>
      <c r="AS236" s="217"/>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v>2</v>
      </c>
      <c r="BW236" s="186"/>
      <c r="BX236" s="186" t="s">
        <v>198</v>
      </c>
      <c r="BY236" s="221">
        <v>1.4999999999999999E-2</v>
      </c>
      <c r="BZ236" s="217">
        <v>0</v>
      </c>
      <c r="CA236" s="217"/>
      <c r="CB236" s="217">
        <v>0</v>
      </c>
      <c r="CC236" s="217">
        <v>0</v>
      </c>
      <c r="CD236" s="217"/>
      <c r="CE236" s="217">
        <v>0</v>
      </c>
      <c r="CF236" s="186">
        <v>0</v>
      </c>
      <c r="CG236" s="186">
        <v>0</v>
      </c>
      <c r="CH236" s="101">
        <v>0</v>
      </c>
      <c r="CI236" s="101">
        <v>0</v>
      </c>
      <c r="CJ236" s="101">
        <v>0</v>
      </c>
      <c r="CK236" s="101">
        <v>0</v>
      </c>
      <c r="CL236" s="101">
        <v>0</v>
      </c>
      <c r="CM236" s="101">
        <v>0</v>
      </c>
      <c r="CN236" s="101">
        <v>0</v>
      </c>
      <c r="CO236" s="101">
        <v>0</v>
      </c>
      <c r="CP236" s="220">
        <v>0</v>
      </c>
      <c r="CQ236" s="216">
        <v>0</v>
      </c>
      <c r="CR236" s="222"/>
      <c r="CS236" s="198">
        <v>0</v>
      </c>
      <c r="CT236" s="198">
        <v>0</v>
      </c>
      <c r="CU236" s="198"/>
      <c r="CV236" s="198"/>
      <c r="CW236" s="222"/>
      <c r="CX236" s="272"/>
      <c r="CY236" s="272">
        <v>0</v>
      </c>
      <c r="CZ236" s="272">
        <v>361</v>
      </c>
      <c r="DA236" s="272"/>
      <c r="DB236" s="272"/>
      <c r="DC236" s="272"/>
      <c r="DD236" s="230" t="str">
        <f t="shared" si="27"/>
        <v/>
      </c>
      <c r="DE236" s="273">
        <f t="shared" si="28"/>
        <v>0</v>
      </c>
      <c r="DF236" s="14">
        <f t="shared" si="29"/>
        <v>0</v>
      </c>
      <c r="DG236" s="148" t="str">
        <f t="shared" si="30"/>
        <v/>
      </c>
      <c r="DH236" s="148" t="str">
        <f t="shared" si="31"/>
        <v/>
      </c>
      <c r="DI236" s="273" t="str">
        <f t="shared" si="32"/>
        <v/>
      </c>
      <c r="DJ236" s="264" t="str">
        <f t="shared" si="33"/>
        <v/>
      </c>
      <c r="DL236" s="14" t="str">
        <f>IFERROR(#REF!-AP236,"")</f>
        <v/>
      </c>
      <c r="DN236" s="274" t="str">
        <f>IFERROR(#REF!-M236,"")</f>
        <v/>
      </c>
      <c r="DO236" s="186" t="e">
        <f>IF(#REF!&gt;AQ236,0,1)</f>
        <v>#REF!</v>
      </c>
      <c r="DP236" s="186">
        <f t="shared" si="34"/>
        <v>1</v>
      </c>
      <c r="DQ236" s="186">
        <f t="shared" si="35"/>
        <v>1</v>
      </c>
      <c r="DR236" s="186"/>
      <c r="DS236" s="186"/>
      <c r="DT236" s="186"/>
      <c r="DU236" s="186"/>
      <c r="DV236" s="186"/>
      <c r="DW236" s="186"/>
      <c r="DX236" s="186"/>
      <c r="DY236" s="186"/>
      <c r="DZ236" s="186"/>
      <c r="EA236" s="186"/>
      <c r="EB236" s="186"/>
      <c r="EC236" s="186"/>
      <c r="ED236" s="186"/>
      <c r="EE236" s="186"/>
      <c r="EF236" s="186"/>
      <c r="EG236" s="186"/>
      <c r="EH236" s="186"/>
      <c r="EI236" s="186"/>
      <c r="EJ236" s="186"/>
    </row>
    <row r="237" spans="1:140" s="195" customFormat="1" ht="31.5" hidden="1" customHeight="1" x14ac:dyDescent="0.2">
      <c r="A237" s="214">
        <v>44936</v>
      </c>
      <c r="B237" s="194">
        <v>10</v>
      </c>
      <c r="C237" s="194">
        <v>1</v>
      </c>
      <c r="D237" s="193">
        <v>2023</v>
      </c>
      <c r="E237" s="194">
        <v>570</v>
      </c>
      <c r="F237" s="194">
        <v>1085</v>
      </c>
      <c r="G237" s="194">
        <v>2</v>
      </c>
      <c r="H237" s="207"/>
      <c r="I237" s="148"/>
      <c r="J237" s="148"/>
      <c r="K237" s="148"/>
      <c r="L237" s="148"/>
      <c r="M237" s="208">
        <v>0</v>
      </c>
      <c r="N237" s="209">
        <v>0</v>
      </c>
      <c r="O237" s="210">
        <v>0</v>
      </c>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c r="AO237" s="271"/>
      <c r="AP237" s="218">
        <v>0</v>
      </c>
      <c r="AQ237" s="219">
        <v>0</v>
      </c>
      <c r="AR237" s="217"/>
      <c r="AS237" s="217"/>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v>2</v>
      </c>
      <c r="BW237" s="186"/>
      <c r="BX237" s="186" t="s">
        <v>198</v>
      </c>
      <c r="BY237" s="221">
        <v>1.4999999999999999E-2</v>
      </c>
      <c r="BZ237" s="217">
        <v>0</v>
      </c>
      <c r="CA237" s="217"/>
      <c r="CB237" s="217">
        <v>0</v>
      </c>
      <c r="CC237" s="217">
        <v>0</v>
      </c>
      <c r="CD237" s="217"/>
      <c r="CE237" s="217">
        <v>0</v>
      </c>
      <c r="CF237" s="186">
        <v>0</v>
      </c>
      <c r="CG237" s="186">
        <v>0</v>
      </c>
      <c r="CH237" s="101">
        <v>0</v>
      </c>
      <c r="CI237" s="101">
        <v>0</v>
      </c>
      <c r="CJ237" s="101">
        <v>0</v>
      </c>
      <c r="CK237" s="101">
        <v>0</v>
      </c>
      <c r="CL237" s="101">
        <v>0</v>
      </c>
      <c r="CM237" s="101">
        <v>0</v>
      </c>
      <c r="CN237" s="101">
        <v>0</v>
      </c>
      <c r="CO237" s="101">
        <v>0</v>
      </c>
      <c r="CP237" s="220">
        <v>0</v>
      </c>
      <c r="CQ237" s="216">
        <v>0</v>
      </c>
      <c r="CR237" s="222"/>
      <c r="CS237" s="198">
        <v>0</v>
      </c>
      <c r="CT237" s="198">
        <v>0</v>
      </c>
      <c r="CU237" s="198"/>
      <c r="CV237" s="198"/>
      <c r="CW237" s="222"/>
      <c r="CX237" s="272"/>
      <c r="CY237" s="272">
        <v>0</v>
      </c>
      <c r="CZ237" s="272">
        <v>361</v>
      </c>
      <c r="DA237" s="272"/>
      <c r="DB237" s="272"/>
      <c r="DC237" s="272"/>
      <c r="DD237" s="230" t="str">
        <f t="shared" si="27"/>
        <v/>
      </c>
      <c r="DE237" s="273">
        <f t="shared" si="28"/>
        <v>0</v>
      </c>
      <c r="DF237" s="14">
        <f t="shared" si="29"/>
        <v>0</v>
      </c>
      <c r="DG237" s="148" t="str">
        <f t="shared" si="30"/>
        <v/>
      </c>
      <c r="DH237" s="148" t="str">
        <f t="shared" si="31"/>
        <v/>
      </c>
      <c r="DI237" s="273" t="str">
        <f t="shared" si="32"/>
        <v/>
      </c>
      <c r="DJ237" s="264" t="str">
        <f t="shared" si="33"/>
        <v/>
      </c>
      <c r="DL237" s="14" t="str">
        <f>IFERROR(#REF!-AP237,"")</f>
        <v/>
      </c>
      <c r="DN237" s="274" t="str">
        <f>IFERROR(#REF!-M237,"")</f>
        <v/>
      </c>
      <c r="DO237" s="186" t="e">
        <f>IF(#REF!&gt;AQ237,0,1)</f>
        <v>#REF!</v>
      </c>
      <c r="DP237" s="186">
        <f t="shared" si="34"/>
        <v>1</v>
      </c>
      <c r="DQ237" s="186">
        <f t="shared" si="35"/>
        <v>1</v>
      </c>
      <c r="DR237" s="186"/>
      <c r="DS237" s="186"/>
      <c r="DT237" s="186"/>
      <c r="DU237" s="186"/>
      <c r="DV237" s="186"/>
      <c r="DW237" s="186"/>
      <c r="DX237" s="186"/>
      <c r="DY237" s="186"/>
      <c r="DZ237" s="186"/>
      <c r="EA237" s="186"/>
      <c r="EB237" s="186"/>
      <c r="EC237" s="186"/>
      <c r="ED237" s="186"/>
      <c r="EE237" s="186"/>
      <c r="EF237" s="186"/>
      <c r="EG237" s="186"/>
      <c r="EH237" s="186"/>
      <c r="EI237" s="186"/>
      <c r="EJ237" s="186"/>
    </row>
    <row r="238" spans="1:140" s="195" customFormat="1" ht="31.5" hidden="1" customHeight="1" x14ac:dyDescent="0.2">
      <c r="A238" s="214">
        <v>44936</v>
      </c>
      <c r="B238" s="194">
        <v>10</v>
      </c>
      <c r="C238" s="194">
        <v>1</v>
      </c>
      <c r="D238" s="193">
        <v>2023</v>
      </c>
      <c r="E238" s="194">
        <v>375</v>
      </c>
      <c r="F238" s="194">
        <v>437</v>
      </c>
      <c r="G238" s="194">
        <v>3</v>
      </c>
      <c r="H238" s="207" t="s">
        <v>281</v>
      </c>
      <c r="I238" s="148" t="s">
        <v>282</v>
      </c>
      <c r="J238" s="148" t="s">
        <v>193</v>
      </c>
      <c r="K238" s="148">
        <v>4</v>
      </c>
      <c r="L238" s="148">
        <v>2</v>
      </c>
      <c r="M238" s="208">
        <v>168</v>
      </c>
      <c r="N238" s="209">
        <v>158</v>
      </c>
      <c r="O238" s="210">
        <v>179</v>
      </c>
      <c r="P238" s="196"/>
      <c r="Q238" s="196">
        <v>260</v>
      </c>
      <c r="R238" s="196">
        <v>260</v>
      </c>
      <c r="S238" s="196">
        <v>266</v>
      </c>
      <c r="T238" s="196"/>
      <c r="U238" s="196"/>
      <c r="V238" s="196">
        <v>176</v>
      </c>
      <c r="W238" s="196">
        <v>176</v>
      </c>
      <c r="X238" s="196">
        <v>186</v>
      </c>
      <c r="Y238" s="196"/>
      <c r="Z238" s="197">
        <v>104</v>
      </c>
      <c r="AA238" s="197">
        <v>103</v>
      </c>
      <c r="AB238" s="196"/>
      <c r="AC238" s="196">
        <v>247</v>
      </c>
      <c r="AD238" s="196">
        <v>250</v>
      </c>
      <c r="AE238" s="196">
        <v>253</v>
      </c>
      <c r="AF238" s="196"/>
      <c r="AG238" s="196"/>
      <c r="AH238" s="196">
        <v>172</v>
      </c>
      <c r="AI238" s="196">
        <v>172</v>
      </c>
      <c r="AJ238" s="196">
        <v>175</v>
      </c>
      <c r="AK238" s="196"/>
      <c r="AL238" s="197">
        <v>103</v>
      </c>
      <c r="AM238" s="197">
        <v>104</v>
      </c>
      <c r="AN238" s="271">
        <v>256</v>
      </c>
      <c r="AO238" s="271">
        <v>176.16666666666671</v>
      </c>
      <c r="AP238" s="218">
        <v>120</v>
      </c>
      <c r="AQ238" s="219">
        <v>120</v>
      </c>
      <c r="AR238" s="217">
        <v>139.13043478260869</v>
      </c>
      <c r="AS238" s="217">
        <v>103.5</v>
      </c>
      <c r="AT238" s="217"/>
      <c r="AU238" s="217"/>
      <c r="AV238" s="217">
        <v>800</v>
      </c>
      <c r="AW238" s="217">
        <v>8</v>
      </c>
      <c r="AX238" s="217">
        <v>4</v>
      </c>
      <c r="AY238" s="217">
        <v>4</v>
      </c>
      <c r="AZ238" s="217"/>
      <c r="BA238" s="217"/>
      <c r="BB238" s="217"/>
      <c r="BC238" s="217"/>
      <c r="BD238" s="217"/>
      <c r="BE238" s="217"/>
      <c r="BF238" s="217"/>
      <c r="BG238" s="217"/>
      <c r="BH238" s="217">
        <v>1200</v>
      </c>
      <c r="BI238" s="217">
        <v>6</v>
      </c>
      <c r="BJ238" s="217">
        <v>4</v>
      </c>
      <c r="BK238" s="217">
        <v>4</v>
      </c>
      <c r="BL238" s="217"/>
      <c r="BM238" s="217"/>
      <c r="BN238" s="217"/>
      <c r="BO238" s="217"/>
      <c r="BP238" s="217"/>
      <c r="BQ238" s="217"/>
      <c r="BR238" s="186" t="s">
        <v>194</v>
      </c>
      <c r="BS238" s="186" t="s">
        <v>195</v>
      </c>
      <c r="BT238" s="186" t="s">
        <v>283</v>
      </c>
      <c r="BU238" s="186" t="s">
        <v>197</v>
      </c>
      <c r="BV238" s="186">
        <v>2</v>
      </c>
      <c r="BW238" s="186" t="s">
        <v>284</v>
      </c>
      <c r="BX238" s="186" t="s">
        <v>198</v>
      </c>
      <c r="BY238" s="221">
        <v>1.4999999999999999E-2</v>
      </c>
      <c r="BZ238" s="217">
        <v>16</v>
      </c>
      <c r="CA238" s="217">
        <v>8</v>
      </c>
      <c r="CB238" s="217">
        <v>808</v>
      </c>
      <c r="CC238" s="217">
        <v>14</v>
      </c>
      <c r="CD238" s="217">
        <v>7</v>
      </c>
      <c r="CE238" s="217">
        <v>1207</v>
      </c>
      <c r="CF238" s="186">
        <v>7</v>
      </c>
      <c r="CG238" s="186">
        <v>4</v>
      </c>
      <c r="CH238" s="101">
        <v>4</v>
      </c>
      <c r="CI238" s="101">
        <v>0</v>
      </c>
      <c r="CJ238" s="101">
        <v>0</v>
      </c>
      <c r="CK238" s="101">
        <v>0</v>
      </c>
      <c r="CL238" s="101">
        <v>0</v>
      </c>
      <c r="CM238" s="101">
        <v>0</v>
      </c>
      <c r="CN238" s="101">
        <v>0</v>
      </c>
      <c r="CO238" s="101">
        <v>30</v>
      </c>
      <c r="CP238" s="220">
        <v>15</v>
      </c>
      <c r="CQ238" s="216">
        <v>2015</v>
      </c>
      <c r="CR238" s="222">
        <v>7.4441687344913151E-3</v>
      </c>
      <c r="CS238" s="198">
        <v>2.52</v>
      </c>
      <c r="CT238" s="198">
        <v>338.52</v>
      </c>
      <c r="CU238" s="198">
        <v>2.6425000000000001</v>
      </c>
      <c r="CV238" s="198">
        <v>354.9758333333333</v>
      </c>
      <c r="CW238" s="222">
        <v>0.52380952380952384</v>
      </c>
      <c r="CX238" s="272">
        <v>0.10781250000000001</v>
      </c>
      <c r="CY238" s="272">
        <v>3967718.1818181821</v>
      </c>
      <c r="CZ238" s="272">
        <v>361</v>
      </c>
      <c r="DA238" s="272"/>
      <c r="DB238" s="272"/>
      <c r="DC238" s="272"/>
      <c r="DD238" s="230">
        <f t="shared" si="27"/>
        <v>0.52380952380952384</v>
      </c>
      <c r="DE238" s="273">
        <f t="shared" si="28"/>
        <v>2000</v>
      </c>
      <c r="DF238" s="14">
        <f t="shared" si="29"/>
        <v>30</v>
      </c>
      <c r="DG238" s="148">
        <f t="shared" si="30"/>
        <v>15</v>
      </c>
      <c r="DH238" s="148">
        <f t="shared" si="31"/>
        <v>0.1</v>
      </c>
      <c r="DI238" s="273">
        <f t="shared" si="32"/>
        <v>2015</v>
      </c>
      <c r="DJ238" s="264">
        <f t="shared" si="33"/>
        <v>7.4441687344913151E-3</v>
      </c>
      <c r="DL238" s="14" t="str">
        <f>IFERROR(#REF!-AP238,"")</f>
        <v/>
      </c>
      <c r="DN238" s="274" t="str">
        <f>IFERROR(#REF!-M238,"")</f>
        <v/>
      </c>
      <c r="DO238" s="186" t="e">
        <f>IF(#REF!&gt;AQ238,0,1)</f>
        <v>#REF!</v>
      </c>
      <c r="DP238" s="186">
        <f t="shared" si="34"/>
        <v>1</v>
      </c>
      <c r="DQ238" s="186">
        <f t="shared" si="35"/>
        <v>1</v>
      </c>
      <c r="DR238" s="186"/>
      <c r="DS238" s="186"/>
      <c r="DT238" s="186"/>
      <c r="DU238" s="186"/>
      <c r="DV238" s="186"/>
      <c r="DW238" s="186"/>
      <c r="DX238" s="186"/>
      <c r="DY238" s="186"/>
      <c r="DZ238" s="186"/>
      <c r="EA238" s="186"/>
      <c r="EB238" s="186"/>
      <c r="EC238" s="186"/>
      <c r="ED238" s="186"/>
      <c r="EE238" s="186"/>
      <c r="EF238" s="186"/>
      <c r="EG238" s="186"/>
      <c r="EH238" s="186"/>
      <c r="EI238" s="186"/>
      <c r="EJ238" s="186"/>
    </row>
    <row r="239" spans="1:140" s="195" customFormat="1" ht="31.5" hidden="1" customHeight="1" x14ac:dyDescent="0.2">
      <c r="A239" s="214">
        <v>44936</v>
      </c>
      <c r="B239" s="194">
        <v>10</v>
      </c>
      <c r="C239" s="194">
        <v>1</v>
      </c>
      <c r="D239" s="193">
        <v>2023</v>
      </c>
      <c r="E239" s="194">
        <v>135</v>
      </c>
      <c r="F239" s="194">
        <v>271</v>
      </c>
      <c r="G239" s="194">
        <v>4</v>
      </c>
      <c r="H239" s="207" t="s">
        <v>329</v>
      </c>
      <c r="I239" s="148" t="s">
        <v>330</v>
      </c>
      <c r="J239" s="148" t="s">
        <v>193</v>
      </c>
      <c r="K239" s="148">
        <v>4</v>
      </c>
      <c r="L239" s="148">
        <v>2</v>
      </c>
      <c r="M239" s="208">
        <v>161</v>
      </c>
      <c r="N239" s="209">
        <v>149</v>
      </c>
      <c r="O239" s="210">
        <v>172</v>
      </c>
      <c r="P239" s="196"/>
      <c r="Q239" s="196">
        <v>185</v>
      </c>
      <c r="R239" s="196">
        <v>191</v>
      </c>
      <c r="S239" s="196"/>
      <c r="T239" s="196"/>
      <c r="U239" s="196"/>
      <c r="V239" s="196">
        <v>141</v>
      </c>
      <c r="W239" s="196">
        <v>148</v>
      </c>
      <c r="X239" s="196"/>
      <c r="Y239" s="196"/>
      <c r="Z239" s="197">
        <v>91</v>
      </c>
      <c r="AA239" s="197"/>
      <c r="AB239" s="196"/>
      <c r="AC239" s="196"/>
      <c r="AD239" s="196"/>
      <c r="AE239" s="196"/>
      <c r="AF239" s="196"/>
      <c r="AG239" s="196"/>
      <c r="AH239" s="196"/>
      <c r="AI239" s="196"/>
      <c r="AJ239" s="196"/>
      <c r="AK239" s="196"/>
      <c r="AL239" s="197"/>
      <c r="AM239" s="197"/>
      <c r="AN239" s="271">
        <v>188</v>
      </c>
      <c r="AO239" s="271">
        <v>144.5</v>
      </c>
      <c r="AP239" s="218">
        <v>151</v>
      </c>
      <c r="AQ239" s="219">
        <v>95</v>
      </c>
      <c r="AR239" s="217">
        <v>158.24175824175819</v>
      </c>
      <c r="AS239" s="217">
        <v>91</v>
      </c>
      <c r="AT239" s="217"/>
      <c r="AU239" s="217"/>
      <c r="AV239" s="217">
        <v>1230</v>
      </c>
      <c r="AW239" s="217">
        <v>10</v>
      </c>
      <c r="AX239" s="217">
        <v>1</v>
      </c>
      <c r="AY239" s="217">
        <v>1</v>
      </c>
      <c r="AZ239" s="217"/>
      <c r="BA239" s="217"/>
      <c r="BB239" s="217"/>
      <c r="BC239" s="217"/>
      <c r="BD239" s="217"/>
      <c r="BE239" s="217"/>
      <c r="BF239" s="217"/>
      <c r="BG239" s="217"/>
      <c r="BH239" s="217"/>
      <c r="BI239" s="217"/>
      <c r="BJ239" s="217"/>
      <c r="BK239" s="217"/>
      <c r="BL239" s="217"/>
      <c r="BM239" s="217"/>
      <c r="BN239" s="217"/>
      <c r="BO239" s="217"/>
      <c r="BP239" s="217"/>
      <c r="BQ239" s="217"/>
      <c r="BR239" s="186" t="s">
        <v>223</v>
      </c>
      <c r="BS239" s="186"/>
      <c r="BT239" s="186"/>
      <c r="BU239" s="186"/>
      <c r="BV239" s="186">
        <v>2</v>
      </c>
      <c r="BW239" s="186" t="s">
        <v>329</v>
      </c>
      <c r="BX239" s="186" t="s">
        <v>198</v>
      </c>
      <c r="BY239" s="221">
        <v>1.4999999999999999E-2</v>
      </c>
      <c r="BZ239" s="217">
        <v>12</v>
      </c>
      <c r="CA239" s="217">
        <v>6</v>
      </c>
      <c r="CB239" s="217">
        <v>1236</v>
      </c>
      <c r="CC239" s="217">
        <v>0</v>
      </c>
      <c r="CD239" s="217">
        <v>0</v>
      </c>
      <c r="CE239" s="217">
        <v>0</v>
      </c>
      <c r="CF239" s="186">
        <v>5</v>
      </c>
      <c r="CG239" s="186">
        <v>0</v>
      </c>
      <c r="CH239" s="101">
        <v>0</v>
      </c>
      <c r="CI239" s="101">
        <v>0</v>
      </c>
      <c r="CJ239" s="101">
        <v>0</v>
      </c>
      <c r="CK239" s="101">
        <v>0</v>
      </c>
      <c r="CL239" s="101">
        <v>0</v>
      </c>
      <c r="CM239" s="101">
        <v>0</v>
      </c>
      <c r="CN239" s="101">
        <v>0</v>
      </c>
      <c r="CO239" s="101">
        <v>12</v>
      </c>
      <c r="CP239" s="220">
        <v>6</v>
      </c>
      <c r="CQ239" s="216">
        <v>1236</v>
      </c>
      <c r="CR239" s="222">
        <v>4.8543689320388354E-3</v>
      </c>
      <c r="CS239" s="198">
        <v>0.96599999999999997</v>
      </c>
      <c r="CT239" s="198">
        <v>198.99600000000001</v>
      </c>
      <c r="CU239" s="198">
        <v>0.86699999999999999</v>
      </c>
      <c r="CV239" s="198">
        <v>178.602</v>
      </c>
      <c r="CW239" s="222">
        <v>0.16770186335403731</v>
      </c>
      <c r="CX239" s="272">
        <v>3.7916666666666668E-2</v>
      </c>
      <c r="CY239" s="272">
        <v>3062527.0909090908</v>
      </c>
      <c r="CZ239" s="272">
        <v>361</v>
      </c>
      <c r="DA239" s="272"/>
      <c r="DB239" s="272"/>
      <c r="DC239" s="272"/>
      <c r="DD239" s="230">
        <f t="shared" si="27"/>
        <v>0.16770186335403728</v>
      </c>
      <c r="DE239" s="273">
        <f t="shared" si="28"/>
        <v>1230</v>
      </c>
      <c r="DF239" s="14">
        <f t="shared" si="29"/>
        <v>12</v>
      </c>
      <c r="DG239" s="148">
        <f t="shared" si="30"/>
        <v>6</v>
      </c>
      <c r="DH239" s="148">
        <f t="shared" si="31"/>
        <v>0</v>
      </c>
      <c r="DI239" s="273">
        <f t="shared" si="32"/>
        <v>1236</v>
      </c>
      <c r="DJ239" s="264">
        <f t="shared" si="33"/>
        <v>4.8543689320388345E-3</v>
      </c>
      <c r="DL239" s="14" t="str">
        <f>IFERROR(#REF!-AP239,"")</f>
        <v/>
      </c>
      <c r="DN239" s="274" t="str">
        <f>IFERROR(#REF!-M239,"")</f>
        <v/>
      </c>
      <c r="DO239" s="186" t="e">
        <f>IF(#REF!&gt;AQ239,0,1)</f>
        <v>#REF!</v>
      </c>
      <c r="DP239" s="186">
        <f t="shared" si="34"/>
        <v>0</v>
      </c>
      <c r="DQ239" s="186">
        <f t="shared" si="35"/>
        <v>1</v>
      </c>
      <c r="DR239" s="186"/>
      <c r="DS239" s="186"/>
      <c r="DT239" s="186"/>
      <c r="DU239" s="186"/>
      <c r="DV239" s="186"/>
      <c r="DW239" s="186"/>
      <c r="DX239" s="186"/>
      <c r="DY239" s="186"/>
      <c r="DZ239" s="186"/>
      <c r="EA239" s="186"/>
      <c r="EB239" s="186"/>
      <c r="EC239" s="186"/>
      <c r="ED239" s="186"/>
      <c r="EE239" s="186"/>
      <c r="EF239" s="186"/>
      <c r="EG239" s="186"/>
      <c r="EH239" s="186"/>
      <c r="EI239" s="186"/>
      <c r="EJ239" s="186"/>
    </row>
    <row r="240" spans="1:140" s="195" customFormat="1" ht="31.5" hidden="1" customHeight="1" x14ac:dyDescent="0.2">
      <c r="A240" s="214">
        <v>44936</v>
      </c>
      <c r="B240" s="194">
        <v>10</v>
      </c>
      <c r="C240" s="194">
        <v>1</v>
      </c>
      <c r="D240" s="193">
        <v>2023</v>
      </c>
      <c r="E240" s="194">
        <v>236</v>
      </c>
      <c r="F240" s="194">
        <v>160</v>
      </c>
      <c r="G240" s="194">
        <v>4</v>
      </c>
      <c r="H240" s="207" t="s">
        <v>371</v>
      </c>
      <c r="I240" s="148" t="s">
        <v>372</v>
      </c>
      <c r="J240" s="148" t="s">
        <v>193</v>
      </c>
      <c r="K240" s="148">
        <v>2</v>
      </c>
      <c r="L240" s="148">
        <v>1</v>
      </c>
      <c r="M240" s="208">
        <v>200</v>
      </c>
      <c r="N240" s="209">
        <v>186</v>
      </c>
      <c r="O240" s="210">
        <v>214</v>
      </c>
      <c r="P240" s="196"/>
      <c r="Q240" s="196"/>
      <c r="R240" s="196">
        <v>241</v>
      </c>
      <c r="S240" s="196"/>
      <c r="T240" s="196"/>
      <c r="U240" s="196"/>
      <c r="V240" s="196"/>
      <c r="W240" s="196">
        <v>182</v>
      </c>
      <c r="X240" s="196"/>
      <c r="Y240" s="196"/>
      <c r="Z240" s="197"/>
      <c r="AA240" s="197">
        <v>94</v>
      </c>
      <c r="AB240" s="196"/>
      <c r="AC240" s="196">
        <v>275</v>
      </c>
      <c r="AD240" s="196">
        <v>264</v>
      </c>
      <c r="AE240" s="196">
        <v>273</v>
      </c>
      <c r="AF240" s="196"/>
      <c r="AG240" s="196"/>
      <c r="AH240" s="196">
        <v>206</v>
      </c>
      <c r="AI240" s="196">
        <v>203</v>
      </c>
      <c r="AJ240" s="196">
        <v>206</v>
      </c>
      <c r="AK240" s="196"/>
      <c r="AL240" s="197">
        <v>91</v>
      </c>
      <c r="AM240" s="197">
        <v>91</v>
      </c>
      <c r="AN240" s="271">
        <v>263.25</v>
      </c>
      <c r="AO240" s="271">
        <v>199.25</v>
      </c>
      <c r="AP240" s="218">
        <v>76</v>
      </c>
      <c r="AQ240" s="219">
        <v>95</v>
      </c>
      <c r="AR240" s="217">
        <v>78.260869565217391</v>
      </c>
      <c r="AS240" s="217">
        <v>92</v>
      </c>
      <c r="AT240" s="217"/>
      <c r="AU240" s="217"/>
      <c r="AV240" s="217"/>
      <c r="AW240" s="217"/>
      <c r="AX240" s="217"/>
      <c r="AY240" s="217"/>
      <c r="AZ240" s="217"/>
      <c r="BA240" s="217"/>
      <c r="BB240" s="217"/>
      <c r="BC240" s="217"/>
      <c r="BD240" s="217"/>
      <c r="BE240" s="217"/>
      <c r="BF240" s="217"/>
      <c r="BG240" s="217"/>
      <c r="BH240" s="217">
        <v>264</v>
      </c>
      <c r="BI240" s="217">
        <v>2</v>
      </c>
      <c r="BJ240" s="217">
        <v>1</v>
      </c>
      <c r="BK240" s="217">
        <v>3</v>
      </c>
      <c r="BL240" s="217"/>
      <c r="BM240" s="217"/>
      <c r="BN240" s="217"/>
      <c r="BO240" s="217"/>
      <c r="BP240" s="217"/>
      <c r="BQ240" s="217"/>
      <c r="BR240" s="186" t="s">
        <v>373</v>
      </c>
      <c r="BS240" s="186" t="s">
        <v>374</v>
      </c>
      <c r="BT240" s="186"/>
      <c r="BU240" s="186"/>
      <c r="BV240" s="186">
        <v>2</v>
      </c>
      <c r="BW240" s="186" t="s">
        <v>371</v>
      </c>
      <c r="BX240" s="186" t="s">
        <v>198</v>
      </c>
      <c r="BY240" s="221">
        <v>1.4999999999999999E-2</v>
      </c>
      <c r="BZ240" s="217">
        <v>0</v>
      </c>
      <c r="CA240" s="217">
        <v>0</v>
      </c>
      <c r="CB240" s="217">
        <v>0</v>
      </c>
      <c r="CC240" s="217">
        <v>6</v>
      </c>
      <c r="CD240" s="217">
        <v>6</v>
      </c>
      <c r="CE240" s="217">
        <v>270</v>
      </c>
      <c r="CF240" s="186">
        <v>2</v>
      </c>
      <c r="CG240" s="186">
        <v>1</v>
      </c>
      <c r="CH240" s="101">
        <v>3</v>
      </c>
      <c r="CI240" s="101">
        <v>0</v>
      </c>
      <c r="CJ240" s="101">
        <v>0</v>
      </c>
      <c r="CK240" s="101">
        <v>0</v>
      </c>
      <c r="CL240" s="101">
        <v>0</v>
      </c>
      <c r="CM240" s="101">
        <v>0</v>
      </c>
      <c r="CN240" s="101">
        <v>0</v>
      </c>
      <c r="CO240" s="101">
        <v>6</v>
      </c>
      <c r="CP240" s="220">
        <v>6</v>
      </c>
      <c r="CQ240" s="216">
        <v>270</v>
      </c>
      <c r="CR240" s="222">
        <v>2.222222222222222E-2</v>
      </c>
      <c r="CS240" s="198">
        <v>1.2</v>
      </c>
      <c r="CT240" s="198">
        <v>54</v>
      </c>
      <c r="CU240" s="198">
        <v>1.1955</v>
      </c>
      <c r="CV240" s="198">
        <v>53.797499999999999</v>
      </c>
      <c r="CW240" s="222">
        <v>0.31624999999999998</v>
      </c>
      <c r="CX240" s="272">
        <v>7.6666666666666661E-2</v>
      </c>
      <c r="CY240" s="272">
        <v>336714.54545454553</v>
      </c>
      <c r="CZ240" s="272">
        <v>361</v>
      </c>
      <c r="DA240" s="272"/>
      <c r="DB240" s="272"/>
      <c r="DC240" s="272"/>
      <c r="DD240" s="230">
        <f t="shared" si="27"/>
        <v>0.31624999999999998</v>
      </c>
      <c r="DE240" s="273">
        <f t="shared" si="28"/>
        <v>264</v>
      </c>
      <c r="DF240" s="14">
        <f t="shared" si="29"/>
        <v>6</v>
      </c>
      <c r="DG240" s="148">
        <f t="shared" si="30"/>
        <v>6</v>
      </c>
      <c r="DH240" s="148">
        <f t="shared" si="31"/>
        <v>0.1</v>
      </c>
      <c r="DI240" s="273">
        <f t="shared" si="32"/>
        <v>270</v>
      </c>
      <c r="DJ240" s="264">
        <f t="shared" si="33"/>
        <v>2.2222222222222223E-2</v>
      </c>
      <c r="DL240" s="14" t="str">
        <f>IFERROR(#REF!-AP240,"")</f>
        <v/>
      </c>
      <c r="DN240" s="274" t="str">
        <f>IFERROR(#REF!-M240,"")</f>
        <v/>
      </c>
      <c r="DO240" s="186" t="e">
        <f>IF(#REF!&gt;AQ240,0,1)</f>
        <v>#REF!</v>
      </c>
      <c r="DP240" s="186">
        <f t="shared" si="34"/>
        <v>1</v>
      </c>
      <c r="DQ240" s="186">
        <f t="shared" si="35"/>
        <v>1</v>
      </c>
      <c r="DR240" s="186"/>
      <c r="DS240" s="186"/>
      <c r="DT240" s="186"/>
      <c r="DU240" s="186"/>
      <c r="DV240" s="186"/>
      <c r="DW240" s="186"/>
      <c r="DX240" s="186"/>
      <c r="DY240" s="186"/>
      <c r="DZ240" s="186"/>
      <c r="EA240" s="186"/>
      <c r="EB240" s="186"/>
      <c r="EC240" s="186"/>
      <c r="ED240" s="186"/>
      <c r="EE240" s="186"/>
      <c r="EF240" s="186"/>
      <c r="EG240" s="186"/>
      <c r="EH240" s="186"/>
      <c r="EI240" s="186"/>
      <c r="EJ240" s="186"/>
    </row>
    <row r="241" spans="1:140" s="195" customFormat="1" ht="31.5" hidden="1" customHeight="1" x14ac:dyDescent="0.2">
      <c r="A241" s="214">
        <v>44936</v>
      </c>
      <c r="B241" s="194">
        <v>10</v>
      </c>
      <c r="C241" s="194">
        <v>1</v>
      </c>
      <c r="D241" s="193">
        <v>2023</v>
      </c>
      <c r="E241" s="194">
        <v>124</v>
      </c>
      <c r="F241" s="194">
        <v>688</v>
      </c>
      <c r="G241" s="194">
        <v>5</v>
      </c>
      <c r="H241" s="207" t="s">
        <v>312</v>
      </c>
      <c r="I241" s="148" t="s">
        <v>313</v>
      </c>
      <c r="J241" s="148" t="s">
        <v>193</v>
      </c>
      <c r="K241" s="148">
        <v>2</v>
      </c>
      <c r="L241" s="148">
        <v>2</v>
      </c>
      <c r="M241" s="208">
        <v>200</v>
      </c>
      <c r="N241" s="209">
        <v>180</v>
      </c>
      <c r="O241" s="210">
        <v>220</v>
      </c>
      <c r="P241" s="196"/>
      <c r="Q241" s="196">
        <v>287</v>
      </c>
      <c r="R241" s="196">
        <v>306</v>
      </c>
      <c r="S241" s="196">
        <v>298</v>
      </c>
      <c r="T241" s="196"/>
      <c r="U241" s="196"/>
      <c r="V241" s="196">
        <v>209</v>
      </c>
      <c r="W241" s="196">
        <v>209</v>
      </c>
      <c r="X241" s="196">
        <v>217</v>
      </c>
      <c r="Y241" s="196"/>
      <c r="Z241" s="197"/>
      <c r="AA241" s="197"/>
      <c r="AB241" s="196"/>
      <c r="AC241" s="196"/>
      <c r="AD241" s="196"/>
      <c r="AE241" s="196"/>
      <c r="AF241" s="196"/>
      <c r="AG241" s="196"/>
      <c r="AH241" s="196"/>
      <c r="AI241" s="196"/>
      <c r="AJ241" s="196"/>
      <c r="AK241" s="196"/>
      <c r="AL241" s="197"/>
      <c r="AM241" s="197"/>
      <c r="AN241" s="271">
        <v>297</v>
      </c>
      <c r="AO241" s="271">
        <v>211.66666666666671</v>
      </c>
      <c r="AP241" s="218">
        <v>59</v>
      </c>
      <c r="AQ241" s="219">
        <v>122</v>
      </c>
      <c r="AR241" s="217"/>
      <c r="AS241" s="217"/>
      <c r="AT241" s="217"/>
      <c r="AU241" s="217"/>
      <c r="AV241" s="217">
        <v>630</v>
      </c>
      <c r="AW241" s="217">
        <v>2</v>
      </c>
      <c r="AX241" s="217">
        <v>2</v>
      </c>
      <c r="AY241" s="217">
        <v>2</v>
      </c>
      <c r="AZ241" s="217"/>
      <c r="BA241" s="217"/>
      <c r="BB241" s="217"/>
      <c r="BC241" s="217"/>
      <c r="BD241" s="217"/>
      <c r="BE241" s="217"/>
      <c r="BF241" s="217"/>
      <c r="BG241" s="217"/>
      <c r="BH241" s="217">
        <v>300</v>
      </c>
      <c r="BI241" s="217"/>
      <c r="BJ241" s="217"/>
      <c r="BK241" s="217"/>
      <c r="BL241" s="217"/>
      <c r="BM241" s="217"/>
      <c r="BN241" s="217"/>
      <c r="BO241" s="217"/>
      <c r="BP241" s="217"/>
      <c r="BQ241" s="217"/>
      <c r="BR241" s="186" t="s">
        <v>201</v>
      </c>
      <c r="BS241" s="186" t="s">
        <v>202</v>
      </c>
      <c r="BT241" s="186"/>
      <c r="BU241" s="186"/>
      <c r="BV241" s="186">
        <v>2</v>
      </c>
      <c r="BW241" s="186" t="s">
        <v>314</v>
      </c>
      <c r="BX241" s="186" t="s">
        <v>198</v>
      </c>
      <c r="BY241" s="221">
        <v>1.4999999999999999E-2</v>
      </c>
      <c r="BZ241" s="217">
        <v>6</v>
      </c>
      <c r="CA241" s="217">
        <v>3</v>
      </c>
      <c r="CB241" s="217">
        <v>633</v>
      </c>
      <c r="CC241" s="217">
        <v>0</v>
      </c>
      <c r="CD241" s="217">
        <v>0</v>
      </c>
      <c r="CE241" s="217">
        <v>300</v>
      </c>
      <c r="CF241" s="186">
        <v>1</v>
      </c>
      <c r="CG241" s="186">
        <v>1</v>
      </c>
      <c r="CH241" s="101">
        <v>1</v>
      </c>
      <c r="CI241" s="101">
        <v>0</v>
      </c>
      <c r="CJ241" s="101">
        <v>0</v>
      </c>
      <c r="CK241" s="101">
        <v>0</v>
      </c>
      <c r="CL241" s="101">
        <v>0</v>
      </c>
      <c r="CM241" s="101">
        <v>0</v>
      </c>
      <c r="CN241" s="101">
        <v>0</v>
      </c>
      <c r="CO241" s="101">
        <v>6</v>
      </c>
      <c r="CP241" s="220">
        <v>3</v>
      </c>
      <c r="CQ241" s="216">
        <v>933</v>
      </c>
      <c r="CR241" s="222">
        <v>3.2154340836012861E-3</v>
      </c>
      <c r="CS241" s="198">
        <v>0.6</v>
      </c>
      <c r="CT241" s="198">
        <v>186.6</v>
      </c>
      <c r="CU241" s="198">
        <v>0.63500000000000001</v>
      </c>
      <c r="CV241" s="198">
        <v>197.48500000000001</v>
      </c>
      <c r="CW241" s="222">
        <v>0.48499999999999999</v>
      </c>
      <c r="CX241" s="272"/>
      <c r="CY241" s="272">
        <v>903271.22727272741</v>
      </c>
      <c r="CZ241" s="272">
        <v>361</v>
      </c>
      <c r="DA241" s="272"/>
      <c r="DB241" s="272"/>
      <c r="DC241" s="272"/>
      <c r="DD241" s="230">
        <f t="shared" si="27"/>
        <v>0.48499999999999999</v>
      </c>
      <c r="DE241" s="273">
        <f t="shared" si="28"/>
        <v>930</v>
      </c>
      <c r="DF241" s="14">
        <f t="shared" si="29"/>
        <v>6</v>
      </c>
      <c r="DG241" s="148">
        <f t="shared" si="30"/>
        <v>3</v>
      </c>
      <c r="DH241" s="148" t="str">
        <f t="shared" si="31"/>
        <v/>
      </c>
      <c r="DI241" s="273">
        <f t="shared" si="32"/>
        <v>933</v>
      </c>
      <c r="DJ241" s="264">
        <f t="shared" si="33"/>
        <v>3.2154340836012861E-3</v>
      </c>
      <c r="DL241" s="14" t="str">
        <f>IFERROR(#REF!-AP241,"")</f>
        <v/>
      </c>
      <c r="DN241" s="274" t="str">
        <f>IFERROR(#REF!-M241,"")</f>
        <v/>
      </c>
      <c r="DO241" s="186" t="e">
        <f>IF(#REF!&gt;AQ241,0,1)</f>
        <v>#REF!</v>
      </c>
      <c r="DP241" s="186">
        <f t="shared" si="34"/>
        <v>1</v>
      </c>
      <c r="DQ241" s="186">
        <f t="shared" si="35"/>
        <v>1</v>
      </c>
      <c r="DR241" s="186"/>
      <c r="DS241" s="186"/>
      <c r="DT241" s="186"/>
      <c r="DU241" s="186"/>
      <c r="DV241" s="186"/>
      <c r="DW241" s="186"/>
      <c r="DX241" s="186"/>
      <c r="DY241" s="186"/>
      <c r="DZ241" s="186"/>
      <c r="EA241" s="186"/>
      <c r="EB241" s="186"/>
      <c r="EC241" s="186"/>
      <c r="ED241" s="186"/>
      <c r="EE241" s="186"/>
      <c r="EF241" s="186"/>
      <c r="EG241" s="186"/>
      <c r="EH241" s="186"/>
      <c r="EI241" s="186"/>
      <c r="EJ241" s="186"/>
    </row>
    <row r="242" spans="1:140" s="195" customFormat="1" ht="31.5" hidden="1" customHeight="1" x14ac:dyDescent="0.2">
      <c r="A242" s="214">
        <v>44936</v>
      </c>
      <c r="B242" s="194">
        <v>10</v>
      </c>
      <c r="C242" s="194">
        <v>1</v>
      </c>
      <c r="D242" s="193">
        <v>2023</v>
      </c>
      <c r="E242" s="194">
        <v>124</v>
      </c>
      <c r="F242" s="194">
        <v>689</v>
      </c>
      <c r="G242" s="194">
        <v>5</v>
      </c>
      <c r="H242" s="207" t="s">
        <v>315</v>
      </c>
      <c r="I242" s="148" t="s">
        <v>316</v>
      </c>
      <c r="J242" s="148" t="s">
        <v>193</v>
      </c>
      <c r="K242" s="148">
        <v>2</v>
      </c>
      <c r="L242" s="148">
        <v>2</v>
      </c>
      <c r="M242" s="208">
        <v>75</v>
      </c>
      <c r="N242" s="209">
        <v>67</v>
      </c>
      <c r="O242" s="210">
        <v>82</v>
      </c>
      <c r="P242" s="196"/>
      <c r="Q242" s="196">
        <v>106</v>
      </c>
      <c r="R242" s="196">
        <v>106</v>
      </c>
      <c r="S242" s="196">
        <v>102</v>
      </c>
      <c r="T242" s="196"/>
      <c r="U242" s="196"/>
      <c r="V242" s="196">
        <v>84</v>
      </c>
      <c r="W242" s="196">
        <v>83</v>
      </c>
      <c r="X242" s="196">
        <v>85</v>
      </c>
      <c r="Y242" s="196"/>
      <c r="Z242" s="197">
        <v>104</v>
      </c>
      <c r="AA242" s="197">
        <v>102</v>
      </c>
      <c r="AB242" s="196"/>
      <c r="AC242" s="196"/>
      <c r="AD242" s="196"/>
      <c r="AE242" s="196"/>
      <c r="AF242" s="196"/>
      <c r="AG242" s="196"/>
      <c r="AH242" s="196"/>
      <c r="AI242" s="196"/>
      <c r="AJ242" s="196"/>
      <c r="AK242" s="196"/>
      <c r="AL242" s="197"/>
      <c r="AM242" s="197"/>
      <c r="AN242" s="271">
        <v>104.6666666666667</v>
      </c>
      <c r="AO242" s="271">
        <v>84</v>
      </c>
      <c r="AP242" s="218">
        <v>59</v>
      </c>
      <c r="AQ242" s="219">
        <v>122</v>
      </c>
      <c r="AR242" s="217">
        <v>69.902912621359221</v>
      </c>
      <c r="AS242" s="217">
        <v>103</v>
      </c>
      <c r="AT242" s="217"/>
      <c r="AU242" s="217"/>
      <c r="AV242" s="217">
        <v>864</v>
      </c>
      <c r="AW242" s="217">
        <v>4</v>
      </c>
      <c r="AX242" s="217">
        <v>2</v>
      </c>
      <c r="AY242" s="217">
        <v>2</v>
      </c>
      <c r="AZ242" s="217"/>
      <c r="BA242" s="217"/>
      <c r="BB242" s="217"/>
      <c r="BC242" s="217"/>
      <c r="BD242" s="217"/>
      <c r="BE242" s="217"/>
      <c r="BF242" s="217"/>
      <c r="BG242" s="217"/>
      <c r="BH242" s="217">
        <v>540</v>
      </c>
      <c r="BI242" s="217"/>
      <c r="BJ242" s="217"/>
      <c r="BK242" s="217"/>
      <c r="BL242" s="217"/>
      <c r="BM242" s="217"/>
      <c r="BN242" s="217"/>
      <c r="BO242" s="217"/>
      <c r="BP242" s="217"/>
      <c r="BQ242" s="217"/>
      <c r="BR242" s="186" t="s">
        <v>201</v>
      </c>
      <c r="BS242" s="186" t="s">
        <v>202</v>
      </c>
      <c r="BT242" s="186"/>
      <c r="BU242" s="186"/>
      <c r="BV242" s="186">
        <v>2</v>
      </c>
      <c r="BW242" s="186" t="s">
        <v>314</v>
      </c>
      <c r="BX242" s="186" t="s">
        <v>198</v>
      </c>
      <c r="BY242" s="221">
        <v>1.4999999999999999E-2</v>
      </c>
      <c r="BZ242" s="217">
        <v>8</v>
      </c>
      <c r="CA242" s="217">
        <v>4</v>
      </c>
      <c r="CB242" s="217">
        <v>868</v>
      </c>
      <c r="CC242" s="217">
        <v>0</v>
      </c>
      <c r="CD242" s="217">
        <v>0</v>
      </c>
      <c r="CE242" s="217">
        <v>540</v>
      </c>
      <c r="CF242" s="186">
        <v>2</v>
      </c>
      <c r="CG242" s="186">
        <v>1</v>
      </c>
      <c r="CH242" s="101">
        <v>1</v>
      </c>
      <c r="CI242" s="101">
        <v>0</v>
      </c>
      <c r="CJ242" s="101">
        <v>0</v>
      </c>
      <c r="CK242" s="101">
        <v>0</v>
      </c>
      <c r="CL242" s="101">
        <v>0</v>
      </c>
      <c r="CM242" s="101">
        <v>0</v>
      </c>
      <c r="CN242" s="101">
        <v>0</v>
      </c>
      <c r="CO242" s="101">
        <v>8</v>
      </c>
      <c r="CP242" s="220">
        <v>4</v>
      </c>
      <c r="CQ242" s="216">
        <v>1408</v>
      </c>
      <c r="CR242" s="222">
        <v>2.840909090909091E-3</v>
      </c>
      <c r="CS242" s="198">
        <v>0.3</v>
      </c>
      <c r="CT242" s="198">
        <v>105.6</v>
      </c>
      <c r="CU242" s="198">
        <v>0.33600000000000002</v>
      </c>
      <c r="CV242" s="198">
        <v>118.27200000000001</v>
      </c>
      <c r="CW242" s="222">
        <v>0.3955555555555556</v>
      </c>
      <c r="CX242" s="272">
        <v>5.7222222222222223E-2</v>
      </c>
      <c r="CY242" s="272">
        <v>1363136</v>
      </c>
      <c r="CZ242" s="272">
        <v>361</v>
      </c>
      <c r="DA242" s="272"/>
      <c r="DB242" s="272"/>
      <c r="DC242" s="272"/>
      <c r="DD242" s="230">
        <f t="shared" si="27"/>
        <v>0.39555555555555599</v>
      </c>
      <c r="DE242" s="273">
        <f t="shared" si="28"/>
        <v>1404</v>
      </c>
      <c r="DF242" s="14">
        <f t="shared" si="29"/>
        <v>8</v>
      </c>
      <c r="DG242" s="148">
        <f t="shared" si="30"/>
        <v>4</v>
      </c>
      <c r="DH242" s="148">
        <f t="shared" si="31"/>
        <v>0.1</v>
      </c>
      <c r="DI242" s="273">
        <f t="shared" si="32"/>
        <v>1408</v>
      </c>
      <c r="DJ242" s="264">
        <f t="shared" si="33"/>
        <v>2.840909090909091E-3</v>
      </c>
      <c r="DL242" s="14" t="str">
        <f>IFERROR(#REF!-AP242,"")</f>
        <v/>
      </c>
      <c r="DN242" s="274" t="str">
        <f>IFERROR(#REF!-M242,"")</f>
        <v/>
      </c>
      <c r="DO242" s="186" t="e">
        <f>IF(#REF!&gt;AQ242,0,1)</f>
        <v>#REF!</v>
      </c>
      <c r="DP242" s="186">
        <f t="shared" si="34"/>
        <v>1</v>
      </c>
      <c r="DQ242" s="186">
        <f t="shared" si="35"/>
        <v>0</v>
      </c>
      <c r="DR242" s="186"/>
      <c r="DS242" s="186"/>
      <c r="DT242" s="186"/>
      <c r="DU242" s="186"/>
      <c r="DV242" s="186"/>
      <c r="DW242" s="186"/>
      <c r="DX242" s="186"/>
      <c r="DY242" s="186"/>
      <c r="DZ242" s="186"/>
      <c r="EA242" s="186"/>
      <c r="EB242" s="186"/>
      <c r="EC242" s="186"/>
      <c r="ED242" s="186"/>
      <c r="EE242" s="186"/>
      <c r="EF242" s="186"/>
      <c r="EG242" s="186"/>
      <c r="EH242" s="186"/>
      <c r="EI242" s="186"/>
      <c r="EJ242" s="186"/>
    </row>
    <row r="243" spans="1:140" s="195" customFormat="1" ht="31.5" hidden="1" customHeight="1" x14ac:dyDescent="0.2">
      <c r="A243" s="214">
        <v>44936</v>
      </c>
      <c r="B243" s="194">
        <v>10</v>
      </c>
      <c r="C243" s="194">
        <v>1</v>
      </c>
      <c r="D243" s="193">
        <v>2023</v>
      </c>
      <c r="E243" s="194">
        <v>18</v>
      </c>
      <c r="F243" s="194">
        <v>49</v>
      </c>
      <c r="G243" s="194">
        <v>6</v>
      </c>
      <c r="H243" s="207" t="s">
        <v>244</v>
      </c>
      <c r="I243" s="148" t="s">
        <v>245</v>
      </c>
      <c r="J243" s="148" t="s">
        <v>217</v>
      </c>
      <c r="K243" s="148">
        <v>3</v>
      </c>
      <c r="L243" s="148">
        <v>3</v>
      </c>
      <c r="M243" s="208">
        <v>100</v>
      </c>
      <c r="N243" s="209">
        <v>95</v>
      </c>
      <c r="O243" s="210">
        <v>104</v>
      </c>
      <c r="P243" s="196"/>
      <c r="Q243" s="196">
        <v>152</v>
      </c>
      <c r="R243" s="196">
        <v>143</v>
      </c>
      <c r="S243" s="196"/>
      <c r="T243" s="196"/>
      <c r="U243" s="196"/>
      <c r="V243" s="196">
        <v>101</v>
      </c>
      <c r="W243" s="196">
        <v>104</v>
      </c>
      <c r="X243" s="196"/>
      <c r="Y243" s="196"/>
      <c r="Z243" s="197"/>
      <c r="AA243" s="197"/>
      <c r="AB243" s="196"/>
      <c r="AC243" s="196">
        <v>150</v>
      </c>
      <c r="AD243" s="196">
        <v>147</v>
      </c>
      <c r="AE243" s="196">
        <v>142</v>
      </c>
      <c r="AF243" s="196"/>
      <c r="AG243" s="196"/>
      <c r="AH243" s="196">
        <v>112</v>
      </c>
      <c r="AI243" s="196">
        <v>105</v>
      </c>
      <c r="AJ243" s="196">
        <v>101</v>
      </c>
      <c r="AK243" s="196"/>
      <c r="AL243" s="197"/>
      <c r="AM243" s="197"/>
      <c r="AN243" s="271">
        <v>146.80000000000001</v>
      </c>
      <c r="AO243" s="271">
        <v>104.6</v>
      </c>
      <c r="AP243" s="218">
        <v>101</v>
      </c>
      <c r="AQ243" s="219">
        <v>107</v>
      </c>
      <c r="AR243" s="217"/>
      <c r="AS243" s="217"/>
      <c r="AT243" s="217"/>
      <c r="AU243" s="217"/>
      <c r="AV243" s="217"/>
      <c r="AW243" s="217">
        <v>5</v>
      </c>
      <c r="AX243" s="217">
        <v>5</v>
      </c>
      <c r="AY243" s="217">
        <v>5</v>
      </c>
      <c r="AZ243" s="217"/>
      <c r="BA243" s="217"/>
      <c r="BB243" s="217"/>
      <c r="BC243" s="217"/>
      <c r="BD243" s="217"/>
      <c r="BE243" s="217"/>
      <c r="BF243" s="217"/>
      <c r="BG243" s="217"/>
      <c r="BH243" s="217">
        <v>252</v>
      </c>
      <c r="BI243" s="217">
        <v>2</v>
      </c>
      <c r="BJ243" s="217">
        <v>2</v>
      </c>
      <c r="BK243" s="217">
        <v>2</v>
      </c>
      <c r="BL243" s="217"/>
      <c r="BM243" s="217"/>
      <c r="BN243" s="217"/>
      <c r="BO243" s="217"/>
      <c r="BP243" s="217"/>
      <c r="BQ243" s="217"/>
      <c r="BR243" s="186" t="s">
        <v>194</v>
      </c>
      <c r="BS243" s="186" t="s">
        <v>195</v>
      </c>
      <c r="BT243" s="186" t="s">
        <v>246</v>
      </c>
      <c r="BU243" s="186" t="s">
        <v>219</v>
      </c>
      <c r="BV243" s="186">
        <v>2</v>
      </c>
      <c r="BW243" s="186" t="s">
        <v>247</v>
      </c>
      <c r="BX243" s="186" t="s">
        <v>198</v>
      </c>
      <c r="BY243" s="221">
        <v>1.4999999999999999E-2</v>
      </c>
      <c r="BZ243" s="217">
        <v>15</v>
      </c>
      <c r="CA243" s="217">
        <v>5</v>
      </c>
      <c r="CB243" s="217">
        <v>5</v>
      </c>
      <c r="CC243" s="217">
        <v>6</v>
      </c>
      <c r="CD243" s="217">
        <v>2</v>
      </c>
      <c r="CE243" s="217">
        <v>254</v>
      </c>
      <c r="CF243" s="186">
        <v>2</v>
      </c>
      <c r="CG243" s="186">
        <v>2</v>
      </c>
      <c r="CH243" s="101">
        <v>2</v>
      </c>
      <c r="CI243" s="101">
        <v>0</v>
      </c>
      <c r="CJ243" s="101">
        <v>0</v>
      </c>
      <c r="CK243" s="101">
        <v>0</v>
      </c>
      <c r="CL243" s="101">
        <v>0</v>
      </c>
      <c r="CM243" s="101">
        <v>0</v>
      </c>
      <c r="CN243" s="101">
        <v>0</v>
      </c>
      <c r="CO243" s="101">
        <v>21</v>
      </c>
      <c r="CP243" s="220">
        <v>7</v>
      </c>
      <c r="CQ243" s="216">
        <v>259</v>
      </c>
      <c r="CR243" s="222">
        <v>2.7027027027027029E-2</v>
      </c>
      <c r="CS243" s="198">
        <v>0.7</v>
      </c>
      <c r="CT243" s="198">
        <v>25.9</v>
      </c>
      <c r="CU243" s="198">
        <v>0.73219999999999996</v>
      </c>
      <c r="CV243" s="198">
        <v>27.0914</v>
      </c>
      <c r="CW243" s="222">
        <v>0.46800000000000008</v>
      </c>
      <c r="CX243" s="272"/>
      <c r="CY243" s="272">
        <v>429245.40909090912</v>
      </c>
      <c r="CZ243" s="272">
        <v>361</v>
      </c>
      <c r="DA243" s="272"/>
      <c r="DB243" s="272"/>
      <c r="DC243" s="272"/>
      <c r="DD243" s="230">
        <f t="shared" si="27"/>
        <v>0.46800000000000014</v>
      </c>
      <c r="DE243" s="273">
        <f t="shared" si="28"/>
        <v>252</v>
      </c>
      <c r="DF243" s="14">
        <f t="shared" si="29"/>
        <v>21</v>
      </c>
      <c r="DG243" s="148">
        <f t="shared" si="30"/>
        <v>7</v>
      </c>
      <c r="DH243" s="148" t="str">
        <f t="shared" si="31"/>
        <v/>
      </c>
      <c r="DI243" s="273">
        <f t="shared" si="32"/>
        <v>259</v>
      </c>
      <c r="DJ243" s="264">
        <f t="shared" si="33"/>
        <v>2.7027027027027029E-2</v>
      </c>
      <c r="DL243" s="14" t="str">
        <f>IFERROR(#REF!-AP243,"")</f>
        <v/>
      </c>
      <c r="DN243" s="274" t="str">
        <f>IFERROR(#REF!-M243,"")</f>
        <v/>
      </c>
      <c r="DO243" s="186" t="e">
        <f>IF(#REF!&gt;AQ243,0,1)</f>
        <v>#REF!</v>
      </c>
      <c r="DP243" s="186">
        <f t="shared" si="34"/>
        <v>1</v>
      </c>
      <c r="DQ243" s="186">
        <f t="shared" si="35"/>
        <v>0</v>
      </c>
      <c r="DR243" s="186"/>
      <c r="DS243" s="186"/>
      <c r="DT243" s="186"/>
      <c r="DU243" s="186"/>
      <c r="DV243" s="186"/>
      <c r="DW243" s="186"/>
      <c r="DX243" s="186"/>
      <c r="DY243" s="186"/>
      <c r="DZ243" s="186"/>
      <c r="EA243" s="186"/>
      <c r="EB243" s="186"/>
      <c r="EC243" s="186"/>
      <c r="ED243" s="186"/>
      <c r="EE243" s="186"/>
      <c r="EF243" s="186"/>
      <c r="EG243" s="186"/>
      <c r="EH243" s="186"/>
      <c r="EI243" s="186"/>
      <c r="EJ243" s="186"/>
    </row>
    <row r="244" spans="1:140" s="195" customFormat="1" ht="31.5" hidden="1" customHeight="1" x14ac:dyDescent="0.2">
      <c r="A244" s="214">
        <v>44936</v>
      </c>
      <c r="B244" s="194">
        <v>10</v>
      </c>
      <c r="C244" s="194">
        <v>1</v>
      </c>
      <c r="D244" s="193">
        <v>2023</v>
      </c>
      <c r="E244" s="194">
        <v>18</v>
      </c>
      <c r="F244" s="194">
        <v>50</v>
      </c>
      <c r="G244" s="194">
        <v>6</v>
      </c>
      <c r="H244" s="207" t="s">
        <v>248</v>
      </c>
      <c r="I244" s="148" t="s">
        <v>249</v>
      </c>
      <c r="J244" s="148" t="s">
        <v>217</v>
      </c>
      <c r="K244" s="148">
        <v>3</v>
      </c>
      <c r="L244" s="148">
        <v>3</v>
      </c>
      <c r="M244" s="208">
        <v>54</v>
      </c>
      <c r="N244" s="209">
        <v>51</v>
      </c>
      <c r="O244" s="210">
        <v>56</v>
      </c>
      <c r="P244" s="196"/>
      <c r="Q244" s="196">
        <v>73</v>
      </c>
      <c r="R244" s="196">
        <v>82</v>
      </c>
      <c r="S244" s="196"/>
      <c r="T244" s="196"/>
      <c r="U244" s="196"/>
      <c r="V244" s="196">
        <v>57</v>
      </c>
      <c r="W244" s="196">
        <v>63</v>
      </c>
      <c r="X244" s="196"/>
      <c r="Y244" s="196"/>
      <c r="Z244" s="197"/>
      <c r="AA244" s="197">
        <v>96</v>
      </c>
      <c r="AB244" s="196"/>
      <c r="AC244" s="196">
        <v>80</v>
      </c>
      <c r="AD244" s="196">
        <v>76</v>
      </c>
      <c r="AE244" s="196">
        <v>73</v>
      </c>
      <c r="AF244" s="196"/>
      <c r="AG244" s="196"/>
      <c r="AH244" s="196">
        <v>59</v>
      </c>
      <c r="AI244" s="196">
        <v>56</v>
      </c>
      <c r="AJ244" s="196">
        <v>54</v>
      </c>
      <c r="AK244" s="196"/>
      <c r="AL244" s="197">
        <v>100</v>
      </c>
      <c r="AM244" s="197">
        <v>100</v>
      </c>
      <c r="AN244" s="271">
        <v>76.8</v>
      </c>
      <c r="AO244" s="271">
        <v>57.8</v>
      </c>
      <c r="AP244" s="218">
        <v>101</v>
      </c>
      <c r="AQ244" s="219">
        <v>107</v>
      </c>
      <c r="AR244" s="217">
        <v>109.4594594594595</v>
      </c>
      <c r="AS244" s="217">
        <v>98.666666666666671</v>
      </c>
      <c r="AT244" s="217"/>
      <c r="AU244" s="217"/>
      <c r="AV244" s="217"/>
      <c r="AW244" s="217">
        <v>5</v>
      </c>
      <c r="AX244" s="217">
        <v>5</v>
      </c>
      <c r="AY244" s="217">
        <v>5</v>
      </c>
      <c r="AZ244" s="217"/>
      <c r="BA244" s="217"/>
      <c r="BB244" s="217"/>
      <c r="BC244" s="217"/>
      <c r="BD244" s="217"/>
      <c r="BE244" s="217"/>
      <c r="BF244" s="217"/>
      <c r="BG244" s="217"/>
      <c r="BH244" s="217">
        <v>252</v>
      </c>
      <c r="BI244" s="217">
        <v>2</v>
      </c>
      <c r="BJ244" s="217">
        <v>1</v>
      </c>
      <c r="BK244" s="217">
        <v>2</v>
      </c>
      <c r="BL244" s="217"/>
      <c r="BM244" s="217"/>
      <c r="BN244" s="217"/>
      <c r="BO244" s="217"/>
      <c r="BP244" s="217"/>
      <c r="BQ244" s="217"/>
      <c r="BR244" s="186" t="s">
        <v>194</v>
      </c>
      <c r="BS244" s="186" t="s">
        <v>195</v>
      </c>
      <c r="BT244" s="186" t="s">
        <v>250</v>
      </c>
      <c r="BU244" s="186" t="s">
        <v>219</v>
      </c>
      <c r="BV244" s="186">
        <v>2</v>
      </c>
      <c r="BW244" s="186" t="s">
        <v>247</v>
      </c>
      <c r="BX244" s="186" t="s">
        <v>198</v>
      </c>
      <c r="BY244" s="221">
        <v>1.4999999999999999E-2</v>
      </c>
      <c r="BZ244" s="217">
        <v>15</v>
      </c>
      <c r="CA244" s="217">
        <v>5</v>
      </c>
      <c r="CB244" s="217">
        <v>5</v>
      </c>
      <c r="CC244" s="217">
        <v>5</v>
      </c>
      <c r="CD244" s="217">
        <v>1.666666666666667</v>
      </c>
      <c r="CE244" s="217">
        <v>253</v>
      </c>
      <c r="CF244" s="186">
        <v>2</v>
      </c>
      <c r="CG244" s="186">
        <v>2</v>
      </c>
      <c r="CH244" s="101">
        <v>2</v>
      </c>
      <c r="CI244" s="101">
        <v>0</v>
      </c>
      <c r="CJ244" s="101">
        <v>0</v>
      </c>
      <c r="CK244" s="101">
        <v>0</v>
      </c>
      <c r="CL244" s="101">
        <v>0</v>
      </c>
      <c r="CM244" s="101">
        <v>0</v>
      </c>
      <c r="CN244" s="101">
        <v>0</v>
      </c>
      <c r="CO244" s="101">
        <v>20</v>
      </c>
      <c r="CP244" s="220">
        <v>6</v>
      </c>
      <c r="CQ244" s="216">
        <v>258</v>
      </c>
      <c r="CR244" s="222">
        <v>2.5839793281653749E-2</v>
      </c>
      <c r="CS244" s="198">
        <v>0.36</v>
      </c>
      <c r="CT244" s="198">
        <v>13.932</v>
      </c>
      <c r="CU244" s="198">
        <v>0.38533333333333331</v>
      </c>
      <c r="CV244" s="198">
        <v>14.9124</v>
      </c>
      <c r="CW244" s="222">
        <v>0.42222222222222222</v>
      </c>
      <c r="CX244" s="272">
        <v>6.0905349794238693E-2</v>
      </c>
      <c r="CY244" s="272">
        <v>427588.09090909088</v>
      </c>
      <c r="CZ244" s="272">
        <v>361</v>
      </c>
      <c r="DA244" s="272"/>
      <c r="DB244" s="272"/>
      <c r="DC244" s="272"/>
      <c r="DD244" s="230">
        <f t="shared" si="27"/>
        <v>0.42222222222222217</v>
      </c>
      <c r="DE244" s="273">
        <f t="shared" si="28"/>
        <v>252</v>
      </c>
      <c r="DF244" s="14">
        <f t="shared" si="29"/>
        <v>20</v>
      </c>
      <c r="DG244" s="148">
        <f t="shared" si="30"/>
        <v>7</v>
      </c>
      <c r="DH244" s="148">
        <f t="shared" si="31"/>
        <v>0.1</v>
      </c>
      <c r="DI244" s="273">
        <f t="shared" si="32"/>
        <v>259</v>
      </c>
      <c r="DJ244" s="264">
        <f t="shared" si="33"/>
        <v>2.7027027027027029E-2</v>
      </c>
      <c r="DL244" s="14" t="str">
        <f>IFERROR(#REF!-AP244,"")</f>
        <v/>
      </c>
      <c r="DN244" s="274" t="str">
        <f>IFERROR(#REF!-M244,"")</f>
        <v/>
      </c>
      <c r="DO244" s="186" t="e">
        <f>IF(#REF!&gt;AQ244,0,1)</f>
        <v>#REF!</v>
      </c>
      <c r="DP244" s="186">
        <f t="shared" si="34"/>
        <v>1</v>
      </c>
      <c r="DQ244" s="186">
        <f t="shared" si="35"/>
        <v>0</v>
      </c>
      <c r="DR244" s="186"/>
      <c r="DS244" s="186"/>
      <c r="DT244" s="186"/>
      <c r="DU244" s="186"/>
      <c r="DV244" s="186"/>
      <c r="DW244" s="186"/>
      <c r="DX244" s="186"/>
      <c r="DY244" s="186"/>
      <c r="DZ244" s="186"/>
      <c r="EA244" s="186"/>
      <c r="EB244" s="186"/>
      <c r="EC244" s="186"/>
      <c r="ED244" s="186"/>
      <c r="EE244" s="186"/>
      <c r="EF244" s="186"/>
      <c r="EG244" s="186"/>
      <c r="EH244" s="186"/>
      <c r="EI244" s="186"/>
      <c r="EJ244" s="186"/>
    </row>
    <row r="245" spans="1:140" s="195" customFormat="1" ht="31.5" hidden="1" customHeight="1" x14ac:dyDescent="0.2">
      <c r="A245" s="214">
        <v>44936</v>
      </c>
      <c r="B245" s="194">
        <v>10</v>
      </c>
      <c r="C245" s="194">
        <v>1</v>
      </c>
      <c r="D245" s="193">
        <v>2023</v>
      </c>
      <c r="E245" s="194">
        <v>422</v>
      </c>
      <c r="F245" s="194">
        <v>668</v>
      </c>
      <c r="G245" s="194">
        <v>6</v>
      </c>
      <c r="H245" s="207" t="s">
        <v>235</v>
      </c>
      <c r="I245" s="148" t="s">
        <v>236</v>
      </c>
      <c r="J245" s="148" t="s">
        <v>193</v>
      </c>
      <c r="K245" s="148">
        <v>2</v>
      </c>
      <c r="L245" s="148">
        <v>1</v>
      </c>
      <c r="M245" s="208">
        <v>103</v>
      </c>
      <c r="N245" s="209">
        <v>96</v>
      </c>
      <c r="O245" s="210">
        <v>110</v>
      </c>
      <c r="P245" s="196"/>
      <c r="Q245" s="196">
        <v>167</v>
      </c>
      <c r="R245" s="196"/>
      <c r="S245" s="196"/>
      <c r="T245" s="196"/>
      <c r="U245" s="196"/>
      <c r="V245" s="196">
        <v>100</v>
      </c>
      <c r="W245" s="196"/>
      <c r="X245" s="196"/>
      <c r="Y245" s="196"/>
      <c r="Z245" s="197">
        <v>99</v>
      </c>
      <c r="AA245" s="197"/>
      <c r="AB245" s="196"/>
      <c r="AC245" s="196"/>
      <c r="AD245" s="196"/>
      <c r="AE245" s="196"/>
      <c r="AF245" s="196"/>
      <c r="AG245" s="196"/>
      <c r="AH245" s="196"/>
      <c r="AI245" s="196"/>
      <c r="AJ245" s="196"/>
      <c r="AK245" s="196"/>
      <c r="AL245" s="197"/>
      <c r="AM245" s="197"/>
      <c r="AN245" s="271">
        <v>167</v>
      </c>
      <c r="AO245" s="271">
        <v>100</v>
      </c>
      <c r="AP245" s="218">
        <v>103</v>
      </c>
      <c r="AQ245" s="219">
        <v>105</v>
      </c>
      <c r="AR245" s="217">
        <v>72.727272727272734</v>
      </c>
      <c r="AS245" s="217">
        <v>99</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t="s">
        <v>194</v>
      </c>
      <c r="BS245" s="186" t="s">
        <v>195</v>
      </c>
      <c r="BT245" s="186" t="s">
        <v>237</v>
      </c>
      <c r="BU245" s="186" t="s">
        <v>197</v>
      </c>
      <c r="BV245" s="186">
        <v>2</v>
      </c>
      <c r="BW245" s="186" t="s">
        <v>235</v>
      </c>
      <c r="BX245" s="186" t="s">
        <v>198</v>
      </c>
      <c r="BY245" s="221">
        <v>1.4999999999999999E-2</v>
      </c>
      <c r="BZ245" s="217">
        <v>0</v>
      </c>
      <c r="CA245" s="217">
        <v>0</v>
      </c>
      <c r="CB245" s="217">
        <v>0</v>
      </c>
      <c r="CC245" s="217">
        <v>0</v>
      </c>
      <c r="CD245" s="217">
        <v>0</v>
      </c>
      <c r="CE245" s="217">
        <v>0</v>
      </c>
      <c r="CF245" s="186">
        <v>0</v>
      </c>
      <c r="CG245" s="186">
        <v>0</v>
      </c>
      <c r="CH245" s="101">
        <v>0</v>
      </c>
      <c r="CI245" s="101">
        <v>0</v>
      </c>
      <c r="CJ245" s="101">
        <v>0</v>
      </c>
      <c r="CK245" s="101">
        <v>0</v>
      </c>
      <c r="CL245" s="101">
        <v>0</v>
      </c>
      <c r="CM245" s="101">
        <v>0</v>
      </c>
      <c r="CN245" s="101">
        <v>0</v>
      </c>
      <c r="CO245" s="101">
        <v>0</v>
      </c>
      <c r="CP245" s="220">
        <v>0</v>
      </c>
      <c r="CQ245" s="216">
        <v>0</v>
      </c>
      <c r="CR245" s="222"/>
      <c r="CS245" s="198">
        <v>0</v>
      </c>
      <c r="CT245" s="198">
        <v>0</v>
      </c>
      <c r="CU245" s="198">
        <v>0</v>
      </c>
      <c r="CV245" s="198">
        <v>0</v>
      </c>
      <c r="CW245" s="222">
        <v>0.62135922330097082</v>
      </c>
      <c r="CX245" s="272">
        <v>0</v>
      </c>
      <c r="CY245" s="272">
        <v>0</v>
      </c>
      <c r="CZ245" s="272">
        <v>361</v>
      </c>
      <c r="DA245" s="272"/>
      <c r="DB245" s="272"/>
      <c r="DC245" s="272"/>
      <c r="DD245" s="230">
        <f t="shared" si="27"/>
        <v>0.62135922330097082</v>
      </c>
      <c r="DE245" s="273">
        <f t="shared" si="28"/>
        <v>0</v>
      </c>
      <c r="DF245" s="14">
        <f t="shared" si="29"/>
        <v>0</v>
      </c>
      <c r="DG245" s="148">
        <f t="shared" si="30"/>
        <v>0</v>
      </c>
      <c r="DH245" s="148">
        <f t="shared" si="31"/>
        <v>0</v>
      </c>
      <c r="DI245" s="273">
        <f t="shared" si="32"/>
        <v>0</v>
      </c>
      <c r="DJ245" s="264" t="str">
        <f t="shared" si="33"/>
        <v/>
      </c>
      <c r="DL245" s="14" t="str">
        <f>IFERROR(#REF!-AP245,"")</f>
        <v/>
      </c>
      <c r="DN245" s="274" t="str">
        <f>IFERROR(#REF!-M245,"")</f>
        <v/>
      </c>
      <c r="DO245" s="186" t="e">
        <f>IF(#REF!&gt;AQ245,0,1)</f>
        <v>#REF!</v>
      </c>
      <c r="DP245" s="186">
        <f t="shared" si="34"/>
        <v>1</v>
      </c>
      <c r="DQ245" s="186">
        <f t="shared" si="35"/>
        <v>1</v>
      </c>
      <c r="DR245" s="186"/>
      <c r="DS245" s="186"/>
      <c r="DT245" s="186"/>
      <c r="DU245" s="186"/>
      <c r="DV245" s="186"/>
      <c r="DW245" s="186"/>
      <c r="DX245" s="186"/>
      <c r="DY245" s="186"/>
      <c r="DZ245" s="186"/>
      <c r="EA245" s="186"/>
      <c r="EB245" s="186"/>
      <c r="EC245" s="186"/>
      <c r="ED245" s="186"/>
      <c r="EE245" s="186"/>
      <c r="EF245" s="186"/>
      <c r="EG245" s="186"/>
      <c r="EH245" s="186"/>
      <c r="EI245" s="186"/>
      <c r="EJ245" s="186"/>
    </row>
    <row r="246" spans="1:140" s="195" customFormat="1" ht="31.5" hidden="1" customHeight="1" x14ac:dyDescent="0.2">
      <c r="A246" s="214">
        <v>44936</v>
      </c>
      <c r="B246" s="194">
        <v>10</v>
      </c>
      <c r="C246" s="194">
        <v>1</v>
      </c>
      <c r="D246" s="193">
        <v>2023</v>
      </c>
      <c r="E246" s="194">
        <v>1</v>
      </c>
      <c r="F246" s="194">
        <v>1</v>
      </c>
      <c r="G246" s="194">
        <v>7</v>
      </c>
      <c r="H246" s="207" t="s">
        <v>375</v>
      </c>
      <c r="I246" s="148" t="s">
        <v>376</v>
      </c>
      <c r="J246" s="148" t="s">
        <v>193</v>
      </c>
      <c r="K246" s="148">
        <v>3</v>
      </c>
      <c r="L246" s="148">
        <v>2</v>
      </c>
      <c r="M246" s="208">
        <v>111</v>
      </c>
      <c r="N246" s="209">
        <v>103</v>
      </c>
      <c r="O246" s="210">
        <v>118</v>
      </c>
      <c r="P246" s="196"/>
      <c r="Q246" s="196"/>
      <c r="R246" s="196"/>
      <c r="S246" s="196"/>
      <c r="T246" s="196"/>
      <c r="U246" s="196"/>
      <c r="V246" s="196"/>
      <c r="W246" s="196"/>
      <c r="X246" s="196"/>
      <c r="Y246" s="196"/>
      <c r="Z246" s="197"/>
      <c r="AA246" s="197"/>
      <c r="AB246" s="196"/>
      <c r="AC246" s="196"/>
      <c r="AD246" s="196"/>
      <c r="AE246" s="196">
        <v>138</v>
      </c>
      <c r="AF246" s="196"/>
      <c r="AG246" s="196"/>
      <c r="AH246" s="196"/>
      <c r="AI246" s="196"/>
      <c r="AJ246" s="196">
        <v>115</v>
      </c>
      <c r="AK246" s="196"/>
      <c r="AL246" s="197"/>
      <c r="AM246" s="197"/>
      <c r="AN246" s="271">
        <v>138</v>
      </c>
      <c r="AO246" s="271">
        <v>115</v>
      </c>
      <c r="AP246" s="218">
        <v>108</v>
      </c>
      <c r="AQ246" s="219">
        <v>100</v>
      </c>
      <c r="AR246" s="217"/>
      <c r="AS246" s="217"/>
      <c r="AT246" s="217"/>
      <c r="AU246" s="217"/>
      <c r="AV246" s="217"/>
      <c r="AW246" s="217"/>
      <c r="AX246" s="217"/>
      <c r="AY246" s="217"/>
      <c r="AZ246" s="217"/>
      <c r="BA246" s="217"/>
      <c r="BB246" s="217"/>
      <c r="BC246" s="217"/>
      <c r="BD246" s="217"/>
      <c r="BE246" s="217"/>
      <c r="BF246" s="217"/>
      <c r="BG246" s="217"/>
      <c r="BH246" s="217"/>
      <c r="BI246" s="217">
        <v>4</v>
      </c>
      <c r="BJ246" s="217">
        <v>6</v>
      </c>
      <c r="BK246" s="217">
        <v>4</v>
      </c>
      <c r="BL246" s="217"/>
      <c r="BM246" s="217"/>
      <c r="BN246" s="217"/>
      <c r="BO246" s="217"/>
      <c r="BP246" s="217"/>
      <c r="BQ246" s="217"/>
      <c r="BR246" s="186" t="s">
        <v>254</v>
      </c>
      <c r="BS246" s="186" t="s">
        <v>254</v>
      </c>
      <c r="BT246" s="186" t="s">
        <v>377</v>
      </c>
      <c r="BU246" s="186"/>
      <c r="BV246" s="186">
        <v>2</v>
      </c>
      <c r="BW246" s="186" t="s">
        <v>378</v>
      </c>
      <c r="BX246" s="186" t="s">
        <v>198</v>
      </c>
      <c r="BY246" s="221">
        <v>1.4999999999999999E-2</v>
      </c>
      <c r="BZ246" s="217">
        <v>0</v>
      </c>
      <c r="CA246" s="217">
        <v>0</v>
      </c>
      <c r="CB246" s="217">
        <v>0</v>
      </c>
      <c r="CC246" s="217">
        <v>14</v>
      </c>
      <c r="CD246" s="217">
        <v>7</v>
      </c>
      <c r="CE246" s="217">
        <v>7</v>
      </c>
      <c r="CF246" s="186">
        <v>2</v>
      </c>
      <c r="CG246" s="186">
        <v>3</v>
      </c>
      <c r="CH246" s="101">
        <v>2</v>
      </c>
      <c r="CI246" s="101">
        <v>0</v>
      </c>
      <c r="CJ246" s="101">
        <v>0</v>
      </c>
      <c r="CK246" s="101">
        <v>0</v>
      </c>
      <c r="CL246" s="101">
        <v>0</v>
      </c>
      <c r="CM246" s="101">
        <v>0</v>
      </c>
      <c r="CN246" s="101">
        <v>0</v>
      </c>
      <c r="CO246" s="101">
        <v>14</v>
      </c>
      <c r="CP246" s="220">
        <v>7</v>
      </c>
      <c r="CQ246" s="216">
        <v>7</v>
      </c>
      <c r="CR246" s="222">
        <v>1</v>
      </c>
      <c r="CS246" s="198">
        <v>0.77700000000000002</v>
      </c>
      <c r="CT246" s="198">
        <v>0.77700000000000002</v>
      </c>
      <c r="CU246" s="198">
        <v>0.80500000000000005</v>
      </c>
      <c r="CV246" s="198">
        <v>0.80500000000000005</v>
      </c>
      <c r="CW246" s="222">
        <v>0.24324324324324331</v>
      </c>
      <c r="CX246" s="272"/>
      <c r="CY246" s="272">
        <v>12405.27272727273</v>
      </c>
      <c r="CZ246" s="272">
        <v>361</v>
      </c>
      <c r="DA246" s="272"/>
      <c r="DB246" s="272"/>
      <c r="DC246" s="272"/>
      <c r="DD246" s="230">
        <f t="shared" si="27"/>
        <v>0.24324324324324326</v>
      </c>
      <c r="DE246" s="273">
        <f t="shared" si="28"/>
        <v>0</v>
      </c>
      <c r="DF246" s="14">
        <f t="shared" si="29"/>
        <v>14</v>
      </c>
      <c r="DG246" s="148">
        <f t="shared" si="30"/>
        <v>7</v>
      </c>
      <c r="DH246" s="148" t="str">
        <f t="shared" si="31"/>
        <v/>
      </c>
      <c r="DI246" s="273">
        <f t="shared" si="32"/>
        <v>7</v>
      </c>
      <c r="DJ246" s="264">
        <f t="shared" si="33"/>
        <v>1</v>
      </c>
      <c r="DL246" s="14" t="str">
        <f>IFERROR(#REF!-AP246,"")</f>
        <v/>
      </c>
      <c r="DN246" s="274" t="str">
        <f>IFERROR(#REF!-M246,"")</f>
        <v/>
      </c>
      <c r="DO246" s="186" t="e">
        <f>IF(#REF!&gt;AQ246,0,1)</f>
        <v>#REF!</v>
      </c>
      <c r="DP246" s="186">
        <f t="shared" si="34"/>
        <v>1</v>
      </c>
      <c r="DQ246" s="186">
        <f t="shared" si="35"/>
        <v>1</v>
      </c>
      <c r="DR246" s="186"/>
      <c r="DS246" s="186"/>
      <c r="DT246" s="186"/>
      <c r="DU246" s="186"/>
      <c r="DV246" s="186"/>
      <c r="DW246" s="186"/>
      <c r="DX246" s="186"/>
      <c r="DY246" s="186"/>
      <c r="DZ246" s="186"/>
      <c r="EA246" s="186"/>
      <c r="EB246" s="186"/>
      <c r="EC246" s="186"/>
      <c r="ED246" s="186"/>
      <c r="EE246" s="186"/>
      <c r="EF246" s="186"/>
      <c r="EG246" s="186"/>
      <c r="EH246" s="186"/>
      <c r="EI246" s="186"/>
      <c r="EJ246" s="186"/>
    </row>
    <row r="247" spans="1:140" s="195" customFormat="1" ht="31.5" hidden="1" customHeight="1" x14ac:dyDescent="0.2">
      <c r="A247" s="214">
        <v>44936</v>
      </c>
      <c r="B247" s="194">
        <v>10</v>
      </c>
      <c r="C247" s="194">
        <v>1</v>
      </c>
      <c r="D247" s="193">
        <v>2023</v>
      </c>
      <c r="E247" s="194">
        <v>1</v>
      </c>
      <c r="F247" s="194">
        <v>2</v>
      </c>
      <c r="G247" s="194">
        <v>7</v>
      </c>
      <c r="H247" s="207" t="s">
        <v>379</v>
      </c>
      <c r="I247" s="148" t="s">
        <v>380</v>
      </c>
      <c r="J247" s="148" t="s">
        <v>193</v>
      </c>
      <c r="K247" s="148">
        <v>3</v>
      </c>
      <c r="L247" s="148">
        <v>2</v>
      </c>
      <c r="M247" s="208">
        <v>113</v>
      </c>
      <c r="N247" s="209">
        <v>105</v>
      </c>
      <c r="O247" s="210">
        <v>120</v>
      </c>
      <c r="P247" s="196"/>
      <c r="Q247" s="196"/>
      <c r="R247" s="196"/>
      <c r="S247" s="196"/>
      <c r="T247" s="196"/>
      <c r="U247" s="196"/>
      <c r="V247" s="196"/>
      <c r="W247" s="196"/>
      <c r="X247" s="196"/>
      <c r="Y247" s="196"/>
      <c r="Z247" s="197"/>
      <c r="AA247" s="197"/>
      <c r="AB247" s="196"/>
      <c r="AC247" s="196"/>
      <c r="AD247" s="196"/>
      <c r="AE247" s="196">
        <v>134</v>
      </c>
      <c r="AF247" s="196"/>
      <c r="AG247" s="196"/>
      <c r="AH247" s="196"/>
      <c r="AI247" s="196"/>
      <c r="AJ247" s="196">
        <v>117</v>
      </c>
      <c r="AK247" s="196"/>
      <c r="AL247" s="197"/>
      <c r="AM247" s="197">
        <v>111</v>
      </c>
      <c r="AN247" s="271">
        <v>134</v>
      </c>
      <c r="AO247" s="271">
        <v>117</v>
      </c>
      <c r="AP247" s="218">
        <v>108</v>
      </c>
      <c r="AQ247" s="219">
        <v>100</v>
      </c>
      <c r="AR247" s="217">
        <v>97.297297297297305</v>
      </c>
      <c r="AS247" s="217">
        <v>111</v>
      </c>
      <c r="AT247" s="217"/>
      <c r="AU247" s="217"/>
      <c r="AV247" s="217"/>
      <c r="AW247" s="217"/>
      <c r="AX247" s="217"/>
      <c r="AY247" s="217"/>
      <c r="AZ247" s="217"/>
      <c r="BA247" s="217"/>
      <c r="BB247" s="217"/>
      <c r="BC247" s="217"/>
      <c r="BD247" s="217"/>
      <c r="BE247" s="217"/>
      <c r="BF247" s="217"/>
      <c r="BG247" s="217"/>
      <c r="BH247" s="217"/>
      <c r="BI247" s="217">
        <v>2</v>
      </c>
      <c r="BJ247" s="217">
        <v>4</v>
      </c>
      <c r="BK247" s="217">
        <v>6</v>
      </c>
      <c r="BL247" s="217"/>
      <c r="BM247" s="217"/>
      <c r="BN247" s="217"/>
      <c r="BO247" s="217"/>
      <c r="BP247" s="217"/>
      <c r="BQ247" s="217"/>
      <c r="BR247" s="186" t="s">
        <v>254</v>
      </c>
      <c r="BS247" s="186" t="s">
        <v>254</v>
      </c>
      <c r="BT247" s="186" t="s">
        <v>381</v>
      </c>
      <c r="BU247" s="186"/>
      <c r="BV247" s="186">
        <v>2</v>
      </c>
      <c r="BW247" s="186" t="s">
        <v>378</v>
      </c>
      <c r="BX247" s="186" t="s">
        <v>198</v>
      </c>
      <c r="BY247" s="221">
        <v>1.4999999999999999E-2</v>
      </c>
      <c r="BZ247" s="217">
        <v>0</v>
      </c>
      <c r="CA247" s="217">
        <v>0</v>
      </c>
      <c r="CB247" s="217">
        <v>0</v>
      </c>
      <c r="CC247" s="217">
        <v>12</v>
      </c>
      <c r="CD247" s="217">
        <v>6</v>
      </c>
      <c r="CE247" s="217">
        <v>6</v>
      </c>
      <c r="CF247" s="186">
        <v>1</v>
      </c>
      <c r="CG247" s="186">
        <v>2</v>
      </c>
      <c r="CH247" s="101">
        <v>3</v>
      </c>
      <c r="CI247" s="101">
        <v>0</v>
      </c>
      <c r="CJ247" s="101">
        <v>0</v>
      </c>
      <c r="CK247" s="101">
        <v>0</v>
      </c>
      <c r="CL247" s="101">
        <v>0</v>
      </c>
      <c r="CM247" s="101">
        <v>0</v>
      </c>
      <c r="CN247" s="101">
        <v>0</v>
      </c>
      <c r="CO247" s="101">
        <v>12</v>
      </c>
      <c r="CP247" s="220">
        <v>6</v>
      </c>
      <c r="CQ247" s="216">
        <v>6</v>
      </c>
      <c r="CR247" s="222">
        <v>1</v>
      </c>
      <c r="CS247" s="198">
        <v>0.67800000000000005</v>
      </c>
      <c r="CT247" s="198">
        <v>0.67800000000000005</v>
      </c>
      <c r="CU247" s="198">
        <v>0.70199999999999996</v>
      </c>
      <c r="CV247" s="198">
        <v>0.70199999999999996</v>
      </c>
      <c r="CW247" s="222">
        <v>0.18584070796460181</v>
      </c>
      <c r="CX247" s="272">
        <v>6.1666666666666661E-2</v>
      </c>
      <c r="CY247" s="272">
        <v>10633.09090909091</v>
      </c>
      <c r="CZ247" s="272">
        <v>361</v>
      </c>
      <c r="DA247" s="272"/>
      <c r="DB247" s="272"/>
      <c r="DC247" s="272"/>
      <c r="DD247" s="230">
        <f t="shared" si="27"/>
        <v>0.18584070796460178</v>
      </c>
      <c r="DE247" s="273">
        <f t="shared" si="28"/>
        <v>0</v>
      </c>
      <c r="DF247" s="14">
        <f t="shared" si="29"/>
        <v>12</v>
      </c>
      <c r="DG247" s="148">
        <f t="shared" si="30"/>
        <v>6</v>
      </c>
      <c r="DH247" s="148">
        <f t="shared" si="31"/>
        <v>0.1</v>
      </c>
      <c r="DI247" s="273">
        <f t="shared" si="32"/>
        <v>6</v>
      </c>
      <c r="DJ247" s="264">
        <f t="shared" si="33"/>
        <v>1</v>
      </c>
      <c r="DL247" s="14" t="str">
        <f>IFERROR(#REF!-AP247,"")</f>
        <v/>
      </c>
      <c r="DN247" s="274" t="str">
        <f>IFERROR(#REF!-M247,"")</f>
        <v/>
      </c>
      <c r="DO247" s="186" t="e">
        <f>IF(#REF!&gt;AQ247,0,1)</f>
        <v>#REF!</v>
      </c>
      <c r="DP247" s="186">
        <f t="shared" si="34"/>
        <v>1</v>
      </c>
      <c r="DQ247" s="186">
        <f t="shared" si="35"/>
        <v>1</v>
      </c>
      <c r="DR247" s="186"/>
      <c r="DS247" s="186"/>
      <c r="DT247" s="186"/>
      <c r="DU247" s="186"/>
      <c r="DV247" s="186"/>
      <c r="DW247" s="186"/>
      <c r="DX247" s="186"/>
      <c r="DY247" s="186"/>
      <c r="DZ247" s="186"/>
      <c r="EA247" s="186"/>
      <c r="EB247" s="186"/>
      <c r="EC247" s="186"/>
      <c r="ED247" s="186"/>
      <c r="EE247" s="186"/>
      <c r="EF247" s="186"/>
      <c r="EG247" s="186"/>
      <c r="EH247" s="186"/>
      <c r="EI247" s="186"/>
      <c r="EJ247" s="186"/>
    </row>
    <row r="248" spans="1:140" s="195" customFormat="1" ht="31.5" hidden="1" customHeight="1" x14ac:dyDescent="0.2">
      <c r="A248" s="214">
        <v>44936</v>
      </c>
      <c r="B248" s="194">
        <v>10</v>
      </c>
      <c r="C248" s="194">
        <v>1</v>
      </c>
      <c r="D248" s="193">
        <v>2023</v>
      </c>
      <c r="E248" s="194">
        <v>432</v>
      </c>
      <c r="F248" s="194">
        <v>450</v>
      </c>
      <c r="G248" s="194">
        <v>7</v>
      </c>
      <c r="H248" s="207" t="s">
        <v>296</v>
      </c>
      <c r="I248" s="148" t="s">
        <v>280</v>
      </c>
      <c r="J248" s="148" t="s">
        <v>193</v>
      </c>
      <c r="K248" s="148">
        <v>3</v>
      </c>
      <c r="L248" s="148">
        <v>2</v>
      </c>
      <c r="M248" s="208">
        <v>270</v>
      </c>
      <c r="N248" s="209">
        <v>251</v>
      </c>
      <c r="O248" s="210">
        <v>288</v>
      </c>
      <c r="P248" s="196"/>
      <c r="Q248" s="196">
        <v>368</v>
      </c>
      <c r="R248" s="196"/>
      <c r="S248" s="196"/>
      <c r="T248" s="196"/>
      <c r="U248" s="196"/>
      <c r="V248" s="196">
        <v>235</v>
      </c>
      <c r="W248" s="196"/>
      <c r="X248" s="196"/>
      <c r="Y248" s="196"/>
      <c r="Z248" s="197">
        <v>85</v>
      </c>
      <c r="AA248" s="197"/>
      <c r="AB248" s="196"/>
      <c r="AC248" s="196"/>
      <c r="AD248" s="196"/>
      <c r="AE248" s="196"/>
      <c r="AF248" s="196"/>
      <c r="AG248" s="196"/>
      <c r="AH248" s="196"/>
      <c r="AI248" s="196"/>
      <c r="AJ248" s="196"/>
      <c r="AK248" s="196"/>
      <c r="AL248" s="197"/>
      <c r="AM248" s="197"/>
      <c r="AN248" s="271">
        <v>368</v>
      </c>
      <c r="AO248" s="271">
        <v>235</v>
      </c>
      <c r="AP248" s="218">
        <v>120</v>
      </c>
      <c r="AQ248" s="219">
        <v>90</v>
      </c>
      <c r="AR248" s="217">
        <v>127.0588235294118</v>
      </c>
      <c r="AS248" s="217">
        <v>85</v>
      </c>
      <c r="AT248" s="217"/>
      <c r="AU248" s="217"/>
      <c r="AV248" s="217">
        <v>640</v>
      </c>
      <c r="AW248" s="217">
        <v>2</v>
      </c>
      <c r="AX248" s="217">
        <v>1</v>
      </c>
      <c r="AY248" s="217">
        <v>1</v>
      </c>
      <c r="AZ248" s="217"/>
      <c r="BA248" s="217"/>
      <c r="BB248" s="217"/>
      <c r="BC248" s="217"/>
      <c r="BD248" s="217"/>
      <c r="BE248" s="217"/>
      <c r="BF248" s="217"/>
      <c r="BG248" s="217"/>
      <c r="BH248" s="217"/>
      <c r="BI248" s="217"/>
      <c r="BJ248" s="217"/>
      <c r="BK248" s="217"/>
      <c r="BL248" s="217"/>
      <c r="BM248" s="217"/>
      <c r="BN248" s="217"/>
      <c r="BO248" s="217"/>
      <c r="BP248" s="217"/>
      <c r="BQ248" s="217"/>
      <c r="BR248" s="186" t="s">
        <v>201</v>
      </c>
      <c r="BS248" s="186" t="s">
        <v>202</v>
      </c>
      <c r="BT248" s="186"/>
      <c r="BU248" s="186"/>
      <c r="BV248" s="186">
        <v>2</v>
      </c>
      <c r="BW248" s="186" t="s">
        <v>297</v>
      </c>
      <c r="BX248" s="186" t="s">
        <v>198</v>
      </c>
      <c r="BY248" s="221">
        <v>1.4999999999999999E-2</v>
      </c>
      <c r="BZ248" s="217">
        <v>4</v>
      </c>
      <c r="CA248" s="217">
        <v>2</v>
      </c>
      <c r="CB248" s="217">
        <v>642</v>
      </c>
      <c r="CC248" s="217">
        <v>0</v>
      </c>
      <c r="CD248" s="217">
        <v>0</v>
      </c>
      <c r="CE248" s="217">
        <v>0</v>
      </c>
      <c r="CF248" s="186">
        <v>1</v>
      </c>
      <c r="CG248" s="186">
        <v>0</v>
      </c>
      <c r="CH248" s="101">
        <v>0</v>
      </c>
      <c r="CI248" s="101">
        <v>0</v>
      </c>
      <c r="CJ248" s="101">
        <v>0</v>
      </c>
      <c r="CK248" s="101">
        <v>0</v>
      </c>
      <c r="CL248" s="101">
        <v>0</v>
      </c>
      <c r="CM248" s="101">
        <v>0</v>
      </c>
      <c r="CN248" s="101">
        <v>0</v>
      </c>
      <c r="CO248" s="101">
        <v>4</v>
      </c>
      <c r="CP248" s="220">
        <v>2</v>
      </c>
      <c r="CQ248" s="216">
        <v>642</v>
      </c>
      <c r="CR248" s="222">
        <v>3.1152647975077881E-3</v>
      </c>
      <c r="CS248" s="198">
        <v>0.54</v>
      </c>
      <c r="CT248" s="198">
        <v>173.34</v>
      </c>
      <c r="CU248" s="198">
        <v>0.47</v>
      </c>
      <c r="CV248" s="198">
        <v>150.87</v>
      </c>
      <c r="CW248" s="222">
        <v>0.36296296296296299</v>
      </c>
      <c r="CX248" s="272">
        <v>1.5740740740740739E-2</v>
      </c>
      <c r="CY248" s="272">
        <v>1264156.363636364</v>
      </c>
      <c r="CZ248" s="272">
        <v>361</v>
      </c>
      <c r="DA248" s="272"/>
      <c r="DB248" s="272"/>
      <c r="DC248" s="272"/>
      <c r="DD248" s="230">
        <f t="shared" si="27"/>
        <v>0.36296296296296299</v>
      </c>
      <c r="DE248" s="273">
        <f t="shared" si="28"/>
        <v>640</v>
      </c>
      <c r="DF248" s="14">
        <f t="shared" si="29"/>
        <v>4</v>
      </c>
      <c r="DG248" s="148">
        <f t="shared" si="30"/>
        <v>2</v>
      </c>
      <c r="DH248" s="148">
        <f t="shared" si="31"/>
        <v>0</v>
      </c>
      <c r="DI248" s="273">
        <f t="shared" si="32"/>
        <v>642</v>
      </c>
      <c r="DJ248" s="264">
        <f t="shared" si="33"/>
        <v>3.1152647975077881E-3</v>
      </c>
      <c r="DL248" s="14" t="str">
        <f>IFERROR(#REF!-AP248,"")</f>
        <v/>
      </c>
      <c r="DN248" s="274" t="str">
        <f>IFERROR(#REF!-M248,"")</f>
        <v/>
      </c>
      <c r="DO248" s="186" t="e">
        <f>IF(#REF!&gt;AQ248,0,1)</f>
        <v>#REF!</v>
      </c>
      <c r="DP248" s="186">
        <f t="shared" si="34"/>
        <v>0</v>
      </c>
      <c r="DQ248" s="186">
        <f t="shared" si="35"/>
        <v>1</v>
      </c>
      <c r="DR248" s="186"/>
      <c r="DS248" s="186"/>
      <c r="DT248" s="186"/>
      <c r="DU248" s="186"/>
      <c r="DV248" s="186"/>
      <c r="DW248" s="186"/>
      <c r="DX248" s="186"/>
      <c r="DY248" s="186"/>
      <c r="DZ248" s="186"/>
      <c r="EA248" s="186"/>
      <c r="EB248" s="186"/>
      <c r="EC248" s="186"/>
      <c r="ED248" s="186"/>
      <c r="EE248" s="186"/>
      <c r="EF248" s="186"/>
      <c r="EG248" s="186"/>
      <c r="EH248" s="186"/>
      <c r="EI248" s="186"/>
      <c r="EJ248" s="186"/>
    </row>
    <row r="249" spans="1:140" s="195" customFormat="1" ht="31.5" hidden="1" customHeight="1" x14ac:dyDescent="0.2">
      <c r="A249" s="214">
        <v>44936</v>
      </c>
      <c r="B249" s="194">
        <v>10</v>
      </c>
      <c r="C249" s="194">
        <v>1</v>
      </c>
      <c r="D249" s="193">
        <v>2023</v>
      </c>
      <c r="E249" s="194">
        <v>432</v>
      </c>
      <c r="F249" s="194">
        <v>451</v>
      </c>
      <c r="G249" s="194">
        <v>7</v>
      </c>
      <c r="H249" s="207" t="s">
        <v>298</v>
      </c>
      <c r="I249" s="148" t="s">
        <v>277</v>
      </c>
      <c r="J249" s="148" t="s">
        <v>193</v>
      </c>
      <c r="K249" s="148">
        <v>3</v>
      </c>
      <c r="L249" s="148">
        <v>2</v>
      </c>
      <c r="M249" s="208">
        <v>175</v>
      </c>
      <c r="N249" s="209">
        <v>162</v>
      </c>
      <c r="O249" s="210">
        <v>187</v>
      </c>
      <c r="P249" s="196"/>
      <c r="Q249" s="196">
        <v>240</v>
      </c>
      <c r="R249" s="196"/>
      <c r="S249" s="196"/>
      <c r="T249" s="196"/>
      <c r="U249" s="196"/>
      <c r="V249" s="196">
        <v>150</v>
      </c>
      <c r="W249" s="196"/>
      <c r="X249" s="196"/>
      <c r="Y249" s="196"/>
      <c r="Z249" s="197"/>
      <c r="AA249" s="197"/>
      <c r="AB249" s="196"/>
      <c r="AC249" s="196"/>
      <c r="AD249" s="196"/>
      <c r="AE249" s="196"/>
      <c r="AF249" s="196"/>
      <c r="AG249" s="196"/>
      <c r="AH249" s="196"/>
      <c r="AI249" s="196"/>
      <c r="AJ249" s="196"/>
      <c r="AK249" s="196"/>
      <c r="AL249" s="197"/>
      <c r="AM249" s="197"/>
      <c r="AN249" s="271">
        <v>240</v>
      </c>
      <c r="AO249" s="271">
        <v>150</v>
      </c>
      <c r="AP249" s="218">
        <v>120</v>
      </c>
      <c r="AQ249" s="219">
        <v>90</v>
      </c>
      <c r="AR249" s="217"/>
      <c r="AS249" s="217"/>
      <c r="AT249" s="217"/>
      <c r="AU249" s="217"/>
      <c r="AV249" s="217">
        <v>640</v>
      </c>
      <c r="AW249" s="217">
        <v>3</v>
      </c>
      <c r="AX249" s="217">
        <v>1</v>
      </c>
      <c r="AY249" s="217">
        <v>1</v>
      </c>
      <c r="AZ249" s="217"/>
      <c r="BA249" s="217"/>
      <c r="BB249" s="217"/>
      <c r="BC249" s="217"/>
      <c r="BD249" s="217"/>
      <c r="BE249" s="217"/>
      <c r="BF249" s="217"/>
      <c r="BG249" s="217"/>
      <c r="BH249" s="217"/>
      <c r="BI249" s="217"/>
      <c r="BJ249" s="217"/>
      <c r="BK249" s="217"/>
      <c r="BL249" s="217"/>
      <c r="BM249" s="217"/>
      <c r="BN249" s="217"/>
      <c r="BO249" s="217"/>
      <c r="BP249" s="217"/>
      <c r="BQ249" s="217"/>
      <c r="BR249" s="186" t="s">
        <v>201</v>
      </c>
      <c r="BS249" s="186" t="s">
        <v>202</v>
      </c>
      <c r="BT249" s="186"/>
      <c r="BU249" s="186"/>
      <c r="BV249" s="186">
        <v>2</v>
      </c>
      <c r="BW249" s="186" t="s">
        <v>297</v>
      </c>
      <c r="BX249" s="186" t="s">
        <v>198</v>
      </c>
      <c r="BY249" s="221">
        <v>1.4999999999999999E-2</v>
      </c>
      <c r="BZ249" s="217">
        <v>5</v>
      </c>
      <c r="CA249" s="217">
        <v>2.5</v>
      </c>
      <c r="CB249" s="217">
        <v>642</v>
      </c>
      <c r="CC249" s="217">
        <v>0</v>
      </c>
      <c r="CD249" s="217">
        <v>0</v>
      </c>
      <c r="CE249" s="217">
        <v>0</v>
      </c>
      <c r="CF249" s="186">
        <v>1</v>
      </c>
      <c r="CG249" s="186">
        <v>0</v>
      </c>
      <c r="CH249" s="101">
        <v>0</v>
      </c>
      <c r="CI249" s="101">
        <v>0</v>
      </c>
      <c r="CJ249" s="101">
        <v>0</v>
      </c>
      <c r="CK249" s="101">
        <v>0</v>
      </c>
      <c r="CL249" s="101">
        <v>0</v>
      </c>
      <c r="CM249" s="101">
        <v>0</v>
      </c>
      <c r="CN249" s="101">
        <v>0</v>
      </c>
      <c r="CO249" s="101">
        <v>5</v>
      </c>
      <c r="CP249" s="220">
        <v>2</v>
      </c>
      <c r="CQ249" s="216">
        <v>642</v>
      </c>
      <c r="CR249" s="222">
        <v>3.8940809968847352E-3</v>
      </c>
      <c r="CS249" s="198">
        <v>0.4375</v>
      </c>
      <c r="CT249" s="198">
        <v>112.35</v>
      </c>
      <c r="CU249" s="198">
        <v>0.375</v>
      </c>
      <c r="CV249" s="198">
        <v>96.3</v>
      </c>
      <c r="CW249" s="222">
        <v>0.37142857142857139</v>
      </c>
      <c r="CX249" s="272"/>
      <c r="CY249" s="272">
        <v>1264156.363636364</v>
      </c>
      <c r="CZ249" s="272">
        <v>361</v>
      </c>
      <c r="DA249" s="272"/>
      <c r="DB249" s="272"/>
      <c r="DC249" s="272"/>
      <c r="DD249" s="230">
        <f t="shared" si="27"/>
        <v>0.37142857142857144</v>
      </c>
      <c r="DE249" s="273">
        <f t="shared" si="28"/>
        <v>640</v>
      </c>
      <c r="DF249" s="14">
        <f t="shared" si="29"/>
        <v>5</v>
      </c>
      <c r="DG249" s="148">
        <f t="shared" si="30"/>
        <v>3</v>
      </c>
      <c r="DH249" s="148" t="str">
        <f t="shared" si="31"/>
        <v/>
      </c>
      <c r="DI249" s="273">
        <f t="shared" si="32"/>
        <v>643</v>
      </c>
      <c r="DJ249" s="264">
        <f t="shared" si="33"/>
        <v>4.6656298600311046E-3</v>
      </c>
      <c r="DL249" s="14" t="str">
        <f>IFERROR(#REF!-AP249,"")</f>
        <v/>
      </c>
      <c r="DN249" s="274" t="str">
        <f>IFERROR(#REF!-M249,"")</f>
        <v/>
      </c>
      <c r="DO249" s="186" t="e">
        <f>IF(#REF!&gt;AQ249,0,1)</f>
        <v>#REF!</v>
      </c>
      <c r="DP249" s="186">
        <f t="shared" si="34"/>
        <v>0</v>
      </c>
      <c r="DQ249" s="186">
        <f t="shared" si="35"/>
        <v>1</v>
      </c>
      <c r="DR249" s="186"/>
      <c r="DS249" s="186"/>
      <c r="DT249" s="186"/>
      <c r="DU249" s="186"/>
      <c r="DV249" s="186"/>
      <c r="DW249" s="186"/>
      <c r="DX249" s="186"/>
      <c r="DY249" s="186"/>
      <c r="DZ249" s="186"/>
      <c r="EA249" s="186"/>
      <c r="EB249" s="186"/>
      <c r="EC249" s="186"/>
      <c r="ED249" s="186"/>
      <c r="EE249" s="186"/>
      <c r="EF249" s="186"/>
      <c r="EG249" s="186"/>
      <c r="EH249" s="186"/>
      <c r="EI249" s="186"/>
      <c r="EJ249" s="186"/>
    </row>
    <row r="250" spans="1:140" s="195" customFormat="1" ht="31.5" hidden="1" customHeight="1" x14ac:dyDescent="0.2">
      <c r="A250" s="214">
        <v>44936</v>
      </c>
      <c r="B250" s="194">
        <v>10</v>
      </c>
      <c r="C250" s="194">
        <v>1</v>
      </c>
      <c r="D250" s="193">
        <v>2023</v>
      </c>
      <c r="E250" s="194">
        <v>423</v>
      </c>
      <c r="F250" s="194">
        <v>669</v>
      </c>
      <c r="G250" s="194">
        <v>8</v>
      </c>
      <c r="H250" s="207" t="s">
        <v>241</v>
      </c>
      <c r="I250" s="148" t="s">
        <v>242</v>
      </c>
      <c r="J250" s="148" t="s">
        <v>193</v>
      </c>
      <c r="K250" s="148">
        <v>2</v>
      </c>
      <c r="L250" s="148">
        <v>2</v>
      </c>
      <c r="M250" s="208">
        <v>954</v>
      </c>
      <c r="N250" s="209">
        <v>897</v>
      </c>
      <c r="O250" s="210">
        <v>1021</v>
      </c>
      <c r="P250" s="196"/>
      <c r="Q250" s="196">
        <v>1230</v>
      </c>
      <c r="R250" s="196">
        <v>1216</v>
      </c>
      <c r="S250" s="196">
        <v>1121</v>
      </c>
      <c r="T250" s="196"/>
      <c r="U250" s="196"/>
      <c r="V250" s="196">
        <v>900</v>
      </c>
      <c r="W250" s="196">
        <v>943</v>
      </c>
      <c r="X250" s="196">
        <v>1016</v>
      </c>
      <c r="Y250" s="196"/>
      <c r="Z250" s="197"/>
      <c r="AA250" s="197"/>
      <c r="AB250" s="196"/>
      <c r="AC250" s="196">
        <v>1204</v>
      </c>
      <c r="AD250" s="196">
        <v>1247</v>
      </c>
      <c r="AE250" s="196">
        <v>1253</v>
      </c>
      <c r="AF250" s="196"/>
      <c r="AG250" s="196"/>
      <c r="AH250" s="196">
        <v>933</v>
      </c>
      <c r="AI250" s="196">
        <v>949</v>
      </c>
      <c r="AJ250" s="196">
        <v>974</v>
      </c>
      <c r="AK250" s="196"/>
      <c r="AL250" s="197">
        <v>153</v>
      </c>
      <c r="AM250" s="197">
        <v>151</v>
      </c>
      <c r="AN250" s="271">
        <v>1211.833333333333</v>
      </c>
      <c r="AO250" s="271">
        <v>952.5</v>
      </c>
      <c r="AP250" s="218">
        <v>40</v>
      </c>
      <c r="AQ250" s="219">
        <v>180</v>
      </c>
      <c r="AR250" s="217">
        <v>47.368421052631582</v>
      </c>
      <c r="AS250" s="217">
        <v>152</v>
      </c>
      <c r="AT250" s="217"/>
      <c r="AU250" s="217"/>
      <c r="AV250" s="217">
        <v>408</v>
      </c>
      <c r="AW250" s="217">
        <v>10</v>
      </c>
      <c r="AX250" s="217">
        <v>5</v>
      </c>
      <c r="AY250" s="217">
        <v>5</v>
      </c>
      <c r="AZ250" s="217"/>
      <c r="BA250" s="217"/>
      <c r="BB250" s="217"/>
      <c r="BC250" s="217"/>
      <c r="BD250" s="217"/>
      <c r="BE250" s="217"/>
      <c r="BF250" s="217"/>
      <c r="BG250" s="217"/>
      <c r="BH250" s="217"/>
      <c r="BI250" s="217"/>
      <c r="BJ250" s="217"/>
      <c r="BK250" s="217"/>
      <c r="BL250" s="217"/>
      <c r="BM250" s="217"/>
      <c r="BN250" s="217"/>
      <c r="BO250" s="217"/>
      <c r="BP250" s="217"/>
      <c r="BQ250" s="217"/>
      <c r="BR250" s="186" t="s">
        <v>194</v>
      </c>
      <c r="BS250" s="186" t="s">
        <v>195</v>
      </c>
      <c r="BT250" s="186" t="s">
        <v>243</v>
      </c>
      <c r="BU250" s="186" t="s">
        <v>197</v>
      </c>
      <c r="BV250" s="186">
        <v>2</v>
      </c>
      <c r="BW250" s="186" t="s">
        <v>241</v>
      </c>
      <c r="BX250" s="186" t="s">
        <v>198</v>
      </c>
      <c r="BY250" s="221">
        <v>1.4999999999999999E-2</v>
      </c>
      <c r="BZ250" s="217">
        <v>20</v>
      </c>
      <c r="CA250" s="217">
        <v>10</v>
      </c>
      <c r="CB250" s="217">
        <v>418</v>
      </c>
      <c r="CC250" s="217">
        <v>0</v>
      </c>
      <c r="CD250" s="217">
        <v>0</v>
      </c>
      <c r="CE250" s="217">
        <v>0</v>
      </c>
      <c r="CF250" s="186">
        <v>5</v>
      </c>
      <c r="CG250" s="186">
        <v>2</v>
      </c>
      <c r="CH250" s="101">
        <v>2</v>
      </c>
      <c r="CI250" s="101">
        <v>0</v>
      </c>
      <c r="CJ250" s="101">
        <v>0</v>
      </c>
      <c r="CK250" s="101">
        <v>0</v>
      </c>
      <c r="CL250" s="101">
        <v>0</v>
      </c>
      <c r="CM250" s="101">
        <v>0</v>
      </c>
      <c r="CN250" s="101">
        <v>0</v>
      </c>
      <c r="CO250" s="101">
        <v>20</v>
      </c>
      <c r="CP250" s="220">
        <v>10</v>
      </c>
      <c r="CQ250" s="216">
        <v>418</v>
      </c>
      <c r="CR250" s="222">
        <v>2.3923444976076551E-2</v>
      </c>
      <c r="CS250" s="198">
        <v>9.5399999999999991</v>
      </c>
      <c r="CT250" s="198">
        <v>398.77199999999999</v>
      </c>
      <c r="CU250" s="198">
        <v>9.5250000000000004</v>
      </c>
      <c r="CV250" s="198">
        <v>398.14499999999998</v>
      </c>
      <c r="CW250" s="222">
        <v>0.27026554856743529</v>
      </c>
      <c r="CX250" s="272">
        <v>0.21111111111111111</v>
      </c>
      <c r="CY250" s="272">
        <v>274360</v>
      </c>
      <c r="CZ250" s="272">
        <v>361</v>
      </c>
      <c r="DA250" s="272"/>
      <c r="DB250" s="272"/>
      <c r="DC250" s="272"/>
      <c r="DD250" s="230">
        <f t="shared" si="27"/>
        <v>0.27026554856743507</v>
      </c>
      <c r="DE250" s="273">
        <f t="shared" si="28"/>
        <v>408</v>
      </c>
      <c r="DF250" s="14">
        <f t="shared" si="29"/>
        <v>20</v>
      </c>
      <c r="DG250" s="148">
        <f t="shared" si="30"/>
        <v>10</v>
      </c>
      <c r="DH250" s="148">
        <f t="shared" si="31"/>
        <v>0.2</v>
      </c>
      <c r="DI250" s="273">
        <f t="shared" si="32"/>
        <v>418</v>
      </c>
      <c r="DJ250" s="264">
        <f t="shared" si="33"/>
        <v>2.3923444976076555E-2</v>
      </c>
      <c r="DL250" s="14" t="str">
        <f>IFERROR(#REF!-AP250,"")</f>
        <v/>
      </c>
      <c r="DN250" s="274" t="str">
        <f>IFERROR(#REF!-M250,"")</f>
        <v/>
      </c>
      <c r="DO250" s="186" t="e">
        <f>IF(#REF!&gt;AQ250,0,1)</f>
        <v>#REF!</v>
      </c>
      <c r="DP250" s="186">
        <f t="shared" si="34"/>
        <v>1</v>
      </c>
      <c r="DQ250" s="186">
        <f t="shared" si="35"/>
        <v>1</v>
      </c>
      <c r="DR250" s="186"/>
      <c r="DS250" s="186"/>
      <c r="DT250" s="186"/>
      <c r="DU250" s="186"/>
      <c r="DV250" s="186"/>
      <c r="DW250" s="186"/>
      <c r="DX250" s="186"/>
      <c r="DY250" s="186"/>
      <c r="DZ250" s="186"/>
      <c r="EA250" s="186"/>
      <c r="EB250" s="186"/>
      <c r="EC250" s="186"/>
      <c r="ED250" s="186"/>
      <c r="EE250" s="186"/>
      <c r="EF250" s="186"/>
      <c r="EG250" s="186"/>
      <c r="EH250" s="186"/>
      <c r="EI250" s="186"/>
      <c r="EJ250" s="186"/>
    </row>
    <row r="251" spans="1:140" s="195" customFormat="1" ht="31.5" hidden="1" customHeight="1" x14ac:dyDescent="0.2">
      <c r="A251" s="214">
        <v>44936</v>
      </c>
      <c r="B251" s="194">
        <v>10</v>
      </c>
      <c r="C251" s="194">
        <v>1</v>
      </c>
      <c r="D251" s="193">
        <v>2023</v>
      </c>
      <c r="E251" s="194">
        <v>434</v>
      </c>
      <c r="F251" s="194">
        <v>751</v>
      </c>
      <c r="G251" s="194">
        <v>9</v>
      </c>
      <c r="H251" s="207" t="s">
        <v>360</v>
      </c>
      <c r="I251" s="148" t="s">
        <v>361</v>
      </c>
      <c r="J251" s="148" t="s">
        <v>193</v>
      </c>
      <c r="K251" s="148">
        <v>1</v>
      </c>
      <c r="L251" s="148">
        <v>4</v>
      </c>
      <c r="M251" s="208">
        <v>1009</v>
      </c>
      <c r="N251" s="209">
        <v>949</v>
      </c>
      <c r="O251" s="210">
        <v>1080</v>
      </c>
      <c r="P251" s="196"/>
      <c r="Q251" s="196">
        <v>1588</v>
      </c>
      <c r="R251" s="196">
        <v>1477</v>
      </c>
      <c r="S251" s="196">
        <v>1475</v>
      </c>
      <c r="T251" s="196"/>
      <c r="U251" s="196"/>
      <c r="V251" s="196">
        <v>962</v>
      </c>
      <c r="W251" s="196">
        <v>1031</v>
      </c>
      <c r="X251" s="196">
        <v>1000</v>
      </c>
      <c r="Y251" s="196"/>
      <c r="Z251" s="197">
        <v>136</v>
      </c>
      <c r="AA251" s="197">
        <v>135</v>
      </c>
      <c r="AB251" s="196"/>
      <c r="AC251" s="196">
        <v>1397</v>
      </c>
      <c r="AD251" s="196">
        <v>1437</v>
      </c>
      <c r="AE251" s="196">
        <v>1389</v>
      </c>
      <c r="AF251" s="196"/>
      <c r="AG251" s="196"/>
      <c r="AH251" s="196">
        <v>1027</v>
      </c>
      <c r="AI251" s="196">
        <v>1037</v>
      </c>
      <c r="AJ251" s="196">
        <v>1034</v>
      </c>
      <c r="AK251" s="196"/>
      <c r="AL251" s="197">
        <v>135</v>
      </c>
      <c r="AM251" s="197">
        <v>132</v>
      </c>
      <c r="AN251" s="271">
        <v>1460.5</v>
      </c>
      <c r="AO251" s="271">
        <v>1015.166666666667</v>
      </c>
      <c r="AP251" s="218">
        <v>20</v>
      </c>
      <c r="AQ251" s="219">
        <v>180</v>
      </c>
      <c r="AR251" s="217">
        <v>26.765799256505581</v>
      </c>
      <c r="AS251" s="217">
        <v>134.5</v>
      </c>
      <c r="AT251" s="217"/>
      <c r="AU251" s="217"/>
      <c r="AV251" s="217"/>
      <c r="AW251" s="217">
        <v>10</v>
      </c>
      <c r="AX251" s="217">
        <v>5</v>
      </c>
      <c r="AY251" s="217">
        <v>5</v>
      </c>
      <c r="AZ251" s="217"/>
      <c r="BA251" s="217"/>
      <c r="BB251" s="217"/>
      <c r="BC251" s="217"/>
      <c r="BD251" s="217"/>
      <c r="BE251" s="217"/>
      <c r="BF251" s="217"/>
      <c r="BG251" s="217"/>
      <c r="BH251" s="217"/>
      <c r="BI251" s="217">
        <v>2</v>
      </c>
      <c r="BJ251" s="217">
        <v>4</v>
      </c>
      <c r="BK251" s="217">
        <v>6</v>
      </c>
      <c r="BL251" s="217"/>
      <c r="BM251" s="217"/>
      <c r="BN251" s="217"/>
      <c r="BO251" s="217"/>
      <c r="BP251" s="217"/>
      <c r="BQ251" s="217"/>
      <c r="BR251" s="186" t="s">
        <v>194</v>
      </c>
      <c r="BS251" s="186" t="s">
        <v>195</v>
      </c>
      <c r="BT251" s="186" t="s">
        <v>362</v>
      </c>
      <c r="BU251" s="186" t="s">
        <v>197</v>
      </c>
      <c r="BV251" s="186">
        <v>2</v>
      </c>
      <c r="BW251" s="186" t="s">
        <v>363</v>
      </c>
      <c r="BX251" s="186" t="s">
        <v>198</v>
      </c>
      <c r="BY251" s="221">
        <v>1.4999999999999999E-2</v>
      </c>
      <c r="BZ251" s="217">
        <v>20</v>
      </c>
      <c r="CA251" s="217">
        <v>5</v>
      </c>
      <c r="CB251" s="217">
        <v>5</v>
      </c>
      <c r="CC251" s="217">
        <v>12</v>
      </c>
      <c r="CD251" s="217">
        <v>3</v>
      </c>
      <c r="CE251" s="217">
        <v>3</v>
      </c>
      <c r="CF251" s="186">
        <v>3</v>
      </c>
      <c r="CG251" s="186">
        <v>2</v>
      </c>
      <c r="CH251" s="101">
        <v>2</v>
      </c>
      <c r="CI251" s="101">
        <v>0</v>
      </c>
      <c r="CJ251" s="101">
        <v>0</v>
      </c>
      <c r="CK251" s="101">
        <v>0</v>
      </c>
      <c r="CL251" s="101">
        <v>0</v>
      </c>
      <c r="CM251" s="101">
        <v>0</v>
      </c>
      <c r="CN251" s="101">
        <v>0</v>
      </c>
      <c r="CO251" s="101">
        <v>32</v>
      </c>
      <c r="CP251" s="220">
        <v>8</v>
      </c>
      <c r="CQ251" s="216">
        <v>8</v>
      </c>
      <c r="CR251" s="222">
        <v>1</v>
      </c>
      <c r="CS251" s="198">
        <v>8.0719999999999992</v>
      </c>
      <c r="CT251" s="198">
        <v>8.0719999999999992</v>
      </c>
      <c r="CU251" s="198">
        <v>8.1213333333333324</v>
      </c>
      <c r="CV251" s="198">
        <v>8.1213333333333324</v>
      </c>
      <c r="CW251" s="222">
        <v>0.44747274529236869</v>
      </c>
      <c r="CX251" s="272">
        <v>0.29888888888888893</v>
      </c>
      <c r="CY251" s="272">
        <v>2625.454545454545</v>
      </c>
      <c r="CZ251" s="272">
        <v>361</v>
      </c>
      <c r="DA251" s="272"/>
      <c r="DB251" s="272"/>
      <c r="DC251" s="272"/>
      <c r="DD251" s="230">
        <f t="shared" si="27"/>
        <v>0.44747274529236869</v>
      </c>
      <c r="DE251" s="273">
        <f t="shared" si="28"/>
        <v>0</v>
      </c>
      <c r="DF251" s="14">
        <f t="shared" si="29"/>
        <v>32</v>
      </c>
      <c r="DG251" s="148">
        <f t="shared" si="30"/>
        <v>8</v>
      </c>
      <c r="DH251" s="148">
        <f t="shared" si="31"/>
        <v>0.3</v>
      </c>
      <c r="DI251" s="273">
        <f t="shared" si="32"/>
        <v>8</v>
      </c>
      <c r="DJ251" s="264">
        <f t="shared" si="33"/>
        <v>1</v>
      </c>
      <c r="DL251" s="14" t="str">
        <f>IFERROR(#REF!-AP251,"")</f>
        <v/>
      </c>
      <c r="DN251" s="274" t="str">
        <f>IFERROR(#REF!-M251,"")</f>
        <v/>
      </c>
      <c r="DO251" s="186" t="e">
        <f>IF(#REF!&gt;AQ251,0,1)</f>
        <v>#REF!</v>
      </c>
      <c r="DP251" s="186">
        <f t="shared" si="34"/>
        <v>1</v>
      </c>
      <c r="DQ251" s="186">
        <f t="shared" si="35"/>
        <v>1</v>
      </c>
      <c r="DR251" s="186"/>
      <c r="DS251" s="186"/>
      <c r="DT251" s="186"/>
      <c r="DU251" s="186"/>
      <c r="DV251" s="186"/>
      <c r="DW251" s="186"/>
      <c r="DX251" s="186"/>
      <c r="DY251" s="186"/>
      <c r="DZ251" s="186"/>
      <c r="EA251" s="186"/>
      <c r="EB251" s="186"/>
      <c r="EC251" s="186"/>
      <c r="ED251" s="186"/>
      <c r="EE251" s="186"/>
      <c r="EF251" s="186"/>
      <c r="EG251" s="186"/>
      <c r="EH251" s="186"/>
      <c r="EI251" s="186"/>
      <c r="EJ251" s="186"/>
    </row>
    <row r="252" spans="1:140" s="195" customFormat="1" ht="31.5" hidden="1" customHeight="1" x14ac:dyDescent="0.2">
      <c r="A252" s="214">
        <v>44936</v>
      </c>
      <c r="B252" s="194">
        <v>10</v>
      </c>
      <c r="C252" s="194">
        <v>1</v>
      </c>
      <c r="D252" s="193">
        <v>2023</v>
      </c>
      <c r="E252" s="194">
        <v>434</v>
      </c>
      <c r="F252" s="194">
        <v>752</v>
      </c>
      <c r="G252" s="194">
        <v>9</v>
      </c>
      <c r="H252" s="207"/>
      <c r="I252" s="148"/>
      <c r="J252" s="148"/>
      <c r="K252" s="148"/>
      <c r="L252" s="148"/>
      <c r="M252" s="208">
        <v>0</v>
      </c>
      <c r="N252" s="209">
        <v>0</v>
      </c>
      <c r="O252" s="210">
        <v>0</v>
      </c>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c r="AO252" s="271"/>
      <c r="AP252" s="218">
        <v>0</v>
      </c>
      <c r="AQ252" s="219">
        <v>0</v>
      </c>
      <c r="AR252" s="217"/>
      <c r="AS252" s="217"/>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v>2</v>
      </c>
      <c r="BW252" s="186"/>
      <c r="BX252" s="186" t="s">
        <v>198</v>
      </c>
      <c r="BY252" s="221">
        <v>1.4999999999999999E-2</v>
      </c>
      <c r="BZ252" s="217">
        <v>0</v>
      </c>
      <c r="CA252" s="217"/>
      <c r="CB252" s="217">
        <v>0</v>
      </c>
      <c r="CC252" s="217">
        <v>0</v>
      </c>
      <c r="CD252" s="217"/>
      <c r="CE252" s="217">
        <v>0</v>
      </c>
      <c r="CF252" s="186">
        <v>0</v>
      </c>
      <c r="CG252" s="186">
        <v>0</v>
      </c>
      <c r="CH252" s="101">
        <v>0</v>
      </c>
      <c r="CI252" s="101">
        <v>0</v>
      </c>
      <c r="CJ252" s="101">
        <v>0</v>
      </c>
      <c r="CK252" s="101">
        <v>0</v>
      </c>
      <c r="CL252" s="101">
        <v>0</v>
      </c>
      <c r="CM252" s="101">
        <v>0</v>
      </c>
      <c r="CN252" s="101">
        <v>0</v>
      </c>
      <c r="CO252" s="101">
        <v>0</v>
      </c>
      <c r="CP252" s="220">
        <v>0</v>
      </c>
      <c r="CQ252" s="216">
        <v>0</v>
      </c>
      <c r="CR252" s="222"/>
      <c r="CS252" s="198">
        <v>0</v>
      </c>
      <c r="CT252" s="198">
        <v>0</v>
      </c>
      <c r="CU252" s="198"/>
      <c r="CV252" s="198"/>
      <c r="CW252" s="222"/>
      <c r="CX252" s="272"/>
      <c r="CY252" s="272">
        <v>0</v>
      </c>
      <c r="CZ252" s="272">
        <v>361</v>
      </c>
      <c r="DA252" s="272"/>
      <c r="DB252" s="272"/>
      <c r="DC252" s="272"/>
      <c r="DD252" s="230" t="str">
        <f t="shared" si="27"/>
        <v/>
      </c>
      <c r="DE252" s="273">
        <f t="shared" si="28"/>
        <v>0</v>
      </c>
      <c r="DF252" s="14">
        <f t="shared" si="29"/>
        <v>0</v>
      </c>
      <c r="DG252" s="148" t="str">
        <f t="shared" si="30"/>
        <v/>
      </c>
      <c r="DH252" s="148" t="str">
        <f t="shared" si="31"/>
        <v/>
      </c>
      <c r="DI252" s="273" t="str">
        <f t="shared" si="32"/>
        <v/>
      </c>
      <c r="DJ252" s="264" t="str">
        <f t="shared" si="33"/>
        <v/>
      </c>
      <c r="DL252" s="14" t="str">
        <f>IFERROR(#REF!-AP252,"")</f>
        <v/>
      </c>
      <c r="DN252" s="274" t="str">
        <f>IFERROR(#REF!-M252,"")</f>
        <v/>
      </c>
      <c r="DO252" s="186" t="e">
        <f>IF(#REF!&gt;AQ252,0,1)</f>
        <v>#REF!</v>
      </c>
      <c r="DP252" s="186">
        <f t="shared" si="34"/>
        <v>1</v>
      </c>
      <c r="DQ252" s="186">
        <f t="shared" si="35"/>
        <v>1</v>
      </c>
      <c r="DR252" s="186"/>
      <c r="DS252" s="186"/>
      <c r="DT252" s="186"/>
      <c r="DU252" s="186"/>
      <c r="DV252" s="186"/>
      <c r="DW252" s="186"/>
      <c r="DX252" s="186"/>
      <c r="DY252" s="186"/>
      <c r="DZ252" s="186"/>
      <c r="EA252" s="186"/>
      <c r="EB252" s="186"/>
      <c r="EC252" s="186"/>
      <c r="ED252" s="186"/>
      <c r="EE252" s="186"/>
      <c r="EF252" s="186"/>
      <c r="EG252" s="186"/>
      <c r="EH252" s="186"/>
      <c r="EI252" s="186"/>
      <c r="EJ252" s="186"/>
    </row>
    <row r="253" spans="1:140" s="195" customFormat="1" ht="31.5" hidden="1" customHeight="1" x14ac:dyDescent="0.2">
      <c r="A253" s="214">
        <v>44936</v>
      </c>
      <c r="B253" s="194">
        <v>10</v>
      </c>
      <c r="C253" s="194">
        <v>1</v>
      </c>
      <c r="D253" s="193">
        <v>2023</v>
      </c>
      <c r="E253" s="194">
        <v>53</v>
      </c>
      <c r="F253" s="194">
        <v>131</v>
      </c>
      <c r="G253" s="194">
        <v>28</v>
      </c>
      <c r="H253" s="207" t="s">
        <v>382</v>
      </c>
      <c r="I253" s="148" t="s">
        <v>383</v>
      </c>
      <c r="J253" s="148" t="s">
        <v>263</v>
      </c>
      <c r="K253" s="148">
        <v>25</v>
      </c>
      <c r="L253" s="148">
        <v>1</v>
      </c>
      <c r="M253" s="208">
        <v>10</v>
      </c>
      <c r="N253" s="209">
        <v>9</v>
      </c>
      <c r="O253" s="210">
        <v>10</v>
      </c>
      <c r="P253" s="196"/>
      <c r="Q253" s="196"/>
      <c r="R253" s="196">
        <v>13</v>
      </c>
      <c r="S253" s="196">
        <v>16</v>
      </c>
      <c r="T253" s="196"/>
      <c r="U253" s="196"/>
      <c r="V253" s="196"/>
      <c r="W253" s="196">
        <v>10</v>
      </c>
      <c r="X253" s="196">
        <v>13</v>
      </c>
      <c r="Y253" s="196"/>
      <c r="Z253" s="197"/>
      <c r="AA253" s="197">
        <v>88</v>
      </c>
      <c r="AB253" s="196"/>
      <c r="AC253" s="196"/>
      <c r="AD253" s="196"/>
      <c r="AE253" s="196"/>
      <c r="AF253" s="196"/>
      <c r="AG253" s="196"/>
      <c r="AH253" s="196"/>
      <c r="AI253" s="196"/>
      <c r="AJ253" s="196"/>
      <c r="AK253" s="196"/>
      <c r="AL253" s="197"/>
      <c r="AM253" s="197"/>
      <c r="AN253" s="271">
        <v>14.5</v>
      </c>
      <c r="AO253" s="271">
        <v>11.5</v>
      </c>
      <c r="AP253" s="218">
        <v>910</v>
      </c>
      <c r="AQ253" s="219">
        <v>99</v>
      </c>
      <c r="AR253" s="217">
        <v>1022.727272727273</v>
      </c>
      <c r="AS253" s="217">
        <v>88</v>
      </c>
      <c r="AT253" s="217"/>
      <c r="AU253" s="217"/>
      <c r="AV253" s="217">
        <v>6000</v>
      </c>
      <c r="AW253" s="217">
        <v>6</v>
      </c>
      <c r="AX253" s="217">
        <v>6</v>
      </c>
      <c r="AY253" s="217">
        <v>6</v>
      </c>
      <c r="AZ253" s="217"/>
      <c r="BA253" s="217"/>
      <c r="BB253" s="217"/>
      <c r="BC253" s="217"/>
      <c r="BD253" s="217"/>
      <c r="BE253" s="217"/>
      <c r="BF253" s="217"/>
      <c r="BG253" s="217"/>
      <c r="BH253" s="217">
        <v>2000</v>
      </c>
      <c r="BI253" s="217"/>
      <c r="BJ253" s="217"/>
      <c r="BK253" s="217"/>
      <c r="BL253" s="217"/>
      <c r="BM253" s="217"/>
      <c r="BN253" s="217"/>
      <c r="BO253" s="217"/>
      <c r="BP253" s="217"/>
      <c r="BQ253" s="217"/>
      <c r="BR253" s="186" t="s">
        <v>201</v>
      </c>
      <c r="BS253" s="186" t="s">
        <v>202</v>
      </c>
      <c r="BT253" s="186" t="s">
        <v>384</v>
      </c>
      <c r="BU253" s="186"/>
      <c r="BV253" s="186">
        <v>2</v>
      </c>
      <c r="BW253" s="186" t="s">
        <v>382</v>
      </c>
      <c r="BX253" s="186" t="s">
        <v>257</v>
      </c>
      <c r="BY253" s="221">
        <v>0.02</v>
      </c>
      <c r="BZ253" s="217">
        <v>18</v>
      </c>
      <c r="CA253" s="217">
        <v>18</v>
      </c>
      <c r="CB253" s="217">
        <v>6018</v>
      </c>
      <c r="CC253" s="217">
        <v>0</v>
      </c>
      <c r="CD253" s="217">
        <v>0</v>
      </c>
      <c r="CE253" s="217">
        <v>2000</v>
      </c>
      <c r="CF253" s="186">
        <v>6</v>
      </c>
      <c r="CG253" s="186">
        <v>6</v>
      </c>
      <c r="CH253" s="101">
        <v>6</v>
      </c>
      <c r="CI253" s="101">
        <v>0</v>
      </c>
      <c r="CJ253" s="101">
        <v>0</v>
      </c>
      <c r="CK253" s="101">
        <v>0</v>
      </c>
      <c r="CL253" s="101">
        <v>0</v>
      </c>
      <c r="CM253" s="101">
        <v>0</v>
      </c>
      <c r="CN253" s="101">
        <v>0</v>
      </c>
      <c r="CO253" s="101">
        <v>18</v>
      </c>
      <c r="CP253" s="220">
        <v>18</v>
      </c>
      <c r="CQ253" s="216">
        <v>8018</v>
      </c>
      <c r="CR253" s="222">
        <v>2.2449488650536299E-3</v>
      </c>
      <c r="CS253" s="198">
        <v>0.18</v>
      </c>
      <c r="CT253" s="198">
        <v>80.180000000000007</v>
      </c>
      <c r="CU253" s="198">
        <v>0.20699999999999999</v>
      </c>
      <c r="CV253" s="198">
        <v>92.206999999999994</v>
      </c>
      <c r="CW253" s="222">
        <v>0.45</v>
      </c>
      <c r="CX253" s="272">
        <v>1.7600000000000001E-2</v>
      </c>
      <c r="CY253" s="272">
        <v>119726962.7272727</v>
      </c>
      <c r="CZ253" s="272">
        <v>361</v>
      </c>
      <c r="DA253" s="272"/>
      <c r="DB253" s="272"/>
      <c r="DC253" s="272"/>
      <c r="DD253" s="230">
        <f t="shared" si="27"/>
        <v>0.45</v>
      </c>
      <c r="DE253" s="273">
        <f t="shared" si="28"/>
        <v>8000</v>
      </c>
      <c r="DF253" s="14">
        <f t="shared" si="29"/>
        <v>18</v>
      </c>
      <c r="DG253" s="148">
        <f t="shared" si="30"/>
        <v>18</v>
      </c>
      <c r="DH253" s="148">
        <f t="shared" si="31"/>
        <v>0</v>
      </c>
      <c r="DI253" s="273">
        <f t="shared" si="32"/>
        <v>8018</v>
      </c>
      <c r="DJ253" s="264">
        <f t="shared" si="33"/>
        <v>2.2449488650536295E-3</v>
      </c>
      <c r="DL253" s="14" t="str">
        <f>IFERROR(#REF!-AP253,"")</f>
        <v/>
      </c>
      <c r="DN253" s="274" t="str">
        <f>IFERROR(#REF!-M253,"")</f>
        <v/>
      </c>
      <c r="DO253" s="186" t="e">
        <f>IF(#REF!&gt;AQ253,0,1)</f>
        <v>#REF!</v>
      </c>
      <c r="DP253" s="186">
        <f t="shared" si="34"/>
        <v>1</v>
      </c>
      <c r="DQ253" s="186">
        <f t="shared" si="35"/>
        <v>0</v>
      </c>
      <c r="DR253" s="186"/>
      <c r="DS253" s="186"/>
      <c r="DT253" s="186"/>
      <c r="DU253" s="186"/>
      <c r="DV253" s="186"/>
      <c r="DW253" s="186"/>
      <c r="DX253" s="186"/>
      <c r="DY253" s="186"/>
      <c r="DZ253" s="186"/>
      <c r="EA253" s="186"/>
      <c r="EB253" s="186"/>
      <c r="EC253" s="186"/>
      <c r="ED253" s="186"/>
      <c r="EE253" s="186"/>
      <c r="EF253" s="186"/>
      <c r="EG253" s="186"/>
      <c r="EH253" s="186"/>
      <c r="EI253" s="186"/>
      <c r="EJ253" s="186"/>
    </row>
    <row r="254" spans="1:140" s="195" customFormat="1" ht="31.5" hidden="1" customHeight="1" x14ac:dyDescent="0.2">
      <c r="A254" s="214">
        <v>44936</v>
      </c>
      <c r="B254" s="194">
        <v>10</v>
      </c>
      <c r="C254" s="194">
        <v>1</v>
      </c>
      <c r="D254" s="193">
        <v>2023</v>
      </c>
      <c r="E254" s="194">
        <v>159</v>
      </c>
      <c r="F254" s="194">
        <v>299</v>
      </c>
      <c r="G254" s="194">
        <v>30</v>
      </c>
      <c r="H254" s="207" t="s">
        <v>385</v>
      </c>
      <c r="I254" s="148" t="s">
        <v>386</v>
      </c>
      <c r="J254" s="148" t="s">
        <v>387</v>
      </c>
      <c r="K254" s="148">
        <v>3</v>
      </c>
      <c r="L254" s="148">
        <v>2</v>
      </c>
      <c r="M254" s="208">
        <v>115</v>
      </c>
      <c r="N254" s="209">
        <v>106</v>
      </c>
      <c r="O254" s="210">
        <v>123</v>
      </c>
      <c r="P254" s="196"/>
      <c r="Q254" s="196"/>
      <c r="R254" s="196"/>
      <c r="S254" s="196"/>
      <c r="T254" s="196"/>
      <c r="U254" s="196"/>
      <c r="V254" s="196"/>
      <c r="W254" s="196"/>
      <c r="X254" s="196"/>
      <c r="Y254" s="196"/>
      <c r="Z254" s="197"/>
      <c r="AA254" s="197"/>
      <c r="AB254" s="196"/>
      <c r="AC254" s="196"/>
      <c r="AD254" s="196">
        <v>134</v>
      </c>
      <c r="AE254" s="196">
        <v>131</v>
      </c>
      <c r="AF254" s="196"/>
      <c r="AG254" s="196"/>
      <c r="AH254" s="196"/>
      <c r="AI254" s="196">
        <v>112</v>
      </c>
      <c r="AJ254" s="196">
        <v>113</v>
      </c>
      <c r="AK254" s="196"/>
      <c r="AL254" s="197"/>
      <c r="AM254" s="197">
        <v>111</v>
      </c>
      <c r="AN254" s="271">
        <v>132.5</v>
      </c>
      <c r="AO254" s="271">
        <v>112.5</v>
      </c>
      <c r="AP254" s="218">
        <v>86</v>
      </c>
      <c r="AQ254" s="219">
        <v>126</v>
      </c>
      <c r="AR254" s="217">
        <v>97.297297297297305</v>
      </c>
      <c r="AS254" s="217">
        <v>111</v>
      </c>
      <c r="AT254" s="217"/>
      <c r="AU254" s="217"/>
      <c r="AV254" s="217"/>
      <c r="AW254" s="217"/>
      <c r="AX254" s="217"/>
      <c r="AY254" s="217"/>
      <c r="AZ254" s="217"/>
      <c r="BA254" s="217"/>
      <c r="BB254" s="217"/>
      <c r="BC254" s="217"/>
      <c r="BD254" s="217"/>
      <c r="BE254" s="217"/>
      <c r="BF254" s="217"/>
      <c r="BG254" s="217"/>
      <c r="BH254" s="217"/>
      <c r="BI254" s="217">
        <v>2</v>
      </c>
      <c r="BJ254" s="217">
        <v>4</v>
      </c>
      <c r="BK254" s="217">
        <v>8</v>
      </c>
      <c r="BL254" s="217"/>
      <c r="BM254" s="217"/>
      <c r="BN254" s="217"/>
      <c r="BO254" s="217"/>
      <c r="BP254" s="217"/>
      <c r="BQ254" s="217"/>
      <c r="BR254" s="186" t="s">
        <v>201</v>
      </c>
      <c r="BS254" s="186" t="s">
        <v>202</v>
      </c>
      <c r="BT254" s="186"/>
      <c r="BU254" s="186"/>
      <c r="BV254" s="186">
        <v>2</v>
      </c>
      <c r="BW254" s="186" t="s">
        <v>385</v>
      </c>
      <c r="BX254" s="186" t="s">
        <v>257</v>
      </c>
      <c r="BY254" s="221">
        <v>0.02</v>
      </c>
      <c r="BZ254" s="217">
        <v>0</v>
      </c>
      <c r="CA254" s="217">
        <v>0</v>
      </c>
      <c r="CB254" s="217">
        <v>0</v>
      </c>
      <c r="CC254" s="217">
        <v>14</v>
      </c>
      <c r="CD254" s="217">
        <v>7</v>
      </c>
      <c r="CE254" s="217">
        <v>7</v>
      </c>
      <c r="CF254" s="186">
        <v>1</v>
      </c>
      <c r="CG254" s="186">
        <v>2</v>
      </c>
      <c r="CH254" s="101">
        <v>4</v>
      </c>
      <c r="CI254" s="101">
        <v>0</v>
      </c>
      <c r="CJ254" s="101">
        <v>0</v>
      </c>
      <c r="CK254" s="101">
        <v>0</v>
      </c>
      <c r="CL254" s="101">
        <v>0</v>
      </c>
      <c r="CM254" s="101">
        <v>0</v>
      </c>
      <c r="CN254" s="101">
        <v>0</v>
      </c>
      <c r="CO254" s="101">
        <v>14</v>
      </c>
      <c r="CP254" s="220">
        <v>7</v>
      </c>
      <c r="CQ254" s="216">
        <v>7</v>
      </c>
      <c r="CR254" s="222">
        <v>1</v>
      </c>
      <c r="CS254" s="198">
        <v>0.80500000000000005</v>
      </c>
      <c r="CT254" s="198">
        <v>0.80500000000000005</v>
      </c>
      <c r="CU254" s="198">
        <v>0.78749999999999998</v>
      </c>
      <c r="CV254" s="198">
        <v>0.78749999999999998</v>
      </c>
      <c r="CW254" s="222">
        <v>0.1521739130434783</v>
      </c>
      <c r="CX254" s="272">
        <v>7.1944444444444436E-2</v>
      </c>
      <c r="CY254" s="272">
        <v>9878.2727272727279</v>
      </c>
      <c r="CZ254" s="272">
        <v>361</v>
      </c>
      <c r="DA254" s="272"/>
      <c r="DB254" s="272"/>
      <c r="DC254" s="272"/>
      <c r="DD254" s="230">
        <f t="shared" si="27"/>
        <v>0.15217391304347827</v>
      </c>
      <c r="DE254" s="273">
        <f t="shared" si="28"/>
        <v>0</v>
      </c>
      <c r="DF254" s="14">
        <f t="shared" si="29"/>
        <v>14</v>
      </c>
      <c r="DG254" s="148">
        <f t="shared" si="30"/>
        <v>7</v>
      </c>
      <c r="DH254" s="148">
        <f t="shared" si="31"/>
        <v>0.1</v>
      </c>
      <c r="DI254" s="273">
        <f t="shared" si="32"/>
        <v>7</v>
      </c>
      <c r="DJ254" s="264">
        <f t="shared" si="33"/>
        <v>1</v>
      </c>
      <c r="DL254" s="14" t="str">
        <f>IFERROR(#REF!-AP254,"")</f>
        <v/>
      </c>
      <c r="DN254" s="274" t="str">
        <f>IFERROR(#REF!-M254,"")</f>
        <v/>
      </c>
      <c r="DO254" s="186" t="e">
        <f>IF(#REF!&gt;AQ254,0,1)</f>
        <v>#REF!</v>
      </c>
      <c r="DP254" s="186">
        <f t="shared" si="34"/>
        <v>1</v>
      </c>
      <c r="DQ254" s="186">
        <f t="shared" si="35"/>
        <v>1</v>
      </c>
      <c r="DR254" s="186"/>
      <c r="DS254" s="186"/>
      <c r="DT254" s="186"/>
      <c r="DU254" s="186"/>
      <c r="DV254" s="186"/>
      <c r="DW254" s="186"/>
      <c r="DX254" s="186"/>
      <c r="DY254" s="186"/>
      <c r="DZ254" s="186"/>
      <c r="EA254" s="186"/>
      <c r="EB254" s="186"/>
      <c r="EC254" s="186"/>
      <c r="ED254" s="186"/>
      <c r="EE254" s="186"/>
      <c r="EF254" s="186"/>
      <c r="EG254" s="186"/>
      <c r="EH254" s="186"/>
      <c r="EI254" s="186"/>
      <c r="EJ254" s="186"/>
    </row>
    <row r="255" spans="1:140" s="195" customFormat="1" ht="31.5" hidden="1" customHeight="1" x14ac:dyDescent="0.2">
      <c r="A255" s="214">
        <v>44937</v>
      </c>
      <c r="B255" s="194">
        <v>11</v>
      </c>
      <c r="C255" s="194">
        <v>1</v>
      </c>
      <c r="D255" s="193">
        <v>2023</v>
      </c>
      <c r="E255" s="194">
        <v>665</v>
      </c>
      <c r="F255" s="194">
        <v>1251</v>
      </c>
      <c r="G255" s="194">
        <v>0</v>
      </c>
      <c r="H255" s="207" t="s">
        <v>388</v>
      </c>
      <c r="I255" s="148" t="s">
        <v>389</v>
      </c>
      <c r="J255" s="148"/>
      <c r="K255" s="148"/>
      <c r="L255" s="148"/>
      <c r="M255" s="208">
        <v>176</v>
      </c>
      <c r="N255" s="209">
        <v>167</v>
      </c>
      <c r="O255" s="210">
        <v>184</v>
      </c>
      <c r="P255" s="196">
        <v>1002</v>
      </c>
      <c r="Q255" s="196">
        <v>1201</v>
      </c>
      <c r="R255" s="196">
        <v>989</v>
      </c>
      <c r="S255" s="196">
        <v>1120</v>
      </c>
      <c r="T255" s="196">
        <v>1032</v>
      </c>
      <c r="U255" s="196">
        <v>177</v>
      </c>
      <c r="V255" s="196">
        <v>175</v>
      </c>
      <c r="W255" s="196">
        <v>187</v>
      </c>
      <c r="X255" s="196">
        <v>182</v>
      </c>
      <c r="Y255" s="196">
        <v>183</v>
      </c>
      <c r="Z255" s="197"/>
      <c r="AA255" s="197"/>
      <c r="AB255" s="196"/>
      <c r="AC255" s="196"/>
      <c r="AD255" s="196"/>
      <c r="AE255" s="196"/>
      <c r="AF255" s="196"/>
      <c r="AG255" s="196"/>
      <c r="AH255" s="196"/>
      <c r="AI255" s="196"/>
      <c r="AJ255" s="196"/>
      <c r="AK255" s="196"/>
      <c r="AL255" s="197"/>
      <c r="AM255" s="197"/>
      <c r="AN255" s="271">
        <v>1068.8</v>
      </c>
      <c r="AO255" s="271">
        <v>180.8</v>
      </c>
      <c r="AP255" s="218">
        <v>0</v>
      </c>
      <c r="AQ255" s="219">
        <v>0</v>
      </c>
      <c r="AR255" s="217"/>
      <c r="AS255" s="217"/>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t="s">
        <v>179</v>
      </c>
      <c r="BS255" s="186"/>
      <c r="BT255" s="186"/>
      <c r="BU255" s="186"/>
      <c r="BV255" s="186">
        <v>2</v>
      </c>
      <c r="BW255" s="186" t="s">
        <v>388</v>
      </c>
      <c r="BX255" s="186"/>
      <c r="BY255" s="221">
        <v>0</v>
      </c>
      <c r="BZ255" s="217">
        <v>0</v>
      </c>
      <c r="CA255" s="217"/>
      <c r="CB255" s="217">
        <v>0</v>
      </c>
      <c r="CC255" s="217">
        <v>0</v>
      </c>
      <c r="CD255" s="217"/>
      <c r="CE255" s="217">
        <v>0</v>
      </c>
      <c r="CF255" s="186">
        <v>0</v>
      </c>
      <c r="CG255" s="186">
        <v>0</v>
      </c>
      <c r="CH255" s="101">
        <v>0</v>
      </c>
      <c r="CI255" s="101">
        <v>0</v>
      </c>
      <c r="CJ255" s="101">
        <v>0</v>
      </c>
      <c r="CK255" s="101">
        <v>0</v>
      </c>
      <c r="CL255" s="101">
        <v>0</v>
      </c>
      <c r="CM255" s="101">
        <v>0</v>
      </c>
      <c r="CN255" s="101">
        <v>0</v>
      </c>
      <c r="CO255" s="101">
        <v>0</v>
      </c>
      <c r="CP255" s="220">
        <v>0</v>
      </c>
      <c r="CQ255" s="216">
        <v>0</v>
      </c>
      <c r="CR255" s="222"/>
      <c r="CS255" s="198">
        <v>0</v>
      </c>
      <c r="CT255" s="198">
        <v>0</v>
      </c>
      <c r="CU255" s="198">
        <v>0</v>
      </c>
      <c r="CV255" s="198">
        <v>0</v>
      </c>
      <c r="CW255" s="222">
        <v>5.0727272727272723</v>
      </c>
      <c r="CX255" s="272"/>
      <c r="CY255" s="272">
        <v>0</v>
      </c>
      <c r="CZ255" s="272">
        <v>361</v>
      </c>
      <c r="DA255" s="272"/>
      <c r="DB255" s="272"/>
      <c r="DC255" s="272"/>
      <c r="DD255" s="230">
        <f t="shared" si="27"/>
        <v>5.0727272727272723</v>
      </c>
      <c r="DE255" s="273">
        <f t="shared" si="28"/>
        <v>0</v>
      </c>
      <c r="DF255" s="14">
        <f t="shared" si="29"/>
        <v>0</v>
      </c>
      <c r="DG255" s="148" t="str">
        <f t="shared" si="30"/>
        <v/>
      </c>
      <c r="DH255" s="148" t="str">
        <f t="shared" si="31"/>
        <v/>
      </c>
      <c r="DI255" s="273" t="str">
        <f t="shared" si="32"/>
        <v/>
      </c>
      <c r="DJ255" s="264" t="str">
        <f t="shared" si="33"/>
        <v/>
      </c>
      <c r="DL255" s="14" t="str">
        <f>IFERROR(#REF!-AP255,"")</f>
        <v/>
      </c>
      <c r="DN255" s="274" t="str">
        <f>IFERROR(#REF!-M255,"")</f>
        <v/>
      </c>
      <c r="DO255" s="186" t="e">
        <f>IF(#REF!&gt;AQ255,0,1)</f>
        <v>#REF!</v>
      </c>
      <c r="DP255" s="186">
        <f t="shared" si="34"/>
        <v>1</v>
      </c>
      <c r="DQ255" s="186">
        <f t="shared" si="35"/>
        <v>1</v>
      </c>
      <c r="DR255" s="186"/>
      <c r="DS255" s="186"/>
      <c r="DT255" s="186"/>
      <c r="DU255" s="186"/>
      <c r="DV255" s="186"/>
      <c r="DW255" s="186"/>
      <c r="DX255" s="186"/>
      <c r="DY255" s="186"/>
      <c r="DZ255" s="186"/>
      <c r="EA255" s="186"/>
      <c r="EB255" s="186"/>
      <c r="EC255" s="186"/>
      <c r="ED255" s="186"/>
      <c r="EE255" s="186"/>
      <c r="EF255" s="186"/>
      <c r="EG255" s="186"/>
      <c r="EH255" s="186"/>
      <c r="EI255" s="186"/>
      <c r="EJ255" s="186"/>
    </row>
    <row r="256" spans="1:140" s="195" customFormat="1" ht="31.5" hidden="1" customHeight="1" x14ac:dyDescent="0.2">
      <c r="A256" s="214">
        <v>44937</v>
      </c>
      <c r="B256" s="194">
        <v>11</v>
      </c>
      <c r="C256" s="194">
        <v>1</v>
      </c>
      <c r="D256" s="193">
        <v>2023</v>
      </c>
      <c r="E256" s="194">
        <v>675</v>
      </c>
      <c r="F256" s="194">
        <v>1264</v>
      </c>
      <c r="G256" s="194">
        <v>0</v>
      </c>
      <c r="H256" s="207" t="s">
        <v>187</v>
      </c>
      <c r="I256" s="148" t="s">
        <v>188</v>
      </c>
      <c r="J256" s="148"/>
      <c r="K256" s="148"/>
      <c r="L256" s="148"/>
      <c r="M256" s="208">
        <v>90</v>
      </c>
      <c r="N256" s="209">
        <v>85</v>
      </c>
      <c r="O256" s="210">
        <v>94</v>
      </c>
      <c r="P256" s="196">
        <v>990</v>
      </c>
      <c r="Q256" s="196">
        <v>759</v>
      </c>
      <c r="R256" s="196">
        <v>956</v>
      </c>
      <c r="S256" s="196">
        <v>792</v>
      </c>
      <c r="T256" s="196">
        <v>852</v>
      </c>
      <c r="U256" s="196">
        <v>125</v>
      </c>
      <c r="V256" s="196">
        <v>133</v>
      </c>
      <c r="W256" s="196">
        <v>142</v>
      </c>
      <c r="X256" s="196">
        <v>125</v>
      </c>
      <c r="Y256" s="196">
        <v>124</v>
      </c>
      <c r="Z256" s="197"/>
      <c r="AA256" s="197"/>
      <c r="AB256" s="196"/>
      <c r="AC256" s="196"/>
      <c r="AD256" s="196"/>
      <c r="AE256" s="196"/>
      <c r="AF256" s="196"/>
      <c r="AG256" s="196"/>
      <c r="AH256" s="196"/>
      <c r="AI256" s="196"/>
      <c r="AJ256" s="196"/>
      <c r="AK256" s="196"/>
      <c r="AL256" s="197"/>
      <c r="AM256" s="197"/>
      <c r="AN256" s="271">
        <v>869.8</v>
      </c>
      <c r="AO256" s="271">
        <v>129.80000000000001</v>
      </c>
      <c r="AP256" s="218">
        <v>0</v>
      </c>
      <c r="AQ256" s="219">
        <v>0</v>
      </c>
      <c r="AR256" s="217"/>
      <c r="AS256" s="217"/>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t="s">
        <v>179</v>
      </c>
      <c r="BS256" s="186"/>
      <c r="BT256" s="186"/>
      <c r="BU256" s="186"/>
      <c r="BV256" s="186">
        <v>2</v>
      </c>
      <c r="BW256" s="186" t="s">
        <v>187</v>
      </c>
      <c r="BX256" s="186"/>
      <c r="BY256" s="221">
        <v>0</v>
      </c>
      <c r="BZ256" s="217">
        <v>0</v>
      </c>
      <c r="CA256" s="217"/>
      <c r="CB256" s="217">
        <v>0</v>
      </c>
      <c r="CC256" s="217">
        <v>0</v>
      </c>
      <c r="CD256" s="217"/>
      <c r="CE256" s="217">
        <v>0</v>
      </c>
      <c r="CF256" s="186">
        <v>0</v>
      </c>
      <c r="CG256" s="186">
        <v>0</v>
      </c>
      <c r="CH256" s="101">
        <v>0</v>
      </c>
      <c r="CI256" s="101">
        <v>0</v>
      </c>
      <c r="CJ256" s="101">
        <v>0</v>
      </c>
      <c r="CK256" s="101">
        <v>0</v>
      </c>
      <c r="CL256" s="101">
        <v>0</v>
      </c>
      <c r="CM256" s="101">
        <v>0</v>
      </c>
      <c r="CN256" s="101">
        <v>0</v>
      </c>
      <c r="CO256" s="101">
        <v>0</v>
      </c>
      <c r="CP256" s="220">
        <v>0</v>
      </c>
      <c r="CQ256" s="216">
        <v>0</v>
      </c>
      <c r="CR256" s="222"/>
      <c r="CS256" s="198">
        <v>0</v>
      </c>
      <c r="CT256" s="198">
        <v>0</v>
      </c>
      <c r="CU256" s="198">
        <v>0</v>
      </c>
      <c r="CV256" s="198">
        <v>0</v>
      </c>
      <c r="CW256" s="222">
        <v>8.6644444444444435</v>
      </c>
      <c r="CX256" s="272"/>
      <c r="CY256" s="272">
        <v>0</v>
      </c>
      <c r="CZ256" s="272">
        <v>361</v>
      </c>
      <c r="DA256" s="272"/>
      <c r="DB256" s="272"/>
      <c r="DC256" s="272"/>
      <c r="DD256" s="230">
        <f t="shared" si="27"/>
        <v>8.6644444444444435</v>
      </c>
      <c r="DE256" s="273">
        <f t="shared" si="28"/>
        <v>0</v>
      </c>
      <c r="DF256" s="14">
        <f t="shared" si="29"/>
        <v>0</v>
      </c>
      <c r="DG256" s="148" t="str">
        <f t="shared" si="30"/>
        <v/>
      </c>
      <c r="DH256" s="148" t="str">
        <f t="shared" si="31"/>
        <v/>
      </c>
      <c r="DI256" s="273" t="str">
        <f t="shared" si="32"/>
        <v/>
      </c>
      <c r="DJ256" s="264" t="str">
        <f t="shared" si="33"/>
        <v/>
      </c>
      <c r="DL256" s="14" t="str">
        <f>IFERROR(#REF!-AP256,"")</f>
        <v/>
      </c>
      <c r="DN256" s="274" t="str">
        <f>IFERROR(#REF!-M256,"")</f>
        <v/>
      </c>
      <c r="DO256" s="186" t="e">
        <f>IF(#REF!&gt;AQ256,0,1)</f>
        <v>#REF!</v>
      </c>
      <c r="DP256" s="186">
        <f t="shared" si="34"/>
        <v>1</v>
      </c>
      <c r="DQ256" s="186">
        <f t="shared" si="35"/>
        <v>0</v>
      </c>
      <c r="DR256" s="186"/>
      <c r="DS256" s="186"/>
      <c r="DT256" s="186"/>
      <c r="DU256" s="186"/>
      <c r="DV256" s="186"/>
      <c r="DW256" s="186"/>
      <c r="DX256" s="186"/>
      <c r="DY256" s="186"/>
      <c r="DZ256" s="186"/>
      <c r="EA256" s="186"/>
      <c r="EB256" s="186"/>
      <c r="EC256" s="186"/>
      <c r="ED256" s="186"/>
      <c r="EE256" s="186"/>
      <c r="EF256" s="186"/>
      <c r="EG256" s="186"/>
      <c r="EH256" s="186"/>
      <c r="EI256" s="186"/>
      <c r="EJ256" s="186"/>
    </row>
    <row r="257" spans="1:140" s="195" customFormat="1" ht="31.5" hidden="1" customHeight="1" x14ac:dyDescent="0.2">
      <c r="A257" s="214">
        <v>44937</v>
      </c>
      <c r="B257" s="194">
        <v>11</v>
      </c>
      <c r="C257" s="194">
        <v>1</v>
      </c>
      <c r="D257" s="193">
        <v>2023</v>
      </c>
      <c r="E257" s="194">
        <v>679</v>
      </c>
      <c r="F257" s="194">
        <v>1271</v>
      </c>
      <c r="G257" s="194">
        <v>0</v>
      </c>
      <c r="H257" s="207" t="s">
        <v>390</v>
      </c>
      <c r="I257" s="148" t="s">
        <v>391</v>
      </c>
      <c r="J257" s="148"/>
      <c r="K257" s="148"/>
      <c r="L257" s="148"/>
      <c r="M257" s="208">
        <v>480</v>
      </c>
      <c r="N257" s="209">
        <v>456</v>
      </c>
      <c r="O257" s="210">
        <v>504</v>
      </c>
      <c r="P257" s="196">
        <v>2323</v>
      </c>
      <c r="Q257" s="196">
        <v>2356</v>
      </c>
      <c r="R257" s="196">
        <v>2453</v>
      </c>
      <c r="S257" s="196">
        <v>3210</v>
      </c>
      <c r="T257" s="196">
        <v>2832</v>
      </c>
      <c r="U257" s="196">
        <v>485</v>
      </c>
      <c r="V257" s="196">
        <v>469</v>
      </c>
      <c r="W257" s="196">
        <v>478</v>
      </c>
      <c r="X257" s="196">
        <v>496</v>
      </c>
      <c r="Y257" s="196">
        <v>465</v>
      </c>
      <c r="Z257" s="197"/>
      <c r="AA257" s="197"/>
      <c r="AB257" s="196"/>
      <c r="AC257" s="196"/>
      <c r="AD257" s="196"/>
      <c r="AE257" s="196"/>
      <c r="AF257" s="196"/>
      <c r="AG257" s="196"/>
      <c r="AH257" s="196"/>
      <c r="AI257" s="196"/>
      <c r="AJ257" s="196"/>
      <c r="AK257" s="196"/>
      <c r="AL257" s="197"/>
      <c r="AM257" s="197"/>
      <c r="AN257" s="271">
        <v>2634.8</v>
      </c>
      <c r="AO257" s="271">
        <v>478.6</v>
      </c>
      <c r="AP257" s="218">
        <v>0</v>
      </c>
      <c r="AQ257" s="219">
        <v>0</v>
      </c>
      <c r="AR257" s="217"/>
      <c r="AS257" s="217"/>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t="s">
        <v>179</v>
      </c>
      <c r="BS257" s="186"/>
      <c r="BT257" s="186"/>
      <c r="BU257" s="186"/>
      <c r="BV257" s="186">
        <v>2</v>
      </c>
      <c r="BW257" s="186" t="s">
        <v>392</v>
      </c>
      <c r="BX257" s="186"/>
      <c r="BY257" s="221">
        <v>0</v>
      </c>
      <c r="BZ257" s="217">
        <v>0</v>
      </c>
      <c r="CA257" s="217"/>
      <c r="CB257" s="217">
        <v>0</v>
      </c>
      <c r="CC257" s="217">
        <v>0</v>
      </c>
      <c r="CD257" s="217"/>
      <c r="CE257" s="217">
        <v>0</v>
      </c>
      <c r="CF257" s="186">
        <v>0</v>
      </c>
      <c r="CG257" s="186">
        <v>0</v>
      </c>
      <c r="CH257" s="101">
        <v>0</v>
      </c>
      <c r="CI257" s="101">
        <v>0</v>
      </c>
      <c r="CJ257" s="101">
        <v>0</v>
      </c>
      <c r="CK257" s="101">
        <v>0</v>
      </c>
      <c r="CL257" s="101">
        <v>0</v>
      </c>
      <c r="CM257" s="101">
        <v>0</v>
      </c>
      <c r="CN257" s="101">
        <v>0</v>
      </c>
      <c r="CO257" s="101">
        <v>0</v>
      </c>
      <c r="CP257" s="220">
        <v>0</v>
      </c>
      <c r="CQ257" s="216">
        <v>0</v>
      </c>
      <c r="CR257" s="222"/>
      <c r="CS257" s="198">
        <v>0</v>
      </c>
      <c r="CT257" s="198">
        <v>0</v>
      </c>
      <c r="CU257" s="198">
        <v>0</v>
      </c>
      <c r="CV257" s="198">
        <v>0</v>
      </c>
      <c r="CW257" s="222">
        <v>4.4891666666666667</v>
      </c>
      <c r="CX257" s="272"/>
      <c r="CY257" s="272">
        <v>0</v>
      </c>
      <c r="CZ257" s="272">
        <v>361</v>
      </c>
      <c r="DA257" s="272"/>
      <c r="DB257" s="272"/>
      <c r="DC257" s="272"/>
      <c r="DD257" s="230">
        <f t="shared" si="27"/>
        <v>4.4891666666666667</v>
      </c>
      <c r="DE257" s="273">
        <f t="shared" si="28"/>
        <v>0</v>
      </c>
      <c r="DF257" s="14">
        <f t="shared" si="29"/>
        <v>0</v>
      </c>
      <c r="DG257" s="148" t="str">
        <f t="shared" si="30"/>
        <v/>
      </c>
      <c r="DH257" s="148" t="str">
        <f t="shared" si="31"/>
        <v/>
      </c>
      <c r="DI257" s="273" t="str">
        <f t="shared" si="32"/>
        <v/>
      </c>
      <c r="DJ257" s="264" t="str">
        <f t="shared" si="33"/>
        <v/>
      </c>
      <c r="DL257" s="14" t="str">
        <f>IFERROR(#REF!-AP257,"")</f>
        <v/>
      </c>
      <c r="DN257" s="274" t="str">
        <f>IFERROR(#REF!-M257,"")</f>
        <v/>
      </c>
      <c r="DO257" s="186" t="e">
        <f>IF(#REF!&gt;AQ257,0,1)</f>
        <v>#REF!</v>
      </c>
      <c r="DP257" s="186">
        <f t="shared" si="34"/>
        <v>1</v>
      </c>
      <c r="DQ257" s="186">
        <f t="shared" si="35"/>
        <v>1</v>
      </c>
      <c r="DR257" s="186"/>
      <c r="DS257" s="186"/>
      <c r="DT257" s="186"/>
      <c r="DU257" s="186"/>
      <c r="DV257" s="186"/>
      <c r="DW257" s="186"/>
      <c r="DX257" s="186"/>
      <c r="DY257" s="186"/>
      <c r="DZ257" s="186"/>
      <c r="EA257" s="186"/>
      <c r="EB257" s="186"/>
      <c r="EC257" s="186"/>
      <c r="ED257" s="186"/>
      <c r="EE257" s="186"/>
      <c r="EF257" s="186"/>
      <c r="EG257" s="186"/>
      <c r="EH257" s="186"/>
      <c r="EI257" s="186"/>
      <c r="EJ257" s="186"/>
    </row>
    <row r="258" spans="1:140" s="195" customFormat="1" ht="31.5" hidden="1" customHeight="1" x14ac:dyDescent="0.2">
      <c r="A258" s="214">
        <v>44937</v>
      </c>
      <c r="B258" s="194">
        <v>11</v>
      </c>
      <c r="C258" s="194">
        <v>1</v>
      </c>
      <c r="D258" s="193">
        <v>2023</v>
      </c>
      <c r="E258" s="194">
        <v>376</v>
      </c>
      <c r="F258" s="194">
        <v>438</v>
      </c>
      <c r="G258" s="194">
        <v>1</v>
      </c>
      <c r="H258" s="207" t="s">
        <v>225</v>
      </c>
      <c r="I258" s="148" t="s">
        <v>226</v>
      </c>
      <c r="J258" s="148" t="s">
        <v>193</v>
      </c>
      <c r="K258" s="148">
        <v>3</v>
      </c>
      <c r="L258" s="148">
        <v>2</v>
      </c>
      <c r="M258" s="208">
        <v>335</v>
      </c>
      <c r="N258" s="209">
        <v>315</v>
      </c>
      <c r="O258" s="210">
        <v>358</v>
      </c>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c r="AO258" s="271"/>
      <c r="AP258" s="218">
        <v>75</v>
      </c>
      <c r="AQ258" s="219">
        <v>144</v>
      </c>
      <c r="AR258" s="217"/>
      <c r="AS258" s="217"/>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t="s">
        <v>194</v>
      </c>
      <c r="BS258" s="186" t="s">
        <v>195</v>
      </c>
      <c r="BT258" s="186" t="s">
        <v>227</v>
      </c>
      <c r="BU258" s="186" t="s">
        <v>197</v>
      </c>
      <c r="BV258" s="186">
        <v>2</v>
      </c>
      <c r="BW258" s="186" t="s">
        <v>228</v>
      </c>
      <c r="BX258" s="186" t="s">
        <v>198</v>
      </c>
      <c r="BY258" s="221">
        <v>1.4999999999999999E-2</v>
      </c>
      <c r="BZ258" s="217">
        <v>0</v>
      </c>
      <c r="CA258" s="217">
        <v>0</v>
      </c>
      <c r="CB258" s="217">
        <v>0</v>
      </c>
      <c r="CC258" s="217">
        <v>0</v>
      </c>
      <c r="CD258" s="217">
        <v>0</v>
      </c>
      <c r="CE258" s="217">
        <v>0</v>
      </c>
      <c r="CF258" s="186">
        <v>0</v>
      </c>
      <c r="CG258" s="186">
        <v>0</v>
      </c>
      <c r="CH258" s="101">
        <v>0</v>
      </c>
      <c r="CI258" s="101">
        <v>0</v>
      </c>
      <c r="CJ258" s="101">
        <v>0</v>
      </c>
      <c r="CK258" s="101">
        <v>0</v>
      </c>
      <c r="CL258" s="101">
        <v>0</v>
      </c>
      <c r="CM258" s="101">
        <v>0</v>
      </c>
      <c r="CN258" s="101">
        <v>0</v>
      </c>
      <c r="CO258" s="101">
        <v>0</v>
      </c>
      <c r="CP258" s="220">
        <v>0</v>
      </c>
      <c r="CQ258" s="216">
        <v>0</v>
      </c>
      <c r="CR258" s="222"/>
      <c r="CS258" s="198">
        <v>0</v>
      </c>
      <c r="CT258" s="198">
        <v>0</v>
      </c>
      <c r="CU258" s="198"/>
      <c r="CV258" s="198"/>
      <c r="CW258" s="222"/>
      <c r="CX258" s="272"/>
      <c r="CY258" s="272">
        <v>0</v>
      </c>
      <c r="CZ258" s="272">
        <v>361</v>
      </c>
      <c r="DA258" s="272"/>
      <c r="DB258" s="272"/>
      <c r="DC258" s="272"/>
      <c r="DD258" s="230">
        <f t="shared" si="27"/>
        <v>-1</v>
      </c>
      <c r="DE258" s="273">
        <f t="shared" si="28"/>
        <v>0</v>
      </c>
      <c r="DF258" s="14">
        <f t="shared" si="29"/>
        <v>0</v>
      </c>
      <c r="DG258" s="148">
        <f t="shared" si="30"/>
        <v>0</v>
      </c>
      <c r="DH258" s="148" t="str">
        <f t="shared" si="31"/>
        <v/>
      </c>
      <c r="DI258" s="273">
        <f t="shared" si="32"/>
        <v>0</v>
      </c>
      <c r="DJ258" s="264" t="str">
        <f t="shared" si="33"/>
        <v/>
      </c>
      <c r="DL258" s="14" t="str">
        <f>IFERROR(#REF!-AP258,"")</f>
        <v/>
      </c>
      <c r="DN258" s="274" t="str">
        <f>IFERROR(#REF!-M258,"")</f>
        <v/>
      </c>
      <c r="DO258" s="186" t="e">
        <f>IF(#REF!&gt;AQ258,0,1)</f>
        <v>#REF!</v>
      </c>
      <c r="DP258" s="186">
        <f t="shared" si="34"/>
        <v>0</v>
      </c>
      <c r="DQ258" s="186">
        <f t="shared" si="35"/>
        <v>1</v>
      </c>
      <c r="DR258" s="186"/>
      <c r="DS258" s="186"/>
      <c r="DT258" s="186"/>
      <c r="DU258" s="186"/>
      <c r="DV258" s="186"/>
      <c r="DW258" s="186"/>
      <c r="DX258" s="186"/>
      <c r="DY258" s="186"/>
      <c r="DZ258" s="186"/>
      <c r="EA258" s="186"/>
      <c r="EB258" s="186"/>
      <c r="EC258" s="186"/>
      <c r="ED258" s="186"/>
      <c r="EE258" s="186"/>
      <c r="EF258" s="186"/>
      <c r="EG258" s="186"/>
      <c r="EH258" s="186"/>
      <c r="EI258" s="186"/>
      <c r="EJ258" s="186"/>
    </row>
    <row r="259" spans="1:140" s="195" customFormat="1" ht="31.5" hidden="1" customHeight="1" x14ac:dyDescent="0.2">
      <c r="A259" s="214">
        <v>44937</v>
      </c>
      <c r="B259" s="194">
        <v>11</v>
      </c>
      <c r="C259" s="194">
        <v>1</v>
      </c>
      <c r="D259" s="193">
        <v>2023</v>
      </c>
      <c r="E259" s="194">
        <v>425</v>
      </c>
      <c r="F259" s="194">
        <v>674</v>
      </c>
      <c r="G259" s="194">
        <v>1</v>
      </c>
      <c r="H259" s="207" t="s">
        <v>238</v>
      </c>
      <c r="I259" s="148" t="s">
        <v>239</v>
      </c>
      <c r="J259" s="148" t="s">
        <v>217</v>
      </c>
      <c r="K259" s="148">
        <v>2</v>
      </c>
      <c r="L259" s="148">
        <v>1</v>
      </c>
      <c r="M259" s="208">
        <v>256</v>
      </c>
      <c r="N259" s="209">
        <v>240</v>
      </c>
      <c r="O259" s="210">
        <v>274</v>
      </c>
      <c r="P259" s="196"/>
      <c r="Q259" s="196">
        <v>374</v>
      </c>
      <c r="R259" s="196">
        <v>351</v>
      </c>
      <c r="S259" s="196">
        <v>366</v>
      </c>
      <c r="T259" s="196"/>
      <c r="U259" s="196"/>
      <c r="V259" s="196">
        <v>303</v>
      </c>
      <c r="W259" s="196">
        <v>279</v>
      </c>
      <c r="X259" s="196">
        <v>305</v>
      </c>
      <c r="Y259" s="196"/>
      <c r="Z259" s="197">
        <v>93</v>
      </c>
      <c r="AA259" s="197">
        <v>91</v>
      </c>
      <c r="AB259" s="196"/>
      <c r="AC259" s="196">
        <v>357</v>
      </c>
      <c r="AD259" s="196">
        <v>342</v>
      </c>
      <c r="AE259" s="196">
        <v>352</v>
      </c>
      <c r="AF259" s="196"/>
      <c r="AG259" s="196"/>
      <c r="AH259" s="196">
        <v>284</v>
      </c>
      <c r="AI259" s="196">
        <v>281</v>
      </c>
      <c r="AJ259" s="196">
        <v>277</v>
      </c>
      <c r="AK259" s="196"/>
      <c r="AL259" s="197">
        <v>91</v>
      </c>
      <c r="AM259" s="197">
        <v>91</v>
      </c>
      <c r="AN259" s="271">
        <v>357</v>
      </c>
      <c r="AO259" s="271">
        <v>288.16666666666669</v>
      </c>
      <c r="AP259" s="218">
        <v>60</v>
      </c>
      <c r="AQ259" s="219">
        <v>120</v>
      </c>
      <c r="AR259" s="217">
        <v>78.688524590163937</v>
      </c>
      <c r="AS259" s="217">
        <v>91.5</v>
      </c>
      <c r="AT259" s="217"/>
      <c r="AU259" s="217"/>
      <c r="AV259" s="217">
        <v>560</v>
      </c>
      <c r="AW259" s="217">
        <v>2</v>
      </c>
      <c r="AX259" s="217">
        <v>2</v>
      </c>
      <c r="AY259" s="217">
        <v>2</v>
      </c>
      <c r="AZ259" s="217"/>
      <c r="BA259" s="217"/>
      <c r="BB259" s="217"/>
      <c r="BC259" s="217"/>
      <c r="BD259" s="217"/>
      <c r="BE259" s="217"/>
      <c r="BF259" s="217"/>
      <c r="BG259" s="217"/>
      <c r="BH259" s="217"/>
      <c r="BI259" s="217">
        <v>2</v>
      </c>
      <c r="BJ259" s="217">
        <v>2</v>
      </c>
      <c r="BK259" s="217">
        <v>1</v>
      </c>
      <c r="BL259" s="217"/>
      <c r="BM259" s="217"/>
      <c r="BN259" s="217"/>
      <c r="BO259" s="217"/>
      <c r="BP259" s="217"/>
      <c r="BQ259" s="217"/>
      <c r="BR259" s="186" t="s">
        <v>194</v>
      </c>
      <c r="BS259" s="186" t="s">
        <v>195</v>
      </c>
      <c r="BT259" s="186" t="s">
        <v>240</v>
      </c>
      <c r="BU259" s="186" t="s">
        <v>219</v>
      </c>
      <c r="BV259" s="186">
        <v>2</v>
      </c>
      <c r="BW259" s="186" t="s">
        <v>238</v>
      </c>
      <c r="BX259" s="186" t="s">
        <v>198</v>
      </c>
      <c r="BY259" s="221">
        <v>1.4999999999999999E-2</v>
      </c>
      <c r="BZ259" s="217">
        <v>6</v>
      </c>
      <c r="CA259" s="217">
        <v>6</v>
      </c>
      <c r="CB259" s="217">
        <v>566</v>
      </c>
      <c r="CC259" s="217">
        <v>5</v>
      </c>
      <c r="CD259" s="217">
        <v>5</v>
      </c>
      <c r="CE259" s="217">
        <v>5</v>
      </c>
      <c r="CF259" s="186">
        <v>4</v>
      </c>
      <c r="CG259" s="186">
        <v>4</v>
      </c>
      <c r="CH259" s="101">
        <v>3</v>
      </c>
      <c r="CI259" s="101">
        <v>0</v>
      </c>
      <c r="CJ259" s="101">
        <v>0</v>
      </c>
      <c r="CK259" s="101">
        <v>0</v>
      </c>
      <c r="CL259" s="101">
        <v>0</v>
      </c>
      <c r="CM259" s="101">
        <v>0</v>
      </c>
      <c r="CN259" s="101">
        <v>0</v>
      </c>
      <c r="CO259" s="101">
        <v>11</v>
      </c>
      <c r="CP259" s="220">
        <v>11</v>
      </c>
      <c r="CQ259" s="216">
        <v>571</v>
      </c>
      <c r="CR259" s="222">
        <v>1.9264448336252189E-2</v>
      </c>
      <c r="CS259" s="198">
        <v>2.8159999999999998</v>
      </c>
      <c r="CT259" s="198">
        <v>146.17599999999999</v>
      </c>
      <c r="CU259" s="198">
        <v>3.1698333333333339</v>
      </c>
      <c r="CV259" s="198">
        <v>164.54316666666671</v>
      </c>
      <c r="CW259" s="222">
        <v>0.39453125</v>
      </c>
      <c r="CX259" s="272">
        <v>0.1397916666666667</v>
      </c>
      <c r="CY259" s="272">
        <v>562175.45454545459</v>
      </c>
      <c r="CZ259" s="272">
        <v>361</v>
      </c>
      <c r="DA259" s="272"/>
      <c r="DB259" s="272"/>
      <c r="DC259" s="272"/>
      <c r="DD259" s="230">
        <f t="shared" si="27"/>
        <v>0.39453125</v>
      </c>
      <c r="DE259" s="273">
        <f t="shared" si="28"/>
        <v>560</v>
      </c>
      <c r="DF259" s="14">
        <f t="shared" si="29"/>
        <v>11</v>
      </c>
      <c r="DG259" s="148">
        <f t="shared" si="30"/>
        <v>11</v>
      </c>
      <c r="DH259" s="148">
        <f t="shared" si="31"/>
        <v>0.1</v>
      </c>
      <c r="DI259" s="273">
        <f t="shared" si="32"/>
        <v>571</v>
      </c>
      <c r="DJ259" s="264">
        <f t="shared" si="33"/>
        <v>1.9264448336252189E-2</v>
      </c>
      <c r="DL259" s="14" t="str">
        <f>IFERROR(#REF!-AP259,"")</f>
        <v/>
      </c>
      <c r="DN259" s="274" t="str">
        <f>IFERROR(#REF!-M259,"")</f>
        <v/>
      </c>
      <c r="DO259" s="186" t="e">
        <f>IF(#REF!&gt;AQ259,0,1)</f>
        <v>#REF!</v>
      </c>
      <c r="DP259" s="186">
        <f t="shared" si="34"/>
        <v>1</v>
      </c>
      <c r="DQ259" s="186">
        <f t="shared" si="35"/>
        <v>0</v>
      </c>
      <c r="DR259" s="186"/>
      <c r="DS259" s="186"/>
      <c r="DT259" s="186"/>
      <c r="DU259" s="186"/>
      <c r="DV259" s="186"/>
      <c r="DW259" s="186"/>
      <c r="DX259" s="186"/>
      <c r="DY259" s="186"/>
      <c r="DZ259" s="186"/>
      <c r="EA259" s="186"/>
      <c r="EB259" s="186"/>
      <c r="EC259" s="186"/>
      <c r="ED259" s="186"/>
      <c r="EE259" s="186"/>
      <c r="EF259" s="186"/>
      <c r="EG259" s="186"/>
      <c r="EH259" s="186"/>
      <c r="EI259" s="186"/>
      <c r="EJ259" s="186"/>
    </row>
    <row r="260" spans="1:140" s="195" customFormat="1" ht="31.5" hidden="1" customHeight="1" x14ac:dyDescent="0.2">
      <c r="A260" s="214">
        <v>44937</v>
      </c>
      <c r="B260" s="194">
        <v>11</v>
      </c>
      <c r="C260" s="194">
        <v>1</v>
      </c>
      <c r="D260" s="193">
        <v>2023</v>
      </c>
      <c r="E260" s="194">
        <v>125</v>
      </c>
      <c r="F260" s="194">
        <v>690</v>
      </c>
      <c r="G260" s="194">
        <v>2</v>
      </c>
      <c r="H260" s="207" t="s">
        <v>364</v>
      </c>
      <c r="I260" s="148" t="s">
        <v>365</v>
      </c>
      <c r="J260" s="148" t="s">
        <v>193</v>
      </c>
      <c r="K260" s="148">
        <v>4</v>
      </c>
      <c r="L260" s="148">
        <v>4</v>
      </c>
      <c r="M260" s="208">
        <v>170</v>
      </c>
      <c r="N260" s="209">
        <v>153</v>
      </c>
      <c r="O260" s="210">
        <v>187</v>
      </c>
      <c r="P260" s="196"/>
      <c r="Q260" s="196">
        <v>208</v>
      </c>
      <c r="R260" s="196">
        <v>177</v>
      </c>
      <c r="S260" s="196">
        <v>180</v>
      </c>
      <c r="T260" s="196"/>
      <c r="U260" s="196"/>
      <c r="V260" s="196">
        <v>166</v>
      </c>
      <c r="W260" s="196">
        <v>141</v>
      </c>
      <c r="X260" s="196">
        <v>157</v>
      </c>
      <c r="Y260" s="196"/>
      <c r="Z260" s="197"/>
      <c r="AA260" s="197"/>
      <c r="AB260" s="196"/>
      <c r="AC260" s="196">
        <v>185</v>
      </c>
      <c r="AD260" s="196">
        <v>194</v>
      </c>
      <c r="AE260" s="196">
        <v>190</v>
      </c>
      <c r="AF260" s="196"/>
      <c r="AG260" s="196"/>
      <c r="AH260" s="196">
        <v>153</v>
      </c>
      <c r="AI260" s="196">
        <v>158</v>
      </c>
      <c r="AJ260" s="196">
        <v>161</v>
      </c>
      <c r="AK260" s="196"/>
      <c r="AL260" s="197"/>
      <c r="AM260" s="197"/>
      <c r="AN260" s="271">
        <v>189</v>
      </c>
      <c r="AO260" s="271">
        <v>156</v>
      </c>
      <c r="AP260" s="218">
        <v>120</v>
      </c>
      <c r="AQ260" s="219">
        <v>120</v>
      </c>
      <c r="AR260" s="217"/>
      <c r="AS260" s="217"/>
      <c r="AT260" s="217"/>
      <c r="AU260" s="217"/>
      <c r="AV260" s="217">
        <v>2208</v>
      </c>
      <c r="AW260" s="217">
        <v>3</v>
      </c>
      <c r="AX260" s="217">
        <v>3</v>
      </c>
      <c r="AY260" s="217">
        <v>4</v>
      </c>
      <c r="AZ260" s="217"/>
      <c r="BA260" s="217"/>
      <c r="BB260" s="217"/>
      <c r="BC260" s="217"/>
      <c r="BD260" s="217"/>
      <c r="BE260" s="217"/>
      <c r="BF260" s="217"/>
      <c r="BG260" s="217"/>
      <c r="BH260" s="217">
        <v>504</v>
      </c>
      <c r="BI260" s="217">
        <v>4</v>
      </c>
      <c r="BJ260" s="217">
        <v>2</v>
      </c>
      <c r="BK260" s="217">
        <v>2</v>
      </c>
      <c r="BL260" s="217"/>
      <c r="BM260" s="217"/>
      <c r="BN260" s="217"/>
      <c r="BO260" s="217"/>
      <c r="BP260" s="217"/>
      <c r="BQ260" s="217"/>
      <c r="BR260" s="186" t="s">
        <v>366</v>
      </c>
      <c r="BS260" s="186" t="s">
        <v>367</v>
      </c>
      <c r="BT260" s="186"/>
      <c r="BU260" s="186"/>
      <c r="BV260" s="186">
        <v>2</v>
      </c>
      <c r="BW260" s="186" t="s">
        <v>368</v>
      </c>
      <c r="BX260" s="186" t="s">
        <v>198</v>
      </c>
      <c r="BY260" s="221">
        <v>1.4999999999999999E-2</v>
      </c>
      <c r="BZ260" s="217">
        <v>10</v>
      </c>
      <c r="CA260" s="217">
        <v>2.5</v>
      </c>
      <c r="CB260" s="217">
        <v>2210</v>
      </c>
      <c r="CC260" s="217">
        <v>8</v>
      </c>
      <c r="CD260" s="217">
        <v>2</v>
      </c>
      <c r="CE260" s="217">
        <v>506</v>
      </c>
      <c r="CF260" s="186">
        <v>1</v>
      </c>
      <c r="CG260" s="186">
        <v>1</v>
      </c>
      <c r="CH260" s="101">
        <v>1</v>
      </c>
      <c r="CI260" s="101">
        <v>0</v>
      </c>
      <c r="CJ260" s="101">
        <v>0</v>
      </c>
      <c r="CK260" s="101">
        <v>0</v>
      </c>
      <c r="CL260" s="101">
        <v>0</v>
      </c>
      <c r="CM260" s="101">
        <v>0</v>
      </c>
      <c r="CN260" s="101">
        <v>0</v>
      </c>
      <c r="CO260" s="101">
        <v>18</v>
      </c>
      <c r="CP260" s="220">
        <v>4</v>
      </c>
      <c r="CQ260" s="216">
        <v>2716</v>
      </c>
      <c r="CR260" s="222">
        <v>1.656848306332842E-3</v>
      </c>
      <c r="CS260" s="198">
        <v>0.76500000000000001</v>
      </c>
      <c r="CT260" s="198">
        <v>461.72</v>
      </c>
      <c r="CU260" s="198">
        <v>0.70199999999999996</v>
      </c>
      <c r="CV260" s="198">
        <v>423.69600000000003</v>
      </c>
      <c r="CW260" s="222">
        <v>0.1117647058823529</v>
      </c>
      <c r="CX260" s="272"/>
      <c r="CY260" s="272">
        <v>5348050.9090909092</v>
      </c>
      <c r="CZ260" s="272">
        <v>361</v>
      </c>
      <c r="DA260" s="272"/>
      <c r="DB260" s="272"/>
      <c r="DC260" s="272"/>
      <c r="DD260" s="230">
        <f t="shared" ref="DD260:DD323" si="36">IFERROR((AN260-M260)/M260,"")</f>
        <v>0.11176470588235295</v>
      </c>
      <c r="DE260" s="273">
        <f t="shared" ref="DE260:DE323" si="37">AV260+BH260</f>
        <v>2712</v>
      </c>
      <c r="DF260" s="14">
        <f t="shared" ref="DF260:DF323" si="38">SUM(BI260:BQ260,AW260:BE260)</f>
        <v>18</v>
      </c>
      <c r="DG260" s="148">
        <f t="shared" ref="DG260:DG323" si="39">IFERROR(ROUND(DF260/L260,0),"")</f>
        <v>5</v>
      </c>
      <c r="DH260" s="148" t="str">
        <f t="shared" ref="DH260:DH323" si="40">IFERROR(ROUND(CP260/AR260,1),"")</f>
        <v/>
      </c>
      <c r="DI260" s="273">
        <f t="shared" ref="DI260:DI323" si="41">IFERROR(DE260+DG260,"")</f>
        <v>2717</v>
      </c>
      <c r="DJ260" s="264">
        <f t="shared" ref="DJ260:DJ323" si="42">IFERROR(DG260/DI260,"")</f>
        <v>1.8402649981597351E-3</v>
      </c>
      <c r="DL260" s="14" t="str">
        <f>IFERROR(#REF!-AP260,"")</f>
        <v/>
      </c>
      <c r="DN260" s="274" t="str">
        <f>IFERROR(#REF!-M260,"")</f>
        <v/>
      </c>
      <c r="DO260" s="186" t="e">
        <f>IF(#REF!&gt;AQ260,0,1)</f>
        <v>#REF!</v>
      </c>
      <c r="DP260" s="186">
        <f t="shared" ref="DP260:DP323" si="43">IF(AO260&lt;N260,0,1)</f>
        <v>1</v>
      </c>
      <c r="DQ260" s="186">
        <f t="shared" ref="DQ260:DQ323" si="44">IF(AO260&gt;O260,0,1)</f>
        <v>1</v>
      </c>
      <c r="DR260" s="186"/>
      <c r="DS260" s="186"/>
      <c r="DT260" s="186"/>
      <c r="DU260" s="186"/>
      <c r="DV260" s="186"/>
      <c r="DW260" s="186"/>
      <c r="DX260" s="186"/>
      <c r="DY260" s="186"/>
      <c r="DZ260" s="186"/>
      <c r="EA260" s="186"/>
      <c r="EB260" s="186"/>
      <c r="EC260" s="186"/>
      <c r="ED260" s="186"/>
      <c r="EE260" s="186"/>
      <c r="EF260" s="186"/>
      <c r="EG260" s="186"/>
      <c r="EH260" s="186"/>
      <c r="EI260" s="186"/>
      <c r="EJ260" s="186"/>
    </row>
    <row r="261" spans="1:140" s="195" customFormat="1" ht="31.5" hidden="1" customHeight="1" x14ac:dyDescent="0.2">
      <c r="A261" s="214">
        <v>44937</v>
      </c>
      <c r="B261" s="194">
        <v>11</v>
      </c>
      <c r="C261" s="194">
        <v>1</v>
      </c>
      <c r="D261" s="193">
        <v>2023</v>
      </c>
      <c r="E261" s="194">
        <v>125</v>
      </c>
      <c r="F261" s="194">
        <v>691</v>
      </c>
      <c r="G261" s="194">
        <v>2</v>
      </c>
      <c r="H261" s="207" t="s">
        <v>369</v>
      </c>
      <c r="I261" s="148" t="s">
        <v>370</v>
      </c>
      <c r="J261" s="148" t="s">
        <v>193</v>
      </c>
      <c r="K261" s="148">
        <v>4</v>
      </c>
      <c r="L261" s="148">
        <v>4</v>
      </c>
      <c r="M261" s="208">
        <v>194</v>
      </c>
      <c r="N261" s="209">
        <v>174</v>
      </c>
      <c r="O261" s="210">
        <v>213</v>
      </c>
      <c r="P261" s="196"/>
      <c r="Q261" s="196">
        <v>243</v>
      </c>
      <c r="R261" s="196">
        <v>202</v>
      </c>
      <c r="S261" s="196">
        <v>207</v>
      </c>
      <c r="T261" s="196"/>
      <c r="U261" s="196"/>
      <c r="V261" s="196">
        <v>192</v>
      </c>
      <c r="W261" s="196">
        <v>165</v>
      </c>
      <c r="X261" s="196">
        <v>180</v>
      </c>
      <c r="Y261" s="196"/>
      <c r="Z261" s="197">
        <v>105</v>
      </c>
      <c r="AA261" s="197">
        <v>105</v>
      </c>
      <c r="AB261" s="196"/>
      <c r="AC261" s="196">
        <v>218</v>
      </c>
      <c r="AD261" s="196">
        <v>223</v>
      </c>
      <c r="AE261" s="196">
        <v>228</v>
      </c>
      <c r="AF261" s="196"/>
      <c r="AG261" s="196"/>
      <c r="AH261" s="196">
        <v>178</v>
      </c>
      <c r="AI261" s="196">
        <v>182</v>
      </c>
      <c r="AJ261" s="196">
        <v>178</v>
      </c>
      <c r="AK261" s="196"/>
      <c r="AL261" s="197">
        <v>104</v>
      </c>
      <c r="AM261" s="197">
        <v>103</v>
      </c>
      <c r="AN261" s="271">
        <v>220.16666666666671</v>
      </c>
      <c r="AO261" s="271">
        <v>179.16666666666671</v>
      </c>
      <c r="AP261" s="218">
        <v>120</v>
      </c>
      <c r="AQ261" s="219">
        <v>120</v>
      </c>
      <c r="AR261" s="217">
        <v>138.12949640287769</v>
      </c>
      <c r="AS261" s="217">
        <v>104.25</v>
      </c>
      <c r="AT261" s="217"/>
      <c r="AU261" s="217"/>
      <c r="AV261" s="217">
        <v>2208</v>
      </c>
      <c r="AW261" s="217">
        <v>5</v>
      </c>
      <c r="AX261" s="217">
        <v>1</v>
      </c>
      <c r="AY261" s="217">
        <v>4</v>
      </c>
      <c r="AZ261" s="217"/>
      <c r="BA261" s="217"/>
      <c r="BB261" s="217"/>
      <c r="BC261" s="217"/>
      <c r="BD261" s="217"/>
      <c r="BE261" s="217"/>
      <c r="BF261" s="217"/>
      <c r="BG261" s="217"/>
      <c r="BH261" s="217">
        <v>504</v>
      </c>
      <c r="BI261" s="217">
        <v>4</v>
      </c>
      <c r="BJ261" s="217">
        <v>1</v>
      </c>
      <c r="BK261" s="217">
        <v>2</v>
      </c>
      <c r="BL261" s="217"/>
      <c r="BM261" s="217"/>
      <c r="BN261" s="217"/>
      <c r="BO261" s="217"/>
      <c r="BP261" s="217"/>
      <c r="BQ261" s="217"/>
      <c r="BR261" s="186" t="s">
        <v>366</v>
      </c>
      <c r="BS261" s="186" t="s">
        <v>367</v>
      </c>
      <c r="BT261" s="186"/>
      <c r="BU261" s="186"/>
      <c r="BV261" s="186">
        <v>2</v>
      </c>
      <c r="BW261" s="186" t="s">
        <v>368</v>
      </c>
      <c r="BX261" s="186" t="s">
        <v>198</v>
      </c>
      <c r="BY261" s="221">
        <v>1.4999999999999999E-2</v>
      </c>
      <c r="BZ261" s="217">
        <v>10</v>
      </c>
      <c r="CA261" s="217">
        <v>2.5</v>
      </c>
      <c r="CB261" s="217">
        <v>2210</v>
      </c>
      <c r="CC261" s="217">
        <v>7</v>
      </c>
      <c r="CD261" s="217">
        <v>1.75</v>
      </c>
      <c r="CE261" s="217">
        <v>505</v>
      </c>
      <c r="CF261" s="186">
        <v>2</v>
      </c>
      <c r="CG261" s="186">
        <v>0</v>
      </c>
      <c r="CH261" s="101">
        <v>1</v>
      </c>
      <c r="CI261" s="101">
        <v>0</v>
      </c>
      <c r="CJ261" s="101">
        <v>0</v>
      </c>
      <c r="CK261" s="101">
        <v>0</v>
      </c>
      <c r="CL261" s="101">
        <v>0</v>
      </c>
      <c r="CM261" s="101">
        <v>0</v>
      </c>
      <c r="CN261" s="101">
        <v>0</v>
      </c>
      <c r="CO261" s="101">
        <v>17</v>
      </c>
      <c r="CP261" s="220">
        <v>4</v>
      </c>
      <c r="CQ261" s="216">
        <v>2715</v>
      </c>
      <c r="CR261" s="222">
        <v>1.565377532228361E-3</v>
      </c>
      <c r="CS261" s="198">
        <v>0.82450000000000001</v>
      </c>
      <c r="CT261" s="198">
        <v>526.71</v>
      </c>
      <c r="CU261" s="198">
        <v>0.76145833333333324</v>
      </c>
      <c r="CV261" s="198">
        <v>486.4375</v>
      </c>
      <c r="CW261" s="222">
        <v>0.13487972508591059</v>
      </c>
      <c r="CX261" s="272">
        <v>3.0768229166666671E-2</v>
      </c>
      <c r="CY261" s="272">
        <v>5346081.8181818184</v>
      </c>
      <c r="CZ261" s="272">
        <v>361</v>
      </c>
      <c r="DA261" s="272"/>
      <c r="DB261" s="272"/>
      <c r="DC261" s="272"/>
      <c r="DD261" s="230">
        <f t="shared" si="36"/>
        <v>0.1348797250859109</v>
      </c>
      <c r="DE261" s="273">
        <f t="shared" si="37"/>
        <v>2712</v>
      </c>
      <c r="DF261" s="14">
        <f t="shared" si="38"/>
        <v>17</v>
      </c>
      <c r="DG261" s="148">
        <f t="shared" si="39"/>
        <v>4</v>
      </c>
      <c r="DH261" s="148">
        <f t="shared" si="40"/>
        <v>0</v>
      </c>
      <c r="DI261" s="273">
        <f t="shared" si="41"/>
        <v>2716</v>
      </c>
      <c r="DJ261" s="264">
        <f t="shared" si="42"/>
        <v>1.4727540500736377E-3</v>
      </c>
      <c r="DL261" s="14" t="str">
        <f>IFERROR(#REF!-AP261,"")</f>
        <v/>
      </c>
      <c r="DN261" s="274" t="str">
        <f>IFERROR(#REF!-M261,"")</f>
        <v/>
      </c>
      <c r="DO261" s="186" t="e">
        <f>IF(#REF!&gt;AQ261,0,1)</f>
        <v>#REF!</v>
      </c>
      <c r="DP261" s="186">
        <f t="shared" si="43"/>
        <v>1</v>
      </c>
      <c r="DQ261" s="186">
        <f t="shared" si="44"/>
        <v>1</v>
      </c>
      <c r="DR261" s="186"/>
      <c r="DS261" s="186"/>
      <c r="DT261" s="186"/>
      <c r="DU261" s="186"/>
      <c r="DV261" s="186"/>
      <c r="DW261" s="186"/>
      <c r="DX261" s="186"/>
      <c r="DY261" s="186"/>
      <c r="DZ261" s="186"/>
      <c r="EA261" s="186"/>
      <c r="EB261" s="186"/>
      <c r="EC261" s="186"/>
      <c r="ED261" s="186"/>
      <c r="EE261" s="186"/>
      <c r="EF261" s="186"/>
      <c r="EG261" s="186"/>
      <c r="EH261" s="186"/>
      <c r="EI261" s="186"/>
      <c r="EJ261" s="186"/>
    </row>
    <row r="262" spans="1:140" s="195" customFormat="1" ht="31.5" hidden="1" customHeight="1" x14ac:dyDescent="0.2">
      <c r="A262" s="214">
        <v>44937</v>
      </c>
      <c r="B262" s="194">
        <v>11</v>
      </c>
      <c r="C262" s="194">
        <v>1</v>
      </c>
      <c r="D262" s="193">
        <v>2023</v>
      </c>
      <c r="E262" s="194">
        <v>570</v>
      </c>
      <c r="F262" s="194">
        <v>1084</v>
      </c>
      <c r="G262" s="194">
        <v>2</v>
      </c>
      <c r="H262" s="207" t="s">
        <v>337</v>
      </c>
      <c r="I262" s="148" t="s">
        <v>338</v>
      </c>
      <c r="J262" s="148" t="s">
        <v>193</v>
      </c>
      <c r="K262" s="148">
        <v>1</v>
      </c>
      <c r="L262" s="148">
        <v>6</v>
      </c>
      <c r="M262" s="208">
        <v>1469</v>
      </c>
      <c r="N262" s="209">
        <v>1411</v>
      </c>
      <c r="O262" s="210">
        <v>1543</v>
      </c>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c r="AO262" s="271"/>
      <c r="AP262" s="218">
        <v>20</v>
      </c>
      <c r="AQ262" s="219">
        <v>180</v>
      </c>
      <c r="AR262" s="217"/>
      <c r="AS262" s="217"/>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t="s">
        <v>194</v>
      </c>
      <c r="BS262" s="186" t="s">
        <v>195</v>
      </c>
      <c r="BT262" s="186" t="s">
        <v>339</v>
      </c>
      <c r="BU262" s="186" t="s">
        <v>197</v>
      </c>
      <c r="BV262" s="186">
        <v>2</v>
      </c>
      <c r="BW262" s="186" t="s">
        <v>340</v>
      </c>
      <c r="BX262" s="186" t="s">
        <v>198</v>
      </c>
      <c r="BY262" s="221">
        <v>1.4999999999999999E-2</v>
      </c>
      <c r="BZ262" s="217">
        <v>0</v>
      </c>
      <c r="CA262" s="217">
        <v>0</v>
      </c>
      <c r="CB262" s="217">
        <v>0</v>
      </c>
      <c r="CC262" s="217">
        <v>0</v>
      </c>
      <c r="CD262" s="217">
        <v>0</v>
      </c>
      <c r="CE262" s="217">
        <v>0</v>
      </c>
      <c r="CF262" s="186">
        <v>0</v>
      </c>
      <c r="CG262" s="186">
        <v>0</v>
      </c>
      <c r="CH262" s="101">
        <v>0</v>
      </c>
      <c r="CI262" s="101">
        <v>0</v>
      </c>
      <c r="CJ262" s="101">
        <v>0</v>
      </c>
      <c r="CK262" s="101">
        <v>0</v>
      </c>
      <c r="CL262" s="101">
        <v>0</v>
      </c>
      <c r="CM262" s="101">
        <v>0</v>
      </c>
      <c r="CN262" s="101">
        <v>0</v>
      </c>
      <c r="CO262" s="101">
        <v>0</v>
      </c>
      <c r="CP262" s="220">
        <v>0</v>
      </c>
      <c r="CQ262" s="216">
        <v>0</v>
      </c>
      <c r="CR262" s="222"/>
      <c r="CS262" s="198">
        <v>0</v>
      </c>
      <c r="CT262" s="198">
        <v>0</v>
      </c>
      <c r="CU262" s="198"/>
      <c r="CV262" s="198"/>
      <c r="CW262" s="222"/>
      <c r="CX262" s="272"/>
      <c r="CY262" s="272">
        <v>0</v>
      </c>
      <c r="CZ262" s="272">
        <v>361</v>
      </c>
      <c r="DA262" s="272"/>
      <c r="DB262" s="272"/>
      <c r="DC262" s="272"/>
      <c r="DD262" s="230">
        <f t="shared" si="36"/>
        <v>-1</v>
      </c>
      <c r="DE262" s="273">
        <f t="shared" si="37"/>
        <v>0</v>
      </c>
      <c r="DF262" s="14">
        <f t="shared" si="38"/>
        <v>0</v>
      </c>
      <c r="DG262" s="148">
        <f t="shared" si="39"/>
        <v>0</v>
      </c>
      <c r="DH262" s="148" t="str">
        <f t="shared" si="40"/>
        <v/>
      </c>
      <c r="DI262" s="273">
        <f t="shared" si="41"/>
        <v>0</v>
      </c>
      <c r="DJ262" s="264" t="str">
        <f t="shared" si="42"/>
        <v/>
      </c>
      <c r="DL262" s="14" t="str">
        <f>IFERROR(#REF!-AP262,"")</f>
        <v/>
      </c>
      <c r="DN262" s="274" t="str">
        <f>IFERROR(#REF!-M262,"")</f>
        <v/>
      </c>
      <c r="DO262" s="186" t="e">
        <f>IF(#REF!&gt;AQ262,0,1)</f>
        <v>#REF!</v>
      </c>
      <c r="DP262" s="186">
        <f t="shared" si="43"/>
        <v>0</v>
      </c>
      <c r="DQ262" s="186">
        <f t="shared" si="44"/>
        <v>1</v>
      </c>
      <c r="DR262" s="186"/>
      <c r="DS262" s="186"/>
      <c r="DT262" s="186"/>
      <c r="DU262" s="186"/>
      <c r="DV262" s="186"/>
      <c r="DW262" s="186"/>
      <c r="DX262" s="186"/>
      <c r="DY262" s="186"/>
      <c r="DZ262" s="186"/>
      <c r="EA262" s="186"/>
      <c r="EB262" s="186"/>
      <c r="EC262" s="186"/>
      <c r="ED262" s="186"/>
      <c r="EE262" s="186"/>
      <c r="EF262" s="186"/>
      <c r="EG262" s="186"/>
      <c r="EH262" s="186"/>
      <c r="EI262" s="186"/>
      <c r="EJ262" s="186"/>
    </row>
    <row r="263" spans="1:140" s="195" customFormat="1" ht="31.5" hidden="1" customHeight="1" x14ac:dyDescent="0.2">
      <c r="A263" s="214">
        <v>44937</v>
      </c>
      <c r="B263" s="194">
        <v>11</v>
      </c>
      <c r="C263" s="194">
        <v>1</v>
      </c>
      <c r="D263" s="193">
        <v>2023</v>
      </c>
      <c r="E263" s="194">
        <v>570</v>
      </c>
      <c r="F263" s="194">
        <v>1083</v>
      </c>
      <c r="G263" s="194">
        <v>2</v>
      </c>
      <c r="H263" s="207"/>
      <c r="I263" s="148"/>
      <c r="J263" s="148"/>
      <c r="K263" s="148"/>
      <c r="L263" s="148"/>
      <c r="M263" s="208">
        <v>0</v>
      </c>
      <c r="N263" s="209">
        <v>0</v>
      </c>
      <c r="O263" s="210">
        <v>0</v>
      </c>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c r="AO263" s="271"/>
      <c r="AP263" s="218">
        <v>0</v>
      </c>
      <c r="AQ263" s="219">
        <v>0</v>
      </c>
      <c r="AR263" s="217"/>
      <c r="AS263" s="217"/>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v>2</v>
      </c>
      <c r="BW263" s="186"/>
      <c r="BX263" s="186" t="s">
        <v>198</v>
      </c>
      <c r="BY263" s="221">
        <v>1.4999999999999999E-2</v>
      </c>
      <c r="BZ263" s="217">
        <v>0</v>
      </c>
      <c r="CA263" s="217"/>
      <c r="CB263" s="217">
        <v>0</v>
      </c>
      <c r="CC263" s="217">
        <v>0</v>
      </c>
      <c r="CD263" s="217"/>
      <c r="CE263" s="217">
        <v>0</v>
      </c>
      <c r="CF263" s="186">
        <v>0</v>
      </c>
      <c r="CG263" s="186">
        <v>0</v>
      </c>
      <c r="CH263" s="101">
        <v>0</v>
      </c>
      <c r="CI263" s="101">
        <v>0</v>
      </c>
      <c r="CJ263" s="101">
        <v>0</v>
      </c>
      <c r="CK263" s="101">
        <v>0</v>
      </c>
      <c r="CL263" s="101">
        <v>0</v>
      </c>
      <c r="CM263" s="101">
        <v>0</v>
      </c>
      <c r="CN263" s="101">
        <v>0</v>
      </c>
      <c r="CO263" s="101">
        <v>0</v>
      </c>
      <c r="CP263" s="220">
        <v>0</v>
      </c>
      <c r="CQ263" s="216">
        <v>0</v>
      </c>
      <c r="CR263" s="222"/>
      <c r="CS263" s="198">
        <v>0</v>
      </c>
      <c r="CT263" s="198">
        <v>0</v>
      </c>
      <c r="CU263" s="198"/>
      <c r="CV263" s="198"/>
      <c r="CW263" s="222"/>
      <c r="CX263" s="272"/>
      <c r="CY263" s="272">
        <v>0</v>
      </c>
      <c r="CZ263" s="272">
        <v>361</v>
      </c>
      <c r="DA263" s="272"/>
      <c r="DB263" s="272"/>
      <c r="DC263" s="272"/>
      <c r="DD263" s="230" t="str">
        <f t="shared" si="36"/>
        <v/>
      </c>
      <c r="DE263" s="273">
        <f t="shared" si="37"/>
        <v>0</v>
      </c>
      <c r="DF263" s="14">
        <f t="shared" si="38"/>
        <v>0</v>
      </c>
      <c r="DG263" s="148" t="str">
        <f t="shared" si="39"/>
        <v/>
      </c>
      <c r="DH263" s="148" t="str">
        <f t="shared" si="40"/>
        <v/>
      </c>
      <c r="DI263" s="273" t="str">
        <f t="shared" si="41"/>
        <v/>
      </c>
      <c r="DJ263" s="264" t="str">
        <f t="shared" si="42"/>
        <v/>
      </c>
      <c r="DL263" s="14" t="str">
        <f>IFERROR(#REF!-AP263,"")</f>
        <v/>
      </c>
      <c r="DN263" s="274" t="str">
        <f>IFERROR(#REF!-M263,"")</f>
        <v/>
      </c>
      <c r="DO263" s="186" t="e">
        <f>IF(#REF!&gt;AQ263,0,1)</f>
        <v>#REF!</v>
      </c>
      <c r="DP263" s="186">
        <f t="shared" si="43"/>
        <v>1</v>
      </c>
      <c r="DQ263" s="186">
        <f t="shared" si="44"/>
        <v>1</v>
      </c>
      <c r="DR263" s="186"/>
      <c r="DS263" s="186"/>
      <c r="DT263" s="186"/>
      <c r="DU263" s="186"/>
      <c r="DV263" s="186"/>
      <c r="DW263" s="186"/>
      <c r="DX263" s="186"/>
      <c r="DY263" s="186"/>
      <c r="DZ263" s="186"/>
      <c r="EA263" s="186"/>
      <c r="EB263" s="186"/>
      <c r="EC263" s="186"/>
      <c r="ED263" s="186"/>
      <c r="EE263" s="186"/>
      <c r="EF263" s="186"/>
      <c r="EG263" s="186"/>
      <c r="EH263" s="186"/>
      <c r="EI263" s="186"/>
      <c r="EJ263" s="186"/>
    </row>
    <row r="264" spans="1:140" s="195" customFormat="1" ht="31.5" hidden="1" customHeight="1" x14ac:dyDescent="0.2">
      <c r="A264" s="214">
        <v>44937</v>
      </c>
      <c r="B264" s="194">
        <v>11</v>
      </c>
      <c r="C264" s="194">
        <v>1</v>
      </c>
      <c r="D264" s="193">
        <v>2023</v>
      </c>
      <c r="E264" s="194">
        <v>570</v>
      </c>
      <c r="F264" s="194">
        <v>1085</v>
      </c>
      <c r="G264" s="194">
        <v>2</v>
      </c>
      <c r="H264" s="207"/>
      <c r="I264" s="148"/>
      <c r="J264" s="148"/>
      <c r="K264" s="148"/>
      <c r="L264" s="148"/>
      <c r="M264" s="208">
        <v>0</v>
      </c>
      <c r="N264" s="209">
        <v>0</v>
      </c>
      <c r="O264" s="210">
        <v>0</v>
      </c>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c r="AO264" s="271"/>
      <c r="AP264" s="218">
        <v>0</v>
      </c>
      <c r="AQ264" s="219">
        <v>0</v>
      </c>
      <c r="AR264" s="217"/>
      <c r="AS264" s="217"/>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v>2</v>
      </c>
      <c r="BW264" s="186"/>
      <c r="BX264" s="186" t="s">
        <v>198</v>
      </c>
      <c r="BY264" s="221">
        <v>1.4999999999999999E-2</v>
      </c>
      <c r="BZ264" s="217">
        <v>0</v>
      </c>
      <c r="CA264" s="217"/>
      <c r="CB264" s="217">
        <v>0</v>
      </c>
      <c r="CC264" s="217">
        <v>0</v>
      </c>
      <c r="CD264" s="217"/>
      <c r="CE264" s="217">
        <v>0</v>
      </c>
      <c r="CF264" s="186">
        <v>0</v>
      </c>
      <c r="CG264" s="186">
        <v>0</v>
      </c>
      <c r="CH264" s="101">
        <v>0</v>
      </c>
      <c r="CI264" s="101">
        <v>0</v>
      </c>
      <c r="CJ264" s="101">
        <v>0</v>
      </c>
      <c r="CK264" s="101">
        <v>0</v>
      </c>
      <c r="CL264" s="101">
        <v>0</v>
      </c>
      <c r="CM264" s="101">
        <v>0</v>
      </c>
      <c r="CN264" s="101">
        <v>0</v>
      </c>
      <c r="CO264" s="101">
        <v>0</v>
      </c>
      <c r="CP264" s="220">
        <v>0</v>
      </c>
      <c r="CQ264" s="216">
        <v>0</v>
      </c>
      <c r="CR264" s="222"/>
      <c r="CS264" s="198">
        <v>0</v>
      </c>
      <c r="CT264" s="198">
        <v>0</v>
      </c>
      <c r="CU264" s="198"/>
      <c r="CV264" s="198"/>
      <c r="CW264" s="222"/>
      <c r="CX264" s="272"/>
      <c r="CY264" s="272">
        <v>0</v>
      </c>
      <c r="CZ264" s="272">
        <v>361</v>
      </c>
      <c r="DA264" s="272"/>
      <c r="DB264" s="272"/>
      <c r="DC264" s="272"/>
      <c r="DD264" s="230" t="str">
        <f t="shared" si="36"/>
        <v/>
      </c>
      <c r="DE264" s="273">
        <f t="shared" si="37"/>
        <v>0</v>
      </c>
      <c r="DF264" s="14">
        <f t="shared" si="38"/>
        <v>0</v>
      </c>
      <c r="DG264" s="148" t="str">
        <f t="shared" si="39"/>
        <v/>
      </c>
      <c r="DH264" s="148" t="str">
        <f t="shared" si="40"/>
        <v/>
      </c>
      <c r="DI264" s="273" t="str">
        <f t="shared" si="41"/>
        <v/>
      </c>
      <c r="DJ264" s="264" t="str">
        <f t="shared" si="42"/>
        <v/>
      </c>
      <c r="DL264" s="14" t="str">
        <f>IFERROR(#REF!-AP264,"")</f>
        <v/>
      </c>
      <c r="DN264" s="274" t="str">
        <f>IFERROR(#REF!-M264,"")</f>
        <v/>
      </c>
      <c r="DO264" s="186" t="e">
        <f>IF(#REF!&gt;AQ264,0,1)</f>
        <v>#REF!</v>
      </c>
      <c r="DP264" s="186">
        <f t="shared" si="43"/>
        <v>1</v>
      </c>
      <c r="DQ264" s="186">
        <f t="shared" si="44"/>
        <v>1</v>
      </c>
      <c r="DR264" s="186"/>
      <c r="DS264" s="186"/>
      <c r="DT264" s="186"/>
      <c r="DU264" s="186"/>
      <c r="DV264" s="186"/>
      <c r="DW264" s="186"/>
      <c r="DX264" s="186"/>
      <c r="DY264" s="186"/>
      <c r="DZ264" s="186"/>
      <c r="EA264" s="186"/>
      <c r="EB264" s="186"/>
      <c r="EC264" s="186"/>
      <c r="ED264" s="186"/>
      <c r="EE264" s="186"/>
      <c r="EF264" s="186"/>
      <c r="EG264" s="186"/>
      <c r="EH264" s="186"/>
      <c r="EI264" s="186"/>
      <c r="EJ264" s="186"/>
    </row>
    <row r="265" spans="1:140" s="195" customFormat="1" ht="31.5" hidden="1" customHeight="1" x14ac:dyDescent="0.2">
      <c r="A265" s="214">
        <v>44937</v>
      </c>
      <c r="B265" s="194">
        <v>11</v>
      </c>
      <c r="C265" s="194">
        <v>1</v>
      </c>
      <c r="D265" s="193">
        <v>2023</v>
      </c>
      <c r="E265" s="194">
        <v>47</v>
      </c>
      <c r="F265" s="194">
        <v>122</v>
      </c>
      <c r="G265" s="194">
        <v>3</v>
      </c>
      <c r="H265" s="207" t="s">
        <v>215</v>
      </c>
      <c r="I265" s="148" t="s">
        <v>216</v>
      </c>
      <c r="J265" s="148" t="s">
        <v>217</v>
      </c>
      <c r="K265" s="148">
        <v>2</v>
      </c>
      <c r="L265" s="148">
        <v>1</v>
      </c>
      <c r="M265" s="208">
        <v>280</v>
      </c>
      <c r="N265" s="209">
        <v>267</v>
      </c>
      <c r="O265" s="210">
        <v>292</v>
      </c>
      <c r="P265" s="196"/>
      <c r="Q265" s="196"/>
      <c r="R265" s="196"/>
      <c r="S265" s="196"/>
      <c r="T265" s="196"/>
      <c r="U265" s="196"/>
      <c r="V265" s="196"/>
      <c r="W265" s="196"/>
      <c r="X265" s="196"/>
      <c r="Y265" s="196"/>
      <c r="Z265" s="197"/>
      <c r="AA265" s="197"/>
      <c r="AB265" s="196"/>
      <c r="AC265" s="196">
        <v>351</v>
      </c>
      <c r="AD265" s="196">
        <v>355</v>
      </c>
      <c r="AE265" s="196">
        <v>349</v>
      </c>
      <c r="AF265" s="196"/>
      <c r="AG265" s="196"/>
      <c r="AH265" s="196">
        <v>299</v>
      </c>
      <c r="AI265" s="196">
        <v>291</v>
      </c>
      <c r="AJ265" s="196">
        <v>293</v>
      </c>
      <c r="AK265" s="196"/>
      <c r="AL265" s="197">
        <v>96</v>
      </c>
      <c r="AM265" s="197">
        <v>95</v>
      </c>
      <c r="AN265" s="271">
        <v>351.66666666666669</v>
      </c>
      <c r="AO265" s="271">
        <v>294.33333333333331</v>
      </c>
      <c r="AP265" s="218">
        <v>64</v>
      </c>
      <c r="AQ265" s="219">
        <v>113</v>
      </c>
      <c r="AR265" s="217">
        <v>75.392670157068068</v>
      </c>
      <c r="AS265" s="217">
        <v>95.5</v>
      </c>
      <c r="AT265" s="217"/>
      <c r="AU265" s="217"/>
      <c r="AV265" s="217"/>
      <c r="AW265" s="217">
        <v>1</v>
      </c>
      <c r="AX265" s="217">
        <v>3</v>
      </c>
      <c r="AY265" s="217">
        <v>2</v>
      </c>
      <c r="AZ265" s="217"/>
      <c r="BA265" s="217"/>
      <c r="BB265" s="217"/>
      <c r="BC265" s="217"/>
      <c r="BD265" s="217"/>
      <c r="BE265" s="217"/>
      <c r="BF265" s="217"/>
      <c r="BG265" s="217"/>
      <c r="BH265" s="217"/>
      <c r="BI265" s="217">
        <v>2</v>
      </c>
      <c r="BJ265" s="217">
        <v>2</v>
      </c>
      <c r="BK265" s="217">
        <v>2</v>
      </c>
      <c r="BL265" s="217"/>
      <c r="BM265" s="217"/>
      <c r="BN265" s="217"/>
      <c r="BO265" s="217"/>
      <c r="BP265" s="217"/>
      <c r="BQ265" s="217"/>
      <c r="BR265" s="186" t="s">
        <v>194</v>
      </c>
      <c r="BS265" s="186" t="s">
        <v>195</v>
      </c>
      <c r="BT265" s="186" t="s">
        <v>218</v>
      </c>
      <c r="BU265" s="186" t="s">
        <v>219</v>
      </c>
      <c r="BV265" s="186">
        <v>2</v>
      </c>
      <c r="BW265" s="186" t="s">
        <v>220</v>
      </c>
      <c r="BX265" s="186" t="s">
        <v>198</v>
      </c>
      <c r="BY265" s="221">
        <v>1.4999999999999999E-2</v>
      </c>
      <c r="BZ265" s="217">
        <v>6</v>
      </c>
      <c r="CA265" s="217">
        <v>6</v>
      </c>
      <c r="CB265" s="217">
        <v>6</v>
      </c>
      <c r="CC265" s="217">
        <v>6</v>
      </c>
      <c r="CD265" s="217">
        <v>6</v>
      </c>
      <c r="CE265" s="217">
        <v>6</v>
      </c>
      <c r="CF265" s="186">
        <v>3</v>
      </c>
      <c r="CG265" s="186">
        <v>5</v>
      </c>
      <c r="CH265" s="101">
        <v>4</v>
      </c>
      <c r="CI265" s="101">
        <v>0</v>
      </c>
      <c r="CJ265" s="101">
        <v>0</v>
      </c>
      <c r="CK265" s="101">
        <v>0</v>
      </c>
      <c r="CL265" s="101">
        <v>0</v>
      </c>
      <c r="CM265" s="101">
        <v>0</v>
      </c>
      <c r="CN265" s="101">
        <v>0</v>
      </c>
      <c r="CO265" s="101">
        <v>12</v>
      </c>
      <c r="CP265" s="220">
        <v>12</v>
      </c>
      <c r="CQ265" s="216">
        <v>12</v>
      </c>
      <c r="CR265" s="222">
        <v>1</v>
      </c>
      <c r="CS265" s="198">
        <v>3.36</v>
      </c>
      <c r="CT265" s="198">
        <v>3.36</v>
      </c>
      <c r="CU265" s="198">
        <v>3.532</v>
      </c>
      <c r="CV265" s="198">
        <v>3.532</v>
      </c>
      <c r="CW265" s="222">
        <v>0.25595238095238099</v>
      </c>
      <c r="CX265" s="272">
        <v>0.15916666666666671</v>
      </c>
      <c r="CY265" s="272">
        <v>12602.18181818182</v>
      </c>
      <c r="CZ265" s="272">
        <v>361</v>
      </c>
      <c r="DA265" s="272"/>
      <c r="DB265" s="272"/>
      <c r="DC265" s="272"/>
      <c r="DD265" s="230">
        <f t="shared" si="36"/>
        <v>0.25595238095238104</v>
      </c>
      <c r="DE265" s="273">
        <f t="shared" si="37"/>
        <v>0</v>
      </c>
      <c r="DF265" s="14">
        <f t="shared" si="38"/>
        <v>12</v>
      </c>
      <c r="DG265" s="148">
        <f t="shared" si="39"/>
        <v>12</v>
      </c>
      <c r="DH265" s="148">
        <f t="shared" si="40"/>
        <v>0.2</v>
      </c>
      <c r="DI265" s="273">
        <f t="shared" si="41"/>
        <v>12</v>
      </c>
      <c r="DJ265" s="264">
        <f t="shared" si="42"/>
        <v>1</v>
      </c>
      <c r="DL265" s="14" t="str">
        <f>IFERROR(#REF!-AP265,"")</f>
        <v/>
      </c>
      <c r="DN265" s="274" t="str">
        <f>IFERROR(#REF!-M265,"")</f>
        <v/>
      </c>
      <c r="DO265" s="186" t="e">
        <f>IF(#REF!&gt;AQ265,0,1)</f>
        <v>#REF!</v>
      </c>
      <c r="DP265" s="186">
        <f t="shared" si="43"/>
        <v>1</v>
      </c>
      <c r="DQ265" s="186">
        <f t="shared" si="44"/>
        <v>0</v>
      </c>
      <c r="DR265" s="186"/>
      <c r="DS265" s="186"/>
      <c r="DT265" s="186"/>
      <c r="DU265" s="186"/>
      <c r="DV265" s="186"/>
      <c r="DW265" s="186"/>
      <c r="DX265" s="186"/>
      <c r="DY265" s="186"/>
      <c r="DZ265" s="186"/>
      <c r="EA265" s="186"/>
      <c r="EB265" s="186"/>
      <c r="EC265" s="186"/>
      <c r="ED265" s="186"/>
      <c r="EE265" s="186"/>
      <c r="EF265" s="186"/>
      <c r="EG265" s="186"/>
      <c r="EH265" s="186"/>
      <c r="EI265" s="186"/>
      <c r="EJ265" s="186"/>
    </row>
    <row r="266" spans="1:140" s="195" customFormat="1" ht="31.5" hidden="1" customHeight="1" x14ac:dyDescent="0.2">
      <c r="A266" s="214">
        <v>44937</v>
      </c>
      <c r="B266" s="194">
        <v>11</v>
      </c>
      <c r="C266" s="194">
        <v>1</v>
      </c>
      <c r="D266" s="193">
        <v>2023</v>
      </c>
      <c r="E266" s="194">
        <v>375</v>
      </c>
      <c r="F266" s="194">
        <v>437</v>
      </c>
      <c r="G266" s="194">
        <v>3</v>
      </c>
      <c r="H266" s="207" t="s">
        <v>281</v>
      </c>
      <c r="I266" s="148" t="s">
        <v>282</v>
      </c>
      <c r="J266" s="148" t="s">
        <v>193</v>
      </c>
      <c r="K266" s="148">
        <v>4</v>
      </c>
      <c r="L266" s="148">
        <v>2</v>
      </c>
      <c r="M266" s="208">
        <v>168</v>
      </c>
      <c r="N266" s="209">
        <v>158</v>
      </c>
      <c r="O266" s="210">
        <v>179</v>
      </c>
      <c r="P266" s="196"/>
      <c r="Q266" s="196">
        <v>270</v>
      </c>
      <c r="R266" s="196">
        <v>285</v>
      </c>
      <c r="S266" s="196"/>
      <c r="T266" s="196"/>
      <c r="U266" s="196"/>
      <c r="V266" s="196">
        <v>185</v>
      </c>
      <c r="W266" s="196">
        <v>189</v>
      </c>
      <c r="X266" s="196"/>
      <c r="Y266" s="196"/>
      <c r="Z266" s="197">
        <v>100</v>
      </c>
      <c r="AA266" s="197"/>
      <c r="AB266" s="196"/>
      <c r="AC266" s="196"/>
      <c r="AD266" s="196"/>
      <c r="AE266" s="196"/>
      <c r="AF266" s="196"/>
      <c r="AG266" s="196"/>
      <c r="AH266" s="196"/>
      <c r="AI266" s="196"/>
      <c r="AJ266" s="196"/>
      <c r="AK266" s="196"/>
      <c r="AL266" s="197"/>
      <c r="AM266" s="197"/>
      <c r="AN266" s="271">
        <v>277.5</v>
      </c>
      <c r="AO266" s="271">
        <v>187</v>
      </c>
      <c r="AP266" s="218">
        <v>120</v>
      </c>
      <c r="AQ266" s="219">
        <v>120</v>
      </c>
      <c r="AR266" s="217">
        <v>144</v>
      </c>
      <c r="AS266" s="217">
        <v>100</v>
      </c>
      <c r="AT266" s="217"/>
      <c r="AU266" s="217"/>
      <c r="AV266" s="217"/>
      <c r="AW266" s="217">
        <v>5</v>
      </c>
      <c r="AX266" s="217">
        <v>5</v>
      </c>
      <c r="AY266" s="217">
        <v>6</v>
      </c>
      <c r="AZ266" s="217"/>
      <c r="BA266" s="217"/>
      <c r="BB266" s="217"/>
      <c r="BC266" s="217"/>
      <c r="BD266" s="217"/>
      <c r="BE266" s="217"/>
      <c r="BF266" s="217"/>
      <c r="BG266" s="217"/>
      <c r="BH266" s="217"/>
      <c r="BI266" s="217"/>
      <c r="BJ266" s="217"/>
      <c r="BK266" s="217"/>
      <c r="BL266" s="217"/>
      <c r="BM266" s="217"/>
      <c r="BN266" s="217"/>
      <c r="BO266" s="217"/>
      <c r="BP266" s="217"/>
      <c r="BQ266" s="217"/>
      <c r="BR266" s="186" t="s">
        <v>194</v>
      </c>
      <c r="BS266" s="186" t="s">
        <v>195</v>
      </c>
      <c r="BT266" s="186" t="s">
        <v>283</v>
      </c>
      <c r="BU266" s="186" t="s">
        <v>197</v>
      </c>
      <c r="BV266" s="186">
        <v>2</v>
      </c>
      <c r="BW266" s="186" t="s">
        <v>284</v>
      </c>
      <c r="BX266" s="186" t="s">
        <v>198</v>
      </c>
      <c r="BY266" s="221">
        <v>1.4999999999999999E-2</v>
      </c>
      <c r="BZ266" s="217">
        <v>16</v>
      </c>
      <c r="CA266" s="217">
        <v>8</v>
      </c>
      <c r="CB266" s="217">
        <v>8</v>
      </c>
      <c r="CC266" s="217">
        <v>0</v>
      </c>
      <c r="CD266" s="217">
        <v>0</v>
      </c>
      <c r="CE266" s="217">
        <v>0</v>
      </c>
      <c r="CF266" s="186">
        <v>2</v>
      </c>
      <c r="CG266" s="186">
        <v>2</v>
      </c>
      <c r="CH266" s="101">
        <v>3</v>
      </c>
      <c r="CI266" s="101">
        <v>0</v>
      </c>
      <c r="CJ266" s="101">
        <v>0</v>
      </c>
      <c r="CK266" s="101">
        <v>0</v>
      </c>
      <c r="CL266" s="101">
        <v>0</v>
      </c>
      <c r="CM266" s="101">
        <v>0</v>
      </c>
      <c r="CN266" s="101">
        <v>0</v>
      </c>
      <c r="CO266" s="101">
        <v>16</v>
      </c>
      <c r="CP266" s="220">
        <v>8</v>
      </c>
      <c r="CQ266" s="216">
        <v>8</v>
      </c>
      <c r="CR266" s="222">
        <v>1</v>
      </c>
      <c r="CS266" s="198">
        <v>1.3440000000000001</v>
      </c>
      <c r="CT266" s="198">
        <v>1.3440000000000001</v>
      </c>
      <c r="CU266" s="198">
        <v>1.496</v>
      </c>
      <c r="CV266" s="198">
        <v>1.496</v>
      </c>
      <c r="CW266" s="222">
        <v>0.6517857142857143</v>
      </c>
      <c r="CX266" s="272">
        <v>5.5555555555555552E-2</v>
      </c>
      <c r="CY266" s="272">
        <v>15752.72727272727</v>
      </c>
      <c r="CZ266" s="272">
        <v>361</v>
      </c>
      <c r="DA266" s="272"/>
      <c r="DB266" s="272"/>
      <c r="DC266" s="272"/>
      <c r="DD266" s="230">
        <f t="shared" si="36"/>
        <v>0.6517857142857143</v>
      </c>
      <c r="DE266" s="273">
        <f t="shared" si="37"/>
        <v>0</v>
      </c>
      <c r="DF266" s="14">
        <f t="shared" si="38"/>
        <v>16</v>
      </c>
      <c r="DG266" s="148">
        <f t="shared" si="39"/>
        <v>8</v>
      </c>
      <c r="DH266" s="148">
        <f t="shared" si="40"/>
        <v>0.1</v>
      </c>
      <c r="DI266" s="273">
        <f t="shared" si="41"/>
        <v>8</v>
      </c>
      <c r="DJ266" s="264">
        <f t="shared" si="42"/>
        <v>1</v>
      </c>
      <c r="DL266" s="14" t="str">
        <f>IFERROR(#REF!-AP266,"")</f>
        <v/>
      </c>
      <c r="DN266" s="274" t="str">
        <f>IFERROR(#REF!-M266,"")</f>
        <v/>
      </c>
      <c r="DO266" s="186" t="e">
        <f>IF(#REF!&gt;AQ266,0,1)</f>
        <v>#REF!</v>
      </c>
      <c r="DP266" s="186">
        <f t="shared" si="43"/>
        <v>1</v>
      </c>
      <c r="DQ266" s="186">
        <f t="shared" si="44"/>
        <v>0</v>
      </c>
      <c r="DR266" s="186"/>
      <c r="DS266" s="186"/>
      <c r="DT266" s="186"/>
      <c r="DU266" s="186"/>
      <c r="DV266" s="186"/>
      <c r="DW266" s="186"/>
      <c r="DX266" s="186"/>
      <c r="DY266" s="186"/>
      <c r="DZ266" s="186"/>
      <c r="EA266" s="186"/>
      <c r="EB266" s="186"/>
      <c r="EC266" s="186"/>
      <c r="ED266" s="186"/>
      <c r="EE266" s="186"/>
      <c r="EF266" s="186"/>
      <c r="EG266" s="186"/>
      <c r="EH266" s="186"/>
      <c r="EI266" s="186"/>
      <c r="EJ266" s="186"/>
    </row>
    <row r="267" spans="1:140" s="195" customFormat="1" ht="31.5" hidden="1" customHeight="1" x14ac:dyDescent="0.2">
      <c r="A267" s="214">
        <v>44937</v>
      </c>
      <c r="B267" s="194">
        <v>11</v>
      </c>
      <c r="C267" s="194">
        <v>1</v>
      </c>
      <c r="D267" s="193">
        <v>2023</v>
      </c>
      <c r="E267" s="194">
        <v>135</v>
      </c>
      <c r="F267" s="194">
        <v>271</v>
      </c>
      <c r="G267" s="194">
        <v>4</v>
      </c>
      <c r="H267" s="207" t="s">
        <v>329</v>
      </c>
      <c r="I267" s="148" t="s">
        <v>330</v>
      </c>
      <c r="J267" s="148" t="s">
        <v>193</v>
      </c>
      <c r="K267" s="148">
        <v>4</v>
      </c>
      <c r="L267" s="148">
        <v>2</v>
      </c>
      <c r="M267" s="208">
        <v>161</v>
      </c>
      <c r="N267" s="209">
        <v>149</v>
      </c>
      <c r="O267" s="210">
        <v>172</v>
      </c>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c r="AO267" s="271"/>
      <c r="AP267" s="218">
        <v>151</v>
      </c>
      <c r="AQ267" s="219">
        <v>95</v>
      </c>
      <c r="AR267" s="217"/>
      <c r="AS267" s="217"/>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t="s">
        <v>223</v>
      </c>
      <c r="BS267" s="186"/>
      <c r="BT267" s="186"/>
      <c r="BU267" s="186"/>
      <c r="BV267" s="186">
        <v>2</v>
      </c>
      <c r="BW267" s="186" t="s">
        <v>329</v>
      </c>
      <c r="BX267" s="186" t="s">
        <v>198</v>
      </c>
      <c r="BY267" s="221">
        <v>1.4999999999999999E-2</v>
      </c>
      <c r="BZ267" s="217">
        <v>0</v>
      </c>
      <c r="CA267" s="217">
        <v>0</v>
      </c>
      <c r="CB267" s="217">
        <v>0</v>
      </c>
      <c r="CC267" s="217">
        <v>0</v>
      </c>
      <c r="CD267" s="217">
        <v>0</v>
      </c>
      <c r="CE267" s="217">
        <v>0</v>
      </c>
      <c r="CF267" s="186">
        <v>0</v>
      </c>
      <c r="CG267" s="186">
        <v>0</v>
      </c>
      <c r="CH267" s="101">
        <v>0</v>
      </c>
      <c r="CI267" s="101">
        <v>0</v>
      </c>
      <c r="CJ267" s="101">
        <v>0</v>
      </c>
      <c r="CK267" s="101">
        <v>0</v>
      </c>
      <c r="CL267" s="101">
        <v>0</v>
      </c>
      <c r="CM267" s="101">
        <v>0</v>
      </c>
      <c r="CN267" s="101">
        <v>0</v>
      </c>
      <c r="CO267" s="101">
        <v>0</v>
      </c>
      <c r="CP267" s="220">
        <v>0</v>
      </c>
      <c r="CQ267" s="216">
        <v>0</v>
      </c>
      <c r="CR267" s="222"/>
      <c r="CS267" s="198">
        <v>0</v>
      </c>
      <c r="CT267" s="198">
        <v>0</v>
      </c>
      <c r="CU267" s="198"/>
      <c r="CV267" s="198"/>
      <c r="CW267" s="222"/>
      <c r="CX267" s="272"/>
      <c r="CY267" s="272">
        <v>0</v>
      </c>
      <c r="CZ267" s="272">
        <v>361</v>
      </c>
      <c r="DA267" s="272"/>
      <c r="DB267" s="272"/>
      <c r="DC267" s="272"/>
      <c r="DD267" s="230">
        <f t="shared" si="36"/>
        <v>-1</v>
      </c>
      <c r="DE267" s="273">
        <f t="shared" si="37"/>
        <v>0</v>
      </c>
      <c r="DF267" s="14">
        <f t="shared" si="38"/>
        <v>0</v>
      </c>
      <c r="DG267" s="148">
        <f t="shared" si="39"/>
        <v>0</v>
      </c>
      <c r="DH267" s="148" t="str">
        <f t="shared" si="40"/>
        <v/>
      </c>
      <c r="DI267" s="273">
        <f t="shared" si="41"/>
        <v>0</v>
      </c>
      <c r="DJ267" s="264" t="str">
        <f t="shared" si="42"/>
        <v/>
      </c>
      <c r="DL267" s="14" t="str">
        <f>IFERROR(#REF!-AP267,"")</f>
        <v/>
      </c>
      <c r="DN267" s="274" t="str">
        <f>IFERROR(#REF!-M267,"")</f>
        <v/>
      </c>
      <c r="DO267" s="186" t="e">
        <f>IF(#REF!&gt;AQ267,0,1)</f>
        <v>#REF!</v>
      </c>
      <c r="DP267" s="186">
        <f t="shared" si="43"/>
        <v>0</v>
      </c>
      <c r="DQ267" s="186">
        <f t="shared" si="44"/>
        <v>1</v>
      </c>
      <c r="DR267" s="186"/>
      <c r="DS267" s="186"/>
      <c r="DT267" s="186"/>
      <c r="DU267" s="186"/>
      <c r="DV267" s="186"/>
      <c r="DW267" s="186"/>
      <c r="DX267" s="186"/>
      <c r="DY267" s="186"/>
      <c r="DZ267" s="186"/>
      <c r="EA267" s="186"/>
      <c r="EB267" s="186"/>
      <c r="EC267" s="186"/>
      <c r="ED267" s="186"/>
      <c r="EE267" s="186"/>
      <c r="EF267" s="186"/>
      <c r="EG267" s="186"/>
      <c r="EH267" s="186"/>
      <c r="EI267" s="186"/>
      <c r="EJ267" s="186"/>
    </row>
    <row r="268" spans="1:140" s="195" customFormat="1" ht="31.5" hidden="1" customHeight="1" x14ac:dyDescent="0.2">
      <c r="A268" s="214">
        <v>44937</v>
      </c>
      <c r="B268" s="194">
        <v>11</v>
      </c>
      <c r="C268" s="194">
        <v>1</v>
      </c>
      <c r="D268" s="193">
        <v>2023</v>
      </c>
      <c r="E268" s="194">
        <v>236</v>
      </c>
      <c r="F268" s="194">
        <v>160</v>
      </c>
      <c r="G268" s="194">
        <v>4</v>
      </c>
      <c r="H268" s="207" t="s">
        <v>371</v>
      </c>
      <c r="I268" s="148" t="s">
        <v>372</v>
      </c>
      <c r="J268" s="148" t="s">
        <v>193</v>
      </c>
      <c r="K268" s="148">
        <v>2</v>
      </c>
      <c r="L268" s="148">
        <v>1</v>
      </c>
      <c r="M268" s="208">
        <v>200</v>
      </c>
      <c r="N268" s="209">
        <v>186</v>
      </c>
      <c r="O268" s="210">
        <v>214</v>
      </c>
      <c r="P268" s="196"/>
      <c r="Q268" s="196">
        <v>288</v>
      </c>
      <c r="R268" s="196">
        <v>323</v>
      </c>
      <c r="S268" s="196">
        <v>259</v>
      </c>
      <c r="T268" s="196"/>
      <c r="U268" s="196"/>
      <c r="V268" s="196">
        <v>180</v>
      </c>
      <c r="W268" s="196">
        <v>195</v>
      </c>
      <c r="X268" s="196">
        <v>187</v>
      </c>
      <c r="Y268" s="196"/>
      <c r="Z268" s="197">
        <v>96</v>
      </c>
      <c r="AA268" s="197">
        <v>89</v>
      </c>
      <c r="AB268" s="196"/>
      <c r="AC268" s="196">
        <v>253</v>
      </c>
      <c r="AD268" s="196">
        <v>268</v>
      </c>
      <c r="AE268" s="196">
        <v>261</v>
      </c>
      <c r="AF268" s="196"/>
      <c r="AG268" s="196"/>
      <c r="AH268" s="196">
        <v>203</v>
      </c>
      <c r="AI268" s="196">
        <v>206</v>
      </c>
      <c r="AJ268" s="196">
        <v>204</v>
      </c>
      <c r="AK268" s="196"/>
      <c r="AL268" s="197">
        <v>91</v>
      </c>
      <c r="AM268" s="197">
        <v>91</v>
      </c>
      <c r="AN268" s="271">
        <v>275.33333333333331</v>
      </c>
      <c r="AO268" s="271">
        <v>195.83333333333329</v>
      </c>
      <c r="AP268" s="218">
        <v>76</v>
      </c>
      <c r="AQ268" s="219">
        <v>95</v>
      </c>
      <c r="AR268" s="217">
        <v>78.474114441416887</v>
      </c>
      <c r="AS268" s="217">
        <v>91.75</v>
      </c>
      <c r="AT268" s="217"/>
      <c r="AU268" s="217"/>
      <c r="AV268" s="217">
        <v>864</v>
      </c>
      <c r="AW268" s="217">
        <v>3</v>
      </c>
      <c r="AX268" s="217">
        <v>2</v>
      </c>
      <c r="AY268" s="217">
        <v>3</v>
      </c>
      <c r="AZ268" s="217"/>
      <c r="BA268" s="217"/>
      <c r="BB268" s="217"/>
      <c r="BC268" s="217"/>
      <c r="BD268" s="217"/>
      <c r="BE268" s="217"/>
      <c r="BF268" s="217"/>
      <c r="BG268" s="217"/>
      <c r="BH268" s="217"/>
      <c r="BI268" s="217">
        <v>2</v>
      </c>
      <c r="BJ268" s="217">
        <v>1</v>
      </c>
      <c r="BK268" s="217">
        <v>1</v>
      </c>
      <c r="BL268" s="217"/>
      <c r="BM268" s="217"/>
      <c r="BN268" s="217"/>
      <c r="BO268" s="217"/>
      <c r="BP268" s="217"/>
      <c r="BQ268" s="217"/>
      <c r="BR268" s="186" t="s">
        <v>373</v>
      </c>
      <c r="BS268" s="186" t="s">
        <v>374</v>
      </c>
      <c r="BT268" s="186"/>
      <c r="BU268" s="186"/>
      <c r="BV268" s="186">
        <v>2</v>
      </c>
      <c r="BW268" s="186" t="s">
        <v>371</v>
      </c>
      <c r="BX268" s="186" t="s">
        <v>198</v>
      </c>
      <c r="BY268" s="221">
        <v>1.4999999999999999E-2</v>
      </c>
      <c r="BZ268" s="217">
        <v>8</v>
      </c>
      <c r="CA268" s="217">
        <v>8</v>
      </c>
      <c r="CB268" s="217">
        <v>872</v>
      </c>
      <c r="CC268" s="217">
        <v>4</v>
      </c>
      <c r="CD268" s="217">
        <v>4</v>
      </c>
      <c r="CE268" s="217">
        <v>4</v>
      </c>
      <c r="CF268" s="186">
        <v>5</v>
      </c>
      <c r="CG268" s="186">
        <v>3</v>
      </c>
      <c r="CH268" s="101">
        <v>4</v>
      </c>
      <c r="CI268" s="101">
        <v>0</v>
      </c>
      <c r="CJ268" s="101">
        <v>0</v>
      </c>
      <c r="CK268" s="101">
        <v>0</v>
      </c>
      <c r="CL268" s="101">
        <v>0</v>
      </c>
      <c r="CM268" s="101">
        <v>0</v>
      </c>
      <c r="CN268" s="101">
        <v>0</v>
      </c>
      <c r="CO268" s="101">
        <v>12</v>
      </c>
      <c r="CP268" s="220">
        <v>12</v>
      </c>
      <c r="CQ268" s="216">
        <v>876</v>
      </c>
      <c r="CR268" s="222">
        <v>1.3698630136986301E-2</v>
      </c>
      <c r="CS268" s="198">
        <v>2.4</v>
      </c>
      <c r="CT268" s="198">
        <v>175.2</v>
      </c>
      <c r="CU268" s="198">
        <v>2.35</v>
      </c>
      <c r="CV268" s="198">
        <v>171.55</v>
      </c>
      <c r="CW268" s="222">
        <v>0.37666666666666659</v>
      </c>
      <c r="CX268" s="272">
        <v>0.1529166666666667</v>
      </c>
      <c r="CY268" s="272">
        <v>1092451.636363636</v>
      </c>
      <c r="CZ268" s="272">
        <v>361</v>
      </c>
      <c r="DA268" s="272"/>
      <c r="DB268" s="272"/>
      <c r="DC268" s="272"/>
      <c r="DD268" s="230">
        <f t="shared" si="36"/>
        <v>0.37666666666666659</v>
      </c>
      <c r="DE268" s="273">
        <f t="shared" si="37"/>
        <v>864</v>
      </c>
      <c r="DF268" s="14">
        <f t="shared" si="38"/>
        <v>12</v>
      </c>
      <c r="DG268" s="148">
        <f t="shared" si="39"/>
        <v>12</v>
      </c>
      <c r="DH268" s="148">
        <f t="shared" si="40"/>
        <v>0.2</v>
      </c>
      <c r="DI268" s="273">
        <f t="shared" si="41"/>
        <v>876</v>
      </c>
      <c r="DJ268" s="264">
        <f t="shared" si="42"/>
        <v>1.3698630136986301E-2</v>
      </c>
      <c r="DL268" s="14" t="str">
        <f>IFERROR(#REF!-AP268,"")</f>
        <v/>
      </c>
      <c r="DN268" s="274" t="str">
        <f>IFERROR(#REF!-M268,"")</f>
        <v/>
      </c>
      <c r="DO268" s="186" t="e">
        <f>IF(#REF!&gt;AQ268,0,1)</f>
        <v>#REF!</v>
      </c>
      <c r="DP268" s="186">
        <f t="shared" si="43"/>
        <v>1</v>
      </c>
      <c r="DQ268" s="186">
        <f t="shared" si="44"/>
        <v>1</v>
      </c>
      <c r="DR268" s="186"/>
      <c r="DS268" s="186"/>
      <c r="DT268" s="186"/>
      <c r="DU268" s="186"/>
      <c r="DV268" s="186"/>
      <c r="DW268" s="186"/>
      <c r="DX268" s="186"/>
      <c r="DY268" s="186"/>
      <c r="DZ268" s="186"/>
      <c r="EA268" s="186"/>
      <c r="EB268" s="186"/>
      <c r="EC268" s="186"/>
      <c r="ED268" s="186"/>
      <c r="EE268" s="186"/>
      <c r="EF268" s="186"/>
      <c r="EG268" s="186"/>
      <c r="EH268" s="186"/>
      <c r="EI268" s="186"/>
      <c r="EJ268" s="186"/>
    </row>
    <row r="269" spans="1:140" s="195" customFormat="1" ht="31.5" hidden="1" customHeight="1" x14ac:dyDescent="0.2">
      <c r="A269" s="214">
        <v>44937</v>
      </c>
      <c r="B269" s="194">
        <v>11</v>
      </c>
      <c r="C269" s="194">
        <v>1</v>
      </c>
      <c r="D269" s="193">
        <v>2023</v>
      </c>
      <c r="E269" s="194">
        <v>124</v>
      </c>
      <c r="F269" s="194">
        <v>688</v>
      </c>
      <c r="G269" s="194">
        <v>5</v>
      </c>
      <c r="H269" s="207" t="s">
        <v>312</v>
      </c>
      <c r="I269" s="148" t="s">
        <v>313</v>
      </c>
      <c r="J269" s="148" t="s">
        <v>193</v>
      </c>
      <c r="K269" s="148">
        <v>2</v>
      </c>
      <c r="L269" s="148">
        <v>2</v>
      </c>
      <c r="M269" s="208">
        <v>200</v>
      </c>
      <c r="N269" s="209">
        <v>180</v>
      </c>
      <c r="O269" s="210">
        <v>220</v>
      </c>
      <c r="P269" s="196"/>
      <c r="Q269" s="196">
        <v>253</v>
      </c>
      <c r="R269" s="196">
        <v>284</v>
      </c>
      <c r="S269" s="196">
        <v>283</v>
      </c>
      <c r="T269" s="196"/>
      <c r="U269" s="196"/>
      <c r="V269" s="196">
        <v>203</v>
      </c>
      <c r="W269" s="196">
        <v>202</v>
      </c>
      <c r="X269" s="196">
        <v>222</v>
      </c>
      <c r="Y269" s="196"/>
      <c r="Z269" s="197"/>
      <c r="AA269" s="197"/>
      <c r="AB269" s="196"/>
      <c r="AC269" s="196">
        <v>291</v>
      </c>
      <c r="AD269" s="196">
        <v>297</v>
      </c>
      <c r="AE269" s="196">
        <v>293</v>
      </c>
      <c r="AF269" s="196"/>
      <c r="AG269" s="196"/>
      <c r="AH269" s="196">
        <v>208</v>
      </c>
      <c r="AI269" s="196">
        <v>205</v>
      </c>
      <c r="AJ269" s="196">
        <v>206</v>
      </c>
      <c r="AK269" s="196"/>
      <c r="AL269" s="197"/>
      <c r="AM269" s="197"/>
      <c r="AN269" s="271">
        <v>283.5</v>
      </c>
      <c r="AO269" s="271">
        <v>207.66666666666671</v>
      </c>
      <c r="AP269" s="218">
        <v>59</v>
      </c>
      <c r="AQ269" s="219">
        <v>122</v>
      </c>
      <c r="AR269" s="217"/>
      <c r="AS269" s="217"/>
      <c r="AT269" s="217"/>
      <c r="AU269" s="217"/>
      <c r="AV269" s="217">
        <v>550</v>
      </c>
      <c r="AW269" s="217">
        <v>3</v>
      </c>
      <c r="AX269" s="217">
        <v>2</v>
      </c>
      <c r="AY269" s="217">
        <v>2</v>
      </c>
      <c r="AZ269" s="217"/>
      <c r="BA269" s="217"/>
      <c r="BB269" s="217"/>
      <c r="BC269" s="217"/>
      <c r="BD269" s="217"/>
      <c r="BE269" s="217"/>
      <c r="BF269" s="217"/>
      <c r="BG269" s="217"/>
      <c r="BH269" s="217">
        <v>620</v>
      </c>
      <c r="BI269" s="217">
        <v>2</v>
      </c>
      <c r="BJ269" s="217">
        <v>1</v>
      </c>
      <c r="BK269" s="217">
        <v>2</v>
      </c>
      <c r="BL269" s="217"/>
      <c r="BM269" s="217"/>
      <c r="BN269" s="217"/>
      <c r="BO269" s="217"/>
      <c r="BP269" s="217"/>
      <c r="BQ269" s="217"/>
      <c r="BR269" s="186" t="s">
        <v>201</v>
      </c>
      <c r="BS269" s="186" t="s">
        <v>202</v>
      </c>
      <c r="BT269" s="186"/>
      <c r="BU269" s="186"/>
      <c r="BV269" s="186">
        <v>2</v>
      </c>
      <c r="BW269" s="186" t="s">
        <v>314</v>
      </c>
      <c r="BX269" s="186" t="s">
        <v>198</v>
      </c>
      <c r="BY269" s="221">
        <v>1.4999999999999999E-2</v>
      </c>
      <c r="BZ269" s="217">
        <v>7</v>
      </c>
      <c r="CA269" s="217">
        <v>3.5</v>
      </c>
      <c r="CB269" s="217">
        <v>553</v>
      </c>
      <c r="CC269" s="217">
        <v>5</v>
      </c>
      <c r="CD269" s="217">
        <v>2.5</v>
      </c>
      <c r="CE269" s="217">
        <v>622</v>
      </c>
      <c r="CF269" s="186">
        <v>2</v>
      </c>
      <c r="CG269" s="186">
        <v>1</v>
      </c>
      <c r="CH269" s="101">
        <v>2</v>
      </c>
      <c r="CI269" s="101">
        <v>0</v>
      </c>
      <c r="CJ269" s="101">
        <v>0</v>
      </c>
      <c r="CK269" s="101">
        <v>0</v>
      </c>
      <c r="CL269" s="101">
        <v>0</v>
      </c>
      <c r="CM269" s="101">
        <v>0</v>
      </c>
      <c r="CN269" s="101">
        <v>0</v>
      </c>
      <c r="CO269" s="101">
        <v>12</v>
      </c>
      <c r="CP269" s="220">
        <v>6</v>
      </c>
      <c r="CQ269" s="216">
        <v>1175</v>
      </c>
      <c r="CR269" s="222">
        <v>5.106382978723404E-3</v>
      </c>
      <c r="CS269" s="198">
        <v>1.2</v>
      </c>
      <c r="CT269" s="198">
        <v>235</v>
      </c>
      <c r="CU269" s="198">
        <v>1.246</v>
      </c>
      <c r="CV269" s="198">
        <v>244.0083333333333</v>
      </c>
      <c r="CW269" s="222">
        <v>0.41749999999999998</v>
      </c>
      <c r="CX269" s="272"/>
      <c r="CY269" s="272">
        <v>1137560.2272727271</v>
      </c>
      <c r="CZ269" s="272">
        <v>361</v>
      </c>
      <c r="DA269" s="272"/>
      <c r="DB269" s="272"/>
      <c r="DC269" s="272"/>
      <c r="DD269" s="230">
        <f t="shared" si="36"/>
        <v>0.41749999999999998</v>
      </c>
      <c r="DE269" s="273">
        <f t="shared" si="37"/>
        <v>1170</v>
      </c>
      <c r="DF269" s="14">
        <f t="shared" si="38"/>
        <v>12</v>
      </c>
      <c r="DG269" s="148">
        <f t="shared" si="39"/>
        <v>6</v>
      </c>
      <c r="DH269" s="148" t="str">
        <f t="shared" si="40"/>
        <v/>
      </c>
      <c r="DI269" s="273">
        <f t="shared" si="41"/>
        <v>1176</v>
      </c>
      <c r="DJ269" s="264">
        <f t="shared" si="42"/>
        <v>5.1020408163265302E-3</v>
      </c>
      <c r="DL269" s="14" t="str">
        <f>IFERROR(#REF!-AP269,"")</f>
        <v/>
      </c>
      <c r="DN269" s="274" t="str">
        <f>IFERROR(#REF!-M269,"")</f>
        <v/>
      </c>
      <c r="DO269" s="186" t="e">
        <f>IF(#REF!&gt;AQ269,0,1)</f>
        <v>#REF!</v>
      </c>
      <c r="DP269" s="186">
        <f t="shared" si="43"/>
        <v>1</v>
      </c>
      <c r="DQ269" s="186">
        <f t="shared" si="44"/>
        <v>1</v>
      </c>
      <c r="DR269" s="186"/>
      <c r="DS269" s="186"/>
      <c r="DT269" s="186"/>
      <c r="DU269" s="186"/>
      <c r="DV269" s="186"/>
      <c r="DW269" s="186"/>
      <c r="DX269" s="186"/>
      <c r="DY269" s="186"/>
      <c r="DZ269" s="186"/>
      <c r="EA269" s="186"/>
      <c r="EB269" s="186"/>
      <c r="EC269" s="186"/>
      <c r="ED269" s="186"/>
      <c r="EE269" s="186"/>
      <c r="EF269" s="186"/>
      <c r="EG269" s="186"/>
      <c r="EH269" s="186"/>
      <c r="EI269" s="186"/>
      <c r="EJ269" s="186"/>
    </row>
    <row r="270" spans="1:140" s="195" customFormat="1" ht="31.5" hidden="1" customHeight="1" x14ac:dyDescent="0.2">
      <c r="A270" s="214">
        <v>44937</v>
      </c>
      <c r="B270" s="194">
        <v>11</v>
      </c>
      <c r="C270" s="194">
        <v>1</v>
      </c>
      <c r="D270" s="193">
        <v>2023</v>
      </c>
      <c r="E270" s="194">
        <v>124</v>
      </c>
      <c r="F270" s="194">
        <v>689</v>
      </c>
      <c r="G270" s="194">
        <v>5</v>
      </c>
      <c r="H270" s="207" t="s">
        <v>315</v>
      </c>
      <c r="I270" s="148" t="s">
        <v>316</v>
      </c>
      <c r="J270" s="148" t="s">
        <v>193</v>
      </c>
      <c r="K270" s="148">
        <v>2</v>
      </c>
      <c r="L270" s="148">
        <v>2</v>
      </c>
      <c r="M270" s="208">
        <v>75</v>
      </c>
      <c r="N270" s="209">
        <v>67</v>
      </c>
      <c r="O270" s="210">
        <v>82</v>
      </c>
      <c r="P270" s="196"/>
      <c r="Q270" s="196">
        <v>94</v>
      </c>
      <c r="R270" s="196">
        <v>104</v>
      </c>
      <c r="S270" s="196">
        <v>105</v>
      </c>
      <c r="T270" s="196"/>
      <c r="U270" s="196"/>
      <c r="V270" s="196">
        <v>82</v>
      </c>
      <c r="W270" s="196">
        <v>82</v>
      </c>
      <c r="X270" s="196">
        <v>89</v>
      </c>
      <c r="Y270" s="196"/>
      <c r="Z270" s="197">
        <v>108</v>
      </c>
      <c r="AA270" s="197">
        <v>103</v>
      </c>
      <c r="AB270" s="196"/>
      <c r="AC270" s="196">
        <v>105</v>
      </c>
      <c r="AD270" s="196">
        <v>106</v>
      </c>
      <c r="AE270" s="196">
        <v>102</v>
      </c>
      <c r="AF270" s="196"/>
      <c r="AG270" s="196"/>
      <c r="AH270" s="196">
        <v>84</v>
      </c>
      <c r="AI270" s="196">
        <v>80</v>
      </c>
      <c r="AJ270" s="196">
        <v>81</v>
      </c>
      <c r="AK270" s="196"/>
      <c r="AL270" s="197">
        <v>100</v>
      </c>
      <c r="AM270" s="197">
        <v>100</v>
      </c>
      <c r="AN270" s="271">
        <v>102.6666666666667</v>
      </c>
      <c r="AO270" s="271">
        <v>83</v>
      </c>
      <c r="AP270" s="218">
        <v>59</v>
      </c>
      <c r="AQ270" s="219">
        <v>122</v>
      </c>
      <c r="AR270" s="217">
        <v>70.072992700729927</v>
      </c>
      <c r="AS270" s="217">
        <v>102.75</v>
      </c>
      <c r="AT270" s="217"/>
      <c r="AU270" s="217"/>
      <c r="AV270" s="217">
        <v>432</v>
      </c>
      <c r="AW270" s="217">
        <v>4</v>
      </c>
      <c r="AX270" s="217">
        <v>2</v>
      </c>
      <c r="AY270" s="217">
        <v>2</v>
      </c>
      <c r="AZ270" s="217"/>
      <c r="BA270" s="217"/>
      <c r="BB270" s="217"/>
      <c r="BC270" s="217"/>
      <c r="BD270" s="217"/>
      <c r="BE270" s="217"/>
      <c r="BF270" s="217"/>
      <c r="BG270" s="217"/>
      <c r="BH270" s="217">
        <v>810</v>
      </c>
      <c r="BI270" s="217">
        <v>1</v>
      </c>
      <c r="BJ270" s="217">
        <v>2</v>
      </c>
      <c r="BK270" s="217">
        <v>1</v>
      </c>
      <c r="BL270" s="217"/>
      <c r="BM270" s="217"/>
      <c r="BN270" s="217"/>
      <c r="BO270" s="217"/>
      <c r="BP270" s="217"/>
      <c r="BQ270" s="217"/>
      <c r="BR270" s="186" t="s">
        <v>201</v>
      </c>
      <c r="BS270" s="186" t="s">
        <v>202</v>
      </c>
      <c r="BT270" s="186"/>
      <c r="BU270" s="186"/>
      <c r="BV270" s="186">
        <v>2</v>
      </c>
      <c r="BW270" s="186" t="s">
        <v>314</v>
      </c>
      <c r="BX270" s="186" t="s">
        <v>198</v>
      </c>
      <c r="BY270" s="221">
        <v>1.4999999999999999E-2</v>
      </c>
      <c r="BZ270" s="217">
        <v>8</v>
      </c>
      <c r="CA270" s="217">
        <v>4</v>
      </c>
      <c r="CB270" s="217">
        <v>436</v>
      </c>
      <c r="CC270" s="217">
        <v>4</v>
      </c>
      <c r="CD270" s="217">
        <v>2</v>
      </c>
      <c r="CE270" s="217">
        <v>812</v>
      </c>
      <c r="CF270" s="186">
        <v>2</v>
      </c>
      <c r="CG270" s="186">
        <v>2</v>
      </c>
      <c r="CH270" s="101">
        <v>1</v>
      </c>
      <c r="CI270" s="101">
        <v>0</v>
      </c>
      <c r="CJ270" s="101">
        <v>0</v>
      </c>
      <c r="CK270" s="101">
        <v>0</v>
      </c>
      <c r="CL270" s="101">
        <v>0</v>
      </c>
      <c r="CM270" s="101">
        <v>0</v>
      </c>
      <c r="CN270" s="101">
        <v>0</v>
      </c>
      <c r="CO270" s="101">
        <v>12</v>
      </c>
      <c r="CP270" s="220">
        <v>6</v>
      </c>
      <c r="CQ270" s="216">
        <v>1248</v>
      </c>
      <c r="CR270" s="222">
        <v>4.807692307692308E-3</v>
      </c>
      <c r="CS270" s="198">
        <v>0.45</v>
      </c>
      <c r="CT270" s="198">
        <v>93.6</v>
      </c>
      <c r="CU270" s="198">
        <v>0.498</v>
      </c>
      <c r="CV270" s="198">
        <v>103.584</v>
      </c>
      <c r="CW270" s="222">
        <v>0.36888888888888888</v>
      </c>
      <c r="CX270" s="272">
        <v>8.5625000000000007E-2</v>
      </c>
      <c r="CY270" s="272">
        <v>1208234.1818181821</v>
      </c>
      <c r="CZ270" s="272">
        <v>361</v>
      </c>
      <c r="DA270" s="272"/>
      <c r="DB270" s="272"/>
      <c r="DC270" s="272"/>
      <c r="DD270" s="230">
        <f t="shared" si="36"/>
        <v>0.36888888888888932</v>
      </c>
      <c r="DE270" s="273">
        <f t="shared" si="37"/>
        <v>1242</v>
      </c>
      <c r="DF270" s="14">
        <f t="shared" si="38"/>
        <v>12</v>
      </c>
      <c r="DG270" s="148">
        <f t="shared" si="39"/>
        <v>6</v>
      </c>
      <c r="DH270" s="148">
        <f t="shared" si="40"/>
        <v>0.1</v>
      </c>
      <c r="DI270" s="273">
        <f t="shared" si="41"/>
        <v>1248</v>
      </c>
      <c r="DJ270" s="264">
        <f t="shared" si="42"/>
        <v>4.807692307692308E-3</v>
      </c>
      <c r="DL270" s="14" t="str">
        <f>IFERROR(#REF!-AP270,"")</f>
        <v/>
      </c>
      <c r="DN270" s="274" t="str">
        <f>IFERROR(#REF!-M270,"")</f>
        <v/>
      </c>
      <c r="DO270" s="186" t="e">
        <f>IF(#REF!&gt;AQ270,0,1)</f>
        <v>#REF!</v>
      </c>
      <c r="DP270" s="186">
        <f t="shared" si="43"/>
        <v>1</v>
      </c>
      <c r="DQ270" s="186">
        <f t="shared" si="44"/>
        <v>0</v>
      </c>
      <c r="DR270" s="186"/>
      <c r="DS270" s="186"/>
      <c r="DT270" s="186"/>
      <c r="DU270" s="186"/>
      <c r="DV270" s="186"/>
      <c r="DW270" s="186"/>
      <c r="DX270" s="186"/>
      <c r="DY270" s="186"/>
      <c r="DZ270" s="186"/>
      <c r="EA270" s="186"/>
      <c r="EB270" s="186"/>
      <c r="EC270" s="186"/>
      <c r="ED270" s="186"/>
      <c r="EE270" s="186"/>
      <c r="EF270" s="186"/>
      <c r="EG270" s="186"/>
      <c r="EH270" s="186"/>
      <c r="EI270" s="186"/>
      <c r="EJ270" s="186"/>
    </row>
    <row r="271" spans="1:140" s="195" customFormat="1" ht="31.5" hidden="1" customHeight="1" x14ac:dyDescent="0.2">
      <c r="A271" s="214">
        <v>44937</v>
      </c>
      <c r="B271" s="194">
        <v>11</v>
      </c>
      <c r="C271" s="194">
        <v>1</v>
      </c>
      <c r="D271" s="193">
        <v>2023</v>
      </c>
      <c r="E271" s="194">
        <v>18</v>
      </c>
      <c r="F271" s="194">
        <v>49</v>
      </c>
      <c r="G271" s="194">
        <v>6</v>
      </c>
      <c r="H271" s="207" t="s">
        <v>244</v>
      </c>
      <c r="I271" s="148" t="s">
        <v>245</v>
      </c>
      <c r="J271" s="148" t="s">
        <v>217</v>
      </c>
      <c r="K271" s="148">
        <v>3</v>
      </c>
      <c r="L271" s="148">
        <v>3</v>
      </c>
      <c r="M271" s="208">
        <v>100</v>
      </c>
      <c r="N271" s="209">
        <v>95</v>
      </c>
      <c r="O271" s="210">
        <v>104</v>
      </c>
      <c r="P271" s="196"/>
      <c r="Q271" s="196">
        <v>120</v>
      </c>
      <c r="R271" s="196">
        <v>105</v>
      </c>
      <c r="S271" s="196"/>
      <c r="T271" s="196"/>
      <c r="U271" s="196"/>
      <c r="V271" s="196">
        <v>96</v>
      </c>
      <c r="W271" s="196">
        <v>94</v>
      </c>
      <c r="X271" s="196"/>
      <c r="Y271" s="196"/>
      <c r="Z271" s="197"/>
      <c r="AA271" s="197"/>
      <c r="AB271" s="196"/>
      <c r="AC271" s="196">
        <v>114</v>
      </c>
      <c r="AD271" s="196">
        <v>116</v>
      </c>
      <c r="AE271" s="196">
        <v>115</v>
      </c>
      <c r="AF271" s="196"/>
      <c r="AG271" s="196"/>
      <c r="AH271" s="196">
        <v>101</v>
      </c>
      <c r="AI271" s="196">
        <v>102</v>
      </c>
      <c r="AJ271" s="196">
        <v>101</v>
      </c>
      <c r="AK271" s="196"/>
      <c r="AL271" s="197"/>
      <c r="AM271" s="197"/>
      <c r="AN271" s="271">
        <v>114</v>
      </c>
      <c r="AO271" s="271">
        <v>98.8</v>
      </c>
      <c r="AP271" s="218">
        <v>101</v>
      </c>
      <c r="AQ271" s="219">
        <v>107</v>
      </c>
      <c r="AR271" s="217"/>
      <c r="AS271" s="217"/>
      <c r="AT271" s="217"/>
      <c r="AU271" s="217"/>
      <c r="AV271" s="217">
        <v>1344</v>
      </c>
      <c r="AW271" s="217">
        <v>3</v>
      </c>
      <c r="AX271" s="217">
        <v>3</v>
      </c>
      <c r="AY271" s="217">
        <v>4</v>
      </c>
      <c r="AZ271" s="217"/>
      <c r="BA271" s="217"/>
      <c r="BB271" s="217"/>
      <c r="BC271" s="217"/>
      <c r="BD271" s="217"/>
      <c r="BE271" s="217"/>
      <c r="BF271" s="217"/>
      <c r="BG271" s="217"/>
      <c r="BH271" s="217">
        <v>1176</v>
      </c>
      <c r="BI271" s="217">
        <v>4</v>
      </c>
      <c r="BJ271" s="217">
        <v>2</v>
      </c>
      <c r="BK271" s="217">
        <v>2</v>
      </c>
      <c r="BL271" s="217"/>
      <c r="BM271" s="217"/>
      <c r="BN271" s="217"/>
      <c r="BO271" s="217"/>
      <c r="BP271" s="217"/>
      <c r="BQ271" s="217"/>
      <c r="BR271" s="186" t="s">
        <v>194</v>
      </c>
      <c r="BS271" s="186" t="s">
        <v>195</v>
      </c>
      <c r="BT271" s="186" t="s">
        <v>246</v>
      </c>
      <c r="BU271" s="186" t="s">
        <v>219</v>
      </c>
      <c r="BV271" s="186">
        <v>2</v>
      </c>
      <c r="BW271" s="186" t="s">
        <v>247</v>
      </c>
      <c r="BX271" s="186" t="s">
        <v>198</v>
      </c>
      <c r="BY271" s="221">
        <v>1.4999999999999999E-2</v>
      </c>
      <c r="BZ271" s="217">
        <v>10</v>
      </c>
      <c r="CA271" s="217">
        <v>3.333333333333333</v>
      </c>
      <c r="CB271" s="217">
        <v>1347</v>
      </c>
      <c r="CC271" s="217">
        <v>8</v>
      </c>
      <c r="CD271" s="217">
        <v>2.666666666666667</v>
      </c>
      <c r="CE271" s="217">
        <v>1178</v>
      </c>
      <c r="CF271" s="186">
        <v>2</v>
      </c>
      <c r="CG271" s="186">
        <v>1</v>
      </c>
      <c r="CH271" s="101">
        <v>2</v>
      </c>
      <c r="CI271" s="101">
        <v>0</v>
      </c>
      <c r="CJ271" s="101">
        <v>0</v>
      </c>
      <c r="CK271" s="101">
        <v>0</v>
      </c>
      <c r="CL271" s="101">
        <v>0</v>
      </c>
      <c r="CM271" s="101">
        <v>0</v>
      </c>
      <c r="CN271" s="101">
        <v>0</v>
      </c>
      <c r="CO271" s="101">
        <v>18</v>
      </c>
      <c r="CP271" s="220">
        <v>6</v>
      </c>
      <c r="CQ271" s="216">
        <v>2525</v>
      </c>
      <c r="CR271" s="222">
        <v>2.3762376237623762E-3</v>
      </c>
      <c r="CS271" s="198">
        <v>0.6</v>
      </c>
      <c r="CT271" s="198">
        <v>252.5</v>
      </c>
      <c r="CU271" s="198">
        <v>0.59279999999999999</v>
      </c>
      <c r="CV271" s="198">
        <v>249.47</v>
      </c>
      <c r="CW271" s="222">
        <v>0.14000000000000001</v>
      </c>
      <c r="CX271" s="272"/>
      <c r="CY271" s="272">
        <v>4184728.4090909101</v>
      </c>
      <c r="CZ271" s="272">
        <v>361</v>
      </c>
      <c r="DA271" s="272"/>
      <c r="DB271" s="272"/>
      <c r="DC271" s="272"/>
      <c r="DD271" s="230">
        <f t="shared" si="36"/>
        <v>0.14000000000000001</v>
      </c>
      <c r="DE271" s="273">
        <f t="shared" si="37"/>
        <v>2520</v>
      </c>
      <c r="DF271" s="14">
        <f t="shared" si="38"/>
        <v>18</v>
      </c>
      <c r="DG271" s="148">
        <f t="shared" si="39"/>
        <v>6</v>
      </c>
      <c r="DH271" s="148" t="str">
        <f t="shared" si="40"/>
        <v/>
      </c>
      <c r="DI271" s="273">
        <f t="shared" si="41"/>
        <v>2526</v>
      </c>
      <c r="DJ271" s="264">
        <f t="shared" si="42"/>
        <v>2.3752969121140144E-3</v>
      </c>
      <c r="DL271" s="14" t="str">
        <f>IFERROR(#REF!-AP271,"")</f>
        <v/>
      </c>
      <c r="DN271" s="274" t="str">
        <f>IFERROR(#REF!-M271,"")</f>
        <v/>
      </c>
      <c r="DO271" s="186" t="e">
        <f>IF(#REF!&gt;AQ271,0,1)</f>
        <v>#REF!</v>
      </c>
      <c r="DP271" s="186">
        <f t="shared" si="43"/>
        <v>1</v>
      </c>
      <c r="DQ271" s="186">
        <f t="shared" si="44"/>
        <v>1</v>
      </c>
      <c r="DR271" s="186"/>
      <c r="DS271" s="186"/>
      <c r="DT271" s="186"/>
      <c r="DU271" s="186"/>
      <c r="DV271" s="186"/>
      <c r="DW271" s="186"/>
      <c r="DX271" s="186"/>
      <c r="DY271" s="186"/>
      <c r="DZ271" s="186"/>
      <c r="EA271" s="186"/>
      <c r="EB271" s="186"/>
      <c r="EC271" s="186"/>
      <c r="ED271" s="186"/>
      <c r="EE271" s="186"/>
      <c r="EF271" s="186"/>
      <c r="EG271" s="186"/>
      <c r="EH271" s="186"/>
      <c r="EI271" s="186"/>
      <c r="EJ271" s="186"/>
    </row>
    <row r="272" spans="1:140" s="195" customFormat="1" ht="31.5" hidden="1" customHeight="1" x14ac:dyDescent="0.2">
      <c r="A272" s="214">
        <v>44937</v>
      </c>
      <c r="B272" s="194">
        <v>11</v>
      </c>
      <c r="C272" s="194">
        <v>1</v>
      </c>
      <c r="D272" s="193">
        <v>2023</v>
      </c>
      <c r="E272" s="194">
        <v>18</v>
      </c>
      <c r="F272" s="194">
        <v>50</v>
      </c>
      <c r="G272" s="194">
        <v>6</v>
      </c>
      <c r="H272" s="207" t="s">
        <v>248</v>
      </c>
      <c r="I272" s="148" t="s">
        <v>249</v>
      </c>
      <c r="J272" s="148" t="s">
        <v>217</v>
      </c>
      <c r="K272" s="148">
        <v>3</v>
      </c>
      <c r="L272" s="148">
        <v>3</v>
      </c>
      <c r="M272" s="208">
        <v>54</v>
      </c>
      <c r="N272" s="209">
        <v>51</v>
      </c>
      <c r="O272" s="210">
        <v>56</v>
      </c>
      <c r="P272" s="196"/>
      <c r="Q272" s="196">
        <v>63</v>
      </c>
      <c r="R272" s="196">
        <v>59</v>
      </c>
      <c r="S272" s="196"/>
      <c r="T272" s="196"/>
      <c r="U272" s="196"/>
      <c r="V272" s="196">
        <v>53</v>
      </c>
      <c r="W272" s="196">
        <v>54</v>
      </c>
      <c r="X272" s="196"/>
      <c r="Y272" s="196"/>
      <c r="Z272" s="197">
        <v>96</v>
      </c>
      <c r="AA272" s="197">
        <v>94</v>
      </c>
      <c r="AB272" s="196"/>
      <c r="AC272" s="196">
        <v>66</v>
      </c>
      <c r="AD272" s="196">
        <v>67</v>
      </c>
      <c r="AE272" s="196">
        <v>66</v>
      </c>
      <c r="AF272" s="196"/>
      <c r="AG272" s="196"/>
      <c r="AH272" s="196">
        <v>53</v>
      </c>
      <c r="AI272" s="196">
        <v>54</v>
      </c>
      <c r="AJ272" s="196">
        <v>54</v>
      </c>
      <c r="AK272" s="196"/>
      <c r="AL272" s="197">
        <v>94</v>
      </c>
      <c r="AM272" s="197">
        <v>93</v>
      </c>
      <c r="AN272" s="271">
        <v>64.2</v>
      </c>
      <c r="AO272" s="271">
        <v>53.6</v>
      </c>
      <c r="AP272" s="218">
        <v>101</v>
      </c>
      <c r="AQ272" s="219">
        <v>107</v>
      </c>
      <c r="AR272" s="217">
        <v>114.5888594164456</v>
      </c>
      <c r="AS272" s="217">
        <v>94.25</v>
      </c>
      <c r="AT272" s="217"/>
      <c r="AU272" s="217"/>
      <c r="AV272" s="217">
        <v>1344</v>
      </c>
      <c r="AW272" s="217">
        <v>2</v>
      </c>
      <c r="AX272" s="217">
        <v>2</v>
      </c>
      <c r="AY272" s="217">
        <v>6</v>
      </c>
      <c r="AZ272" s="217"/>
      <c r="BA272" s="217"/>
      <c r="BB272" s="217"/>
      <c r="BC272" s="217"/>
      <c r="BD272" s="217"/>
      <c r="BE272" s="217"/>
      <c r="BF272" s="217"/>
      <c r="BG272" s="217"/>
      <c r="BH272" s="217">
        <v>1176</v>
      </c>
      <c r="BI272" s="217">
        <v>3</v>
      </c>
      <c r="BJ272" s="217">
        <v>2</v>
      </c>
      <c r="BK272" s="217">
        <v>2</v>
      </c>
      <c r="BL272" s="217"/>
      <c r="BM272" s="217"/>
      <c r="BN272" s="217"/>
      <c r="BO272" s="217"/>
      <c r="BP272" s="217"/>
      <c r="BQ272" s="217"/>
      <c r="BR272" s="186" t="s">
        <v>194</v>
      </c>
      <c r="BS272" s="186" t="s">
        <v>195</v>
      </c>
      <c r="BT272" s="186" t="s">
        <v>250</v>
      </c>
      <c r="BU272" s="186" t="s">
        <v>219</v>
      </c>
      <c r="BV272" s="186">
        <v>2</v>
      </c>
      <c r="BW272" s="186" t="s">
        <v>247</v>
      </c>
      <c r="BX272" s="186" t="s">
        <v>198</v>
      </c>
      <c r="BY272" s="221">
        <v>1.4999999999999999E-2</v>
      </c>
      <c r="BZ272" s="217">
        <v>10</v>
      </c>
      <c r="CA272" s="217">
        <v>3.333333333333333</v>
      </c>
      <c r="CB272" s="217">
        <v>1347</v>
      </c>
      <c r="CC272" s="217">
        <v>7</v>
      </c>
      <c r="CD272" s="217">
        <v>2.333333333333333</v>
      </c>
      <c r="CE272" s="217">
        <v>1178</v>
      </c>
      <c r="CF272" s="186">
        <v>1</v>
      </c>
      <c r="CG272" s="186">
        <v>1</v>
      </c>
      <c r="CH272" s="101">
        <v>2</v>
      </c>
      <c r="CI272" s="101">
        <v>0</v>
      </c>
      <c r="CJ272" s="101">
        <v>0</v>
      </c>
      <c r="CK272" s="101">
        <v>0</v>
      </c>
      <c r="CL272" s="101">
        <v>0</v>
      </c>
      <c r="CM272" s="101">
        <v>0</v>
      </c>
      <c r="CN272" s="101">
        <v>0</v>
      </c>
      <c r="CO272" s="101">
        <v>17</v>
      </c>
      <c r="CP272" s="220">
        <v>5</v>
      </c>
      <c r="CQ272" s="216">
        <v>2525</v>
      </c>
      <c r="CR272" s="222">
        <v>2.2442244224422439E-3</v>
      </c>
      <c r="CS272" s="198">
        <v>0.30599999999999999</v>
      </c>
      <c r="CT272" s="198">
        <v>136.35</v>
      </c>
      <c r="CU272" s="198">
        <v>0.30373333333333341</v>
      </c>
      <c r="CV272" s="198">
        <v>135.34</v>
      </c>
      <c r="CW272" s="222">
        <v>0.18888888888888891</v>
      </c>
      <c r="CX272" s="272">
        <v>4.9452160493827162E-2</v>
      </c>
      <c r="CY272" s="272">
        <v>4184728.4090909101</v>
      </c>
      <c r="CZ272" s="272">
        <v>361</v>
      </c>
      <c r="DA272" s="272"/>
      <c r="DB272" s="272"/>
      <c r="DC272" s="272"/>
      <c r="DD272" s="230">
        <f t="shared" si="36"/>
        <v>0.18888888888888894</v>
      </c>
      <c r="DE272" s="273">
        <f t="shared" si="37"/>
        <v>2520</v>
      </c>
      <c r="DF272" s="14">
        <f t="shared" si="38"/>
        <v>17</v>
      </c>
      <c r="DG272" s="148">
        <f t="shared" si="39"/>
        <v>6</v>
      </c>
      <c r="DH272" s="148">
        <f t="shared" si="40"/>
        <v>0</v>
      </c>
      <c r="DI272" s="273">
        <f t="shared" si="41"/>
        <v>2526</v>
      </c>
      <c r="DJ272" s="264">
        <f t="shared" si="42"/>
        <v>2.3752969121140144E-3</v>
      </c>
      <c r="DL272" s="14" t="str">
        <f>IFERROR(#REF!-AP272,"")</f>
        <v/>
      </c>
      <c r="DN272" s="274" t="str">
        <f>IFERROR(#REF!-M272,"")</f>
        <v/>
      </c>
      <c r="DO272" s="186" t="e">
        <f>IF(#REF!&gt;AQ272,0,1)</f>
        <v>#REF!</v>
      </c>
      <c r="DP272" s="186">
        <f t="shared" si="43"/>
        <v>1</v>
      </c>
      <c r="DQ272" s="186">
        <f t="shared" si="44"/>
        <v>1</v>
      </c>
      <c r="DR272" s="186"/>
      <c r="DS272" s="186"/>
      <c r="DT272" s="186"/>
      <c r="DU272" s="186"/>
      <c r="DV272" s="186"/>
      <c r="DW272" s="186"/>
      <c r="DX272" s="186"/>
      <c r="DY272" s="186"/>
      <c r="DZ272" s="186"/>
      <c r="EA272" s="186"/>
      <c r="EB272" s="186"/>
      <c r="EC272" s="186"/>
      <c r="ED272" s="186"/>
      <c r="EE272" s="186"/>
      <c r="EF272" s="186"/>
      <c r="EG272" s="186"/>
      <c r="EH272" s="186"/>
      <c r="EI272" s="186"/>
      <c r="EJ272" s="186"/>
    </row>
    <row r="273" spans="1:140" s="195" customFormat="1" ht="31.5" hidden="1" customHeight="1" x14ac:dyDescent="0.2">
      <c r="A273" s="214">
        <v>44937</v>
      </c>
      <c r="B273" s="194">
        <v>11</v>
      </c>
      <c r="C273" s="194">
        <v>1</v>
      </c>
      <c r="D273" s="193">
        <v>2023</v>
      </c>
      <c r="E273" s="194">
        <v>422</v>
      </c>
      <c r="F273" s="194">
        <v>668</v>
      </c>
      <c r="G273" s="194">
        <v>6</v>
      </c>
      <c r="H273" s="207" t="s">
        <v>235</v>
      </c>
      <c r="I273" s="148" t="s">
        <v>236</v>
      </c>
      <c r="J273" s="148" t="s">
        <v>193</v>
      </c>
      <c r="K273" s="148">
        <v>2</v>
      </c>
      <c r="L273" s="148">
        <v>1</v>
      </c>
      <c r="M273" s="208">
        <v>103</v>
      </c>
      <c r="N273" s="209">
        <v>96</v>
      </c>
      <c r="O273" s="210">
        <v>110</v>
      </c>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c r="AO273" s="271"/>
      <c r="AP273" s="218">
        <v>103</v>
      </c>
      <c r="AQ273" s="219">
        <v>105</v>
      </c>
      <c r="AR273" s="217"/>
      <c r="AS273" s="217"/>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t="s">
        <v>194</v>
      </c>
      <c r="BS273" s="186" t="s">
        <v>195</v>
      </c>
      <c r="BT273" s="186" t="s">
        <v>237</v>
      </c>
      <c r="BU273" s="186" t="s">
        <v>197</v>
      </c>
      <c r="BV273" s="186">
        <v>2</v>
      </c>
      <c r="BW273" s="186" t="s">
        <v>235</v>
      </c>
      <c r="BX273" s="186" t="s">
        <v>198</v>
      </c>
      <c r="BY273" s="221">
        <v>1.4999999999999999E-2</v>
      </c>
      <c r="BZ273" s="217">
        <v>0</v>
      </c>
      <c r="CA273" s="217">
        <v>0</v>
      </c>
      <c r="CB273" s="217">
        <v>0</v>
      </c>
      <c r="CC273" s="217">
        <v>0</v>
      </c>
      <c r="CD273" s="217">
        <v>0</v>
      </c>
      <c r="CE273" s="217">
        <v>0</v>
      </c>
      <c r="CF273" s="186">
        <v>0</v>
      </c>
      <c r="CG273" s="186">
        <v>0</v>
      </c>
      <c r="CH273" s="101">
        <v>0</v>
      </c>
      <c r="CI273" s="101">
        <v>0</v>
      </c>
      <c r="CJ273" s="101">
        <v>0</v>
      </c>
      <c r="CK273" s="101">
        <v>0</v>
      </c>
      <c r="CL273" s="101">
        <v>0</v>
      </c>
      <c r="CM273" s="101">
        <v>0</v>
      </c>
      <c r="CN273" s="101">
        <v>0</v>
      </c>
      <c r="CO273" s="101">
        <v>0</v>
      </c>
      <c r="CP273" s="220">
        <v>0</v>
      </c>
      <c r="CQ273" s="216">
        <v>0</v>
      </c>
      <c r="CR273" s="222"/>
      <c r="CS273" s="198">
        <v>0</v>
      </c>
      <c r="CT273" s="198">
        <v>0</v>
      </c>
      <c r="CU273" s="198"/>
      <c r="CV273" s="198"/>
      <c r="CW273" s="222"/>
      <c r="CX273" s="272"/>
      <c r="CY273" s="272">
        <v>0</v>
      </c>
      <c r="CZ273" s="272">
        <v>361</v>
      </c>
      <c r="DA273" s="272"/>
      <c r="DB273" s="272"/>
      <c r="DC273" s="272"/>
      <c r="DD273" s="230">
        <f t="shared" si="36"/>
        <v>-1</v>
      </c>
      <c r="DE273" s="273">
        <f t="shared" si="37"/>
        <v>0</v>
      </c>
      <c r="DF273" s="14">
        <f t="shared" si="38"/>
        <v>0</v>
      </c>
      <c r="DG273" s="148">
        <f t="shared" si="39"/>
        <v>0</v>
      </c>
      <c r="DH273" s="148" t="str">
        <f t="shared" si="40"/>
        <v/>
      </c>
      <c r="DI273" s="273">
        <f t="shared" si="41"/>
        <v>0</v>
      </c>
      <c r="DJ273" s="264" t="str">
        <f t="shared" si="42"/>
        <v/>
      </c>
      <c r="DL273" s="14" t="str">
        <f>IFERROR(#REF!-AP273,"")</f>
        <v/>
      </c>
      <c r="DN273" s="274" t="str">
        <f>IFERROR(#REF!-M273,"")</f>
        <v/>
      </c>
      <c r="DO273" s="186" t="e">
        <f>IF(#REF!&gt;AQ273,0,1)</f>
        <v>#REF!</v>
      </c>
      <c r="DP273" s="186">
        <f t="shared" si="43"/>
        <v>0</v>
      </c>
      <c r="DQ273" s="186">
        <f t="shared" si="44"/>
        <v>1</v>
      </c>
      <c r="DR273" s="186"/>
      <c r="DS273" s="186"/>
      <c r="DT273" s="186"/>
      <c r="DU273" s="186"/>
      <c r="DV273" s="186"/>
      <c r="DW273" s="186"/>
      <c r="DX273" s="186"/>
      <c r="DY273" s="186"/>
      <c r="DZ273" s="186"/>
      <c r="EA273" s="186"/>
      <c r="EB273" s="186"/>
      <c r="EC273" s="186"/>
      <c r="ED273" s="186"/>
      <c r="EE273" s="186"/>
      <c r="EF273" s="186"/>
      <c r="EG273" s="186"/>
      <c r="EH273" s="186"/>
      <c r="EI273" s="186"/>
      <c r="EJ273" s="186"/>
    </row>
    <row r="274" spans="1:140" s="195" customFormat="1" ht="31.5" hidden="1" customHeight="1" x14ac:dyDescent="0.2">
      <c r="A274" s="214">
        <v>44937</v>
      </c>
      <c r="B274" s="194">
        <v>11</v>
      </c>
      <c r="C274" s="194">
        <v>1</v>
      </c>
      <c r="D274" s="193">
        <v>2023</v>
      </c>
      <c r="E274" s="194">
        <v>1</v>
      </c>
      <c r="F274" s="194">
        <v>1</v>
      </c>
      <c r="G274" s="194">
        <v>7</v>
      </c>
      <c r="H274" s="207" t="s">
        <v>375</v>
      </c>
      <c r="I274" s="148" t="s">
        <v>376</v>
      </c>
      <c r="J274" s="148" t="s">
        <v>193</v>
      </c>
      <c r="K274" s="148">
        <v>3</v>
      </c>
      <c r="L274" s="148">
        <v>2</v>
      </c>
      <c r="M274" s="208">
        <v>111</v>
      </c>
      <c r="N274" s="209">
        <v>103</v>
      </c>
      <c r="O274" s="210">
        <v>118</v>
      </c>
      <c r="P274" s="196"/>
      <c r="Q274" s="196">
        <v>199</v>
      </c>
      <c r="R274" s="196">
        <v>179</v>
      </c>
      <c r="S274" s="196">
        <v>153</v>
      </c>
      <c r="T274" s="196"/>
      <c r="U274" s="196"/>
      <c r="V274" s="196">
        <v>102</v>
      </c>
      <c r="W274" s="196">
        <v>106</v>
      </c>
      <c r="X274" s="196">
        <v>112</v>
      </c>
      <c r="Y274" s="196"/>
      <c r="Z274" s="197"/>
      <c r="AA274" s="197"/>
      <c r="AB274" s="196"/>
      <c r="AC274" s="196">
        <v>116</v>
      </c>
      <c r="AD274" s="196">
        <v>124</v>
      </c>
      <c r="AE274" s="196">
        <v>128</v>
      </c>
      <c r="AF274" s="196"/>
      <c r="AG274" s="196"/>
      <c r="AH274" s="196">
        <v>104</v>
      </c>
      <c r="AI274" s="196">
        <v>108</v>
      </c>
      <c r="AJ274" s="196">
        <v>109</v>
      </c>
      <c r="AK274" s="196"/>
      <c r="AL274" s="197"/>
      <c r="AM274" s="197"/>
      <c r="AN274" s="271">
        <v>149.83333333333329</v>
      </c>
      <c r="AO274" s="271">
        <v>106.8333333333333</v>
      </c>
      <c r="AP274" s="218">
        <v>108</v>
      </c>
      <c r="AQ274" s="219">
        <v>100</v>
      </c>
      <c r="AR274" s="217"/>
      <c r="AS274" s="217"/>
      <c r="AT274" s="217"/>
      <c r="AU274" s="217"/>
      <c r="AV274" s="217">
        <v>1680</v>
      </c>
      <c r="AW274" s="217">
        <v>4</v>
      </c>
      <c r="AX274" s="217">
        <v>2</v>
      </c>
      <c r="AY274" s="217">
        <v>2</v>
      </c>
      <c r="AZ274" s="217"/>
      <c r="BA274" s="217"/>
      <c r="BB274" s="217"/>
      <c r="BC274" s="217"/>
      <c r="BD274" s="217"/>
      <c r="BE274" s="217"/>
      <c r="BF274" s="217"/>
      <c r="BG274" s="217"/>
      <c r="BH274" s="217">
        <v>1072</v>
      </c>
      <c r="BI274" s="217">
        <v>3</v>
      </c>
      <c r="BJ274" s="217">
        <v>3</v>
      </c>
      <c r="BK274" s="217">
        <v>3</v>
      </c>
      <c r="BL274" s="217"/>
      <c r="BM274" s="217"/>
      <c r="BN274" s="217"/>
      <c r="BO274" s="217"/>
      <c r="BP274" s="217"/>
      <c r="BQ274" s="217"/>
      <c r="BR274" s="186" t="s">
        <v>254</v>
      </c>
      <c r="BS274" s="186" t="s">
        <v>254</v>
      </c>
      <c r="BT274" s="186" t="s">
        <v>377</v>
      </c>
      <c r="BU274" s="186"/>
      <c r="BV274" s="186">
        <v>2</v>
      </c>
      <c r="BW274" s="186" t="s">
        <v>378</v>
      </c>
      <c r="BX274" s="186" t="s">
        <v>198</v>
      </c>
      <c r="BY274" s="221">
        <v>1.4999999999999999E-2</v>
      </c>
      <c r="BZ274" s="217">
        <v>8</v>
      </c>
      <c r="CA274" s="217">
        <v>4</v>
      </c>
      <c r="CB274" s="217">
        <v>1684</v>
      </c>
      <c r="CC274" s="217">
        <v>9</v>
      </c>
      <c r="CD274" s="217">
        <v>4.5</v>
      </c>
      <c r="CE274" s="217">
        <v>1076</v>
      </c>
      <c r="CF274" s="186">
        <v>3</v>
      </c>
      <c r="CG274" s="186">
        <v>2</v>
      </c>
      <c r="CH274" s="101">
        <v>2</v>
      </c>
      <c r="CI274" s="101">
        <v>0</v>
      </c>
      <c r="CJ274" s="101">
        <v>0</v>
      </c>
      <c r="CK274" s="101">
        <v>0</v>
      </c>
      <c r="CL274" s="101">
        <v>0</v>
      </c>
      <c r="CM274" s="101">
        <v>0</v>
      </c>
      <c r="CN274" s="101">
        <v>0</v>
      </c>
      <c r="CO274" s="101">
        <v>17</v>
      </c>
      <c r="CP274" s="220">
        <v>8</v>
      </c>
      <c r="CQ274" s="216">
        <v>2760</v>
      </c>
      <c r="CR274" s="222">
        <v>3.0797101449275359E-3</v>
      </c>
      <c r="CS274" s="198">
        <v>0.94350000000000001</v>
      </c>
      <c r="CT274" s="198">
        <v>306.36</v>
      </c>
      <c r="CU274" s="198">
        <v>0.90808333333333324</v>
      </c>
      <c r="CV274" s="198">
        <v>294.86</v>
      </c>
      <c r="CW274" s="222">
        <v>0.34984984984985001</v>
      </c>
      <c r="CX274" s="272"/>
      <c r="CY274" s="272">
        <v>4891221.8181818184</v>
      </c>
      <c r="CZ274" s="272">
        <v>361</v>
      </c>
      <c r="DA274" s="272"/>
      <c r="DB274" s="272"/>
      <c r="DC274" s="272"/>
      <c r="DD274" s="230">
        <f t="shared" si="36"/>
        <v>0.3498498498498494</v>
      </c>
      <c r="DE274" s="273">
        <f t="shared" si="37"/>
        <v>2752</v>
      </c>
      <c r="DF274" s="14">
        <f t="shared" si="38"/>
        <v>17</v>
      </c>
      <c r="DG274" s="148">
        <f t="shared" si="39"/>
        <v>9</v>
      </c>
      <c r="DH274" s="148" t="str">
        <f t="shared" si="40"/>
        <v/>
      </c>
      <c r="DI274" s="273">
        <f t="shared" si="41"/>
        <v>2761</v>
      </c>
      <c r="DJ274" s="264">
        <f t="shared" si="42"/>
        <v>3.2596885186526622E-3</v>
      </c>
      <c r="DL274" s="14" t="str">
        <f>IFERROR(#REF!-AP274,"")</f>
        <v/>
      </c>
      <c r="DN274" s="274" t="str">
        <f>IFERROR(#REF!-M274,"")</f>
        <v/>
      </c>
      <c r="DO274" s="186" t="e">
        <f>IF(#REF!&gt;AQ274,0,1)</f>
        <v>#REF!</v>
      </c>
      <c r="DP274" s="186">
        <f t="shared" si="43"/>
        <v>1</v>
      </c>
      <c r="DQ274" s="186">
        <f t="shared" si="44"/>
        <v>1</v>
      </c>
      <c r="DR274" s="186"/>
      <c r="DS274" s="186"/>
      <c r="DT274" s="186"/>
      <c r="DU274" s="186"/>
      <c r="DV274" s="186"/>
      <c r="DW274" s="186"/>
      <c r="DX274" s="186"/>
      <c r="DY274" s="186"/>
      <c r="DZ274" s="186"/>
      <c r="EA274" s="186"/>
      <c r="EB274" s="186"/>
      <c r="EC274" s="186"/>
      <c r="ED274" s="186"/>
      <c r="EE274" s="186"/>
      <c r="EF274" s="186"/>
      <c r="EG274" s="186"/>
      <c r="EH274" s="186"/>
      <c r="EI274" s="186"/>
      <c r="EJ274" s="186"/>
    </row>
    <row r="275" spans="1:140" s="195" customFormat="1" ht="31.5" hidden="1" customHeight="1" x14ac:dyDescent="0.2">
      <c r="A275" s="214">
        <v>44937</v>
      </c>
      <c r="B275" s="194">
        <v>11</v>
      </c>
      <c r="C275" s="194">
        <v>1</v>
      </c>
      <c r="D275" s="193">
        <v>2023</v>
      </c>
      <c r="E275" s="194">
        <v>1</v>
      </c>
      <c r="F275" s="194">
        <v>2</v>
      </c>
      <c r="G275" s="194">
        <v>7</v>
      </c>
      <c r="H275" s="207" t="s">
        <v>379</v>
      </c>
      <c r="I275" s="148" t="s">
        <v>380</v>
      </c>
      <c r="J275" s="148" t="s">
        <v>193</v>
      </c>
      <c r="K275" s="148">
        <v>3</v>
      </c>
      <c r="L275" s="148">
        <v>2</v>
      </c>
      <c r="M275" s="208">
        <v>113</v>
      </c>
      <c r="N275" s="209">
        <v>105</v>
      </c>
      <c r="O275" s="210">
        <v>120</v>
      </c>
      <c r="P275" s="196"/>
      <c r="Q275" s="196">
        <v>176</v>
      </c>
      <c r="R275" s="196">
        <v>142</v>
      </c>
      <c r="S275" s="196">
        <v>116</v>
      </c>
      <c r="T275" s="196"/>
      <c r="U275" s="196"/>
      <c r="V275" s="196">
        <v>104</v>
      </c>
      <c r="W275" s="196">
        <v>99</v>
      </c>
      <c r="X275" s="196">
        <v>94</v>
      </c>
      <c r="Y275" s="196"/>
      <c r="Z275" s="197">
        <v>104</v>
      </c>
      <c r="AA275" s="197">
        <v>96</v>
      </c>
      <c r="AB275" s="196"/>
      <c r="AC275" s="196">
        <v>156</v>
      </c>
      <c r="AD275" s="196">
        <v>143</v>
      </c>
      <c r="AE275" s="196">
        <v>138</v>
      </c>
      <c r="AF275" s="196"/>
      <c r="AG275" s="196"/>
      <c r="AH275" s="196">
        <v>116</v>
      </c>
      <c r="AI275" s="196">
        <v>118</v>
      </c>
      <c r="AJ275" s="196">
        <v>117</v>
      </c>
      <c r="AK275" s="196"/>
      <c r="AL275" s="197">
        <v>99</v>
      </c>
      <c r="AM275" s="197">
        <v>98</v>
      </c>
      <c r="AN275" s="271">
        <v>145.16666666666671</v>
      </c>
      <c r="AO275" s="271">
        <v>108</v>
      </c>
      <c r="AP275" s="218">
        <v>108</v>
      </c>
      <c r="AQ275" s="219">
        <v>100</v>
      </c>
      <c r="AR275" s="217">
        <v>108.816120906801</v>
      </c>
      <c r="AS275" s="217">
        <v>99.25</v>
      </c>
      <c r="AT275" s="217"/>
      <c r="AU275" s="217"/>
      <c r="AV275" s="217">
        <v>1768</v>
      </c>
      <c r="AW275" s="217">
        <v>3</v>
      </c>
      <c r="AX275" s="217">
        <v>2</v>
      </c>
      <c r="AY275" s="217">
        <v>4</v>
      </c>
      <c r="AZ275" s="217"/>
      <c r="BA275" s="217"/>
      <c r="BB275" s="217"/>
      <c r="BC275" s="217"/>
      <c r="BD275" s="217"/>
      <c r="BE275" s="217"/>
      <c r="BF275" s="217"/>
      <c r="BG275" s="217"/>
      <c r="BH275" s="217">
        <v>1092</v>
      </c>
      <c r="BI275" s="217">
        <v>4</v>
      </c>
      <c r="BJ275" s="217">
        <v>2</v>
      </c>
      <c r="BK275" s="217">
        <v>5</v>
      </c>
      <c r="BL275" s="217"/>
      <c r="BM275" s="217"/>
      <c r="BN275" s="217"/>
      <c r="BO275" s="217"/>
      <c r="BP275" s="217"/>
      <c r="BQ275" s="217"/>
      <c r="BR275" s="186" t="s">
        <v>254</v>
      </c>
      <c r="BS275" s="186" t="s">
        <v>254</v>
      </c>
      <c r="BT275" s="186" t="s">
        <v>381</v>
      </c>
      <c r="BU275" s="186"/>
      <c r="BV275" s="186">
        <v>2</v>
      </c>
      <c r="BW275" s="186" t="s">
        <v>378</v>
      </c>
      <c r="BX275" s="186" t="s">
        <v>198</v>
      </c>
      <c r="BY275" s="221">
        <v>1.4999999999999999E-2</v>
      </c>
      <c r="BZ275" s="217">
        <v>9</v>
      </c>
      <c r="CA275" s="217">
        <v>4.5</v>
      </c>
      <c r="CB275" s="217">
        <v>1772</v>
      </c>
      <c r="CC275" s="217">
        <v>11</v>
      </c>
      <c r="CD275" s="217">
        <v>5.5</v>
      </c>
      <c r="CE275" s="217">
        <v>1097</v>
      </c>
      <c r="CF275" s="186">
        <v>3</v>
      </c>
      <c r="CG275" s="186">
        <v>2</v>
      </c>
      <c r="CH275" s="101">
        <v>4</v>
      </c>
      <c r="CI275" s="101">
        <v>0</v>
      </c>
      <c r="CJ275" s="101">
        <v>0</v>
      </c>
      <c r="CK275" s="101">
        <v>0</v>
      </c>
      <c r="CL275" s="101">
        <v>0</v>
      </c>
      <c r="CM275" s="101">
        <v>0</v>
      </c>
      <c r="CN275" s="101">
        <v>0</v>
      </c>
      <c r="CO275" s="101">
        <v>20</v>
      </c>
      <c r="CP275" s="220">
        <v>10</v>
      </c>
      <c r="CQ275" s="216">
        <v>2869</v>
      </c>
      <c r="CR275" s="222">
        <v>3.4855350296270479E-3</v>
      </c>
      <c r="CS275" s="198">
        <v>1.1299999999999999</v>
      </c>
      <c r="CT275" s="198">
        <v>324.197</v>
      </c>
      <c r="CU275" s="198">
        <v>1.08</v>
      </c>
      <c r="CV275" s="198">
        <v>309.85199999999998</v>
      </c>
      <c r="CW275" s="222">
        <v>0.28466076696165182</v>
      </c>
      <c r="CX275" s="272">
        <v>9.1898148148148145E-2</v>
      </c>
      <c r="CY275" s="272">
        <v>5084389.6363636367</v>
      </c>
      <c r="CZ275" s="272">
        <v>361</v>
      </c>
      <c r="DA275" s="272"/>
      <c r="DB275" s="272"/>
      <c r="DC275" s="272"/>
      <c r="DD275" s="230">
        <f t="shared" si="36"/>
        <v>0.28466076696165232</v>
      </c>
      <c r="DE275" s="273">
        <f t="shared" si="37"/>
        <v>2860</v>
      </c>
      <c r="DF275" s="14">
        <f t="shared" si="38"/>
        <v>20</v>
      </c>
      <c r="DG275" s="148">
        <f t="shared" si="39"/>
        <v>10</v>
      </c>
      <c r="DH275" s="148">
        <f t="shared" si="40"/>
        <v>0.1</v>
      </c>
      <c r="DI275" s="273">
        <f t="shared" si="41"/>
        <v>2870</v>
      </c>
      <c r="DJ275" s="264">
        <f t="shared" si="42"/>
        <v>3.4843205574912892E-3</v>
      </c>
      <c r="DL275" s="14" t="str">
        <f>IFERROR(#REF!-AP275,"")</f>
        <v/>
      </c>
      <c r="DN275" s="274" t="str">
        <f>IFERROR(#REF!-M275,"")</f>
        <v/>
      </c>
      <c r="DO275" s="186" t="e">
        <f>IF(#REF!&gt;AQ275,0,1)</f>
        <v>#REF!</v>
      </c>
      <c r="DP275" s="186">
        <f t="shared" si="43"/>
        <v>1</v>
      </c>
      <c r="DQ275" s="186">
        <f t="shared" si="44"/>
        <v>1</v>
      </c>
      <c r="DR275" s="186"/>
      <c r="DS275" s="186"/>
      <c r="DT275" s="186"/>
      <c r="DU275" s="186"/>
      <c r="DV275" s="186"/>
      <c r="DW275" s="186"/>
      <c r="DX275" s="186"/>
      <c r="DY275" s="186"/>
      <c r="DZ275" s="186"/>
      <c r="EA275" s="186"/>
      <c r="EB275" s="186"/>
      <c r="EC275" s="186"/>
      <c r="ED275" s="186"/>
      <c r="EE275" s="186"/>
      <c r="EF275" s="186"/>
      <c r="EG275" s="186"/>
      <c r="EH275" s="186"/>
      <c r="EI275" s="186"/>
      <c r="EJ275" s="186"/>
    </row>
    <row r="276" spans="1:140" s="195" customFormat="1" ht="31.5" hidden="1" customHeight="1" x14ac:dyDescent="0.2">
      <c r="A276" s="214">
        <v>44937</v>
      </c>
      <c r="B276" s="194">
        <v>11</v>
      </c>
      <c r="C276" s="194">
        <v>1</v>
      </c>
      <c r="D276" s="193">
        <v>2023</v>
      </c>
      <c r="E276" s="194">
        <v>432</v>
      </c>
      <c r="F276" s="194">
        <v>450</v>
      </c>
      <c r="G276" s="194">
        <v>7</v>
      </c>
      <c r="H276" s="207" t="s">
        <v>296</v>
      </c>
      <c r="I276" s="148" t="s">
        <v>280</v>
      </c>
      <c r="J276" s="148" t="s">
        <v>193</v>
      </c>
      <c r="K276" s="148">
        <v>3</v>
      </c>
      <c r="L276" s="148">
        <v>2</v>
      </c>
      <c r="M276" s="208">
        <v>270</v>
      </c>
      <c r="N276" s="209">
        <v>251</v>
      </c>
      <c r="O276" s="210">
        <v>288</v>
      </c>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c r="AO276" s="271"/>
      <c r="AP276" s="218">
        <v>120</v>
      </c>
      <c r="AQ276" s="219">
        <v>90</v>
      </c>
      <c r="AR276" s="217"/>
      <c r="AS276" s="217"/>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t="s">
        <v>201</v>
      </c>
      <c r="BS276" s="186" t="s">
        <v>202</v>
      </c>
      <c r="BT276" s="186"/>
      <c r="BU276" s="186"/>
      <c r="BV276" s="186">
        <v>2</v>
      </c>
      <c r="BW276" s="186" t="s">
        <v>297</v>
      </c>
      <c r="BX276" s="186" t="s">
        <v>198</v>
      </c>
      <c r="BY276" s="221">
        <v>1.4999999999999999E-2</v>
      </c>
      <c r="BZ276" s="217">
        <v>0</v>
      </c>
      <c r="CA276" s="217">
        <v>0</v>
      </c>
      <c r="CB276" s="217">
        <v>0</v>
      </c>
      <c r="CC276" s="217">
        <v>0</v>
      </c>
      <c r="CD276" s="217">
        <v>0</v>
      </c>
      <c r="CE276" s="217">
        <v>0</v>
      </c>
      <c r="CF276" s="186">
        <v>0</v>
      </c>
      <c r="CG276" s="186">
        <v>0</v>
      </c>
      <c r="CH276" s="101">
        <v>0</v>
      </c>
      <c r="CI276" s="101">
        <v>0</v>
      </c>
      <c r="CJ276" s="101">
        <v>0</v>
      </c>
      <c r="CK276" s="101">
        <v>0</v>
      </c>
      <c r="CL276" s="101">
        <v>0</v>
      </c>
      <c r="CM276" s="101">
        <v>0</v>
      </c>
      <c r="CN276" s="101">
        <v>0</v>
      </c>
      <c r="CO276" s="101">
        <v>0</v>
      </c>
      <c r="CP276" s="220">
        <v>0</v>
      </c>
      <c r="CQ276" s="216">
        <v>0</v>
      </c>
      <c r="CR276" s="222"/>
      <c r="CS276" s="198">
        <v>0</v>
      </c>
      <c r="CT276" s="198">
        <v>0</v>
      </c>
      <c r="CU276" s="198"/>
      <c r="CV276" s="198"/>
      <c r="CW276" s="222"/>
      <c r="CX276" s="272"/>
      <c r="CY276" s="272">
        <v>0</v>
      </c>
      <c r="CZ276" s="272">
        <v>361</v>
      </c>
      <c r="DA276" s="272"/>
      <c r="DB276" s="272"/>
      <c r="DC276" s="272"/>
      <c r="DD276" s="230">
        <f t="shared" si="36"/>
        <v>-1</v>
      </c>
      <c r="DE276" s="273">
        <f t="shared" si="37"/>
        <v>0</v>
      </c>
      <c r="DF276" s="14">
        <f t="shared" si="38"/>
        <v>0</v>
      </c>
      <c r="DG276" s="148">
        <f t="shared" si="39"/>
        <v>0</v>
      </c>
      <c r="DH276" s="148" t="str">
        <f t="shared" si="40"/>
        <v/>
      </c>
      <c r="DI276" s="273">
        <f t="shared" si="41"/>
        <v>0</v>
      </c>
      <c r="DJ276" s="264" t="str">
        <f t="shared" si="42"/>
        <v/>
      </c>
      <c r="DL276" s="14" t="str">
        <f>IFERROR(#REF!-AP276,"")</f>
        <v/>
      </c>
      <c r="DN276" s="274" t="str">
        <f>IFERROR(#REF!-M276,"")</f>
        <v/>
      </c>
      <c r="DO276" s="186" t="e">
        <f>IF(#REF!&gt;AQ276,0,1)</f>
        <v>#REF!</v>
      </c>
      <c r="DP276" s="186">
        <f t="shared" si="43"/>
        <v>0</v>
      </c>
      <c r="DQ276" s="186">
        <f t="shared" si="44"/>
        <v>1</v>
      </c>
      <c r="DR276" s="186"/>
      <c r="DS276" s="186"/>
      <c r="DT276" s="186"/>
      <c r="DU276" s="186"/>
      <c r="DV276" s="186"/>
      <c r="DW276" s="186"/>
      <c r="DX276" s="186"/>
      <c r="DY276" s="186"/>
      <c r="DZ276" s="186"/>
      <c r="EA276" s="186"/>
      <c r="EB276" s="186"/>
      <c r="EC276" s="186"/>
      <c r="ED276" s="186"/>
      <c r="EE276" s="186"/>
      <c r="EF276" s="186"/>
      <c r="EG276" s="186"/>
      <c r="EH276" s="186"/>
      <c r="EI276" s="186"/>
      <c r="EJ276" s="186"/>
    </row>
    <row r="277" spans="1:140" s="195" customFormat="1" ht="31.5" hidden="1" customHeight="1" x14ac:dyDescent="0.2">
      <c r="A277" s="214">
        <v>44937</v>
      </c>
      <c r="B277" s="194">
        <v>11</v>
      </c>
      <c r="C277" s="194">
        <v>1</v>
      </c>
      <c r="D277" s="193">
        <v>2023</v>
      </c>
      <c r="E277" s="194">
        <v>432</v>
      </c>
      <c r="F277" s="194">
        <v>451</v>
      </c>
      <c r="G277" s="194">
        <v>7</v>
      </c>
      <c r="H277" s="207" t="s">
        <v>298</v>
      </c>
      <c r="I277" s="148" t="s">
        <v>277</v>
      </c>
      <c r="J277" s="148" t="s">
        <v>193</v>
      </c>
      <c r="K277" s="148">
        <v>3</v>
      </c>
      <c r="L277" s="148">
        <v>2</v>
      </c>
      <c r="M277" s="208">
        <v>175</v>
      </c>
      <c r="N277" s="209">
        <v>162</v>
      </c>
      <c r="O277" s="210">
        <v>187</v>
      </c>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c r="AO277" s="271"/>
      <c r="AP277" s="218">
        <v>120</v>
      </c>
      <c r="AQ277" s="219">
        <v>90</v>
      </c>
      <c r="AR277" s="217"/>
      <c r="AS277" s="217"/>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t="s">
        <v>201</v>
      </c>
      <c r="BS277" s="186" t="s">
        <v>202</v>
      </c>
      <c r="BT277" s="186"/>
      <c r="BU277" s="186"/>
      <c r="BV277" s="186">
        <v>2</v>
      </c>
      <c r="BW277" s="186" t="s">
        <v>297</v>
      </c>
      <c r="BX277" s="186" t="s">
        <v>198</v>
      </c>
      <c r="BY277" s="221">
        <v>1.4999999999999999E-2</v>
      </c>
      <c r="BZ277" s="217">
        <v>0</v>
      </c>
      <c r="CA277" s="217">
        <v>0</v>
      </c>
      <c r="CB277" s="217">
        <v>0</v>
      </c>
      <c r="CC277" s="217">
        <v>0</v>
      </c>
      <c r="CD277" s="217">
        <v>0</v>
      </c>
      <c r="CE277" s="217">
        <v>0</v>
      </c>
      <c r="CF277" s="186">
        <v>0</v>
      </c>
      <c r="CG277" s="186">
        <v>0</v>
      </c>
      <c r="CH277" s="101">
        <v>0</v>
      </c>
      <c r="CI277" s="101">
        <v>0</v>
      </c>
      <c r="CJ277" s="101">
        <v>0</v>
      </c>
      <c r="CK277" s="101">
        <v>0</v>
      </c>
      <c r="CL277" s="101">
        <v>0</v>
      </c>
      <c r="CM277" s="101">
        <v>0</v>
      </c>
      <c r="CN277" s="101">
        <v>0</v>
      </c>
      <c r="CO277" s="101">
        <v>0</v>
      </c>
      <c r="CP277" s="220">
        <v>0</v>
      </c>
      <c r="CQ277" s="216">
        <v>0</v>
      </c>
      <c r="CR277" s="222"/>
      <c r="CS277" s="198">
        <v>0</v>
      </c>
      <c r="CT277" s="198">
        <v>0</v>
      </c>
      <c r="CU277" s="198"/>
      <c r="CV277" s="198"/>
      <c r="CW277" s="222"/>
      <c r="CX277" s="272"/>
      <c r="CY277" s="272">
        <v>0</v>
      </c>
      <c r="CZ277" s="272">
        <v>361</v>
      </c>
      <c r="DA277" s="272"/>
      <c r="DB277" s="272"/>
      <c r="DC277" s="272"/>
      <c r="DD277" s="230">
        <f t="shared" si="36"/>
        <v>-1</v>
      </c>
      <c r="DE277" s="273">
        <f t="shared" si="37"/>
        <v>0</v>
      </c>
      <c r="DF277" s="14">
        <f t="shared" si="38"/>
        <v>0</v>
      </c>
      <c r="DG277" s="148">
        <f t="shared" si="39"/>
        <v>0</v>
      </c>
      <c r="DH277" s="148" t="str">
        <f t="shared" si="40"/>
        <v/>
      </c>
      <c r="DI277" s="273">
        <f t="shared" si="41"/>
        <v>0</v>
      </c>
      <c r="DJ277" s="264" t="str">
        <f t="shared" si="42"/>
        <v/>
      </c>
      <c r="DL277" s="14" t="str">
        <f>IFERROR(#REF!-AP277,"")</f>
        <v/>
      </c>
      <c r="DN277" s="274" t="str">
        <f>IFERROR(#REF!-M277,"")</f>
        <v/>
      </c>
      <c r="DO277" s="186" t="e">
        <f>IF(#REF!&gt;AQ277,0,1)</f>
        <v>#REF!</v>
      </c>
      <c r="DP277" s="186">
        <f t="shared" si="43"/>
        <v>0</v>
      </c>
      <c r="DQ277" s="186">
        <f t="shared" si="44"/>
        <v>1</v>
      </c>
      <c r="DR277" s="186"/>
      <c r="DS277" s="186"/>
      <c r="DT277" s="186"/>
      <c r="DU277" s="186"/>
      <c r="DV277" s="186"/>
      <c r="DW277" s="186"/>
      <c r="DX277" s="186"/>
      <c r="DY277" s="186"/>
      <c r="DZ277" s="186"/>
      <c r="EA277" s="186"/>
      <c r="EB277" s="186"/>
      <c r="EC277" s="186"/>
      <c r="ED277" s="186"/>
      <c r="EE277" s="186"/>
      <c r="EF277" s="186"/>
      <c r="EG277" s="186"/>
      <c r="EH277" s="186"/>
      <c r="EI277" s="186"/>
      <c r="EJ277" s="186"/>
    </row>
    <row r="278" spans="1:140" s="195" customFormat="1" ht="31.5" hidden="1" customHeight="1" x14ac:dyDescent="0.2">
      <c r="A278" s="214">
        <v>44937</v>
      </c>
      <c r="B278" s="194">
        <v>11</v>
      </c>
      <c r="C278" s="194">
        <v>1</v>
      </c>
      <c r="D278" s="193">
        <v>2023</v>
      </c>
      <c r="E278" s="194">
        <v>423</v>
      </c>
      <c r="F278" s="194">
        <v>669</v>
      </c>
      <c r="G278" s="194">
        <v>8</v>
      </c>
      <c r="H278" s="207" t="s">
        <v>241</v>
      </c>
      <c r="I278" s="148" t="s">
        <v>242</v>
      </c>
      <c r="J278" s="148" t="s">
        <v>193</v>
      </c>
      <c r="K278" s="148">
        <v>2</v>
      </c>
      <c r="L278" s="148">
        <v>2</v>
      </c>
      <c r="M278" s="208">
        <v>954</v>
      </c>
      <c r="N278" s="209">
        <v>897</v>
      </c>
      <c r="O278" s="210">
        <v>1021</v>
      </c>
      <c r="P278" s="196"/>
      <c r="Q278" s="196">
        <v>1176</v>
      </c>
      <c r="R278" s="196">
        <v>1348</v>
      </c>
      <c r="S278" s="196">
        <v>1338</v>
      </c>
      <c r="T278" s="196"/>
      <c r="U278" s="196"/>
      <c r="V278" s="196">
        <v>958</v>
      </c>
      <c r="W278" s="196">
        <v>970</v>
      </c>
      <c r="X278" s="196">
        <v>1035</v>
      </c>
      <c r="Y278" s="196"/>
      <c r="Z278" s="197">
        <v>156</v>
      </c>
      <c r="AA278" s="197">
        <v>153</v>
      </c>
      <c r="AB278" s="196"/>
      <c r="AC278" s="196">
        <v>1272</v>
      </c>
      <c r="AD278" s="196">
        <v>1309</v>
      </c>
      <c r="AE278" s="196">
        <v>1307</v>
      </c>
      <c r="AF278" s="196"/>
      <c r="AG278" s="196"/>
      <c r="AH278" s="196">
        <v>974</v>
      </c>
      <c r="AI278" s="196">
        <v>957</v>
      </c>
      <c r="AJ278" s="196">
        <v>977</v>
      </c>
      <c r="AK278" s="196"/>
      <c r="AL278" s="197">
        <v>155</v>
      </c>
      <c r="AM278" s="197">
        <v>154</v>
      </c>
      <c r="AN278" s="271">
        <v>1291.666666666667</v>
      </c>
      <c r="AO278" s="271">
        <v>978.5</v>
      </c>
      <c r="AP278" s="218">
        <v>40</v>
      </c>
      <c r="AQ278" s="219">
        <v>180</v>
      </c>
      <c r="AR278" s="217">
        <v>46.601941747572823</v>
      </c>
      <c r="AS278" s="217">
        <v>154.5</v>
      </c>
      <c r="AT278" s="217"/>
      <c r="AU278" s="217"/>
      <c r="AV278" s="217">
        <v>678</v>
      </c>
      <c r="AW278" s="217">
        <v>4</v>
      </c>
      <c r="AX278" s="217">
        <v>2</v>
      </c>
      <c r="AY278" s="217">
        <v>4</v>
      </c>
      <c r="AZ278" s="217"/>
      <c r="BA278" s="217"/>
      <c r="BB278" s="217"/>
      <c r="BC278" s="217"/>
      <c r="BD278" s="217"/>
      <c r="BE278" s="217"/>
      <c r="BF278" s="217"/>
      <c r="BG278" s="217"/>
      <c r="BH278" s="217">
        <v>546</v>
      </c>
      <c r="BI278" s="217">
        <v>6</v>
      </c>
      <c r="BJ278" s="217">
        <v>4</v>
      </c>
      <c r="BK278" s="217">
        <v>4</v>
      </c>
      <c r="BL278" s="217"/>
      <c r="BM278" s="217"/>
      <c r="BN278" s="217"/>
      <c r="BO278" s="217"/>
      <c r="BP278" s="217"/>
      <c r="BQ278" s="217"/>
      <c r="BR278" s="186" t="s">
        <v>194</v>
      </c>
      <c r="BS278" s="186" t="s">
        <v>195</v>
      </c>
      <c r="BT278" s="186" t="s">
        <v>243</v>
      </c>
      <c r="BU278" s="186" t="s">
        <v>197</v>
      </c>
      <c r="BV278" s="186">
        <v>2</v>
      </c>
      <c r="BW278" s="186" t="s">
        <v>241</v>
      </c>
      <c r="BX278" s="186" t="s">
        <v>198</v>
      </c>
      <c r="BY278" s="221">
        <v>1.4999999999999999E-2</v>
      </c>
      <c r="BZ278" s="217">
        <v>10</v>
      </c>
      <c r="CA278" s="217">
        <v>5</v>
      </c>
      <c r="CB278" s="217">
        <v>683</v>
      </c>
      <c r="CC278" s="217">
        <v>14</v>
      </c>
      <c r="CD278" s="217">
        <v>7</v>
      </c>
      <c r="CE278" s="217">
        <v>553</v>
      </c>
      <c r="CF278" s="186">
        <v>5</v>
      </c>
      <c r="CG278" s="186">
        <v>3</v>
      </c>
      <c r="CH278" s="101">
        <v>4</v>
      </c>
      <c r="CI278" s="101">
        <v>0</v>
      </c>
      <c r="CJ278" s="101">
        <v>0</v>
      </c>
      <c r="CK278" s="101">
        <v>0</v>
      </c>
      <c r="CL278" s="101">
        <v>0</v>
      </c>
      <c r="CM278" s="101">
        <v>0</v>
      </c>
      <c r="CN278" s="101">
        <v>0</v>
      </c>
      <c r="CO278" s="101">
        <v>24</v>
      </c>
      <c r="CP278" s="220">
        <v>12</v>
      </c>
      <c r="CQ278" s="216">
        <v>1236</v>
      </c>
      <c r="CR278" s="222">
        <v>9.7087378640776691E-3</v>
      </c>
      <c r="CS278" s="198">
        <v>11.448</v>
      </c>
      <c r="CT278" s="198">
        <v>1179.144</v>
      </c>
      <c r="CU278" s="198">
        <v>11.742000000000001</v>
      </c>
      <c r="CV278" s="198">
        <v>1209.4259999999999</v>
      </c>
      <c r="CW278" s="222">
        <v>0.35394828791055222</v>
      </c>
      <c r="CX278" s="272">
        <v>0.25750000000000001</v>
      </c>
      <c r="CY278" s="272">
        <v>811265.45454545459</v>
      </c>
      <c r="CZ278" s="272">
        <v>361</v>
      </c>
      <c r="DA278" s="272"/>
      <c r="DB278" s="272"/>
      <c r="DC278" s="272"/>
      <c r="DD278" s="230">
        <f t="shared" si="36"/>
        <v>0.35394828791055238</v>
      </c>
      <c r="DE278" s="273">
        <f t="shared" si="37"/>
        <v>1224</v>
      </c>
      <c r="DF278" s="14">
        <f t="shared" si="38"/>
        <v>24</v>
      </c>
      <c r="DG278" s="148">
        <f t="shared" si="39"/>
        <v>12</v>
      </c>
      <c r="DH278" s="148">
        <f t="shared" si="40"/>
        <v>0.3</v>
      </c>
      <c r="DI278" s="273">
        <f t="shared" si="41"/>
        <v>1236</v>
      </c>
      <c r="DJ278" s="264">
        <f t="shared" si="42"/>
        <v>9.7087378640776691E-3</v>
      </c>
      <c r="DL278" s="14" t="str">
        <f>IFERROR(#REF!-AP278,"")</f>
        <v/>
      </c>
      <c r="DN278" s="274" t="str">
        <f>IFERROR(#REF!-M278,"")</f>
        <v/>
      </c>
      <c r="DO278" s="186" t="e">
        <f>IF(#REF!&gt;AQ278,0,1)</f>
        <v>#REF!</v>
      </c>
      <c r="DP278" s="186">
        <f t="shared" si="43"/>
        <v>1</v>
      </c>
      <c r="DQ278" s="186">
        <f t="shared" si="44"/>
        <v>1</v>
      </c>
      <c r="DR278" s="186"/>
      <c r="DS278" s="186"/>
      <c r="DT278" s="186"/>
      <c r="DU278" s="186"/>
      <c r="DV278" s="186"/>
      <c r="DW278" s="186"/>
      <c r="DX278" s="186"/>
      <c r="DY278" s="186"/>
      <c r="DZ278" s="186"/>
      <c r="EA278" s="186"/>
      <c r="EB278" s="186"/>
      <c r="EC278" s="186"/>
      <c r="ED278" s="186"/>
      <c r="EE278" s="186"/>
      <c r="EF278" s="186"/>
      <c r="EG278" s="186"/>
      <c r="EH278" s="186"/>
      <c r="EI278" s="186"/>
      <c r="EJ278" s="186"/>
    </row>
    <row r="279" spans="1:140" s="195" customFormat="1" ht="31.5" hidden="1" customHeight="1" x14ac:dyDescent="0.2">
      <c r="A279" s="214">
        <v>44937</v>
      </c>
      <c r="B279" s="194">
        <v>11</v>
      </c>
      <c r="C279" s="194">
        <v>1</v>
      </c>
      <c r="D279" s="193">
        <v>2023</v>
      </c>
      <c r="E279" s="194">
        <v>434</v>
      </c>
      <c r="F279" s="194">
        <v>751</v>
      </c>
      <c r="G279" s="194">
        <v>9</v>
      </c>
      <c r="H279" s="207" t="s">
        <v>360</v>
      </c>
      <c r="I279" s="148" t="s">
        <v>361</v>
      </c>
      <c r="J279" s="148" t="s">
        <v>193</v>
      </c>
      <c r="K279" s="148">
        <v>1</v>
      </c>
      <c r="L279" s="148">
        <v>4</v>
      </c>
      <c r="M279" s="208">
        <v>1009</v>
      </c>
      <c r="N279" s="209">
        <v>949</v>
      </c>
      <c r="O279" s="210">
        <v>1080</v>
      </c>
      <c r="P279" s="196"/>
      <c r="Q279" s="196">
        <v>1480</v>
      </c>
      <c r="R279" s="196">
        <v>1372</v>
      </c>
      <c r="S279" s="196">
        <v>1306</v>
      </c>
      <c r="T279" s="196"/>
      <c r="U279" s="196"/>
      <c r="V279" s="196">
        <v>1063</v>
      </c>
      <c r="W279" s="196">
        <v>1036</v>
      </c>
      <c r="X279" s="196">
        <v>1084</v>
      </c>
      <c r="Y279" s="196"/>
      <c r="Z279" s="197">
        <v>136</v>
      </c>
      <c r="AA279" s="197">
        <v>138</v>
      </c>
      <c r="AB279" s="196"/>
      <c r="AC279" s="196">
        <v>1284</v>
      </c>
      <c r="AD279" s="196">
        <v>1305</v>
      </c>
      <c r="AE279" s="196">
        <v>1304</v>
      </c>
      <c r="AF279" s="196"/>
      <c r="AG279" s="196"/>
      <c r="AH279" s="196">
        <v>1003</v>
      </c>
      <c r="AI279" s="196">
        <v>1004</v>
      </c>
      <c r="AJ279" s="196">
        <v>1020</v>
      </c>
      <c r="AK279" s="196"/>
      <c r="AL279" s="197">
        <v>137</v>
      </c>
      <c r="AM279" s="197">
        <v>135</v>
      </c>
      <c r="AN279" s="271">
        <v>1341.833333333333</v>
      </c>
      <c r="AO279" s="271">
        <v>1035</v>
      </c>
      <c r="AP279" s="218">
        <v>20</v>
      </c>
      <c r="AQ279" s="219">
        <v>180</v>
      </c>
      <c r="AR279" s="217">
        <v>26.373626373626369</v>
      </c>
      <c r="AS279" s="217">
        <v>136.5</v>
      </c>
      <c r="AT279" s="217"/>
      <c r="AU279" s="217"/>
      <c r="AV279" s="217">
        <v>744</v>
      </c>
      <c r="AW279" s="217">
        <v>5</v>
      </c>
      <c r="AX279" s="217">
        <v>10</v>
      </c>
      <c r="AY279" s="217">
        <v>5</v>
      </c>
      <c r="AZ279" s="217"/>
      <c r="BA279" s="217"/>
      <c r="BB279" s="217"/>
      <c r="BC279" s="217"/>
      <c r="BD279" s="217"/>
      <c r="BE279" s="217"/>
      <c r="BF279" s="217"/>
      <c r="BG279" s="217"/>
      <c r="BH279" s="217">
        <v>552</v>
      </c>
      <c r="BI279" s="217">
        <v>6</v>
      </c>
      <c r="BJ279" s="217">
        <v>8</v>
      </c>
      <c r="BK279" s="217">
        <v>6</v>
      </c>
      <c r="BL279" s="217"/>
      <c r="BM279" s="217"/>
      <c r="BN279" s="217"/>
      <c r="BO279" s="217"/>
      <c r="BP279" s="217"/>
      <c r="BQ279" s="217"/>
      <c r="BR279" s="186" t="s">
        <v>194</v>
      </c>
      <c r="BS279" s="186" t="s">
        <v>195</v>
      </c>
      <c r="BT279" s="186" t="s">
        <v>362</v>
      </c>
      <c r="BU279" s="186" t="s">
        <v>197</v>
      </c>
      <c r="BV279" s="186">
        <v>2</v>
      </c>
      <c r="BW279" s="186" t="s">
        <v>363</v>
      </c>
      <c r="BX279" s="186" t="s">
        <v>198</v>
      </c>
      <c r="BY279" s="221">
        <v>1.4999999999999999E-2</v>
      </c>
      <c r="BZ279" s="217">
        <v>20</v>
      </c>
      <c r="CA279" s="217">
        <v>5</v>
      </c>
      <c r="CB279" s="217">
        <v>749</v>
      </c>
      <c r="CC279" s="217">
        <v>20</v>
      </c>
      <c r="CD279" s="217">
        <v>5</v>
      </c>
      <c r="CE279" s="217">
        <v>557</v>
      </c>
      <c r="CF279" s="186">
        <v>2</v>
      </c>
      <c r="CG279" s="186">
        <v>4</v>
      </c>
      <c r="CH279" s="101">
        <v>2</v>
      </c>
      <c r="CI279" s="101">
        <v>0</v>
      </c>
      <c r="CJ279" s="101">
        <v>0</v>
      </c>
      <c r="CK279" s="101">
        <v>0</v>
      </c>
      <c r="CL279" s="101">
        <v>0</v>
      </c>
      <c r="CM279" s="101">
        <v>0</v>
      </c>
      <c r="CN279" s="101">
        <v>0</v>
      </c>
      <c r="CO279" s="101">
        <v>40</v>
      </c>
      <c r="CP279" s="220">
        <v>10</v>
      </c>
      <c r="CQ279" s="216">
        <v>1306</v>
      </c>
      <c r="CR279" s="222">
        <v>7.656967840735069E-3</v>
      </c>
      <c r="CS279" s="198">
        <v>10.09</v>
      </c>
      <c r="CT279" s="198">
        <v>1317.7539999999999</v>
      </c>
      <c r="CU279" s="198">
        <v>10.35</v>
      </c>
      <c r="CV279" s="198">
        <v>1351.71</v>
      </c>
      <c r="CW279" s="222">
        <v>0.32986455236207463</v>
      </c>
      <c r="CX279" s="272">
        <v>0.37916666666666671</v>
      </c>
      <c r="CY279" s="272">
        <v>428605.45454545459</v>
      </c>
      <c r="CZ279" s="272">
        <v>361</v>
      </c>
      <c r="DA279" s="272"/>
      <c r="DB279" s="272"/>
      <c r="DC279" s="272"/>
      <c r="DD279" s="230">
        <f t="shared" si="36"/>
        <v>0.32986455236207435</v>
      </c>
      <c r="DE279" s="273">
        <f t="shared" si="37"/>
        <v>1296</v>
      </c>
      <c r="DF279" s="14">
        <f t="shared" si="38"/>
        <v>40</v>
      </c>
      <c r="DG279" s="148">
        <f t="shared" si="39"/>
        <v>10</v>
      </c>
      <c r="DH279" s="148">
        <f t="shared" si="40"/>
        <v>0.4</v>
      </c>
      <c r="DI279" s="273">
        <f t="shared" si="41"/>
        <v>1306</v>
      </c>
      <c r="DJ279" s="264">
        <f t="shared" si="42"/>
        <v>7.656967840735069E-3</v>
      </c>
      <c r="DL279" s="14" t="str">
        <f>IFERROR(#REF!-AP279,"")</f>
        <v/>
      </c>
      <c r="DN279" s="274" t="str">
        <f>IFERROR(#REF!-M279,"")</f>
        <v/>
      </c>
      <c r="DO279" s="186" t="e">
        <f>IF(#REF!&gt;AQ279,0,1)</f>
        <v>#REF!</v>
      </c>
      <c r="DP279" s="186">
        <f t="shared" si="43"/>
        <v>1</v>
      </c>
      <c r="DQ279" s="186">
        <f t="shared" si="44"/>
        <v>1</v>
      </c>
      <c r="DR279" s="186"/>
      <c r="DS279" s="186"/>
      <c r="DT279" s="186"/>
      <c r="DU279" s="186"/>
      <c r="DV279" s="186"/>
      <c r="DW279" s="186"/>
      <c r="DX279" s="186"/>
      <c r="DY279" s="186"/>
      <c r="DZ279" s="186"/>
      <c r="EA279" s="186"/>
      <c r="EB279" s="186"/>
      <c r="EC279" s="186"/>
      <c r="ED279" s="186"/>
      <c r="EE279" s="186"/>
      <c r="EF279" s="186"/>
      <c r="EG279" s="186"/>
      <c r="EH279" s="186"/>
      <c r="EI279" s="186"/>
      <c r="EJ279" s="186"/>
    </row>
    <row r="280" spans="1:140" s="195" customFormat="1" ht="31.5" hidden="1" customHeight="1" x14ac:dyDescent="0.2">
      <c r="A280" s="214">
        <v>44937</v>
      </c>
      <c r="B280" s="194">
        <v>11</v>
      </c>
      <c r="C280" s="194">
        <v>1</v>
      </c>
      <c r="D280" s="193">
        <v>2023</v>
      </c>
      <c r="E280" s="194">
        <v>434</v>
      </c>
      <c r="F280" s="194">
        <v>752</v>
      </c>
      <c r="G280" s="194">
        <v>9</v>
      </c>
      <c r="H280" s="207"/>
      <c r="I280" s="148"/>
      <c r="J280" s="148"/>
      <c r="K280" s="148"/>
      <c r="L280" s="148"/>
      <c r="M280" s="208">
        <v>0</v>
      </c>
      <c r="N280" s="209">
        <v>0</v>
      </c>
      <c r="O280" s="210">
        <v>0</v>
      </c>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c r="AO280" s="271"/>
      <c r="AP280" s="218">
        <v>0</v>
      </c>
      <c r="AQ280" s="219">
        <v>0</v>
      </c>
      <c r="AR280" s="217"/>
      <c r="AS280" s="217"/>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v>2</v>
      </c>
      <c r="BW280" s="186"/>
      <c r="BX280" s="186" t="s">
        <v>198</v>
      </c>
      <c r="BY280" s="221">
        <v>1.4999999999999999E-2</v>
      </c>
      <c r="BZ280" s="217">
        <v>0</v>
      </c>
      <c r="CA280" s="217"/>
      <c r="CB280" s="217">
        <v>0</v>
      </c>
      <c r="CC280" s="217">
        <v>0</v>
      </c>
      <c r="CD280" s="217"/>
      <c r="CE280" s="217">
        <v>0</v>
      </c>
      <c r="CF280" s="186">
        <v>0</v>
      </c>
      <c r="CG280" s="186">
        <v>0</v>
      </c>
      <c r="CH280" s="101">
        <v>0</v>
      </c>
      <c r="CI280" s="101">
        <v>0</v>
      </c>
      <c r="CJ280" s="101">
        <v>0</v>
      </c>
      <c r="CK280" s="101">
        <v>0</v>
      </c>
      <c r="CL280" s="101">
        <v>0</v>
      </c>
      <c r="CM280" s="101">
        <v>0</v>
      </c>
      <c r="CN280" s="101">
        <v>0</v>
      </c>
      <c r="CO280" s="101">
        <v>0</v>
      </c>
      <c r="CP280" s="220">
        <v>0</v>
      </c>
      <c r="CQ280" s="216">
        <v>0</v>
      </c>
      <c r="CR280" s="222"/>
      <c r="CS280" s="198">
        <v>0</v>
      </c>
      <c r="CT280" s="198">
        <v>0</v>
      </c>
      <c r="CU280" s="198"/>
      <c r="CV280" s="198"/>
      <c r="CW280" s="222"/>
      <c r="CX280" s="272"/>
      <c r="CY280" s="272">
        <v>0</v>
      </c>
      <c r="CZ280" s="272">
        <v>361</v>
      </c>
      <c r="DA280" s="272"/>
      <c r="DB280" s="272"/>
      <c r="DC280" s="272"/>
      <c r="DD280" s="230" t="str">
        <f t="shared" si="36"/>
        <v/>
      </c>
      <c r="DE280" s="273">
        <f t="shared" si="37"/>
        <v>0</v>
      </c>
      <c r="DF280" s="14">
        <f t="shared" si="38"/>
        <v>0</v>
      </c>
      <c r="DG280" s="148" t="str">
        <f t="shared" si="39"/>
        <v/>
      </c>
      <c r="DH280" s="148" t="str">
        <f t="shared" si="40"/>
        <v/>
      </c>
      <c r="DI280" s="273" t="str">
        <f t="shared" si="41"/>
        <v/>
      </c>
      <c r="DJ280" s="264" t="str">
        <f t="shared" si="42"/>
        <v/>
      </c>
      <c r="DL280" s="14" t="str">
        <f>IFERROR(#REF!-AP280,"")</f>
        <v/>
      </c>
      <c r="DN280" s="274" t="str">
        <f>IFERROR(#REF!-M280,"")</f>
        <v/>
      </c>
      <c r="DO280" s="186" t="e">
        <f>IF(#REF!&gt;AQ280,0,1)</f>
        <v>#REF!</v>
      </c>
      <c r="DP280" s="186">
        <f t="shared" si="43"/>
        <v>1</v>
      </c>
      <c r="DQ280" s="186">
        <f t="shared" si="44"/>
        <v>1</v>
      </c>
      <c r="DR280" s="186"/>
      <c r="DS280" s="186"/>
      <c r="DT280" s="186"/>
      <c r="DU280" s="186"/>
      <c r="DV280" s="186"/>
      <c r="DW280" s="186"/>
      <c r="DX280" s="186"/>
      <c r="DY280" s="186"/>
      <c r="DZ280" s="186"/>
      <c r="EA280" s="186"/>
      <c r="EB280" s="186"/>
      <c r="EC280" s="186"/>
      <c r="ED280" s="186"/>
      <c r="EE280" s="186"/>
      <c r="EF280" s="186"/>
      <c r="EG280" s="186"/>
      <c r="EH280" s="186"/>
      <c r="EI280" s="186"/>
      <c r="EJ280" s="186"/>
    </row>
    <row r="281" spans="1:140" s="195" customFormat="1" ht="31.5" hidden="1" customHeight="1" x14ac:dyDescent="0.2">
      <c r="A281" s="214">
        <v>44937</v>
      </c>
      <c r="B281" s="194">
        <v>11</v>
      </c>
      <c r="C281" s="194">
        <v>1</v>
      </c>
      <c r="D281" s="193">
        <v>2023</v>
      </c>
      <c r="E281" s="194">
        <v>53</v>
      </c>
      <c r="F281" s="194">
        <v>131</v>
      </c>
      <c r="G281" s="194">
        <v>28</v>
      </c>
      <c r="H281" s="207" t="s">
        <v>382</v>
      </c>
      <c r="I281" s="148" t="s">
        <v>383</v>
      </c>
      <c r="J281" s="148" t="s">
        <v>263</v>
      </c>
      <c r="K281" s="148">
        <v>25</v>
      </c>
      <c r="L281" s="148">
        <v>1</v>
      </c>
      <c r="M281" s="208">
        <v>10</v>
      </c>
      <c r="N281" s="209">
        <v>9</v>
      </c>
      <c r="O281" s="210">
        <v>10</v>
      </c>
      <c r="P281" s="196"/>
      <c r="Q281" s="196"/>
      <c r="R281" s="196"/>
      <c r="S281" s="196"/>
      <c r="T281" s="196"/>
      <c r="U281" s="196"/>
      <c r="V281" s="196"/>
      <c r="W281" s="196"/>
      <c r="X281" s="196"/>
      <c r="Y281" s="196"/>
      <c r="Z281" s="197">
        <v>90</v>
      </c>
      <c r="AA281" s="197"/>
      <c r="AB281" s="196"/>
      <c r="AC281" s="196"/>
      <c r="AD281" s="196"/>
      <c r="AE281" s="196"/>
      <c r="AF281" s="196"/>
      <c r="AG281" s="196"/>
      <c r="AH281" s="196"/>
      <c r="AI281" s="196"/>
      <c r="AJ281" s="196"/>
      <c r="AK281" s="196"/>
      <c r="AL281" s="197"/>
      <c r="AM281" s="197"/>
      <c r="AN281" s="271"/>
      <c r="AO281" s="271"/>
      <c r="AP281" s="218">
        <v>910</v>
      </c>
      <c r="AQ281" s="219">
        <v>99</v>
      </c>
      <c r="AR281" s="217">
        <v>1000</v>
      </c>
      <c r="AS281" s="217">
        <v>90</v>
      </c>
      <c r="AT281" s="217"/>
      <c r="AU281" s="217"/>
      <c r="AV281" s="217">
        <v>800</v>
      </c>
      <c r="AW281" s="217">
        <v>4</v>
      </c>
      <c r="AX281" s="217">
        <v>4</v>
      </c>
      <c r="AY281" s="217">
        <v>4</v>
      </c>
      <c r="AZ281" s="217"/>
      <c r="BA281" s="217"/>
      <c r="BB281" s="217"/>
      <c r="BC281" s="217"/>
      <c r="BD281" s="217"/>
      <c r="BE281" s="217"/>
      <c r="BF281" s="217"/>
      <c r="BG281" s="217"/>
      <c r="BH281" s="217"/>
      <c r="BI281" s="217"/>
      <c r="BJ281" s="217"/>
      <c r="BK281" s="217"/>
      <c r="BL281" s="217"/>
      <c r="BM281" s="217"/>
      <c r="BN281" s="217"/>
      <c r="BO281" s="217"/>
      <c r="BP281" s="217"/>
      <c r="BQ281" s="217"/>
      <c r="BR281" s="186" t="s">
        <v>201</v>
      </c>
      <c r="BS281" s="186" t="s">
        <v>202</v>
      </c>
      <c r="BT281" s="186" t="s">
        <v>384</v>
      </c>
      <c r="BU281" s="186"/>
      <c r="BV281" s="186">
        <v>2</v>
      </c>
      <c r="BW281" s="186" t="s">
        <v>382</v>
      </c>
      <c r="BX281" s="186" t="s">
        <v>257</v>
      </c>
      <c r="BY281" s="221">
        <v>0.02</v>
      </c>
      <c r="BZ281" s="217">
        <v>12</v>
      </c>
      <c r="CA281" s="217">
        <v>12</v>
      </c>
      <c r="CB281" s="217">
        <v>812</v>
      </c>
      <c r="CC281" s="217">
        <v>0</v>
      </c>
      <c r="CD281" s="217">
        <v>0</v>
      </c>
      <c r="CE281" s="217">
        <v>0</v>
      </c>
      <c r="CF281" s="186">
        <v>4</v>
      </c>
      <c r="CG281" s="186">
        <v>4</v>
      </c>
      <c r="CH281" s="101">
        <v>4</v>
      </c>
      <c r="CI281" s="101">
        <v>0</v>
      </c>
      <c r="CJ281" s="101">
        <v>0</v>
      </c>
      <c r="CK281" s="101">
        <v>0</v>
      </c>
      <c r="CL281" s="101">
        <v>0</v>
      </c>
      <c r="CM281" s="101">
        <v>0</v>
      </c>
      <c r="CN281" s="101">
        <v>0</v>
      </c>
      <c r="CO281" s="101">
        <v>12</v>
      </c>
      <c r="CP281" s="220">
        <v>12</v>
      </c>
      <c r="CQ281" s="216">
        <v>812</v>
      </c>
      <c r="CR281" s="222">
        <v>1.477832512315271E-2</v>
      </c>
      <c r="CS281" s="198">
        <v>0.12</v>
      </c>
      <c r="CT281" s="198">
        <v>8.1199999999999992</v>
      </c>
      <c r="CU281" s="198"/>
      <c r="CV281" s="198"/>
      <c r="CW281" s="222"/>
      <c r="CX281" s="272">
        <v>1.2E-2</v>
      </c>
      <c r="CY281" s="272">
        <v>12125005.454545461</v>
      </c>
      <c r="CZ281" s="272">
        <v>361</v>
      </c>
      <c r="DA281" s="272"/>
      <c r="DB281" s="272"/>
      <c r="DC281" s="272"/>
      <c r="DD281" s="230">
        <f t="shared" si="36"/>
        <v>-1</v>
      </c>
      <c r="DE281" s="273">
        <f t="shared" si="37"/>
        <v>800</v>
      </c>
      <c r="DF281" s="14">
        <f t="shared" si="38"/>
        <v>12</v>
      </c>
      <c r="DG281" s="148">
        <f t="shared" si="39"/>
        <v>12</v>
      </c>
      <c r="DH281" s="148">
        <f t="shared" si="40"/>
        <v>0</v>
      </c>
      <c r="DI281" s="273">
        <f t="shared" si="41"/>
        <v>812</v>
      </c>
      <c r="DJ281" s="264">
        <f t="shared" si="42"/>
        <v>1.4778325123152709E-2</v>
      </c>
      <c r="DL281" s="14" t="str">
        <f>IFERROR(#REF!-AP281,"")</f>
        <v/>
      </c>
      <c r="DN281" s="274" t="str">
        <f>IFERROR(#REF!-M281,"")</f>
        <v/>
      </c>
      <c r="DO281" s="186" t="e">
        <f>IF(#REF!&gt;AQ281,0,1)</f>
        <v>#REF!</v>
      </c>
      <c r="DP281" s="186">
        <f t="shared" si="43"/>
        <v>0</v>
      </c>
      <c r="DQ281" s="186">
        <f t="shared" si="44"/>
        <v>1</v>
      </c>
      <c r="DR281" s="186"/>
      <c r="DS281" s="186"/>
      <c r="DT281" s="186"/>
      <c r="DU281" s="186"/>
      <c r="DV281" s="186"/>
      <c r="DW281" s="186"/>
      <c r="DX281" s="186"/>
      <c r="DY281" s="186"/>
      <c r="DZ281" s="186"/>
      <c r="EA281" s="186"/>
      <c r="EB281" s="186"/>
      <c r="EC281" s="186"/>
      <c r="ED281" s="186"/>
      <c r="EE281" s="186"/>
      <c r="EF281" s="186"/>
      <c r="EG281" s="186"/>
      <c r="EH281" s="186"/>
      <c r="EI281" s="186"/>
      <c r="EJ281" s="186"/>
    </row>
    <row r="282" spans="1:140" s="195" customFormat="1" ht="31.5" hidden="1" customHeight="1" x14ac:dyDescent="0.2">
      <c r="A282" s="214">
        <v>44937</v>
      </c>
      <c r="B282" s="194">
        <v>11</v>
      </c>
      <c r="C282" s="194">
        <v>1</v>
      </c>
      <c r="D282" s="193">
        <v>2023</v>
      </c>
      <c r="E282" s="194">
        <v>159</v>
      </c>
      <c r="F282" s="194">
        <v>299</v>
      </c>
      <c r="G282" s="194">
        <v>30</v>
      </c>
      <c r="H282" s="207" t="s">
        <v>385</v>
      </c>
      <c r="I282" s="148" t="s">
        <v>386</v>
      </c>
      <c r="J282" s="148" t="s">
        <v>387</v>
      </c>
      <c r="K282" s="148">
        <v>3</v>
      </c>
      <c r="L282" s="148">
        <v>2</v>
      </c>
      <c r="M282" s="208">
        <v>115</v>
      </c>
      <c r="N282" s="209">
        <v>106</v>
      </c>
      <c r="O282" s="210">
        <v>123</v>
      </c>
      <c r="P282" s="196"/>
      <c r="Q282" s="196">
        <v>156</v>
      </c>
      <c r="R282" s="196">
        <v>143</v>
      </c>
      <c r="S282" s="196">
        <v>152</v>
      </c>
      <c r="T282" s="196"/>
      <c r="U282" s="196"/>
      <c r="V282" s="196">
        <v>96</v>
      </c>
      <c r="W282" s="196">
        <v>99</v>
      </c>
      <c r="X282" s="196">
        <v>112</v>
      </c>
      <c r="Y282" s="196"/>
      <c r="Z282" s="197">
        <v>110</v>
      </c>
      <c r="AA282" s="197">
        <v>112</v>
      </c>
      <c r="AB282" s="196"/>
      <c r="AC282" s="196">
        <v>128</v>
      </c>
      <c r="AD282" s="196">
        <v>134</v>
      </c>
      <c r="AE282" s="196">
        <v>131</v>
      </c>
      <c r="AF282" s="196"/>
      <c r="AG282" s="196"/>
      <c r="AH282" s="196">
        <v>112</v>
      </c>
      <c r="AI282" s="196">
        <v>109</v>
      </c>
      <c r="AJ282" s="196">
        <v>111</v>
      </c>
      <c r="AK282" s="196"/>
      <c r="AL282" s="197">
        <v>119</v>
      </c>
      <c r="AM282" s="197">
        <v>116</v>
      </c>
      <c r="AN282" s="271">
        <v>140.66666666666671</v>
      </c>
      <c r="AO282" s="271">
        <v>106.5</v>
      </c>
      <c r="AP282" s="218">
        <v>86</v>
      </c>
      <c r="AQ282" s="219">
        <v>126</v>
      </c>
      <c r="AR282" s="217">
        <v>94.529540481400431</v>
      </c>
      <c r="AS282" s="217">
        <v>114.25</v>
      </c>
      <c r="AT282" s="217"/>
      <c r="AU282" s="217"/>
      <c r="AV282" s="217">
        <v>1272</v>
      </c>
      <c r="AW282" s="217">
        <v>5</v>
      </c>
      <c r="AX282" s="217">
        <v>4</v>
      </c>
      <c r="AY282" s="217">
        <v>7</v>
      </c>
      <c r="AZ282" s="217"/>
      <c r="BA282" s="217"/>
      <c r="BB282" s="217"/>
      <c r="BC282" s="217"/>
      <c r="BD282" s="217"/>
      <c r="BE282" s="217"/>
      <c r="BF282" s="217"/>
      <c r="BG282" s="217"/>
      <c r="BH282" s="217">
        <v>672</v>
      </c>
      <c r="BI282" s="217">
        <v>3</v>
      </c>
      <c r="BJ282" s="217">
        <v>4</v>
      </c>
      <c r="BK282" s="217">
        <v>4</v>
      </c>
      <c r="BL282" s="217"/>
      <c r="BM282" s="217"/>
      <c r="BN282" s="217"/>
      <c r="BO282" s="217"/>
      <c r="BP282" s="217"/>
      <c r="BQ282" s="217"/>
      <c r="BR282" s="186" t="s">
        <v>201</v>
      </c>
      <c r="BS282" s="186" t="s">
        <v>202</v>
      </c>
      <c r="BT282" s="186"/>
      <c r="BU282" s="186"/>
      <c r="BV282" s="186">
        <v>2</v>
      </c>
      <c r="BW282" s="186" t="s">
        <v>385</v>
      </c>
      <c r="BX282" s="186" t="s">
        <v>257</v>
      </c>
      <c r="BY282" s="221">
        <v>0.02</v>
      </c>
      <c r="BZ282" s="217">
        <v>16</v>
      </c>
      <c r="CA282" s="217">
        <v>8</v>
      </c>
      <c r="CB282" s="217">
        <v>1280</v>
      </c>
      <c r="CC282" s="217">
        <v>11</v>
      </c>
      <c r="CD282" s="217">
        <v>5.5</v>
      </c>
      <c r="CE282" s="217">
        <v>677</v>
      </c>
      <c r="CF282" s="186">
        <v>4</v>
      </c>
      <c r="CG282" s="186">
        <v>4</v>
      </c>
      <c r="CH282" s="101">
        <v>5</v>
      </c>
      <c r="CI282" s="101">
        <v>0</v>
      </c>
      <c r="CJ282" s="101">
        <v>0</v>
      </c>
      <c r="CK282" s="101">
        <v>0</v>
      </c>
      <c r="CL282" s="101">
        <v>0</v>
      </c>
      <c r="CM282" s="101">
        <v>0</v>
      </c>
      <c r="CN282" s="101">
        <v>0</v>
      </c>
      <c r="CO282" s="101">
        <v>27</v>
      </c>
      <c r="CP282" s="220">
        <v>13</v>
      </c>
      <c r="CQ282" s="216">
        <v>1957</v>
      </c>
      <c r="CR282" s="222">
        <v>6.8983137455288709E-3</v>
      </c>
      <c r="CS282" s="198">
        <v>1.5525</v>
      </c>
      <c r="CT282" s="198">
        <v>225.05500000000001</v>
      </c>
      <c r="CU282" s="198">
        <v>1.4377500000000001</v>
      </c>
      <c r="CV282" s="198">
        <v>208.4205</v>
      </c>
      <c r="CW282" s="222">
        <v>0.22318840579710139</v>
      </c>
      <c r="CX282" s="272">
        <v>0.14281250000000001</v>
      </c>
      <c r="CY282" s="272">
        <v>2761682.8181818179</v>
      </c>
      <c r="CZ282" s="272">
        <v>361</v>
      </c>
      <c r="DA282" s="272"/>
      <c r="DB282" s="272"/>
      <c r="DC282" s="272"/>
      <c r="DD282" s="230">
        <f t="shared" si="36"/>
        <v>0.22318840579710186</v>
      </c>
      <c r="DE282" s="273">
        <f t="shared" si="37"/>
        <v>1944</v>
      </c>
      <c r="DF282" s="14">
        <f t="shared" si="38"/>
        <v>27</v>
      </c>
      <c r="DG282" s="148">
        <f t="shared" si="39"/>
        <v>14</v>
      </c>
      <c r="DH282" s="148">
        <f t="shared" si="40"/>
        <v>0.1</v>
      </c>
      <c r="DI282" s="273">
        <f t="shared" si="41"/>
        <v>1958</v>
      </c>
      <c r="DJ282" s="264">
        <f t="shared" si="42"/>
        <v>7.1501532175689483E-3</v>
      </c>
      <c r="DL282" s="14" t="str">
        <f>IFERROR(#REF!-AP282,"")</f>
        <v/>
      </c>
      <c r="DN282" s="274" t="str">
        <f>IFERROR(#REF!-M282,"")</f>
        <v/>
      </c>
      <c r="DO282" s="186" t="e">
        <f>IF(#REF!&gt;AQ282,0,1)</f>
        <v>#REF!</v>
      </c>
      <c r="DP282" s="186">
        <f t="shared" si="43"/>
        <v>1</v>
      </c>
      <c r="DQ282" s="186">
        <f t="shared" si="44"/>
        <v>1</v>
      </c>
      <c r="DR282" s="186"/>
      <c r="DS282" s="186"/>
      <c r="DT282" s="186"/>
      <c r="DU282" s="186"/>
      <c r="DV282" s="186"/>
      <c r="DW282" s="186"/>
      <c r="DX282" s="186"/>
      <c r="DY282" s="186"/>
      <c r="DZ282" s="186"/>
      <c r="EA282" s="186"/>
      <c r="EB282" s="186"/>
      <c r="EC282" s="186"/>
      <c r="ED282" s="186"/>
      <c r="EE282" s="186"/>
      <c r="EF282" s="186"/>
      <c r="EG282" s="186"/>
      <c r="EH282" s="186"/>
      <c r="EI282" s="186"/>
      <c r="EJ282" s="186"/>
    </row>
    <row r="283" spans="1:140" s="195" customFormat="1" ht="31.5" hidden="1" customHeight="1" x14ac:dyDescent="0.2">
      <c r="A283" s="214">
        <v>44937</v>
      </c>
      <c r="B283" s="194">
        <v>11</v>
      </c>
      <c r="C283" s="194">
        <v>1</v>
      </c>
      <c r="D283" s="193">
        <v>2023</v>
      </c>
      <c r="E283" s="194">
        <v>433</v>
      </c>
      <c r="F283" s="194">
        <v>452</v>
      </c>
      <c r="G283" s="194">
        <v>48</v>
      </c>
      <c r="H283" s="207" t="s">
        <v>276</v>
      </c>
      <c r="I283" s="148" t="s">
        <v>277</v>
      </c>
      <c r="J283" s="148" t="s">
        <v>270</v>
      </c>
      <c r="K283" s="148">
        <v>4</v>
      </c>
      <c r="L283" s="148">
        <v>2</v>
      </c>
      <c r="M283" s="208">
        <v>270</v>
      </c>
      <c r="N283" s="209">
        <v>251</v>
      </c>
      <c r="O283" s="210">
        <v>288</v>
      </c>
      <c r="P283" s="196"/>
      <c r="Q283" s="196"/>
      <c r="R283" s="196">
        <v>378</v>
      </c>
      <c r="S283" s="196">
        <v>291</v>
      </c>
      <c r="T283" s="196"/>
      <c r="U283" s="196"/>
      <c r="V283" s="196"/>
      <c r="W283" s="196">
        <v>248</v>
      </c>
      <c r="X283" s="196">
        <v>254</v>
      </c>
      <c r="Y283" s="196"/>
      <c r="Z283" s="197"/>
      <c r="AA283" s="197"/>
      <c r="AB283" s="196"/>
      <c r="AC283" s="196">
        <v>269</v>
      </c>
      <c r="AD283" s="196">
        <v>288</v>
      </c>
      <c r="AE283" s="196">
        <v>284</v>
      </c>
      <c r="AF283" s="196"/>
      <c r="AG283" s="196"/>
      <c r="AH283" s="196">
        <v>244</v>
      </c>
      <c r="AI283" s="196">
        <v>258</v>
      </c>
      <c r="AJ283" s="196">
        <v>253</v>
      </c>
      <c r="AK283" s="196"/>
      <c r="AL283" s="197"/>
      <c r="AM283" s="197"/>
      <c r="AN283" s="271">
        <v>302</v>
      </c>
      <c r="AO283" s="271">
        <v>251.4</v>
      </c>
      <c r="AP283" s="218">
        <v>96</v>
      </c>
      <c r="AQ283" s="219">
        <v>150</v>
      </c>
      <c r="AR283" s="217"/>
      <c r="AS283" s="217"/>
      <c r="AT283" s="217"/>
      <c r="AU283" s="217"/>
      <c r="AV283" s="217"/>
      <c r="AW283" s="217">
        <v>3</v>
      </c>
      <c r="AX283" s="217">
        <v>3</v>
      </c>
      <c r="AY283" s="217">
        <v>3</v>
      </c>
      <c r="AZ283" s="217"/>
      <c r="BA283" s="217"/>
      <c r="BB283" s="217"/>
      <c r="BC283" s="217"/>
      <c r="BD283" s="217"/>
      <c r="BE283" s="217"/>
      <c r="BF283" s="217"/>
      <c r="BG283" s="217"/>
      <c r="BH283" s="217">
        <v>320</v>
      </c>
      <c r="BI283" s="217">
        <v>2</v>
      </c>
      <c r="BJ283" s="217">
        <v>1</v>
      </c>
      <c r="BK283" s="217">
        <v>1</v>
      </c>
      <c r="BL283" s="217"/>
      <c r="BM283" s="217"/>
      <c r="BN283" s="217"/>
      <c r="BO283" s="217"/>
      <c r="BP283" s="217"/>
      <c r="BQ283" s="217"/>
      <c r="BR283" s="186" t="s">
        <v>201</v>
      </c>
      <c r="BS283" s="186" t="s">
        <v>202</v>
      </c>
      <c r="BT283" s="186"/>
      <c r="BU283" s="186"/>
      <c r="BV283" s="186">
        <v>2</v>
      </c>
      <c r="BW283" s="186" t="s">
        <v>278</v>
      </c>
      <c r="BX283" s="186" t="s">
        <v>257</v>
      </c>
      <c r="BY283" s="221">
        <v>0.02</v>
      </c>
      <c r="BZ283" s="217">
        <v>9</v>
      </c>
      <c r="CA283" s="217">
        <v>4.5</v>
      </c>
      <c r="CB283" s="217">
        <v>4</v>
      </c>
      <c r="CC283" s="217">
        <v>4</v>
      </c>
      <c r="CD283" s="217">
        <v>2</v>
      </c>
      <c r="CE283" s="217">
        <v>322</v>
      </c>
      <c r="CF283" s="186">
        <v>2</v>
      </c>
      <c r="CG283" s="186">
        <v>2</v>
      </c>
      <c r="CH283" s="101">
        <v>2</v>
      </c>
      <c r="CI283" s="101">
        <v>0</v>
      </c>
      <c r="CJ283" s="101">
        <v>0</v>
      </c>
      <c r="CK283" s="101">
        <v>0</v>
      </c>
      <c r="CL283" s="101">
        <v>0</v>
      </c>
      <c r="CM283" s="101">
        <v>0</v>
      </c>
      <c r="CN283" s="101">
        <v>0</v>
      </c>
      <c r="CO283" s="101">
        <v>13</v>
      </c>
      <c r="CP283" s="220">
        <v>6</v>
      </c>
      <c r="CQ283" s="216">
        <v>326</v>
      </c>
      <c r="CR283" s="222">
        <v>1.9938650306748469E-2</v>
      </c>
      <c r="CS283" s="198">
        <v>1.7549999999999999</v>
      </c>
      <c r="CT283" s="198">
        <v>88.02</v>
      </c>
      <c r="CU283" s="198">
        <v>1.6341000000000001</v>
      </c>
      <c r="CV283" s="198">
        <v>81.956400000000002</v>
      </c>
      <c r="CW283" s="222">
        <v>0.1185185185185185</v>
      </c>
      <c r="CX283" s="272"/>
      <c r="CY283" s="272">
        <v>513538.90909090918</v>
      </c>
      <c r="CZ283" s="272">
        <v>361</v>
      </c>
      <c r="DA283" s="272"/>
      <c r="DB283" s="272"/>
      <c r="DC283" s="272"/>
      <c r="DD283" s="230">
        <f t="shared" si="36"/>
        <v>0.11851851851851852</v>
      </c>
      <c r="DE283" s="273">
        <f t="shared" si="37"/>
        <v>320</v>
      </c>
      <c r="DF283" s="14">
        <f t="shared" si="38"/>
        <v>13</v>
      </c>
      <c r="DG283" s="148">
        <f t="shared" si="39"/>
        <v>7</v>
      </c>
      <c r="DH283" s="148" t="str">
        <f t="shared" si="40"/>
        <v/>
      </c>
      <c r="DI283" s="273">
        <f t="shared" si="41"/>
        <v>327</v>
      </c>
      <c r="DJ283" s="264">
        <f t="shared" si="42"/>
        <v>2.1406727828746176E-2</v>
      </c>
      <c r="DL283" s="14" t="str">
        <f>IFERROR(#REF!-AP283,"")</f>
        <v/>
      </c>
      <c r="DN283" s="274" t="str">
        <f>IFERROR(#REF!-M283,"")</f>
        <v/>
      </c>
      <c r="DO283" s="186" t="e">
        <f>IF(#REF!&gt;AQ283,0,1)</f>
        <v>#REF!</v>
      </c>
      <c r="DP283" s="186">
        <f t="shared" si="43"/>
        <v>1</v>
      </c>
      <c r="DQ283" s="186">
        <f t="shared" si="44"/>
        <v>1</v>
      </c>
      <c r="DR283" s="186"/>
      <c r="DS283" s="186"/>
      <c r="DT283" s="186"/>
      <c r="DU283" s="186"/>
      <c r="DV283" s="186"/>
      <c r="DW283" s="186"/>
      <c r="DX283" s="186"/>
      <c r="DY283" s="186"/>
      <c r="DZ283" s="186"/>
      <c r="EA283" s="186"/>
      <c r="EB283" s="186"/>
      <c r="EC283" s="186"/>
      <c r="ED283" s="186"/>
      <c r="EE283" s="186"/>
      <c r="EF283" s="186"/>
      <c r="EG283" s="186"/>
      <c r="EH283" s="186"/>
      <c r="EI283" s="186"/>
      <c r="EJ283" s="186"/>
    </row>
    <row r="284" spans="1:140" s="195" customFormat="1" ht="31.5" hidden="1" customHeight="1" x14ac:dyDescent="0.2">
      <c r="A284" s="214">
        <v>44937</v>
      </c>
      <c r="B284" s="194">
        <v>11</v>
      </c>
      <c r="C284" s="194">
        <v>1</v>
      </c>
      <c r="D284" s="193">
        <v>2023</v>
      </c>
      <c r="E284" s="194">
        <v>433</v>
      </c>
      <c r="F284" s="194">
        <v>453</v>
      </c>
      <c r="G284" s="194">
        <v>48</v>
      </c>
      <c r="H284" s="207" t="s">
        <v>279</v>
      </c>
      <c r="I284" s="148" t="s">
        <v>280</v>
      </c>
      <c r="J284" s="148" t="s">
        <v>270</v>
      </c>
      <c r="K284" s="148">
        <v>4</v>
      </c>
      <c r="L284" s="148">
        <v>2</v>
      </c>
      <c r="M284" s="208">
        <v>175</v>
      </c>
      <c r="N284" s="209">
        <v>162</v>
      </c>
      <c r="O284" s="210">
        <v>187</v>
      </c>
      <c r="P284" s="196"/>
      <c r="Q284" s="196"/>
      <c r="R284" s="196">
        <v>257</v>
      </c>
      <c r="S284" s="196">
        <v>197</v>
      </c>
      <c r="T284" s="196"/>
      <c r="U284" s="196"/>
      <c r="V284" s="196"/>
      <c r="W284" s="196">
        <v>166</v>
      </c>
      <c r="X284" s="196">
        <v>167</v>
      </c>
      <c r="Y284" s="196"/>
      <c r="Z284" s="197"/>
      <c r="AA284" s="197">
        <v>143</v>
      </c>
      <c r="AB284" s="196"/>
      <c r="AC284" s="196">
        <v>186</v>
      </c>
      <c r="AD284" s="196">
        <v>194</v>
      </c>
      <c r="AE284" s="196">
        <v>193</v>
      </c>
      <c r="AF284" s="196"/>
      <c r="AG284" s="196"/>
      <c r="AH284" s="196">
        <v>161</v>
      </c>
      <c r="AI284" s="196">
        <v>167</v>
      </c>
      <c r="AJ284" s="196">
        <v>165</v>
      </c>
      <c r="AK284" s="196"/>
      <c r="AL284" s="197">
        <v>145</v>
      </c>
      <c r="AM284" s="197">
        <v>142</v>
      </c>
      <c r="AN284" s="271">
        <v>205.4</v>
      </c>
      <c r="AO284" s="271">
        <v>165.2</v>
      </c>
      <c r="AP284" s="218">
        <v>96</v>
      </c>
      <c r="AQ284" s="219">
        <v>150</v>
      </c>
      <c r="AR284" s="217">
        <v>100.4651162790698</v>
      </c>
      <c r="AS284" s="217">
        <v>143.33333333333329</v>
      </c>
      <c r="AT284" s="217"/>
      <c r="AU284" s="217"/>
      <c r="AV284" s="217"/>
      <c r="AW284" s="217">
        <v>4</v>
      </c>
      <c r="AX284" s="217">
        <v>2</v>
      </c>
      <c r="AY284" s="217">
        <v>2</v>
      </c>
      <c r="AZ284" s="217"/>
      <c r="BA284" s="217"/>
      <c r="BB284" s="217"/>
      <c r="BC284" s="217"/>
      <c r="BD284" s="217"/>
      <c r="BE284" s="217"/>
      <c r="BF284" s="217"/>
      <c r="BG284" s="217"/>
      <c r="BH284" s="217">
        <v>320</v>
      </c>
      <c r="BI284" s="217">
        <v>1</v>
      </c>
      <c r="BJ284" s="217">
        <v>1</v>
      </c>
      <c r="BK284" s="217"/>
      <c r="BL284" s="217"/>
      <c r="BM284" s="217"/>
      <c r="BN284" s="217"/>
      <c r="BO284" s="217"/>
      <c r="BP284" s="217"/>
      <c r="BQ284" s="217"/>
      <c r="BR284" s="186" t="s">
        <v>201</v>
      </c>
      <c r="BS284" s="186" t="s">
        <v>202</v>
      </c>
      <c r="BT284" s="186"/>
      <c r="BU284" s="186"/>
      <c r="BV284" s="186">
        <v>2</v>
      </c>
      <c r="BW284" s="186" t="s">
        <v>278</v>
      </c>
      <c r="BX284" s="186" t="s">
        <v>257</v>
      </c>
      <c r="BY284" s="221">
        <v>0.02</v>
      </c>
      <c r="BZ284" s="217">
        <v>8</v>
      </c>
      <c r="CA284" s="217">
        <v>4</v>
      </c>
      <c r="CB284" s="217">
        <v>4</v>
      </c>
      <c r="CC284" s="217">
        <v>2</v>
      </c>
      <c r="CD284" s="217">
        <v>1</v>
      </c>
      <c r="CE284" s="217">
        <v>321</v>
      </c>
      <c r="CF284" s="186">
        <v>2</v>
      </c>
      <c r="CG284" s="186">
        <v>1</v>
      </c>
      <c r="CH284" s="101">
        <v>1</v>
      </c>
      <c r="CI284" s="101">
        <v>0</v>
      </c>
      <c r="CJ284" s="101">
        <v>0</v>
      </c>
      <c r="CK284" s="101">
        <v>0</v>
      </c>
      <c r="CL284" s="101">
        <v>0</v>
      </c>
      <c r="CM284" s="101">
        <v>0</v>
      </c>
      <c r="CN284" s="101">
        <v>0</v>
      </c>
      <c r="CO284" s="101">
        <v>10</v>
      </c>
      <c r="CP284" s="220">
        <v>5</v>
      </c>
      <c r="CQ284" s="216">
        <v>325</v>
      </c>
      <c r="CR284" s="222">
        <v>1.5384615384615391E-2</v>
      </c>
      <c r="CS284" s="198">
        <v>0.875</v>
      </c>
      <c r="CT284" s="198">
        <v>56.875</v>
      </c>
      <c r="CU284" s="198">
        <v>0.82599999999999996</v>
      </c>
      <c r="CV284" s="198">
        <v>53.689999999999991</v>
      </c>
      <c r="CW284" s="222">
        <v>0.17371428571428571</v>
      </c>
      <c r="CX284" s="272">
        <v>4.9768518518518517E-2</v>
      </c>
      <c r="CY284" s="272">
        <v>511963.63636363641</v>
      </c>
      <c r="CZ284" s="272">
        <v>361</v>
      </c>
      <c r="DA284" s="272"/>
      <c r="DB284" s="272"/>
      <c r="DC284" s="272"/>
      <c r="DD284" s="230">
        <f t="shared" si="36"/>
        <v>0.17371428571428574</v>
      </c>
      <c r="DE284" s="273">
        <f t="shared" si="37"/>
        <v>320</v>
      </c>
      <c r="DF284" s="14">
        <f t="shared" si="38"/>
        <v>10</v>
      </c>
      <c r="DG284" s="148">
        <f t="shared" si="39"/>
        <v>5</v>
      </c>
      <c r="DH284" s="148">
        <f t="shared" si="40"/>
        <v>0</v>
      </c>
      <c r="DI284" s="273">
        <f t="shared" si="41"/>
        <v>325</v>
      </c>
      <c r="DJ284" s="264">
        <f t="shared" si="42"/>
        <v>1.5384615384615385E-2</v>
      </c>
      <c r="DL284" s="14" t="str">
        <f>IFERROR(#REF!-AP284,"")</f>
        <v/>
      </c>
      <c r="DN284" s="274" t="str">
        <f>IFERROR(#REF!-M284,"")</f>
        <v/>
      </c>
      <c r="DO284" s="186" t="e">
        <f>IF(#REF!&gt;AQ284,0,1)</f>
        <v>#REF!</v>
      </c>
      <c r="DP284" s="186">
        <f t="shared" si="43"/>
        <v>1</v>
      </c>
      <c r="DQ284" s="186">
        <f t="shared" si="44"/>
        <v>1</v>
      </c>
      <c r="DR284" s="186"/>
      <c r="DS284" s="186"/>
      <c r="DT284" s="186"/>
      <c r="DU284" s="186"/>
      <c r="DV284" s="186"/>
      <c r="DW284" s="186"/>
      <c r="DX284" s="186"/>
      <c r="DY284" s="186"/>
      <c r="DZ284" s="186"/>
      <c r="EA284" s="186"/>
      <c r="EB284" s="186"/>
      <c r="EC284" s="186"/>
      <c r="ED284" s="186"/>
      <c r="EE284" s="186"/>
      <c r="EF284" s="186"/>
      <c r="EG284" s="186"/>
      <c r="EH284" s="186"/>
      <c r="EI284" s="186"/>
      <c r="EJ284" s="186"/>
    </row>
    <row r="285" spans="1:140" s="195" customFormat="1" ht="31.5" hidden="1" customHeight="1" x14ac:dyDescent="0.2">
      <c r="A285" s="214">
        <v>44938</v>
      </c>
      <c r="B285" s="194">
        <v>12</v>
      </c>
      <c r="C285" s="194">
        <v>1</v>
      </c>
      <c r="D285" s="193">
        <v>2023</v>
      </c>
      <c r="E285" s="194">
        <v>648</v>
      </c>
      <c r="F285" s="194">
        <v>1212</v>
      </c>
      <c r="G285" s="194">
        <v>0</v>
      </c>
      <c r="H285" s="207" t="s">
        <v>393</v>
      </c>
      <c r="I285" s="148"/>
      <c r="J285" s="148"/>
      <c r="K285" s="148"/>
      <c r="L285" s="148"/>
      <c r="M285" s="208">
        <v>600</v>
      </c>
      <c r="N285" s="209">
        <v>570</v>
      </c>
      <c r="O285" s="210">
        <v>630</v>
      </c>
      <c r="P285" s="196">
        <v>2600</v>
      </c>
      <c r="Q285" s="196">
        <v>2754</v>
      </c>
      <c r="R285" s="196">
        <v>2832</v>
      </c>
      <c r="S285" s="196">
        <v>2569</v>
      </c>
      <c r="T285" s="196">
        <v>2696</v>
      </c>
      <c r="U285" s="196">
        <v>660</v>
      </c>
      <c r="V285" s="196">
        <v>653</v>
      </c>
      <c r="W285" s="196">
        <v>629</v>
      </c>
      <c r="X285" s="196">
        <v>633</v>
      </c>
      <c r="Y285" s="196">
        <v>596</v>
      </c>
      <c r="Z285" s="197"/>
      <c r="AA285" s="197"/>
      <c r="AB285" s="196"/>
      <c r="AC285" s="196"/>
      <c r="AD285" s="196"/>
      <c r="AE285" s="196"/>
      <c r="AF285" s="196"/>
      <c r="AG285" s="196"/>
      <c r="AH285" s="196"/>
      <c r="AI285" s="196"/>
      <c r="AJ285" s="196"/>
      <c r="AK285" s="196"/>
      <c r="AL285" s="197"/>
      <c r="AM285" s="197"/>
      <c r="AN285" s="271">
        <v>2690.2</v>
      </c>
      <c r="AO285" s="271">
        <v>634.20000000000005</v>
      </c>
      <c r="AP285" s="218">
        <v>0</v>
      </c>
      <c r="AQ285" s="219">
        <v>0</v>
      </c>
      <c r="AR285" s="217"/>
      <c r="AS285" s="217"/>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t="s">
        <v>394</v>
      </c>
      <c r="BS285" s="186" t="s">
        <v>395</v>
      </c>
      <c r="BT285" s="186"/>
      <c r="BU285" s="186"/>
      <c r="BV285" s="186">
        <v>2</v>
      </c>
      <c r="BW285" s="186" t="s">
        <v>393</v>
      </c>
      <c r="BX285" s="186"/>
      <c r="BY285" s="221">
        <v>0</v>
      </c>
      <c r="BZ285" s="217">
        <v>0</v>
      </c>
      <c r="CA285" s="217"/>
      <c r="CB285" s="217">
        <v>0</v>
      </c>
      <c r="CC285" s="217">
        <v>0</v>
      </c>
      <c r="CD285" s="217"/>
      <c r="CE285" s="217">
        <v>0</v>
      </c>
      <c r="CF285" s="186">
        <v>0</v>
      </c>
      <c r="CG285" s="186">
        <v>0</v>
      </c>
      <c r="CH285" s="101">
        <v>0</v>
      </c>
      <c r="CI285" s="101">
        <v>0</v>
      </c>
      <c r="CJ285" s="101">
        <v>0</v>
      </c>
      <c r="CK285" s="101">
        <v>0</v>
      </c>
      <c r="CL285" s="101">
        <v>0</v>
      </c>
      <c r="CM285" s="101">
        <v>0</v>
      </c>
      <c r="CN285" s="101">
        <v>0</v>
      </c>
      <c r="CO285" s="101">
        <v>0</v>
      </c>
      <c r="CP285" s="220">
        <v>0</v>
      </c>
      <c r="CQ285" s="216">
        <v>0</v>
      </c>
      <c r="CR285" s="222"/>
      <c r="CS285" s="198">
        <v>0</v>
      </c>
      <c r="CT285" s="198">
        <v>0</v>
      </c>
      <c r="CU285" s="198">
        <v>0</v>
      </c>
      <c r="CV285" s="198">
        <v>0</v>
      </c>
      <c r="CW285" s="222">
        <v>3.4836666666666658</v>
      </c>
      <c r="CX285" s="272"/>
      <c r="CY285" s="272">
        <v>0</v>
      </c>
      <c r="CZ285" s="272">
        <v>361</v>
      </c>
      <c r="DA285" s="272"/>
      <c r="DB285" s="272"/>
      <c r="DC285" s="272"/>
      <c r="DD285" s="230">
        <f t="shared" si="36"/>
        <v>3.4836666666666662</v>
      </c>
      <c r="DE285" s="273">
        <f t="shared" si="37"/>
        <v>0</v>
      </c>
      <c r="DF285" s="14">
        <f t="shared" si="38"/>
        <v>0</v>
      </c>
      <c r="DG285" s="148" t="str">
        <f t="shared" si="39"/>
        <v/>
      </c>
      <c r="DH285" s="148" t="str">
        <f t="shared" si="40"/>
        <v/>
      </c>
      <c r="DI285" s="273" t="str">
        <f t="shared" si="41"/>
        <v/>
      </c>
      <c r="DJ285" s="264" t="str">
        <f t="shared" si="42"/>
        <v/>
      </c>
      <c r="DL285" s="14" t="str">
        <f>IFERROR(#REF!-AP285,"")</f>
        <v/>
      </c>
      <c r="DN285" s="274" t="str">
        <f>IFERROR(#REF!-M285,"")</f>
        <v/>
      </c>
      <c r="DO285" s="186" t="e">
        <f>IF(#REF!&gt;AQ285,0,1)</f>
        <v>#REF!</v>
      </c>
      <c r="DP285" s="186">
        <f t="shared" si="43"/>
        <v>1</v>
      </c>
      <c r="DQ285" s="186">
        <f t="shared" si="44"/>
        <v>0</v>
      </c>
      <c r="DR285" s="186"/>
      <c r="DS285" s="186"/>
      <c r="DT285" s="186"/>
      <c r="DU285" s="186"/>
      <c r="DV285" s="186"/>
      <c r="DW285" s="186"/>
      <c r="DX285" s="186"/>
      <c r="DY285" s="186"/>
      <c r="DZ285" s="186"/>
      <c r="EA285" s="186"/>
      <c r="EB285" s="186"/>
      <c r="EC285" s="186"/>
      <c r="ED285" s="186"/>
      <c r="EE285" s="186"/>
      <c r="EF285" s="186"/>
      <c r="EG285" s="186"/>
      <c r="EH285" s="186"/>
      <c r="EI285" s="186"/>
      <c r="EJ285" s="186"/>
    </row>
    <row r="286" spans="1:140" s="195" customFormat="1" ht="31.5" hidden="1" customHeight="1" x14ac:dyDescent="0.2">
      <c r="A286" s="214">
        <v>44938</v>
      </c>
      <c r="B286" s="194">
        <v>12</v>
      </c>
      <c r="C286" s="194">
        <v>1</v>
      </c>
      <c r="D286" s="193">
        <v>2023</v>
      </c>
      <c r="E286" s="194">
        <v>665</v>
      </c>
      <c r="F286" s="194">
        <v>1251</v>
      </c>
      <c r="G286" s="194">
        <v>0</v>
      </c>
      <c r="H286" s="207" t="s">
        <v>388</v>
      </c>
      <c r="I286" s="148" t="s">
        <v>389</v>
      </c>
      <c r="J286" s="148"/>
      <c r="K286" s="148"/>
      <c r="L286" s="148"/>
      <c r="M286" s="208">
        <v>176</v>
      </c>
      <c r="N286" s="209">
        <v>167</v>
      </c>
      <c r="O286" s="210">
        <v>184</v>
      </c>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c r="AO286" s="271"/>
      <c r="AP286" s="218">
        <v>0</v>
      </c>
      <c r="AQ286" s="219">
        <v>0</v>
      </c>
      <c r="AR286" s="217"/>
      <c r="AS286" s="217"/>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t="s">
        <v>179</v>
      </c>
      <c r="BS286" s="186"/>
      <c r="BT286" s="186"/>
      <c r="BU286" s="186"/>
      <c r="BV286" s="186">
        <v>2</v>
      </c>
      <c r="BW286" s="186" t="s">
        <v>388</v>
      </c>
      <c r="BX286" s="186"/>
      <c r="BY286" s="221">
        <v>0</v>
      </c>
      <c r="BZ286" s="217">
        <v>0</v>
      </c>
      <c r="CA286" s="217"/>
      <c r="CB286" s="217">
        <v>0</v>
      </c>
      <c r="CC286" s="217">
        <v>0</v>
      </c>
      <c r="CD286" s="217"/>
      <c r="CE286" s="217">
        <v>0</v>
      </c>
      <c r="CF286" s="186">
        <v>0</v>
      </c>
      <c r="CG286" s="186">
        <v>0</v>
      </c>
      <c r="CH286" s="101">
        <v>0</v>
      </c>
      <c r="CI286" s="101">
        <v>0</v>
      </c>
      <c r="CJ286" s="101">
        <v>0</v>
      </c>
      <c r="CK286" s="101">
        <v>0</v>
      </c>
      <c r="CL286" s="101">
        <v>0</v>
      </c>
      <c r="CM286" s="101">
        <v>0</v>
      </c>
      <c r="CN286" s="101">
        <v>0</v>
      </c>
      <c r="CO286" s="101">
        <v>0</v>
      </c>
      <c r="CP286" s="220">
        <v>0</v>
      </c>
      <c r="CQ286" s="216">
        <v>0</v>
      </c>
      <c r="CR286" s="222"/>
      <c r="CS286" s="198">
        <v>0</v>
      </c>
      <c r="CT286" s="198">
        <v>0</v>
      </c>
      <c r="CU286" s="198"/>
      <c r="CV286" s="198"/>
      <c r="CW286" s="222"/>
      <c r="CX286" s="272"/>
      <c r="CY286" s="272">
        <v>0</v>
      </c>
      <c r="CZ286" s="272">
        <v>361</v>
      </c>
      <c r="DA286" s="272"/>
      <c r="DB286" s="272"/>
      <c r="DC286" s="272"/>
      <c r="DD286" s="230">
        <f t="shared" si="36"/>
        <v>-1</v>
      </c>
      <c r="DE286" s="273">
        <f t="shared" si="37"/>
        <v>0</v>
      </c>
      <c r="DF286" s="14">
        <f t="shared" si="38"/>
        <v>0</v>
      </c>
      <c r="DG286" s="148" t="str">
        <f t="shared" si="39"/>
        <v/>
      </c>
      <c r="DH286" s="148" t="str">
        <f t="shared" si="40"/>
        <v/>
      </c>
      <c r="DI286" s="273" t="str">
        <f t="shared" si="41"/>
        <v/>
      </c>
      <c r="DJ286" s="264" t="str">
        <f t="shared" si="42"/>
        <v/>
      </c>
      <c r="DL286" s="14" t="str">
        <f>IFERROR(#REF!-AP286,"")</f>
        <v/>
      </c>
      <c r="DN286" s="274" t="str">
        <f>IFERROR(#REF!-M286,"")</f>
        <v/>
      </c>
      <c r="DO286" s="186" t="e">
        <f>IF(#REF!&gt;AQ286,0,1)</f>
        <v>#REF!</v>
      </c>
      <c r="DP286" s="186">
        <f t="shared" si="43"/>
        <v>0</v>
      </c>
      <c r="DQ286" s="186">
        <f t="shared" si="44"/>
        <v>1</v>
      </c>
      <c r="DR286" s="186"/>
      <c r="DS286" s="186"/>
      <c r="DT286" s="186"/>
      <c r="DU286" s="186"/>
      <c r="DV286" s="186"/>
      <c r="DW286" s="186"/>
      <c r="DX286" s="186"/>
      <c r="DY286" s="186"/>
      <c r="DZ286" s="186"/>
      <c r="EA286" s="186"/>
      <c r="EB286" s="186"/>
      <c r="EC286" s="186"/>
      <c r="ED286" s="186"/>
      <c r="EE286" s="186"/>
      <c r="EF286" s="186"/>
      <c r="EG286" s="186"/>
      <c r="EH286" s="186"/>
      <c r="EI286" s="186"/>
      <c r="EJ286" s="186"/>
    </row>
    <row r="287" spans="1:140" s="195" customFormat="1" ht="31.5" hidden="1" customHeight="1" x14ac:dyDescent="0.2">
      <c r="A287" s="214">
        <v>44938</v>
      </c>
      <c r="B287" s="194">
        <v>12</v>
      </c>
      <c r="C287" s="194">
        <v>1</v>
      </c>
      <c r="D287" s="193">
        <v>2023</v>
      </c>
      <c r="E287" s="194">
        <v>675</v>
      </c>
      <c r="F287" s="194">
        <v>1264</v>
      </c>
      <c r="G287" s="194">
        <v>0</v>
      </c>
      <c r="H287" s="207" t="s">
        <v>187</v>
      </c>
      <c r="I287" s="148" t="s">
        <v>188</v>
      </c>
      <c r="J287" s="148"/>
      <c r="K287" s="148"/>
      <c r="L287" s="148"/>
      <c r="M287" s="208">
        <v>90</v>
      </c>
      <c r="N287" s="209">
        <v>85</v>
      </c>
      <c r="O287" s="210">
        <v>94</v>
      </c>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c r="AO287" s="271"/>
      <c r="AP287" s="218">
        <v>0</v>
      </c>
      <c r="AQ287" s="219">
        <v>0</v>
      </c>
      <c r="AR287" s="217"/>
      <c r="AS287" s="217"/>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t="s">
        <v>179</v>
      </c>
      <c r="BS287" s="186"/>
      <c r="BT287" s="186"/>
      <c r="BU287" s="186"/>
      <c r="BV287" s="186">
        <v>2</v>
      </c>
      <c r="BW287" s="186" t="s">
        <v>187</v>
      </c>
      <c r="BX287" s="186"/>
      <c r="BY287" s="221">
        <v>0</v>
      </c>
      <c r="BZ287" s="217">
        <v>0</v>
      </c>
      <c r="CA287" s="217"/>
      <c r="CB287" s="217">
        <v>0</v>
      </c>
      <c r="CC287" s="217">
        <v>0</v>
      </c>
      <c r="CD287" s="217"/>
      <c r="CE287" s="217">
        <v>0</v>
      </c>
      <c r="CF287" s="186">
        <v>0</v>
      </c>
      <c r="CG287" s="186">
        <v>0</v>
      </c>
      <c r="CH287" s="101">
        <v>0</v>
      </c>
      <c r="CI287" s="101">
        <v>0</v>
      </c>
      <c r="CJ287" s="101">
        <v>0</v>
      </c>
      <c r="CK287" s="101">
        <v>0</v>
      </c>
      <c r="CL287" s="101">
        <v>0</v>
      </c>
      <c r="CM287" s="101">
        <v>0</v>
      </c>
      <c r="CN287" s="101">
        <v>0</v>
      </c>
      <c r="CO287" s="101">
        <v>0</v>
      </c>
      <c r="CP287" s="220">
        <v>0</v>
      </c>
      <c r="CQ287" s="216">
        <v>0</v>
      </c>
      <c r="CR287" s="222"/>
      <c r="CS287" s="198">
        <v>0</v>
      </c>
      <c r="CT287" s="198">
        <v>0</v>
      </c>
      <c r="CU287" s="198"/>
      <c r="CV287" s="198"/>
      <c r="CW287" s="222"/>
      <c r="CX287" s="272"/>
      <c r="CY287" s="272">
        <v>0</v>
      </c>
      <c r="CZ287" s="272">
        <v>361</v>
      </c>
      <c r="DA287" s="272"/>
      <c r="DB287" s="272"/>
      <c r="DC287" s="272"/>
      <c r="DD287" s="230">
        <f t="shared" si="36"/>
        <v>-1</v>
      </c>
      <c r="DE287" s="273">
        <f t="shared" si="37"/>
        <v>0</v>
      </c>
      <c r="DF287" s="14">
        <f t="shared" si="38"/>
        <v>0</v>
      </c>
      <c r="DG287" s="148" t="str">
        <f t="shared" si="39"/>
        <v/>
      </c>
      <c r="DH287" s="148" t="str">
        <f t="shared" si="40"/>
        <v/>
      </c>
      <c r="DI287" s="273" t="str">
        <f t="shared" si="41"/>
        <v/>
      </c>
      <c r="DJ287" s="264" t="str">
        <f t="shared" si="42"/>
        <v/>
      </c>
      <c r="DL287" s="14" t="str">
        <f>IFERROR(#REF!-AP287,"")</f>
        <v/>
      </c>
      <c r="DN287" s="274" t="str">
        <f>IFERROR(#REF!-M287,"")</f>
        <v/>
      </c>
      <c r="DO287" s="186" t="e">
        <f>IF(#REF!&gt;AQ287,0,1)</f>
        <v>#REF!</v>
      </c>
      <c r="DP287" s="186">
        <f t="shared" si="43"/>
        <v>0</v>
      </c>
      <c r="DQ287" s="186">
        <f t="shared" si="44"/>
        <v>1</v>
      </c>
      <c r="DR287" s="186"/>
      <c r="DS287" s="186"/>
      <c r="DT287" s="186"/>
      <c r="DU287" s="186"/>
      <c r="DV287" s="186"/>
      <c r="DW287" s="186"/>
      <c r="DX287" s="186"/>
      <c r="DY287" s="186"/>
      <c r="DZ287" s="186"/>
      <c r="EA287" s="186"/>
      <c r="EB287" s="186"/>
      <c r="EC287" s="186"/>
      <c r="ED287" s="186"/>
      <c r="EE287" s="186"/>
      <c r="EF287" s="186"/>
      <c r="EG287" s="186"/>
      <c r="EH287" s="186"/>
      <c r="EI287" s="186"/>
      <c r="EJ287" s="186"/>
    </row>
    <row r="288" spans="1:140" s="195" customFormat="1" ht="31.5" hidden="1" customHeight="1" x14ac:dyDescent="0.2">
      <c r="A288" s="214">
        <v>44938</v>
      </c>
      <c r="B288" s="194">
        <v>12</v>
      </c>
      <c r="C288" s="194">
        <v>1</v>
      </c>
      <c r="D288" s="193">
        <v>2023</v>
      </c>
      <c r="E288" s="194">
        <v>679</v>
      </c>
      <c r="F288" s="194">
        <v>1271</v>
      </c>
      <c r="G288" s="194">
        <v>0</v>
      </c>
      <c r="H288" s="207" t="s">
        <v>390</v>
      </c>
      <c r="I288" s="148" t="s">
        <v>391</v>
      </c>
      <c r="J288" s="148"/>
      <c r="K288" s="148"/>
      <c r="L288" s="148"/>
      <c r="M288" s="208">
        <v>480</v>
      </c>
      <c r="N288" s="209">
        <v>456</v>
      </c>
      <c r="O288" s="210">
        <v>504</v>
      </c>
      <c r="P288" s="196">
        <v>2810</v>
      </c>
      <c r="Q288" s="196">
        <v>2659</v>
      </c>
      <c r="R288" s="196">
        <v>3102</v>
      </c>
      <c r="S288" s="196">
        <v>3210</v>
      </c>
      <c r="T288" s="196">
        <v>2989</v>
      </c>
      <c r="U288" s="196">
        <v>565</v>
      </c>
      <c r="V288" s="196">
        <v>595</v>
      </c>
      <c r="W288" s="196">
        <v>654</v>
      </c>
      <c r="X288" s="196">
        <v>456</v>
      </c>
      <c r="Y288" s="196">
        <v>459</v>
      </c>
      <c r="Z288" s="197"/>
      <c r="AA288" s="197"/>
      <c r="AB288" s="196"/>
      <c r="AC288" s="196"/>
      <c r="AD288" s="196"/>
      <c r="AE288" s="196"/>
      <c r="AF288" s="196"/>
      <c r="AG288" s="196"/>
      <c r="AH288" s="196"/>
      <c r="AI288" s="196"/>
      <c r="AJ288" s="196"/>
      <c r="AK288" s="196"/>
      <c r="AL288" s="197"/>
      <c r="AM288" s="197"/>
      <c r="AN288" s="271">
        <v>2954</v>
      </c>
      <c r="AO288" s="271">
        <v>545.79999999999995</v>
      </c>
      <c r="AP288" s="218">
        <v>0</v>
      </c>
      <c r="AQ288" s="219">
        <v>0</v>
      </c>
      <c r="AR288" s="217"/>
      <c r="AS288" s="217"/>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t="s">
        <v>179</v>
      </c>
      <c r="BS288" s="186"/>
      <c r="BT288" s="186"/>
      <c r="BU288" s="186"/>
      <c r="BV288" s="186">
        <v>2</v>
      </c>
      <c r="BW288" s="186" t="s">
        <v>392</v>
      </c>
      <c r="BX288" s="186"/>
      <c r="BY288" s="221">
        <v>0</v>
      </c>
      <c r="BZ288" s="217">
        <v>0</v>
      </c>
      <c r="CA288" s="217"/>
      <c r="CB288" s="217">
        <v>0</v>
      </c>
      <c r="CC288" s="217">
        <v>0</v>
      </c>
      <c r="CD288" s="217"/>
      <c r="CE288" s="217">
        <v>0</v>
      </c>
      <c r="CF288" s="186">
        <v>0</v>
      </c>
      <c r="CG288" s="186">
        <v>0</v>
      </c>
      <c r="CH288" s="101">
        <v>0</v>
      </c>
      <c r="CI288" s="101">
        <v>0</v>
      </c>
      <c r="CJ288" s="101">
        <v>0</v>
      </c>
      <c r="CK288" s="101">
        <v>0</v>
      </c>
      <c r="CL288" s="101">
        <v>0</v>
      </c>
      <c r="CM288" s="101">
        <v>0</v>
      </c>
      <c r="CN288" s="101">
        <v>0</v>
      </c>
      <c r="CO288" s="101">
        <v>0</v>
      </c>
      <c r="CP288" s="220">
        <v>0</v>
      </c>
      <c r="CQ288" s="216">
        <v>0</v>
      </c>
      <c r="CR288" s="222"/>
      <c r="CS288" s="198">
        <v>0</v>
      </c>
      <c r="CT288" s="198">
        <v>0</v>
      </c>
      <c r="CU288" s="198">
        <v>0</v>
      </c>
      <c r="CV288" s="198">
        <v>0</v>
      </c>
      <c r="CW288" s="222">
        <v>5.1541666666666668</v>
      </c>
      <c r="CX288" s="272"/>
      <c r="CY288" s="272">
        <v>0</v>
      </c>
      <c r="CZ288" s="272">
        <v>361</v>
      </c>
      <c r="DA288" s="272"/>
      <c r="DB288" s="272"/>
      <c r="DC288" s="272"/>
      <c r="DD288" s="230">
        <f t="shared" si="36"/>
        <v>5.1541666666666668</v>
      </c>
      <c r="DE288" s="273">
        <f t="shared" si="37"/>
        <v>0</v>
      </c>
      <c r="DF288" s="14">
        <f t="shared" si="38"/>
        <v>0</v>
      </c>
      <c r="DG288" s="148" t="str">
        <f t="shared" si="39"/>
        <v/>
      </c>
      <c r="DH288" s="148" t="str">
        <f t="shared" si="40"/>
        <v/>
      </c>
      <c r="DI288" s="273" t="str">
        <f t="shared" si="41"/>
        <v/>
      </c>
      <c r="DJ288" s="264" t="str">
        <f t="shared" si="42"/>
        <v/>
      </c>
      <c r="DL288" s="14" t="str">
        <f>IFERROR(#REF!-AP288,"")</f>
        <v/>
      </c>
      <c r="DN288" s="274" t="str">
        <f>IFERROR(#REF!-M288,"")</f>
        <v/>
      </c>
      <c r="DO288" s="186" t="e">
        <f>IF(#REF!&gt;AQ288,0,1)</f>
        <v>#REF!</v>
      </c>
      <c r="DP288" s="186">
        <f t="shared" si="43"/>
        <v>1</v>
      </c>
      <c r="DQ288" s="186">
        <f t="shared" si="44"/>
        <v>0</v>
      </c>
      <c r="DR288" s="186"/>
      <c r="DS288" s="186"/>
      <c r="DT288" s="186"/>
      <c r="DU288" s="186"/>
      <c r="DV288" s="186"/>
      <c r="DW288" s="186"/>
      <c r="DX288" s="186"/>
      <c r="DY288" s="186"/>
      <c r="DZ288" s="186"/>
      <c r="EA288" s="186"/>
      <c r="EB288" s="186"/>
      <c r="EC288" s="186"/>
      <c r="ED288" s="186"/>
      <c r="EE288" s="186"/>
      <c r="EF288" s="186"/>
      <c r="EG288" s="186"/>
      <c r="EH288" s="186"/>
      <c r="EI288" s="186"/>
      <c r="EJ288" s="186"/>
    </row>
    <row r="289" spans="1:140" s="195" customFormat="1" ht="31.5" hidden="1" customHeight="1" x14ac:dyDescent="0.2">
      <c r="A289" s="214">
        <v>44938</v>
      </c>
      <c r="B289" s="194">
        <v>12</v>
      </c>
      <c r="C289" s="194">
        <v>1</v>
      </c>
      <c r="D289" s="193">
        <v>2023</v>
      </c>
      <c r="E289" s="194">
        <v>376</v>
      </c>
      <c r="F289" s="194">
        <v>438</v>
      </c>
      <c r="G289" s="194">
        <v>1</v>
      </c>
      <c r="H289" s="207" t="s">
        <v>225</v>
      </c>
      <c r="I289" s="148" t="s">
        <v>226</v>
      </c>
      <c r="J289" s="148" t="s">
        <v>193</v>
      </c>
      <c r="K289" s="148">
        <v>3</v>
      </c>
      <c r="L289" s="148">
        <v>2</v>
      </c>
      <c r="M289" s="208">
        <v>335</v>
      </c>
      <c r="N289" s="209">
        <v>315</v>
      </c>
      <c r="O289" s="210">
        <v>358</v>
      </c>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c r="AO289" s="271"/>
      <c r="AP289" s="218">
        <v>75</v>
      </c>
      <c r="AQ289" s="219">
        <v>144</v>
      </c>
      <c r="AR289" s="217"/>
      <c r="AS289" s="217"/>
      <c r="AT289" s="217"/>
      <c r="AU289" s="217"/>
      <c r="AV289" s="217">
        <v>72</v>
      </c>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t="s">
        <v>194</v>
      </c>
      <c r="BS289" s="186" t="s">
        <v>195</v>
      </c>
      <c r="BT289" s="186" t="s">
        <v>227</v>
      </c>
      <c r="BU289" s="186" t="s">
        <v>197</v>
      </c>
      <c r="BV289" s="186">
        <v>2</v>
      </c>
      <c r="BW289" s="186" t="s">
        <v>228</v>
      </c>
      <c r="BX289" s="186" t="s">
        <v>198</v>
      </c>
      <c r="BY289" s="221">
        <v>1.4999999999999999E-2</v>
      </c>
      <c r="BZ289" s="217">
        <v>0</v>
      </c>
      <c r="CA289" s="217">
        <v>0</v>
      </c>
      <c r="CB289" s="217">
        <v>72</v>
      </c>
      <c r="CC289" s="217">
        <v>0</v>
      </c>
      <c r="CD289" s="217">
        <v>0</v>
      </c>
      <c r="CE289" s="217">
        <v>0</v>
      </c>
      <c r="CF289" s="186">
        <v>0</v>
      </c>
      <c r="CG289" s="186">
        <v>0</v>
      </c>
      <c r="CH289" s="101">
        <v>0</v>
      </c>
      <c r="CI289" s="101">
        <v>0</v>
      </c>
      <c r="CJ289" s="101">
        <v>0</v>
      </c>
      <c r="CK289" s="101">
        <v>0</v>
      </c>
      <c r="CL289" s="101">
        <v>0</v>
      </c>
      <c r="CM289" s="101">
        <v>0</v>
      </c>
      <c r="CN289" s="101">
        <v>0</v>
      </c>
      <c r="CO289" s="101">
        <v>0</v>
      </c>
      <c r="CP289" s="220">
        <v>0</v>
      </c>
      <c r="CQ289" s="216">
        <v>72</v>
      </c>
      <c r="CR289" s="222">
        <v>0</v>
      </c>
      <c r="CS289" s="198">
        <v>0</v>
      </c>
      <c r="CT289" s="198">
        <v>24.12</v>
      </c>
      <c r="CU289" s="198"/>
      <c r="CV289" s="198"/>
      <c r="CW289" s="222"/>
      <c r="CX289" s="272"/>
      <c r="CY289" s="272">
        <v>88609.090909090912</v>
      </c>
      <c r="CZ289" s="272">
        <v>361</v>
      </c>
      <c r="DA289" s="272"/>
      <c r="DB289" s="272"/>
      <c r="DC289" s="272"/>
      <c r="DD289" s="230">
        <f t="shared" si="36"/>
        <v>-1</v>
      </c>
      <c r="DE289" s="273">
        <f t="shared" si="37"/>
        <v>72</v>
      </c>
      <c r="DF289" s="14">
        <f t="shared" si="38"/>
        <v>0</v>
      </c>
      <c r="DG289" s="148">
        <f t="shared" si="39"/>
        <v>0</v>
      </c>
      <c r="DH289" s="148" t="str">
        <f t="shared" si="40"/>
        <v/>
      </c>
      <c r="DI289" s="273">
        <f t="shared" si="41"/>
        <v>72</v>
      </c>
      <c r="DJ289" s="264">
        <f t="shared" si="42"/>
        <v>0</v>
      </c>
      <c r="DL289" s="14" t="str">
        <f>IFERROR(#REF!-AP289,"")</f>
        <v/>
      </c>
      <c r="DN289" s="274" t="str">
        <f>IFERROR(#REF!-M289,"")</f>
        <v/>
      </c>
      <c r="DO289" s="186" t="e">
        <f>IF(#REF!&gt;AQ289,0,1)</f>
        <v>#REF!</v>
      </c>
      <c r="DP289" s="186">
        <f t="shared" si="43"/>
        <v>0</v>
      </c>
      <c r="DQ289" s="186">
        <f t="shared" si="44"/>
        <v>1</v>
      </c>
      <c r="DR289" s="186"/>
      <c r="DS289" s="186"/>
      <c r="DT289" s="186"/>
      <c r="DU289" s="186"/>
      <c r="DV289" s="186"/>
      <c r="DW289" s="186"/>
      <c r="DX289" s="186"/>
      <c r="DY289" s="186"/>
      <c r="DZ289" s="186"/>
      <c r="EA289" s="186"/>
      <c r="EB289" s="186"/>
      <c r="EC289" s="186"/>
      <c r="ED289" s="186"/>
      <c r="EE289" s="186"/>
      <c r="EF289" s="186"/>
      <c r="EG289" s="186"/>
      <c r="EH289" s="186"/>
      <c r="EI289" s="186"/>
      <c r="EJ289" s="186"/>
    </row>
    <row r="290" spans="1:140" s="195" customFormat="1" ht="31.5" hidden="1" customHeight="1" x14ac:dyDescent="0.2">
      <c r="A290" s="214">
        <v>44938</v>
      </c>
      <c r="B290" s="194">
        <v>12</v>
      </c>
      <c r="C290" s="194">
        <v>1</v>
      </c>
      <c r="D290" s="193">
        <v>2023</v>
      </c>
      <c r="E290" s="194">
        <v>425</v>
      </c>
      <c r="F290" s="194">
        <v>674</v>
      </c>
      <c r="G290" s="194">
        <v>1</v>
      </c>
      <c r="H290" s="207" t="s">
        <v>238</v>
      </c>
      <c r="I290" s="148" t="s">
        <v>239</v>
      </c>
      <c r="J290" s="148" t="s">
        <v>217</v>
      </c>
      <c r="K290" s="148">
        <v>2</v>
      </c>
      <c r="L290" s="148">
        <v>1</v>
      </c>
      <c r="M290" s="208">
        <v>256</v>
      </c>
      <c r="N290" s="209">
        <v>240</v>
      </c>
      <c r="O290" s="210">
        <v>274</v>
      </c>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c r="AO290" s="271"/>
      <c r="AP290" s="218">
        <v>60</v>
      </c>
      <c r="AQ290" s="219">
        <v>120</v>
      </c>
      <c r="AR290" s="217"/>
      <c r="AS290" s="217"/>
      <c r="AT290" s="217"/>
      <c r="AU290" s="217"/>
      <c r="AV290" s="217">
        <v>1040</v>
      </c>
      <c r="AW290" s="217">
        <v>2</v>
      </c>
      <c r="AX290" s="217">
        <v>2</v>
      </c>
      <c r="AY290" s="217">
        <v>2</v>
      </c>
      <c r="AZ290" s="217"/>
      <c r="BA290" s="217"/>
      <c r="BB290" s="217"/>
      <c r="BC290" s="217"/>
      <c r="BD290" s="217"/>
      <c r="BE290" s="217"/>
      <c r="BF290" s="217"/>
      <c r="BG290" s="217"/>
      <c r="BH290" s="217"/>
      <c r="BI290" s="217"/>
      <c r="BJ290" s="217"/>
      <c r="BK290" s="217"/>
      <c r="BL290" s="217"/>
      <c r="BM290" s="217"/>
      <c r="BN290" s="217"/>
      <c r="BO290" s="217"/>
      <c r="BP290" s="217"/>
      <c r="BQ290" s="217"/>
      <c r="BR290" s="186" t="s">
        <v>194</v>
      </c>
      <c r="BS290" s="186" t="s">
        <v>195</v>
      </c>
      <c r="BT290" s="186" t="s">
        <v>240</v>
      </c>
      <c r="BU290" s="186" t="s">
        <v>219</v>
      </c>
      <c r="BV290" s="186">
        <v>2</v>
      </c>
      <c r="BW290" s="186" t="s">
        <v>238</v>
      </c>
      <c r="BX290" s="186" t="s">
        <v>198</v>
      </c>
      <c r="BY290" s="221">
        <v>1.4999999999999999E-2</v>
      </c>
      <c r="BZ290" s="217">
        <v>6</v>
      </c>
      <c r="CA290" s="217">
        <v>6</v>
      </c>
      <c r="CB290" s="217">
        <v>1046</v>
      </c>
      <c r="CC290" s="217">
        <v>0</v>
      </c>
      <c r="CD290" s="217">
        <v>0</v>
      </c>
      <c r="CE290" s="217">
        <v>0</v>
      </c>
      <c r="CF290" s="186">
        <v>2</v>
      </c>
      <c r="CG290" s="186">
        <v>2</v>
      </c>
      <c r="CH290" s="101">
        <v>2</v>
      </c>
      <c r="CI290" s="101">
        <v>0</v>
      </c>
      <c r="CJ290" s="101">
        <v>0</v>
      </c>
      <c r="CK290" s="101">
        <v>0</v>
      </c>
      <c r="CL290" s="101">
        <v>0</v>
      </c>
      <c r="CM290" s="101">
        <v>0</v>
      </c>
      <c r="CN290" s="101">
        <v>0</v>
      </c>
      <c r="CO290" s="101">
        <v>6</v>
      </c>
      <c r="CP290" s="220">
        <v>6</v>
      </c>
      <c r="CQ290" s="216">
        <v>1046</v>
      </c>
      <c r="CR290" s="222">
        <v>5.7361376673040164E-3</v>
      </c>
      <c r="CS290" s="198">
        <v>1.536</v>
      </c>
      <c r="CT290" s="198">
        <v>267.77600000000001</v>
      </c>
      <c r="CU290" s="198"/>
      <c r="CV290" s="198"/>
      <c r="CW290" s="222"/>
      <c r="CX290" s="272"/>
      <c r="CY290" s="272">
        <v>1029834.545454546</v>
      </c>
      <c r="CZ290" s="272">
        <v>361</v>
      </c>
      <c r="DA290" s="272"/>
      <c r="DB290" s="272"/>
      <c r="DC290" s="272"/>
      <c r="DD290" s="230">
        <f t="shared" si="36"/>
        <v>-1</v>
      </c>
      <c r="DE290" s="273">
        <f t="shared" si="37"/>
        <v>1040</v>
      </c>
      <c r="DF290" s="14">
        <f t="shared" si="38"/>
        <v>6</v>
      </c>
      <c r="DG290" s="148">
        <f t="shared" si="39"/>
        <v>6</v>
      </c>
      <c r="DH290" s="148" t="str">
        <f t="shared" si="40"/>
        <v/>
      </c>
      <c r="DI290" s="273">
        <f t="shared" si="41"/>
        <v>1046</v>
      </c>
      <c r="DJ290" s="264">
        <f t="shared" si="42"/>
        <v>5.7361376673040155E-3</v>
      </c>
      <c r="DL290" s="14" t="str">
        <f>IFERROR(#REF!-AP290,"")</f>
        <v/>
      </c>
      <c r="DN290" s="274" t="str">
        <f>IFERROR(#REF!-M290,"")</f>
        <v/>
      </c>
      <c r="DO290" s="186" t="e">
        <f>IF(#REF!&gt;AQ290,0,1)</f>
        <v>#REF!</v>
      </c>
      <c r="DP290" s="186">
        <f t="shared" si="43"/>
        <v>0</v>
      </c>
      <c r="DQ290" s="186">
        <f t="shared" si="44"/>
        <v>1</v>
      </c>
      <c r="DR290" s="186"/>
      <c r="DS290" s="186"/>
      <c r="DT290" s="186"/>
      <c r="DU290" s="186"/>
      <c r="DV290" s="186"/>
      <c r="DW290" s="186"/>
      <c r="DX290" s="186"/>
      <c r="DY290" s="186"/>
      <c r="DZ290" s="186"/>
      <c r="EA290" s="186"/>
      <c r="EB290" s="186"/>
      <c r="EC290" s="186"/>
      <c r="ED290" s="186"/>
      <c r="EE290" s="186"/>
      <c r="EF290" s="186"/>
      <c r="EG290" s="186"/>
      <c r="EH290" s="186"/>
      <c r="EI290" s="186"/>
      <c r="EJ290" s="186"/>
    </row>
    <row r="291" spans="1:140" s="195" customFormat="1" ht="31.5" hidden="1" customHeight="1" x14ac:dyDescent="0.2">
      <c r="A291" s="214">
        <v>44938</v>
      </c>
      <c r="B291" s="194">
        <v>12</v>
      </c>
      <c r="C291" s="194">
        <v>1</v>
      </c>
      <c r="D291" s="193">
        <v>2023</v>
      </c>
      <c r="E291" s="194">
        <v>125</v>
      </c>
      <c r="F291" s="194">
        <v>690</v>
      </c>
      <c r="G291" s="194">
        <v>2</v>
      </c>
      <c r="H291" s="207" t="s">
        <v>364</v>
      </c>
      <c r="I291" s="148" t="s">
        <v>365</v>
      </c>
      <c r="J291" s="148" t="s">
        <v>193</v>
      </c>
      <c r="K291" s="148">
        <v>4</v>
      </c>
      <c r="L291" s="148">
        <v>4</v>
      </c>
      <c r="M291" s="208">
        <v>170</v>
      </c>
      <c r="N291" s="209">
        <v>153</v>
      </c>
      <c r="O291" s="210">
        <v>187</v>
      </c>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c r="AO291" s="271"/>
      <c r="AP291" s="218">
        <v>120</v>
      </c>
      <c r="AQ291" s="219">
        <v>120</v>
      </c>
      <c r="AR291" s="217"/>
      <c r="AS291" s="217"/>
      <c r="AT291" s="217"/>
      <c r="AU291" s="217"/>
      <c r="AV291" s="217"/>
      <c r="AW291" s="217">
        <v>3</v>
      </c>
      <c r="AX291" s="217">
        <v>2</v>
      </c>
      <c r="AY291" s="217">
        <v>1</v>
      </c>
      <c r="AZ291" s="217"/>
      <c r="BA291" s="217"/>
      <c r="BB291" s="217"/>
      <c r="BC291" s="217"/>
      <c r="BD291" s="217"/>
      <c r="BE291" s="217"/>
      <c r="BF291" s="217"/>
      <c r="BG291" s="217"/>
      <c r="BH291" s="217"/>
      <c r="BI291" s="217"/>
      <c r="BJ291" s="217"/>
      <c r="BK291" s="217"/>
      <c r="BL291" s="217"/>
      <c r="BM291" s="217"/>
      <c r="BN291" s="217"/>
      <c r="BO291" s="217"/>
      <c r="BP291" s="217"/>
      <c r="BQ291" s="217"/>
      <c r="BR291" s="186" t="s">
        <v>366</v>
      </c>
      <c r="BS291" s="186" t="s">
        <v>367</v>
      </c>
      <c r="BT291" s="186"/>
      <c r="BU291" s="186"/>
      <c r="BV291" s="186">
        <v>2</v>
      </c>
      <c r="BW291" s="186" t="s">
        <v>368</v>
      </c>
      <c r="BX291" s="186" t="s">
        <v>198</v>
      </c>
      <c r="BY291" s="221">
        <v>1.4999999999999999E-2</v>
      </c>
      <c r="BZ291" s="217">
        <v>6</v>
      </c>
      <c r="CA291" s="217">
        <v>1.5</v>
      </c>
      <c r="CB291" s="217">
        <v>1</v>
      </c>
      <c r="CC291" s="217">
        <v>0</v>
      </c>
      <c r="CD291" s="217">
        <v>0</v>
      </c>
      <c r="CE291" s="217">
        <v>0</v>
      </c>
      <c r="CF291" s="186">
        <v>0</v>
      </c>
      <c r="CG291" s="186">
        <v>0</v>
      </c>
      <c r="CH291" s="101">
        <v>0</v>
      </c>
      <c r="CI291" s="101">
        <v>0</v>
      </c>
      <c r="CJ291" s="101">
        <v>0</v>
      </c>
      <c r="CK291" s="101">
        <v>0</v>
      </c>
      <c r="CL291" s="101">
        <v>0</v>
      </c>
      <c r="CM291" s="101">
        <v>0</v>
      </c>
      <c r="CN291" s="101">
        <v>0</v>
      </c>
      <c r="CO291" s="101">
        <v>6</v>
      </c>
      <c r="CP291" s="220">
        <v>1</v>
      </c>
      <c r="CQ291" s="216">
        <v>1</v>
      </c>
      <c r="CR291" s="222">
        <v>1.5</v>
      </c>
      <c r="CS291" s="198">
        <v>0.255</v>
      </c>
      <c r="CT291" s="198">
        <v>0.17</v>
      </c>
      <c r="CU291" s="198"/>
      <c r="CV291" s="198"/>
      <c r="CW291" s="222"/>
      <c r="CX291" s="272"/>
      <c r="CY291" s="272">
        <v>1969.090909090909</v>
      </c>
      <c r="CZ291" s="272">
        <v>361</v>
      </c>
      <c r="DA291" s="272"/>
      <c r="DB291" s="272"/>
      <c r="DC291" s="272"/>
      <c r="DD291" s="230">
        <f t="shared" si="36"/>
        <v>-1</v>
      </c>
      <c r="DE291" s="273">
        <f t="shared" si="37"/>
        <v>0</v>
      </c>
      <c r="DF291" s="14">
        <f t="shared" si="38"/>
        <v>6</v>
      </c>
      <c r="DG291" s="148">
        <f t="shared" si="39"/>
        <v>2</v>
      </c>
      <c r="DH291" s="148" t="str">
        <f t="shared" si="40"/>
        <v/>
      </c>
      <c r="DI291" s="273">
        <f t="shared" si="41"/>
        <v>2</v>
      </c>
      <c r="DJ291" s="264">
        <f t="shared" si="42"/>
        <v>1</v>
      </c>
      <c r="DL291" s="14" t="str">
        <f>IFERROR(#REF!-AP291,"")</f>
        <v/>
      </c>
      <c r="DN291" s="274" t="str">
        <f>IFERROR(#REF!-M291,"")</f>
        <v/>
      </c>
      <c r="DO291" s="186" t="e">
        <f>IF(#REF!&gt;AQ291,0,1)</f>
        <v>#REF!</v>
      </c>
      <c r="DP291" s="186">
        <f t="shared" si="43"/>
        <v>0</v>
      </c>
      <c r="DQ291" s="186">
        <f t="shared" si="44"/>
        <v>1</v>
      </c>
      <c r="DR291" s="186"/>
      <c r="DS291" s="186"/>
      <c r="DT291" s="186"/>
      <c r="DU291" s="186"/>
      <c r="DV291" s="186"/>
      <c r="DW291" s="186"/>
      <c r="DX291" s="186"/>
      <c r="DY291" s="186"/>
      <c r="DZ291" s="186"/>
      <c r="EA291" s="186"/>
      <c r="EB291" s="186"/>
      <c r="EC291" s="186"/>
      <c r="ED291" s="186"/>
      <c r="EE291" s="186"/>
      <c r="EF291" s="186"/>
      <c r="EG291" s="186"/>
      <c r="EH291" s="186"/>
      <c r="EI291" s="186"/>
      <c r="EJ291" s="186"/>
    </row>
    <row r="292" spans="1:140" s="195" customFormat="1" ht="31.5" hidden="1" customHeight="1" x14ac:dyDescent="0.2">
      <c r="A292" s="214">
        <v>44938</v>
      </c>
      <c r="B292" s="194">
        <v>12</v>
      </c>
      <c r="C292" s="194">
        <v>1</v>
      </c>
      <c r="D292" s="193">
        <v>2023</v>
      </c>
      <c r="E292" s="194">
        <v>125</v>
      </c>
      <c r="F292" s="194">
        <v>691</v>
      </c>
      <c r="G292" s="194">
        <v>2</v>
      </c>
      <c r="H292" s="207" t="s">
        <v>369</v>
      </c>
      <c r="I292" s="148" t="s">
        <v>370</v>
      </c>
      <c r="J292" s="148" t="s">
        <v>193</v>
      </c>
      <c r="K292" s="148">
        <v>4</v>
      </c>
      <c r="L292" s="148">
        <v>4</v>
      </c>
      <c r="M292" s="208">
        <v>194</v>
      </c>
      <c r="N292" s="209">
        <v>174</v>
      </c>
      <c r="O292" s="210">
        <v>213</v>
      </c>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c r="AO292" s="271"/>
      <c r="AP292" s="218">
        <v>120</v>
      </c>
      <c r="AQ292" s="219">
        <v>120</v>
      </c>
      <c r="AR292" s="217"/>
      <c r="AS292" s="217"/>
      <c r="AT292" s="217"/>
      <c r="AU292" s="217"/>
      <c r="AV292" s="217"/>
      <c r="AW292" s="217">
        <v>2</v>
      </c>
      <c r="AX292" s="217">
        <v>1</v>
      </c>
      <c r="AY292" s="217">
        <v>3</v>
      </c>
      <c r="AZ292" s="217"/>
      <c r="BA292" s="217"/>
      <c r="BB292" s="217"/>
      <c r="BC292" s="217"/>
      <c r="BD292" s="217"/>
      <c r="BE292" s="217"/>
      <c r="BF292" s="217"/>
      <c r="BG292" s="217"/>
      <c r="BH292" s="217"/>
      <c r="BI292" s="217"/>
      <c r="BJ292" s="217"/>
      <c r="BK292" s="217"/>
      <c r="BL292" s="217"/>
      <c r="BM292" s="217"/>
      <c r="BN292" s="217"/>
      <c r="BO292" s="217"/>
      <c r="BP292" s="217"/>
      <c r="BQ292" s="217"/>
      <c r="BR292" s="186" t="s">
        <v>366</v>
      </c>
      <c r="BS292" s="186" t="s">
        <v>367</v>
      </c>
      <c r="BT292" s="186"/>
      <c r="BU292" s="186"/>
      <c r="BV292" s="186">
        <v>2</v>
      </c>
      <c r="BW292" s="186" t="s">
        <v>368</v>
      </c>
      <c r="BX292" s="186" t="s">
        <v>198</v>
      </c>
      <c r="BY292" s="221">
        <v>1.4999999999999999E-2</v>
      </c>
      <c r="BZ292" s="217">
        <v>6</v>
      </c>
      <c r="CA292" s="217">
        <v>1.5</v>
      </c>
      <c r="CB292" s="217">
        <v>1</v>
      </c>
      <c r="CC292" s="217">
        <v>0</v>
      </c>
      <c r="CD292" s="217">
        <v>0</v>
      </c>
      <c r="CE292" s="217">
        <v>0</v>
      </c>
      <c r="CF292" s="186">
        <v>0</v>
      </c>
      <c r="CG292" s="186">
        <v>0</v>
      </c>
      <c r="CH292" s="101">
        <v>0</v>
      </c>
      <c r="CI292" s="101">
        <v>0</v>
      </c>
      <c r="CJ292" s="101">
        <v>0</v>
      </c>
      <c r="CK292" s="101">
        <v>0</v>
      </c>
      <c r="CL292" s="101">
        <v>0</v>
      </c>
      <c r="CM292" s="101">
        <v>0</v>
      </c>
      <c r="CN292" s="101">
        <v>0</v>
      </c>
      <c r="CO292" s="101">
        <v>6</v>
      </c>
      <c r="CP292" s="220">
        <v>1</v>
      </c>
      <c r="CQ292" s="216">
        <v>1</v>
      </c>
      <c r="CR292" s="222">
        <v>1.5</v>
      </c>
      <c r="CS292" s="198">
        <v>0.29099999999999998</v>
      </c>
      <c r="CT292" s="198">
        <v>0.19400000000000001</v>
      </c>
      <c r="CU292" s="198"/>
      <c r="CV292" s="198"/>
      <c r="CW292" s="222"/>
      <c r="CX292" s="272"/>
      <c r="CY292" s="272">
        <v>1969.090909090909</v>
      </c>
      <c r="CZ292" s="272">
        <v>361</v>
      </c>
      <c r="DA292" s="272"/>
      <c r="DB292" s="272"/>
      <c r="DC292" s="272"/>
      <c r="DD292" s="230">
        <f t="shared" si="36"/>
        <v>-1</v>
      </c>
      <c r="DE292" s="273">
        <f t="shared" si="37"/>
        <v>0</v>
      </c>
      <c r="DF292" s="14">
        <f t="shared" si="38"/>
        <v>6</v>
      </c>
      <c r="DG292" s="148">
        <f t="shared" si="39"/>
        <v>2</v>
      </c>
      <c r="DH292" s="148" t="str">
        <f t="shared" si="40"/>
        <v/>
      </c>
      <c r="DI292" s="273">
        <f t="shared" si="41"/>
        <v>2</v>
      </c>
      <c r="DJ292" s="264">
        <f t="shared" si="42"/>
        <v>1</v>
      </c>
      <c r="DL292" s="14" t="str">
        <f>IFERROR(#REF!-AP292,"")</f>
        <v/>
      </c>
      <c r="DN292" s="274" t="str">
        <f>IFERROR(#REF!-M292,"")</f>
        <v/>
      </c>
      <c r="DO292" s="186" t="e">
        <f>IF(#REF!&gt;AQ292,0,1)</f>
        <v>#REF!</v>
      </c>
      <c r="DP292" s="186">
        <f t="shared" si="43"/>
        <v>0</v>
      </c>
      <c r="DQ292" s="186">
        <f t="shared" si="44"/>
        <v>1</v>
      </c>
      <c r="DR292" s="186"/>
      <c r="DS292" s="186"/>
      <c r="DT292" s="186"/>
      <c r="DU292" s="186"/>
      <c r="DV292" s="186"/>
      <c r="DW292" s="186"/>
      <c r="DX292" s="186"/>
      <c r="DY292" s="186"/>
      <c r="DZ292" s="186"/>
      <c r="EA292" s="186"/>
      <c r="EB292" s="186"/>
      <c r="EC292" s="186"/>
      <c r="ED292" s="186"/>
      <c r="EE292" s="186"/>
      <c r="EF292" s="186"/>
      <c r="EG292" s="186"/>
      <c r="EH292" s="186"/>
      <c r="EI292" s="186"/>
      <c r="EJ292" s="186"/>
    </row>
    <row r="293" spans="1:140" s="195" customFormat="1" ht="31.5" hidden="1" customHeight="1" x14ac:dyDescent="0.2">
      <c r="A293" s="214">
        <v>44938</v>
      </c>
      <c r="B293" s="194">
        <v>12</v>
      </c>
      <c r="C293" s="194">
        <v>1</v>
      </c>
      <c r="D293" s="193">
        <v>2023</v>
      </c>
      <c r="E293" s="194">
        <v>570</v>
      </c>
      <c r="F293" s="194">
        <v>1084</v>
      </c>
      <c r="G293" s="194">
        <v>2</v>
      </c>
      <c r="H293" s="207" t="s">
        <v>337</v>
      </c>
      <c r="I293" s="148" t="s">
        <v>338</v>
      </c>
      <c r="J293" s="148" t="s">
        <v>193</v>
      </c>
      <c r="K293" s="148">
        <v>1</v>
      </c>
      <c r="L293" s="148">
        <v>6</v>
      </c>
      <c r="M293" s="208">
        <v>1469</v>
      </c>
      <c r="N293" s="209">
        <v>1411</v>
      </c>
      <c r="O293" s="210">
        <v>1543</v>
      </c>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c r="AO293" s="271"/>
      <c r="AP293" s="218">
        <v>20</v>
      </c>
      <c r="AQ293" s="219">
        <v>180</v>
      </c>
      <c r="AR293" s="217"/>
      <c r="AS293" s="217"/>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t="s">
        <v>194</v>
      </c>
      <c r="BS293" s="186" t="s">
        <v>195</v>
      </c>
      <c r="BT293" s="186" t="s">
        <v>339</v>
      </c>
      <c r="BU293" s="186" t="s">
        <v>197</v>
      </c>
      <c r="BV293" s="186">
        <v>2</v>
      </c>
      <c r="BW293" s="186" t="s">
        <v>340</v>
      </c>
      <c r="BX293" s="186" t="s">
        <v>198</v>
      </c>
      <c r="BY293" s="221">
        <v>1.4999999999999999E-2</v>
      </c>
      <c r="BZ293" s="217">
        <v>0</v>
      </c>
      <c r="CA293" s="217">
        <v>0</v>
      </c>
      <c r="CB293" s="217">
        <v>0</v>
      </c>
      <c r="CC293" s="217">
        <v>0</v>
      </c>
      <c r="CD293" s="217">
        <v>0</v>
      </c>
      <c r="CE293" s="217">
        <v>0</v>
      </c>
      <c r="CF293" s="186">
        <v>0</v>
      </c>
      <c r="CG293" s="186">
        <v>0</v>
      </c>
      <c r="CH293" s="101">
        <v>0</v>
      </c>
      <c r="CI293" s="101">
        <v>0</v>
      </c>
      <c r="CJ293" s="101">
        <v>0</v>
      </c>
      <c r="CK293" s="101">
        <v>0</v>
      </c>
      <c r="CL293" s="101">
        <v>0</v>
      </c>
      <c r="CM293" s="101">
        <v>0</v>
      </c>
      <c r="CN293" s="101">
        <v>0</v>
      </c>
      <c r="CO293" s="101">
        <v>0</v>
      </c>
      <c r="CP293" s="220">
        <v>0</v>
      </c>
      <c r="CQ293" s="216">
        <v>0</v>
      </c>
      <c r="CR293" s="222"/>
      <c r="CS293" s="198">
        <v>0</v>
      </c>
      <c r="CT293" s="198">
        <v>0</v>
      </c>
      <c r="CU293" s="198"/>
      <c r="CV293" s="198"/>
      <c r="CW293" s="222"/>
      <c r="CX293" s="272"/>
      <c r="CY293" s="272">
        <v>0</v>
      </c>
      <c r="CZ293" s="272">
        <v>361</v>
      </c>
      <c r="DA293" s="272"/>
      <c r="DB293" s="272"/>
      <c r="DC293" s="272"/>
      <c r="DD293" s="230">
        <f t="shared" si="36"/>
        <v>-1</v>
      </c>
      <c r="DE293" s="273">
        <f t="shared" si="37"/>
        <v>0</v>
      </c>
      <c r="DF293" s="14">
        <f t="shared" si="38"/>
        <v>0</v>
      </c>
      <c r="DG293" s="148">
        <f t="shared" si="39"/>
        <v>0</v>
      </c>
      <c r="DH293" s="148" t="str">
        <f t="shared" si="40"/>
        <v/>
      </c>
      <c r="DI293" s="273">
        <f t="shared" si="41"/>
        <v>0</v>
      </c>
      <c r="DJ293" s="264" t="str">
        <f t="shared" si="42"/>
        <v/>
      </c>
      <c r="DL293" s="14" t="str">
        <f>IFERROR(#REF!-AP293,"")</f>
        <v/>
      </c>
      <c r="DN293" s="274" t="str">
        <f>IFERROR(#REF!-M293,"")</f>
        <v/>
      </c>
      <c r="DO293" s="186" t="e">
        <f>IF(#REF!&gt;AQ293,0,1)</f>
        <v>#REF!</v>
      </c>
      <c r="DP293" s="186">
        <f t="shared" si="43"/>
        <v>0</v>
      </c>
      <c r="DQ293" s="186">
        <f t="shared" si="44"/>
        <v>1</v>
      </c>
      <c r="DR293" s="186"/>
      <c r="DS293" s="186"/>
      <c r="DT293" s="186"/>
      <c r="DU293" s="186"/>
      <c r="DV293" s="186"/>
      <c r="DW293" s="186"/>
      <c r="DX293" s="186"/>
      <c r="DY293" s="186"/>
      <c r="DZ293" s="186"/>
      <c r="EA293" s="186"/>
      <c r="EB293" s="186"/>
      <c r="EC293" s="186"/>
      <c r="ED293" s="186"/>
      <c r="EE293" s="186"/>
      <c r="EF293" s="186"/>
      <c r="EG293" s="186"/>
      <c r="EH293" s="186"/>
      <c r="EI293" s="186"/>
      <c r="EJ293" s="186"/>
    </row>
    <row r="294" spans="1:140" s="195" customFormat="1" ht="31.5" hidden="1" customHeight="1" x14ac:dyDescent="0.2">
      <c r="A294" s="214">
        <v>44938</v>
      </c>
      <c r="B294" s="194">
        <v>12</v>
      </c>
      <c r="C294" s="194">
        <v>1</v>
      </c>
      <c r="D294" s="193">
        <v>2023</v>
      </c>
      <c r="E294" s="194">
        <v>570</v>
      </c>
      <c r="F294" s="194">
        <v>1083</v>
      </c>
      <c r="G294" s="194">
        <v>2</v>
      </c>
      <c r="H294" s="207"/>
      <c r="I294" s="148"/>
      <c r="J294" s="148"/>
      <c r="K294" s="148"/>
      <c r="L294" s="148"/>
      <c r="M294" s="208">
        <v>0</v>
      </c>
      <c r="N294" s="209">
        <v>0</v>
      </c>
      <c r="O294" s="210">
        <v>0</v>
      </c>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c r="AO294" s="271"/>
      <c r="AP294" s="218">
        <v>0</v>
      </c>
      <c r="AQ294" s="219">
        <v>0</v>
      </c>
      <c r="AR294" s="217"/>
      <c r="AS294" s="217"/>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v>2</v>
      </c>
      <c r="BW294" s="186"/>
      <c r="BX294" s="186" t="s">
        <v>198</v>
      </c>
      <c r="BY294" s="221">
        <v>1.4999999999999999E-2</v>
      </c>
      <c r="BZ294" s="217">
        <v>0</v>
      </c>
      <c r="CA294" s="217"/>
      <c r="CB294" s="217">
        <v>0</v>
      </c>
      <c r="CC294" s="217">
        <v>0</v>
      </c>
      <c r="CD294" s="217"/>
      <c r="CE294" s="217">
        <v>0</v>
      </c>
      <c r="CF294" s="186">
        <v>0</v>
      </c>
      <c r="CG294" s="186">
        <v>0</v>
      </c>
      <c r="CH294" s="101">
        <v>0</v>
      </c>
      <c r="CI294" s="101">
        <v>0</v>
      </c>
      <c r="CJ294" s="101">
        <v>0</v>
      </c>
      <c r="CK294" s="101">
        <v>0</v>
      </c>
      <c r="CL294" s="101">
        <v>0</v>
      </c>
      <c r="CM294" s="101">
        <v>0</v>
      </c>
      <c r="CN294" s="101">
        <v>0</v>
      </c>
      <c r="CO294" s="101">
        <v>0</v>
      </c>
      <c r="CP294" s="220">
        <v>0</v>
      </c>
      <c r="CQ294" s="216">
        <v>0</v>
      </c>
      <c r="CR294" s="222"/>
      <c r="CS294" s="198">
        <v>0</v>
      </c>
      <c r="CT294" s="198">
        <v>0</v>
      </c>
      <c r="CU294" s="198"/>
      <c r="CV294" s="198"/>
      <c r="CW294" s="222"/>
      <c r="CX294" s="272"/>
      <c r="CY294" s="272">
        <v>0</v>
      </c>
      <c r="CZ294" s="272">
        <v>361</v>
      </c>
      <c r="DA294" s="272"/>
      <c r="DB294" s="272"/>
      <c r="DC294" s="272"/>
      <c r="DD294" s="230" t="str">
        <f t="shared" si="36"/>
        <v/>
      </c>
      <c r="DE294" s="273">
        <f t="shared" si="37"/>
        <v>0</v>
      </c>
      <c r="DF294" s="14">
        <f t="shared" si="38"/>
        <v>0</v>
      </c>
      <c r="DG294" s="148" t="str">
        <f t="shared" si="39"/>
        <v/>
      </c>
      <c r="DH294" s="148" t="str">
        <f t="shared" si="40"/>
        <v/>
      </c>
      <c r="DI294" s="273" t="str">
        <f t="shared" si="41"/>
        <v/>
      </c>
      <c r="DJ294" s="264" t="str">
        <f t="shared" si="42"/>
        <v/>
      </c>
      <c r="DL294" s="14" t="str">
        <f>IFERROR(#REF!-AP294,"")</f>
        <v/>
      </c>
      <c r="DN294" s="274" t="str">
        <f>IFERROR(#REF!-M294,"")</f>
        <v/>
      </c>
      <c r="DO294" s="186" t="e">
        <f>IF(#REF!&gt;AQ294,0,1)</f>
        <v>#REF!</v>
      </c>
      <c r="DP294" s="186">
        <f t="shared" si="43"/>
        <v>1</v>
      </c>
      <c r="DQ294" s="186">
        <f t="shared" si="44"/>
        <v>1</v>
      </c>
      <c r="DR294" s="186"/>
      <c r="DS294" s="186"/>
      <c r="DT294" s="186"/>
      <c r="DU294" s="186"/>
      <c r="DV294" s="186"/>
      <c r="DW294" s="186"/>
      <c r="DX294" s="186"/>
      <c r="DY294" s="186"/>
      <c r="DZ294" s="186"/>
      <c r="EA294" s="186"/>
      <c r="EB294" s="186"/>
      <c r="EC294" s="186"/>
      <c r="ED294" s="186"/>
      <c r="EE294" s="186"/>
      <c r="EF294" s="186"/>
      <c r="EG294" s="186"/>
      <c r="EH294" s="186"/>
      <c r="EI294" s="186"/>
      <c r="EJ294" s="186"/>
    </row>
    <row r="295" spans="1:140" s="195" customFormat="1" ht="31.5" hidden="1" customHeight="1" x14ac:dyDescent="0.2">
      <c r="A295" s="214">
        <v>44938</v>
      </c>
      <c r="B295" s="194">
        <v>12</v>
      </c>
      <c r="C295" s="194">
        <v>1</v>
      </c>
      <c r="D295" s="193">
        <v>2023</v>
      </c>
      <c r="E295" s="194">
        <v>570</v>
      </c>
      <c r="F295" s="194">
        <v>1085</v>
      </c>
      <c r="G295" s="194">
        <v>2</v>
      </c>
      <c r="H295" s="207"/>
      <c r="I295" s="148"/>
      <c r="J295" s="148"/>
      <c r="K295" s="148"/>
      <c r="L295" s="148"/>
      <c r="M295" s="208">
        <v>0</v>
      </c>
      <c r="N295" s="209">
        <v>0</v>
      </c>
      <c r="O295" s="210">
        <v>0</v>
      </c>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c r="AO295" s="271"/>
      <c r="AP295" s="218">
        <v>0</v>
      </c>
      <c r="AQ295" s="219">
        <v>0</v>
      </c>
      <c r="AR295" s="217"/>
      <c r="AS295" s="217"/>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v>2</v>
      </c>
      <c r="BW295" s="186"/>
      <c r="BX295" s="186" t="s">
        <v>198</v>
      </c>
      <c r="BY295" s="221">
        <v>1.4999999999999999E-2</v>
      </c>
      <c r="BZ295" s="217">
        <v>0</v>
      </c>
      <c r="CA295" s="217"/>
      <c r="CB295" s="217">
        <v>0</v>
      </c>
      <c r="CC295" s="217">
        <v>0</v>
      </c>
      <c r="CD295" s="217"/>
      <c r="CE295" s="217">
        <v>0</v>
      </c>
      <c r="CF295" s="186">
        <v>0</v>
      </c>
      <c r="CG295" s="186">
        <v>0</v>
      </c>
      <c r="CH295" s="101">
        <v>0</v>
      </c>
      <c r="CI295" s="101">
        <v>0</v>
      </c>
      <c r="CJ295" s="101">
        <v>0</v>
      </c>
      <c r="CK295" s="101">
        <v>0</v>
      </c>
      <c r="CL295" s="101">
        <v>0</v>
      </c>
      <c r="CM295" s="101">
        <v>0</v>
      </c>
      <c r="CN295" s="101">
        <v>0</v>
      </c>
      <c r="CO295" s="101">
        <v>0</v>
      </c>
      <c r="CP295" s="220">
        <v>0</v>
      </c>
      <c r="CQ295" s="216">
        <v>0</v>
      </c>
      <c r="CR295" s="222"/>
      <c r="CS295" s="198">
        <v>0</v>
      </c>
      <c r="CT295" s="198">
        <v>0</v>
      </c>
      <c r="CU295" s="198"/>
      <c r="CV295" s="198"/>
      <c r="CW295" s="222"/>
      <c r="CX295" s="272"/>
      <c r="CY295" s="272">
        <v>0</v>
      </c>
      <c r="CZ295" s="272">
        <v>361</v>
      </c>
      <c r="DA295" s="272"/>
      <c r="DB295" s="272"/>
      <c r="DC295" s="272"/>
      <c r="DD295" s="230" t="str">
        <f t="shared" si="36"/>
        <v/>
      </c>
      <c r="DE295" s="273">
        <f t="shared" si="37"/>
        <v>0</v>
      </c>
      <c r="DF295" s="14">
        <f t="shared" si="38"/>
        <v>0</v>
      </c>
      <c r="DG295" s="148" t="str">
        <f t="shared" si="39"/>
        <v/>
      </c>
      <c r="DH295" s="148" t="str">
        <f t="shared" si="40"/>
        <v/>
      </c>
      <c r="DI295" s="273" t="str">
        <f t="shared" si="41"/>
        <v/>
      </c>
      <c r="DJ295" s="264" t="str">
        <f t="shared" si="42"/>
        <v/>
      </c>
      <c r="DL295" s="14" t="str">
        <f>IFERROR(#REF!-AP295,"")</f>
        <v/>
      </c>
      <c r="DN295" s="274" t="str">
        <f>IFERROR(#REF!-M295,"")</f>
        <v/>
      </c>
      <c r="DO295" s="186" t="e">
        <f>IF(#REF!&gt;AQ295,0,1)</f>
        <v>#REF!</v>
      </c>
      <c r="DP295" s="186">
        <f t="shared" si="43"/>
        <v>1</v>
      </c>
      <c r="DQ295" s="186">
        <f t="shared" si="44"/>
        <v>1</v>
      </c>
      <c r="DR295" s="186"/>
      <c r="DS295" s="186"/>
      <c r="DT295" s="186"/>
      <c r="DU295" s="186"/>
      <c r="DV295" s="186"/>
      <c r="DW295" s="186"/>
      <c r="DX295" s="186"/>
      <c r="DY295" s="186"/>
      <c r="DZ295" s="186"/>
      <c r="EA295" s="186"/>
      <c r="EB295" s="186"/>
      <c r="EC295" s="186"/>
      <c r="ED295" s="186"/>
      <c r="EE295" s="186"/>
      <c r="EF295" s="186"/>
      <c r="EG295" s="186"/>
      <c r="EH295" s="186"/>
      <c r="EI295" s="186"/>
      <c r="EJ295" s="186"/>
    </row>
    <row r="296" spans="1:140" s="195" customFormat="1" ht="31.5" hidden="1" customHeight="1" x14ac:dyDescent="0.2">
      <c r="A296" s="214">
        <v>44938</v>
      </c>
      <c r="B296" s="194">
        <v>12</v>
      </c>
      <c r="C296" s="194">
        <v>1</v>
      </c>
      <c r="D296" s="193">
        <v>2023</v>
      </c>
      <c r="E296" s="194">
        <v>375</v>
      </c>
      <c r="F296" s="194">
        <v>437</v>
      </c>
      <c r="G296" s="194">
        <v>3</v>
      </c>
      <c r="H296" s="207" t="s">
        <v>281</v>
      </c>
      <c r="I296" s="148" t="s">
        <v>282</v>
      </c>
      <c r="J296" s="148" t="s">
        <v>193</v>
      </c>
      <c r="K296" s="148">
        <v>4</v>
      </c>
      <c r="L296" s="148">
        <v>2</v>
      </c>
      <c r="M296" s="208">
        <v>168</v>
      </c>
      <c r="N296" s="209">
        <v>158</v>
      </c>
      <c r="O296" s="210">
        <v>179</v>
      </c>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c r="AO296" s="271"/>
      <c r="AP296" s="218">
        <v>120</v>
      </c>
      <c r="AQ296" s="219">
        <v>120</v>
      </c>
      <c r="AR296" s="217"/>
      <c r="AS296" s="217"/>
      <c r="AT296" s="217"/>
      <c r="AU296" s="217"/>
      <c r="AV296" s="217">
        <v>200</v>
      </c>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t="s">
        <v>194</v>
      </c>
      <c r="BS296" s="186" t="s">
        <v>195</v>
      </c>
      <c r="BT296" s="186" t="s">
        <v>283</v>
      </c>
      <c r="BU296" s="186" t="s">
        <v>197</v>
      </c>
      <c r="BV296" s="186">
        <v>2</v>
      </c>
      <c r="BW296" s="186" t="s">
        <v>284</v>
      </c>
      <c r="BX296" s="186" t="s">
        <v>198</v>
      </c>
      <c r="BY296" s="221">
        <v>1.4999999999999999E-2</v>
      </c>
      <c r="BZ296" s="217">
        <v>0</v>
      </c>
      <c r="CA296" s="217">
        <v>0</v>
      </c>
      <c r="CB296" s="217">
        <v>200</v>
      </c>
      <c r="CC296" s="217">
        <v>0</v>
      </c>
      <c r="CD296" s="217">
        <v>0</v>
      </c>
      <c r="CE296" s="217">
        <v>0</v>
      </c>
      <c r="CF296" s="186">
        <v>0</v>
      </c>
      <c r="CG296" s="186">
        <v>0</v>
      </c>
      <c r="CH296" s="101">
        <v>0</v>
      </c>
      <c r="CI296" s="101">
        <v>0</v>
      </c>
      <c r="CJ296" s="101">
        <v>0</v>
      </c>
      <c r="CK296" s="101">
        <v>0</v>
      </c>
      <c r="CL296" s="101">
        <v>0</v>
      </c>
      <c r="CM296" s="101">
        <v>0</v>
      </c>
      <c r="CN296" s="101">
        <v>0</v>
      </c>
      <c r="CO296" s="101">
        <v>0</v>
      </c>
      <c r="CP296" s="220">
        <v>0</v>
      </c>
      <c r="CQ296" s="216">
        <v>200</v>
      </c>
      <c r="CR296" s="222">
        <v>0</v>
      </c>
      <c r="CS296" s="198">
        <v>0</v>
      </c>
      <c r="CT296" s="198">
        <v>33.6</v>
      </c>
      <c r="CU296" s="198"/>
      <c r="CV296" s="198"/>
      <c r="CW296" s="222"/>
      <c r="CX296" s="272"/>
      <c r="CY296" s="272">
        <v>393818.18181818182</v>
      </c>
      <c r="CZ296" s="272">
        <v>361</v>
      </c>
      <c r="DA296" s="272"/>
      <c r="DB296" s="272"/>
      <c r="DC296" s="272"/>
      <c r="DD296" s="230">
        <f t="shared" si="36"/>
        <v>-1</v>
      </c>
      <c r="DE296" s="273">
        <f t="shared" si="37"/>
        <v>200</v>
      </c>
      <c r="DF296" s="14">
        <f t="shared" si="38"/>
        <v>0</v>
      </c>
      <c r="DG296" s="148">
        <f t="shared" si="39"/>
        <v>0</v>
      </c>
      <c r="DH296" s="148" t="str">
        <f t="shared" si="40"/>
        <v/>
      </c>
      <c r="DI296" s="273">
        <f t="shared" si="41"/>
        <v>200</v>
      </c>
      <c r="DJ296" s="264">
        <f t="shared" si="42"/>
        <v>0</v>
      </c>
      <c r="DL296" s="14" t="str">
        <f>IFERROR(#REF!-AP296,"")</f>
        <v/>
      </c>
      <c r="DN296" s="274" t="str">
        <f>IFERROR(#REF!-M296,"")</f>
        <v/>
      </c>
      <c r="DO296" s="186" t="e">
        <f>IF(#REF!&gt;AQ296,0,1)</f>
        <v>#REF!</v>
      </c>
      <c r="DP296" s="186">
        <f t="shared" si="43"/>
        <v>0</v>
      </c>
      <c r="DQ296" s="186">
        <f t="shared" si="44"/>
        <v>1</v>
      </c>
      <c r="DR296" s="186"/>
      <c r="DS296" s="186"/>
      <c r="DT296" s="186"/>
      <c r="DU296" s="186"/>
      <c r="DV296" s="186"/>
      <c r="DW296" s="186"/>
      <c r="DX296" s="186"/>
      <c r="DY296" s="186"/>
      <c r="DZ296" s="186"/>
      <c r="EA296" s="186"/>
      <c r="EB296" s="186"/>
      <c r="EC296" s="186"/>
      <c r="ED296" s="186"/>
      <c r="EE296" s="186"/>
      <c r="EF296" s="186"/>
      <c r="EG296" s="186"/>
      <c r="EH296" s="186"/>
      <c r="EI296" s="186"/>
      <c r="EJ296" s="186"/>
    </row>
    <row r="297" spans="1:140" s="195" customFormat="1" ht="31.5" hidden="1" customHeight="1" x14ac:dyDescent="0.2">
      <c r="A297" s="214">
        <v>44938</v>
      </c>
      <c r="B297" s="194">
        <v>12</v>
      </c>
      <c r="C297" s="194">
        <v>1</v>
      </c>
      <c r="D297" s="193">
        <v>2023</v>
      </c>
      <c r="E297" s="194">
        <v>135</v>
      </c>
      <c r="F297" s="194">
        <v>271</v>
      </c>
      <c r="G297" s="194">
        <v>4</v>
      </c>
      <c r="H297" s="207" t="s">
        <v>329</v>
      </c>
      <c r="I297" s="148" t="s">
        <v>330</v>
      </c>
      <c r="J297" s="148" t="s">
        <v>193</v>
      </c>
      <c r="K297" s="148">
        <v>4</v>
      </c>
      <c r="L297" s="148">
        <v>2</v>
      </c>
      <c r="M297" s="208">
        <v>161</v>
      </c>
      <c r="N297" s="209">
        <v>149</v>
      </c>
      <c r="O297" s="210">
        <v>172</v>
      </c>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c r="AO297" s="271"/>
      <c r="AP297" s="218">
        <v>151</v>
      </c>
      <c r="AQ297" s="219">
        <v>95</v>
      </c>
      <c r="AR297" s="217"/>
      <c r="AS297" s="217"/>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t="s">
        <v>223</v>
      </c>
      <c r="BS297" s="186"/>
      <c r="BT297" s="186"/>
      <c r="BU297" s="186"/>
      <c r="BV297" s="186">
        <v>2</v>
      </c>
      <c r="BW297" s="186" t="s">
        <v>329</v>
      </c>
      <c r="BX297" s="186" t="s">
        <v>198</v>
      </c>
      <c r="BY297" s="221">
        <v>1.4999999999999999E-2</v>
      </c>
      <c r="BZ297" s="217">
        <v>0</v>
      </c>
      <c r="CA297" s="217">
        <v>0</v>
      </c>
      <c r="CB297" s="217">
        <v>0</v>
      </c>
      <c r="CC297" s="217">
        <v>0</v>
      </c>
      <c r="CD297" s="217">
        <v>0</v>
      </c>
      <c r="CE297" s="217">
        <v>0</v>
      </c>
      <c r="CF297" s="186">
        <v>0</v>
      </c>
      <c r="CG297" s="186">
        <v>0</v>
      </c>
      <c r="CH297" s="101">
        <v>0</v>
      </c>
      <c r="CI297" s="101">
        <v>0</v>
      </c>
      <c r="CJ297" s="101">
        <v>0</v>
      </c>
      <c r="CK297" s="101">
        <v>0</v>
      </c>
      <c r="CL297" s="101">
        <v>0</v>
      </c>
      <c r="CM297" s="101">
        <v>0</v>
      </c>
      <c r="CN297" s="101">
        <v>0</v>
      </c>
      <c r="CO297" s="101">
        <v>0</v>
      </c>
      <c r="CP297" s="220">
        <v>0</v>
      </c>
      <c r="CQ297" s="216">
        <v>0</v>
      </c>
      <c r="CR297" s="222"/>
      <c r="CS297" s="198">
        <v>0</v>
      </c>
      <c r="CT297" s="198">
        <v>0</v>
      </c>
      <c r="CU297" s="198"/>
      <c r="CV297" s="198"/>
      <c r="CW297" s="222"/>
      <c r="CX297" s="272"/>
      <c r="CY297" s="272">
        <v>0</v>
      </c>
      <c r="CZ297" s="272">
        <v>361</v>
      </c>
      <c r="DA297" s="272"/>
      <c r="DB297" s="272"/>
      <c r="DC297" s="272"/>
      <c r="DD297" s="230">
        <f t="shared" si="36"/>
        <v>-1</v>
      </c>
      <c r="DE297" s="273">
        <f t="shared" si="37"/>
        <v>0</v>
      </c>
      <c r="DF297" s="14">
        <f t="shared" si="38"/>
        <v>0</v>
      </c>
      <c r="DG297" s="148">
        <f t="shared" si="39"/>
        <v>0</v>
      </c>
      <c r="DH297" s="148" t="str">
        <f t="shared" si="40"/>
        <v/>
      </c>
      <c r="DI297" s="273">
        <f t="shared" si="41"/>
        <v>0</v>
      </c>
      <c r="DJ297" s="264" t="str">
        <f t="shared" si="42"/>
        <v/>
      </c>
      <c r="DL297" s="14" t="str">
        <f>IFERROR(#REF!-AP297,"")</f>
        <v/>
      </c>
      <c r="DN297" s="274" t="str">
        <f>IFERROR(#REF!-M297,"")</f>
        <v/>
      </c>
      <c r="DO297" s="186" t="e">
        <f>IF(#REF!&gt;AQ297,0,1)</f>
        <v>#REF!</v>
      </c>
      <c r="DP297" s="186">
        <f t="shared" si="43"/>
        <v>0</v>
      </c>
      <c r="DQ297" s="186">
        <f t="shared" si="44"/>
        <v>1</v>
      </c>
      <c r="DR297" s="186"/>
      <c r="DS297" s="186"/>
      <c r="DT297" s="186"/>
      <c r="DU297" s="186"/>
      <c r="DV297" s="186"/>
      <c r="DW297" s="186"/>
      <c r="DX297" s="186"/>
      <c r="DY297" s="186"/>
      <c r="DZ297" s="186"/>
      <c r="EA297" s="186"/>
      <c r="EB297" s="186"/>
      <c r="EC297" s="186"/>
      <c r="ED297" s="186"/>
      <c r="EE297" s="186"/>
      <c r="EF297" s="186"/>
      <c r="EG297" s="186"/>
      <c r="EH297" s="186"/>
      <c r="EI297" s="186"/>
      <c r="EJ297" s="186"/>
    </row>
    <row r="298" spans="1:140" s="195" customFormat="1" ht="31.5" hidden="1" customHeight="1" x14ac:dyDescent="0.2">
      <c r="A298" s="214">
        <v>44938</v>
      </c>
      <c r="B298" s="194">
        <v>12</v>
      </c>
      <c r="C298" s="194">
        <v>1</v>
      </c>
      <c r="D298" s="193">
        <v>2023</v>
      </c>
      <c r="E298" s="194">
        <v>236</v>
      </c>
      <c r="F298" s="194">
        <v>160</v>
      </c>
      <c r="G298" s="194">
        <v>4</v>
      </c>
      <c r="H298" s="207" t="s">
        <v>371</v>
      </c>
      <c r="I298" s="148" t="s">
        <v>372</v>
      </c>
      <c r="J298" s="148" t="s">
        <v>193</v>
      </c>
      <c r="K298" s="148">
        <v>2</v>
      </c>
      <c r="L298" s="148">
        <v>1</v>
      </c>
      <c r="M298" s="208">
        <v>200</v>
      </c>
      <c r="N298" s="209">
        <v>186</v>
      </c>
      <c r="O298" s="210">
        <v>214</v>
      </c>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c r="AO298" s="271"/>
      <c r="AP298" s="218">
        <v>76</v>
      </c>
      <c r="AQ298" s="219">
        <v>95</v>
      </c>
      <c r="AR298" s="217"/>
      <c r="AS298" s="217"/>
      <c r="AT298" s="217"/>
      <c r="AU298" s="217"/>
      <c r="AV298" s="217">
        <v>1548</v>
      </c>
      <c r="AW298" s="217">
        <v>4</v>
      </c>
      <c r="AX298" s="217">
        <v>4</v>
      </c>
      <c r="AY298" s="217">
        <v>4</v>
      </c>
      <c r="AZ298" s="217"/>
      <c r="BA298" s="217"/>
      <c r="BB298" s="217"/>
      <c r="BC298" s="217"/>
      <c r="BD298" s="217"/>
      <c r="BE298" s="217"/>
      <c r="BF298" s="217"/>
      <c r="BG298" s="217"/>
      <c r="BH298" s="217"/>
      <c r="BI298" s="217"/>
      <c r="BJ298" s="217"/>
      <c r="BK298" s="217"/>
      <c r="BL298" s="217"/>
      <c r="BM298" s="217"/>
      <c r="BN298" s="217"/>
      <c r="BO298" s="217"/>
      <c r="BP298" s="217"/>
      <c r="BQ298" s="217"/>
      <c r="BR298" s="186" t="s">
        <v>373</v>
      </c>
      <c r="BS298" s="186" t="s">
        <v>374</v>
      </c>
      <c r="BT298" s="186"/>
      <c r="BU298" s="186"/>
      <c r="BV298" s="186">
        <v>2</v>
      </c>
      <c r="BW298" s="186" t="s">
        <v>371</v>
      </c>
      <c r="BX298" s="186" t="s">
        <v>198</v>
      </c>
      <c r="BY298" s="221">
        <v>1.4999999999999999E-2</v>
      </c>
      <c r="BZ298" s="217">
        <v>12</v>
      </c>
      <c r="CA298" s="217">
        <v>12</v>
      </c>
      <c r="CB298" s="217">
        <v>1560</v>
      </c>
      <c r="CC298" s="217">
        <v>0</v>
      </c>
      <c r="CD298" s="217">
        <v>0</v>
      </c>
      <c r="CE298" s="217">
        <v>0</v>
      </c>
      <c r="CF298" s="186">
        <v>4</v>
      </c>
      <c r="CG298" s="186">
        <v>4</v>
      </c>
      <c r="CH298" s="101">
        <v>4</v>
      </c>
      <c r="CI298" s="101">
        <v>0</v>
      </c>
      <c r="CJ298" s="101">
        <v>0</v>
      </c>
      <c r="CK298" s="101">
        <v>0</v>
      </c>
      <c r="CL298" s="101">
        <v>0</v>
      </c>
      <c r="CM298" s="101">
        <v>0</v>
      </c>
      <c r="CN298" s="101">
        <v>0</v>
      </c>
      <c r="CO298" s="101">
        <v>12</v>
      </c>
      <c r="CP298" s="220">
        <v>12</v>
      </c>
      <c r="CQ298" s="216">
        <v>1560</v>
      </c>
      <c r="CR298" s="222">
        <v>7.6923076923076927E-3</v>
      </c>
      <c r="CS298" s="198">
        <v>2.4</v>
      </c>
      <c r="CT298" s="198">
        <v>312</v>
      </c>
      <c r="CU298" s="198"/>
      <c r="CV298" s="198"/>
      <c r="CW298" s="222"/>
      <c r="CX298" s="272"/>
      <c r="CY298" s="272">
        <v>1945461.8181818179</v>
      </c>
      <c r="CZ298" s="272">
        <v>361</v>
      </c>
      <c r="DA298" s="272"/>
      <c r="DB298" s="272"/>
      <c r="DC298" s="272"/>
      <c r="DD298" s="230">
        <f t="shared" si="36"/>
        <v>-1</v>
      </c>
      <c r="DE298" s="273">
        <f t="shared" si="37"/>
        <v>1548</v>
      </c>
      <c r="DF298" s="14">
        <f t="shared" si="38"/>
        <v>12</v>
      </c>
      <c r="DG298" s="148">
        <f t="shared" si="39"/>
        <v>12</v>
      </c>
      <c r="DH298" s="148" t="str">
        <f t="shared" si="40"/>
        <v/>
      </c>
      <c r="DI298" s="273">
        <f t="shared" si="41"/>
        <v>1560</v>
      </c>
      <c r="DJ298" s="264">
        <f t="shared" si="42"/>
        <v>7.6923076923076927E-3</v>
      </c>
      <c r="DL298" s="14" t="str">
        <f>IFERROR(#REF!-AP298,"")</f>
        <v/>
      </c>
      <c r="DN298" s="274" t="str">
        <f>IFERROR(#REF!-M298,"")</f>
        <v/>
      </c>
      <c r="DO298" s="186" t="e">
        <f>IF(#REF!&gt;AQ298,0,1)</f>
        <v>#REF!</v>
      </c>
      <c r="DP298" s="186">
        <f t="shared" si="43"/>
        <v>0</v>
      </c>
      <c r="DQ298" s="186">
        <f t="shared" si="44"/>
        <v>1</v>
      </c>
      <c r="DR298" s="186"/>
      <c r="DS298" s="186"/>
      <c r="DT298" s="186"/>
      <c r="DU298" s="186"/>
      <c r="DV298" s="186"/>
      <c r="DW298" s="186"/>
      <c r="DX298" s="186"/>
      <c r="DY298" s="186"/>
      <c r="DZ298" s="186"/>
      <c r="EA298" s="186"/>
      <c r="EB298" s="186"/>
      <c r="EC298" s="186"/>
      <c r="ED298" s="186"/>
      <c r="EE298" s="186"/>
      <c r="EF298" s="186"/>
      <c r="EG298" s="186"/>
      <c r="EH298" s="186"/>
      <c r="EI298" s="186"/>
      <c r="EJ298" s="186"/>
    </row>
    <row r="299" spans="1:140" s="195" customFormat="1" ht="31.5" hidden="1" customHeight="1" x14ac:dyDescent="0.2">
      <c r="A299" s="214">
        <v>44938</v>
      </c>
      <c r="B299" s="194">
        <v>12</v>
      </c>
      <c r="C299" s="194">
        <v>1</v>
      </c>
      <c r="D299" s="193">
        <v>2023</v>
      </c>
      <c r="E299" s="194">
        <v>124</v>
      </c>
      <c r="F299" s="194">
        <v>688</v>
      </c>
      <c r="G299" s="194">
        <v>5</v>
      </c>
      <c r="H299" s="207" t="s">
        <v>312</v>
      </c>
      <c r="I299" s="148" t="s">
        <v>313</v>
      </c>
      <c r="J299" s="148" t="s">
        <v>193</v>
      </c>
      <c r="K299" s="148">
        <v>2</v>
      </c>
      <c r="L299" s="148">
        <v>2</v>
      </c>
      <c r="M299" s="208">
        <v>200</v>
      </c>
      <c r="N299" s="209">
        <v>180</v>
      </c>
      <c r="O299" s="210">
        <v>220</v>
      </c>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c r="AO299" s="271"/>
      <c r="AP299" s="218">
        <v>59</v>
      </c>
      <c r="AQ299" s="219">
        <v>122</v>
      </c>
      <c r="AR299" s="217"/>
      <c r="AS299" s="217"/>
      <c r="AT299" s="217"/>
      <c r="AU299" s="217"/>
      <c r="AV299" s="217">
        <v>620</v>
      </c>
      <c r="AW299" s="217">
        <v>3</v>
      </c>
      <c r="AX299" s="217">
        <v>3</v>
      </c>
      <c r="AY299" s="217">
        <v>3</v>
      </c>
      <c r="AZ299" s="217"/>
      <c r="BA299" s="217"/>
      <c r="BB299" s="217"/>
      <c r="BC299" s="217"/>
      <c r="BD299" s="217"/>
      <c r="BE299" s="217"/>
      <c r="BF299" s="217"/>
      <c r="BG299" s="217"/>
      <c r="BH299" s="217"/>
      <c r="BI299" s="217"/>
      <c r="BJ299" s="217"/>
      <c r="BK299" s="217"/>
      <c r="BL299" s="217"/>
      <c r="BM299" s="217"/>
      <c r="BN299" s="217"/>
      <c r="BO299" s="217"/>
      <c r="BP299" s="217"/>
      <c r="BQ299" s="217"/>
      <c r="BR299" s="186" t="s">
        <v>201</v>
      </c>
      <c r="BS299" s="186" t="s">
        <v>202</v>
      </c>
      <c r="BT299" s="186"/>
      <c r="BU299" s="186"/>
      <c r="BV299" s="186">
        <v>2</v>
      </c>
      <c r="BW299" s="186" t="s">
        <v>314</v>
      </c>
      <c r="BX299" s="186" t="s">
        <v>198</v>
      </c>
      <c r="BY299" s="221">
        <v>1.4999999999999999E-2</v>
      </c>
      <c r="BZ299" s="217">
        <v>9</v>
      </c>
      <c r="CA299" s="217">
        <v>4.5</v>
      </c>
      <c r="CB299" s="217">
        <v>624</v>
      </c>
      <c r="CC299" s="217">
        <v>0</v>
      </c>
      <c r="CD299" s="217">
        <v>0</v>
      </c>
      <c r="CE299" s="217">
        <v>0</v>
      </c>
      <c r="CF299" s="186">
        <v>1</v>
      </c>
      <c r="CG299" s="186">
        <v>1</v>
      </c>
      <c r="CH299" s="101">
        <v>1</v>
      </c>
      <c r="CI299" s="101">
        <v>0</v>
      </c>
      <c r="CJ299" s="101">
        <v>0</v>
      </c>
      <c r="CK299" s="101">
        <v>0</v>
      </c>
      <c r="CL299" s="101">
        <v>0</v>
      </c>
      <c r="CM299" s="101">
        <v>0</v>
      </c>
      <c r="CN299" s="101">
        <v>0</v>
      </c>
      <c r="CO299" s="101">
        <v>9</v>
      </c>
      <c r="CP299" s="220">
        <v>4</v>
      </c>
      <c r="CQ299" s="216">
        <v>624</v>
      </c>
      <c r="CR299" s="222">
        <v>7.2115384615384619E-3</v>
      </c>
      <c r="CS299" s="198">
        <v>0.9</v>
      </c>
      <c r="CT299" s="198">
        <v>124.8</v>
      </c>
      <c r="CU299" s="198"/>
      <c r="CV299" s="198"/>
      <c r="CW299" s="222"/>
      <c r="CX299" s="272"/>
      <c r="CY299" s="272">
        <v>604117.09090909094</v>
      </c>
      <c r="CZ299" s="272">
        <v>361</v>
      </c>
      <c r="DA299" s="272"/>
      <c r="DB299" s="272"/>
      <c r="DC299" s="272"/>
      <c r="DD299" s="230">
        <f t="shared" si="36"/>
        <v>-1</v>
      </c>
      <c r="DE299" s="273">
        <f t="shared" si="37"/>
        <v>620</v>
      </c>
      <c r="DF299" s="14">
        <f t="shared" si="38"/>
        <v>9</v>
      </c>
      <c r="DG299" s="148">
        <f t="shared" si="39"/>
        <v>5</v>
      </c>
      <c r="DH299" s="148" t="str">
        <f t="shared" si="40"/>
        <v/>
      </c>
      <c r="DI299" s="273">
        <f t="shared" si="41"/>
        <v>625</v>
      </c>
      <c r="DJ299" s="264">
        <f t="shared" si="42"/>
        <v>8.0000000000000002E-3</v>
      </c>
      <c r="DL299" s="14" t="str">
        <f>IFERROR(#REF!-AP299,"")</f>
        <v/>
      </c>
      <c r="DN299" s="274" t="str">
        <f>IFERROR(#REF!-M299,"")</f>
        <v/>
      </c>
      <c r="DO299" s="186" t="e">
        <f>IF(#REF!&gt;AQ299,0,1)</f>
        <v>#REF!</v>
      </c>
      <c r="DP299" s="186">
        <f t="shared" si="43"/>
        <v>0</v>
      </c>
      <c r="DQ299" s="186">
        <f t="shared" si="44"/>
        <v>1</v>
      </c>
      <c r="DR299" s="186"/>
      <c r="DS299" s="186"/>
      <c r="DT299" s="186"/>
      <c r="DU299" s="186"/>
      <c r="DV299" s="186"/>
      <c r="DW299" s="186"/>
      <c r="DX299" s="186"/>
      <c r="DY299" s="186"/>
      <c r="DZ299" s="186"/>
      <c r="EA299" s="186"/>
      <c r="EB299" s="186"/>
      <c r="EC299" s="186"/>
      <c r="ED299" s="186"/>
      <c r="EE299" s="186"/>
      <c r="EF299" s="186"/>
      <c r="EG299" s="186"/>
      <c r="EH299" s="186"/>
      <c r="EI299" s="186"/>
      <c r="EJ299" s="186"/>
    </row>
    <row r="300" spans="1:140" s="195" customFormat="1" ht="31.5" hidden="1" customHeight="1" x14ac:dyDescent="0.2">
      <c r="A300" s="214">
        <v>44938</v>
      </c>
      <c r="B300" s="194">
        <v>12</v>
      </c>
      <c r="C300" s="194">
        <v>1</v>
      </c>
      <c r="D300" s="193">
        <v>2023</v>
      </c>
      <c r="E300" s="194">
        <v>124</v>
      </c>
      <c r="F300" s="194">
        <v>689</v>
      </c>
      <c r="G300" s="194">
        <v>5</v>
      </c>
      <c r="H300" s="207" t="s">
        <v>315</v>
      </c>
      <c r="I300" s="148" t="s">
        <v>316</v>
      </c>
      <c r="J300" s="148" t="s">
        <v>193</v>
      </c>
      <c r="K300" s="148">
        <v>2</v>
      </c>
      <c r="L300" s="148">
        <v>2</v>
      </c>
      <c r="M300" s="208">
        <v>75</v>
      </c>
      <c r="N300" s="209">
        <v>67</v>
      </c>
      <c r="O300" s="210">
        <v>82</v>
      </c>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c r="AO300" s="271"/>
      <c r="AP300" s="218">
        <v>59</v>
      </c>
      <c r="AQ300" s="219">
        <v>122</v>
      </c>
      <c r="AR300" s="217"/>
      <c r="AS300" s="217"/>
      <c r="AT300" s="217"/>
      <c r="AU300" s="217"/>
      <c r="AV300" s="217">
        <v>378</v>
      </c>
      <c r="AW300" s="217">
        <v>3</v>
      </c>
      <c r="AX300" s="217">
        <v>2</v>
      </c>
      <c r="AY300" s="217">
        <v>2</v>
      </c>
      <c r="AZ300" s="217"/>
      <c r="BA300" s="217"/>
      <c r="BB300" s="217"/>
      <c r="BC300" s="217"/>
      <c r="BD300" s="217"/>
      <c r="BE300" s="217"/>
      <c r="BF300" s="217"/>
      <c r="BG300" s="217"/>
      <c r="BH300" s="217"/>
      <c r="BI300" s="217"/>
      <c r="BJ300" s="217"/>
      <c r="BK300" s="217"/>
      <c r="BL300" s="217"/>
      <c r="BM300" s="217"/>
      <c r="BN300" s="217"/>
      <c r="BO300" s="217"/>
      <c r="BP300" s="217"/>
      <c r="BQ300" s="217"/>
      <c r="BR300" s="186" t="s">
        <v>201</v>
      </c>
      <c r="BS300" s="186" t="s">
        <v>202</v>
      </c>
      <c r="BT300" s="186"/>
      <c r="BU300" s="186"/>
      <c r="BV300" s="186">
        <v>2</v>
      </c>
      <c r="BW300" s="186" t="s">
        <v>314</v>
      </c>
      <c r="BX300" s="186" t="s">
        <v>198</v>
      </c>
      <c r="BY300" s="221">
        <v>1.4999999999999999E-2</v>
      </c>
      <c r="BZ300" s="217">
        <v>7</v>
      </c>
      <c r="CA300" s="217">
        <v>3.5</v>
      </c>
      <c r="CB300" s="217">
        <v>381</v>
      </c>
      <c r="CC300" s="217">
        <v>0</v>
      </c>
      <c r="CD300" s="217">
        <v>0</v>
      </c>
      <c r="CE300" s="217">
        <v>0</v>
      </c>
      <c r="CF300" s="186">
        <v>1</v>
      </c>
      <c r="CG300" s="186">
        <v>1</v>
      </c>
      <c r="CH300" s="101">
        <v>1</v>
      </c>
      <c r="CI300" s="101">
        <v>0</v>
      </c>
      <c r="CJ300" s="101">
        <v>0</v>
      </c>
      <c r="CK300" s="101">
        <v>0</v>
      </c>
      <c r="CL300" s="101">
        <v>0</v>
      </c>
      <c r="CM300" s="101">
        <v>0</v>
      </c>
      <c r="CN300" s="101">
        <v>0</v>
      </c>
      <c r="CO300" s="101">
        <v>7</v>
      </c>
      <c r="CP300" s="220">
        <v>3</v>
      </c>
      <c r="CQ300" s="216">
        <v>381</v>
      </c>
      <c r="CR300" s="222">
        <v>9.1863517060367453E-3</v>
      </c>
      <c r="CS300" s="198">
        <v>0.26250000000000001</v>
      </c>
      <c r="CT300" s="198">
        <v>28.574999999999999</v>
      </c>
      <c r="CU300" s="198"/>
      <c r="CV300" s="198"/>
      <c r="CW300" s="222"/>
      <c r="CX300" s="272"/>
      <c r="CY300" s="272">
        <v>368859.95454545459</v>
      </c>
      <c r="CZ300" s="272">
        <v>361</v>
      </c>
      <c r="DA300" s="272"/>
      <c r="DB300" s="272"/>
      <c r="DC300" s="272"/>
      <c r="DD300" s="230">
        <f t="shared" si="36"/>
        <v>-1</v>
      </c>
      <c r="DE300" s="273">
        <f t="shared" si="37"/>
        <v>378</v>
      </c>
      <c r="DF300" s="14">
        <f t="shared" si="38"/>
        <v>7</v>
      </c>
      <c r="DG300" s="148">
        <f t="shared" si="39"/>
        <v>4</v>
      </c>
      <c r="DH300" s="148" t="str">
        <f t="shared" si="40"/>
        <v/>
      </c>
      <c r="DI300" s="273">
        <f t="shared" si="41"/>
        <v>382</v>
      </c>
      <c r="DJ300" s="264">
        <f t="shared" si="42"/>
        <v>1.0471204188481676E-2</v>
      </c>
      <c r="DL300" s="14" t="str">
        <f>IFERROR(#REF!-AP300,"")</f>
        <v/>
      </c>
      <c r="DN300" s="274" t="str">
        <f>IFERROR(#REF!-M300,"")</f>
        <v/>
      </c>
      <c r="DO300" s="186" t="e">
        <f>IF(#REF!&gt;AQ300,0,1)</f>
        <v>#REF!</v>
      </c>
      <c r="DP300" s="186">
        <f t="shared" si="43"/>
        <v>0</v>
      </c>
      <c r="DQ300" s="186">
        <f t="shared" si="44"/>
        <v>1</v>
      </c>
      <c r="DR300" s="186"/>
      <c r="DS300" s="186"/>
      <c r="DT300" s="186"/>
      <c r="DU300" s="186"/>
      <c r="DV300" s="186"/>
      <c r="DW300" s="186"/>
      <c r="DX300" s="186"/>
      <c r="DY300" s="186"/>
      <c r="DZ300" s="186"/>
      <c r="EA300" s="186"/>
      <c r="EB300" s="186"/>
      <c r="EC300" s="186"/>
      <c r="ED300" s="186"/>
      <c r="EE300" s="186"/>
      <c r="EF300" s="186"/>
      <c r="EG300" s="186"/>
      <c r="EH300" s="186"/>
      <c r="EI300" s="186"/>
      <c r="EJ300" s="186"/>
    </row>
    <row r="301" spans="1:140" s="195" customFormat="1" ht="31.5" hidden="1" customHeight="1" x14ac:dyDescent="0.2">
      <c r="A301" s="214">
        <v>44938</v>
      </c>
      <c r="B301" s="194">
        <v>12</v>
      </c>
      <c r="C301" s="194">
        <v>1</v>
      </c>
      <c r="D301" s="193">
        <v>2023</v>
      </c>
      <c r="E301" s="194">
        <v>18</v>
      </c>
      <c r="F301" s="194">
        <v>49</v>
      </c>
      <c r="G301" s="194">
        <v>6</v>
      </c>
      <c r="H301" s="207" t="s">
        <v>244</v>
      </c>
      <c r="I301" s="148" t="s">
        <v>245</v>
      </c>
      <c r="J301" s="148" t="s">
        <v>217</v>
      </c>
      <c r="K301" s="148">
        <v>3</v>
      </c>
      <c r="L301" s="148">
        <v>3</v>
      </c>
      <c r="M301" s="208">
        <v>100</v>
      </c>
      <c r="N301" s="209">
        <v>95</v>
      </c>
      <c r="O301" s="210">
        <v>104</v>
      </c>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c r="AO301" s="271"/>
      <c r="AP301" s="218">
        <v>101</v>
      </c>
      <c r="AQ301" s="219">
        <v>107</v>
      </c>
      <c r="AR301" s="217"/>
      <c r="AS301" s="217"/>
      <c r="AT301" s="217"/>
      <c r="AU301" s="217"/>
      <c r="AV301" s="217">
        <v>756</v>
      </c>
      <c r="AW301" s="217">
        <v>3</v>
      </c>
      <c r="AX301" s="217">
        <v>2</v>
      </c>
      <c r="AY301" s="217">
        <v>3</v>
      </c>
      <c r="AZ301" s="217"/>
      <c r="BA301" s="217"/>
      <c r="BB301" s="217"/>
      <c r="BC301" s="217"/>
      <c r="BD301" s="217"/>
      <c r="BE301" s="217"/>
      <c r="BF301" s="217"/>
      <c r="BG301" s="217"/>
      <c r="BH301" s="217"/>
      <c r="BI301" s="217"/>
      <c r="BJ301" s="217"/>
      <c r="BK301" s="217"/>
      <c r="BL301" s="217"/>
      <c r="BM301" s="217"/>
      <c r="BN301" s="217"/>
      <c r="BO301" s="217"/>
      <c r="BP301" s="217"/>
      <c r="BQ301" s="217"/>
      <c r="BR301" s="186" t="s">
        <v>194</v>
      </c>
      <c r="BS301" s="186" t="s">
        <v>195</v>
      </c>
      <c r="BT301" s="186" t="s">
        <v>246</v>
      </c>
      <c r="BU301" s="186" t="s">
        <v>219</v>
      </c>
      <c r="BV301" s="186">
        <v>2</v>
      </c>
      <c r="BW301" s="186" t="s">
        <v>247</v>
      </c>
      <c r="BX301" s="186" t="s">
        <v>198</v>
      </c>
      <c r="BY301" s="221">
        <v>1.4999999999999999E-2</v>
      </c>
      <c r="BZ301" s="217">
        <v>8</v>
      </c>
      <c r="CA301" s="217">
        <v>2.666666666666667</v>
      </c>
      <c r="CB301" s="217">
        <v>758</v>
      </c>
      <c r="CC301" s="217">
        <v>0</v>
      </c>
      <c r="CD301" s="217">
        <v>0</v>
      </c>
      <c r="CE301" s="217">
        <v>0</v>
      </c>
      <c r="CF301" s="186">
        <v>1</v>
      </c>
      <c r="CG301" s="186">
        <v>0</v>
      </c>
      <c r="CH301" s="101">
        <v>1</v>
      </c>
      <c r="CI301" s="101">
        <v>0</v>
      </c>
      <c r="CJ301" s="101">
        <v>0</v>
      </c>
      <c r="CK301" s="101">
        <v>0</v>
      </c>
      <c r="CL301" s="101">
        <v>0</v>
      </c>
      <c r="CM301" s="101">
        <v>0</v>
      </c>
      <c r="CN301" s="101">
        <v>0</v>
      </c>
      <c r="CO301" s="101">
        <v>8</v>
      </c>
      <c r="CP301" s="220">
        <v>2</v>
      </c>
      <c r="CQ301" s="216">
        <v>758</v>
      </c>
      <c r="CR301" s="222">
        <v>3.518029903254177E-3</v>
      </c>
      <c r="CS301" s="198">
        <v>0.26666666666666661</v>
      </c>
      <c r="CT301" s="198">
        <v>75.8</v>
      </c>
      <c r="CU301" s="198"/>
      <c r="CV301" s="198"/>
      <c r="CW301" s="222"/>
      <c r="CX301" s="272"/>
      <c r="CY301" s="272">
        <v>1256247.1818181821</v>
      </c>
      <c r="CZ301" s="272">
        <v>361</v>
      </c>
      <c r="DA301" s="272"/>
      <c r="DB301" s="272"/>
      <c r="DC301" s="272"/>
      <c r="DD301" s="230">
        <f t="shared" si="36"/>
        <v>-1</v>
      </c>
      <c r="DE301" s="273">
        <f t="shared" si="37"/>
        <v>756</v>
      </c>
      <c r="DF301" s="14">
        <f t="shared" si="38"/>
        <v>8</v>
      </c>
      <c r="DG301" s="148">
        <f t="shared" si="39"/>
        <v>3</v>
      </c>
      <c r="DH301" s="148" t="str">
        <f t="shared" si="40"/>
        <v/>
      </c>
      <c r="DI301" s="273">
        <f t="shared" si="41"/>
        <v>759</v>
      </c>
      <c r="DJ301" s="264">
        <f t="shared" si="42"/>
        <v>3.952569169960474E-3</v>
      </c>
      <c r="DL301" s="14" t="str">
        <f>IFERROR(#REF!-AP301,"")</f>
        <v/>
      </c>
      <c r="DN301" s="274" t="str">
        <f>IFERROR(#REF!-M301,"")</f>
        <v/>
      </c>
      <c r="DO301" s="186" t="e">
        <f>IF(#REF!&gt;AQ301,0,1)</f>
        <v>#REF!</v>
      </c>
      <c r="DP301" s="186">
        <f t="shared" si="43"/>
        <v>0</v>
      </c>
      <c r="DQ301" s="186">
        <f t="shared" si="44"/>
        <v>1</v>
      </c>
      <c r="DR301" s="186"/>
      <c r="DS301" s="186"/>
      <c r="DT301" s="186"/>
      <c r="DU301" s="186"/>
      <c r="DV301" s="186"/>
      <c r="DW301" s="186"/>
      <c r="DX301" s="186"/>
      <c r="DY301" s="186"/>
      <c r="DZ301" s="186"/>
      <c r="EA301" s="186"/>
      <c r="EB301" s="186"/>
      <c r="EC301" s="186"/>
      <c r="ED301" s="186"/>
      <c r="EE301" s="186"/>
      <c r="EF301" s="186"/>
      <c r="EG301" s="186"/>
      <c r="EH301" s="186"/>
      <c r="EI301" s="186"/>
      <c r="EJ301" s="186"/>
    </row>
    <row r="302" spans="1:140" s="195" customFormat="1" ht="31.5" hidden="1" customHeight="1" x14ac:dyDescent="0.2">
      <c r="A302" s="214">
        <v>44938</v>
      </c>
      <c r="B302" s="194">
        <v>12</v>
      </c>
      <c r="C302" s="194">
        <v>1</v>
      </c>
      <c r="D302" s="193">
        <v>2023</v>
      </c>
      <c r="E302" s="194">
        <v>18</v>
      </c>
      <c r="F302" s="194">
        <v>50</v>
      </c>
      <c r="G302" s="194">
        <v>6</v>
      </c>
      <c r="H302" s="207" t="s">
        <v>248</v>
      </c>
      <c r="I302" s="148" t="s">
        <v>249</v>
      </c>
      <c r="J302" s="148" t="s">
        <v>217</v>
      </c>
      <c r="K302" s="148">
        <v>3</v>
      </c>
      <c r="L302" s="148">
        <v>3</v>
      </c>
      <c r="M302" s="208">
        <v>54</v>
      </c>
      <c r="N302" s="209">
        <v>51</v>
      </c>
      <c r="O302" s="210">
        <v>56</v>
      </c>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c r="AO302" s="271"/>
      <c r="AP302" s="218">
        <v>101</v>
      </c>
      <c r="AQ302" s="219">
        <v>107</v>
      </c>
      <c r="AR302" s="217"/>
      <c r="AS302" s="217"/>
      <c r="AT302" s="217"/>
      <c r="AU302" s="217"/>
      <c r="AV302" s="217">
        <v>756</v>
      </c>
      <c r="AW302" s="217">
        <v>2</v>
      </c>
      <c r="AX302" s="217">
        <v>2</v>
      </c>
      <c r="AY302" s="217">
        <v>2</v>
      </c>
      <c r="AZ302" s="217"/>
      <c r="BA302" s="217"/>
      <c r="BB302" s="217"/>
      <c r="BC302" s="217"/>
      <c r="BD302" s="217"/>
      <c r="BE302" s="217"/>
      <c r="BF302" s="217"/>
      <c r="BG302" s="217"/>
      <c r="BH302" s="217"/>
      <c r="BI302" s="217"/>
      <c r="BJ302" s="217"/>
      <c r="BK302" s="217"/>
      <c r="BL302" s="217"/>
      <c r="BM302" s="217"/>
      <c r="BN302" s="217"/>
      <c r="BO302" s="217"/>
      <c r="BP302" s="217"/>
      <c r="BQ302" s="217"/>
      <c r="BR302" s="186" t="s">
        <v>194</v>
      </c>
      <c r="BS302" s="186" t="s">
        <v>195</v>
      </c>
      <c r="BT302" s="186" t="s">
        <v>250</v>
      </c>
      <c r="BU302" s="186" t="s">
        <v>219</v>
      </c>
      <c r="BV302" s="186">
        <v>2</v>
      </c>
      <c r="BW302" s="186" t="s">
        <v>247</v>
      </c>
      <c r="BX302" s="186" t="s">
        <v>198</v>
      </c>
      <c r="BY302" s="221">
        <v>1.4999999999999999E-2</v>
      </c>
      <c r="BZ302" s="217">
        <v>6</v>
      </c>
      <c r="CA302" s="217">
        <v>2</v>
      </c>
      <c r="CB302" s="217">
        <v>758</v>
      </c>
      <c r="CC302" s="217">
        <v>0</v>
      </c>
      <c r="CD302" s="217">
        <v>0</v>
      </c>
      <c r="CE302" s="217">
        <v>0</v>
      </c>
      <c r="CF302" s="186">
        <v>0</v>
      </c>
      <c r="CG302" s="186">
        <v>0</v>
      </c>
      <c r="CH302" s="101">
        <v>0</v>
      </c>
      <c r="CI302" s="101">
        <v>0</v>
      </c>
      <c r="CJ302" s="101">
        <v>0</v>
      </c>
      <c r="CK302" s="101">
        <v>0</v>
      </c>
      <c r="CL302" s="101">
        <v>0</v>
      </c>
      <c r="CM302" s="101">
        <v>0</v>
      </c>
      <c r="CN302" s="101">
        <v>0</v>
      </c>
      <c r="CO302" s="101">
        <v>6</v>
      </c>
      <c r="CP302" s="220">
        <v>2</v>
      </c>
      <c r="CQ302" s="216">
        <v>758</v>
      </c>
      <c r="CR302" s="222">
        <v>2.6385224274406332E-3</v>
      </c>
      <c r="CS302" s="198">
        <v>0.108</v>
      </c>
      <c r="CT302" s="198">
        <v>40.932000000000002</v>
      </c>
      <c r="CU302" s="198"/>
      <c r="CV302" s="198"/>
      <c r="CW302" s="222"/>
      <c r="CX302" s="272"/>
      <c r="CY302" s="272">
        <v>1256247.1818181821</v>
      </c>
      <c r="CZ302" s="272">
        <v>361</v>
      </c>
      <c r="DA302" s="272"/>
      <c r="DB302" s="272"/>
      <c r="DC302" s="272"/>
      <c r="DD302" s="230">
        <f t="shared" si="36"/>
        <v>-1</v>
      </c>
      <c r="DE302" s="273">
        <f t="shared" si="37"/>
        <v>756</v>
      </c>
      <c r="DF302" s="14">
        <f t="shared" si="38"/>
        <v>6</v>
      </c>
      <c r="DG302" s="148">
        <f t="shared" si="39"/>
        <v>2</v>
      </c>
      <c r="DH302" s="148" t="str">
        <f t="shared" si="40"/>
        <v/>
      </c>
      <c r="DI302" s="273">
        <f t="shared" si="41"/>
        <v>758</v>
      </c>
      <c r="DJ302" s="264">
        <f t="shared" si="42"/>
        <v>2.6385224274406332E-3</v>
      </c>
      <c r="DL302" s="14" t="str">
        <f>IFERROR(#REF!-AP302,"")</f>
        <v/>
      </c>
      <c r="DN302" s="274" t="str">
        <f>IFERROR(#REF!-M302,"")</f>
        <v/>
      </c>
      <c r="DO302" s="186" t="e">
        <f>IF(#REF!&gt;AQ302,0,1)</f>
        <v>#REF!</v>
      </c>
      <c r="DP302" s="186">
        <f t="shared" si="43"/>
        <v>0</v>
      </c>
      <c r="DQ302" s="186">
        <f t="shared" si="44"/>
        <v>1</v>
      </c>
      <c r="DR302" s="186"/>
      <c r="DS302" s="186"/>
      <c r="DT302" s="186"/>
      <c r="DU302" s="186"/>
      <c r="DV302" s="186"/>
      <c r="DW302" s="186"/>
      <c r="DX302" s="186"/>
      <c r="DY302" s="186"/>
      <c r="DZ302" s="186"/>
      <c r="EA302" s="186"/>
      <c r="EB302" s="186"/>
      <c r="EC302" s="186"/>
      <c r="ED302" s="186"/>
      <c r="EE302" s="186"/>
      <c r="EF302" s="186"/>
      <c r="EG302" s="186"/>
      <c r="EH302" s="186"/>
      <c r="EI302" s="186"/>
      <c r="EJ302" s="186"/>
    </row>
    <row r="303" spans="1:140" s="195" customFormat="1" ht="31.5" hidden="1" customHeight="1" x14ac:dyDescent="0.2">
      <c r="A303" s="214">
        <v>44938</v>
      </c>
      <c r="B303" s="194">
        <v>12</v>
      </c>
      <c r="C303" s="194">
        <v>1</v>
      </c>
      <c r="D303" s="193">
        <v>2023</v>
      </c>
      <c r="E303" s="194">
        <v>422</v>
      </c>
      <c r="F303" s="194">
        <v>668</v>
      </c>
      <c r="G303" s="194">
        <v>6</v>
      </c>
      <c r="H303" s="207" t="s">
        <v>235</v>
      </c>
      <c r="I303" s="148" t="s">
        <v>236</v>
      </c>
      <c r="J303" s="148" t="s">
        <v>193</v>
      </c>
      <c r="K303" s="148">
        <v>2</v>
      </c>
      <c r="L303" s="148">
        <v>1</v>
      </c>
      <c r="M303" s="208">
        <v>103</v>
      </c>
      <c r="N303" s="209">
        <v>96</v>
      </c>
      <c r="O303" s="210">
        <v>110</v>
      </c>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c r="AO303" s="271"/>
      <c r="AP303" s="218">
        <v>103</v>
      </c>
      <c r="AQ303" s="219">
        <v>105</v>
      </c>
      <c r="AR303" s="217"/>
      <c r="AS303" s="217"/>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t="s">
        <v>194</v>
      </c>
      <c r="BS303" s="186" t="s">
        <v>195</v>
      </c>
      <c r="BT303" s="186" t="s">
        <v>237</v>
      </c>
      <c r="BU303" s="186" t="s">
        <v>197</v>
      </c>
      <c r="BV303" s="186">
        <v>2</v>
      </c>
      <c r="BW303" s="186" t="s">
        <v>235</v>
      </c>
      <c r="BX303" s="186" t="s">
        <v>198</v>
      </c>
      <c r="BY303" s="221">
        <v>1.4999999999999999E-2</v>
      </c>
      <c r="BZ303" s="217">
        <v>0</v>
      </c>
      <c r="CA303" s="217">
        <v>0</v>
      </c>
      <c r="CB303" s="217">
        <v>0</v>
      </c>
      <c r="CC303" s="217">
        <v>0</v>
      </c>
      <c r="CD303" s="217">
        <v>0</v>
      </c>
      <c r="CE303" s="217">
        <v>0</v>
      </c>
      <c r="CF303" s="186">
        <v>0</v>
      </c>
      <c r="CG303" s="186">
        <v>0</v>
      </c>
      <c r="CH303" s="101">
        <v>0</v>
      </c>
      <c r="CI303" s="101">
        <v>0</v>
      </c>
      <c r="CJ303" s="101">
        <v>0</v>
      </c>
      <c r="CK303" s="101">
        <v>0</v>
      </c>
      <c r="CL303" s="101">
        <v>0</v>
      </c>
      <c r="CM303" s="101">
        <v>0</v>
      </c>
      <c r="CN303" s="101">
        <v>0</v>
      </c>
      <c r="CO303" s="101">
        <v>0</v>
      </c>
      <c r="CP303" s="220">
        <v>0</v>
      </c>
      <c r="CQ303" s="216">
        <v>0</v>
      </c>
      <c r="CR303" s="222"/>
      <c r="CS303" s="198">
        <v>0</v>
      </c>
      <c r="CT303" s="198">
        <v>0</v>
      </c>
      <c r="CU303" s="198"/>
      <c r="CV303" s="198"/>
      <c r="CW303" s="222"/>
      <c r="CX303" s="272"/>
      <c r="CY303" s="272">
        <v>0</v>
      </c>
      <c r="CZ303" s="272">
        <v>361</v>
      </c>
      <c r="DA303" s="272"/>
      <c r="DB303" s="272"/>
      <c r="DC303" s="272"/>
      <c r="DD303" s="230">
        <f t="shared" si="36"/>
        <v>-1</v>
      </c>
      <c r="DE303" s="273">
        <f t="shared" si="37"/>
        <v>0</v>
      </c>
      <c r="DF303" s="14">
        <f t="shared" si="38"/>
        <v>0</v>
      </c>
      <c r="DG303" s="148">
        <f t="shared" si="39"/>
        <v>0</v>
      </c>
      <c r="DH303" s="148" t="str">
        <f t="shared" si="40"/>
        <v/>
      </c>
      <c r="DI303" s="273">
        <f t="shared" si="41"/>
        <v>0</v>
      </c>
      <c r="DJ303" s="264" t="str">
        <f t="shared" si="42"/>
        <v/>
      </c>
      <c r="DL303" s="14" t="str">
        <f>IFERROR(#REF!-AP303,"")</f>
        <v/>
      </c>
      <c r="DN303" s="274" t="str">
        <f>IFERROR(#REF!-M303,"")</f>
        <v/>
      </c>
      <c r="DO303" s="186" t="e">
        <f>IF(#REF!&gt;AQ303,0,1)</f>
        <v>#REF!</v>
      </c>
      <c r="DP303" s="186">
        <f t="shared" si="43"/>
        <v>0</v>
      </c>
      <c r="DQ303" s="186">
        <f t="shared" si="44"/>
        <v>1</v>
      </c>
      <c r="DR303" s="186"/>
      <c r="DS303" s="186"/>
      <c r="DT303" s="186"/>
      <c r="DU303" s="186"/>
      <c r="DV303" s="186"/>
      <c r="DW303" s="186"/>
      <c r="DX303" s="186"/>
      <c r="DY303" s="186"/>
      <c r="DZ303" s="186"/>
      <c r="EA303" s="186"/>
      <c r="EB303" s="186"/>
      <c r="EC303" s="186"/>
      <c r="ED303" s="186"/>
      <c r="EE303" s="186"/>
      <c r="EF303" s="186"/>
      <c r="EG303" s="186"/>
      <c r="EH303" s="186"/>
      <c r="EI303" s="186"/>
      <c r="EJ303" s="186"/>
    </row>
    <row r="304" spans="1:140" s="195" customFormat="1" ht="31.5" hidden="1" customHeight="1" x14ac:dyDescent="0.2">
      <c r="A304" s="214">
        <v>44938</v>
      </c>
      <c r="B304" s="194">
        <v>12</v>
      </c>
      <c r="C304" s="194">
        <v>1</v>
      </c>
      <c r="D304" s="193">
        <v>2023</v>
      </c>
      <c r="E304" s="194">
        <v>1</v>
      </c>
      <c r="F304" s="194">
        <v>1</v>
      </c>
      <c r="G304" s="194">
        <v>7</v>
      </c>
      <c r="H304" s="207" t="s">
        <v>375</v>
      </c>
      <c r="I304" s="148" t="s">
        <v>376</v>
      </c>
      <c r="J304" s="148" t="s">
        <v>193</v>
      </c>
      <c r="K304" s="148">
        <v>3</v>
      </c>
      <c r="L304" s="148">
        <v>2</v>
      </c>
      <c r="M304" s="208">
        <v>111</v>
      </c>
      <c r="N304" s="209">
        <v>103</v>
      </c>
      <c r="O304" s="210">
        <v>118</v>
      </c>
      <c r="P304" s="196">
        <v>164</v>
      </c>
      <c r="Q304" s="196">
        <v>162</v>
      </c>
      <c r="R304" s="196"/>
      <c r="S304" s="196"/>
      <c r="T304" s="196"/>
      <c r="U304" s="196">
        <v>103</v>
      </c>
      <c r="V304" s="196">
        <v>102</v>
      </c>
      <c r="W304" s="196"/>
      <c r="X304" s="196"/>
      <c r="Y304" s="196"/>
      <c r="Z304" s="197"/>
      <c r="AA304" s="197"/>
      <c r="AB304" s="196"/>
      <c r="AC304" s="196"/>
      <c r="AD304" s="196"/>
      <c r="AE304" s="196"/>
      <c r="AF304" s="196"/>
      <c r="AG304" s="196"/>
      <c r="AH304" s="196"/>
      <c r="AI304" s="196"/>
      <c r="AJ304" s="196"/>
      <c r="AK304" s="196"/>
      <c r="AL304" s="197"/>
      <c r="AM304" s="197"/>
      <c r="AN304" s="271">
        <v>163</v>
      </c>
      <c r="AO304" s="271">
        <v>102.5</v>
      </c>
      <c r="AP304" s="218">
        <v>108</v>
      </c>
      <c r="AQ304" s="219">
        <v>100</v>
      </c>
      <c r="AR304" s="217"/>
      <c r="AS304" s="217"/>
      <c r="AT304" s="217"/>
      <c r="AU304" s="217"/>
      <c r="AV304" s="217">
        <v>896</v>
      </c>
      <c r="AW304" s="217">
        <v>2</v>
      </c>
      <c r="AX304" s="217">
        <v>3</v>
      </c>
      <c r="AY304" s="217">
        <v>4</v>
      </c>
      <c r="AZ304" s="217"/>
      <c r="BA304" s="217"/>
      <c r="BB304" s="217"/>
      <c r="BC304" s="217"/>
      <c r="BD304" s="217"/>
      <c r="BE304" s="217"/>
      <c r="BF304" s="217"/>
      <c r="BG304" s="217"/>
      <c r="BH304" s="217"/>
      <c r="BI304" s="217"/>
      <c r="BJ304" s="217"/>
      <c r="BK304" s="217"/>
      <c r="BL304" s="217"/>
      <c r="BM304" s="217"/>
      <c r="BN304" s="217"/>
      <c r="BO304" s="217"/>
      <c r="BP304" s="217"/>
      <c r="BQ304" s="217"/>
      <c r="BR304" s="186" t="s">
        <v>254</v>
      </c>
      <c r="BS304" s="186" t="s">
        <v>254</v>
      </c>
      <c r="BT304" s="186" t="s">
        <v>377</v>
      </c>
      <c r="BU304" s="186"/>
      <c r="BV304" s="186">
        <v>2</v>
      </c>
      <c r="BW304" s="186" t="s">
        <v>378</v>
      </c>
      <c r="BX304" s="186" t="s">
        <v>198</v>
      </c>
      <c r="BY304" s="221">
        <v>1.4999999999999999E-2</v>
      </c>
      <c r="BZ304" s="217">
        <v>9</v>
      </c>
      <c r="CA304" s="217">
        <v>4.5</v>
      </c>
      <c r="CB304" s="217">
        <v>900</v>
      </c>
      <c r="CC304" s="217">
        <v>0</v>
      </c>
      <c r="CD304" s="217">
        <v>0</v>
      </c>
      <c r="CE304" s="217">
        <v>0</v>
      </c>
      <c r="CF304" s="186">
        <v>1</v>
      </c>
      <c r="CG304" s="186">
        <v>1</v>
      </c>
      <c r="CH304" s="101">
        <v>2</v>
      </c>
      <c r="CI304" s="101">
        <v>0</v>
      </c>
      <c r="CJ304" s="101">
        <v>0</v>
      </c>
      <c r="CK304" s="101">
        <v>0</v>
      </c>
      <c r="CL304" s="101">
        <v>0</v>
      </c>
      <c r="CM304" s="101">
        <v>0</v>
      </c>
      <c r="CN304" s="101">
        <v>0</v>
      </c>
      <c r="CO304" s="101">
        <v>9</v>
      </c>
      <c r="CP304" s="220">
        <v>4</v>
      </c>
      <c r="CQ304" s="216">
        <v>900</v>
      </c>
      <c r="CR304" s="222">
        <v>5.0000000000000001E-3</v>
      </c>
      <c r="CS304" s="198">
        <v>0.4995</v>
      </c>
      <c r="CT304" s="198">
        <v>99.9</v>
      </c>
      <c r="CU304" s="198">
        <v>0.46124999999999999</v>
      </c>
      <c r="CV304" s="198">
        <v>92.25</v>
      </c>
      <c r="CW304" s="222">
        <v>0.46846846846846851</v>
      </c>
      <c r="CX304" s="272"/>
      <c r="CY304" s="272">
        <v>1594963.636363636</v>
      </c>
      <c r="CZ304" s="272">
        <v>361</v>
      </c>
      <c r="DA304" s="272"/>
      <c r="DB304" s="272"/>
      <c r="DC304" s="272"/>
      <c r="DD304" s="230">
        <f t="shared" si="36"/>
        <v>0.46846846846846846</v>
      </c>
      <c r="DE304" s="273">
        <f t="shared" si="37"/>
        <v>896</v>
      </c>
      <c r="DF304" s="14">
        <f t="shared" si="38"/>
        <v>9</v>
      </c>
      <c r="DG304" s="148">
        <f t="shared" si="39"/>
        <v>5</v>
      </c>
      <c r="DH304" s="148" t="str">
        <f t="shared" si="40"/>
        <v/>
      </c>
      <c r="DI304" s="273">
        <f t="shared" si="41"/>
        <v>901</v>
      </c>
      <c r="DJ304" s="264">
        <f t="shared" si="42"/>
        <v>5.5493895671476137E-3</v>
      </c>
      <c r="DL304" s="14" t="str">
        <f>IFERROR(#REF!-AP304,"")</f>
        <v/>
      </c>
      <c r="DN304" s="274" t="str">
        <f>IFERROR(#REF!-M304,"")</f>
        <v/>
      </c>
      <c r="DO304" s="186" t="e">
        <f>IF(#REF!&gt;AQ304,0,1)</f>
        <v>#REF!</v>
      </c>
      <c r="DP304" s="186">
        <f t="shared" si="43"/>
        <v>0</v>
      </c>
      <c r="DQ304" s="186">
        <f t="shared" si="44"/>
        <v>1</v>
      </c>
      <c r="DR304" s="186"/>
      <c r="DS304" s="186"/>
      <c r="DT304" s="186"/>
      <c r="DU304" s="186"/>
      <c r="DV304" s="186"/>
      <c r="DW304" s="186"/>
      <c r="DX304" s="186"/>
      <c r="DY304" s="186"/>
      <c r="DZ304" s="186"/>
      <c r="EA304" s="186"/>
      <c r="EB304" s="186"/>
      <c r="EC304" s="186"/>
      <c r="ED304" s="186"/>
      <c r="EE304" s="186"/>
      <c r="EF304" s="186"/>
      <c r="EG304" s="186"/>
      <c r="EH304" s="186"/>
      <c r="EI304" s="186"/>
      <c r="EJ304" s="186"/>
    </row>
    <row r="305" spans="1:140" s="195" customFormat="1" ht="31.5" hidden="1" customHeight="1" x14ac:dyDescent="0.2">
      <c r="A305" s="214">
        <v>44938</v>
      </c>
      <c r="B305" s="194">
        <v>12</v>
      </c>
      <c r="C305" s="194">
        <v>1</v>
      </c>
      <c r="D305" s="193">
        <v>2023</v>
      </c>
      <c r="E305" s="194">
        <v>1</v>
      </c>
      <c r="F305" s="194">
        <v>2</v>
      </c>
      <c r="G305" s="194">
        <v>7</v>
      </c>
      <c r="H305" s="207" t="s">
        <v>379</v>
      </c>
      <c r="I305" s="148" t="s">
        <v>380</v>
      </c>
      <c r="J305" s="148" t="s">
        <v>193</v>
      </c>
      <c r="K305" s="148">
        <v>3</v>
      </c>
      <c r="L305" s="148">
        <v>2</v>
      </c>
      <c r="M305" s="208">
        <v>113</v>
      </c>
      <c r="N305" s="209">
        <v>105</v>
      </c>
      <c r="O305" s="210">
        <v>120</v>
      </c>
      <c r="P305" s="196">
        <v>118</v>
      </c>
      <c r="Q305" s="196">
        <v>123</v>
      </c>
      <c r="R305" s="196"/>
      <c r="S305" s="196"/>
      <c r="T305" s="196"/>
      <c r="U305" s="196">
        <v>91</v>
      </c>
      <c r="V305" s="196">
        <v>89</v>
      </c>
      <c r="W305" s="196"/>
      <c r="X305" s="196"/>
      <c r="Y305" s="196"/>
      <c r="Z305" s="197">
        <v>98</v>
      </c>
      <c r="AA305" s="197">
        <v>67</v>
      </c>
      <c r="AB305" s="196"/>
      <c r="AC305" s="196"/>
      <c r="AD305" s="196"/>
      <c r="AE305" s="196"/>
      <c r="AF305" s="196"/>
      <c r="AG305" s="196"/>
      <c r="AH305" s="196"/>
      <c r="AI305" s="196"/>
      <c r="AJ305" s="196"/>
      <c r="AK305" s="196"/>
      <c r="AL305" s="197"/>
      <c r="AM305" s="197"/>
      <c r="AN305" s="271">
        <v>120.5</v>
      </c>
      <c r="AO305" s="271">
        <v>90</v>
      </c>
      <c r="AP305" s="218">
        <v>108</v>
      </c>
      <c r="AQ305" s="219">
        <v>100</v>
      </c>
      <c r="AR305" s="217">
        <v>130.90909090909091</v>
      </c>
      <c r="AS305" s="217">
        <v>82.5</v>
      </c>
      <c r="AT305" s="217"/>
      <c r="AU305" s="217"/>
      <c r="AV305" s="217">
        <v>910</v>
      </c>
      <c r="AW305" s="217">
        <v>3</v>
      </c>
      <c r="AX305" s="217">
        <v>3</v>
      </c>
      <c r="AY305" s="217">
        <v>3</v>
      </c>
      <c r="AZ305" s="217"/>
      <c r="BA305" s="217"/>
      <c r="BB305" s="217"/>
      <c r="BC305" s="217"/>
      <c r="BD305" s="217"/>
      <c r="BE305" s="217"/>
      <c r="BF305" s="217"/>
      <c r="BG305" s="217"/>
      <c r="BH305" s="217"/>
      <c r="BI305" s="217"/>
      <c r="BJ305" s="217"/>
      <c r="BK305" s="217"/>
      <c r="BL305" s="217"/>
      <c r="BM305" s="217"/>
      <c r="BN305" s="217"/>
      <c r="BO305" s="217"/>
      <c r="BP305" s="217"/>
      <c r="BQ305" s="217"/>
      <c r="BR305" s="186" t="s">
        <v>254</v>
      </c>
      <c r="BS305" s="186" t="s">
        <v>254</v>
      </c>
      <c r="BT305" s="186" t="s">
        <v>381</v>
      </c>
      <c r="BU305" s="186"/>
      <c r="BV305" s="186">
        <v>2</v>
      </c>
      <c r="BW305" s="186" t="s">
        <v>378</v>
      </c>
      <c r="BX305" s="186" t="s">
        <v>198</v>
      </c>
      <c r="BY305" s="221">
        <v>1.4999999999999999E-2</v>
      </c>
      <c r="BZ305" s="217">
        <v>9</v>
      </c>
      <c r="CA305" s="217">
        <v>4.5</v>
      </c>
      <c r="CB305" s="217">
        <v>914</v>
      </c>
      <c r="CC305" s="217">
        <v>0</v>
      </c>
      <c r="CD305" s="217">
        <v>0</v>
      </c>
      <c r="CE305" s="217">
        <v>0</v>
      </c>
      <c r="CF305" s="186">
        <v>1</v>
      </c>
      <c r="CG305" s="186">
        <v>1</v>
      </c>
      <c r="CH305" s="101">
        <v>1</v>
      </c>
      <c r="CI305" s="101">
        <v>0</v>
      </c>
      <c r="CJ305" s="101">
        <v>0</v>
      </c>
      <c r="CK305" s="101">
        <v>0</v>
      </c>
      <c r="CL305" s="101">
        <v>0</v>
      </c>
      <c r="CM305" s="101">
        <v>0</v>
      </c>
      <c r="CN305" s="101">
        <v>0</v>
      </c>
      <c r="CO305" s="101">
        <v>9</v>
      </c>
      <c r="CP305" s="220">
        <v>4</v>
      </c>
      <c r="CQ305" s="216">
        <v>914</v>
      </c>
      <c r="CR305" s="222">
        <v>4.9234135667396064E-3</v>
      </c>
      <c r="CS305" s="198">
        <v>0.50849999999999995</v>
      </c>
      <c r="CT305" s="198">
        <v>103.282</v>
      </c>
      <c r="CU305" s="198">
        <v>0.40500000000000003</v>
      </c>
      <c r="CV305" s="198">
        <v>82.26</v>
      </c>
      <c r="CW305" s="222">
        <v>6.637168141592921E-2</v>
      </c>
      <c r="CX305" s="272">
        <v>3.4375000000000003E-2</v>
      </c>
      <c r="CY305" s="272">
        <v>1619774.1818181821</v>
      </c>
      <c r="CZ305" s="272">
        <v>361</v>
      </c>
      <c r="DA305" s="272"/>
      <c r="DB305" s="272"/>
      <c r="DC305" s="272"/>
      <c r="DD305" s="230">
        <f t="shared" si="36"/>
        <v>6.637168141592921E-2</v>
      </c>
      <c r="DE305" s="273">
        <f t="shared" si="37"/>
        <v>910</v>
      </c>
      <c r="DF305" s="14">
        <f t="shared" si="38"/>
        <v>9</v>
      </c>
      <c r="DG305" s="148">
        <f t="shared" si="39"/>
        <v>5</v>
      </c>
      <c r="DH305" s="148">
        <f t="shared" si="40"/>
        <v>0</v>
      </c>
      <c r="DI305" s="273">
        <f t="shared" si="41"/>
        <v>915</v>
      </c>
      <c r="DJ305" s="264">
        <f t="shared" si="42"/>
        <v>5.4644808743169399E-3</v>
      </c>
      <c r="DL305" s="14" t="str">
        <f>IFERROR(#REF!-AP305,"")</f>
        <v/>
      </c>
      <c r="DN305" s="274" t="str">
        <f>IFERROR(#REF!-M305,"")</f>
        <v/>
      </c>
      <c r="DO305" s="186" t="e">
        <f>IF(#REF!&gt;AQ305,0,1)</f>
        <v>#REF!</v>
      </c>
      <c r="DP305" s="186">
        <f t="shared" si="43"/>
        <v>0</v>
      </c>
      <c r="DQ305" s="186">
        <f t="shared" si="44"/>
        <v>1</v>
      </c>
      <c r="DR305" s="186"/>
      <c r="DS305" s="186"/>
      <c r="DT305" s="186"/>
      <c r="DU305" s="186"/>
      <c r="DV305" s="186"/>
      <c r="DW305" s="186"/>
      <c r="DX305" s="186"/>
      <c r="DY305" s="186"/>
      <c r="DZ305" s="186"/>
      <c r="EA305" s="186"/>
      <c r="EB305" s="186"/>
      <c r="EC305" s="186"/>
      <c r="ED305" s="186"/>
      <c r="EE305" s="186"/>
      <c r="EF305" s="186"/>
      <c r="EG305" s="186"/>
      <c r="EH305" s="186"/>
      <c r="EI305" s="186"/>
      <c r="EJ305" s="186"/>
    </row>
    <row r="306" spans="1:140" s="195" customFormat="1" ht="31.5" hidden="1" customHeight="1" x14ac:dyDescent="0.2">
      <c r="A306" s="214">
        <v>44938</v>
      </c>
      <c r="B306" s="194">
        <v>12</v>
      </c>
      <c r="C306" s="194">
        <v>1</v>
      </c>
      <c r="D306" s="193">
        <v>2023</v>
      </c>
      <c r="E306" s="194">
        <v>47</v>
      </c>
      <c r="F306" s="194">
        <v>122</v>
      </c>
      <c r="G306" s="194">
        <v>7</v>
      </c>
      <c r="H306" s="207" t="s">
        <v>215</v>
      </c>
      <c r="I306" s="148" t="s">
        <v>216</v>
      </c>
      <c r="J306" s="148" t="s">
        <v>217</v>
      </c>
      <c r="K306" s="148">
        <v>2</v>
      </c>
      <c r="L306" s="148">
        <v>1</v>
      </c>
      <c r="M306" s="208">
        <v>280</v>
      </c>
      <c r="N306" s="209">
        <v>267</v>
      </c>
      <c r="O306" s="210">
        <v>292</v>
      </c>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c r="AO306" s="271"/>
      <c r="AP306" s="218">
        <v>64</v>
      </c>
      <c r="AQ306" s="219">
        <v>113</v>
      </c>
      <c r="AR306" s="217"/>
      <c r="AS306" s="217"/>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t="s">
        <v>194</v>
      </c>
      <c r="BS306" s="186" t="s">
        <v>195</v>
      </c>
      <c r="BT306" s="186" t="s">
        <v>218</v>
      </c>
      <c r="BU306" s="186" t="s">
        <v>219</v>
      </c>
      <c r="BV306" s="186">
        <v>2</v>
      </c>
      <c r="BW306" s="186" t="s">
        <v>220</v>
      </c>
      <c r="BX306" s="186" t="s">
        <v>198</v>
      </c>
      <c r="BY306" s="221">
        <v>1.4999999999999999E-2</v>
      </c>
      <c r="BZ306" s="217">
        <v>0</v>
      </c>
      <c r="CA306" s="217">
        <v>0</v>
      </c>
      <c r="CB306" s="217">
        <v>0</v>
      </c>
      <c r="CC306" s="217">
        <v>0</v>
      </c>
      <c r="CD306" s="217">
        <v>0</v>
      </c>
      <c r="CE306" s="217">
        <v>0</v>
      </c>
      <c r="CF306" s="186">
        <v>0</v>
      </c>
      <c r="CG306" s="186">
        <v>0</v>
      </c>
      <c r="CH306" s="101">
        <v>0</v>
      </c>
      <c r="CI306" s="101">
        <v>0</v>
      </c>
      <c r="CJ306" s="101">
        <v>0</v>
      </c>
      <c r="CK306" s="101">
        <v>0</v>
      </c>
      <c r="CL306" s="101">
        <v>0</v>
      </c>
      <c r="CM306" s="101">
        <v>0</v>
      </c>
      <c r="CN306" s="101">
        <v>0</v>
      </c>
      <c r="CO306" s="101">
        <v>0</v>
      </c>
      <c r="CP306" s="220">
        <v>0</v>
      </c>
      <c r="CQ306" s="216">
        <v>0</v>
      </c>
      <c r="CR306" s="222"/>
      <c r="CS306" s="198">
        <v>0</v>
      </c>
      <c r="CT306" s="198">
        <v>0</v>
      </c>
      <c r="CU306" s="198"/>
      <c r="CV306" s="198"/>
      <c r="CW306" s="222"/>
      <c r="CX306" s="272"/>
      <c r="CY306" s="272">
        <v>0</v>
      </c>
      <c r="CZ306" s="272">
        <v>361</v>
      </c>
      <c r="DA306" s="272"/>
      <c r="DB306" s="272"/>
      <c r="DC306" s="272"/>
      <c r="DD306" s="230">
        <f t="shared" si="36"/>
        <v>-1</v>
      </c>
      <c r="DE306" s="273">
        <f t="shared" si="37"/>
        <v>0</v>
      </c>
      <c r="DF306" s="14">
        <f t="shared" si="38"/>
        <v>0</v>
      </c>
      <c r="DG306" s="148">
        <f t="shared" si="39"/>
        <v>0</v>
      </c>
      <c r="DH306" s="148" t="str">
        <f t="shared" si="40"/>
        <v/>
      </c>
      <c r="DI306" s="273">
        <f t="shared" si="41"/>
        <v>0</v>
      </c>
      <c r="DJ306" s="264" t="str">
        <f t="shared" si="42"/>
        <v/>
      </c>
      <c r="DL306" s="14" t="str">
        <f>IFERROR(#REF!-AP306,"")</f>
        <v/>
      </c>
      <c r="DN306" s="274" t="str">
        <f>IFERROR(#REF!-M306,"")</f>
        <v/>
      </c>
      <c r="DO306" s="186" t="e">
        <f>IF(#REF!&gt;AQ306,0,1)</f>
        <v>#REF!</v>
      </c>
      <c r="DP306" s="186">
        <f t="shared" si="43"/>
        <v>0</v>
      </c>
      <c r="DQ306" s="186">
        <f t="shared" si="44"/>
        <v>1</v>
      </c>
      <c r="DR306" s="186"/>
      <c r="DS306" s="186"/>
      <c r="DT306" s="186"/>
      <c r="DU306" s="186"/>
      <c r="DV306" s="186"/>
      <c r="DW306" s="186"/>
      <c r="DX306" s="186"/>
      <c r="DY306" s="186"/>
      <c r="DZ306" s="186"/>
      <c r="EA306" s="186"/>
      <c r="EB306" s="186"/>
      <c r="EC306" s="186"/>
      <c r="ED306" s="186"/>
      <c r="EE306" s="186"/>
      <c r="EF306" s="186"/>
      <c r="EG306" s="186"/>
      <c r="EH306" s="186"/>
      <c r="EI306" s="186"/>
      <c r="EJ306" s="186"/>
    </row>
    <row r="307" spans="1:140" s="195" customFormat="1" ht="31.5" hidden="1" customHeight="1" x14ac:dyDescent="0.2">
      <c r="A307" s="214">
        <v>44938</v>
      </c>
      <c r="B307" s="194">
        <v>12</v>
      </c>
      <c r="C307" s="194">
        <v>1</v>
      </c>
      <c r="D307" s="193">
        <v>2023</v>
      </c>
      <c r="E307" s="194">
        <v>432</v>
      </c>
      <c r="F307" s="194">
        <v>450</v>
      </c>
      <c r="G307" s="194">
        <v>7</v>
      </c>
      <c r="H307" s="207" t="s">
        <v>296</v>
      </c>
      <c r="I307" s="148" t="s">
        <v>280</v>
      </c>
      <c r="J307" s="148" t="s">
        <v>193</v>
      </c>
      <c r="K307" s="148">
        <v>3</v>
      </c>
      <c r="L307" s="148">
        <v>2</v>
      </c>
      <c r="M307" s="208">
        <v>270</v>
      </c>
      <c r="N307" s="209">
        <v>251</v>
      </c>
      <c r="O307" s="210">
        <v>288</v>
      </c>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c r="AO307" s="271"/>
      <c r="AP307" s="218">
        <v>120</v>
      </c>
      <c r="AQ307" s="219">
        <v>90</v>
      </c>
      <c r="AR307" s="217"/>
      <c r="AS307" s="217"/>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t="s">
        <v>201</v>
      </c>
      <c r="BS307" s="186" t="s">
        <v>202</v>
      </c>
      <c r="BT307" s="186"/>
      <c r="BU307" s="186"/>
      <c r="BV307" s="186">
        <v>2</v>
      </c>
      <c r="BW307" s="186" t="s">
        <v>297</v>
      </c>
      <c r="BX307" s="186" t="s">
        <v>198</v>
      </c>
      <c r="BY307" s="221">
        <v>1.4999999999999999E-2</v>
      </c>
      <c r="BZ307" s="217">
        <v>0</v>
      </c>
      <c r="CA307" s="217">
        <v>0</v>
      </c>
      <c r="CB307" s="217">
        <v>0</v>
      </c>
      <c r="CC307" s="217">
        <v>0</v>
      </c>
      <c r="CD307" s="217">
        <v>0</v>
      </c>
      <c r="CE307" s="217">
        <v>0</v>
      </c>
      <c r="CF307" s="186">
        <v>0</v>
      </c>
      <c r="CG307" s="186">
        <v>0</v>
      </c>
      <c r="CH307" s="101">
        <v>0</v>
      </c>
      <c r="CI307" s="101">
        <v>0</v>
      </c>
      <c r="CJ307" s="101">
        <v>0</v>
      </c>
      <c r="CK307" s="101">
        <v>0</v>
      </c>
      <c r="CL307" s="101">
        <v>0</v>
      </c>
      <c r="CM307" s="101">
        <v>0</v>
      </c>
      <c r="CN307" s="101">
        <v>0</v>
      </c>
      <c r="CO307" s="101">
        <v>0</v>
      </c>
      <c r="CP307" s="220">
        <v>0</v>
      </c>
      <c r="CQ307" s="216">
        <v>0</v>
      </c>
      <c r="CR307" s="222"/>
      <c r="CS307" s="198">
        <v>0</v>
      </c>
      <c r="CT307" s="198">
        <v>0</v>
      </c>
      <c r="CU307" s="198"/>
      <c r="CV307" s="198"/>
      <c r="CW307" s="222"/>
      <c r="CX307" s="272"/>
      <c r="CY307" s="272">
        <v>0</v>
      </c>
      <c r="CZ307" s="272">
        <v>361</v>
      </c>
      <c r="DA307" s="272"/>
      <c r="DB307" s="272"/>
      <c r="DC307" s="272"/>
      <c r="DD307" s="230">
        <f t="shared" si="36"/>
        <v>-1</v>
      </c>
      <c r="DE307" s="273">
        <f t="shared" si="37"/>
        <v>0</v>
      </c>
      <c r="DF307" s="14">
        <f t="shared" si="38"/>
        <v>0</v>
      </c>
      <c r="DG307" s="148">
        <f t="shared" si="39"/>
        <v>0</v>
      </c>
      <c r="DH307" s="148" t="str">
        <f t="shared" si="40"/>
        <v/>
      </c>
      <c r="DI307" s="273">
        <f t="shared" si="41"/>
        <v>0</v>
      </c>
      <c r="DJ307" s="264" t="str">
        <f t="shared" si="42"/>
        <v/>
      </c>
      <c r="DL307" s="14" t="str">
        <f>IFERROR(#REF!-AP307,"")</f>
        <v/>
      </c>
      <c r="DN307" s="274" t="str">
        <f>IFERROR(#REF!-M307,"")</f>
        <v/>
      </c>
      <c r="DO307" s="186" t="e">
        <f>IF(#REF!&gt;AQ307,0,1)</f>
        <v>#REF!</v>
      </c>
      <c r="DP307" s="186">
        <f t="shared" si="43"/>
        <v>0</v>
      </c>
      <c r="DQ307" s="186">
        <f t="shared" si="44"/>
        <v>1</v>
      </c>
      <c r="DR307" s="186"/>
      <c r="DS307" s="186"/>
      <c r="DT307" s="186"/>
      <c r="DU307" s="186"/>
      <c r="DV307" s="186"/>
      <c r="DW307" s="186"/>
      <c r="DX307" s="186"/>
      <c r="DY307" s="186"/>
      <c r="DZ307" s="186"/>
      <c r="EA307" s="186"/>
      <c r="EB307" s="186"/>
      <c r="EC307" s="186"/>
      <c r="ED307" s="186"/>
      <c r="EE307" s="186"/>
      <c r="EF307" s="186"/>
      <c r="EG307" s="186"/>
      <c r="EH307" s="186"/>
      <c r="EI307" s="186"/>
      <c r="EJ307" s="186"/>
    </row>
    <row r="308" spans="1:140" s="195" customFormat="1" ht="31.5" hidden="1" customHeight="1" x14ac:dyDescent="0.2">
      <c r="A308" s="214">
        <v>44938</v>
      </c>
      <c r="B308" s="194">
        <v>12</v>
      </c>
      <c r="C308" s="194">
        <v>1</v>
      </c>
      <c r="D308" s="193">
        <v>2023</v>
      </c>
      <c r="E308" s="194">
        <v>432</v>
      </c>
      <c r="F308" s="194">
        <v>451</v>
      </c>
      <c r="G308" s="194">
        <v>7</v>
      </c>
      <c r="H308" s="207" t="s">
        <v>298</v>
      </c>
      <c r="I308" s="148" t="s">
        <v>277</v>
      </c>
      <c r="J308" s="148" t="s">
        <v>193</v>
      </c>
      <c r="K308" s="148">
        <v>3</v>
      </c>
      <c r="L308" s="148">
        <v>2</v>
      </c>
      <c r="M308" s="208">
        <v>175</v>
      </c>
      <c r="N308" s="209">
        <v>162</v>
      </c>
      <c r="O308" s="210">
        <v>187</v>
      </c>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c r="AO308" s="271"/>
      <c r="AP308" s="218">
        <v>120</v>
      </c>
      <c r="AQ308" s="219">
        <v>90</v>
      </c>
      <c r="AR308" s="217"/>
      <c r="AS308" s="217"/>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t="s">
        <v>201</v>
      </c>
      <c r="BS308" s="186" t="s">
        <v>202</v>
      </c>
      <c r="BT308" s="186"/>
      <c r="BU308" s="186"/>
      <c r="BV308" s="186">
        <v>2</v>
      </c>
      <c r="BW308" s="186" t="s">
        <v>297</v>
      </c>
      <c r="BX308" s="186" t="s">
        <v>198</v>
      </c>
      <c r="BY308" s="221">
        <v>1.4999999999999999E-2</v>
      </c>
      <c r="BZ308" s="217">
        <v>0</v>
      </c>
      <c r="CA308" s="217">
        <v>0</v>
      </c>
      <c r="CB308" s="217">
        <v>0</v>
      </c>
      <c r="CC308" s="217">
        <v>0</v>
      </c>
      <c r="CD308" s="217">
        <v>0</v>
      </c>
      <c r="CE308" s="217">
        <v>0</v>
      </c>
      <c r="CF308" s="186">
        <v>0</v>
      </c>
      <c r="CG308" s="186">
        <v>0</v>
      </c>
      <c r="CH308" s="101">
        <v>0</v>
      </c>
      <c r="CI308" s="101">
        <v>0</v>
      </c>
      <c r="CJ308" s="101">
        <v>0</v>
      </c>
      <c r="CK308" s="101">
        <v>0</v>
      </c>
      <c r="CL308" s="101">
        <v>0</v>
      </c>
      <c r="CM308" s="101">
        <v>0</v>
      </c>
      <c r="CN308" s="101">
        <v>0</v>
      </c>
      <c r="CO308" s="101">
        <v>0</v>
      </c>
      <c r="CP308" s="220">
        <v>0</v>
      </c>
      <c r="CQ308" s="216">
        <v>0</v>
      </c>
      <c r="CR308" s="222"/>
      <c r="CS308" s="198">
        <v>0</v>
      </c>
      <c r="CT308" s="198">
        <v>0</v>
      </c>
      <c r="CU308" s="198"/>
      <c r="CV308" s="198"/>
      <c r="CW308" s="222"/>
      <c r="CX308" s="272"/>
      <c r="CY308" s="272">
        <v>0</v>
      </c>
      <c r="CZ308" s="272">
        <v>361</v>
      </c>
      <c r="DA308" s="272"/>
      <c r="DB308" s="272"/>
      <c r="DC308" s="272"/>
      <c r="DD308" s="230">
        <f t="shared" si="36"/>
        <v>-1</v>
      </c>
      <c r="DE308" s="273">
        <f t="shared" si="37"/>
        <v>0</v>
      </c>
      <c r="DF308" s="14">
        <f t="shared" si="38"/>
        <v>0</v>
      </c>
      <c r="DG308" s="148">
        <f t="shared" si="39"/>
        <v>0</v>
      </c>
      <c r="DH308" s="148" t="str">
        <f t="shared" si="40"/>
        <v/>
      </c>
      <c r="DI308" s="273">
        <f t="shared" si="41"/>
        <v>0</v>
      </c>
      <c r="DJ308" s="264" t="str">
        <f t="shared" si="42"/>
        <v/>
      </c>
      <c r="DL308" s="14" t="str">
        <f>IFERROR(#REF!-AP308,"")</f>
        <v/>
      </c>
      <c r="DN308" s="274" t="str">
        <f>IFERROR(#REF!-M308,"")</f>
        <v/>
      </c>
      <c r="DO308" s="186" t="e">
        <f>IF(#REF!&gt;AQ308,0,1)</f>
        <v>#REF!</v>
      </c>
      <c r="DP308" s="186">
        <f t="shared" si="43"/>
        <v>0</v>
      </c>
      <c r="DQ308" s="186">
        <f t="shared" si="44"/>
        <v>1</v>
      </c>
      <c r="DR308" s="186"/>
      <c r="DS308" s="186"/>
      <c r="DT308" s="186"/>
      <c r="DU308" s="186"/>
      <c r="DV308" s="186"/>
      <c r="DW308" s="186"/>
      <c r="DX308" s="186"/>
      <c r="DY308" s="186"/>
      <c r="DZ308" s="186"/>
      <c r="EA308" s="186"/>
      <c r="EB308" s="186"/>
      <c r="EC308" s="186"/>
      <c r="ED308" s="186"/>
      <c r="EE308" s="186"/>
      <c r="EF308" s="186"/>
      <c r="EG308" s="186"/>
      <c r="EH308" s="186"/>
      <c r="EI308" s="186"/>
      <c r="EJ308" s="186"/>
    </row>
    <row r="309" spans="1:140" s="195" customFormat="1" ht="31.5" hidden="1" customHeight="1" x14ac:dyDescent="0.2">
      <c r="A309" s="214">
        <v>44938</v>
      </c>
      <c r="B309" s="194">
        <v>12</v>
      </c>
      <c r="C309" s="194">
        <v>1</v>
      </c>
      <c r="D309" s="193">
        <v>2023</v>
      </c>
      <c r="E309" s="194">
        <v>423</v>
      </c>
      <c r="F309" s="194">
        <v>669</v>
      </c>
      <c r="G309" s="194">
        <v>8</v>
      </c>
      <c r="H309" s="207" t="s">
        <v>241</v>
      </c>
      <c r="I309" s="148" t="s">
        <v>242</v>
      </c>
      <c r="J309" s="148" t="s">
        <v>193</v>
      </c>
      <c r="K309" s="148">
        <v>2</v>
      </c>
      <c r="L309" s="148">
        <v>2</v>
      </c>
      <c r="M309" s="208">
        <v>954</v>
      </c>
      <c r="N309" s="209">
        <v>897</v>
      </c>
      <c r="O309" s="210">
        <v>1021</v>
      </c>
      <c r="P309" s="196">
        <v>1268</v>
      </c>
      <c r="Q309" s="196"/>
      <c r="R309" s="196"/>
      <c r="S309" s="196"/>
      <c r="T309" s="196"/>
      <c r="U309" s="196">
        <v>965</v>
      </c>
      <c r="V309" s="196"/>
      <c r="W309" s="196"/>
      <c r="X309" s="196"/>
      <c r="Y309" s="196"/>
      <c r="Z309" s="197">
        <v>157</v>
      </c>
      <c r="AA309" s="197">
        <v>173</v>
      </c>
      <c r="AB309" s="196"/>
      <c r="AC309" s="196"/>
      <c r="AD309" s="196"/>
      <c r="AE309" s="196"/>
      <c r="AF309" s="196"/>
      <c r="AG309" s="196"/>
      <c r="AH309" s="196"/>
      <c r="AI309" s="196"/>
      <c r="AJ309" s="196"/>
      <c r="AK309" s="196"/>
      <c r="AL309" s="197"/>
      <c r="AM309" s="197"/>
      <c r="AN309" s="271">
        <v>1268</v>
      </c>
      <c r="AO309" s="271">
        <v>965</v>
      </c>
      <c r="AP309" s="218">
        <v>40</v>
      </c>
      <c r="AQ309" s="219">
        <v>180</v>
      </c>
      <c r="AR309" s="217">
        <v>43.636363636363633</v>
      </c>
      <c r="AS309" s="217">
        <v>165</v>
      </c>
      <c r="AT309" s="217"/>
      <c r="AU309" s="217"/>
      <c r="AV309" s="217">
        <v>318</v>
      </c>
      <c r="AW309" s="217">
        <v>4</v>
      </c>
      <c r="AX309" s="217">
        <v>4</v>
      </c>
      <c r="AY309" s="217">
        <v>4</v>
      </c>
      <c r="AZ309" s="217"/>
      <c r="BA309" s="217"/>
      <c r="BB309" s="217"/>
      <c r="BC309" s="217"/>
      <c r="BD309" s="217"/>
      <c r="BE309" s="217"/>
      <c r="BF309" s="217"/>
      <c r="BG309" s="217"/>
      <c r="BH309" s="217"/>
      <c r="BI309" s="217"/>
      <c r="BJ309" s="217"/>
      <c r="BK309" s="217"/>
      <c r="BL309" s="217"/>
      <c r="BM309" s="217"/>
      <c r="BN309" s="217"/>
      <c r="BO309" s="217"/>
      <c r="BP309" s="217"/>
      <c r="BQ309" s="217"/>
      <c r="BR309" s="186" t="s">
        <v>194</v>
      </c>
      <c r="BS309" s="186" t="s">
        <v>195</v>
      </c>
      <c r="BT309" s="186" t="s">
        <v>243</v>
      </c>
      <c r="BU309" s="186" t="s">
        <v>197</v>
      </c>
      <c r="BV309" s="186">
        <v>2</v>
      </c>
      <c r="BW309" s="186" t="s">
        <v>241</v>
      </c>
      <c r="BX309" s="186" t="s">
        <v>198</v>
      </c>
      <c r="BY309" s="221">
        <v>1.4999999999999999E-2</v>
      </c>
      <c r="BZ309" s="217">
        <v>12</v>
      </c>
      <c r="CA309" s="217">
        <v>6</v>
      </c>
      <c r="CB309" s="217">
        <v>324</v>
      </c>
      <c r="CC309" s="217">
        <v>0</v>
      </c>
      <c r="CD309" s="217">
        <v>0</v>
      </c>
      <c r="CE309" s="217">
        <v>0</v>
      </c>
      <c r="CF309" s="186">
        <v>2</v>
      </c>
      <c r="CG309" s="186">
        <v>2</v>
      </c>
      <c r="CH309" s="101">
        <v>2</v>
      </c>
      <c r="CI309" s="101">
        <v>0</v>
      </c>
      <c r="CJ309" s="101">
        <v>0</v>
      </c>
      <c r="CK309" s="101">
        <v>0</v>
      </c>
      <c r="CL309" s="101">
        <v>0</v>
      </c>
      <c r="CM309" s="101">
        <v>0</v>
      </c>
      <c r="CN309" s="101">
        <v>0</v>
      </c>
      <c r="CO309" s="101">
        <v>12</v>
      </c>
      <c r="CP309" s="220">
        <v>6</v>
      </c>
      <c r="CQ309" s="216">
        <v>324</v>
      </c>
      <c r="CR309" s="222">
        <v>1.8518518518518521E-2</v>
      </c>
      <c r="CS309" s="198">
        <v>5.7240000000000002</v>
      </c>
      <c r="CT309" s="198">
        <v>309.096</v>
      </c>
      <c r="CU309" s="198">
        <v>5.79</v>
      </c>
      <c r="CV309" s="198">
        <v>312.66000000000003</v>
      </c>
      <c r="CW309" s="222">
        <v>0.32914046121593288</v>
      </c>
      <c r="CX309" s="272">
        <v>0.13750000000000001</v>
      </c>
      <c r="CY309" s="272">
        <v>212661.81818181821</v>
      </c>
      <c r="CZ309" s="272">
        <v>361</v>
      </c>
      <c r="DA309" s="272"/>
      <c r="DB309" s="272"/>
      <c r="DC309" s="272"/>
      <c r="DD309" s="230">
        <f t="shared" si="36"/>
        <v>0.32914046121593293</v>
      </c>
      <c r="DE309" s="273">
        <f t="shared" si="37"/>
        <v>318</v>
      </c>
      <c r="DF309" s="14">
        <f t="shared" si="38"/>
        <v>12</v>
      </c>
      <c r="DG309" s="148">
        <f t="shared" si="39"/>
        <v>6</v>
      </c>
      <c r="DH309" s="148">
        <f t="shared" si="40"/>
        <v>0.1</v>
      </c>
      <c r="DI309" s="273">
        <f t="shared" si="41"/>
        <v>324</v>
      </c>
      <c r="DJ309" s="264">
        <f t="shared" si="42"/>
        <v>1.8518518518518517E-2</v>
      </c>
      <c r="DL309" s="14" t="str">
        <f>IFERROR(#REF!-AP309,"")</f>
        <v/>
      </c>
      <c r="DN309" s="274" t="str">
        <f>IFERROR(#REF!-M309,"")</f>
        <v/>
      </c>
      <c r="DO309" s="186" t="e">
        <f>IF(#REF!&gt;AQ309,0,1)</f>
        <v>#REF!</v>
      </c>
      <c r="DP309" s="186">
        <f t="shared" si="43"/>
        <v>1</v>
      </c>
      <c r="DQ309" s="186">
        <f t="shared" si="44"/>
        <v>1</v>
      </c>
      <c r="DR309" s="186"/>
      <c r="DS309" s="186"/>
      <c r="DT309" s="186"/>
      <c r="DU309" s="186"/>
      <c r="DV309" s="186"/>
      <c r="DW309" s="186"/>
      <c r="DX309" s="186"/>
      <c r="DY309" s="186"/>
      <c r="DZ309" s="186"/>
      <c r="EA309" s="186"/>
      <c r="EB309" s="186"/>
      <c r="EC309" s="186"/>
      <c r="ED309" s="186"/>
      <c r="EE309" s="186"/>
      <c r="EF309" s="186"/>
      <c r="EG309" s="186"/>
      <c r="EH309" s="186"/>
      <c r="EI309" s="186"/>
      <c r="EJ309" s="186"/>
    </row>
    <row r="310" spans="1:140" s="195" customFormat="1" ht="31.5" hidden="1" customHeight="1" x14ac:dyDescent="0.2">
      <c r="A310" s="214">
        <v>44938</v>
      </c>
      <c r="B310" s="194">
        <v>12</v>
      </c>
      <c r="C310" s="194">
        <v>1</v>
      </c>
      <c r="D310" s="193">
        <v>2023</v>
      </c>
      <c r="E310" s="194">
        <v>434</v>
      </c>
      <c r="F310" s="194">
        <v>751</v>
      </c>
      <c r="G310" s="194">
        <v>9</v>
      </c>
      <c r="H310" s="207" t="s">
        <v>360</v>
      </c>
      <c r="I310" s="148" t="s">
        <v>361</v>
      </c>
      <c r="J310" s="148" t="s">
        <v>193</v>
      </c>
      <c r="K310" s="148">
        <v>1</v>
      </c>
      <c r="L310" s="148">
        <v>4</v>
      </c>
      <c r="M310" s="208">
        <v>1009</v>
      </c>
      <c r="N310" s="209">
        <v>949</v>
      </c>
      <c r="O310" s="210">
        <v>1080</v>
      </c>
      <c r="P310" s="196">
        <v>1519</v>
      </c>
      <c r="Q310" s="196"/>
      <c r="R310" s="196"/>
      <c r="S310" s="196"/>
      <c r="T310" s="196"/>
      <c r="U310" s="196">
        <v>1045</v>
      </c>
      <c r="V310" s="196"/>
      <c r="W310" s="196"/>
      <c r="X310" s="196"/>
      <c r="Y310" s="196"/>
      <c r="Z310" s="197">
        <v>140</v>
      </c>
      <c r="AA310" s="197"/>
      <c r="AB310" s="196"/>
      <c r="AC310" s="196"/>
      <c r="AD310" s="196"/>
      <c r="AE310" s="196"/>
      <c r="AF310" s="196"/>
      <c r="AG310" s="196"/>
      <c r="AH310" s="196"/>
      <c r="AI310" s="196"/>
      <c r="AJ310" s="196"/>
      <c r="AK310" s="196"/>
      <c r="AL310" s="197"/>
      <c r="AM310" s="197"/>
      <c r="AN310" s="271">
        <v>1519</v>
      </c>
      <c r="AO310" s="271">
        <v>1045</v>
      </c>
      <c r="AP310" s="218">
        <v>20</v>
      </c>
      <c r="AQ310" s="219">
        <v>180</v>
      </c>
      <c r="AR310" s="217">
        <v>25.714285714285719</v>
      </c>
      <c r="AS310" s="217">
        <v>140</v>
      </c>
      <c r="AT310" s="217"/>
      <c r="AU310" s="217"/>
      <c r="AV310" s="217"/>
      <c r="AW310" s="217">
        <v>4</v>
      </c>
      <c r="AX310" s="217">
        <v>4</v>
      </c>
      <c r="AY310" s="217">
        <v>4</v>
      </c>
      <c r="AZ310" s="217"/>
      <c r="BA310" s="217"/>
      <c r="BB310" s="217"/>
      <c r="BC310" s="217"/>
      <c r="BD310" s="217"/>
      <c r="BE310" s="217"/>
      <c r="BF310" s="217"/>
      <c r="BG310" s="217"/>
      <c r="BH310" s="217"/>
      <c r="BI310" s="217"/>
      <c r="BJ310" s="217"/>
      <c r="BK310" s="217"/>
      <c r="BL310" s="217"/>
      <c r="BM310" s="217"/>
      <c r="BN310" s="217"/>
      <c r="BO310" s="217"/>
      <c r="BP310" s="217"/>
      <c r="BQ310" s="217"/>
      <c r="BR310" s="186" t="s">
        <v>194</v>
      </c>
      <c r="BS310" s="186" t="s">
        <v>195</v>
      </c>
      <c r="BT310" s="186" t="s">
        <v>362</v>
      </c>
      <c r="BU310" s="186" t="s">
        <v>197</v>
      </c>
      <c r="BV310" s="186">
        <v>2</v>
      </c>
      <c r="BW310" s="186" t="s">
        <v>363</v>
      </c>
      <c r="BX310" s="186" t="s">
        <v>198</v>
      </c>
      <c r="BY310" s="221">
        <v>1.4999999999999999E-2</v>
      </c>
      <c r="BZ310" s="217">
        <v>12</v>
      </c>
      <c r="CA310" s="217">
        <v>3</v>
      </c>
      <c r="CB310" s="217">
        <v>3</v>
      </c>
      <c r="CC310" s="217">
        <v>0</v>
      </c>
      <c r="CD310" s="217">
        <v>0</v>
      </c>
      <c r="CE310" s="217">
        <v>0</v>
      </c>
      <c r="CF310" s="186">
        <v>1</v>
      </c>
      <c r="CG310" s="186">
        <v>1</v>
      </c>
      <c r="CH310" s="101">
        <v>1</v>
      </c>
      <c r="CI310" s="101">
        <v>0</v>
      </c>
      <c r="CJ310" s="101">
        <v>0</v>
      </c>
      <c r="CK310" s="101">
        <v>0</v>
      </c>
      <c r="CL310" s="101">
        <v>0</v>
      </c>
      <c r="CM310" s="101">
        <v>0</v>
      </c>
      <c r="CN310" s="101">
        <v>0</v>
      </c>
      <c r="CO310" s="101">
        <v>12</v>
      </c>
      <c r="CP310" s="220">
        <v>3</v>
      </c>
      <c r="CQ310" s="216">
        <v>3</v>
      </c>
      <c r="CR310" s="222">
        <v>1</v>
      </c>
      <c r="CS310" s="198">
        <v>3.0270000000000001</v>
      </c>
      <c r="CT310" s="198">
        <v>3.0270000000000001</v>
      </c>
      <c r="CU310" s="198">
        <v>3.1349999999999998</v>
      </c>
      <c r="CV310" s="198">
        <v>3.1349999999999998</v>
      </c>
      <c r="CW310" s="222">
        <v>0.50545094152626358</v>
      </c>
      <c r="CX310" s="272">
        <v>0.1166666666666667</v>
      </c>
      <c r="CY310" s="272">
        <v>984.54545454545473</v>
      </c>
      <c r="CZ310" s="272">
        <v>361</v>
      </c>
      <c r="DA310" s="272"/>
      <c r="DB310" s="272"/>
      <c r="DC310" s="272"/>
      <c r="DD310" s="230">
        <f t="shared" si="36"/>
        <v>0.50545094152626358</v>
      </c>
      <c r="DE310" s="273">
        <f t="shared" si="37"/>
        <v>0</v>
      </c>
      <c r="DF310" s="14">
        <f t="shared" si="38"/>
        <v>12</v>
      </c>
      <c r="DG310" s="148">
        <f t="shared" si="39"/>
        <v>3</v>
      </c>
      <c r="DH310" s="148">
        <f t="shared" si="40"/>
        <v>0.1</v>
      </c>
      <c r="DI310" s="273">
        <f t="shared" si="41"/>
        <v>3</v>
      </c>
      <c r="DJ310" s="264">
        <f t="shared" si="42"/>
        <v>1</v>
      </c>
      <c r="DL310" s="14" t="str">
        <f>IFERROR(#REF!-AP310,"")</f>
        <v/>
      </c>
      <c r="DN310" s="274" t="str">
        <f>IFERROR(#REF!-M310,"")</f>
        <v/>
      </c>
      <c r="DO310" s="186" t="e">
        <f>IF(#REF!&gt;AQ310,0,1)</f>
        <v>#REF!</v>
      </c>
      <c r="DP310" s="186">
        <f t="shared" si="43"/>
        <v>1</v>
      </c>
      <c r="DQ310" s="186">
        <f t="shared" si="44"/>
        <v>1</v>
      </c>
      <c r="DR310" s="186"/>
      <c r="DS310" s="186"/>
      <c r="DT310" s="186"/>
      <c r="DU310" s="186"/>
      <c r="DV310" s="186"/>
      <c r="DW310" s="186"/>
      <c r="DX310" s="186"/>
      <c r="DY310" s="186"/>
      <c r="DZ310" s="186"/>
      <c r="EA310" s="186"/>
      <c r="EB310" s="186"/>
      <c r="EC310" s="186"/>
      <c r="ED310" s="186"/>
      <c r="EE310" s="186"/>
      <c r="EF310" s="186"/>
      <c r="EG310" s="186"/>
      <c r="EH310" s="186"/>
      <c r="EI310" s="186"/>
      <c r="EJ310" s="186"/>
    </row>
    <row r="311" spans="1:140" s="195" customFormat="1" ht="31.5" hidden="1" customHeight="1" x14ac:dyDescent="0.2">
      <c r="A311" s="214">
        <v>44938</v>
      </c>
      <c r="B311" s="194">
        <v>12</v>
      </c>
      <c r="C311" s="194">
        <v>1</v>
      </c>
      <c r="D311" s="193">
        <v>2023</v>
      </c>
      <c r="E311" s="194">
        <v>434</v>
      </c>
      <c r="F311" s="194">
        <v>752</v>
      </c>
      <c r="G311" s="194">
        <v>9</v>
      </c>
      <c r="H311" s="207"/>
      <c r="I311" s="148"/>
      <c r="J311" s="148"/>
      <c r="K311" s="148"/>
      <c r="L311" s="148"/>
      <c r="M311" s="208">
        <v>0</v>
      </c>
      <c r="N311" s="209">
        <v>0</v>
      </c>
      <c r="O311" s="210">
        <v>0</v>
      </c>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c r="AO311" s="271"/>
      <c r="AP311" s="218">
        <v>0</v>
      </c>
      <c r="AQ311" s="219">
        <v>0</v>
      </c>
      <c r="AR311" s="217"/>
      <c r="AS311" s="217"/>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v>2</v>
      </c>
      <c r="BW311" s="186"/>
      <c r="BX311" s="186" t="s">
        <v>198</v>
      </c>
      <c r="BY311" s="221">
        <v>1.4999999999999999E-2</v>
      </c>
      <c r="BZ311" s="217">
        <v>0</v>
      </c>
      <c r="CA311" s="217"/>
      <c r="CB311" s="217">
        <v>0</v>
      </c>
      <c r="CC311" s="217">
        <v>0</v>
      </c>
      <c r="CD311" s="217"/>
      <c r="CE311" s="217">
        <v>0</v>
      </c>
      <c r="CF311" s="186">
        <v>0</v>
      </c>
      <c r="CG311" s="186">
        <v>0</v>
      </c>
      <c r="CH311" s="101">
        <v>0</v>
      </c>
      <c r="CI311" s="101">
        <v>0</v>
      </c>
      <c r="CJ311" s="101">
        <v>0</v>
      </c>
      <c r="CK311" s="101">
        <v>0</v>
      </c>
      <c r="CL311" s="101">
        <v>0</v>
      </c>
      <c r="CM311" s="101">
        <v>0</v>
      </c>
      <c r="CN311" s="101">
        <v>0</v>
      </c>
      <c r="CO311" s="101">
        <v>0</v>
      </c>
      <c r="CP311" s="220">
        <v>0</v>
      </c>
      <c r="CQ311" s="216">
        <v>0</v>
      </c>
      <c r="CR311" s="222"/>
      <c r="CS311" s="198">
        <v>0</v>
      </c>
      <c r="CT311" s="198">
        <v>0</v>
      </c>
      <c r="CU311" s="198"/>
      <c r="CV311" s="198"/>
      <c r="CW311" s="222"/>
      <c r="CX311" s="272"/>
      <c r="CY311" s="272">
        <v>0</v>
      </c>
      <c r="CZ311" s="272">
        <v>361</v>
      </c>
      <c r="DA311" s="272"/>
      <c r="DB311" s="272"/>
      <c r="DC311" s="272"/>
      <c r="DD311" s="230" t="str">
        <f t="shared" si="36"/>
        <v/>
      </c>
      <c r="DE311" s="273">
        <f t="shared" si="37"/>
        <v>0</v>
      </c>
      <c r="DF311" s="14">
        <f t="shared" si="38"/>
        <v>0</v>
      </c>
      <c r="DG311" s="148" t="str">
        <f t="shared" si="39"/>
        <v/>
      </c>
      <c r="DH311" s="148" t="str">
        <f t="shared" si="40"/>
        <v/>
      </c>
      <c r="DI311" s="273" t="str">
        <f t="shared" si="41"/>
        <v/>
      </c>
      <c r="DJ311" s="264" t="str">
        <f t="shared" si="42"/>
        <v/>
      </c>
      <c r="DL311" s="14" t="str">
        <f>IFERROR(#REF!-AP311,"")</f>
        <v/>
      </c>
      <c r="DN311" s="274" t="str">
        <f>IFERROR(#REF!-M311,"")</f>
        <v/>
      </c>
      <c r="DO311" s="186" t="e">
        <f>IF(#REF!&gt;AQ311,0,1)</f>
        <v>#REF!</v>
      </c>
      <c r="DP311" s="186">
        <f t="shared" si="43"/>
        <v>1</v>
      </c>
      <c r="DQ311" s="186">
        <f t="shared" si="44"/>
        <v>1</v>
      </c>
      <c r="DR311" s="186"/>
      <c r="DS311" s="186"/>
      <c r="DT311" s="186"/>
      <c r="DU311" s="186"/>
      <c r="DV311" s="186"/>
      <c r="DW311" s="186"/>
      <c r="DX311" s="186"/>
      <c r="DY311" s="186"/>
      <c r="DZ311" s="186"/>
      <c r="EA311" s="186"/>
      <c r="EB311" s="186"/>
      <c r="EC311" s="186"/>
      <c r="ED311" s="186"/>
      <c r="EE311" s="186"/>
      <c r="EF311" s="186"/>
      <c r="EG311" s="186"/>
      <c r="EH311" s="186"/>
      <c r="EI311" s="186"/>
      <c r="EJ311" s="186"/>
    </row>
    <row r="312" spans="1:140" s="195" customFormat="1" ht="31.5" hidden="1" customHeight="1" x14ac:dyDescent="0.2">
      <c r="A312" s="214">
        <v>44938</v>
      </c>
      <c r="B312" s="194">
        <v>12</v>
      </c>
      <c r="C312" s="194">
        <v>1</v>
      </c>
      <c r="D312" s="193">
        <v>2023</v>
      </c>
      <c r="E312" s="194">
        <v>571</v>
      </c>
      <c r="F312" s="194">
        <v>1064</v>
      </c>
      <c r="G312" s="194">
        <v>9</v>
      </c>
      <c r="H312" s="207" t="s">
        <v>396</v>
      </c>
      <c r="I312" s="148" t="s">
        <v>397</v>
      </c>
      <c r="J312" s="148" t="s">
        <v>193</v>
      </c>
      <c r="K312" s="148">
        <v>1</v>
      </c>
      <c r="L312" s="148"/>
      <c r="M312" s="208">
        <v>0</v>
      </c>
      <c r="N312" s="209">
        <v>0</v>
      </c>
      <c r="O312" s="210">
        <v>0</v>
      </c>
      <c r="P312" s="196">
        <v>1109</v>
      </c>
      <c r="Q312" s="196"/>
      <c r="R312" s="196"/>
      <c r="S312" s="196"/>
      <c r="T312" s="196"/>
      <c r="U312" s="196">
        <v>940</v>
      </c>
      <c r="V312" s="196"/>
      <c r="W312" s="196"/>
      <c r="X312" s="196"/>
      <c r="Y312" s="196"/>
      <c r="Z312" s="197">
        <v>142</v>
      </c>
      <c r="AA312" s="197"/>
      <c r="AB312" s="196"/>
      <c r="AC312" s="196"/>
      <c r="AD312" s="196"/>
      <c r="AE312" s="196"/>
      <c r="AF312" s="196"/>
      <c r="AG312" s="196"/>
      <c r="AH312" s="196"/>
      <c r="AI312" s="196"/>
      <c r="AJ312" s="196"/>
      <c r="AK312" s="196"/>
      <c r="AL312" s="197"/>
      <c r="AM312" s="197"/>
      <c r="AN312" s="271">
        <v>1109</v>
      </c>
      <c r="AO312" s="271">
        <v>940</v>
      </c>
      <c r="AP312" s="218">
        <v>20</v>
      </c>
      <c r="AQ312" s="219">
        <v>180</v>
      </c>
      <c r="AR312" s="217">
        <v>25.35211267605634</v>
      </c>
      <c r="AS312" s="217">
        <v>142</v>
      </c>
      <c r="AT312" s="217"/>
      <c r="AU312" s="217"/>
      <c r="AV312" s="217"/>
      <c r="AW312" s="217">
        <v>10</v>
      </c>
      <c r="AX312" s="217">
        <v>3</v>
      </c>
      <c r="AY312" s="217">
        <v>3</v>
      </c>
      <c r="AZ312" s="217"/>
      <c r="BA312" s="217"/>
      <c r="BB312" s="217"/>
      <c r="BC312" s="217"/>
      <c r="BD312" s="217"/>
      <c r="BE312" s="217"/>
      <c r="BF312" s="217"/>
      <c r="BG312" s="217"/>
      <c r="BH312" s="217"/>
      <c r="BI312" s="217"/>
      <c r="BJ312" s="217"/>
      <c r="BK312" s="217"/>
      <c r="BL312" s="217"/>
      <c r="BM312" s="217"/>
      <c r="BN312" s="217"/>
      <c r="BO312" s="217"/>
      <c r="BP312" s="217"/>
      <c r="BQ312" s="217"/>
      <c r="BR312" s="186" t="s">
        <v>194</v>
      </c>
      <c r="BS312" s="186" t="s">
        <v>195</v>
      </c>
      <c r="BT312" s="186" t="s">
        <v>398</v>
      </c>
      <c r="BU312" s="186" t="s">
        <v>197</v>
      </c>
      <c r="BV312" s="186">
        <v>2</v>
      </c>
      <c r="BW312" s="186" t="s">
        <v>399</v>
      </c>
      <c r="BX312" s="186" t="s">
        <v>198</v>
      </c>
      <c r="BY312" s="221">
        <v>1.4999999999999999E-2</v>
      </c>
      <c r="BZ312" s="217">
        <v>16</v>
      </c>
      <c r="CA312" s="217"/>
      <c r="CB312" s="217">
        <v>0</v>
      </c>
      <c r="CC312" s="217">
        <v>0</v>
      </c>
      <c r="CD312" s="217"/>
      <c r="CE312" s="217">
        <v>0</v>
      </c>
      <c r="CF312" s="186">
        <v>0</v>
      </c>
      <c r="CG312" s="186">
        <v>0</v>
      </c>
      <c r="CH312" s="101">
        <v>0</v>
      </c>
      <c r="CI312" s="101">
        <v>0</v>
      </c>
      <c r="CJ312" s="101">
        <v>0</v>
      </c>
      <c r="CK312" s="101">
        <v>0</v>
      </c>
      <c r="CL312" s="101">
        <v>0</v>
      </c>
      <c r="CM312" s="101">
        <v>0</v>
      </c>
      <c r="CN312" s="101">
        <v>0</v>
      </c>
      <c r="CO312" s="101">
        <v>16</v>
      </c>
      <c r="CP312" s="220">
        <v>0</v>
      </c>
      <c r="CQ312" s="216">
        <v>0</v>
      </c>
      <c r="CR312" s="222"/>
      <c r="CS312" s="198">
        <v>0</v>
      </c>
      <c r="CT312" s="198">
        <v>0</v>
      </c>
      <c r="CU312" s="198">
        <v>0</v>
      </c>
      <c r="CV312" s="198">
        <v>0</v>
      </c>
      <c r="CW312" s="222"/>
      <c r="CX312" s="272">
        <v>0</v>
      </c>
      <c r="CY312" s="272">
        <v>0</v>
      </c>
      <c r="CZ312" s="272">
        <v>361</v>
      </c>
      <c r="DA312" s="272"/>
      <c r="DB312" s="272"/>
      <c r="DC312" s="272"/>
      <c r="DD312" s="230" t="str">
        <f t="shared" si="36"/>
        <v/>
      </c>
      <c r="DE312" s="273">
        <f t="shared" si="37"/>
        <v>0</v>
      </c>
      <c r="DF312" s="14">
        <f t="shared" si="38"/>
        <v>16</v>
      </c>
      <c r="DG312" s="148" t="str">
        <f t="shared" si="39"/>
        <v/>
      </c>
      <c r="DH312" s="148">
        <f t="shared" si="40"/>
        <v>0</v>
      </c>
      <c r="DI312" s="273" t="str">
        <f t="shared" si="41"/>
        <v/>
      </c>
      <c r="DJ312" s="264" t="str">
        <f t="shared" si="42"/>
        <v/>
      </c>
      <c r="DL312" s="14" t="str">
        <f>IFERROR(#REF!-AP312,"")</f>
        <v/>
      </c>
      <c r="DN312" s="274" t="str">
        <f>IFERROR(#REF!-M312,"")</f>
        <v/>
      </c>
      <c r="DO312" s="186" t="e">
        <f>IF(#REF!&gt;AQ312,0,1)</f>
        <v>#REF!</v>
      </c>
      <c r="DP312" s="186">
        <f t="shared" si="43"/>
        <v>1</v>
      </c>
      <c r="DQ312" s="186">
        <f t="shared" si="44"/>
        <v>0</v>
      </c>
      <c r="DR312" s="186"/>
      <c r="DS312" s="186"/>
      <c r="DT312" s="186"/>
      <c r="DU312" s="186"/>
      <c r="DV312" s="186"/>
      <c r="DW312" s="186"/>
      <c r="DX312" s="186"/>
      <c r="DY312" s="186"/>
      <c r="DZ312" s="186"/>
      <c r="EA312" s="186"/>
      <c r="EB312" s="186"/>
      <c r="EC312" s="186"/>
      <c r="ED312" s="186"/>
      <c r="EE312" s="186"/>
      <c r="EF312" s="186"/>
      <c r="EG312" s="186"/>
      <c r="EH312" s="186"/>
      <c r="EI312" s="186"/>
      <c r="EJ312" s="186"/>
    </row>
    <row r="313" spans="1:140" s="195" customFormat="1" ht="31.5" hidden="1" customHeight="1" x14ac:dyDescent="0.2">
      <c r="A313" s="214">
        <v>44938</v>
      </c>
      <c r="B313" s="194">
        <v>12</v>
      </c>
      <c r="C313" s="194">
        <v>1</v>
      </c>
      <c r="D313" s="193">
        <v>2023</v>
      </c>
      <c r="E313" s="194">
        <v>571</v>
      </c>
      <c r="F313" s="194">
        <v>1065</v>
      </c>
      <c r="G313" s="194">
        <v>9</v>
      </c>
      <c r="H313" s="207" t="s">
        <v>400</v>
      </c>
      <c r="I313" s="148" t="s">
        <v>401</v>
      </c>
      <c r="J313" s="148" t="s">
        <v>193</v>
      </c>
      <c r="K313" s="148">
        <v>1</v>
      </c>
      <c r="L313" s="148"/>
      <c r="M313" s="208">
        <v>69</v>
      </c>
      <c r="N313" s="209">
        <v>66</v>
      </c>
      <c r="O313" s="210">
        <v>73</v>
      </c>
      <c r="P313" s="196">
        <v>81</v>
      </c>
      <c r="Q313" s="196"/>
      <c r="R313" s="196"/>
      <c r="S313" s="196"/>
      <c r="T313" s="196"/>
      <c r="U313" s="196">
        <v>65</v>
      </c>
      <c r="V313" s="196"/>
      <c r="W313" s="196"/>
      <c r="X313" s="196"/>
      <c r="Y313" s="196"/>
      <c r="Z313" s="197"/>
      <c r="AA313" s="197"/>
      <c r="AB313" s="196"/>
      <c r="AC313" s="196"/>
      <c r="AD313" s="196"/>
      <c r="AE313" s="196"/>
      <c r="AF313" s="196"/>
      <c r="AG313" s="196"/>
      <c r="AH313" s="196"/>
      <c r="AI313" s="196"/>
      <c r="AJ313" s="196"/>
      <c r="AK313" s="196"/>
      <c r="AL313" s="197"/>
      <c r="AM313" s="197"/>
      <c r="AN313" s="271">
        <v>81</v>
      </c>
      <c r="AO313" s="271">
        <v>65</v>
      </c>
      <c r="AP313" s="218">
        <v>20</v>
      </c>
      <c r="AQ313" s="219">
        <v>180</v>
      </c>
      <c r="AR313" s="217"/>
      <c r="AS313" s="217"/>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t="s">
        <v>194</v>
      </c>
      <c r="BS313" s="186" t="s">
        <v>195</v>
      </c>
      <c r="BT313" s="186" t="s">
        <v>402</v>
      </c>
      <c r="BU313" s="186" t="s">
        <v>197</v>
      </c>
      <c r="BV313" s="186">
        <v>2</v>
      </c>
      <c r="BW313" s="186" t="s">
        <v>399</v>
      </c>
      <c r="BX313" s="186" t="s">
        <v>198</v>
      </c>
      <c r="BY313" s="221">
        <v>1.4999999999999999E-2</v>
      </c>
      <c r="BZ313" s="217">
        <v>0</v>
      </c>
      <c r="CA313" s="217"/>
      <c r="CB313" s="217">
        <v>0</v>
      </c>
      <c r="CC313" s="217">
        <v>0</v>
      </c>
      <c r="CD313" s="217"/>
      <c r="CE313" s="217">
        <v>0</v>
      </c>
      <c r="CF313" s="186">
        <v>0</v>
      </c>
      <c r="CG313" s="186">
        <v>0</v>
      </c>
      <c r="CH313" s="101">
        <v>0</v>
      </c>
      <c r="CI313" s="101">
        <v>0</v>
      </c>
      <c r="CJ313" s="101">
        <v>0</v>
      </c>
      <c r="CK313" s="101">
        <v>0</v>
      </c>
      <c r="CL313" s="101">
        <v>0</v>
      </c>
      <c r="CM313" s="101">
        <v>0</v>
      </c>
      <c r="CN313" s="101">
        <v>0</v>
      </c>
      <c r="CO313" s="101">
        <v>0</v>
      </c>
      <c r="CP313" s="220">
        <v>0</v>
      </c>
      <c r="CQ313" s="216">
        <v>0</v>
      </c>
      <c r="CR313" s="222"/>
      <c r="CS313" s="198">
        <v>0</v>
      </c>
      <c r="CT313" s="198">
        <v>0</v>
      </c>
      <c r="CU313" s="198">
        <v>0</v>
      </c>
      <c r="CV313" s="198">
        <v>0</v>
      </c>
      <c r="CW313" s="222">
        <v>0.17391304347826089</v>
      </c>
      <c r="CX313" s="272"/>
      <c r="CY313" s="272">
        <v>0</v>
      </c>
      <c r="CZ313" s="272">
        <v>361</v>
      </c>
      <c r="DA313" s="272"/>
      <c r="DB313" s="272"/>
      <c r="DC313" s="272"/>
      <c r="DD313" s="230">
        <f t="shared" si="36"/>
        <v>0.17391304347826086</v>
      </c>
      <c r="DE313" s="273">
        <f t="shared" si="37"/>
        <v>0</v>
      </c>
      <c r="DF313" s="14">
        <f t="shared" si="38"/>
        <v>0</v>
      </c>
      <c r="DG313" s="148" t="str">
        <f t="shared" si="39"/>
        <v/>
      </c>
      <c r="DH313" s="148" t="str">
        <f t="shared" si="40"/>
        <v/>
      </c>
      <c r="DI313" s="273" t="str">
        <f t="shared" si="41"/>
        <v/>
      </c>
      <c r="DJ313" s="264" t="str">
        <f t="shared" si="42"/>
        <v/>
      </c>
      <c r="DL313" s="14" t="str">
        <f>IFERROR(#REF!-AP313,"")</f>
        <v/>
      </c>
      <c r="DN313" s="274" t="str">
        <f>IFERROR(#REF!-M313,"")</f>
        <v/>
      </c>
      <c r="DO313" s="186" t="e">
        <f>IF(#REF!&gt;AQ313,0,1)</f>
        <v>#REF!</v>
      </c>
      <c r="DP313" s="186">
        <f t="shared" si="43"/>
        <v>0</v>
      </c>
      <c r="DQ313" s="186">
        <f t="shared" si="44"/>
        <v>1</v>
      </c>
      <c r="DR313" s="186"/>
      <c r="DS313" s="186"/>
      <c r="DT313" s="186"/>
      <c r="DU313" s="186"/>
      <c r="DV313" s="186"/>
      <c r="DW313" s="186"/>
      <c r="DX313" s="186"/>
      <c r="DY313" s="186"/>
      <c r="DZ313" s="186"/>
      <c r="EA313" s="186"/>
      <c r="EB313" s="186"/>
      <c r="EC313" s="186"/>
      <c r="ED313" s="186"/>
      <c r="EE313" s="186"/>
      <c r="EF313" s="186"/>
      <c r="EG313" s="186"/>
      <c r="EH313" s="186"/>
      <c r="EI313" s="186"/>
      <c r="EJ313" s="186"/>
    </row>
    <row r="314" spans="1:140" s="195" customFormat="1" ht="31.5" hidden="1" customHeight="1" x14ac:dyDescent="0.2">
      <c r="A314" s="214">
        <v>44938</v>
      </c>
      <c r="B314" s="194">
        <v>12</v>
      </c>
      <c r="C314" s="194">
        <v>1</v>
      </c>
      <c r="D314" s="193">
        <v>2023</v>
      </c>
      <c r="E314" s="194">
        <v>571</v>
      </c>
      <c r="F314" s="194">
        <v>1068</v>
      </c>
      <c r="G314" s="194">
        <v>9</v>
      </c>
      <c r="H314" s="207"/>
      <c r="I314" s="148"/>
      <c r="J314" s="148"/>
      <c r="K314" s="148"/>
      <c r="L314" s="148"/>
      <c r="M314" s="208">
        <v>0</v>
      </c>
      <c r="N314" s="209">
        <v>0</v>
      </c>
      <c r="O314" s="210">
        <v>0</v>
      </c>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c r="AO314" s="271"/>
      <c r="AP314" s="218">
        <v>0</v>
      </c>
      <c r="AQ314" s="219">
        <v>0</v>
      </c>
      <c r="AR314" s="217"/>
      <c r="AS314" s="217"/>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v>2</v>
      </c>
      <c r="BW314" s="186"/>
      <c r="BX314" s="186" t="s">
        <v>198</v>
      </c>
      <c r="BY314" s="221">
        <v>1.4999999999999999E-2</v>
      </c>
      <c r="BZ314" s="217">
        <v>0</v>
      </c>
      <c r="CA314" s="217"/>
      <c r="CB314" s="217">
        <v>0</v>
      </c>
      <c r="CC314" s="217">
        <v>0</v>
      </c>
      <c r="CD314" s="217"/>
      <c r="CE314" s="217">
        <v>0</v>
      </c>
      <c r="CF314" s="186">
        <v>0</v>
      </c>
      <c r="CG314" s="186">
        <v>0</v>
      </c>
      <c r="CH314" s="101">
        <v>0</v>
      </c>
      <c r="CI314" s="101">
        <v>0</v>
      </c>
      <c r="CJ314" s="101">
        <v>0</v>
      </c>
      <c r="CK314" s="101">
        <v>0</v>
      </c>
      <c r="CL314" s="101">
        <v>0</v>
      </c>
      <c r="CM314" s="101">
        <v>0</v>
      </c>
      <c r="CN314" s="101">
        <v>0</v>
      </c>
      <c r="CO314" s="101">
        <v>0</v>
      </c>
      <c r="CP314" s="220">
        <v>0</v>
      </c>
      <c r="CQ314" s="216">
        <v>0</v>
      </c>
      <c r="CR314" s="222"/>
      <c r="CS314" s="198">
        <v>0</v>
      </c>
      <c r="CT314" s="198">
        <v>0</v>
      </c>
      <c r="CU314" s="198"/>
      <c r="CV314" s="198"/>
      <c r="CW314" s="222"/>
      <c r="CX314" s="272"/>
      <c r="CY314" s="272">
        <v>0</v>
      </c>
      <c r="CZ314" s="272">
        <v>361</v>
      </c>
      <c r="DA314" s="272"/>
      <c r="DB314" s="272"/>
      <c r="DC314" s="272"/>
      <c r="DD314" s="230" t="str">
        <f t="shared" si="36"/>
        <v/>
      </c>
      <c r="DE314" s="273">
        <f t="shared" si="37"/>
        <v>0</v>
      </c>
      <c r="DF314" s="14">
        <f t="shared" si="38"/>
        <v>0</v>
      </c>
      <c r="DG314" s="148" t="str">
        <f t="shared" si="39"/>
        <v/>
      </c>
      <c r="DH314" s="148" t="str">
        <f t="shared" si="40"/>
        <v/>
      </c>
      <c r="DI314" s="273" t="str">
        <f t="shared" si="41"/>
        <v/>
      </c>
      <c r="DJ314" s="264" t="str">
        <f t="shared" si="42"/>
        <v/>
      </c>
      <c r="DL314" s="14" t="str">
        <f>IFERROR(#REF!-AP314,"")</f>
        <v/>
      </c>
      <c r="DN314" s="274" t="str">
        <f>IFERROR(#REF!-M314,"")</f>
        <v/>
      </c>
      <c r="DO314" s="186" t="e">
        <f>IF(#REF!&gt;AQ314,0,1)</f>
        <v>#REF!</v>
      </c>
      <c r="DP314" s="186">
        <f t="shared" si="43"/>
        <v>1</v>
      </c>
      <c r="DQ314" s="186">
        <f t="shared" si="44"/>
        <v>1</v>
      </c>
      <c r="DR314" s="186"/>
      <c r="DS314" s="186"/>
      <c r="DT314" s="186"/>
      <c r="DU314" s="186"/>
      <c r="DV314" s="186"/>
      <c r="DW314" s="186"/>
      <c r="DX314" s="186"/>
      <c r="DY314" s="186"/>
      <c r="DZ314" s="186"/>
      <c r="EA314" s="186"/>
      <c r="EB314" s="186"/>
      <c r="EC314" s="186"/>
      <c r="ED314" s="186"/>
      <c r="EE314" s="186"/>
      <c r="EF314" s="186"/>
      <c r="EG314" s="186"/>
      <c r="EH314" s="186"/>
      <c r="EI314" s="186"/>
      <c r="EJ314" s="186"/>
    </row>
    <row r="315" spans="1:140" s="195" customFormat="1" ht="31.5" hidden="1" customHeight="1" x14ac:dyDescent="0.2">
      <c r="A315" s="214">
        <v>44938</v>
      </c>
      <c r="B315" s="194">
        <v>12</v>
      </c>
      <c r="C315" s="194">
        <v>1</v>
      </c>
      <c r="D315" s="193">
        <v>2023</v>
      </c>
      <c r="E315" s="194">
        <v>53</v>
      </c>
      <c r="F315" s="194">
        <v>131</v>
      </c>
      <c r="G315" s="194">
        <v>28</v>
      </c>
      <c r="H315" s="207" t="s">
        <v>382</v>
      </c>
      <c r="I315" s="148" t="s">
        <v>383</v>
      </c>
      <c r="J315" s="148" t="s">
        <v>263</v>
      </c>
      <c r="K315" s="148">
        <v>25</v>
      </c>
      <c r="L315" s="148">
        <v>1</v>
      </c>
      <c r="M315" s="208">
        <v>10</v>
      </c>
      <c r="N315" s="209">
        <v>9</v>
      </c>
      <c r="O315" s="210">
        <v>10</v>
      </c>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c r="AO315" s="271"/>
      <c r="AP315" s="218">
        <v>910</v>
      </c>
      <c r="AQ315" s="219">
        <v>99</v>
      </c>
      <c r="AR315" s="217"/>
      <c r="AS315" s="217"/>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t="s">
        <v>201</v>
      </c>
      <c r="BS315" s="186" t="s">
        <v>202</v>
      </c>
      <c r="BT315" s="186" t="s">
        <v>384</v>
      </c>
      <c r="BU315" s="186"/>
      <c r="BV315" s="186">
        <v>2</v>
      </c>
      <c r="BW315" s="186" t="s">
        <v>382</v>
      </c>
      <c r="BX315" s="186" t="s">
        <v>257</v>
      </c>
      <c r="BY315" s="221">
        <v>0.02</v>
      </c>
      <c r="BZ315" s="217">
        <v>0</v>
      </c>
      <c r="CA315" s="217">
        <v>0</v>
      </c>
      <c r="CB315" s="217">
        <v>0</v>
      </c>
      <c r="CC315" s="217">
        <v>0</v>
      </c>
      <c r="CD315" s="217">
        <v>0</v>
      </c>
      <c r="CE315" s="217">
        <v>0</v>
      </c>
      <c r="CF315" s="186">
        <v>0</v>
      </c>
      <c r="CG315" s="186">
        <v>0</v>
      </c>
      <c r="CH315" s="101">
        <v>0</v>
      </c>
      <c r="CI315" s="101">
        <v>0</v>
      </c>
      <c r="CJ315" s="101">
        <v>0</v>
      </c>
      <c r="CK315" s="101">
        <v>0</v>
      </c>
      <c r="CL315" s="101">
        <v>0</v>
      </c>
      <c r="CM315" s="101">
        <v>0</v>
      </c>
      <c r="CN315" s="101">
        <v>0</v>
      </c>
      <c r="CO315" s="101">
        <v>0</v>
      </c>
      <c r="CP315" s="220">
        <v>0</v>
      </c>
      <c r="CQ315" s="216">
        <v>0</v>
      </c>
      <c r="CR315" s="222"/>
      <c r="CS315" s="198">
        <v>0</v>
      </c>
      <c r="CT315" s="198">
        <v>0</v>
      </c>
      <c r="CU315" s="198"/>
      <c r="CV315" s="198"/>
      <c r="CW315" s="222"/>
      <c r="CX315" s="272"/>
      <c r="CY315" s="272">
        <v>0</v>
      </c>
      <c r="CZ315" s="272">
        <v>361</v>
      </c>
      <c r="DA315" s="272"/>
      <c r="DB315" s="272"/>
      <c r="DC315" s="272"/>
      <c r="DD315" s="230">
        <f t="shared" si="36"/>
        <v>-1</v>
      </c>
      <c r="DE315" s="273">
        <f t="shared" si="37"/>
        <v>0</v>
      </c>
      <c r="DF315" s="14">
        <f t="shared" si="38"/>
        <v>0</v>
      </c>
      <c r="DG315" s="148">
        <f t="shared" si="39"/>
        <v>0</v>
      </c>
      <c r="DH315" s="148" t="str">
        <f t="shared" si="40"/>
        <v/>
      </c>
      <c r="DI315" s="273">
        <f t="shared" si="41"/>
        <v>0</v>
      </c>
      <c r="DJ315" s="264" t="str">
        <f t="shared" si="42"/>
        <v/>
      </c>
      <c r="DL315" s="14" t="str">
        <f>IFERROR(#REF!-AP315,"")</f>
        <v/>
      </c>
      <c r="DN315" s="274" t="str">
        <f>IFERROR(#REF!-M315,"")</f>
        <v/>
      </c>
      <c r="DO315" s="186" t="e">
        <f>IF(#REF!&gt;AQ315,0,1)</f>
        <v>#REF!</v>
      </c>
      <c r="DP315" s="186">
        <f t="shared" si="43"/>
        <v>0</v>
      </c>
      <c r="DQ315" s="186">
        <f t="shared" si="44"/>
        <v>1</v>
      </c>
      <c r="DR315" s="186"/>
      <c r="DS315" s="186"/>
      <c r="DT315" s="186"/>
      <c r="DU315" s="186"/>
      <c r="DV315" s="186"/>
      <c r="DW315" s="186"/>
      <c r="DX315" s="186"/>
      <c r="DY315" s="186"/>
      <c r="DZ315" s="186"/>
      <c r="EA315" s="186"/>
      <c r="EB315" s="186"/>
      <c r="EC315" s="186"/>
      <c r="ED315" s="186"/>
      <c r="EE315" s="186"/>
      <c r="EF315" s="186"/>
      <c r="EG315" s="186"/>
      <c r="EH315" s="186"/>
      <c r="EI315" s="186"/>
      <c r="EJ315" s="186"/>
    </row>
    <row r="316" spans="1:140" s="195" customFormat="1" ht="31.5" hidden="1" customHeight="1" x14ac:dyDescent="0.2">
      <c r="A316" s="214">
        <v>44938</v>
      </c>
      <c r="B316" s="194">
        <v>12</v>
      </c>
      <c r="C316" s="194">
        <v>1</v>
      </c>
      <c r="D316" s="193">
        <v>2023</v>
      </c>
      <c r="E316" s="194">
        <v>159</v>
      </c>
      <c r="F316" s="194">
        <v>299</v>
      </c>
      <c r="G316" s="194">
        <v>30</v>
      </c>
      <c r="H316" s="207" t="s">
        <v>385</v>
      </c>
      <c r="I316" s="148" t="s">
        <v>386</v>
      </c>
      <c r="J316" s="148" t="s">
        <v>387</v>
      </c>
      <c r="K316" s="148">
        <v>3</v>
      </c>
      <c r="L316" s="148">
        <v>2</v>
      </c>
      <c r="M316" s="208">
        <v>115</v>
      </c>
      <c r="N316" s="209">
        <v>106</v>
      </c>
      <c r="O316" s="210">
        <v>123</v>
      </c>
      <c r="P316" s="196">
        <v>132</v>
      </c>
      <c r="Q316" s="196">
        <v>150</v>
      </c>
      <c r="R316" s="196"/>
      <c r="S316" s="196"/>
      <c r="T316" s="196"/>
      <c r="U316" s="196">
        <v>107</v>
      </c>
      <c r="V316" s="196">
        <v>105</v>
      </c>
      <c r="W316" s="196"/>
      <c r="X316" s="196"/>
      <c r="Y316" s="196"/>
      <c r="Z316" s="197">
        <v>120</v>
      </c>
      <c r="AA316" s="197">
        <v>113</v>
      </c>
      <c r="AB316" s="196"/>
      <c r="AC316" s="196"/>
      <c r="AD316" s="196"/>
      <c r="AE316" s="196"/>
      <c r="AF316" s="196"/>
      <c r="AG316" s="196"/>
      <c r="AH316" s="196"/>
      <c r="AI316" s="196"/>
      <c r="AJ316" s="196"/>
      <c r="AK316" s="196"/>
      <c r="AL316" s="197"/>
      <c r="AM316" s="197"/>
      <c r="AN316" s="271">
        <v>141</v>
      </c>
      <c r="AO316" s="271">
        <v>106</v>
      </c>
      <c r="AP316" s="218">
        <v>86</v>
      </c>
      <c r="AQ316" s="219">
        <v>126</v>
      </c>
      <c r="AR316" s="217">
        <v>92.703862660944196</v>
      </c>
      <c r="AS316" s="217">
        <v>116.5</v>
      </c>
      <c r="AT316" s="217"/>
      <c r="AU316" s="217"/>
      <c r="AV316" s="217">
        <v>840</v>
      </c>
      <c r="AW316" s="217">
        <v>3</v>
      </c>
      <c r="AX316" s="217">
        <v>4</v>
      </c>
      <c r="AY316" s="217">
        <v>3</v>
      </c>
      <c r="AZ316" s="217"/>
      <c r="BA316" s="217"/>
      <c r="BB316" s="217"/>
      <c r="BC316" s="217"/>
      <c r="BD316" s="217"/>
      <c r="BE316" s="217"/>
      <c r="BF316" s="217"/>
      <c r="BG316" s="217"/>
      <c r="BH316" s="217"/>
      <c r="BI316" s="217"/>
      <c r="BJ316" s="217"/>
      <c r="BK316" s="217"/>
      <c r="BL316" s="217"/>
      <c r="BM316" s="217"/>
      <c r="BN316" s="217"/>
      <c r="BO316" s="217"/>
      <c r="BP316" s="217"/>
      <c r="BQ316" s="217"/>
      <c r="BR316" s="186" t="s">
        <v>201</v>
      </c>
      <c r="BS316" s="186" t="s">
        <v>202</v>
      </c>
      <c r="BT316" s="186"/>
      <c r="BU316" s="186"/>
      <c r="BV316" s="186">
        <v>2</v>
      </c>
      <c r="BW316" s="186" t="s">
        <v>385</v>
      </c>
      <c r="BX316" s="186" t="s">
        <v>257</v>
      </c>
      <c r="BY316" s="221">
        <v>0.02</v>
      </c>
      <c r="BZ316" s="217">
        <v>10</v>
      </c>
      <c r="CA316" s="217">
        <v>5</v>
      </c>
      <c r="CB316" s="217">
        <v>845</v>
      </c>
      <c r="CC316" s="217">
        <v>0</v>
      </c>
      <c r="CD316" s="217">
        <v>0</v>
      </c>
      <c r="CE316" s="217">
        <v>0</v>
      </c>
      <c r="CF316" s="186">
        <v>1</v>
      </c>
      <c r="CG316" s="186">
        <v>2</v>
      </c>
      <c r="CH316" s="101">
        <v>1</v>
      </c>
      <c r="CI316" s="101">
        <v>0</v>
      </c>
      <c r="CJ316" s="101">
        <v>0</v>
      </c>
      <c r="CK316" s="101">
        <v>0</v>
      </c>
      <c r="CL316" s="101">
        <v>0</v>
      </c>
      <c r="CM316" s="101">
        <v>0</v>
      </c>
      <c r="CN316" s="101">
        <v>0</v>
      </c>
      <c r="CO316" s="101">
        <v>10</v>
      </c>
      <c r="CP316" s="220">
        <v>5</v>
      </c>
      <c r="CQ316" s="216">
        <v>845</v>
      </c>
      <c r="CR316" s="222">
        <v>5.9171597633136093E-3</v>
      </c>
      <c r="CS316" s="198">
        <v>0.57499999999999996</v>
      </c>
      <c r="CT316" s="198">
        <v>97.174999999999997</v>
      </c>
      <c r="CU316" s="198">
        <v>0.53</v>
      </c>
      <c r="CV316" s="198">
        <v>89.57</v>
      </c>
      <c r="CW316" s="222">
        <v>0.2260869565217391</v>
      </c>
      <c r="CX316" s="272">
        <v>5.393518518518519E-2</v>
      </c>
      <c r="CY316" s="272">
        <v>1192448.636363636</v>
      </c>
      <c r="CZ316" s="272">
        <v>361</v>
      </c>
      <c r="DA316" s="272"/>
      <c r="DB316" s="272"/>
      <c r="DC316" s="272"/>
      <c r="DD316" s="230">
        <f t="shared" si="36"/>
        <v>0.22608695652173913</v>
      </c>
      <c r="DE316" s="273">
        <f t="shared" si="37"/>
        <v>840</v>
      </c>
      <c r="DF316" s="14">
        <f t="shared" si="38"/>
        <v>10</v>
      </c>
      <c r="DG316" s="148">
        <f t="shared" si="39"/>
        <v>5</v>
      </c>
      <c r="DH316" s="148">
        <f t="shared" si="40"/>
        <v>0.1</v>
      </c>
      <c r="DI316" s="273">
        <f t="shared" si="41"/>
        <v>845</v>
      </c>
      <c r="DJ316" s="264">
        <f t="shared" si="42"/>
        <v>5.9171597633136093E-3</v>
      </c>
      <c r="DL316" s="14" t="str">
        <f>IFERROR(#REF!-AP316,"")</f>
        <v/>
      </c>
      <c r="DN316" s="274" t="str">
        <f>IFERROR(#REF!-M316,"")</f>
        <v/>
      </c>
      <c r="DO316" s="186" t="e">
        <f>IF(#REF!&gt;AQ316,0,1)</f>
        <v>#REF!</v>
      </c>
      <c r="DP316" s="186">
        <f t="shared" si="43"/>
        <v>1</v>
      </c>
      <c r="DQ316" s="186">
        <f t="shared" si="44"/>
        <v>1</v>
      </c>
      <c r="DR316" s="186"/>
      <c r="DS316" s="186"/>
      <c r="DT316" s="186"/>
      <c r="DU316" s="186"/>
      <c r="DV316" s="186"/>
      <c r="DW316" s="186"/>
      <c r="DX316" s="186"/>
      <c r="DY316" s="186"/>
      <c r="DZ316" s="186"/>
      <c r="EA316" s="186"/>
      <c r="EB316" s="186"/>
      <c r="EC316" s="186"/>
      <c r="ED316" s="186"/>
      <c r="EE316" s="186"/>
      <c r="EF316" s="186"/>
      <c r="EG316" s="186"/>
      <c r="EH316" s="186"/>
      <c r="EI316" s="186"/>
      <c r="EJ316" s="186"/>
    </row>
    <row r="317" spans="1:140" s="195" customFormat="1" ht="31.5" hidden="1" customHeight="1" x14ac:dyDescent="0.2">
      <c r="A317" s="214">
        <v>44938</v>
      </c>
      <c r="B317" s="194">
        <v>12</v>
      </c>
      <c r="C317" s="194">
        <v>1</v>
      </c>
      <c r="D317" s="193">
        <v>2023</v>
      </c>
      <c r="E317" s="194">
        <v>433</v>
      </c>
      <c r="F317" s="194">
        <v>452</v>
      </c>
      <c r="G317" s="194">
        <v>48</v>
      </c>
      <c r="H317" s="207" t="s">
        <v>276</v>
      </c>
      <c r="I317" s="148" t="s">
        <v>277</v>
      </c>
      <c r="J317" s="148" t="s">
        <v>270</v>
      </c>
      <c r="K317" s="148">
        <v>4</v>
      </c>
      <c r="L317" s="148">
        <v>2</v>
      </c>
      <c r="M317" s="208">
        <v>270</v>
      </c>
      <c r="N317" s="209">
        <v>251</v>
      </c>
      <c r="O317" s="210">
        <v>288</v>
      </c>
      <c r="P317" s="196">
        <v>351</v>
      </c>
      <c r="Q317" s="196">
        <v>264</v>
      </c>
      <c r="R317" s="196"/>
      <c r="S317" s="196"/>
      <c r="T317" s="196"/>
      <c r="U317" s="196">
        <v>231</v>
      </c>
      <c r="V317" s="196">
        <v>217</v>
      </c>
      <c r="W317" s="196"/>
      <c r="X317" s="196"/>
      <c r="Y317" s="196"/>
      <c r="Z317" s="197"/>
      <c r="AA317" s="197"/>
      <c r="AB317" s="196"/>
      <c r="AC317" s="196"/>
      <c r="AD317" s="196"/>
      <c r="AE317" s="196"/>
      <c r="AF317" s="196"/>
      <c r="AG317" s="196"/>
      <c r="AH317" s="196"/>
      <c r="AI317" s="196"/>
      <c r="AJ317" s="196"/>
      <c r="AK317" s="196"/>
      <c r="AL317" s="197"/>
      <c r="AM317" s="197"/>
      <c r="AN317" s="271">
        <v>307.5</v>
      </c>
      <c r="AO317" s="271">
        <v>224</v>
      </c>
      <c r="AP317" s="218">
        <v>96</v>
      </c>
      <c r="AQ317" s="219">
        <v>150</v>
      </c>
      <c r="AR317" s="217"/>
      <c r="AS317" s="217"/>
      <c r="AT317" s="217"/>
      <c r="AU317" s="217"/>
      <c r="AV317" s="217">
        <v>640</v>
      </c>
      <c r="AW317" s="217">
        <v>3</v>
      </c>
      <c r="AX317" s="217">
        <v>2</v>
      </c>
      <c r="AY317" s="217">
        <v>4</v>
      </c>
      <c r="AZ317" s="217"/>
      <c r="BA317" s="217"/>
      <c r="BB317" s="217"/>
      <c r="BC317" s="217"/>
      <c r="BD317" s="217"/>
      <c r="BE317" s="217"/>
      <c r="BF317" s="217"/>
      <c r="BG317" s="217"/>
      <c r="BH317" s="217"/>
      <c r="BI317" s="217"/>
      <c r="BJ317" s="217"/>
      <c r="BK317" s="217"/>
      <c r="BL317" s="217"/>
      <c r="BM317" s="217"/>
      <c r="BN317" s="217"/>
      <c r="BO317" s="217"/>
      <c r="BP317" s="217"/>
      <c r="BQ317" s="217"/>
      <c r="BR317" s="186" t="s">
        <v>201</v>
      </c>
      <c r="BS317" s="186" t="s">
        <v>202</v>
      </c>
      <c r="BT317" s="186"/>
      <c r="BU317" s="186"/>
      <c r="BV317" s="186">
        <v>2</v>
      </c>
      <c r="BW317" s="186" t="s">
        <v>278</v>
      </c>
      <c r="BX317" s="186" t="s">
        <v>257</v>
      </c>
      <c r="BY317" s="221">
        <v>0.02</v>
      </c>
      <c r="BZ317" s="217">
        <v>9</v>
      </c>
      <c r="CA317" s="217">
        <v>4.5</v>
      </c>
      <c r="CB317" s="217">
        <v>644</v>
      </c>
      <c r="CC317" s="217">
        <v>0</v>
      </c>
      <c r="CD317" s="217">
        <v>0</v>
      </c>
      <c r="CE317" s="217">
        <v>0</v>
      </c>
      <c r="CF317" s="186">
        <v>1</v>
      </c>
      <c r="CG317" s="186">
        <v>1</v>
      </c>
      <c r="CH317" s="101">
        <v>2</v>
      </c>
      <c r="CI317" s="101">
        <v>0</v>
      </c>
      <c r="CJ317" s="101">
        <v>0</v>
      </c>
      <c r="CK317" s="101">
        <v>0</v>
      </c>
      <c r="CL317" s="101">
        <v>0</v>
      </c>
      <c r="CM317" s="101">
        <v>0</v>
      </c>
      <c r="CN317" s="101">
        <v>0</v>
      </c>
      <c r="CO317" s="101">
        <v>9</v>
      </c>
      <c r="CP317" s="220">
        <v>4</v>
      </c>
      <c r="CQ317" s="216">
        <v>644</v>
      </c>
      <c r="CR317" s="222">
        <v>6.987577639751553E-3</v>
      </c>
      <c r="CS317" s="198">
        <v>1.2150000000000001</v>
      </c>
      <c r="CT317" s="198">
        <v>173.88</v>
      </c>
      <c r="CU317" s="198">
        <v>1.008</v>
      </c>
      <c r="CV317" s="198">
        <v>144.256</v>
      </c>
      <c r="CW317" s="222">
        <v>0.1388888888888889</v>
      </c>
      <c r="CX317" s="272"/>
      <c r="CY317" s="272">
        <v>1014475.636363636</v>
      </c>
      <c r="CZ317" s="272">
        <v>361</v>
      </c>
      <c r="DA317" s="272"/>
      <c r="DB317" s="272"/>
      <c r="DC317" s="272"/>
      <c r="DD317" s="230">
        <f t="shared" si="36"/>
        <v>0.1388888888888889</v>
      </c>
      <c r="DE317" s="273">
        <f t="shared" si="37"/>
        <v>640</v>
      </c>
      <c r="DF317" s="14">
        <f t="shared" si="38"/>
        <v>9</v>
      </c>
      <c r="DG317" s="148">
        <f t="shared" si="39"/>
        <v>5</v>
      </c>
      <c r="DH317" s="148" t="str">
        <f t="shared" si="40"/>
        <v/>
      </c>
      <c r="DI317" s="273">
        <f t="shared" si="41"/>
        <v>645</v>
      </c>
      <c r="DJ317" s="264">
        <f t="shared" si="42"/>
        <v>7.7519379844961239E-3</v>
      </c>
      <c r="DL317" s="14" t="str">
        <f>IFERROR(#REF!-AP317,"")</f>
        <v/>
      </c>
      <c r="DN317" s="274" t="str">
        <f>IFERROR(#REF!-M317,"")</f>
        <v/>
      </c>
      <c r="DO317" s="186" t="e">
        <f>IF(#REF!&gt;AQ317,0,1)</f>
        <v>#REF!</v>
      </c>
      <c r="DP317" s="186">
        <f t="shared" si="43"/>
        <v>0</v>
      </c>
      <c r="DQ317" s="186">
        <f t="shared" si="44"/>
        <v>1</v>
      </c>
      <c r="DR317" s="186"/>
      <c r="DS317" s="186"/>
      <c r="DT317" s="186"/>
      <c r="DU317" s="186"/>
      <c r="DV317" s="186"/>
      <c r="DW317" s="186"/>
      <c r="DX317" s="186"/>
      <c r="DY317" s="186"/>
      <c r="DZ317" s="186"/>
      <c r="EA317" s="186"/>
      <c r="EB317" s="186"/>
      <c r="EC317" s="186"/>
      <c r="ED317" s="186"/>
      <c r="EE317" s="186"/>
      <c r="EF317" s="186"/>
      <c r="EG317" s="186"/>
      <c r="EH317" s="186"/>
      <c r="EI317" s="186"/>
      <c r="EJ317" s="186"/>
    </row>
    <row r="318" spans="1:140" s="195" customFormat="1" ht="31.5" hidden="1" customHeight="1" x14ac:dyDescent="0.2">
      <c r="A318" s="214">
        <v>44938</v>
      </c>
      <c r="B318" s="194">
        <v>12</v>
      </c>
      <c r="C318" s="194">
        <v>1</v>
      </c>
      <c r="D318" s="193">
        <v>2023</v>
      </c>
      <c r="E318" s="194">
        <v>433</v>
      </c>
      <c r="F318" s="194">
        <v>453</v>
      </c>
      <c r="G318" s="194">
        <v>48</v>
      </c>
      <c r="H318" s="207" t="s">
        <v>279</v>
      </c>
      <c r="I318" s="148" t="s">
        <v>280</v>
      </c>
      <c r="J318" s="148" t="s">
        <v>270</v>
      </c>
      <c r="K318" s="148">
        <v>4</v>
      </c>
      <c r="L318" s="148">
        <v>2</v>
      </c>
      <c r="M318" s="208">
        <v>175</v>
      </c>
      <c r="N318" s="209">
        <v>162</v>
      </c>
      <c r="O318" s="210">
        <v>187</v>
      </c>
      <c r="P318" s="196">
        <v>197</v>
      </c>
      <c r="Q318" s="196">
        <v>195</v>
      </c>
      <c r="R318" s="196"/>
      <c r="S318" s="196"/>
      <c r="T318" s="196"/>
      <c r="U318" s="196">
        <v>149</v>
      </c>
      <c r="V318" s="196">
        <v>148</v>
      </c>
      <c r="W318" s="196"/>
      <c r="X318" s="196"/>
      <c r="Y318" s="196"/>
      <c r="Z318" s="197">
        <v>138</v>
      </c>
      <c r="AA318" s="197">
        <v>139</v>
      </c>
      <c r="AB318" s="196"/>
      <c r="AC318" s="196"/>
      <c r="AD318" s="196"/>
      <c r="AE318" s="196"/>
      <c r="AF318" s="196"/>
      <c r="AG318" s="196"/>
      <c r="AH318" s="196"/>
      <c r="AI318" s="196"/>
      <c r="AJ318" s="196"/>
      <c r="AK318" s="196"/>
      <c r="AL318" s="197"/>
      <c r="AM318" s="197"/>
      <c r="AN318" s="271">
        <v>196</v>
      </c>
      <c r="AO318" s="271">
        <v>148.5</v>
      </c>
      <c r="AP318" s="218">
        <v>96</v>
      </c>
      <c r="AQ318" s="219">
        <v>150</v>
      </c>
      <c r="AR318" s="217">
        <v>103.97111913357401</v>
      </c>
      <c r="AS318" s="217">
        <v>138.5</v>
      </c>
      <c r="AT318" s="217"/>
      <c r="AU318" s="217"/>
      <c r="AV318" s="217">
        <v>640</v>
      </c>
      <c r="AW318" s="217">
        <v>1</v>
      </c>
      <c r="AX318" s="217">
        <v>3</v>
      </c>
      <c r="AY318" s="217">
        <v>4</v>
      </c>
      <c r="AZ318" s="217"/>
      <c r="BA318" s="217"/>
      <c r="BB318" s="217"/>
      <c r="BC318" s="217"/>
      <c r="BD318" s="217"/>
      <c r="BE318" s="217"/>
      <c r="BF318" s="217"/>
      <c r="BG318" s="217"/>
      <c r="BH318" s="217"/>
      <c r="BI318" s="217"/>
      <c r="BJ318" s="217"/>
      <c r="BK318" s="217"/>
      <c r="BL318" s="217"/>
      <c r="BM318" s="217"/>
      <c r="BN318" s="217"/>
      <c r="BO318" s="217"/>
      <c r="BP318" s="217"/>
      <c r="BQ318" s="217"/>
      <c r="BR318" s="186" t="s">
        <v>201</v>
      </c>
      <c r="BS318" s="186" t="s">
        <v>202</v>
      </c>
      <c r="BT318" s="186"/>
      <c r="BU318" s="186"/>
      <c r="BV318" s="186">
        <v>2</v>
      </c>
      <c r="BW318" s="186" t="s">
        <v>278</v>
      </c>
      <c r="BX318" s="186" t="s">
        <v>257</v>
      </c>
      <c r="BY318" s="221">
        <v>0.02</v>
      </c>
      <c r="BZ318" s="217">
        <v>8</v>
      </c>
      <c r="CA318" s="217">
        <v>4</v>
      </c>
      <c r="CB318" s="217">
        <v>644</v>
      </c>
      <c r="CC318" s="217">
        <v>0</v>
      </c>
      <c r="CD318" s="217">
        <v>0</v>
      </c>
      <c r="CE318" s="217">
        <v>0</v>
      </c>
      <c r="CF318" s="186">
        <v>0</v>
      </c>
      <c r="CG318" s="186">
        <v>1</v>
      </c>
      <c r="CH318" s="101">
        <v>2</v>
      </c>
      <c r="CI318" s="101">
        <v>0</v>
      </c>
      <c r="CJ318" s="101">
        <v>0</v>
      </c>
      <c r="CK318" s="101">
        <v>0</v>
      </c>
      <c r="CL318" s="101">
        <v>0</v>
      </c>
      <c r="CM318" s="101">
        <v>0</v>
      </c>
      <c r="CN318" s="101">
        <v>0</v>
      </c>
      <c r="CO318" s="101">
        <v>8</v>
      </c>
      <c r="CP318" s="220">
        <v>4</v>
      </c>
      <c r="CQ318" s="216">
        <v>644</v>
      </c>
      <c r="CR318" s="222">
        <v>6.2111801242236021E-3</v>
      </c>
      <c r="CS318" s="198">
        <v>0.7</v>
      </c>
      <c r="CT318" s="198">
        <v>112.7</v>
      </c>
      <c r="CU318" s="198">
        <v>0.59399999999999997</v>
      </c>
      <c r="CV318" s="198">
        <v>95.634</v>
      </c>
      <c r="CW318" s="222">
        <v>0.12</v>
      </c>
      <c r="CX318" s="272">
        <v>3.847222222222222E-2</v>
      </c>
      <c r="CY318" s="272">
        <v>1014475.636363636</v>
      </c>
      <c r="CZ318" s="272">
        <v>361</v>
      </c>
      <c r="DA318" s="272"/>
      <c r="DB318" s="272"/>
      <c r="DC318" s="272"/>
      <c r="DD318" s="230">
        <f t="shared" si="36"/>
        <v>0.12</v>
      </c>
      <c r="DE318" s="273">
        <f t="shared" si="37"/>
        <v>640</v>
      </c>
      <c r="DF318" s="14">
        <f t="shared" si="38"/>
        <v>8</v>
      </c>
      <c r="DG318" s="148">
        <f t="shared" si="39"/>
        <v>4</v>
      </c>
      <c r="DH318" s="148">
        <f t="shared" si="40"/>
        <v>0</v>
      </c>
      <c r="DI318" s="273">
        <f t="shared" si="41"/>
        <v>644</v>
      </c>
      <c r="DJ318" s="264">
        <f t="shared" si="42"/>
        <v>6.2111801242236021E-3</v>
      </c>
      <c r="DL318" s="14" t="str">
        <f>IFERROR(#REF!-AP318,"")</f>
        <v/>
      </c>
      <c r="DN318" s="274" t="str">
        <f>IFERROR(#REF!-M318,"")</f>
        <v/>
      </c>
      <c r="DO318" s="186" t="e">
        <f>IF(#REF!&gt;AQ318,0,1)</f>
        <v>#REF!</v>
      </c>
      <c r="DP318" s="186">
        <f t="shared" si="43"/>
        <v>0</v>
      </c>
      <c r="DQ318" s="186">
        <f t="shared" si="44"/>
        <v>1</v>
      </c>
      <c r="DR318" s="186"/>
      <c r="DS318" s="186"/>
      <c r="DT318" s="186"/>
      <c r="DU318" s="186"/>
      <c r="DV318" s="186"/>
      <c r="DW318" s="186"/>
      <c r="DX318" s="186"/>
      <c r="DY318" s="186"/>
      <c r="DZ318" s="186"/>
      <c r="EA318" s="186"/>
      <c r="EB318" s="186"/>
      <c r="EC318" s="186"/>
      <c r="ED318" s="186"/>
      <c r="EE318" s="186"/>
      <c r="EF318" s="186"/>
      <c r="EG318" s="186"/>
      <c r="EH318" s="186"/>
      <c r="EI318" s="186"/>
      <c r="EJ318" s="186"/>
    </row>
    <row r="319" spans="1:140" s="195" customFormat="1" ht="31.5" hidden="1" customHeight="1" x14ac:dyDescent="0.2">
      <c r="A319" s="214">
        <v>44941</v>
      </c>
      <c r="B319" s="194">
        <v>15</v>
      </c>
      <c r="C319" s="194">
        <v>1</v>
      </c>
      <c r="D319" s="193">
        <v>2023</v>
      </c>
      <c r="E319" s="194">
        <v>640</v>
      </c>
      <c r="F319" s="194">
        <v>1197</v>
      </c>
      <c r="G319" s="194">
        <v>0</v>
      </c>
      <c r="H319" s="207" t="s">
        <v>403</v>
      </c>
      <c r="I319" s="148"/>
      <c r="J319" s="148"/>
      <c r="K319" s="148"/>
      <c r="L319" s="148"/>
      <c r="M319" s="208">
        <v>187</v>
      </c>
      <c r="N319" s="209">
        <v>178</v>
      </c>
      <c r="O319" s="210">
        <v>196</v>
      </c>
      <c r="P319" s="196">
        <v>1143</v>
      </c>
      <c r="Q319" s="196">
        <v>1215</v>
      </c>
      <c r="R319" s="196">
        <v>1436</v>
      </c>
      <c r="S319" s="196">
        <v>1236</v>
      </c>
      <c r="T319" s="196">
        <v>1302</v>
      </c>
      <c r="U319" s="196">
        <v>177</v>
      </c>
      <c r="V319" s="196">
        <v>183</v>
      </c>
      <c r="W319" s="196">
        <v>169</v>
      </c>
      <c r="X319" s="196">
        <v>159</v>
      </c>
      <c r="Y319" s="196">
        <v>178</v>
      </c>
      <c r="Z319" s="197"/>
      <c r="AA319" s="197"/>
      <c r="AB319" s="196"/>
      <c r="AC319" s="196"/>
      <c r="AD319" s="196"/>
      <c r="AE319" s="196"/>
      <c r="AF319" s="196"/>
      <c r="AG319" s="196"/>
      <c r="AH319" s="196"/>
      <c r="AI319" s="196"/>
      <c r="AJ319" s="196"/>
      <c r="AK319" s="196"/>
      <c r="AL319" s="197"/>
      <c r="AM319" s="197"/>
      <c r="AN319" s="271">
        <v>1266.4000000000001</v>
      </c>
      <c r="AO319" s="271">
        <v>173.2</v>
      </c>
      <c r="AP319" s="218">
        <v>0</v>
      </c>
      <c r="AQ319" s="219">
        <v>0</v>
      </c>
      <c r="AR319" s="217"/>
      <c r="AS319" s="217"/>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t="s">
        <v>394</v>
      </c>
      <c r="BS319" s="186" t="s">
        <v>395</v>
      </c>
      <c r="BT319" s="186"/>
      <c r="BU319" s="186"/>
      <c r="BV319" s="186">
        <v>2</v>
      </c>
      <c r="BW319" s="186" t="s">
        <v>403</v>
      </c>
      <c r="BX319" s="186"/>
      <c r="BY319" s="221">
        <v>0</v>
      </c>
      <c r="BZ319" s="217">
        <v>0</v>
      </c>
      <c r="CA319" s="217"/>
      <c r="CB319" s="217">
        <v>0</v>
      </c>
      <c r="CC319" s="217">
        <v>0</v>
      </c>
      <c r="CD319" s="217"/>
      <c r="CE319" s="217">
        <v>0</v>
      </c>
      <c r="CF319" s="186">
        <v>0</v>
      </c>
      <c r="CG319" s="186">
        <v>0</v>
      </c>
      <c r="CH319" s="101">
        <v>0</v>
      </c>
      <c r="CI319" s="101">
        <v>0</v>
      </c>
      <c r="CJ319" s="101">
        <v>0</v>
      </c>
      <c r="CK319" s="101">
        <v>0</v>
      </c>
      <c r="CL319" s="101">
        <v>0</v>
      </c>
      <c r="CM319" s="101">
        <v>0</v>
      </c>
      <c r="CN319" s="101">
        <v>0</v>
      </c>
      <c r="CO319" s="101">
        <v>0</v>
      </c>
      <c r="CP319" s="220">
        <v>0</v>
      </c>
      <c r="CQ319" s="216">
        <v>0</v>
      </c>
      <c r="CR319" s="222"/>
      <c r="CS319" s="198">
        <v>0</v>
      </c>
      <c r="CT319" s="198">
        <v>0</v>
      </c>
      <c r="CU319" s="198">
        <v>0</v>
      </c>
      <c r="CV319" s="198">
        <v>0</v>
      </c>
      <c r="CW319" s="222">
        <v>5.7721925133689842</v>
      </c>
      <c r="CX319" s="272"/>
      <c r="CY319" s="272">
        <v>0</v>
      </c>
      <c r="CZ319" s="272">
        <v>361</v>
      </c>
      <c r="DA319" s="272"/>
      <c r="DB319" s="272"/>
      <c r="DC319" s="272"/>
      <c r="DD319" s="230">
        <f t="shared" si="36"/>
        <v>5.7721925133689842</v>
      </c>
      <c r="DE319" s="273">
        <f t="shared" si="37"/>
        <v>0</v>
      </c>
      <c r="DF319" s="14">
        <f t="shared" si="38"/>
        <v>0</v>
      </c>
      <c r="DG319" s="148" t="str">
        <f t="shared" si="39"/>
        <v/>
      </c>
      <c r="DH319" s="148" t="str">
        <f t="shared" si="40"/>
        <v/>
      </c>
      <c r="DI319" s="273" t="str">
        <f t="shared" si="41"/>
        <v/>
      </c>
      <c r="DJ319" s="264" t="str">
        <f t="shared" si="42"/>
        <v/>
      </c>
      <c r="DL319" s="14" t="str">
        <f>IFERROR(#REF!-AP319,"")</f>
        <v/>
      </c>
      <c r="DN319" s="274" t="str">
        <f>IFERROR(#REF!-M319,"")</f>
        <v/>
      </c>
      <c r="DO319" s="186" t="e">
        <f>IF(#REF!&gt;AQ319,0,1)</f>
        <v>#REF!</v>
      </c>
      <c r="DP319" s="186">
        <f t="shared" si="43"/>
        <v>0</v>
      </c>
      <c r="DQ319" s="186">
        <f t="shared" si="44"/>
        <v>1</v>
      </c>
      <c r="DR319" s="186"/>
      <c r="DS319" s="186"/>
      <c r="DT319" s="186"/>
      <c r="DU319" s="186"/>
      <c r="DV319" s="186"/>
      <c r="DW319" s="186"/>
      <c r="DX319" s="186"/>
      <c r="DY319" s="186"/>
      <c r="DZ319" s="186"/>
      <c r="EA319" s="186"/>
      <c r="EB319" s="186"/>
      <c r="EC319" s="186"/>
      <c r="ED319" s="186"/>
      <c r="EE319" s="186"/>
      <c r="EF319" s="186"/>
      <c r="EG319" s="186"/>
      <c r="EH319" s="186"/>
      <c r="EI319" s="186"/>
      <c r="EJ319" s="186"/>
    </row>
    <row r="320" spans="1:140" s="195" customFormat="1" ht="31.5" hidden="1" customHeight="1" x14ac:dyDescent="0.2">
      <c r="A320" s="214">
        <v>44941</v>
      </c>
      <c r="B320" s="194">
        <v>15</v>
      </c>
      <c r="C320" s="194">
        <v>1</v>
      </c>
      <c r="D320" s="193">
        <v>2023</v>
      </c>
      <c r="E320" s="194">
        <v>642</v>
      </c>
      <c r="F320" s="194">
        <v>1204</v>
      </c>
      <c r="G320" s="194">
        <v>0</v>
      </c>
      <c r="H320" s="207" t="s">
        <v>404</v>
      </c>
      <c r="I320" s="148"/>
      <c r="J320" s="148"/>
      <c r="K320" s="148"/>
      <c r="L320" s="148"/>
      <c r="M320" s="208">
        <v>500</v>
      </c>
      <c r="N320" s="209">
        <v>475</v>
      </c>
      <c r="O320" s="210">
        <v>525</v>
      </c>
      <c r="P320" s="196">
        <v>1662</v>
      </c>
      <c r="Q320" s="196">
        <v>1956</v>
      </c>
      <c r="R320" s="196">
        <v>1965</v>
      </c>
      <c r="S320" s="196">
        <v>1865</v>
      </c>
      <c r="T320" s="196">
        <v>1986</v>
      </c>
      <c r="U320" s="196">
        <v>525</v>
      </c>
      <c r="V320" s="196">
        <v>544</v>
      </c>
      <c r="W320" s="196">
        <v>569</v>
      </c>
      <c r="X320" s="196">
        <v>596</v>
      </c>
      <c r="Y320" s="196">
        <v>523</v>
      </c>
      <c r="Z320" s="197"/>
      <c r="AA320" s="197"/>
      <c r="AB320" s="196"/>
      <c r="AC320" s="196"/>
      <c r="AD320" s="196"/>
      <c r="AE320" s="196"/>
      <c r="AF320" s="196"/>
      <c r="AG320" s="196"/>
      <c r="AH320" s="196"/>
      <c r="AI320" s="196"/>
      <c r="AJ320" s="196"/>
      <c r="AK320" s="196"/>
      <c r="AL320" s="197"/>
      <c r="AM320" s="197"/>
      <c r="AN320" s="271">
        <v>1886.8</v>
      </c>
      <c r="AO320" s="271">
        <v>551.4</v>
      </c>
      <c r="AP320" s="218">
        <v>0</v>
      </c>
      <c r="AQ320" s="219">
        <v>0</v>
      </c>
      <c r="AR320" s="217"/>
      <c r="AS320" s="217"/>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t="s">
        <v>394</v>
      </c>
      <c r="BS320" s="186" t="s">
        <v>395</v>
      </c>
      <c r="BT320" s="186"/>
      <c r="BU320" s="186"/>
      <c r="BV320" s="186">
        <v>2</v>
      </c>
      <c r="BW320" s="186" t="s">
        <v>404</v>
      </c>
      <c r="BX320" s="186"/>
      <c r="BY320" s="221">
        <v>0</v>
      </c>
      <c r="BZ320" s="217">
        <v>0</v>
      </c>
      <c r="CA320" s="217"/>
      <c r="CB320" s="217">
        <v>0</v>
      </c>
      <c r="CC320" s="217">
        <v>0</v>
      </c>
      <c r="CD320" s="217"/>
      <c r="CE320" s="217">
        <v>0</v>
      </c>
      <c r="CF320" s="186">
        <v>0</v>
      </c>
      <c r="CG320" s="186">
        <v>0</v>
      </c>
      <c r="CH320" s="101">
        <v>0</v>
      </c>
      <c r="CI320" s="101">
        <v>0</v>
      </c>
      <c r="CJ320" s="101">
        <v>0</v>
      </c>
      <c r="CK320" s="101">
        <v>0</v>
      </c>
      <c r="CL320" s="101">
        <v>0</v>
      </c>
      <c r="CM320" s="101">
        <v>0</v>
      </c>
      <c r="CN320" s="101">
        <v>0</v>
      </c>
      <c r="CO320" s="101">
        <v>0</v>
      </c>
      <c r="CP320" s="220">
        <v>0</v>
      </c>
      <c r="CQ320" s="216">
        <v>0</v>
      </c>
      <c r="CR320" s="222"/>
      <c r="CS320" s="198">
        <v>0</v>
      </c>
      <c r="CT320" s="198">
        <v>0</v>
      </c>
      <c r="CU320" s="198">
        <v>0</v>
      </c>
      <c r="CV320" s="198">
        <v>0</v>
      </c>
      <c r="CW320" s="222">
        <v>2.7736000000000001</v>
      </c>
      <c r="CX320" s="272"/>
      <c r="CY320" s="272">
        <v>0</v>
      </c>
      <c r="CZ320" s="272">
        <v>361</v>
      </c>
      <c r="DA320" s="272"/>
      <c r="DB320" s="272"/>
      <c r="DC320" s="272"/>
      <c r="DD320" s="230">
        <f t="shared" si="36"/>
        <v>2.7736000000000001</v>
      </c>
      <c r="DE320" s="273">
        <f t="shared" si="37"/>
        <v>0</v>
      </c>
      <c r="DF320" s="14">
        <f t="shared" si="38"/>
        <v>0</v>
      </c>
      <c r="DG320" s="148" t="str">
        <f t="shared" si="39"/>
        <v/>
      </c>
      <c r="DH320" s="148" t="str">
        <f t="shared" si="40"/>
        <v/>
      </c>
      <c r="DI320" s="273" t="str">
        <f t="shared" si="41"/>
        <v/>
      </c>
      <c r="DJ320" s="264" t="str">
        <f t="shared" si="42"/>
        <v/>
      </c>
      <c r="DL320" s="14" t="str">
        <f>IFERROR(#REF!-AP320,"")</f>
        <v/>
      </c>
      <c r="DN320" s="274" t="str">
        <f>IFERROR(#REF!-M320,"")</f>
        <v/>
      </c>
      <c r="DO320" s="186" t="e">
        <f>IF(#REF!&gt;AQ320,0,1)</f>
        <v>#REF!</v>
      </c>
      <c r="DP320" s="186">
        <f t="shared" si="43"/>
        <v>1</v>
      </c>
      <c r="DQ320" s="186">
        <f t="shared" si="44"/>
        <v>0</v>
      </c>
      <c r="DR320" s="186"/>
      <c r="DS320" s="186"/>
      <c r="DT320" s="186"/>
      <c r="DU320" s="186"/>
      <c r="DV320" s="186"/>
      <c r="DW320" s="186"/>
      <c r="DX320" s="186"/>
      <c r="DY320" s="186"/>
      <c r="DZ320" s="186"/>
      <c r="EA320" s="186"/>
      <c r="EB320" s="186"/>
      <c r="EC320" s="186"/>
      <c r="ED320" s="186"/>
      <c r="EE320" s="186"/>
      <c r="EF320" s="186"/>
      <c r="EG320" s="186"/>
      <c r="EH320" s="186"/>
      <c r="EI320" s="186"/>
      <c r="EJ320" s="186"/>
    </row>
    <row r="321" spans="1:140" s="195" customFormat="1" ht="31.5" hidden="1" customHeight="1" x14ac:dyDescent="0.2">
      <c r="A321" s="214">
        <v>44941</v>
      </c>
      <c r="B321" s="194">
        <v>15</v>
      </c>
      <c r="C321" s="194">
        <v>1</v>
      </c>
      <c r="D321" s="193">
        <v>2023</v>
      </c>
      <c r="E321" s="194">
        <v>643</v>
      </c>
      <c r="F321" s="194">
        <v>1206</v>
      </c>
      <c r="G321" s="194">
        <v>0</v>
      </c>
      <c r="H321" s="207" t="s">
        <v>405</v>
      </c>
      <c r="I321" s="148"/>
      <c r="J321" s="148"/>
      <c r="K321" s="148"/>
      <c r="L321" s="148"/>
      <c r="M321" s="208">
        <v>500</v>
      </c>
      <c r="N321" s="209">
        <v>475</v>
      </c>
      <c r="O321" s="210">
        <v>525</v>
      </c>
      <c r="P321" s="196">
        <v>1625</v>
      </c>
      <c r="Q321" s="196">
        <v>1665</v>
      </c>
      <c r="R321" s="196">
        <v>1459</v>
      </c>
      <c r="S321" s="196">
        <v>2010</v>
      </c>
      <c r="T321" s="196">
        <v>1689</v>
      </c>
      <c r="U321" s="196">
        <v>476</v>
      </c>
      <c r="V321" s="196">
        <v>459</v>
      </c>
      <c r="W321" s="196">
        <v>652</v>
      </c>
      <c r="X321" s="196">
        <v>525</v>
      </c>
      <c r="Y321" s="196">
        <v>548</v>
      </c>
      <c r="Z321" s="197"/>
      <c r="AA321" s="197"/>
      <c r="AB321" s="196"/>
      <c r="AC321" s="196"/>
      <c r="AD321" s="196"/>
      <c r="AE321" s="196"/>
      <c r="AF321" s="196"/>
      <c r="AG321" s="196"/>
      <c r="AH321" s="196"/>
      <c r="AI321" s="196"/>
      <c r="AJ321" s="196"/>
      <c r="AK321" s="196"/>
      <c r="AL321" s="197"/>
      <c r="AM321" s="197"/>
      <c r="AN321" s="271">
        <v>1689.6</v>
      </c>
      <c r="AO321" s="271">
        <v>532</v>
      </c>
      <c r="AP321" s="218">
        <v>0</v>
      </c>
      <c r="AQ321" s="219">
        <v>0</v>
      </c>
      <c r="AR321" s="217"/>
      <c r="AS321" s="217"/>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t="s">
        <v>394</v>
      </c>
      <c r="BS321" s="186" t="s">
        <v>395</v>
      </c>
      <c r="BT321" s="186"/>
      <c r="BU321" s="186"/>
      <c r="BV321" s="186">
        <v>2</v>
      </c>
      <c r="BW321" s="186" t="s">
        <v>405</v>
      </c>
      <c r="BX321" s="186"/>
      <c r="BY321" s="221">
        <v>0</v>
      </c>
      <c r="BZ321" s="217">
        <v>0</v>
      </c>
      <c r="CA321" s="217"/>
      <c r="CB321" s="217">
        <v>0</v>
      </c>
      <c r="CC321" s="217">
        <v>0</v>
      </c>
      <c r="CD321" s="217"/>
      <c r="CE321" s="217">
        <v>0</v>
      </c>
      <c r="CF321" s="186">
        <v>0</v>
      </c>
      <c r="CG321" s="186">
        <v>0</v>
      </c>
      <c r="CH321" s="101">
        <v>0</v>
      </c>
      <c r="CI321" s="101">
        <v>0</v>
      </c>
      <c r="CJ321" s="101">
        <v>0</v>
      </c>
      <c r="CK321" s="101">
        <v>0</v>
      </c>
      <c r="CL321" s="101">
        <v>0</v>
      </c>
      <c r="CM321" s="101">
        <v>0</v>
      </c>
      <c r="CN321" s="101">
        <v>0</v>
      </c>
      <c r="CO321" s="101">
        <v>0</v>
      </c>
      <c r="CP321" s="220">
        <v>0</v>
      </c>
      <c r="CQ321" s="216">
        <v>0</v>
      </c>
      <c r="CR321" s="222"/>
      <c r="CS321" s="198">
        <v>0</v>
      </c>
      <c r="CT321" s="198">
        <v>0</v>
      </c>
      <c r="CU321" s="198">
        <v>0</v>
      </c>
      <c r="CV321" s="198">
        <v>0</v>
      </c>
      <c r="CW321" s="222">
        <v>2.3792</v>
      </c>
      <c r="CX321" s="272"/>
      <c r="CY321" s="272">
        <v>0</v>
      </c>
      <c r="CZ321" s="272">
        <v>361</v>
      </c>
      <c r="DA321" s="272"/>
      <c r="DB321" s="272"/>
      <c r="DC321" s="272"/>
      <c r="DD321" s="230">
        <f t="shared" si="36"/>
        <v>2.3792</v>
      </c>
      <c r="DE321" s="273">
        <f t="shared" si="37"/>
        <v>0</v>
      </c>
      <c r="DF321" s="14">
        <f t="shared" si="38"/>
        <v>0</v>
      </c>
      <c r="DG321" s="148" t="str">
        <f t="shared" si="39"/>
        <v/>
      </c>
      <c r="DH321" s="148" t="str">
        <f t="shared" si="40"/>
        <v/>
      </c>
      <c r="DI321" s="273" t="str">
        <f t="shared" si="41"/>
        <v/>
      </c>
      <c r="DJ321" s="264" t="str">
        <f t="shared" si="42"/>
        <v/>
      </c>
      <c r="DL321" s="14" t="str">
        <f>IFERROR(#REF!-AP321,"")</f>
        <v/>
      </c>
      <c r="DN321" s="274" t="str">
        <f>IFERROR(#REF!-M321,"")</f>
        <v/>
      </c>
      <c r="DO321" s="186" t="e">
        <f>IF(#REF!&gt;AQ321,0,1)</f>
        <v>#REF!</v>
      </c>
      <c r="DP321" s="186">
        <f t="shared" si="43"/>
        <v>1</v>
      </c>
      <c r="DQ321" s="186">
        <f t="shared" si="44"/>
        <v>0</v>
      </c>
      <c r="DR321" s="186"/>
      <c r="DS321" s="186"/>
      <c r="DT321" s="186"/>
      <c r="DU321" s="186"/>
      <c r="DV321" s="186"/>
      <c r="DW321" s="186"/>
      <c r="DX321" s="186"/>
      <c r="DY321" s="186"/>
      <c r="DZ321" s="186"/>
      <c r="EA321" s="186"/>
      <c r="EB321" s="186"/>
      <c r="EC321" s="186"/>
      <c r="ED321" s="186"/>
      <c r="EE321" s="186"/>
      <c r="EF321" s="186"/>
      <c r="EG321" s="186"/>
      <c r="EH321" s="186"/>
      <c r="EI321" s="186"/>
      <c r="EJ321" s="186"/>
    </row>
    <row r="322" spans="1:140" s="195" customFormat="1" ht="31.5" hidden="1" customHeight="1" x14ac:dyDescent="0.2">
      <c r="A322" s="214">
        <v>44941</v>
      </c>
      <c r="B322" s="194">
        <v>15</v>
      </c>
      <c r="C322" s="194">
        <v>1</v>
      </c>
      <c r="D322" s="193">
        <v>2023</v>
      </c>
      <c r="E322" s="194">
        <v>644</v>
      </c>
      <c r="F322" s="194">
        <v>1208</v>
      </c>
      <c r="G322" s="194">
        <v>0</v>
      </c>
      <c r="H322" s="207" t="s">
        <v>406</v>
      </c>
      <c r="I322" s="148"/>
      <c r="J322" s="148"/>
      <c r="K322" s="148"/>
      <c r="L322" s="148"/>
      <c r="M322" s="208">
        <v>150</v>
      </c>
      <c r="N322" s="209">
        <v>142</v>
      </c>
      <c r="O322" s="210">
        <v>157</v>
      </c>
      <c r="P322" s="196">
        <v>881</v>
      </c>
      <c r="Q322" s="196">
        <v>755</v>
      </c>
      <c r="R322" s="196">
        <v>874</v>
      </c>
      <c r="S322" s="196">
        <v>856</v>
      </c>
      <c r="T322" s="196">
        <v>821</v>
      </c>
      <c r="U322" s="196">
        <v>155</v>
      </c>
      <c r="V322" s="196">
        <v>145</v>
      </c>
      <c r="W322" s="196">
        <v>152</v>
      </c>
      <c r="X322" s="196">
        <v>156</v>
      </c>
      <c r="Y322" s="196">
        <v>158</v>
      </c>
      <c r="Z322" s="197"/>
      <c r="AA322" s="197"/>
      <c r="AB322" s="196"/>
      <c r="AC322" s="196"/>
      <c r="AD322" s="196"/>
      <c r="AE322" s="196"/>
      <c r="AF322" s="196"/>
      <c r="AG322" s="196"/>
      <c r="AH322" s="196"/>
      <c r="AI322" s="196"/>
      <c r="AJ322" s="196"/>
      <c r="AK322" s="196"/>
      <c r="AL322" s="197"/>
      <c r="AM322" s="197"/>
      <c r="AN322" s="271">
        <v>837.4</v>
      </c>
      <c r="AO322" s="271">
        <v>153.19999999999999</v>
      </c>
      <c r="AP322" s="218">
        <v>0</v>
      </c>
      <c r="AQ322" s="219">
        <v>0</v>
      </c>
      <c r="AR322" s="217"/>
      <c r="AS322" s="217"/>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t="s">
        <v>394</v>
      </c>
      <c r="BS322" s="186" t="s">
        <v>395</v>
      </c>
      <c r="BT322" s="186"/>
      <c r="BU322" s="186"/>
      <c r="BV322" s="186">
        <v>2</v>
      </c>
      <c r="BW322" s="186" t="s">
        <v>406</v>
      </c>
      <c r="BX322" s="186"/>
      <c r="BY322" s="221">
        <v>0</v>
      </c>
      <c r="BZ322" s="217">
        <v>0</v>
      </c>
      <c r="CA322" s="217"/>
      <c r="CB322" s="217">
        <v>0</v>
      </c>
      <c r="CC322" s="217">
        <v>0</v>
      </c>
      <c r="CD322" s="217"/>
      <c r="CE322" s="217">
        <v>0</v>
      </c>
      <c r="CF322" s="186">
        <v>0</v>
      </c>
      <c r="CG322" s="186">
        <v>0</v>
      </c>
      <c r="CH322" s="101">
        <v>0</v>
      </c>
      <c r="CI322" s="101">
        <v>0</v>
      </c>
      <c r="CJ322" s="101">
        <v>0</v>
      </c>
      <c r="CK322" s="101">
        <v>0</v>
      </c>
      <c r="CL322" s="101">
        <v>0</v>
      </c>
      <c r="CM322" s="101">
        <v>0</v>
      </c>
      <c r="CN322" s="101">
        <v>0</v>
      </c>
      <c r="CO322" s="101">
        <v>0</v>
      </c>
      <c r="CP322" s="220">
        <v>0</v>
      </c>
      <c r="CQ322" s="216">
        <v>0</v>
      </c>
      <c r="CR322" s="222"/>
      <c r="CS322" s="198">
        <v>0</v>
      </c>
      <c r="CT322" s="198">
        <v>0</v>
      </c>
      <c r="CU322" s="198">
        <v>0</v>
      </c>
      <c r="CV322" s="198">
        <v>0</v>
      </c>
      <c r="CW322" s="222">
        <v>4.5826666666666664</v>
      </c>
      <c r="CX322" s="272"/>
      <c r="CY322" s="272">
        <v>0</v>
      </c>
      <c r="CZ322" s="272">
        <v>361</v>
      </c>
      <c r="DA322" s="272"/>
      <c r="DB322" s="272"/>
      <c r="DC322" s="272"/>
      <c r="DD322" s="230">
        <f t="shared" si="36"/>
        <v>4.5826666666666664</v>
      </c>
      <c r="DE322" s="273">
        <f t="shared" si="37"/>
        <v>0</v>
      </c>
      <c r="DF322" s="14">
        <f t="shared" si="38"/>
        <v>0</v>
      </c>
      <c r="DG322" s="148" t="str">
        <f t="shared" si="39"/>
        <v/>
      </c>
      <c r="DH322" s="148" t="str">
        <f t="shared" si="40"/>
        <v/>
      </c>
      <c r="DI322" s="273" t="str">
        <f t="shared" si="41"/>
        <v/>
      </c>
      <c r="DJ322" s="264" t="str">
        <f t="shared" si="42"/>
        <v/>
      </c>
      <c r="DL322" s="14" t="str">
        <f>IFERROR(#REF!-AP322,"")</f>
        <v/>
      </c>
      <c r="DN322" s="274" t="str">
        <f>IFERROR(#REF!-M322,"")</f>
        <v/>
      </c>
      <c r="DO322" s="186" t="e">
        <f>IF(#REF!&gt;AQ322,0,1)</f>
        <v>#REF!</v>
      </c>
      <c r="DP322" s="186">
        <f t="shared" si="43"/>
        <v>1</v>
      </c>
      <c r="DQ322" s="186">
        <f t="shared" si="44"/>
        <v>1</v>
      </c>
      <c r="DR322" s="186"/>
      <c r="DS322" s="186"/>
      <c r="DT322" s="186"/>
      <c r="DU322" s="186"/>
      <c r="DV322" s="186"/>
      <c r="DW322" s="186"/>
      <c r="DX322" s="186"/>
      <c r="DY322" s="186"/>
      <c r="DZ322" s="186"/>
      <c r="EA322" s="186"/>
      <c r="EB322" s="186"/>
      <c r="EC322" s="186"/>
      <c r="ED322" s="186"/>
      <c r="EE322" s="186"/>
      <c r="EF322" s="186"/>
      <c r="EG322" s="186"/>
      <c r="EH322" s="186"/>
      <c r="EI322" s="186"/>
      <c r="EJ322" s="186"/>
    </row>
    <row r="323" spans="1:140" s="195" customFormat="1" ht="31.5" hidden="1" customHeight="1" x14ac:dyDescent="0.2">
      <c r="A323" s="214">
        <v>44941</v>
      </c>
      <c r="B323" s="194">
        <v>15</v>
      </c>
      <c r="C323" s="194">
        <v>1</v>
      </c>
      <c r="D323" s="193">
        <v>2023</v>
      </c>
      <c r="E323" s="194">
        <v>648</v>
      </c>
      <c r="F323" s="194">
        <v>1212</v>
      </c>
      <c r="G323" s="194">
        <v>0</v>
      </c>
      <c r="H323" s="207" t="s">
        <v>393</v>
      </c>
      <c r="I323" s="148"/>
      <c r="J323" s="148"/>
      <c r="K323" s="148"/>
      <c r="L323" s="148"/>
      <c r="M323" s="208">
        <v>600</v>
      </c>
      <c r="N323" s="209">
        <v>570</v>
      </c>
      <c r="O323" s="210">
        <v>630</v>
      </c>
      <c r="P323" s="196">
        <v>2856</v>
      </c>
      <c r="Q323" s="196">
        <v>2875</v>
      </c>
      <c r="R323" s="196">
        <v>2796</v>
      </c>
      <c r="S323" s="196">
        <v>2896</v>
      </c>
      <c r="T323" s="196">
        <v>2695</v>
      </c>
      <c r="U323" s="196">
        <v>665</v>
      </c>
      <c r="V323" s="196">
        <v>696</v>
      </c>
      <c r="W323" s="196">
        <v>569</v>
      </c>
      <c r="X323" s="196">
        <v>699</v>
      </c>
      <c r="Y323" s="196">
        <v>756</v>
      </c>
      <c r="Z323" s="197"/>
      <c r="AA323" s="197"/>
      <c r="AB323" s="196"/>
      <c r="AC323" s="196"/>
      <c r="AD323" s="196"/>
      <c r="AE323" s="196"/>
      <c r="AF323" s="196"/>
      <c r="AG323" s="196"/>
      <c r="AH323" s="196"/>
      <c r="AI323" s="196"/>
      <c r="AJ323" s="196"/>
      <c r="AK323" s="196"/>
      <c r="AL323" s="197"/>
      <c r="AM323" s="197"/>
      <c r="AN323" s="271">
        <v>2823.6</v>
      </c>
      <c r="AO323" s="271">
        <v>677</v>
      </c>
      <c r="AP323" s="218">
        <v>0</v>
      </c>
      <c r="AQ323" s="219">
        <v>0</v>
      </c>
      <c r="AR323" s="217"/>
      <c r="AS323" s="217"/>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t="s">
        <v>394</v>
      </c>
      <c r="BS323" s="186" t="s">
        <v>395</v>
      </c>
      <c r="BT323" s="186"/>
      <c r="BU323" s="186"/>
      <c r="BV323" s="186">
        <v>2</v>
      </c>
      <c r="BW323" s="186" t="s">
        <v>393</v>
      </c>
      <c r="BX323" s="186"/>
      <c r="BY323" s="221">
        <v>0</v>
      </c>
      <c r="BZ323" s="217">
        <v>0</v>
      </c>
      <c r="CA323" s="217"/>
      <c r="CB323" s="217">
        <v>0</v>
      </c>
      <c r="CC323" s="217">
        <v>0</v>
      </c>
      <c r="CD323" s="217"/>
      <c r="CE323" s="217">
        <v>0</v>
      </c>
      <c r="CF323" s="186">
        <v>0</v>
      </c>
      <c r="CG323" s="186">
        <v>0</v>
      </c>
      <c r="CH323" s="101">
        <v>0</v>
      </c>
      <c r="CI323" s="101">
        <v>0</v>
      </c>
      <c r="CJ323" s="101">
        <v>0</v>
      </c>
      <c r="CK323" s="101">
        <v>0</v>
      </c>
      <c r="CL323" s="101">
        <v>0</v>
      </c>
      <c r="CM323" s="101">
        <v>0</v>
      </c>
      <c r="CN323" s="101">
        <v>0</v>
      </c>
      <c r="CO323" s="101">
        <v>0</v>
      </c>
      <c r="CP323" s="220">
        <v>0</v>
      </c>
      <c r="CQ323" s="216">
        <v>0</v>
      </c>
      <c r="CR323" s="222"/>
      <c r="CS323" s="198">
        <v>0</v>
      </c>
      <c r="CT323" s="198">
        <v>0</v>
      </c>
      <c r="CU323" s="198">
        <v>0</v>
      </c>
      <c r="CV323" s="198">
        <v>0</v>
      </c>
      <c r="CW323" s="222">
        <v>3.706</v>
      </c>
      <c r="CX323" s="272"/>
      <c r="CY323" s="272">
        <v>0</v>
      </c>
      <c r="CZ323" s="272">
        <v>361</v>
      </c>
      <c r="DA323" s="272"/>
      <c r="DB323" s="272"/>
      <c r="DC323" s="272"/>
      <c r="DD323" s="230">
        <f t="shared" si="36"/>
        <v>3.706</v>
      </c>
      <c r="DE323" s="273">
        <f t="shared" si="37"/>
        <v>0</v>
      </c>
      <c r="DF323" s="14">
        <f t="shared" si="38"/>
        <v>0</v>
      </c>
      <c r="DG323" s="148" t="str">
        <f t="shared" si="39"/>
        <v/>
      </c>
      <c r="DH323" s="148" t="str">
        <f t="shared" si="40"/>
        <v/>
      </c>
      <c r="DI323" s="273" t="str">
        <f t="shared" si="41"/>
        <v/>
      </c>
      <c r="DJ323" s="264" t="str">
        <f t="shared" si="42"/>
        <v/>
      </c>
      <c r="DL323" s="14" t="str">
        <f>IFERROR(#REF!-AP323,"")</f>
        <v/>
      </c>
      <c r="DN323" s="274" t="str">
        <f>IFERROR(#REF!-M323,"")</f>
        <v/>
      </c>
      <c r="DO323" s="186" t="e">
        <f>IF(#REF!&gt;AQ323,0,1)</f>
        <v>#REF!</v>
      </c>
      <c r="DP323" s="186">
        <f t="shared" si="43"/>
        <v>1</v>
      </c>
      <c r="DQ323" s="186">
        <f t="shared" si="44"/>
        <v>0</v>
      </c>
      <c r="DR323" s="186"/>
      <c r="DS323" s="186"/>
      <c r="DT323" s="186"/>
      <c r="DU323" s="186"/>
      <c r="DV323" s="186"/>
      <c r="DW323" s="186"/>
      <c r="DX323" s="186"/>
      <c r="DY323" s="186"/>
      <c r="DZ323" s="186"/>
      <c r="EA323" s="186"/>
      <c r="EB323" s="186"/>
      <c r="EC323" s="186"/>
      <c r="ED323" s="186"/>
      <c r="EE323" s="186"/>
      <c r="EF323" s="186"/>
      <c r="EG323" s="186"/>
      <c r="EH323" s="186"/>
      <c r="EI323" s="186"/>
      <c r="EJ323" s="186"/>
    </row>
    <row r="324" spans="1:140" s="195" customFormat="1" ht="31.5" hidden="1" customHeight="1" x14ac:dyDescent="0.2">
      <c r="A324" s="214">
        <v>44941</v>
      </c>
      <c r="B324" s="194">
        <v>15</v>
      </c>
      <c r="C324" s="194">
        <v>1</v>
      </c>
      <c r="D324" s="193">
        <v>2023</v>
      </c>
      <c r="E324" s="194">
        <v>665</v>
      </c>
      <c r="F324" s="194">
        <v>1251</v>
      </c>
      <c r="G324" s="194">
        <v>0</v>
      </c>
      <c r="H324" s="207" t="s">
        <v>388</v>
      </c>
      <c r="I324" s="148" t="s">
        <v>389</v>
      </c>
      <c r="J324" s="148"/>
      <c r="K324" s="148"/>
      <c r="L324" s="148"/>
      <c r="M324" s="208">
        <v>176</v>
      </c>
      <c r="N324" s="209">
        <v>167</v>
      </c>
      <c r="O324" s="210">
        <v>184</v>
      </c>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c r="AO324" s="271"/>
      <c r="AP324" s="218">
        <v>0</v>
      </c>
      <c r="AQ324" s="219">
        <v>0</v>
      </c>
      <c r="AR324" s="217"/>
      <c r="AS324" s="217"/>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t="s">
        <v>179</v>
      </c>
      <c r="BS324" s="186"/>
      <c r="BT324" s="186"/>
      <c r="BU324" s="186"/>
      <c r="BV324" s="186">
        <v>2</v>
      </c>
      <c r="BW324" s="186" t="s">
        <v>388</v>
      </c>
      <c r="BX324" s="186"/>
      <c r="BY324" s="221">
        <v>0</v>
      </c>
      <c r="BZ324" s="217">
        <v>0</v>
      </c>
      <c r="CA324" s="217"/>
      <c r="CB324" s="217">
        <v>0</v>
      </c>
      <c r="CC324" s="217">
        <v>0</v>
      </c>
      <c r="CD324" s="217"/>
      <c r="CE324" s="217">
        <v>0</v>
      </c>
      <c r="CF324" s="186">
        <v>0</v>
      </c>
      <c r="CG324" s="186">
        <v>0</v>
      </c>
      <c r="CH324" s="101">
        <v>0</v>
      </c>
      <c r="CI324" s="101">
        <v>0</v>
      </c>
      <c r="CJ324" s="101">
        <v>0</v>
      </c>
      <c r="CK324" s="101">
        <v>0</v>
      </c>
      <c r="CL324" s="101">
        <v>0</v>
      </c>
      <c r="CM324" s="101">
        <v>0</v>
      </c>
      <c r="CN324" s="101">
        <v>0</v>
      </c>
      <c r="CO324" s="101">
        <v>0</v>
      </c>
      <c r="CP324" s="220">
        <v>0</v>
      </c>
      <c r="CQ324" s="216">
        <v>0</v>
      </c>
      <c r="CR324" s="222"/>
      <c r="CS324" s="198">
        <v>0</v>
      </c>
      <c r="CT324" s="198">
        <v>0</v>
      </c>
      <c r="CU324" s="198"/>
      <c r="CV324" s="198"/>
      <c r="CW324" s="222"/>
      <c r="CX324" s="272"/>
      <c r="CY324" s="272">
        <v>0</v>
      </c>
      <c r="CZ324" s="272">
        <v>361</v>
      </c>
      <c r="DA324" s="272"/>
      <c r="DB324" s="272"/>
      <c r="DC324" s="272"/>
      <c r="DD324" s="230">
        <f t="shared" ref="DD324:DD387" si="45">IFERROR((AN324-M324)/M324,"")</f>
        <v>-1</v>
      </c>
      <c r="DE324" s="273">
        <f t="shared" ref="DE324:DE387" si="46">AV324+BH324</f>
        <v>0</v>
      </c>
      <c r="DF324" s="14">
        <f t="shared" ref="DF324:DF387" si="47">SUM(BI324:BQ324,AW324:BE324)</f>
        <v>0</v>
      </c>
      <c r="DG324" s="148" t="str">
        <f t="shared" ref="DG324:DG387" si="48">IFERROR(ROUND(DF324/L324,0),"")</f>
        <v/>
      </c>
      <c r="DH324" s="148" t="str">
        <f t="shared" ref="DH324:DH387" si="49">IFERROR(ROUND(CP324/AR324,1),"")</f>
        <v/>
      </c>
      <c r="DI324" s="273" t="str">
        <f t="shared" ref="DI324:DI387" si="50">IFERROR(DE324+DG324,"")</f>
        <v/>
      </c>
      <c r="DJ324" s="264" t="str">
        <f t="shared" ref="DJ324:DJ387" si="51">IFERROR(DG324/DI324,"")</f>
        <v/>
      </c>
      <c r="DL324" s="14" t="str">
        <f>IFERROR(#REF!-AP324,"")</f>
        <v/>
      </c>
      <c r="DN324" s="274" t="str">
        <f>IFERROR(#REF!-M324,"")</f>
        <v/>
      </c>
      <c r="DO324" s="186" t="e">
        <f>IF(#REF!&gt;AQ324,0,1)</f>
        <v>#REF!</v>
      </c>
      <c r="DP324" s="186">
        <f t="shared" ref="DP324:DP387" si="52">IF(AO324&lt;N324,0,1)</f>
        <v>0</v>
      </c>
      <c r="DQ324" s="186">
        <f t="shared" ref="DQ324:DQ387" si="53">IF(AO324&gt;O324,0,1)</f>
        <v>1</v>
      </c>
      <c r="DR324" s="186"/>
      <c r="DS324" s="186"/>
      <c r="DT324" s="186"/>
      <c r="DU324" s="186"/>
      <c r="DV324" s="186"/>
      <c r="DW324" s="186"/>
      <c r="DX324" s="186"/>
      <c r="DY324" s="186"/>
      <c r="DZ324" s="186"/>
      <c r="EA324" s="186"/>
      <c r="EB324" s="186"/>
      <c r="EC324" s="186"/>
      <c r="ED324" s="186"/>
      <c r="EE324" s="186"/>
      <c r="EF324" s="186"/>
      <c r="EG324" s="186"/>
      <c r="EH324" s="186"/>
      <c r="EI324" s="186"/>
      <c r="EJ324" s="186"/>
    </row>
    <row r="325" spans="1:140" s="195" customFormat="1" ht="31.5" hidden="1" customHeight="1" x14ac:dyDescent="0.2">
      <c r="A325" s="214">
        <v>44941</v>
      </c>
      <c r="B325" s="194">
        <v>15</v>
      </c>
      <c r="C325" s="194">
        <v>1</v>
      </c>
      <c r="D325" s="193">
        <v>2023</v>
      </c>
      <c r="E325" s="194">
        <v>675</v>
      </c>
      <c r="F325" s="194">
        <v>1264</v>
      </c>
      <c r="G325" s="194">
        <v>0</v>
      </c>
      <c r="H325" s="207" t="s">
        <v>187</v>
      </c>
      <c r="I325" s="148" t="s">
        <v>188</v>
      </c>
      <c r="J325" s="148"/>
      <c r="K325" s="148"/>
      <c r="L325" s="148"/>
      <c r="M325" s="208">
        <v>90</v>
      </c>
      <c r="N325" s="209">
        <v>85</v>
      </c>
      <c r="O325" s="210">
        <v>94</v>
      </c>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c r="AO325" s="271"/>
      <c r="AP325" s="218">
        <v>0</v>
      </c>
      <c r="AQ325" s="219">
        <v>0</v>
      </c>
      <c r="AR325" s="217"/>
      <c r="AS325" s="217"/>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t="s">
        <v>179</v>
      </c>
      <c r="BS325" s="186"/>
      <c r="BT325" s="186"/>
      <c r="BU325" s="186"/>
      <c r="BV325" s="186">
        <v>2</v>
      </c>
      <c r="BW325" s="186" t="s">
        <v>187</v>
      </c>
      <c r="BX325" s="186"/>
      <c r="BY325" s="221">
        <v>0</v>
      </c>
      <c r="BZ325" s="217">
        <v>0</v>
      </c>
      <c r="CA325" s="217"/>
      <c r="CB325" s="217">
        <v>0</v>
      </c>
      <c r="CC325" s="217">
        <v>0</v>
      </c>
      <c r="CD325" s="217"/>
      <c r="CE325" s="217">
        <v>0</v>
      </c>
      <c r="CF325" s="186">
        <v>0</v>
      </c>
      <c r="CG325" s="186">
        <v>0</v>
      </c>
      <c r="CH325" s="101">
        <v>0</v>
      </c>
      <c r="CI325" s="101">
        <v>0</v>
      </c>
      <c r="CJ325" s="101">
        <v>0</v>
      </c>
      <c r="CK325" s="101">
        <v>0</v>
      </c>
      <c r="CL325" s="101">
        <v>0</v>
      </c>
      <c r="CM325" s="101">
        <v>0</v>
      </c>
      <c r="CN325" s="101">
        <v>0</v>
      </c>
      <c r="CO325" s="101">
        <v>0</v>
      </c>
      <c r="CP325" s="220">
        <v>0</v>
      </c>
      <c r="CQ325" s="216">
        <v>0</v>
      </c>
      <c r="CR325" s="222"/>
      <c r="CS325" s="198">
        <v>0</v>
      </c>
      <c r="CT325" s="198">
        <v>0</v>
      </c>
      <c r="CU325" s="198"/>
      <c r="CV325" s="198"/>
      <c r="CW325" s="222"/>
      <c r="CX325" s="272"/>
      <c r="CY325" s="272">
        <v>0</v>
      </c>
      <c r="CZ325" s="272">
        <v>361</v>
      </c>
      <c r="DA325" s="272"/>
      <c r="DB325" s="272"/>
      <c r="DC325" s="272"/>
      <c r="DD325" s="230">
        <f t="shared" si="45"/>
        <v>-1</v>
      </c>
      <c r="DE325" s="273">
        <f t="shared" si="46"/>
        <v>0</v>
      </c>
      <c r="DF325" s="14">
        <f t="shared" si="47"/>
        <v>0</v>
      </c>
      <c r="DG325" s="148" t="str">
        <f t="shared" si="48"/>
        <v/>
      </c>
      <c r="DH325" s="148" t="str">
        <f t="shared" si="49"/>
        <v/>
      </c>
      <c r="DI325" s="273" t="str">
        <f t="shared" si="50"/>
        <v/>
      </c>
      <c r="DJ325" s="264" t="str">
        <f t="shared" si="51"/>
        <v/>
      </c>
      <c r="DL325" s="14" t="str">
        <f>IFERROR(#REF!-AP325,"")</f>
        <v/>
      </c>
      <c r="DN325" s="274" t="str">
        <f>IFERROR(#REF!-M325,"")</f>
        <v/>
      </c>
      <c r="DO325" s="186" t="e">
        <f>IF(#REF!&gt;AQ325,0,1)</f>
        <v>#REF!</v>
      </c>
      <c r="DP325" s="186">
        <f t="shared" si="52"/>
        <v>0</v>
      </c>
      <c r="DQ325" s="186">
        <f t="shared" si="53"/>
        <v>1</v>
      </c>
      <c r="DR325" s="186"/>
      <c r="DS325" s="186"/>
      <c r="DT325" s="186"/>
      <c r="DU325" s="186"/>
      <c r="DV325" s="186"/>
      <c r="DW325" s="186"/>
      <c r="DX325" s="186"/>
      <c r="DY325" s="186"/>
      <c r="DZ325" s="186"/>
      <c r="EA325" s="186"/>
      <c r="EB325" s="186"/>
      <c r="EC325" s="186"/>
      <c r="ED325" s="186"/>
      <c r="EE325" s="186"/>
      <c r="EF325" s="186"/>
      <c r="EG325" s="186"/>
      <c r="EH325" s="186"/>
      <c r="EI325" s="186"/>
      <c r="EJ325" s="186"/>
    </row>
    <row r="326" spans="1:140" s="195" customFormat="1" ht="31.5" hidden="1" customHeight="1" x14ac:dyDescent="0.2">
      <c r="A326" s="214">
        <v>44941</v>
      </c>
      <c r="B326" s="194">
        <v>15</v>
      </c>
      <c r="C326" s="194">
        <v>1</v>
      </c>
      <c r="D326" s="193">
        <v>2023</v>
      </c>
      <c r="E326" s="194">
        <v>679</v>
      </c>
      <c r="F326" s="194">
        <v>1271</v>
      </c>
      <c r="G326" s="194">
        <v>0</v>
      </c>
      <c r="H326" s="207" t="s">
        <v>390</v>
      </c>
      <c r="I326" s="148" t="s">
        <v>391</v>
      </c>
      <c r="J326" s="148"/>
      <c r="K326" s="148"/>
      <c r="L326" s="148"/>
      <c r="M326" s="208">
        <v>480</v>
      </c>
      <c r="N326" s="209">
        <v>456</v>
      </c>
      <c r="O326" s="210">
        <v>504</v>
      </c>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c r="AO326" s="271"/>
      <c r="AP326" s="218">
        <v>0</v>
      </c>
      <c r="AQ326" s="219">
        <v>0</v>
      </c>
      <c r="AR326" s="217"/>
      <c r="AS326" s="217"/>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t="s">
        <v>179</v>
      </c>
      <c r="BS326" s="186"/>
      <c r="BT326" s="186"/>
      <c r="BU326" s="186"/>
      <c r="BV326" s="186">
        <v>2</v>
      </c>
      <c r="BW326" s="186" t="s">
        <v>392</v>
      </c>
      <c r="BX326" s="186"/>
      <c r="BY326" s="221">
        <v>0</v>
      </c>
      <c r="BZ326" s="217">
        <v>0</v>
      </c>
      <c r="CA326" s="217"/>
      <c r="CB326" s="217">
        <v>0</v>
      </c>
      <c r="CC326" s="217">
        <v>0</v>
      </c>
      <c r="CD326" s="217"/>
      <c r="CE326" s="217">
        <v>0</v>
      </c>
      <c r="CF326" s="186">
        <v>0</v>
      </c>
      <c r="CG326" s="186">
        <v>0</v>
      </c>
      <c r="CH326" s="101">
        <v>0</v>
      </c>
      <c r="CI326" s="101">
        <v>0</v>
      </c>
      <c r="CJ326" s="101">
        <v>0</v>
      </c>
      <c r="CK326" s="101">
        <v>0</v>
      </c>
      <c r="CL326" s="101">
        <v>0</v>
      </c>
      <c r="CM326" s="101">
        <v>0</v>
      </c>
      <c r="CN326" s="101">
        <v>0</v>
      </c>
      <c r="CO326" s="101">
        <v>0</v>
      </c>
      <c r="CP326" s="220">
        <v>0</v>
      </c>
      <c r="CQ326" s="216">
        <v>0</v>
      </c>
      <c r="CR326" s="222"/>
      <c r="CS326" s="198">
        <v>0</v>
      </c>
      <c r="CT326" s="198">
        <v>0</v>
      </c>
      <c r="CU326" s="198"/>
      <c r="CV326" s="198"/>
      <c r="CW326" s="222"/>
      <c r="CX326" s="272"/>
      <c r="CY326" s="272">
        <v>0</v>
      </c>
      <c r="CZ326" s="272">
        <v>361</v>
      </c>
      <c r="DA326" s="272"/>
      <c r="DB326" s="272"/>
      <c r="DC326" s="272"/>
      <c r="DD326" s="230">
        <f t="shared" si="45"/>
        <v>-1</v>
      </c>
      <c r="DE326" s="273">
        <f t="shared" si="46"/>
        <v>0</v>
      </c>
      <c r="DF326" s="14">
        <f t="shared" si="47"/>
        <v>0</v>
      </c>
      <c r="DG326" s="148" t="str">
        <f t="shared" si="48"/>
        <v/>
      </c>
      <c r="DH326" s="148" t="str">
        <f t="shared" si="49"/>
        <v/>
      </c>
      <c r="DI326" s="273" t="str">
        <f t="shared" si="50"/>
        <v/>
      </c>
      <c r="DJ326" s="264" t="str">
        <f t="shared" si="51"/>
        <v/>
      </c>
      <c r="DL326" s="14" t="str">
        <f>IFERROR(#REF!-AP326,"")</f>
        <v/>
      </c>
      <c r="DN326" s="274" t="str">
        <f>IFERROR(#REF!-M326,"")</f>
        <v/>
      </c>
      <c r="DO326" s="186" t="e">
        <f>IF(#REF!&gt;AQ326,0,1)</f>
        <v>#REF!</v>
      </c>
      <c r="DP326" s="186">
        <f t="shared" si="52"/>
        <v>0</v>
      </c>
      <c r="DQ326" s="186">
        <f t="shared" si="53"/>
        <v>1</v>
      </c>
      <c r="DR326" s="186"/>
      <c r="DS326" s="186"/>
      <c r="DT326" s="186"/>
      <c r="DU326" s="186"/>
      <c r="DV326" s="186"/>
      <c r="DW326" s="186"/>
      <c r="DX326" s="186"/>
      <c r="DY326" s="186"/>
      <c r="DZ326" s="186"/>
      <c r="EA326" s="186"/>
      <c r="EB326" s="186"/>
      <c r="EC326" s="186"/>
      <c r="ED326" s="186"/>
      <c r="EE326" s="186"/>
      <c r="EF326" s="186"/>
      <c r="EG326" s="186"/>
      <c r="EH326" s="186"/>
      <c r="EI326" s="186"/>
      <c r="EJ326" s="186"/>
    </row>
    <row r="327" spans="1:140" s="195" customFormat="1" ht="31.5" hidden="1" customHeight="1" x14ac:dyDescent="0.2">
      <c r="A327" s="214">
        <v>44941</v>
      </c>
      <c r="B327" s="194">
        <v>15</v>
      </c>
      <c r="C327" s="194">
        <v>1</v>
      </c>
      <c r="D327" s="193">
        <v>2023</v>
      </c>
      <c r="E327" s="194">
        <v>681</v>
      </c>
      <c r="F327" s="194">
        <v>1273</v>
      </c>
      <c r="G327" s="194">
        <v>0</v>
      </c>
      <c r="H327" s="207" t="s">
        <v>189</v>
      </c>
      <c r="I327" s="148" t="s">
        <v>190</v>
      </c>
      <c r="J327" s="148"/>
      <c r="K327" s="148"/>
      <c r="L327" s="148"/>
      <c r="M327" s="208">
        <v>216</v>
      </c>
      <c r="N327" s="209">
        <v>205</v>
      </c>
      <c r="O327" s="210">
        <v>226</v>
      </c>
      <c r="P327" s="196">
        <v>1200</v>
      </c>
      <c r="Q327" s="196">
        <v>1210</v>
      </c>
      <c r="R327" s="196">
        <v>1023</v>
      </c>
      <c r="S327" s="196">
        <v>1231</v>
      </c>
      <c r="T327" s="196">
        <v>1109</v>
      </c>
      <c r="U327" s="196">
        <v>230</v>
      </c>
      <c r="V327" s="196">
        <v>253</v>
      </c>
      <c r="W327" s="196">
        <v>263</v>
      </c>
      <c r="X327" s="196">
        <v>235</v>
      </c>
      <c r="Y327" s="196">
        <v>214</v>
      </c>
      <c r="Z327" s="197"/>
      <c r="AA327" s="197"/>
      <c r="AB327" s="196"/>
      <c r="AC327" s="196"/>
      <c r="AD327" s="196"/>
      <c r="AE327" s="196"/>
      <c r="AF327" s="196"/>
      <c r="AG327" s="196"/>
      <c r="AH327" s="196"/>
      <c r="AI327" s="196"/>
      <c r="AJ327" s="196"/>
      <c r="AK327" s="196"/>
      <c r="AL327" s="197"/>
      <c r="AM327" s="197"/>
      <c r="AN327" s="271">
        <v>1154.5999999999999</v>
      </c>
      <c r="AO327" s="271">
        <v>239</v>
      </c>
      <c r="AP327" s="218">
        <v>0</v>
      </c>
      <c r="AQ327" s="219">
        <v>0</v>
      </c>
      <c r="AR327" s="217"/>
      <c r="AS327" s="217"/>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t="s">
        <v>179</v>
      </c>
      <c r="BS327" s="186"/>
      <c r="BT327" s="186"/>
      <c r="BU327" s="186"/>
      <c r="BV327" s="186">
        <v>2</v>
      </c>
      <c r="BW327" s="186" t="s">
        <v>189</v>
      </c>
      <c r="BX327" s="186"/>
      <c r="BY327" s="221">
        <v>0</v>
      </c>
      <c r="BZ327" s="217">
        <v>0</v>
      </c>
      <c r="CA327" s="217"/>
      <c r="CB327" s="217">
        <v>0</v>
      </c>
      <c r="CC327" s="217">
        <v>0</v>
      </c>
      <c r="CD327" s="217"/>
      <c r="CE327" s="217">
        <v>0</v>
      </c>
      <c r="CF327" s="186">
        <v>0</v>
      </c>
      <c r="CG327" s="186">
        <v>0</v>
      </c>
      <c r="CH327" s="101">
        <v>0</v>
      </c>
      <c r="CI327" s="101">
        <v>0</v>
      </c>
      <c r="CJ327" s="101">
        <v>0</v>
      </c>
      <c r="CK327" s="101">
        <v>0</v>
      </c>
      <c r="CL327" s="101">
        <v>0</v>
      </c>
      <c r="CM327" s="101">
        <v>0</v>
      </c>
      <c r="CN327" s="101">
        <v>0</v>
      </c>
      <c r="CO327" s="101">
        <v>0</v>
      </c>
      <c r="CP327" s="220">
        <v>0</v>
      </c>
      <c r="CQ327" s="216">
        <v>0</v>
      </c>
      <c r="CR327" s="222"/>
      <c r="CS327" s="198">
        <v>0</v>
      </c>
      <c r="CT327" s="198">
        <v>0</v>
      </c>
      <c r="CU327" s="198">
        <v>0</v>
      </c>
      <c r="CV327" s="198">
        <v>0</v>
      </c>
      <c r="CW327" s="222">
        <v>4.3453703703703699</v>
      </c>
      <c r="CX327" s="272"/>
      <c r="CY327" s="272">
        <v>0</v>
      </c>
      <c r="CZ327" s="272">
        <v>361</v>
      </c>
      <c r="DA327" s="272"/>
      <c r="DB327" s="272"/>
      <c r="DC327" s="272"/>
      <c r="DD327" s="230">
        <f t="shared" si="45"/>
        <v>4.3453703703703699</v>
      </c>
      <c r="DE327" s="273">
        <f t="shared" si="46"/>
        <v>0</v>
      </c>
      <c r="DF327" s="14">
        <f t="shared" si="47"/>
        <v>0</v>
      </c>
      <c r="DG327" s="148" t="str">
        <f t="shared" si="48"/>
        <v/>
      </c>
      <c r="DH327" s="148" t="str">
        <f t="shared" si="49"/>
        <v/>
      </c>
      <c r="DI327" s="273" t="str">
        <f t="shared" si="50"/>
        <v/>
      </c>
      <c r="DJ327" s="264" t="str">
        <f t="shared" si="51"/>
        <v/>
      </c>
      <c r="DL327" s="14" t="str">
        <f>IFERROR(#REF!-AP327,"")</f>
        <v/>
      </c>
      <c r="DN327" s="274" t="str">
        <f>IFERROR(#REF!-M327,"")</f>
        <v/>
      </c>
      <c r="DO327" s="186" t="e">
        <f>IF(#REF!&gt;AQ327,0,1)</f>
        <v>#REF!</v>
      </c>
      <c r="DP327" s="186">
        <f t="shared" si="52"/>
        <v>1</v>
      </c>
      <c r="DQ327" s="186">
        <f t="shared" si="53"/>
        <v>0</v>
      </c>
      <c r="DR327" s="186"/>
      <c r="DS327" s="186"/>
      <c r="DT327" s="186"/>
      <c r="DU327" s="186"/>
      <c r="DV327" s="186"/>
      <c r="DW327" s="186"/>
      <c r="DX327" s="186"/>
      <c r="DY327" s="186"/>
      <c r="DZ327" s="186"/>
      <c r="EA327" s="186"/>
      <c r="EB327" s="186"/>
      <c r="EC327" s="186"/>
      <c r="ED327" s="186"/>
      <c r="EE327" s="186"/>
      <c r="EF327" s="186"/>
      <c r="EG327" s="186"/>
      <c r="EH327" s="186"/>
      <c r="EI327" s="186"/>
      <c r="EJ327" s="186"/>
    </row>
    <row r="328" spans="1:140" s="195" customFormat="1" ht="31.5" hidden="1" customHeight="1" x14ac:dyDescent="0.2">
      <c r="A328" s="214">
        <v>44941</v>
      </c>
      <c r="B328" s="194">
        <v>15</v>
      </c>
      <c r="C328" s="194">
        <v>1</v>
      </c>
      <c r="D328" s="193">
        <v>2023</v>
      </c>
      <c r="E328" s="194">
        <v>432</v>
      </c>
      <c r="F328" s="194">
        <v>450</v>
      </c>
      <c r="G328" s="194">
        <v>1</v>
      </c>
      <c r="H328" s="207" t="s">
        <v>296</v>
      </c>
      <c r="I328" s="148" t="s">
        <v>280</v>
      </c>
      <c r="J328" s="148" t="s">
        <v>193</v>
      </c>
      <c r="K328" s="148">
        <v>3</v>
      </c>
      <c r="L328" s="148">
        <v>2</v>
      </c>
      <c r="M328" s="208">
        <v>270</v>
      </c>
      <c r="N328" s="209">
        <v>251</v>
      </c>
      <c r="O328" s="210">
        <v>288</v>
      </c>
      <c r="P328" s="196"/>
      <c r="Q328" s="196">
        <v>338</v>
      </c>
      <c r="R328" s="196">
        <v>304</v>
      </c>
      <c r="S328" s="196">
        <v>310</v>
      </c>
      <c r="T328" s="196"/>
      <c r="U328" s="196"/>
      <c r="V328" s="196">
        <v>266</v>
      </c>
      <c r="W328" s="196">
        <v>226</v>
      </c>
      <c r="X328" s="196">
        <v>265</v>
      </c>
      <c r="Y328" s="196"/>
      <c r="Z328" s="197">
        <v>90</v>
      </c>
      <c r="AA328" s="197">
        <v>86</v>
      </c>
      <c r="AB328" s="196">
        <v>305</v>
      </c>
      <c r="AC328" s="196">
        <v>312</v>
      </c>
      <c r="AD328" s="196">
        <v>325</v>
      </c>
      <c r="AE328" s="196"/>
      <c r="AF328" s="196"/>
      <c r="AG328" s="196">
        <v>249</v>
      </c>
      <c r="AH328" s="196">
        <v>267</v>
      </c>
      <c r="AI328" s="196">
        <v>256</v>
      </c>
      <c r="AJ328" s="196"/>
      <c r="AK328" s="196"/>
      <c r="AL328" s="197">
        <v>85</v>
      </c>
      <c r="AM328" s="197">
        <v>88</v>
      </c>
      <c r="AN328" s="271">
        <v>315.66666666666669</v>
      </c>
      <c r="AO328" s="271">
        <v>254.83333333333329</v>
      </c>
      <c r="AP328" s="218">
        <v>120</v>
      </c>
      <c r="AQ328" s="219">
        <v>90</v>
      </c>
      <c r="AR328" s="217">
        <v>123.78223495702009</v>
      </c>
      <c r="AS328" s="217">
        <v>87.25</v>
      </c>
      <c r="AT328" s="217"/>
      <c r="AU328" s="217"/>
      <c r="AV328" s="217">
        <v>1520</v>
      </c>
      <c r="AW328" s="217">
        <v>2</v>
      </c>
      <c r="AX328" s="217">
        <v>2</v>
      </c>
      <c r="AY328" s="217">
        <v>2</v>
      </c>
      <c r="AZ328" s="217"/>
      <c r="BA328" s="217"/>
      <c r="BB328" s="217"/>
      <c r="BC328" s="217"/>
      <c r="BD328" s="217"/>
      <c r="BE328" s="217"/>
      <c r="BF328" s="217"/>
      <c r="BG328" s="217"/>
      <c r="BH328" s="217">
        <v>640</v>
      </c>
      <c r="BI328" s="217">
        <v>5</v>
      </c>
      <c r="BJ328" s="217">
        <v>2</v>
      </c>
      <c r="BK328" s="217">
        <v>3</v>
      </c>
      <c r="BL328" s="217"/>
      <c r="BM328" s="217"/>
      <c r="BN328" s="217"/>
      <c r="BO328" s="217"/>
      <c r="BP328" s="217"/>
      <c r="BQ328" s="217"/>
      <c r="BR328" s="186" t="s">
        <v>201</v>
      </c>
      <c r="BS328" s="186" t="s">
        <v>202</v>
      </c>
      <c r="BT328" s="186"/>
      <c r="BU328" s="186"/>
      <c r="BV328" s="186">
        <v>2</v>
      </c>
      <c r="BW328" s="186" t="s">
        <v>297</v>
      </c>
      <c r="BX328" s="186" t="s">
        <v>198</v>
      </c>
      <c r="BY328" s="221">
        <v>1.4999999999999999E-2</v>
      </c>
      <c r="BZ328" s="217">
        <v>6</v>
      </c>
      <c r="CA328" s="217">
        <v>3</v>
      </c>
      <c r="CB328" s="217">
        <v>1523</v>
      </c>
      <c r="CC328" s="217">
        <v>10</v>
      </c>
      <c r="CD328" s="217">
        <v>5</v>
      </c>
      <c r="CE328" s="217">
        <v>645</v>
      </c>
      <c r="CF328" s="186">
        <v>3</v>
      </c>
      <c r="CG328" s="186">
        <v>2</v>
      </c>
      <c r="CH328" s="101">
        <v>2</v>
      </c>
      <c r="CI328" s="101">
        <v>0</v>
      </c>
      <c r="CJ328" s="101">
        <v>0</v>
      </c>
      <c r="CK328" s="101">
        <v>0</v>
      </c>
      <c r="CL328" s="101">
        <v>0</v>
      </c>
      <c r="CM328" s="101">
        <v>0</v>
      </c>
      <c r="CN328" s="101">
        <v>0</v>
      </c>
      <c r="CO328" s="101">
        <v>16</v>
      </c>
      <c r="CP328" s="220">
        <v>8</v>
      </c>
      <c r="CQ328" s="216">
        <v>2168</v>
      </c>
      <c r="CR328" s="222">
        <v>3.690036900369004E-3</v>
      </c>
      <c r="CS328" s="198">
        <v>2.16</v>
      </c>
      <c r="CT328" s="198">
        <v>585.36</v>
      </c>
      <c r="CU328" s="198">
        <v>2.0386666666666668</v>
      </c>
      <c r="CV328" s="198">
        <v>552.47866666666675</v>
      </c>
      <c r="CW328" s="222">
        <v>0.1691358024691359</v>
      </c>
      <c r="CX328" s="272">
        <v>6.462962962962962E-2</v>
      </c>
      <c r="CY328" s="272">
        <v>4268989.0909090918</v>
      </c>
      <c r="CZ328" s="272">
        <v>361</v>
      </c>
      <c r="DA328" s="272"/>
      <c r="DB328" s="272"/>
      <c r="DC328" s="272"/>
      <c r="DD328" s="230">
        <f t="shared" si="45"/>
        <v>0.16913580246913587</v>
      </c>
      <c r="DE328" s="273">
        <f t="shared" si="46"/>
        <v>2160</v>
      </c>
      <c r="DF328" s="14">
        <f t="shared" si="47"/>
        <v>16</v>
      </c>
      <c r="DG328" s="148">
        <f t="shared" si="48"/>
        <v>8</v>
      </c>
      <c r="DH328" s="148">
        <f t="shared" si="49"/>
        <v>0.1</v>
      </c>
      <c r="DI328" s="273">
        <f t="shared" si="50"/>
        <v>2168</v>
      </c>
      <c r="DJ328" s="264">
        <f t="shared" si="51"/>
        <v>3.6900369003690036E-3</v>
      </c>
      <c r="DL328" s="14" t="str">
        <f>IFERROR(#REF!-AP328,"")</f>
        <v/>
      </c>
      <c r="DN328" s="274" t="str">
        <f>IFERROR(#REF!-M328,"")</f>
        <v/>
      </c>
      <c r="DO328" s="186" t="e">
        <f>IF(#REF!&gt;AQ328,0,1)</f>
        <v>#REF!</v>
      </c>
      <c r="DP328" s="186">
        <f t="shared" si="52"/>
        <v>1</v>
      </c>
      <c r="DQ328" s="186">
        <f t="shared" si="53"/>
        <v>1</v>
      </c>
      <c r="DR328" s="186"/>
      <c r="DS328" s="186"/>
      <c r="DT328" s="186"/>
      <c r="DU328" s="186"/>
      <c r="DV328" s="186"/>
      <c r="DW328" s="186"/>
      <c r="DX328" s="186"/>
      <c r="DY328" s="186"/>
      <c r="DZ328" s="186"/>
      <c r="EA328" s="186"/>
      <c r="EB328" s="186"/>
      <c r="EC328" s="186"/>
      <c r="ED328" s="186"/>
      <c r="EE328" s="186"/>
      <c r="EF328" s="186"/>
      <c r="EG328" s="186"/>
      <c r="EH328" s="186"/>
      <c r="EI328" s="186"/>
      <c r="EJ328" s="186"/>
    </row>
    <row r="329" spans="1:140" s="195" customFormat="1" ht="31.5" hidden="1" customHeight="1" x14ac:dyDescent="0.2">
      <c r="A329" s="214">
        <v>44941</v>
      </c>
      <c r="B329" s="194">
        <v>15</v>
      </c>
      <c r="C329" s="194">
        <v>1</v>
      </c>
      <c r="D329" s="193">
        <v>2023</v>
      </c>
      <c r="E329" s="194">
        <v>432</v>
      </c>
      <c r="F329" s="194">
        <v>451</v>
      </c>
      <c r="G329" s="194">
        <v>1</v>
      </c>
      <c r="H329" s="207" t="s">
        <v>298</v>
      </c>
      <c r="I329" s="148" t="s">
        <v>277</v>
      </c>
      <c r="J329" s="148" t="s">
        <v>193</v>
      </c>
      <c r="K329" s="148">
        <v>3</v>
      </c>
      <c r="L329" s="148">
        <v>2</v>
      </c>
      <c r="M329" s="208">
        <v>175</v>
      </c>
      <c r="N329" s="209">
        <v>162</v>
      </c>
      <c r="O329" s="210">
        <v>187</v>
      </c>
      <c r="P329" s="196"/>
      <c r="Q329" s="196">
        <v>234</v>
      </c>
      <c r="R329" s="196">
        <v>194</v>
      </c>
      <c r="S329" s="196">
        <v>221</v>
      </c>
      <c r="T329" s="196"/>
      <c r="U329" s="196"/>
      <c r="V329" s="196">
        <v>179</v>
      </c>
      <c r="W329" s="196">
        <v>152</v>
      </c>
      <c r="X329" s="196">
        <v>189</v>
      </c>
      <c r="Y329" s="196"/>
      <c r="Z329" s="197"/>
      <c r="AA329" s="197"/>
      <c r="AB329" s="196">
        <v>234</v>
      </c>
      <c r="AC329" s="196">
        <v>225</v>
      </c>
      <c r="AD329" s="196">
        <v>229</v>
      </c>
      <c r="AE329" s="196"/>
      <c r="AF329" s="196"/>
      <c r="AG329" s="196">
        <v>171</v>
      </c>
      <c r="AH329" s="196">
        <v>178</v>
      </c>
      <c r="AI329" s="196">
        <v>163</v>
      </c>
      <c r="AJ329" s="196"/>
      <c r="AK329" s="196"/>
      <c r="AL329" s="197"/>
      <c r="AM329" s="197"/>
      <c r="AN329" s="271">
        <v>222.83333333333329</v>
      </c>
      <c r="AO329" s="271">
        <v>172</v>
      </c>
      <c r="AP329" s="218">
        <v>120</v>
      </c>
      <c r="AQ329" s="219">
        <v>90</v>
      </c>
      <c r="AR329" s="217"/>
      <c r="AS329" s="217"/>
      <c r="AT329" s="217"/>
      <c r="AU329" s="217"/>
      <c r="AV329" s="217">
        <v>1520</v>
      </c>
      <c r="AW329" s="217">
        <v>2</v>
      </c>
      <c r="AX329" s="217">
        <v>3</v>
      </c>
      <c r="AY329" s="217">
        <v>1</v>
      </c>
      <c r="AZ329" s="217"/>
      <c r="BA329" s="217"/>
      <c r="BB329" s="217"/>
      <c r="BC329" s="217"/>
      <c r="BD329" s="217"/>
      <c r="BE329" s="217"/>
      <c r="BF329" s="217"/>
      <c r="BG329" s="217"/>
      <c r="BH329" s="217">
        <v>640</v>
      </c>
      <c r="BI329" s="217">
        <v>3</v>
      </c>
      <c r="BJ329" s="217">
        <v>3</v>
      </c>
      <c r="BK329" s="217">
        <v>3</v>
      </c>
      <c r="BL329" s="217"/>
      <c r="BM329" s="217"/>
      <c r="BN329" s="217"/>
      <c r="BO329" s="217"/>
      <c r="BP329" s="217"/>
      <c r="BQ329" s="217"/>
      <c r="BR329" s="186" t="s">
        <v>201</v>
      </c>
      <c r="BS329" s="186" t="s">
        <v>202</v>
      </c>
      <c r="BT329" s="186"/>
      <c r="BU329" s="186"/>
      <c r="BV329" s="186">
        <v>2</v>
      </c>
      <c r="BW329" s="186" t="s">
        <v>297</v>
      </c>
      <c r="BX329" s="186" t="s">
        <v>198</v>
      </c>
      <c r="BY329" s="221">
        <v>1.4999999999999999E-2</v>
      </c>
      <c r="BZ329" s="217">
        <v>6</v>
      </c>
      <c r="CA329" s="217">
        <v>3</v>
      </c>
      <c r="CB329" s="217">
        <v>1523</v>
      </c>
      <c r="CC329" s="217">
        <v>9</v>
      </c>
      <c r="CD329" s="217">
        <v>4.5</v>
      </c>
      <c r="CE329" s="217">
        <v>644</v>
      </c>
      <c r="CF329" s="186">
        <v>2</v>
      </c>
      <c r="CG329" s="186">
        <v>3</v>
      </c>
      <c r="CH329" s="101">
        <v>2</v>
      </c>
      <c r="CI329" s="101">
        <v>0</v>
      </c>
      <c r="CJ329" s="101">
        <v>0</v>
      </c>
      <c r="CK329" s="101">
        <v>0</v>
      </c>
      <c r="CL329" s="101">
        <v>0</v>
      </c>
      <c r="CM329" s="101">
        <v>0</v>
      </c>
      <c r="CN329" s="101">
        <v>0</v>
      </c>
      <c r="CO329" s="101">
        <v>15</v>
      </c>
      <c r="CP329" s="220">
        <v>7</v>
      </c>
      <c r="CQ329" s="216">
        <v>2167</v>
      </c>
      <c r="CR329" s="222">
        <v>3.4610059990770651E-3</v>
      </c>
      <c r="CS329" s="198">
        <v>1.3125</v>
      </c>
      <c r="CT329" s="198">
        <v>379.22500000000002</v>
      </c>
      <c r="CU329" s="198">
        <v>1.29</v>
      </c>
      <c r="CV329" s="198">
        <v>372.72399999999999</v>
      </c>
      <c r="CW329" s="222">
        <v>0.27333333333333337</v>
      </c>
      <c r="CX329" s="272"/>
      <c r="CY329" s="272">
        <v>4267020</v>
      </c>
      <c r="CZ329" s="272">
        <v>361</v>
      </c>
      <c r="DA329" s="272"/>
      <c r="DB329" s="272"/>
      <c r="DC329" s="272"/>
      <c r="DD329" s="230">
        <f t="shared" si="45"/>
        <v>0.27333333333333304</v>
      </c>
      <c r="DE329" s="273">
        <f t="shared" si="46"/>
        <v>2160</v>
      </c>
      <c r="DF329" s="14">
        <f t="shared" si="47"/>
        <v>15</v>
      </c>
      <c r="DG329" s="148">
        <f t="shared" si="48"/>
        <v>8</v>
      </c>
      <c r="DH329" s="148" t="str">
        <f t="shared" si="49"/>
        <v/>
      </c>
      <c r="DI329" s="273">
        <f t="shared" si="50"/>
        <v>2168</v>
      </c>
      <c r="DJ329" s="264">
        <f t="shared" si="51"/>
        <v>3.6900369003690036E-3</v>
      </c>
      <c r="DL329" s="14" t="str">
        <f>IFERROR(#REF!-AP329,"")</f>
        <v/>
      </c>
      <c r="DN329" s="274" t="str">
        <f>IFERROR(#REF!-M329,"")</f>
        <v/>
      </c>
      <c r="DO329" s="186" t="e">
        <f>IF(#REF!&gt;AQ329,0,1)</f>
        <v>#REF!</v>
      </c>
      <c r="DP329" s="186">
        <f t="shared" si="52"/>
        <v>1</v>
      </c>
      <c r="DQ329" s="186">
        <f t="shared" si="53"/>
        <v>1</v>
      </c>
      <c r="DR329" s="186"/>
      <c r="DS329" s="186"/>
      <c r="DT329" s="186"/>
      <c r="DU329" s="186"/>
      <c r="DV329" s="186"/>
      <c r="DW329" s="186"/>
      <c r="DX329" s="186"/>
      <c r="DY329" s="186"/>
      <c r="DZ329" s="186"/>
      <c r="EA329" s="186"/>
      <c r="EB329" s="186"/>
      <c r="EC329" s="186"/>
      <c r="ED329" s="186"/>
      <c r="EE329" s="186"/>
      <c r="EF329" s="186"/>
      <c r="EG329" s="186"/>
      <c r="EH329" s="186"/>
      <c r="EI329" s="186"/>
      <c r="EJ329" s="186"/>
    </row>
    <row r="330" spans="1:140" s="195" customFormat="1" ht="31.5" hidden="1" customHeight="1" x14ac:dyDescent="0.2">
      <c r="A330" s="214">
        <v>44941</v>
      </c>
      <c r="B330" s="194">
        <v>15</v>
      </c>
      <c r="C330" s="194">
        <v>1</v>
      </c>
      <c r="D330" s="193">
        <v>2023</v>
      </c>
      <c r="E330" s="194">
        <v>125</v>
      </c>
      <c r="F330" s="194">
        <v>690</v>
      </c>
      <c r="G330" s="194">
        <v>2</v>
      </c>
      <c r="H330" s="207" t="s">
        <v>364</v>
      </c>
      <c r="I330" s="148" t="s">
        <v>365</v>
      </c>
      <c r="J330" s="148" t="s">
        <v>193</v>
      </c>
      <c r="K330" s="148">
        <v>4</v>
      </c>
      <c r="L330" s="148">
        <v>4</v>
      </c>
      <c r="M330" s="208">
        <v>170</v>
      </c>
      <c r="N330" s="209">
        <v>153</v>
      </c>
      <c r="O330" s="210">
        <v>187</v>
      </c>
      <c r="P330" s="196"/>
      <c r="Q330" s="196">
        <v>194</v>
      </c>
      <c r="R330" s="196"/>
      <c r="S330" s="196"/>
      <c r="T330" s="196"/>
      <c r="U330" s="196"/>
      <c r="V330" s="196">
        <v>151</v>
      </c>
      <c r="W330" s="196"/>
      <c r="X330" s="196"/>
      <c r="Y330" s="196"/>
      <c r="Z330" s="197"/>
      <c r="AA330" s="197"/>
      <c r="AB330" s="196"/>
      <c r="AC330" s="196"/>
      <c r="AD330" s="196"/>
      <c r="AE330" s="196"/>
      <c r="AF330" s="196"/>
      <c r="AG330" s="196"/>
      <c r="AH330" s="196"/>
      <c r="AI330" s="196"/>
      <c r="AJ330" s="196"/>
      <c r="AK330" s="196"/>
      <c r="AL330" s="197"/>
      <c r="AM330" s="197"/>
      <c r="AN330" s="271">
        <v>194</v>
      </c>
      <c r="AO330" s="271">
        <v>151</v>
      </c>
      <c r="AP330" s="218">
        <v>120</v>
      </c>
      <c r="AQ330" s="219">
        <v>120</v>
      </c>
      <c r="AR330" s="217"/>
      <c r="AS330" s="217"/>
      <c r="AT330" s="217"/>
      <c r="AU330" s="217"/>
      <c r="AV330" s="217">
        <v>2040</v>
      </c>
      <c r="AW330" s="217">
        <v>2</v>
      </c>
      <c r="AX330" s="217">
        <v>2</v>
      </c>
      <c r="AY330" s="217">
        <v>2</v>
      </c>
      <c r="AZ330" s="217"/>
      <c r="BA330" s="217"/>
      <c r="BB330" s="217"/>
      <c r="BC330" s="217"/>
      <c r="BD330" s="217"/>
      <c r="BE330" s="217"/>
      <c r="BF330" s="217"/>
      <c r="BG330" s="217"/>
      <c r="BH330" s="217"/>
      <c r="BI330" s="217"/>
      <c r="BJ330" s="217"/>
      <c r="BK330" s="217"/>
      <c r="BL330" s="217"/>
      <c r="BM330" s="217"/>
      <c r="BN330" s="217"/>
      <c r="BO330" s="217"/>
      <c r="BP330" s="217"/>
      <c r="BQ330" s="217"/>
      <c r="BR330" s="186" t="s">
        <v>366</v>
      </c>
      <c r="BS330" s="186" t="s">
        <v>367</v>
      </c>
      <c r="BT330" s="186"/>
      <c r="BU330" s="186"/>
      <c r="BV330" s="186">
        <v>2</v>
      </c>
      <c r="BW330" s="186" t="s">
        <v>368</v>
      </c>
      <c r="BX330" s="186" t="s">
        <v>198</v>
      </c>
      <c r="BY330" s="221">
        <v>1.4999999999999999E-2</v>
      </c>
      <c r="BZ330" s="217">
        <v>6</v>
      </c>
      <c r="CA330" s="217">
        <v>1.5</v>
      </c>
      <c r="CB330" s="217">
        <v>2041</v>
      </c>
      <c r="CC330" s="217">
        <v>0</v>
      </c>
      <c r="CD330" s="217">
        <v>0</v>
      </c>
      <c r="CE330" s="217">
        <v>0</v>
      </c>
      <c r="CF330" s="186">
        <v>0</v>
      </c>
      <c r="CG330" s="186">
        <v>0</v>
      </c>
      <c r="CH330" s="101">
        <v>0</v>
      </c>
      <c r="CI330" s="101">
        <v>0</v>
      </c>
      <c r="CJ330" s="101">
        <v>0</v>
      </c>
      <c r="CK330" s="101">
        <v>0</v>
      </c>
      <c r="CL330" s="101">
        <v>0</v>
      </c>
      <c r="CM330" s="101">
        <v>0</v>
      </c>
      <c r="CN330" s="101">
        <v>0</v>
      </c>
      <c r="CO330" s="101">
        <v>6</v>
      </c>
      <c r="CP330" s="220">
        <v>1</v>
      </c>
      <c r="CQ330" s="216">
        <v>2041</v>
      </c>
      <c r="CR330" s="222">
        <v>7.3493385595296422E-4</v>
      </c>
      <c r="CS330" s="198">
        <v>0.255</v>
      </c>
      <c r="CT330" s="198">
        <v>346.97</v>
      </c>
      <c r="CU330" s="198">
        <v>0.22650000000000001</v>
      </c>
      <c r="CV330" s="198">
        <v>308.19099999999997</v>
      </c>
      <c r="CW330" s="222">
        <v>0.14117647058823529</v>
      </c>
      <c r="CX330" s="272"/>
      <c r="CY330" s="272">
        <v>4018914.5454545449</v>
      </c>
      <c r="CZ330" s="272">
        <v>361</v>
      </c>
      <c r="DA330" s="272"/>
      <c r="DB330" s="272"/>
      <c r="DC330" s="272"/>
      <c r="DD330" s="230">
        <f t="shared" si="45"/>
        <v>0.14117647058823529</v>
      </c>
      <c r="DE330" s="273">
        <f t="shared" si="46"/>
        <v>2040</v>
      </c>
      <c r="DF330" s="14">
        <f t="shared" si="47"/>
        <v>6</v>
      </c>
      <c r="DG330" s="148">
        <f t="shared" si="48"/>
        <v>2</v>
      </c>
      <c r="DH330" s="148" t="str">
        <f t="shared" si="49"/>
        <v/>
      </c>
      <c r="DI330" s="273">
        <f t="shared" si="50"/>
        <v>2042</v>
      </c>
      <c r="DJ330" s="264">
        <f t="shared" si="51"/>
        <v>9.7943192948090111E-4</v>
      </c>
      <c r="DL330" s="14" t="str">
        <f>IFERROR(#REF!-AP330,"")</f>
        <v/>
      </c>
      <c r="DN330" s="274" t="str">
        <f>IFERROR(#REF!-M330,"")</f>
        <v/>
      </c>
      <c r="DO330" s="186" t="e">
        <f>IF(#REF!&gt;AQ330,0,1)</f>
        <v>#REF!</v>
      </c>
      <c r="DP330" s="186">
        <f t="shared" si="52"/>
        <v>0</v>
      </c>
      <c r="DQ330" s="186">
        <f t="shared" si="53"/>
        <v>1</v>
      </c>
      <c r="DR330" s="186"/>
      <c r="DS330" s="186"/>
      <c r="DT330" s="186"/>
      <c r="DU330" s="186"/>
      <c r="DV330" s="186"/>
      <c r="DW330" s="186"/>
      <c r="DX330" s="186"/>
      <c r="DY330" s="186"/>
      <c r="DZ330" s="186"/>
      <c r="EA330" s="186"/>
      <c r="EB330" s="186"/>
      <c r="EC330" s="186"/>
      <c r="ED330" s="186"/>
      <c r="EE330" s="186"/>
      <c r="EF330" s="186"/>
      <c r="EG330" s="186"/>
      <c r="EH330" s="186"/>
      <c r="EI330" s="186"/>
      <c r="EJ330" s="186"/>
    </row>
    <row r="331" spans="1:140" s="195" customFormat="1" ht="31.5" hidden="1" customHeight="1" x14ac:dyDescent="0.2">
      <c r="A331" s="214">
        <v>44941</v>
      </c>
      <c r="B331" s="194">
        <v>15</v>
      </c>
      <c r="C331" s="194">
        <v>1</v>
      </c>
      <c r="D331" s="193">
        <v>2023</v>
      </c>
      <c r="E331" s="194">
        <v>125</v>
      </c>
      <c r="F331" s="194">
        <v>691</v>
      </c>
      <c r="G331" s="194">
        <v>2</v>
      </c>
      <c r="H331" s="207" t="s">
        <v>369</v>
      </c>
      <c r="I331" s="148" t="s">
        <v>370</v>
      </c>
      <c r="J331" s="148" t="s">
        <v>193</v>
      </c>
      <c r="K331" s="148">
        <v>4</v>
      </c>
      <c r="L331" s="148">
        <v>4</v>
      </c>
      <c r="M331" s="208">
        <v>194</v>
      </c>
      <c r="N331" s="209">
        <v>174</v>
      </c>
      <c r="O331" s="210">
        <v>213</v>
      </c>
      <c r="P331" s="196"/>
      <c r="Q331" s="196">
        <v>235</v>
      </c>
      <c r="R331" s="196"/>
      <c r="S331" s="196"/>
      <c r="T331" s="196"/>
      <c r="U331" s="196"/>
      <c r="V331" s="196">
        <v>178</v>
      </c>
      <c r="W331" s="196"/>
      <c r="X331" s="196"/>
      <c r="Y331" s="196"/>
      <c r="Z331" s="197">
        <v>104</v>
      </c>
      <c r="AA331" s="197"/>
      <c r="AB331" s="196"/>
      <c r="AC331" s="196"/>
      <c r="AD331" s="196"/>
      <c r="AE331" s="196"/>
      <c r="AF331" s="196"/>
      <c r="AG331" s="196"/>
      <c r="AH331" s="196"/>
      <c r="AI331" s="196"/>
      <c r="AJ331" s="196"/>
      <c r="AK331" s="196"/>
      <c r="AL331" s="197"/>
      <c r="AM331" s="197"/>
      <c r="AN331" s="271">
        <v>235</v>
      </c>
      <c r="AO331" s="271">
        <v>178</v>
      </c>
      <c r="AP331" s="218">
        <v>120</v>
      </c>
      <c r="AQ331" s="219">
        <v>120</v>
      </c>
      <c r="AR331" s="217">
        <v>138.46153846153851</v>
      </c>
      <c r="AS331" s="217">
        <v>104</v>
      </c>
      <c r="AT331" s="217"/>
      <c r="AU331" s="217"/>
      <c r="AV331" s="217">
        <v>2040</v>
      </c>
      <c r="AW331" s="217">
        <v>2</v>
      </c>
      <c r="AX331" s="217">
        <v>2</v>
      </c>
      <c r="AY331" s="217">
        <v>2</v>
      </c>
      <c r="AZ331" s="217"/>
      <c r="BA331" s="217"/>
      <c r="BB331" s="217"/>
      <c r="BC331" s="217"/>
      <c r="BD331" s="217"/>
      <c r="BE331" s="217"/>
      <c r="BF331" s="217"/>
      <c r="BG331" s="217"/>
      <c r="BH331" s="217"/>
      <c r="BI331" s="217"/>
      <c r="BJ331" s="217"/>
      <c r="BK331" s="217"/>
      <c r="BL331" s="217"/>
      <c r="BM331" s="217"/>
      <c r="BN331" s="217"/>
      <c r="BO331" s="217"/>
      <c r="BP331" s="217"/>
      <c r="BQ331" s="217"/>
      <c r="BR331" s="186" t="s">
        <v>366</v>
      </c>
      <c r="BS331" s="186" t="s">
        <v>367</v>
      </c>
      <c r="BT331" s="186"/>
      <c r="BU331" s="186"/>
      <c r="BV331" s="186">
        <v>2</v>
      </c>
      <c r="BW331" s="186" t="s">
        <v>368</v>
      </c>
      <c r="BX331" s="186" t="s">
        <v>198</v>
      </c>
      <c r="BY331" s="221">
        <v>1.4999999999999999E-2</v>
      </c>
      <c r="BZ331" s="217">
        <v>6</v>
      </c>
      <c r="CA331" s="217">
        <v>1.5</v>
      </c>
      <c r="CB331" s="217">
        <v>2041</v>
      </c>
      <c r="CC331" s="217">
        <v>0</v>
      </c>
      <c r="CD331" s="217">
        <v>0</v>
      </c>
      <c r="CE331" s="217">
        <v>0</v>
      </c>
      <c r="CF331" s="186">
        <v>0</v>
      </c>
      <c r="CG331" s="186">
        <v>0</v>
      </c>
      <c r="CH331" s="101">
        <v>0</v>
      </c>
      <c r="CI331" s="101">
        <v>0</v>
      </c>
      <c r="CJ331" s="101">
        <v>0</v>
      </c>
      <c r="CK331" s="101">
        <v>0</v>
      </c>
      <c r="CL331" s="101">
        <v>0</v>
      </c>
      <c r="CM331" s="101">
        <v>0</v>
      </c>
      <c r="CN331" s="101">
        <v>0</v>
      </c>
      <c r="CO331" s="101">
        <v>6</v>
      </c>
      <c r="CP331" s="220">
        <v>1</v>
      </c>
      <c r="CQ331" s="216">
        <v>2041</v>
      </c>
      <c r="CR331" s="222">
        <v>7.3493385595296422E-4</v>
      </c>
      <c r="CS331" s="198">
        <v>0.29099999999999998</v>
      </c>
      <c r="CT331" s="198">
        <v>395.95400000000001</v>
      </c>
      <c r="CU331" s="198">
        <v>0.26700000000000002</v>
      </c>
      <c r="CV331" s="198">
        <v>363.298</v>
      </c>
      <c r="CW331" s="222">
        <v>0.21134020618556701</v>
      </c>
      <c r="CX331" s="272">
        <v>1.083333333333333E-2</v>
      </c>
      <c r="CY331" s="272">
        <v>4018914.5454545449</v>
      </c>
      <c r="CZ331" s="272">
        <v>361</v>
      </c>
      <c r="DA331" s="272"/>
      <c r="DB331" s="272"/>
      <c r="DC331" s="272"/>
      <c r="DD331" s="230">
        <f t="shared" si="45"/>
        <v>0.21134020618556701</v>
      </c>
      <c r="DE331" s="273">
        <f t="shared" si="46"/>
        <v>2040</v>
      </c>
      <c r="DF331" s="14">
        <f t="shared" si="47"/>
        <v>6</v>
      </c>
      <c r="DG331" s="148">
        <f t="shared" si="48"/>
        <v>2</v>
      </c>
      <c r="DH331" s="148">
        <f t="shared" si="49"/>
        <v>0</v>
      </c>
      <c r="DI331" s="273">
        <f t="shared" si="50"/>
        <v>2042</v>
      </c>
      <c r="DJ331" s="264">
        <f t="shared" si="51"/>
        <v>9.7943192948090111E-4</v>
      </c>
      <c r="DL331" s="14" t="str">
        <f>IFERROR(#REF!-AP331,"")</f>
        <v/>
      </c>
      <c r="DN331" s="274" t="str">
        <f>IFERROR(#REF!-M331,"")</f>
        <v/>
      </c>
      <c r="DO331" s="186" t="e">
        <f>IF(#REF!&gt;AQ331,0,1)</f>
        <v>#REF!</v>
      </c>
      <c r="DP331" s="186">
        <f t="shared" si="52"/>
        <v>1</v>
      </c>
      <c r="DQ331" s="186">
        <f t="shared" si="53"/>
        <v>1</v>
      </c>
      <c r="DR331" s="186"/>
      <c r="DS331" s="186"/>
      <c r="DT331" s="186"/>
      <c r="DU331" s="186"/>
      <c r="DV331" s="186"/>
      <c r="DW331" s="186"/>
      <c r="DX331" s="186"/>
      <c r="DY331" s="186"/>
      <c r="DZ331" s="186"/>
      <c r="EA331" s="186"/>
      <c r="EB331" s="186"/>
      <c r="EC331" s="186"/>
      <c r="ED331" s="186"/>
      <c r="EE331" s="186"/>
      <c r="EF331" s="186"/>
      <c r="EG331" s="186"/>
      <c r="EH331" s="186"/>
      <c r="EI331" s="186"/>
      <c r="EJ331" s="186"/>
    </row>
    <row r="332" spans="1:140" s="195" customFormat="1" ht="31.5" hidden="1" customHeight="1" x14ac:dyDescent="0.2">
      <c r="A332" s="214">
        <v>44941</v>
      </c>
      <c r="B332" s="194">
        <v>15</v>
      </c>
      <c r="C332" s="194">
        <v>1</v>
      </c>
      <c r="D332" s="193">
        <v>2023</v>
      </c>
      <c r="E332" s="194">
        <v>419</v>
      </c>
      <c r="F332" s="194">
        <v>670</v>
      </c>
      <c r="G332" s="194">
        <v>2</v>
      </c>
      <c r="H332" s="207" t="s">
        <v>407</v>
      </c>
      <c r="I332" s="148" t="s">
        <v>408</v>
      </c>
      <c r="J332" s="148" t="s">
        <v>193</v>
      </c>
      <c r="K332" s="148">
        <v>4</v>
      </c>
      <c r="L332" s="148">
        <v>2</v>
      </c>
      <c r="M332" s="208">
        <v>298</v>
      </c>
      <c r="N332" s="209">
        <v>280</v>
      </c>
      <c r="O332" s="210">
        <v>319</v>
      </c>
      <c r="P332" s="196"/>
      <c r="Q332" s="196"/>
      <c r="R332" s="196">
        <v>539</v>
      </c>
      <c r="S332" s="196">
        <v>446</v>
      </c>
      <c r="T332" s="196"/>
      <c r="U332" s="196"/>
      <c r="V332" s="196"/>
      <c r="W332" s="196">
        <v>341</v>
      </c>
      <c r="X332" s="196">
        <v>371</v>
      </c>
      <c r="Y332" s="196"/>
      <c r="Z332" s="197"/>
      <c r="AA332" s="197">
        <v>166</v>
      </c>
      <c r="AB332" s="196">
        <v>442</v>
      </c>
      <c r="AC332" s="196">
        <v>445</v>
      </c>
      <c r="AD332" s="196"/>
      <c r="AE332" s="196"/>
      <c r="AF332" s="196"/>
      <c r="AG332" s="196">
        <v>315</v>
      </c>
      <c r="AH332" s="196">
        <v>321</v>
      </c>
      <c r="AI332" s="196"/>
      <c r="AJ332" s="196"/>
      <c r="AK332" s="196"/>
      <c r="AL332" s="197">
        <v>173</v>
      </c>
      <c r="AM332" s="197">
        <v>204</v>
      </c>
      <c r="AN332" s="271">
        <v>468</v>
      </c>
      <c r="AO332" s="271">
        <v>337</v>
      </c>
      <c r="AP332" s="218">
        <v>96</v>
      </c>
      <c r="AQ332" s="219">
        <v>150</v>
      </c>
      <c r="AR332" s="217">
        <v>79.55801104972376</v>
      </c>
      <c r="AS332" s="217">
        <v>181</v>
      </c>
      <c r="AT332" s="217"/>
      <c r="AU332" s="217"/>
      <c r="AV332" s="217"/>
      <c r="AW332" s="217">
        <v>4</v>
      </c>
      <c r="AX332" s="217">
        <v>4</v>
      </c>
      <c r="AY332" s="217">
        <v>4</v>
      </c>
      <c r="AZ332" s="217"/>
      <c r="BA332" s="217"/>
      <c r="BB332" s="217"/>
      <c r="BC332" s="217"/>
      <c r="BD332" s="217"/>
      <c r="BE332" s="217"/>
      <c r="BF332" s="217"/>
      <c r="BG332" s="217"/>
      <c r="BH332" s="217">
        <v>216</v>
      </c>
      <c r="BI332" s="217">
        <v>50</v>
      </c>
      <c r="BJ332" s="217">
        <v>20</v>
      </c>
      <c r="BK332" s="217">
        <v>30</v>
      </c>
      <c r="BL332" s="217"/>
      <c r="BM332" s="217"/>
      <c r="BN332" s="217"/>
      <c r="BO332" s="217"/>
      <c r="BP332" s="217"/>
      <c r="BQ332" s="217"/>
      <c r="BR332" s="186" t="s">
        <v>194</v>
      </c>
      <c r="BS332" s="186" t="s">
        <v>195</v>
      </c>
      <c r="BT332" s="186" t="s">
        <v>409</v>
      </c>
      <c r="BU332" s="186" t="s">
        <v>197</v>
      </c>
      <c r="BV332" s="186">
        <v>2</v>
      </c>
      <c r="BW332" s="186" t="s">
        <v>410</v>
      </c>
      <c r="BX332" s="186" t="s">
        <v>198</v>
      </c>
      <c r="BY332" s="221">
        <v>1.4999999999999999E-2</v>
      </c>
      <c r="BZ332" s="217">
        <v>12</v>
      </c>
      <c r="CA332" s="217">
        <v>6</v>
      </c>
      <c r="CB332" s="217">
        <v>6</v>
      </c>
      <c r="CC332" s="217">
        <v>100</v>
      </c>
      <c r="CD332" s="217">
        <v>50</v>
      </c>
      <c r="CE332" s="217">
        <v>266</v>
      </c>
      <c r="CF332" s="186">
        <v>27</v>
      </c>
      <c r="CG332" s="186">
        <v>12</v>
      </c>
      <c r="CH332" s="101">
        <v>17</v>
      </c>
      <c r="CI332" s="101">
        <v>0</v>
      </c>
      <c r="CJ332" s="101">
        <v>0</v>
      </c>
      <c r="CK332" s="101">
        <v>0</v>
      </c>
      <c r="CL332" s="101">
        <v>0</v>
      </c>
      <c r="CM332" s="101">
        <v>0</v>
      </c>
      <c r="CN332" s="101">
        <v>0</v>
      </c>
      <c r="CO332" s="101">
        <v>112</v>
      </c>
      <c r="CP332" s="220">
        <v>56</v>
      </c>
      <c r="CQ332" s="216">
        <v>272</v>
      </c>
      <c r="CR332" s="222">
        <v>0.20588235294117649</v>
      </c>
      <c r="CS332" s="198">
        <v>16.687999999999999</v>
      </c>
      <c r="CT332" s="198">
        <v>81.055999999999997</v>
      </c>
      <c r="CU332" s="198">
        <v>18.872</v>
      </c>
      <c r="CV332" s="198">
        <v>91.664000000000001</v>
      </c>
      <c r="CW332" s="222">
        <v>0.57046979865771807</v>
      </c>
      <c r="CX332" s="272">
        <v>0.7038888888888889</v>
      </c>
      <c r="CY332" s="272">
        <v>428474.18181818188</v>
      </c>
      <c r="CZ332" s="272">
        <v>361</v>
      </c>
      <c r="DA332" s="272"/>
      <c r="DB332" s="272"/>
      <c r="DC332" s="272"/>
      <c r="DD332" s="230">
        <f t="shared" si="45"/>
        <v>0.57046979865771807</v>
      </c>
      <c r="DE332" s="273">
        <f t="shared" si="46"/>
        <v>216</v>
      </c>
      <c r="DF332" s="14">
        <f t="shared" si="47"/>
        <v>112</v>
      </c>
      <c r="DG332" s="148">
        <f t="shared" si="48"/>
        <v>56</v>
      </c>
      <c r="DH332" s="148">
        <f t="shared" si="49"/>
        <v>0.7</v>
      </c>
      <c r="DI332" s="273">
        <f t="shared" si="50"/>
        <v>272</v>
      </c>
      <c r="DJ332" s="264">
        <f t="shared" si="51"/>
        <v>0.20588235294117646</v>
      </c>
      <c r="DL332" s="14" t="str">
        <f>IFERROR(#REF!-AP332,"")</f>
        <v/>
      </c>
      <c r="DN332" s="274" t="str">
        <f>IFERROR(#REF!-M332,"")</f>
        <v/>
      </c>
      <c r="DO332" s="186" t="e">
        <f>IF(#REF!&gt;AQ332,0,1)</f>
        <v>#REF!</v>
      </c>
      <c r="DP332" s="186">
        <f t="shared" si="52"/>
        <v>1</v>
      </c>
      <c r="DQ332" s="186">
        <f t="shared" si="53"/>
        <v>0</v>
      </c>
      <c r="DR332" s="186"/>
      <c r="DS332" s="186"/>
      <c r="DT332" s="186"/>
      <c r="DU332" s="186"/>
      <c r="DV332" s="186"/>
      <c r="DW332" s="186"/>
      <c r="DX332" s="186"/>
      <c r="DY332" s="186"/>
      <c r="DZ332" s="186"/>
      <c r="EA332" s="186"/>
      <c r="EB332" s="186"/>
      <c r="EC332" s="186"/>
      <c r="ED332" s="186"/>
      <c r="EE332" s="186"/>
      <c r="EF332" s="186"/>
      <c r="EG332" s="186"/>
      <c r="EH332" s="186"/>
      <c r="EI332" s="186"/>
      <c r="EJ332" s="186"/>
    </row>
    <row r="333" spans="1:140" s="195" customFormat="1" ht="31.5" hidden="1" customHeight="1" x14ac:dyDescent="0.2">
      <c r="A333" s="214">
        <v>44941</v>
      </c>
      <c r="B333" s="194">
        <v>15</v>
      </c>
      <c r="C333" s="194">
        <v>1</v>
      </c>
      <c r="D333" s="193">
        <v>2023</v>
      </c>
      <c r="E333" s="194">
        <v>47</v>
      </c>
      <c r="F333" s="194">
        <v>122</v>
      </c>
      <c r="G333" s="194">
        <v>3</v>
      </c>
      <c r="H333" s="207" t="s">
        <v>215</v>
      </c>
      <c r="I333" s="148" t="s">
        <v>216</v>
      </c>
      <c r="J333" s="148" t="s">
        <v>217</v>
      </c>
      <c r="K333" s="148">
        <v>2</v>
      </c>
      <c r="L333" s="148">
        <v>1</v>
      </c>
      <c r="M333" s="208">
        <v>280</v>
      </c>
      <c r="N333" s="209">
        <v>267</v>
      </c>
      <c r="O333" s="210">
        <v>292</v>
      </c>
      <c r="P333" s="196"/>
      <c r="Q333" s="196">
        <v>425</v>
      </c>
      <c r="R333" s="196">
        <v>358</v>
      </c>
      <c r="S333" s="196">
        <v>374</v>
      </c>
      <c r="T333" s="196"/>
      <c r="U333" s="196"/>
      <c r="V333" s="196">
        <v>343</v>
      </c>
      <c r="W333" s="196">
        <v>279</v>
      </c>
      <c r="X333" s="196">
        <v>333</v>
      </c>
      <c r="Y333" s="196"/>
      <c r="Z333" s="197">
        <v>99</v>
      </c>
      <c r="AA333" s="197">
        <v>99</v>
      </c>
      <c r="AB333" s="196">
        <v>371</v>
      </c>
      <c r="AC333" s="196">
        <v>368</v>
      </c>
      <c r="AD333" s="196">
        <v>352</v>
      </c>
      <c r="AE333" s="196"/>
      <c r="AF333" s="196"/>
      <c r="AG333" s="196">
        <v>285</v>
      </c>
      <c r="AH333" s="196">
        <v>290</v>
      </c>
      <c r="AI333" s="196">
        <v>289</v>
      </c>
      <c r="AJ333" s="196"/>
      <c r="AK333" s="196"/>
      <c r="AL333" s="197">
        <v>99</v>
      </c>
      <c r="AM333" s="197">
        <v>99</v>
      </c>
      <c r="AN333" s="271">
        <v>374.66666666666669</v>
      </c>
      <c r="AO333" s="271">
        <v>303.16666666666669</v>
      </c>
      <c r="AP333" s="218">
        <v>64</v>
      </c>
      <c r="AQ333" s="219">
        <v>113</v>
      </c>
      <c r="AR333" s="217">
        <v>72.727272727272734</v>
      </c>
      <c r="AS333" s="217">
        <v>99</v>
      </c>
      <c r="AT333" s="217"/>
      <c r="AU333" s="217"/>
      <c r="AV333" s="217">
        <v>200</v>
      </c>
      <c r="AW333" s="217">
        <v>2</v>
      </c>
      <c r="AX333" s="217">
        <v>1</v>
      </c>
      <c r="AY333" s="217">
        <v>1</v>
      </c>
      <c r="AZ333" s="217"/>
      <c r="BA333" s="217"/>
      <c r="BB333" s="217"/>
      <c r="BC333" s="217"/>
      <c r="BD333" s="217"/>
      <c r="BE333" s="217"/>
      <c r="BF333" s="217"/>
      <c r="BG333" s="217"/>
      <c r="BH333" s="217"/>
      <c r="BI333" s="217"/>
      <c r="BJ333" s="217"/>
      <c r="BK333" s="217"/>
      <c r="BL333" s="217"/>
      <c r="BM333" s="217"/>
      <c r="BN333" s="217"/>
      <c r="BO333" s="217"/>
      <c r="BP333" s="217"/>
      <c r="BQ333" s="217"/>
      <c r="BR333" s="186" t="s">
        <v>194</v>
      </c>
      <c r="BS333" s="186" t="s">
        <v>195</v>
      </c>
      <c r="BT333" s="186" t="s">
        <v>218</v>
      </c>
      <c r="BU333" s="186" t="s">
        <v>219</v>
      </c>
      <c r="BV333" s="186">
        <v>2</v>
      </c>
      <c r="BW333" s="186" t="s">
        <v>220</v>
      </c>
      <c r="BX333" s="186" t="s">
        <v>198</v>
      </c>
      <c r="BY333" s="221">
        <v>1.4999999999999999E-2</v>
      </c>
      <c r="BZ333" s="217">
        <v>4</v>
      </c>
      <c r="CA333" s="217">
        <v>4</v>
      </c>
      <c r="CB333" s="217">
        <v>204</v>
      </c>
      <c r="CC333" s="217">
        <v>0</v>
      </c>
      <c r="CD333" s="217">
        <v>0</v>
      </c>
      <c r="CE333" s="217">
        <v>0</v>
      </c>
      <c r="CF333" s="186">
        <v>2</v>
      </c>
      <c r="CG333" s="186">
        <v>1</v>
      </c>
      <c r="CH333" s="101">
        <v>1</v>
      </c>
      <c r="CI333" s="101">
        <v>0</v>
      </c>
      <c r="CJ333" s="101">
        <v>0</v>
      </c>
      <c r="CK333" s="101">
        <v>0</v>
      </c>
      <c r="CL333" s="101">
        <v>0</v>
      </c>
      <c r="CM333" s="101">
        <v>0</v>
      </c>
      <c r="CN333" s="101">
        <v>0</v>
      </c>
      <c r="CO333" s="101">
        <v>4</v>
      </c>
      <c r="CP333" s="220">
        <v>4</v>
      </c>
      <c r="CQ333" s="216">
        <v>204</v>
      </c>
      <c r="CR333" s="222">
        <v>1.9607843137254902E-2</v>
      </c>
      <c r="CS333" s="198">
        <v>1.1200000000000001</v>
      </c>
      <c r="CT333" s="198">
        <v>57.12</v>
      </c>
      <c r="CU333" s="198">
        <v>1.212666666666667</v>
      </c>
      <c r="CV333" s="198">
        <v>61.846000000000011</v>
      </c>
      <c r="CW333" s="222">
        <v>0.33809523809523823</v>
      </c>
      <c r="CX333" s="272">
        <v>5.4999999999999993E-2</v>
      </c>
      <c r="CY333" s="272">
        <v>214237.09090909091</v>
      </c>
      <c r="CZ333" s="272">
        <v>361</v>
      </c>
      <c r="DA333" s="272"/>
      <c r="DB333" s="272"/>
      <c r="DC333" s="272"/>
      <c r="DD333" s="230">
        <f t="shared" si="45"/>
        <v>0.33809523809523817</v>
      </c>
      <c r="DE333" s="273">
        <f t="shared" si="46"/>
        <v>200</v>
      </c>
      <c r="DF333" s="14">
        <f t="shared" si="47"/>
        <v>4</v>
      </c>
      <c r="DG333" s="148">
        <f t="shared" si="48"/>
        <v>4</v>
      </c>
      <c r="DH333" s="148">
        <f t="shared" si="49"/>
        <v>0.1</v>
      </c>
      <c r="DI333" s="273">
        <f t="shared" si="50"/>
        <v>204</v>
      </c>
      <c r="DJ333" s="264">
        <f t="shared" si="51"/>
        <v>1.9607843137254902E-2</v>
      </c>
      <c r="DL333" s="14" t="str">
        <f>IFERROR(#REF!-AP333,"")</f>
        <v/>
      </c>
      <c r="DN333" s="274" t="str">
        <f>IFERROR(#REF!-M333,"")</f>
        <v/>
      </c>
      <c r="DO333" s="186" t="e">
        <f>IF(#REF!&gt;AQ333,0,1)</f>
        <v>#REF!</v>
      </c>
      <c r="DP333" s="186">
        <f t="shared" si="52"/>
        <v>1</v>
      </c>
      <c r="DQ333" s="186">
        <f t="shared" si="53"/>
        <v>0</v>
      </c>
      <c r="DR333" s="186"/>
      <c r="DS333" s="186"/>
      <c r="DT333" s="186"/>
      <c r="DU333" s="186"/>
      <c r="DV333" s="186"/>
      <c r="DW333" s="186"/>
      <c r="DX333" s="186"/>
      <c r="DY333" s="186"/>
      <c r="DZ333" s="186"/>
      <c r="EA333" s="186"/>
      <c r="EB333" s="186"/>
      <c r="EC333" s="186"/>
      <c r="ED333" s="186"/>
      <c r="EE333" s="186"/>
      <c r="EF333" s="186"/>
      <c r="EG333" s="186"/>
      <c r="EH333" s="186"/>
      <c r="EI333" s="186"/>
      <c r="EJ333" s="186"/>
    </row>
    <row r="334" spans="1:140" s="195" customFormat="1" ht="31.5" hidden="1" customHeight="1" x14ac:dyDescent="0.2">
      <c r="A334" s="214">
        <v>44941</v>
      </c>
      <c r="B334" s="194">
        <v>15</v>
      </c>
      <c r="C334" s="194">
        <v>1</v>
      </c>
      <c r="D334" s="193">
        <v>2023</v>
      </c>
      <c r="E334" s="194">
        <v>375</v>
      </c>
      <c r="F334" s="194">
        <v>437</v>
      </c>
      <c r="G334" s="194">
        <v>3</v>
      </c>
      <c r="H334" s="207" t="s">
        <v>281</v>
      </c>
      <c r="I334" s="148" t="s">
        <v>282</v>
      </c>
      <c r="J334" s="148" t="s">
        <v>193</v>
      </c>
      <c r="K334" s="148">
        <v>4</v>
      </c>
      <c r="L334" s="148">
        <v>2</v>
      </c>
      <c r="M334" s="208">
        <v>168</v>
      </c>
      <c r="N334" s="209">
        <v>158</v>
      </c>
      <c r="O334" s="210">
        <v>179</v>
      </c>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c r="AO334" s="271"/>
      <c r="AP334" s="218">
        <v>120</v>
      </c>
      <c r="AQ334" s="219">
        <v>120</v>
      </c>
      <c r="AR334" s="217"/>
      <c r="AS334" s="217"/>
      <c r="AT334" s="217"/>
      <c r="AU334" s="217"/>
      <c r="AV334" s="217">
        <v>1575</v>
      </c>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t="s">
        <v>194</v>
      </c>
      <c r="BS334" s="186" t="s">
        <v>195</v>
      </c>
      <c r="BT334" s="186" t="s">
        <v>283</v>
      </c>
      <c r="BU334" s="186" t="s">
        <v>197</v>
      </c>
      <c r="BV334" s="186">
        <v>2</v>
      </c>
      <c r="BW334" s="186" t="s">
        <v>284</v>
      </c>
      <c r="BX334" s="186" t="s">
        <v>198</v>
      </c>
      <c r="BY334" s="221">
        <v>1.4999999999999999E-2</v>
      </c>
      <c r="BZ334" s="217">
        <v>0</v>
      </c>
      <c r="CA334" s="217">
        <v>0</v>
      </c>
      <c r="CB334" s="217">
        <v>1575</v>
      </c>
      <c r="CC334" s="217">
        <v>0</v>
      </c>
      <c r="CD334" s="217">
        <v>0</v>
      </c>
      <c r="CE334" s="217">
        <v>0</v>
      </c>
      <c r="CF334" s="186">
        <v>0</v>
      </c>
      <c r="CG334" s="186">
        <v>0</v>
      </c>
      <c r="CH334" s="101">
        <v>0</v>
      </c>
      <c r="CI334" s="101">
        <v>0</v>
      </c>
      <c r="CJ334" s="101">
        <v>0</v>
      </c>
      <c r="CK334" s="101">
        <v>0</v>
      </c>
      <c r="CL334" s="101">
        <v>0</v>
      </c>
      <c r="CM334" s="101">
        <v>0</v>
      </c>
      <c r="CN334" s="101">
        <v>0</v>
      </c>
      <c r="CO334" s="101">
        <v>0</v>
      </c>
      <c r="CP334" s="220">
        <v>0</v>
      </c>
      <c r="CQ334" s="216">
        <v>1575</v>
      </c>
      <c r="CR334" s="222">
        <v>0</v>
      </c>
      <c r="CS334" s="198">
        <v>0</v>
      </c>
      <c r="CT334" s="198">
        <v>264.60000000000002</v>
      </c>
      <c r="CU334" s="198"/>
      <c r="CV334" s="198"/>
      <c r="CW334" s="222"/>
      <c r="CX334" s="272"/>
      <c r="CY334" s="272">
        <v>3101318.1818181821</v>
      </c>
      <c r="CZ334" s="272">
        <v>361</v>
      </c>
      <c r="DA334" s="272"/>
      <c r="DB334" s="272"/>
      <c r="DC334" s="272"/>
      <c r="DD334" s="230">
        <f t="shared" si="45"/>
        <v>-1</v>
      </c>
      <c r="DE334" s="273">
        <f t="shared" si="46"/>
        <v>1575</v>
      </c>
      <c r="DF334" s="14">
        <f t="shared" si="47"/>
        <v>0</v>
      </c>
      <c r="DG334" s="148">
        <f t="shared" si="48"/>
        <v>0</v>
      </c>
      <c r="DH334" s="148" t="str">
        <f t="shared" si="49"/>
        <v/>
      </c>
      <c r="DI334" s="273">
        <f t="shared" si="50"/>
        <v>1575</v>
      </c>
      <c r="DJ334" s="264">
        <f t="shared" si="51"/>
        <v>0</v>
      </c>
      <c r="DL334" s="14" t="str">
        <f>IFERROR(#REF!-AP334,"")</f>
        <v/>
      </c>
      <c r="DN334" s="274" t="str">
        <f>IFERROR(#REF!-M334,"")</f>
        <v/>
      </c>
      <c r="DO334" s="186" t="e">
        <f>IF(#REF!&gt;AQ334,0,1)</f>
        <v>#REF!</v>
      </c>
      <c r="DP334" s="186">
        <f t="shared" si="52"/>
        <v>0</v>
      </c>
      <c r="DQ334" s="186">
        <f t="shared" si="53"/>
        <v>1</v>
      </c>
      <c r="DR334" s="186"/>
      <c r="DS334" s="186"/>
      <c r="DT334" s="186"/>
      <c r="DU334" s="186"/>
      <c r="DV334" s="186"/>
      <c r="DW334" s="186"/>
      <c r="DX334" s="186"/>
      <c r="DY334" s="186"/>
      <c r="DZ334" s="186"/>
      <c r="EA334" s="186"/>
      <c r="EB334" s="186"/>
      <c r="EC334" s="186"/>
      <c r="ED334" s="186"/>
      <c r="EE334" s="186"/>
      <c r="EF334" s="186"/>
      <c r="EG334" s="186"/>
      <c r="EH334" s="186"/>
      <c r="EI334" s="186"/>
      <c r="EJ334" s="186"/>
    </row>
    <row r="335" spans="1:140" s="195" customFormat="1" ht="31.5" hidden="1" customHeight="1" x14ac:dyDescent="0.2">
      <c r="A335" s="214">
        <v>44941</v>
      </c>
      <c r="B335" s="194">
        <v>15</v>
      </c>
      <c r="C335" s="194">
        <v>1</v>
      </c>
      <c r="D335" s="193">
        <v>2023</v>
      </c>
      <c r="E335" s="194">
        <v>236</v>
      </c>
      <c r="F335" s="194">
        <v>160</v>
      </c>
      <c r="G335" s="194">
        <v>4</v>
      </c>
      <c r="H335" s="207" t="s">
        <v>371</v>
      </c>
      <c r="I335" s="148" t="s">
        <v>372</v>
      </c>
      <c r="J335" s="148" t="s">
        <v>193</v>
      </c>
      <c r="K335" s="148">
        <v>2</v>
      </c>
      <c r="L335" s="148">
        <v>1</v>
      </c>
      <c r="M335" s="208">
        <v>200</v>
      </c>
      <c r="N335" s="209">
        <v>186</v>
      </c>
      <c r="O335" s="210">
        <v>214</v>
      </c>
      <c r="P335" s="196"/>
      <c r="Q335" s="196">
        <v>281</v>
      </c>
      <c r="R335" s="196">
        <v>252</v>
      </c>
      <c r="S335" s="196">
        <v>259</v>
      </c>
      <c r="T335" s="196"/>
      <c r="U335" s="196"/>
      <c r="V335" s="196">
        <v>184</v>
      </c>
      <c r="W335" s="196">
        <v>190</v>
      </c>
      <c r="X335" s="196">
        <v>212</v>
      </c>
      <c r="Y335" s="196"/>
      <c r="Z335" s="197">
        <v>90</v>
      </c>
      <c r="AA335" s="197">
        <v>104</v>
      </c>
      <c r="AB335" s="196">
        <v>261</v>
      </c>
      <c r="AC335" s="196">
        <v>268</v>
      </c>
      <c r="AD335" s="196">
        <v>272</v>
      </c>
      <c r="AE335" s="196"/>
      <c r="AF335" s="196"/>
      <c r="AG335" s="196">
        <v>197</v>
      </c>
      <c r="AH335" s="196">
        <v>191</v>
      </c>
      <c r="AI335" s="196">
        <v>199</v>
      </c>
      <c r="AJ335" s="196"/>
      <c r="AK335" s="196"/>
      <c r="AL335" s="197">
        <v>103</v>
      </c>
      <c r="AM335" s="197">
        <v>105</v>
      </c>
      <c r="AN335" s="271">
        <v>265.5</v>
      </c>
      <c r="AO335" s="271">
        <v>195.5</v>
      </c>
      <c r="AP335" s="218">
        <v>76</v>
      </c>
      <c r="AQ335" s="219">
        <v>95</v>
      </c>
      <c r="AR335" s="217">
        <v>71.641791044776113</v>
      </c>
      <c r="AS335" s="217">
        <v>100.5</v>
      </c>
      <c r="AT335" s="217"/>
      <c r="AU335" s="217"/>
      <c r="AV335" s="217">
        <v>180</v>
      </c>
      <c r="AW335" s="217">
        <v>2</v>
      </c>
      <c r="AX335" s="217">
        <v>2</v>
      </c>
      <c r="AY335" s="217">
        <v>2</v>
      </c>
      <c r="AZ335" s="217"/>
      <c r="BA335" s="217"/>
      <c r="BB335" s="217"/>
      <c r="BC335" s="217"/>
      <c r="BD335" s="217"/>
      <c r="BE335" s="217"/>
      <c r="BF335" s="217"/>
      <c r="BG335" s="217"/>
      <c r="BH335" s="217">
        <v>528</v>
      </c>
      <c r="BI335" s="217">
        <v>4</v>
      </c>
      <c r="BJ335" s="217">
        <v>4</v>
      </c>
      <c r="BK335" s="217">
        <v>4</v>
      </c>
      <c r="BL335" s="217"/>
      <c r="BM335" s="217"/>
      <c r="BN335" s="217"/>
      <c r="BO335" s="217"/>
      <c r="BP335" s="217"/>
      <c r="BQ335" s="217"/>
      <c r="BR335" s="186" t="s">
        <v>373</v>
      </c>
      <c r="BS335" s="186" t="s">
        <v>374</v>
      </c>
      <c r="BT335" s="186"/>
      <c r="BU335" s="186"/>
      <c r="BV335" s="186">
        <v>2</v>
      </c>
      <c r="BW335" s="186" t="s">
        <v>371</v>
      </c>
      <c r="BX335" s="186" t="s">
        <v>198</v>
      </c>
      <c r="BY335" s="221">
        <v>1.4999999999999999E-2</v>
      </c>
      <c r="BZ335" s="217">
        <v>6</v>
      </c>
      <c r="CA335" s="217">
        <v>6</v>
      </c>
      <c r="CB335" s="217">
        <v>186</v>
      </c>
      <c r="CC335" s="217">
        <v>12</v>
      </c>
      <c r="CD335" s="217">
        <v>12</v>
      </c>
      <c r="CE335" s="217">
        <v>540</v>
      </c>
      <c r="CF335" s="186">
        <v>6</v>
      </c>
      <c r="CG335" s="186">
        <v>6</v>
      </c>
      <c r="CH335" s="101">
        <v>6</v>
      </c>
      <c r="CI335" s="101">
        <v>0</v>
      </c>
      <c r="CJ335" s="101">
        <v>0</v>
      </c>
      <c r="CK335" s="101">
        <v>0</v>
      </c>
      <c r="CL335" s="101">
        <v>0</v>
      </c>
      <c r="CM335" s="101">
        <v>0</v>
      </c>
      <c r="CN335" s="101">
        <v>0</v>
      </c>
      <c r="CO335" s="101">
        <v>18</v>
      </c>
      <c r="CP335" s="220">
        <v>18</v>
      </c>
      <c r="CQ335" s="216">
        <v>726</v>
      </c>
      <c r="CR335" s="222">
        <v>2.479338842975207E-2</v>
      </c>
      <c r="CS335" s="198">
        <v>3.6</v>
      </c>
      <c r="CT335" s="198">
        <v>145.19999999999999</v>
      </c>
      <c r="CU335" s="198">
        <v>3.5190000000000001</v>
      </c>
      <c r="CV335" s="198">
        <v>141.93299999999999</v>
      </c>
      <c r="CW335" s="222">
        <v>0.32750000000000001</v>
      </c>
      <c r="CX335" s="272">
        <v>0.25124999999999997</v>
      </c>
      <c r="CY335" s="272">
        <v>905388</v>
      </c>
      <c r="CZ335" s="272">
        <v>361</v>
      </c>
      <c r="DA335" s="272"/>
      <c r="DB335" s="272"/>
      <c r="DC335" s="272"/>
      <c r="DD335" s="230">
        <f t="shared" si="45"/>
        <v>0.32750000000000001</v>
      </c>
      <c r="DE335" s="273">
        <f t="shared" si="46"/>
        <v>708</v>
      </c>
      <c r="DF335" s="14">
        <f t="shared" si="47"/>
        <v>18</v>
      </c>
      <c r="DG335" s="148">
        <f t="shared" si="48"/>
        <v>18</v>
      </c>
      <c r="DH335" s="148">
        <f t="shared" si="49"/>
        <v>0.3</v>
      </c>
      <c r="DI335" s="273">
        <f t="shared" si="50"/>
        <v>726</v>
      </c>
      <c r="DJ335" s="264">
        <f t="shared" si="51"/>
        <v>2.4793388429752067E-2</v>
      </c>
      <c r="DL335" s="14" t="str">
        <f>IFERROR(#REF!-AP335,"")</f>
        <v/>
      </c>
      <c r="DN335" s="274" t="str">
        <f>IFERROR(#REF!-M335,"")</f>
        <v/>
      </c>
      <c r="DO335" s="186" t="e">
        <f>IF(#REF!&gt;AQ335,0,1)</f>
        <v>#REF!</v>
      </c>
      <c r="DP335" s="186">
        <f t="shared" si="52"/>
        <v>1</v>
      </c>
      <c r="DQ335" s="186">
        <f t="shared" si="53"/>
        <v>1</v>
      </c>
      <c r="DR335" s="186"/>
      <c r="DS335" s="186"/>
      <c r="DT335" s="186"/>
      <c r="DU335" s="186"/>
      <c r="DV335" s="186"/>
      <c r="DW335" s="186"/>
      <c r="DX335" s="186"/>
      <c r="DY335" s="186"/>
      <c r="DZ335" s="186"/>
      <c r="EA335" s="186"/>
      <c r="EB335" s="186"/>
      <c r="EC335" s="186"/>
      <c r="ED335" s="186"/>
      <c r="EE335" s="186"/>
      <c r="EF335" s="186"/>
      <c r="EG335" s="186"/>
      <c r="EH335" s="186"/>
      <c r="EI335" s="186"/>
      <c r="EJ335" s="186"/>
    </row>
    <row r="336" spans="1:140" s="195" customFormat="1" ht="31.5" hidden="1" customHeight="1" x14ac:dyDescent="0.2">
      <c r="A336" s="214">
        <v>44941</v>
      </c>
      <c r="B336" s="194">
        <v>15</v>
      </c>
      <c r="C336" s="194">
        <v>1</v>
      </c>
      <c r="D336" s="193">
        <v>2023</v>
      </c>
      <c r="E336" s="194">
        <v>124</v>
      </c>
      <c r="F336" s="194">
        <v>688</v>
      </c>
      <c r="G336" s="194">
        <v>5</v>
      </c>
      <c r="H336" s="207" t="s">
        <v>312</v>
      </c>
      <c r="I336" s="148" t="s">
        <v>313</v>
      </c>
      <c r="J336" s="148" t="s">
        <v>193</v>
      </c>
      <c r="K336" s="148">
        <v>2</v>
      </c>
      <c r="L336" s="148">
        <v>2</v>
      </c>
      <c r="M336" s="208">
        <v>200</v>
      </c>
      <c r="N336" s="209">
        <v>180</v>
      </c>
      <c r="O336" s="210">
        <v>220</v>
      </c>
      <c r="P336" s="196"/>
      <c r="Q336" s="196">
        <v>304</v>
      </c>
      <c r="R336" s="196">
        <v>255</v>
      </c>
      <c r="S336" s="196"/>
      <c r="T336" s="196"/>
      <c r="U336" s="196"/>
      <c r="V336" s="196">
        <v>214</v>
      </c>
      <c r="W336" s="196">
        <v>204</v>
      </c>
      <c r="X336" s="196"/>
      <c r="Y336" s="196"/>
      <c r="Z336" s="197"/>
      <c r="AA336" s="197"/>
      <c r="AB336" s="196"/>
      <c r="AC336" s="196"/>
      <c r="AD336" s="196"/>
      <c r="AE336" s="196"/>
      <c r="AF336" s="196"/>
      <c r="AG336" s="196"/>
      <c r="AH336" s="196"/>
      <c r="AI336" s="196"/>
      <c r="AJ336" s="196"/>
      <c r="AK336" s="196"/>
      <c r="AL336" s="197"/>
      <c r="AM336" s="197"/>
      <c r="AN336" s="271">
        <v>279.5</v>
      </c>
      <c r="AO336" s="271">
        <v>209</v>
      </c>
      <c r="AP336" s="218">
        <v>59</v>
      </c>
      <c r="AQ336" s="219">
        <v>122</v>
      </c>
      <c r="AR336" s="217"/>
      <c r="AS336" s="217"/>
      <c r="AT336" s="217"/>
      <c r="AU336" s="217"/>
      <c r="AV336" s="217">
        <v>650</v>
      </c>
      <c r="AW336" s="217">
        <v>1</v>
      </c>
      <c r="AX336" s="217">
        <v>1</v>
      </c>
      <c r="AY336" s="217">
        <v>1</v>
      </c>
      <c r="AZ336" s="217"/>
      <c r="BA336" s="217"/>
      <c r="BB336" s="217"/>
      <c r="BC336" s="217"/>
      <c r="BD336" s="217"/>
      <c r="BE336" s="217"/>
      <c r="BF336" s="217"/>
      <c r="BG336" s="217"/>
      <c r="BH336" s="217"/>
      <c r="BI336" s="217"/>
      <c r="BJ336" s="217"/>
      <c r="BK336" s="217"/>
      <c r="BL336" s="217"/>
      <c r="BM336" s="217"/>
      <c r="BN336" s="217"/>
      <c r="BO336" s="217"/>
      <c r="BP336" s="217"/>
      <c r="BQ336" s="217"/>
      <c r="BR336" s="186" t="s">
        <v>201</v>
      </c>
      <c r="BS336" s="186" t="s">
        <v>202</v>
      </c>
      <c r="BT336" s="186"/>
      <c r="BU336" s="186"/>
      <c r="BV336" s="186">
        <v>2</v>
      </c>
      <c r="BW336" s="186" t="s">
        <v>314</v>
      </c>
      <c r="BX336" s="186" t="s">
        <v>198</v>
      </c>
      <c r="BY336" s="221">
        <v>1.4999999999999999E-2</v>
      </c>
      <c r="BZ336" s="217">
        <v>3</v>
      </c>
      <c r="CA336" s="217">
        <v>1.5</v>
      </c>
      <c r="CB336" s="217">
        <v>651</v>
      </c>
      <c r="CC336" s="217">
        <v>0</v>
      </c>
      <c r="CD336" s="217">
        <v>0</v>
      </c>
      <c r="CE336" s="217">
        <v>0</v>
      </c>
      <c r="CF336" s="186">
        <v>0</v>
      </c>
      <c r="CG336" s="186">
        <v>0</v>
      </c>
      <c r="CH336" s="101">
        <v>0</v>
      </c>
      <c r="CI336" s="101">
        <v>0</v>
      </c>
      <c r="CJ336" s="101">
        <v>0</v>
      </c>
      <c r="CK336" s="101">
        <v>0</v>
      </c>
      <c r="CL336" s="101">
        <v>0</v>
      </c>
      <c r="CM336" s="101">
        <v>0</v>
      </c>
      <c r="CN336" s="101">
        <v>0</v>
      </c>
      <c r="CO336" s="101">
        <v>3</v>
      </c>
      <c r="CP336" s="220">
        <v>1</v>
      </c>
      <c r="CQ336" s="216">
        <v>651</v>
      </c>
      <c r="CR336" s="222">
        <v>2.304147465437788E-3</v>
      </c>
      <c r="CS336" s="198">
        <v>0.3</v>
      </c>
      <c r="CT336" s="198">
        <v>130.19999999999999</v>
      </c>
      <c r="CU336" s="198">
        <v>0.3135</v>
      </c>
      <c r="CV336" s="198">
        <v>136.059</v>
      </c>
      <c r="CW336" s="222">
        <v>0.39750000000000002</v>
      </c>
      <c r="CX336" s="272"/>
      <c r="CY336" s="272">
        <v>630256.77272727271</v>
      </c>
      <c r="CZ336" s="272">
        <v>361</v>
      </c>
      <c r="DA336" s="272"/>
      <c r="DB336" s="272"/>
      <c r="DC336" s="272"/>
      <c r="DD336" s="230">
        <f t="shared" si="45"/>
        <v>0.39750000000000002</v>
      </c>
      <c r="DE336" s="273">
        <f t="shared" si="46"/>
        <v>650</v>
      </c>
      <c r="DF336" s="14">
        <f t="shared" si="47"/>
        <v>3</v>
      </c>
      <c r="DG336" s="148">
        <f t="shared" si="48"/>
        <v>2</v>
      </c>
      <c r="DH336" s="148" t="str">
        <f t="shared" si="49"/>
        <v/>
      </c>
      <c r="DI336" s="273">
        <f t="shared" si="50"/>
        <v>652</v>
      </c>
      <c r="DJ336" s="264">
        <f t="shared" si="51"/>
        <v>3.0674846625766872E-3</v>
      </c>
      <c r="DL336" s="14" t="str">
        <f>IFERROR(#REF!-AP336,"")</f>
        <v/>
      </c>
      <c r="DN336" s="274" t="str">
        <f>IFERROR(#REF!-M336,"")</f>
        <v/>
      </c>
      <c r="DO336" s="186" t="e">
        <f>IF(#REF!&gt;AQ336,0,1)</f>
        <v>#REF!</v>
      </c>
      <c r="DP336" s="186">
        <f t="shared" si="52"/>
        <v>1</v>
      </c>
      <c r="DQ336" s="186">
        <f t="shared" si="53"/>
        <v>1</v>
      </c>
      <c r="DR336" s="186"/>
      <c r="DS336" s="186"/>
      <c r="DT336" s="186"/>
      <c r="DU336" s="186"/>
      <c r="DV336" s="186"/>
      <c r="DW336" s="186"/>
      <c r="DX336" s="186"/>
      <c r="DY336" s="186"/>
      <c r="DZ336" s="186"/>
      <c r="EA336" s="186"/>
      <c r="EB336" s="186"/>
      <c r="EC336" s="186"/>
      <c r="ED336" s="186"/>
      <c r="EE336" s="186"/>
      <c r="EF336" s="186"/>
      <c r="EG336" s="186"/>
      <c r="EH336" s="186"/>
      <c r="EI336" s="186"/>
      <c r="EJ336" s="186"/>
    </row>
    <row r="337" spans="1:140" s="195" customFormat="1" ht="31.5" hidden="1" customHeight="1" x14ac:dyDescent="0.2">
      <c r="A337" s="214">
        <v>44941</v>
      </c>
      <c r="B337" s="194">
        <v>15</v>
      </c>
      <c r="C337" s="194">
        <v>1</v>
      </c>
      <c r="D337" s="193">
        <v>2023</v>
      </c>
      <c r="E337" s="194">
        <v>124</v>
      </c>
      <c r="F337" s="194">
        <v>689</v>
      </c>
      <c r="G337" s="194">
        <v>5</v>
      </c>
      <c r="H337" s="207" t="s">
        <v>315</v>
      </c>
      <c r="I337" s="148" t="s">
        <v>316</v>
      </c>
      <c r="J337" s="148" t="s">
        <v>193</v>
      </c>
      <c r="K337" s="148">
        <v>2</v>
      </c>
      <c r="L337" s="148">
        <v>2</v>
      </c>
      <c r="M337" s="208">
        <v>75</v>
      </c>
      <c r="N337" s="209">
        <v>67</v>
      </c>
      <c r="O337" s="210">
        <v>82</v>
      </c>
      <c r="P337" s="196"/>
      <c r="Q337" s="196">
        <v>112</v>
      </c>
      <c r="R337" s="196">
        <v>93</v>
      </c>
      <c r="S337" s="196"/>
      <c r="T337" s="196"/>
      <c r="U337" s="196"/>
      <c r="V337" s="196">
        <v>86</v>
      </c>
      <c r="W337" s="196">
        <v>80</v>
      </c>
      <c r="X337" s="196"/>
      <c r="Y337" s="196"/>
      <c r="Z337" s="197">
        <v>101</v>
      </c>
      <c r="AA337" s="197"/>
      <c r="AB337" s="196"/>
      <c r="AC337" s="196"/>
      <c r="AD337" s="196"/>
      <c r="AE337" s="196"/>
      <c r="AF337" s="196"/>
      <c r="AG337" s="196"/>
      <c r="AH337" s="196"/>
      <c r="AI337" s="196"/>
      <c r="AJ337" s="196"/>
      <c r="AK337" s="196"/>
      <c r="AL337" s="197"/>
      <c r="AM337" s="197"/>
      <c r="AN337" s="271">
        <v>102.5</v>
      </c>
      <c r="AO337" s="271">
        <v>83</v>
      </c>
      <c r="AP337" s="218">
        <v>59</v>
      </c>
      <c r="AQ337" s="219">
        <v>122</v>
      </c>
      <c r="AR337" s="217">
        <v>71.287128712871294</v>
      </c>
      <c r="AS337" s="217">
        <v>101</v>
      </c>
      <c r="AT337" s="217"/>
      <c r="AU337" s="217"/>
      <c r="AV337" s="217">
        <v>756</v>
      </c>
      <c r="AW337" s="217">
        <v>1</v>
      </c>
      <c r="AX337" s="217">
        <v>1</v>
      </c>
      <c r="AY337" s="217">
        <v>1</v>
      </c>
      <c r="AZ337" s="217"/>
      <c r="BA337" s="217"/>
      <c r="BB337" s="217"/>
      <c r="BC337" s="217"/>
      <c r="BD337" s="217"/>
      <c r="BE337" s="217"/>
      <c r="BF337" s="217"/>
      <c r="BG337" s="217"/>
      <c r="BH337" s="217"/>
      <c r="BI337" s="217"/>
      <c r="BJ337" s="217"/>
      <c r="BK337" s="217"/>
      <c r="BL337" s="217"/>
      <c r="BM337" s="217"/>
      <c r="BN337" s="217"/>
      <c r="BO337" s="217"/>
      <c r="BP337" s="217"/>
      <c r="BQ337" s="217"/>
      <c r="BR337" s="186" t="s">
        <v>201</v>
      </c>
      <c r="BS337" s="186" t="s">
        <v>202</v>
      </c>
      <c r="BT337" s="186"/>
      <c r="BU337" s="186"/>
      <c r="BV337" s="186">
        <v>2</v>
      </c>
      <c r="BW337" s="186" t="s">
        <v>314</v>
      </c>
      <c r="BX337" s="186" t="s">
        <v>198</v>
      </c>
      <c r="BY337" s="221">
        <v>1.4999999999999999E-2</v>
      </c>
      <c r="BZ337" s="217">
        <v>3</v>
      </c>
      <c r="CA337" s="217">
        <v>1.5</v>
      </c>
      <c r="CB337" s="217">
        <v>757</v>
      </c>
      <c r="CC337" s="217">
        <v>0</v>
      </c>
      <c r="CD337" s="217">
        <v>0</v>
      </c>
      <c r="CE337" s="217">
        <v>0</v>
      </c>
      <c r="CF337" s="186">
        <v>0</v>
      </c>
      <c r="CG337" s="186">
        <v>0</v>
      </c>
      <c r="CH337" s="101">
        <v>0</v>
      </c>
      <c r="CI337" s="101">
        <v>0</v>
      </c>
      <c r="CJ337" s="101">
        <v>0</v>
      </c>
      <c r="CK337" s="101">
        <v>0</v>
      </c>
      <c r="CL337" s="101">
        <v>0</v>
      </c>
      <c r="CM337" s="101">
        <v>0</v>
      </c>
      <c r="CN337" s="101">
        <v>0</v>
      </c>
      <c r="CO337" s="101">
        <v>3</v>
      </c>
      <c r="CP337" s="220">
        <v>1</v>
      </c>
      <c r="CQ337" s="216">
        <v>757</v>
      </c>
      <c r="CR337" s="222">
        <v>1.981505944517833E-3</v>
      </c>
      <c r="CS337" s="198">
        <v>0.1125</v>
      </c>
      <c r="CT337" s="198">
        <v>56.774999999999999</v>
      </c>
      <c r="CU337" s="198">
        <v>0.1245</v>
      </c>
      <c r="CV337" s="198">
        <v>62.831000000000003</v>
      </c>
      <c r="CW337" s="222">
        <v>0.36666666666666659</v>
      </c>
      <c r="CX337" s="272">
        <v>2.104166666666666E-2</v>
      </c>
      <c r="CY337" s="272">
        <v>732879.22727272729</v>
      </c>
      <c r="CZ337" s="272">
        <v>361</v>
      </c>
      <c r="DA337" s="272"/>
      <c r="DB337" s="272"/>
      <c r="DC337" s="272"/>
      <c r="DD337" s="230">
        <f t="shared" si="45"/>
        <v>0.36666666666666664</v>
      </c>
      <c r="DE337" s="273">
        <f t="shared" si="46"/>
        <v>756</v>
      </c>
      <c r="DF337" s="14">
        <f t="shared" si="47"/>
        <v>3</v>
      </c>
      <c r="DG337" s="148">
        <f t="shared" si="48"/>
        <v>2</v>
      </c>
      <c r="DH337" s="148">
        <f t="shared" si="49"/>
        <v>0</v>
      </c>
      <c r="DI337" s="273">
        <f t="shared" si="50"/>
        <v>758</v>
      </c>
      <c r="DJ337" s="264">
        <f t="shared" si="51"/>
        <v>2.6385224274406332E-3</v>
      </c>
      <c r="DL337" s="14" t="str">
        <f>IFERROR(#REF!-AP337,"")</f>
        <v/>
      </c>
      <c r="DN337" s="274" t="str">
        <f>IFERROR(#REF!-M337,"")</f>
        <v/>
      </c>
      <c r="DO337" s="186" t="e">
        <f>IF(#REF!&gt;AQ337,0,1)</f>
        <v>#REF!</v>
      </c>
      <c r="DP337" s="186">
        <f t="shared" si="52"/>
        <v>1</v>
      </c>
      <c r="DQ337" s="186">
        <f t="shared" si="53"/>
        <v>0</v>
      </c>
      <c r="DR337" s="186"/>
      <c r="DS337" s="186"/>
      <c r="DT337" s="186"/>
      <c r="DU337" s="186"/>
      <c r="DV337" s="186"/>
      <c r="DW337" s="186"/>
      <c r="DX337" s="186"/>
      <c r="DY337" s="186"/>
      <c r="DZ337" s="186"/>
      <c r="EA337" s="186"/>
      <c r="EB337" s="186"/>
      <c r="EC337" s="186"/>
      <c r="ED337" s="186"/>
      <c r="EE337" s="186"/>
      <c r="EF337" s="186"/>
      <c r="EG337" s="186"/>
      <c r="EH337" s="186"/>
      <c r="EI337" s="186"/>
      <c r="EJ337" s="186"/>
    </row>
    <row r="338" spans="1:140" s="195" customFormat="1" ht="31.5" hidden="1" customHeight="1" x14ac:dyDescent="0.2">
      <c r="A338" s="214">
        <v>44941</v>
      </c>
      <c r="B338" s="194">
        <v>15</v>
      </c>
      <c r="C338" s="194">
        <v>1</v>
      </c>
      <c r="D338" s="193">
        <v>2023</v>
      </c>
      <c r="E338" s="194">
        <v>425</v>
      </c>
      <c r="F338" s="194">
        <v>674</v>
      </c>
      <c r="G338" s="194">
        <v>5</v>
      </c>
      <c r="H338" s="207" t="s">
        <v>238</v>
      </c>
      <c r="I338" s="148" t="s">
        <v>239</v>
      </c>
      <c r="J338" s="148" t="s">
        <v>217</v>
      </c>
      <c r="K338" s="148">
        <v>2</v>
      </c>
      <c r="L338" s="148">
        <v>1</v>
      </c>
      <c r="M338" s="208">
        <v>256</v>
      </c>
      <c r="N338" s="209">
        <v>240</v>
      </c>
      <c r="O338" s="210">
        <v>274</v>
      </c>
      <c r="P338" s="196"/>
      <c r="Q338" s="196"/>
      <c r="R338" s="196"/>
      <c r="S338" s="196">
        <v>440</v>
      </c>
      <c r="T338" s="196"/>
      <c r="U338" s="196"/>
      <c r="V338" s="196"/>
      <c r="W338" s="196"/>
      <c r="X338" s="196">
        <v>370</v>
      </c>
      <c r="Y338" s="196"/>
      <c r="Z338" s="197"/>
      <c r="AA338" s="197">
        <v>100</v>
      </c>
      <c r="AB338" s="196"/>
      <c r="AC338" s="196"/>
      <c r="AD338" s="196"/>
      <c r="AE338" s="196"/>
      <c r="AF338" s="196"/>
      <c r="AG338" s="196"/>
      <c r="AH338" s="196"/>
      <c r="AI338" s="196"/>
      <c r="AJ338" s="196"/>
      <c r="AK338" s="196"/>
      <c r="AL338" s="197"/>
      <c r="AM338" s="197"/>
      <c r="AN338" s="271">
        <v>440</v>
      </c>
      <c r="AO338" s="271">
        <v>370</v>
      </c>
      <c r="AP338" s="218">
        <v>60</v>
      </c>
      <c r="AQ338" s="219">
        <v>120</v>
      </c>
      <c r="AR338" s="217">
        <v>72</v>
      </c>
      <c r="AS338" s="217">
        <v>100</v>
      </c>
      <c r="AT338" s="217"/>
      <c r="AU338" s="217"/>
      <c r="AV338" s="217">
        <v>1160</v>
      </c>
      <c r="AW338" s="217">
        <v>1</v>
      </c>
      <c r="AX338" s="217">
        <v>1</v>
      </c>
      <c r="AY338" s="217">
        <v>1</v>
      </c>
      <c r="AZ338" s="217"/>
      <c r="BA338" s="217"/>
      <c r="BB338" s="217"/>
      <c r="BC338" s="217"/>
      <c r="BD338" s="217"/>
      <c r="BE338" s="217"/>
      <c r="BF338" s="217"/>
      <c r="BG338" s="217"/>
      <c r="BH338" s="217"/>
      <c r="BI338" s="217">
        <v>3</v>
      </c>
      <c r="BJ338" s="217">
        <v>2</v>
      </c>
      <c r="BK338" s="217">
        <v>2</v>
      </c>
      <c r="BL338" s="217"/>
      <c r="BM338" s="217"/>
      <c r="BN338" s="217"/>
      <c r="BO338" s="217"/>
      <c r="BP338" s="217"/>
      <c r="BQ338" s="217"/>
      <c r="BR338" s="186" t="s">
        <v>194</v>
      </c>
      <c r="BS338" s="186" t="s">
        <v>195</v>
      </c>
      <c r="BT338" s="186" t="s">
        <v>240</v>
      </c>
      <c r="BU338" s="186" t="s">
        <v>219</v>
      </c>
      <c r="BV338" s="186">
        <v>2</v>
      </c>
      <c r="BW338" s="186" t="s">
        <v>238</v>
      </c>
      <c r="BX338" s="186" t="s">
        <v>198</v>
      </c>
      <c r="BY338" s="221">
        <v>1.4999999999999999E-2</v>
      </c>
      <c r="BZ338" s="217">
        <v>3</v>
      </c>
      <c r="CA338" s="217">
        <v>3</v>
      </c>
      <c r="CB338" s="217">
        <v>1163</v>
      </c>
      <c r="CC338" s="217">
        <v>7</v>
      </c>
      <c r="CD338" s="217">
        <v>7</v>
      </c>
      <c r="CE338" s="217">
        <v>7</v>
      </c>
      <c r="CF338" s="186">
        <v>4</v>
      </c>
      <c r="CG338" s="186">
        <v>3</v>
      </c>
      <c r="CH338" s="101">
        <v>3</v>
      </c>
      <c r="CI338" s="101">
        <v>0</v>
      </c>
      <c r="CJ338" s="101">
        <v>0</v>
      </c>
      <c r="CK338" s="101">
        <v>0</v>
      </c>
      <c r="CL338" s="101">
        <v>0</v>
      </c>
      <c r="CM338" s="101">
        <v>0</v>
      </c>
      <c r="CN338" s="101">
        <v>0</v>
      </c>
      <c r="CO338" s="101">
        <v>10</v>
      </c>
      <c r="CP338" s="220">
        <v>10</v>
      </c>
      <c r="CQ338" s="216">
        <v>1170</v>
      </c>
      <c r="CR338" s="222">
        <v>8.5470085470085479E-3</v>
      </c>
      <c r="CS338" s="198">
        <v>2.56</v>
      </c>
      <c r="CT338" s="198">
        <v>299.52</v>
      </c>
      <c r="CU338" s="198">
        <v>3.7</v>
      </c>
      <c r="CV338" s="198">
        <v>432.9</v>
      </c>
      <c r="CW338" s="222">
        <v>0.71875</v>
      </c>
      <c r="CX338" s="272">
        <v>0.1388888888888889</v>
      </c>
      <c r="CY338" s="272">
        <v>1151918.1818181821</v>
      </c>
      <c r="CZ338" s="272">
        <v>361</v>
      </c>
      <c r="DA338" s="272"/>
      <c r="DB338" s="272"/>
      <c r="DC338" s="272"/>
      <c r="DD338" s="230">
        <f t="shared" si="45"/>
        <v>0.71875</v>
      </c>
      <c r="DE338" s="273">
        <f t="shared" si="46"/>
        <v>1160</v>
      </c>
      <c r="DF338" s="14">
        <f t="shared" si="47"/>
        <v>10</v>
      </c>
      <c r="DG338" s="148">
        <f t="shared" si="48"/>
        <v>10</v>
      </c>
      <c r="DH338" s="148">
        <f t="shared" si="49"/>
        <v>0.1</v>
      </c>
      <c r="DI338" s="273">
        <f t="shared" si="50"/>
        <v>1170</v>
      </c>
      <c r="DJ338" s="264">
        <f t="shared" si="51"/>
        <v>8.5470085470085479E-3</v>
      </c>
      <c r="DL338" s="14" t="str">
        <f>IFERROR(#REF!-AP338,"")</f>
        <v/>
      </c>
      <c r="DN338" s="274" t="str">
        <f>IFERROR(#REF!-M338,"")</f>
        <v/>
      </c>
      <c r="DO338" s="186" t="e">
        <f>IF(#REF!&gt;AQ338,0,1)</f>
        <v>#REF!</v>
      </c>
      <c r="DP338" s="186">
        <f t="shared" si="52"/>
        <v>1</v>
      </c>
      <c r="DQ338" s="186">
        <f t="shared" si="53"/>
        <v>0</v>
      </c>
      <c r="DR338" s="186"/>
      <c r="DS338" s="186"/>
      <c r="DT338" s="186"/>
      <c r="DU338" s="186"/>
      <c r="DV338" s="186"/>
      <c r="DW338" s="186"/>
      <c r="DX338" s="186"/>
      <c r="DY338" s="186"/>
      <c r="DZ338" s="186"/>
      <c r="EA338" s="186"/>
      <c r="EB338" s="186"/>
      <c r="EC338" s="186"/>
      <c r="ED338" s="186"/>
      <c r="EE338" s="186"/>
      <c r="EF338" s="186"/>
      <c r="EG338" s="186"/>
      <c r="EH338" s="186"/>
      <c r="EI338" s="186"/>
      <c r="EJ338" s="186"/>
    </row>
    <row r="339" spans="1:140" s="195" customFormat="1" ht="31.5" hidden="1" customHeight="1" x14ac:dyDescent="0.2">
      <c r="A339" s="214">
        <v>44941</v>
      </c>
      <c r="B339" s="194">
        <v>15</v>
      </c>
      <c r="C339" s="194">
        <v>1</v>
      </c>
      <c r="D339" s="193">
        <v>2023</v>
      </c>
      <c r="E339" s="194">
        <v>18</v>
      </c>
      <c r="F339" s="194">
        <v>49</v>
      </c>
      <c r="G339" s="194">
        <v>6</v>
      </c>
      <c r="H339" s="207" t="s">
        <v>244</v>
      </c>
      <c r="I339" s="148" t="s">
        <v>245</v>
      </c>
      <c r="J339" s="148" t="s">
        <v>217</v>
      </c>
      <c r="K339" s="148">
        <v>3</v>
      </c>
      <c r="L339" s="148">
        <v>3</v>
      </c>
      <c r="M339" s="208">
        <v>100</v>
      </c>
      <c r="N339" s="209">
        <v>95</v>
      </c>
      <c r="O339" s="210">
        <v>104</v>
      </c>
      <c r="P339" s="196"/>
      <c r="Q339" s="196">
        <v>177</v>
      </c>
      <c r="R339" s="196">
        <v>119</v>
      </c>
      <c r="S339" s="196">
        <v>141</v>
      </c>
      <c r="T339" s="196"/>
      <c r="U339" s="196"/>
      <c r="V339" s="196">
        <v>125</v>
      </c>
      <c r="W339" s="196">
        <v>96</v>
      </c>
      <c r="X339" s="196">
        <v>119</v>
      </c>
      <c r="Y339" s="196"/>
      <c r="Z339" s="197"/>
      <c r="AA339" s="197"/>
      <c r="AB339" s="196">
        <v>135</v>
      </c>
      <c r="AC339" s="196">
        <v>133</v>
      </c>
      <c r="AD339" s="196">
        <v>137</v>
      </c>
      <c r="AE339" s="196"/>
      <c r="AF339" s="196"/>
      <c r="AG339" s="196">
        <v>101</v>
      </c>
      <c r="AH339" s="196">
        <v>105</v>
      </c>
      <c r="AI339" s="196">
        <v>106</v>
      </c>
      <c r="AJ339" s="196"/>
      <c r="AK339" s="196"/>
      <c r="AL339" s="197"/>
      <c r="AM339" s="197"/>
      <c r="AN339" s="271">
        <v>140.33333333333329</v>
      </c>
      <c r="AO339" s="271">
        <v>108.6666666666667</v>
      </c>
      <c r="AP339" s="218">
        <v>101</v>
      </c>
      <c r="AQ339" s="219">
        <v>107</v>
      </c>
      <c r="AR339" s="217"/>
      <c r="AS339" s="217"/>
      <c r="AT339" s="217"/>
      <c r="AU339" s="217"/>
      <c r="AV339" s="217">
        <v>924</v>
      </c>
      <c r="AW339" s="217">
        <v>3</v>
      </c>
      <c r="AX339" s="217">
        <v>3</v>
      </c>
      <c r="AY339" s="217">
        <v>3</v>
      </c>
      <c r="AZ339" s="217"/>
      <c r="BA339" s="217"/>
      <c r="BB339" s="217"/>
      <c r="BC339" s="217"/>
      <c r="BD339" s="217"/>
      <c r="BE339" s="217"/>
      <c r="BF339" s="217"/>
      <c r="BG339" s="217"/>
      <c r="BH339" s="217">
        <v>1260</v>
      </c>
      <c r="BI339" s="217">
        <v>4</v>
      </c>
      <c r="BJ339" s="217">
        <v>2</v>
      </c>
      <c r="BK339" s="217">
        <v>2</v>
      </c>
      <c r="BL339" s="217"/>
      <c r="BM339" s="217"/>
      <c r="BN339" s="217"/>
      <c r="BO339" s="217"/>
      <c r="BP339" s="217"/>
      <c r="BQ339" s="217"/>
      <c r="BR339" s="186" t="s">
        <v>194</v>
      </c>
      <c r="BS339" s="186" t="s">
        <v>195</v>
      </c>
      <c r="BT339" s="186" t="s">
        <v>246</v>
      </c>
      <c r="BU339" s="186" t="s">
        <v>219</v>
      </c>
      <c r="BV339" s="186">
        <v>2</v>
      </c>
      <c r="BW339" s="186" t="s">
        <v>247</v>
      </c>
      <c r="BX339" s="186" t="s">
        <v>198</v>
      </c>
      <c r="BY339" s="221">
        <v>1.4999999999999999E-2</v>
      </c>
      <c r="BZ339" s="217">
        <v>9</v>
      </c>
      <c r="CA339" s="217">
        <v>3</v>
      </c>
      <c r="CB339" s="217">
        <v>927</v>
      </c>
      <c r="CC339" s="217">
        <v>8</v>
      </c>
      <c r="CD339" s="217">
        <v>2.666666666666667</v>
      </c>
      <c r="CE339" s="217">
        <v>1262</v>
      </c>
      <c r="CF339" s="186">
        <v>2</v>
      </c>
      <c r="CG339" s="186">
        <v>1</v>
      </c>
      <c r="CH339" s="101">
        <v>1</v>
      </c>
      <c r="CI339" s="101">
        <v>0</v>
      </c>
      <c r="CJ339" s="101">
        <v>0</v>
      </c>
      <c r="CK339" s="101">
        <v>0</v>
      </c>
      <c r="CL339" s="101">
        <v>0</v>
      </c>
      <c r="CM339" s="101">
        <v>0</v>
      </c>
      <c r="CN339" s="101">
        <v>0</v>
      </c>
      <c r="CO339" s="101">
        <v>17</v>
      </c>
      <c r="CP339" s="220">
        <v>5</v>
      </c>
      <c r="CQ339" s="216">
        <v>2189</v>
      </c>
      <c r="CR339" s="222">
        <v>2.588701081163393E-3</v>
      </c>
      <c r="CS339" s="198">
        <v>0.56666666666666665</v>
      </c>
      <c r="CT339" s="198">
        <v>218.9</v>
      </c>
      <c r="CU339" s="198">
        <v>0.61577777777777776</v>
      </c>
      <c r="CV339" s="198">
        <v>237.87133333333341</v>
      </c>
      <c r="CW339" s="222">
        <v>0.40333333333333338</v>
      </c>
      <c r="CX339" s="272"/>
      <c r="CY339" s="272">
        <v>3627869.5</v>
      </c>
      <c r="CZ339" s="272">
        <v>361</v>
      </c>
      <c r="DA339" s="272"/>
      <c r="DB339" s="272"/>
      <c r="DC339" s="272"/>
      <c r="DD339" s="230">
        <f t="shared" si="45"/>
        <v>0.40333333333333288</v>
      </c>
      <c r="DE339" s="273">
        <f t="shared" si="46"/>
        <v>2184</v>
      </c>
      <c r="DF339" s="14">
        <f t="shared" si="47"/>
        <v>17</v>
      </c>
      <c r="DG339" s="148">
        <f t="shared" si="48"/>
        <v>6</v>
      </c>
      <c r="DH339" s="148" t="str">
        <f t="shared" si="49"/>
        <v/>
      </c>
      <c r="DI339" s="273">
        <f t="shared" si="50"/>
        <v>2190</v>
      </c>
      <c r="DJ339" s="264">
        <f t="shared" si="51"/>
        <v>2.7397260273972603E-3</v>
      </c>
      <c r="DL339" s="14" t="str">
        <f>IFERROR(#REF!-AP339,"")</f>
        <v/>
      </c>
      <c r="DN339" s="274" t="str">
        <f>IFERROR(#REF!-M339,"")</f>
        <v/>
      </c>
      <c r="DO339" s="186" t="e">
        <f>IF(#REF!&gt;AQ339,0,1)</f>
        <v>#REF!</v>
      </c>
      <c r="DP339" s="186">
        <f t="shared" si="52"/>
        <v>1</v>
      </c>
      <c r="DQ339" s="186">
        <f t="shared" si="53"/>
        <v>0</v>
      </c>
      <c r="DR339" s="186"/>
      <c r="DS339" s="186"/>
      <c r="DT339" s="186"/>
      <c r="DU339" s="186"/>
      <c r="DV339" s="186"/>
      <c r="DW339" s="186"/>
      <c r="DX339" s="186"/>
      <c r="DY339" s="186"/>
      <c r="DZ339" s="186"/>
      <c r="EA339" s="186"/>
      <c r="EB339" s="186"/>
      <c r="EC339" s="186"/>
      <c r="ED339" s="186"/>
      <c r="EE339" s="186"/>
      <c r="EF339" s="186"/>
      <c r="EG339" s="186"/>
      <c r="EH339" s="186"/>
      <c r="EI339" s="186"/>
      <c r="EJ339" s="186"/>
    </row>
    <row r="340" spans="1:140" s="195" customFormat="1" ht="31.5" hidden="1" customHeight="1" x14ac:dyDescent="0.2">
      <c r="A340" s="214">
        <v>44941</v>
      </c>
      <c r="B340" s="194">
        <v>15</v>
      </c>
      <c r="C340" s="194">
        <v>1</v>
      </c>
      <c r="D340" s="193">
        <v>2023</v>
      </c>
      <c r="E340" s="194">
        <v>18</v>
      </c>
      <c r="F340" s="194">
        <v>50</v>
      </c>
      <c r="G340" s="194">
        <v>6</v>
      </c>
      <c r="H340" s="207" t="s">
        <v>248</v>
      </c>
      <c r="I340" s="148" t="s">
        <v>249</v>
      </c>
      <c r="J340" s="148" t="s">
        <v>217</v>
      </c>
      <c r="K340" s="148">
        <v>3</v>
      </c>
      <c r="L340" s="148">
        <v>3</v>
      </c>
      <c r="M340" s="208">
        <v>54</v>
      </c>
      <c r="N340" s="209">
        <v>51</v>
      </c>
      <c r="O340" s="210">
        <v>56</v>
      </c>
      <c r="P340" s="196"/>
      <c r="Q340" s="196">
        <v>93</v>
      </c>
      <c r="R340" s="196">
        <v>63</v>
      </c>
      <c r="S340" s="196">
        <v>79</v>
      </c>
      <c r="T340" s="196"/>
      <c r="U340" s="196"/>
      <c r="V340" s="196">
        <v>73</v>
      </c>
      <c r="W340" s="196">
        <v>54</v>
      </c>
      <c r="X340" s="196">
        <v>70</v>
      </c>
      <c r="Y340" s="196"/>
      <c r="Z340" s="197">
        <v>90</v>
      </c>
      <c r="AA340" s="197">
        <v>92</v>
      </c>
      <c r="AB340" s="196">
        <v>75</v>
      </c>
      <c r="AC340" s="196">
        <v>72</v>
      </c>
      <c r="AD340" s="196">
        <v>71</v>
      </c>
      <c r="AE340" s="196"/>
      <c r="AF340" s="196"/>
      <c r="AG340" s="196">
        <v>55</v>
      </c>
      <c r="AH340" s="196">
        <v>56</v>
      </c>
      <c r="AI340" s="196">
        <v>59</v>
      </c>
      <c r="AJ340" s="196"/>
      <c r="AK340" s="196"/>
      <c r="AL340" s="197"/>
      <c r="AM340" s="197"/>
      <c r="AN340" s="271">
        <v>75.5</v>
      </c>
      <c r="AO340" s="271">
        <v>61.166666666666657</v>
      </c>
      <c r="AP340" s="218">
        <v>101</v>
      </c>
      <c r="AQ340" s="219">
        <v>107</v>
      </c>
      <c r="AR340" s="217">
        <v>118.6813186813187</v>
      </c>
      <c r="AS340" s="217">
        <v>91</v>
      </c>
      <c r="AT340" s="217"/>
      <c r="AU340" s="217"/>
      <c r="AV340" s="217">
        <v>924</v>
      </c>
      <c r="AW340" s="217">
        <v>3</v>
      </c>
      <c r="AX340" s="217">
        <v>3</v>
      </c>
      <c r="AY340" s="217">
        <v>3</v>
      </c>
      <c r="AZ340" s="217"/>
      <c r="BA340" s="217"/>
      <c r="BB340" s="217"/>
      <c r="BC340" s="217"/>
      <c r="BD340" s="217"/>
      <c r="BE340" s="217"/>
      <c r="BF340" s="217"/>
      <c r="BG340" s="217"/>
      <c r="BH340" s="217">
        <v>1260</v>
      </c>
      <c r="BI340" s="217">
        <v>4</v>
      </c>
      <c r="BJ340" s="217">
        <v>2</v>
      </c>
      <c r="BK340" s="217">
        <v>2</v>
      </c>
      <c r="BL340" s="217"/>
      <c r="BM340" s="217"/>
      <c r="BN340" s="217"/>
      <c r="BO340" s="217"/>
      <c r="BP340" s="217"/>
      <c r="BQ340" s="217"/>
      <c r="BR340" s="186" t="s">
        <v>194</v>
      </c>
      <c r="BS340" s="186" t="s">
        <v>195</v>
      </c>
      <c r="BT340" s="186" t="s">
        <v>250</v>
      </c>
      <c r="BU340" s="186" t="s">
        <v>219</v>
      </c>
      <c r="BV340" s="186">
        <v>2</v>
      </c>
      <c r="BW340" s="186" t="s">
        <v>247</v>
      </c>
      <c r="BX340" s="186" t="s">
        <v>198</v>
      </c>
      <c r="BY340" s="221">
        <v>1.4999999999999999E-2</v>
      </c>
      <c r="BZ340" s="217">
        <v>9</v>
      </c>
      <c r="CA340" s="217">
        <v>3</v>
      </c>
      <c r="CB340" s="217">
        <v>927</v>
      </c>
      <c r="CC340" s="217">
        <v>8</v>
      </c>
      <c r="CD340" s="217">
        <v>2.666666666666667</v>
      </c>
      <c r="CE340" s="217">
        <v>1262</v>
      </c>
      <c r="CF340" s="186">
        <v>2</v>
      </c>
      <c r="CG340" s="186">
        <v>1</v>
      </c>
      <c r="CH340" s="101">
        <v>1</v>
      </c>
      <c r="CI340" s="101">
        <v>0</v>
      </c>
      <c r="CJ340" s="101">
        <v>0</v>
      </c>
      <c r="CK340" s="101">
        <v>0</v>
      </c>
      <c r="CL340" s="101">
        <v>0</v>
      </c>
      <c r="CM340" s="101">
        <v>0</v>
      </c>
      <c r="CN340" s="101">
        <v>0</v>
      </c>
      <c r="CO340" s="101">
        <v>17</v>
      </c>
      <c r="CP340" s="220">
        <v>5</v>
      </c>
      <c r="CQ340" s="216">
        <v>2189</v>
      </c>
      <c r="CR340" s="222">
        <v>2.588701081163393E-3</v>
      </c>
      <c r="CS340" s="198">
        <v>0.30599999999999988</v>
      </c>
      <c r="CT340" s="198">
        <v>118.206</v>
      </c>
      <c r="CU340" s="198">
        <v>0.34661111111111109</v>
      </c>
      <c r="CV340" s="198">
        <v>133.8938333333333</v>
      </c>
      <c r="CW340" s="222">
        <v>0.39814814814814808</v>
      </c>
      <c r="CX340" s="272">
        <v>4.7746913580246908E-2</v>
      </c>
      <c r="CY340" s="272">
        <v>3627869.5</v>
      </c>
      <c r="CZ340" s="272">
        <v>361</v>
      </c>
      <c r="DA340" s="272"/>
      <c r="DB340" s="272"/>
      <c r="DC340" s="272"/>
      <c r="DD340" s="230">
        <f t="shared" si="45"/>
        <v>0.39814814814814814</v>
      </c>
      <c r="DE340" s="273">
        <f t="shared" si="46"/>
        <v>2184</v>
      </c>
      <c r="DF340" s="14">
        <f t="shared" si="47"/>
        <v>17</v>
      </c>
      <c r="DG340" s="148">
        <f t="shared" si="48"/>
        <v>6</v>
      </c>
      <c r="DH340" s="148">
        <f t="shared" si="49"/>
        <v>0</v>
      </c>
      <c r="DI340" s="273">
        <f t="shared" si="50"/>
        <v>2190</v>
      </c>
      <c r="DJ340" s="264">
        <f t="shared" si="51"/>
        <v>2.7397260273972603E-3</v>
      </c>
      <c r="DL340" s="14" t="str">
        <f>IFERROR(#REF!-AP340,"")</f>
        <v/>
      </c>
      <c r="DN340" s="274" t="str">
        <f>IFERROR(#REF!-M340,"")</f>
        <v/>
      </c>
      <c r="DO340" s="186" t="e">
        <f>IF(#REF!&gt;AQ340,0,1)</f>
        <v>#REF!</v>
      </c>
      <c r="DP340" s="186">
        <f t="shared" si="52"/>
        <v>1</v>
      </c>
      <c r="DQ340" s="186">
        <f t="shared" si="53"/>
        <v>0</v>
      </c>
      <c r="DR340" s="186"/>
      <c r="DS340" s="186"/>
      <c r="DT340" s="186"/>
      <c r="DU340" s="186"/>
      <c r="DV340" s="186"/>
      <c r="DW340" s="186"/>
      <c r="DX340" s="186"/>
      <c r="DY340" s="186"/>
      <c r="DZ340" s="186"/>
      <c r="EA340" s="186"/>
      <c r="EB340" s="186"/>
      <c r="EC340" s="186"/>
      <c r="ED340" s="186"/>
      <c r="EE340" s="186"/>
      <c r="EF340" s="186"/>
      <c r="EG340" s="186"/>
      <c r="EH340" s="186"/>
      <c r="EI340" s="186"/>
      <c r="EJ340" s="186"/>
    </row>
    <row r="341" spans="1:140" s="195" customFormat="1" ht="31.5" hidden="1" customHeight="1" x14ac:dyDescent="0.2">
      <c r="A341" s="214">
        <v>44941</v>
      </c>
      <c r="B341" s="194">
        <v>15</v>
      </c>
      <c r="C341" s="194">
        <v>1</v>
      </c>
      <c r="D341" s="193">
        <v>2023</v>
      </c>
      <c r="E341" s="194">
        <v>1</v>
      </c>
      <c r="F341" s="194">
        <v>1</v>
      </c>
      <c r="G341" s="194">
        <v>7</v>
      </c>
      <c r="H341" s="207" t="s">
        <v>375</v>
      </c>
      <c r="I341" s="148" t="s">
        <v>376</v>
      </c>
      <c r="J341" s="148" t="s">
        <v>193</v>
      </c>
      <c r="K341" s="148">
        <v>3</v>
      </c>
      <c r="L341" s="148">
        <v>2</v>
      </c>
      <c r="M341" s="208">
        <v>111</v>
      </c>
      <c r="N341" s="209">
        <v>103</v>
      </c>
      <c r="O341" s="210">
        <v>118</v>
      </c>
      <c r="P341" s="196"/>
      <c r="Q341" s="196">
        <v>155</v>
      </c>
      <c r="R341" s="196">
        <v>169</v>
      </c>
      <c r="S341" s="196">
        <v>183</v>
      </c>
      <c r="T341" s="196"/>
      <c r="U341" s="196"/>
      <c r="V341" s="196">
        <v>101</v>
      </c>
      <c r="W341" s="196">
        <v>103</v>
      </c>
      <c r="X341" s="196">
        <v>142</v>
      </c>
      <c r="Y341" s="196"/>
      <c r="Z341" s="197"/>
      <c r="AA341" s="197"/>
      <c r="AB341" s="196">
        <v>129</v>
      </c>
      <c r="AC341" s="196">
        <v>135</v>
      </c>
      <c r="AD341" s="196">
        <v>142</v>
      </c>
      <c r="AE341" s="196"/>
      <c r="AF341" s="196"/>
      <c r="AG341" s="196">
        <v>104</v>
      </c>
      <c r="AH341" s="196">
        <v>103</v>
      </c>
      <c r="AI341" s="196">
        <v>99</v>
      </c>
      <c r="AJ341" s="196"/>
      <c r="AK341" s="196"/>
      <c r="AL341" s="197"/>
      <c r="AM341" s="197"/>
      <c r="AN341" s="271">
        <v>152.16666666666671</v>
      </c>
      <c r="AO341" s="271">
        <v>108.6666666666667</v>
      </c>
      <c r="AP341" s="218">
        <v>108</v>
      </c>
      <c r="AQ341" s="219">
        <v>100</v>
      </c>
      <c r="AR341" s="217"/>
      <c r="AS341" s="217"/>
      <c r="AT341" s="217"/>
      <c r="AU341" s="217"/>
      <c r="AV341" s="217">
        <v>240</v>
      </c>
      <c r="AW341" s="217">
        <v>2</v>
      </c>
      <c r="AX341" s="217">
        <v>2</v>
      </c>
      <c r="AY341" s="217">
        <v>2</v>
      </c>
      <c r="AZ341" s="217"/>
      <c r="BA341" s="217"/>
      <c r="BB341" s="217"/>
      <c r="BC341" s="217"/>
      <c r="BD341" s="217"/>
      <c r="BE341" s="217"/>
      <c r="BF341" s="217"/>
      <c r="BG341" s="217"/>
      <c r="BH341" s="217">
        <v>1664</v>
      </c>
      <c r="BI341" s="217">
        <v>2</v>
      </c>
      <c r="BJ341" s="217">
        <v>2</v>
      </c>
      <c r="BK341" s="217">
        <v>3</v>
      </c>
      <c r="BL341" s="217"/>
      <c r="BM341" s="217"/>
      <c r="BN341" s="217"/>
      <c r="BO341" s="217"/>
      <c r="BP341" s="217"/>
      <c r="BQ341" s="217"/>
      <c r="BR341" s="186" t="s">
        <v>254</v>
      </c>
      <c r="BS341" s="186" t="s">
        <v>254</v>
      </c>
      <c r="BT341" s="186" t="s">
        <v>377</v>
      </c>
      <c r="BU341" s="186"/>
      <c r="BV341" s="186">
        <v>2</v>
      </c>
      <c r="BW341" s="186" t="s">
        <v>378</v>
      </c>
      <c r="BX341" s="186" t="s">
        <v>198</v>
      </c>
      <c r="BY341" s="221">
        <v>1.4999999999999999E-2</v>
      </c>
      <c r="BZ341" s="217">
        <v>6</v>
      </c>
      <c r="CA341" s="217">
        <v>3</v>
      </c>
      <c r="CB341" s="217">
        <v>243</v>
      </c>
      <c r="CC341" s="217">
        <v>7</v>
      </c>
      <c r="CD341" s="217">
        <v>3.5</v>
      </c>
      <c r="CE341" s="217">
        <v>1667</v>
      </c>
      <c r="CF341" s="186">
        <v>2</v>
      </c>
      <c r="CG341" s="186">
        <v>2</v>
      </c>
      <c r="CH341" s="101">
        <v>2</v>
      </c>
      <c r="CI341" s="101">
        <v>0</v>
      </c>
      <c r="CJ341" s="101">
        <v>0</v>
      </c>
      <c r="CK341" s="101">
        <v>0</v>
      </c>
      <c r="CL341" s="101">
        <v>0</v>
      </c>
      <c r="CM341" s="101">
        <v>0</v>
      </c>
      <c r="CN341" s="101">
        <v>0</v>
      </c>
      <c r="CO341" s="101">
        <v>13</v>
      </c>
      <c r="CP341" s="220">
        <v>6</v>
      </c>
      <c r="CQ341" s="216">
        <v>1910</v>
      </c>
      <c r="CR341" s="222">
        <v>3.4031413612565439E-3</v>
      </c>
      <c r="CS341" s="198">
        <v>0.72150000000000003</v>
      </c>
      <c r="CT341" s="198">
        <v>212.01</v>
      </c>
      <c r="CU341" s="198">
        <v>0.70633333333333337</v>
      </c>
      <c r="CV341" s="198">
        <v>207.55333333333331</v>
      </c>
      <c r="CW341" s="222">
        <v>0.37087087087087078</v>
      </c>
      <c r="CX341" s="272"/>
      <c r="CY341" s="272">
        <v>3384867.2727272729</v>
      </c>
      <c r="CZ341" s="272">
        <v>361</v>
      </c>
      <c r="DA341" s="272"/>
      <c r="DB341" s="272"/>
      <c r="DC341" s="272"/>
      <c r="DD341" s="230">
        <f t="shared" si="45"/>
        <v>0.37087087087087128</v>
      </c>
      <c r="DE341" s="273">
        <f t="shared" si="46"/>
        <v>1904</v>
      </c>
      <c r="DF341" s="14">
        <f t="shared" si="47"/>
        <v>13</v>
      </c>
      <c r="DG341" s="148">
        <f t="shared" si="48"/>
        <v>7</v>
      </c>
      <c r="DH341" s="148" t="str">
        <f t="shared" si="49"/>
        <v/>
      </c>
      <c r="DI341" s="273">
        <f t="shared" si="50"/>
        <v>1911</v>
      </c>
      <c r="DJ341" s="264">
        <f t="shared" si="51"/>
        <v>3.663003663003663E-3</v>
      </c>
      <c r="DL341" s="14" t="str">
        <f>IFERROR(#REF!-AP341,"")</f>
        <v/>
      </c>
      <c r="DN341" s="274" t="str">
        <f>IFERROR(#REF!-M341,"")</f>
        <v/>
      </c>
      <c r="DO341" s="186" t="e">
        <f>IF(#REF!&gt;AQ341,0,1)</f>
        <v>#REF!</v>
      </c>
      <c r="DP341" s="186">
        <f t="shared" si="52"/>
        <v>1</v>
      </c>
      <c r="DQ341" s="186">
        <f t="shared" si="53"/>
        <v>1</v>
      </c>
      <c r="DR341" s="186"/>
      <c r="DS341" s="186"/>
      <c r="DT341" s="186"/>
      <c r="DU341" s="186"/>
      <c r="DV341" s="186"/>
      <c r="DW341" s="186"/>
      <c r="DX341" s="186"/>
      <c r="DY341" s="186"/>
      <c r="DZ341" s="186"/>
      <c r="EA341" s="186"/>
      <c r="EB341" s="186"/>
      <c r="EC341" s="186"/>
      <c r="ED341" s="186"/>
      <c r="EE341" s="186"/>
      <c r="EF341" s="186"/>
      <c r="EG341" s="186"/>
      <c r="EH341" s="186"/>
      <c r="EI341" s="186"/>
      <c r="EJ341" s="186"/>
    </row>
    <row r="342" spans="1:140" s="195" customFormat="1" ht="31.5" hidden="1" customHeight="1" x14ac:dyDescent="0.2">
      <c r="A342" s="214">
        <v>44941</v>
      </c>
      <c r="B342" s="194">
        <v>15</v>
      </c>
      <c r="C342" s="194">
        <v>1</v>
      </c>
      <c r="D342" s="193">
        <v>2023</v>
      </c>
      <c r="E342" s="194">
        <v>1</v>
      </c>
      <c r="F342" s="194">
        <v>2</v>
      </c>
      <c r="G342" s="194">
        <v>7</v>
      </c>
      <c r="H342" s="207" t="s">
        <v>379</v>
      </c>
      <c r="I342" s="148" t="s">
        <v>380</v>
      </c>
      <c r="J342" s="148" t="s">
        <v>193</v>
      </c>
      <c r="K342" s="148">
        <v>3</v>
      </c>
      <c r="L342" s="148">
        <v>2</v>
      </c>
      <c r="M342" s="208">
        <v>113</v>
      </c>
      <c r="N342" s="209">
        <v>105</v>
      </c>
      <c r="O342" s="210">
        <v>120</v>
      </c>
      <c r="P342" s="196"/>
      <c r="Q342" s="196">
        <v>116</v>
      </c>
      <c r="R342" s="196">
        <v>136</v>
      </c>
      <c r="S342" s="196">
        <v>133</v>
      </c>
      <c r="T342" s="196"/>
      <c r="U342" s="196"/>
      <c r="V342" s="196">
        <v>87</v>
      </c>
      <c r="W342" s="196">
        <v>95</v>
      </c>
      <c r="X342" s="196">
        <v>113</v>
      </c>
      <c r="Y342" s="196"/>
      <c r="Z342" s="197">
        <v>98</v>
      </c>
      <c r="AA342" s="197">
        <v>98</v>
      </c>
      <c r="AB342" s="196">
        <v>181</v>
      </c>
      <c r="AC342" s="196">
        <v>172</v>
      </c>
      <c r="AD342" s="196">
        <v>169</v>
      </c>
      <c r="AE342" s="196"/>
      <c r="AF342" s="196"/>
      <c r="AG342" s="196">
        <v>110</v>
      </c>
      <c r="AH342" s="196">
        <v>109</v>
      </c>
      <c r="AI342" s="196">
        <v>106</v>
      </c>
      <c r="AJ342" s="196"/>
      <c r="AK342" s="196"/>
      <c r="AL342" s="197">
        <v>97</v>
      </c>
      <c r="AM342" s="197">
        <v>102</v>
      </c>
      <c r="AN342" s="271">
        <v>151.16666666666671</v>
      </c>
      <c r="AO342" s="271">
        <v>103.3333333333333</v>
      </c>
      <c r="AP342" s="218">
        <v>108</v>
      </c>
      <c r="AQ342" s="219">
        <v>100</v>
      </c>
      <c r="AR342" s="217">
        <v>109.36708860759499</v>
      </c>
      <c r="AS342" s="217">
        <v>98.75</v>
      </c>
      <c r="AT342" s="217"/>
      <c r="AU342" s="217"/>
      <c r="AV342" s="217">
        <v>572</v>
      </c>
      <c r="AW342" s="217">
        <v>2</v>
      </c>
      <c r="AX342" s="217">
        <v>2</v>
      </c>
      <c r="AY342" s="217">
        <v>2</v>
      </c>
      <c r="AZ342" s="217"/>
      <c r="BA342" s="217"/>
      <c r="BB342" s="217"/>
      <c r="BC342" s="217"/>
      <c r="BD342" s="217"/>
      <c r="BE342" s="217"/>
      <c r="BF342" s="217"/>
      <c r="BG342" s="217"/>
      <c r="BH342" s="217">
        <v>1920</v>
      </c>
      <c r="BI342" s="217">
        <v>4</v>
      </c>
      <c r="BJ342" s="217">
        <v>2</v>
      </c>
      <c r="BK342" s="217">
        <v>2</v>
      </c>
      <c r="BL342" s="217"/>
      <c r="BM342" s="217"/>
      <c r="BN342" s="217"/>
      <c r="BO342" s="217"/>
      <c r="BP342" s="217"/>
      <c r="BQ342" s="217"/>
      <c r="BR342" s="186" t="s">
        <v>254</v>
      </c>
      <c r="BS342" s="186" t="s">
        <v>254</v>
      </c>
      <c r="BT342" s="186" t="s">
        <v>381</v>
      </c>
      <c r="BU342" s="186"/>
      <c r="BV342" s="186">
        <v>2</v>
      </c>
      <c r="BW342" s="186" t="s">
        <v>378</v>
      </c>
      <c r="BX342" s="186" t="s">
        <v>198</v>
      </c>
      <c r="BY342" s="221">
        <v>1.4999999999999999E-2</v>
      </c>
      <c r="BZ342" s="217">
        <v>6</v>
      </c>
      <c r="CA342" s="217">
        <v>3</v>
      </c>
      <c r="CB342" s="217">
        <v>575</v>
      </c>
      <c r="CC342" s="217">
        <v>8</v>
      </c>
      <c r="CD342" s="217">
        <v>4</v>
      </c>
      <c r="CE342" s="217">
        <v>1924</v>
      </c>
      <c r="CF342" s="186">
        <v>3</v>
      </c>
      <c r="CG342" s="186">
        <v>2</v>
      </c>
      <c r="CH342" s="101">
        <v>2</v>
      </c>
      <c r="CI342" s="101">
        <v>0</v>
      </c>
      <c r="CJ342" s="101">
        <v>0</v>
      </c>
      <c r="CK342" s="101">
        <v>0</v>
      </c>
      <c r="CL342" s="101">
        <v>0</v>
      </c>
      <c r="CM342" s="101">
        <v>0</v>
      </c>
      <c r="CN342" s="101">
        <v>0</v>
      </c>
      <c r="CO342" s="101">
        <v>14</v>
      </c>
      <c r="CP342" s="220">
        <v>7</v>
      </c>
      <c r="CQ342" s="216">
        <v>2499</v>
      </c>
      <c r="CR342" s="222">
        <v>2.8011204481792722E-3</v>
      </c>
      <c r="CS342" s="198">
        <v>0.79100000000000004</v>
      </c>
      <c r="CT342" s="198">
        <v>282.387</v>
      </c>
      <c r="CU342" s="198">
        <v>0.72333333333333327</v>
      </c>
      <c r="CV342" s="198">
        <v>258.23</v>
      </c>
      <c r="CW342" s="222">
        <v>0.33775811209439521</v>
      </c>
      <c r="CX342" s="272">
        <v>6.400462962962962E-2</v>
      </c>
      <c r="CY342" s="272">
        <v>4428682.3636363642</v>
      </c>
      <c r="CZ342" s="272">
        <v>361</v>
      </c>
      <c r="DA342" s="272"/>
      <c r="DB342" s="272"/>
      <c r="DC342" s="272"/>
      <c r="DD342" s="230">
        <f t="shared" si="45"/>
        <v>0.33775811209439571</v>
      </c>
      <c r="DE342" s="273">
        <f t="shared" si="46"/>
        <v>2492</v>
      </c>
      <c r="DF342" s="14">
        <f t="shared" si="47"/>
        <v>14</v>
      </c>
      <c r="DG342" s="148">
        <f t="shared" si="48"/>
        <v>7</v>
      </c>
      <c r="DH342" s="148">
        <f t="shared" si="49"/>
        <v>0.1</v>
      </c>
      <c r="DI342" s="273">
        <f t="shared" si="50"/>
        <v>2499</v>
      </c>
      <c r="DJ342" s="264">
        <f t="shared" si="51"/>
        <v>2.8011204481792717E-3</v>
      </c>
      <c r="DL342" s="14" t="str">
        <f>IFERROR(#REF!-AP342,"")</f>
        <v/>
      </c>
      <c r="DN342" s="274" t="str">
        <f>IFERROR(#REF!-M342,"")</f>
        <v/>
      </c>
      <c r="DO342" s="186" t="e">
        <f>IF(#REF!&gt;AQ342,0,1)</f>
        <v>#REF!</v>
      </c>
      <c r="DP342" s="186">
        <f t="shared" si="52"/>
        <v>0</v>
      </c>
      <c r="DQ342" s="186">
        <f t="shared" si="53"/>
        <v>1</v>
      </c>
      <c r="DR342" s="186"/>
      <c r="DS342" s="186"/>
      <c r="DT342" s="186"/>
      <c r="DU342" s="186"/>
      <c r="DV342" s="186"/>
      <c r="DW342" s="186"/>
      <c r="DX342" s="186"/>
      <c r="DY342" s="186"/>
      <c r="DZ342" s="186"/>
      <c r="EA342" s="186"/>
      <c r="EB342" s="186"/>
      <c r="EC342" s="186"/>
      <c r="ED342" s="186"/>
      <c r="EE342" s="186"/>
      <c r="EF342" s="186"/>
      <c r="EG342" s="186"/>
      <c r="EH342" s="186"/>
      <c r="EI342" s="186"/>
      <c r="EJ342" s="186"/>
    </row>
    <row r="343" spans="1:140" s="195" customFormat="1" ht="31.5" hidden="1" customHeight="1" x14ac:dyDescent="0.2">
      <c r="A343" s="214">
        <v>44941</v>
      </c>
      <c r="B343" s="194">
        <v>15</v>
      </c>
      <c r="C343" s="194">
        <v>1</v>
      </c>
      <c r="D343" s="193">
        <v>2023</v>
      </c>
      <c r="E343" s="194">
        <v>423</v>
      </c>
      <c r="F343" s="194">
        <v>669</v>
      </c>
      <c r="G343" s="194">
        <v>8</v>
      </c>
      <c r="H343" s="207" t="s">
        <v>241</v>
      </c>
      <c r="I343" s="148" t="s">
        <v>242</v>
      </c>
      <c r="J343" s="148" t="s">
        <v>193</v>
      </c>
      <c r="K343" s="148">
        <v>2</v>
      </c>
      <c r="L343" s="148">
        <v>2</v>
      </c>
      <c r="M343" s="208">
        <v>954</v>
      </c>
      <c r="N343" s="209">
        <v>897</v>
      </c>
      <c r="O343" s="210">
        <v>1021</v>
      </c>
      <c r="P343" s="196"/>
      <c r="Q343" s="196">
        <v>1289</v>
      </c>
      <c r="R343" s="196">
        <v>1219</v>
      </c>
      <c r="S343" s="196">
        <v>1333</v>
      </c>
      <c r="T343" s="196"/>
      <c r="U343" s="196"/>
      <c r="V343" s="196">
        <v>1012</v>
      </c>
      <c r="W343" s="196">
        <v>935</v>
      </c>
      <c r="X343" s="196">
        <v>1132</v>
      </c>
      <c r="Y343" s="196"/>
      <c r="Z343" s="197">
        <v>154</v>
      </c>
      <c r="AA343" s="197">
        <v>158</v>
      </c>
      <c r="AB343" s="196">
        <v>1249</v>
      </c>
      <c r="AC343" s="196">
        <v>1243</v>
      </c>
      <c r="AD343" s="196">
        <v>1260</v>
      </c>
      <c r="AE343" s="196"/>
      <c r="AF343" s="196"/>
      <c r="AG343" s="196">
        <v>981</v>
      </c>
      <c r="AH343" s="196">
        <v>982</v>
      </c>
      <c r="AI343" s="196">
        <v>961</v>
      </c>
      <c r="AJ343" s="196"/>
      <c r="AK343" s="196"/>
      <c r="AL343" s="197"/>
      <c r="AM343" s="197"/>
      <c r="AN343" s="271">
        <v>1265.5</v>
      </c>
      <c r="AO343" s="271">
        <v>1000.5</v>
      </c>
      <c r="AP343" s="218">
        <v>40</v>
      </c>
      <c r="AQ343" s="219">
        <v>180</v>
      </c>
      <c r="AR343" s="217">
        <v>46.153846153846153</v>
      </c>
      <c r="AS343" s="217">
        <v>156</v>
      </c>
      <c r="AT343" s="217"/>
      <c r="AU343" s="217"/>
      <c r="AV343" s="217">
        <v>336</v>
      </c>
      <c r="AW343" s="217">
        <v>4</v>
      </c>
      <c r="AX343" s="217">
        <v>4</v>
      </c>
      <c r="AY343" s="217">
        <v>4</v>
      </c>
      <c r="AZ343" s="217"/>
      <c r="BA343" s="217"/>
      <c r="BB343" s="217"/>
      <c r="BC343" s="217"/>
      <c r="BD343" s="217"/>
      <c r="BE343" s="217"/>
      <c r="BF343" s="217"/>
      <c r="BG343" s="217"/>
      <c r="BH343" s="217">
        <v>420</v>
      </c>
      <c r="BI343" s="217">
        <v>8</v>
      </c>
      <c r="BJ343" s="217">
        <v>2</v>
      </c>
      <c r="BK343" s="217">
        <v>4</v>
      </c>
      <c r="BL343" s="217"/>
      <c r="BM343" s="217"/>
      <c r="BN343" s="217"/>
      <c r="BO343" s="217"/>
      <c r="BP343" s="217"/>
      <c r="BQ343" s="217"/>
      <c r="BR343" s="186" t="s">
        <v>194</v>
      </c>
      <c r="BS343" s="186" t="s">
        <v>195</v>
      </c>
      <c r="BT343" s="186" t="s">
        <v>243</v>
      </c>
      <c r="BU343" s="186" t="s">
        <v>197</v>
      </c>
      <c r="BV343" s="186">
        <v>2</v>
      </c>
      <c r="BW343" s="186" t="s">
        <v>241</v>
      </c>
      <c r="BX343" s="186" t="s">
        <v>198</v>
      </c>
      <c r="BY343" s="221">
        <v>1.4999999999999999E-2</v>
      </c>
      <c r="BZ343" s="217">
        <v>12</v>
      </c>
      <c r="CA343" s="217">
        <v>6</v>
      </c>
      <c r="CB343" s="217">
        <v>342</v>
      </c>
      <c r="CC343" s="217">
        <v>14</v>
      </c>
      <c r="CD343" s="217">
        <v>7</v>
      </c>
      <c r="CE343" s="217">
        <v>427</v>
      </c>
      <c r="CF343" s="186">
        <v>6</v>
      </c>
      <c r="CG343" s="186">
        <v>3</v>
      </c>
      <c r="CH343" s="101">
        <v>4</v>
      </c>
      <c r="CI343" s="101">
        <v>0</v>
      </c>
      <c r="CJ343" s="101">
        <v>0</v>
      </c>
      <c r="CK343" s="101">
        <v>0</v>
      </c>
      <c r="CL343" s="101">
        <v>0</v>
      </c>
      <c r="CM343" s="101">
        <v>0</v>
      </c>
      <c r="CN343" s="101">
        <v>0</v>
      </c>
      <c r="CO343" s="101">
        <v>26</v>
      </c>
      <c r="CP343" s="220">
        <v>13</v>
      </c>
      <c r="CQ343" s="216">
        <v>769</v>
      </c>
      <c r="CR343" s="222">
        <v>1.6905071521456441E-2</v>
      </c>
      <c r="CS343" s="198">
        <v>12.401999999999999</v>
      </c>
      <c r="CT343" s="198">
        <v>733.62599999999998</v>
      </c>
      <c r="CU343" s="198">
        <v>13.006500000000001</v>
      </c>
      <c r="CV343" s="198">
        <v>769.3845</v>
      </c>
      <c r="CW343" s="222">
        <v>0.32651991614255771</v>
      </c>
      <c r="CX343" s="272">
        <v>0.28166666666666668</v>
      </c>
      <c r="CY343" s="272">
        <v>504743.63636363641</v>
      </c>
      <c r="CZ343" s="272">
        <v>361</v>
      </c>
      <c r="DA343" s="272"/>
      <c r="DB343" s="272"/>
      <c r="DC343" s="272"/>
      <c r="DD343" s="230">
        <f t="shared" si="45"/>
        <v>0.32651991614255765</v>
      </c>
      <c r="DE343" s="273">
        <f t="shared" si="46"/>
        <v>756</v>
      </c>
      <c r="DF343" s="14">
        <f t="shared" si="47"/>
        <v>26</v>
      </c>
      <c r="DG343" s="148">
        <f t="shared" si="48"/>
        <v>13</v>
      </c>
      <c r="DH343" s="148">
        <f t="shared" si="49"/>
        <v>0.3</v>
      </c>
      <c r="DI343" s="273">
        <f t="shared" si="50"/>
        <v>769</v>
      </c>
      <c r="DJ343" s="264">
        <f t="shared" si="51"/>
        <v>1.6905071521456438E-2</v>
      </c>
      <c r="DL343" s="14" t="str">
        <f>IFERROR(#REF!-AP343,"")</f>
        <v/>
      </c>
      <c r="DN343" s="274" t="str">
        <f>IFERROR(#REF!-M343,"")</f>
        <v/>
      </c>
      <c r="DO343" s="186" t="e">
        <f>IF(#REF!&gt;AQ343,0,1)</f>
        <v>#REF!</v>
      </c>
      <c r="DP343" s="186">
        <f t="shared" si="52"/>
        <v>1</v>
      </c>
      <c r="DQ343" s="186">
        <f t="shared" si="53"/>
        <v>1</v>
      </c>
      <c r="DR343" s="186"/>
      <c r="DS343" s="186"/>
      <c r="DT343" s="186"/>
      <c r="DU343" s="186"/>
      <c r="DV343" s="186"/>
      <c r="DW343" s="186"/>
      <c r="DX343" s="186"/>
      <c r="DY343" s="186"/>
      <c r="DZ343" s="186"/>
      <c r="EA343" s="186"/>
      <c r="EB343" s="186"/>
      <c r="EC343" s="186"/>
      <c r="ED343" s="186"/>
      <c r="EE343" s="186"/>
      <c r="EF343" s="186"/>
      <c r="EG343" s="186"/>
      <c r="EH343" s="186"/>
      <c r="EI343" s="186"/>
      <c r="EJ343" s="186"/>
    </row>
    <row r="344" spans="1:140" s="195" customFormat="1" ht="31.5" hidden="1" customHeight="1" x14ac:dyDescent="0.2">
      <c r="A344" s="214">
        <v>44941</v>
      </c>
      <c r="B344" s="194">
        <v>15</v>
      </c>
      <c r="C344" s="194">
        <v>1</v>
      </c>
      <c r="D344" s="193">
        <v>2023</v>
      </c>
      <c r="E344" s="194">
        <v>434</v>
      </c>
      <c r="F344" s="194">
        <v>751</v>
      </c>
      <c r="G344" s="194">
        <v>9</v>
      </c>
      <c r="H344" s="207" t="s">
        <v>360</v>
      </c>
      <c r="I344" s="148" t="s">
        <v>361</v>
      </c>
      <c r="J344" s="148" t="s">
        <v>193</v>
      </c>
      <c r="K344" s="148">
        <v>1</v>
      </c>
      <c r="L344" s="148">
        <v>4</v>
      </c>
      <c r="M344" s="208">
        <v>1009</v>
      </c>
      <c r="N344" s="209">
        <v>949</v>
      </c>
      <c r="O344" s="210">
        <v>1080</v>
      </c>
      <c r="P344" s="196"/>
      <c r="Q344" s="196">
        <v>1387</v>
      </c>
      <c r="R344" s="196">
        <v>1147</v>
      </c>
      <c r="S344" s="196">
        <v>1354</v>
      </c>
      <c r="T344" s="196"/>
      <c r="U344" s="196"/>
      <c r="V344" s="196">
        <v>1147</v>
      </c>
      <c r="W344" s="196">
        <v>996</v>
      </c>
      <c r="X344" s="196">
        <v>1182</v>
      </c>
      <c r="Y344" s="196"/>
      <c r="Z344" s="197"/>
      <c r="AA344" s="197"/>
      <c r="AB344" s="196"/>
      <c r="AC344" s="196"/>
      <c r="AD344" s="196"/>
      <c r="AE344" s="196"/>
      <c r="AF344" s="196"/>
      <c r="AG344" s="196"/>
      <c r="AH344" s="196"/>
      <c r="AI344" s="196"/>
      <c r="AJ344" s="196"/>
      <c r="AK344" s="196"/>
      <c r="AL344" s="197"/>
      <c r="AM344" s="197"/>
      <c r="AN344" s="271">
        <v>1296</v>
      </c>
      <c r="AO344" s="271">
        <v>1108.333333333333</v>
      </c>
      <c r="AP344" s="218">
        <v>20</v>
      </c>
      <c r="AQ344" s="219">
        <v>180</v>
      </c>
      <c r="AR344" s="217"/>
      <c r="AS344" s="217"/>
      <c r="AT344" s="217"/>
      <c r="AU344" s="217"/>
      <c r="AV344" s="217">
        <v>240</v>
      </c>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t="s">
        <v>194</v>
      </c>
      <c r="BS344" s="186" t="s">
        <v>195</v>
      </c>
      <c r="BT344" s="186" t="s">
        <v>362</v>
      </c>
      <c r="BU344" s="186" t="s">
        <v>197</v>
      </c>
      <c r="BV344" s="186">
        <v>2</v>
      </c>
      <c r="BW344" s="186" t="s">
        <v>363</v>
      </c>
      <c r="BX344" s="186" t="s">
        <v>198</v>
      </c>
      <c r="BY344" s="221">
        <v>1.4999999999999999E-2</v>
      </c>
      <c r="BZ344" s="217">
        <v>0</v>
      </c>
      <c r="CA344" s="217">
        <v>0</v>
      </c>
      <c r="CB344" s="217">
        <v>240</v>
      </c>
      <c r="CC344" s="217">
        <v>0</v>
      </c>
      <c r="CD344" s="217">
        <v>0</v>
      </c>
      <c r="CE344" s="217">
        <v>0</v>
      </c>
      <c r="CF344" s="186">
        <v>0</v>
      </c>
      <c r="CG344" s="186">
        <v>0</v>
      </c>
      <c r="CH344" s="101">
        <v>0</v>
      </c>
      <c r="CI344" s="101">
        <v>0</v>
      </c>
      <c r="CJ344" s="101">
        <v>0</v>
      </c>
      <c r="CK344" s="101">
        <v>0</v>
      </c>
      <c r="CL344" s="101">
        <v>0</v>
      </c>
      <c r="CM344" s="101">
        <v>0</v>
      </c>
      <c r="CN344" s="101">
        <v>0</v>
      </c>
      <c r="CO344" s="101">
        <v>0</v>
      </c>
      <c r="CP344" s="220">
        <v>0</v>
      </c>
      <c r="CQ344" s="216">
        <v>240</v>
      </c>
      <c r="CR344" s="222">
        <v>0</v>
      </c>
      <c r="CS344" s="198">
        <v>0</v>
      </c>
      <c r="CT344" s="198">
        <v>242.16</v>
      </c>
      <c r="CU344" s="198">
        <v>0</v>
      </c>
      <c r="CV344" s="198">
        <v>266</v>
      </c>
      <c r="CW344" s="222">
        <v>0.28444003964321107</v>
      </c>
      <c r="CX344" s="272"/>
      <c r="CY344" s="272">
        <v>78763.636363636368</v>
      </c>
      <c r="CZ344" s="272">
        <v>361</v>
      </c>
      <c r="DA344" s="272"/>
      <c r="DB344" s="272"/>
      <c r="DC344" s="272"/>
      <c r="DD344" s="230">
        <f t="shared" si="45"/>
        <v>0.28444003964321107</v>
      </c>
      <c r="DE344" s="273">
        <f t="shared" si="46"/>
        <v>240</v>
      </c>
      <c r="DF344" s="14">
        <f t="shared" si="47"/>
        <v>0</v>
      </c>
      <c r="DG344" s="148">
        <f t="shared" si="48"/>
        <v>0</v>
      </c>
      <c r="DH344" s="148" t="str">
        <f t="shared" si="49"/>
        <v/>
      </c>
      <c r="DI344" s="273">
        <f t="shared" si="50"/>
        <v>240</v>
      </c>
      <c r="DJ344" s="264">
        <f t="shared" si="51"/>
        <v>0</v>
      </c>
      <c r="DL344" s="14" t="str">
        <f>IFERROR(#REF!-AP344,"")</f>
        <v/>
      </c>
      <c r="DN344" s="274" t="str">
        <f>IFERROR(#REF!-M344,"")</f>
        <v/>
      </c>
      <c r="DO344" s="186" t="e">
        <f>IF(#REF!&gt;AQ344,0,1)</f>
        <v>#REF!</v>
      </c>
      <c r="DP344" s="186">
        <f t="shared" si="52"/>
        <v>1</v>
      </c>
      <c r="DQ344" s="186">
        <f t="shared" si="53"/>
        <v>0</v>
      </c>
      <c r="DR344" s="186"/>
      <c r="DS344" s="186"/>
      <c r="DT344" s="186"/>
      <c r="DU344" s="186"/>
      <c r="DV344" s="186"/>
      <c r="DW344" s="186"/>
      <c r="DX344" s="186"/>
      <c r="DY344" s="186"/>
      <c r="DZ344" s="186"/>
      <c r="EA344" s="186"/>
      <c r="EB344" s="186"/>
      <c r="EC344" s="186"/>
      <c r="ED344" s="186"/>
      <c r="EE344" s="186"/>
      <c r="EF344" s="186"/>
      <c r="EG344" s="186"/>
      <c r="EH344" s="186"/>
      <c r="EI344" s="186"/>
      <c r="EJ344" s="186"/>
    </row>
    <row r="345" spans="1:140" s="195" customFormat="1" ht="31.5" hidden="1" customHeight="1" x14ac:dyDescent="0.2">
      <c r="A345" s="214">
        <v>44941</v>
      </c>
      <c r="B345" s="194">
        <v>15</v>
      </c>
      <c r="C345" s="194">
        <v>1</v>
      </c>
      <c r="D345" s="193">
        <v>2023</v>
      </c>
      <c r="E345" s="194">
        <v>434</v>
      </c>
      <c r="F345" s="194">
        <v>752</v>
      </c>
      <c r="G345" s="194">
        <v>9</v>
      </c>
      <c r="H345" s="207"/>
      <c r="I345" s="148"/>
      <c r="J345" s="148"/>
      <c r="K345" s="148"/>
      <c r="L345" s="148"/>
      <c r="M345" s="208">
        <v>0</v>
      </c>
      <c r="N345" s="209">
        <v>0</v>
      </c>
      <c r="O345" s="210">
        <v>0</v>
      </c>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c r="AO345" s="271"/>
      <c r="AP345" s="218">
        <v>0</v>
      </c>
      <c r="AQ345" s="219">
        <v>0</v>
      </c>
      <c r="AR345" s="217"/>
      <c r="AS345" s="217"/>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v>2</v>
      </c>
      <c r="BW345" s="186"/>
      <c r="BX345" s="186" t="s">
        <v>198</v>
      </c>
      <c r="BY345" s="221">
        <v>1.4999999999999999E-2</v>
      </c>
      <c r="BZ345" s="217">
        <v>0</v>
      </c>
      <c r="CA345" s="217"/>
      <c r="CB345" s="217">
        <v>0</v>
      </c>
      <c r="CC345" s="217">
        <v>0</v>
      </c>
      <c r="CD345" s="217"/>
      <c r="CE345" s="217">
        <v>0</v>
      </c>
      <c r="CF345" s="186">
        <v>0</v>
      </c>
      <c r="CG345" s="186">
        <v>0</v>
      </c>
      <c r="CH345" s="101">
        <v>0</v>
      </c>
      <c r="CI345" s="101">
        <v>0</v>
      </c>
      <c r="CJ345" s="101">
        <v>0</v>
      </c>
      <c r="CK345" s="101">
        <v>0</v>
      </c>
      <c r="CL345" s="101">
        <v>0</v>
      </c>
      <c r="CM345" s="101">
        <v>0</v>
      </c>
      <c r="CN345" s="101">
        <v>0</v>
      </c>
      <c r="CO345" s="101">
        <v>0</v>
      </c>
      <c r="CP345" s="220">
        <v>0</v>
      </c>
      <c r="CQ345" s="216">
        <v>0</v>
      </c>
      <c r="CR345" s="222"/>
      <c r="CS345" s="198">
        <v>0</v>
      </c>
      <c r="CT345" s="198">
        <v>0</v>
      </c>
      <c r="CU345" s="198"/>
      <c r="CV345" s="198"/>
      <c r="CW345" s="222"/>
      <c r="CX345" s="272"/>
      <c r="CY345" s="272">
        <v>0</v>
      </c>
      <c r="CZ345" s="272">
        <v>361</v>
      </c>
      <c r="DA345" s="272"/>
      <c r="DB345" s="272"/>
      <c r="DC345" s="272"/>
      <c r="DD345" s="230" t="str">
        <f t="shared" si="45"/>
        <v/>
      </c>
      <c r="DE345" s="273">
        <f t="shared" si="46"/>
        <v>0</v>
      </c>
      <c r="DF345" s="14">
        <f t="shared" si="47"/>
        <v>0</v>
      </c>
      <c r="DG345" s="148" t="str">
        <f t="shared" si="48"/>
        <v/>
      </c>
      <c r="DH345" s="148" t="str">
        <f t="shared" si="49"/>
        <v/>
      </c>
      <c r="DI345" s="273" t="str">
        <f t="shared" si="50"/>
        <v/>
      </c>
      <c r="DJ345" s="264" t="str">
        <f t="shared" si="51"/>
        <v/>
      </c>
      <c r="DL345" s="14" t="str">
        <f>IFERROR(#REF!-AP345,"")</f>
        <v/>
      </c>
      <c r="DN345" s="274" t="str">
        <f>IFERROR(#REF!-M345,"")</f>
        <v/>
      </c>
      <c r="DO345" s="186" t="e">
        <f>IF(#REF!&gt;AQ345,0,1)</f>
        <v>#REF!</v>
      </c>
      <c r="DP345" s="186">
        <f t="shared" si="52"/>
        <v>1</v>
      </c>
      <c r="DQ345" s="186">
        <f t="shared" si="53"/>
        <v>1</v>
      </c>
      <c r="DR345" s="186"/>
      <c r="DS345" s="186"/>
      <c r="DT345" s="186"/>
      <c r="DU345" s="186"/>
      <c r="DV345" s="186"/>
      <c r="DW345" s="186"/>
      <c r="DX345" s="186"/>
      <c r="DY345" s="186"/>
      <c r="DZ345" s="186"/>
      <c r="EA345" s="186"/>
      <c r="EB345" s="186"/>
      <c r="EC345" s="186"/>
      <c r="ED345" s="186"/>
      <c r="EE345" s="186"/>
      <c r="EF345" s="186"/>
      <c r="EG345" s="186"/>
      <c r="EH345" s="186"/>
      <c r="EI345" s="186"/>
      <c r="EJ345" s="186"/>
    </row>
    <row r="346" spans="1:140" s="195" customFormat="1" ht="31.5" hidden="1" customHeight="1" x14ac:dyDescent="0.2">
      <c r="A346" s="214">
        <v>44941</v>
      </c>
      <c r="B346" s="194">
        <v>15</v>
      </c>
      <c r="C346" s="194">
        <v>1</v>
      </c>
      <c r="D346" s="193">
        <v>2023</v>
      </c>
      <c r="E346" s="194">
        <v>571</v>
      </c>
      <c r="F346" s="194">
        <v>1064</v>
      </c>
      <c r="G346" s="194">
        <v>9</v>
      </c>
      <c r="H346" s="207" t="s">
        <v>396</v>
      </c>
      <c r="I346" s="148" t="s">
        <v>397</v>
      </c>
      <c r="J346" s="148" t="s">
        <v>193</v>
      </c>
      <c r="K346" s="148">
        <v>1</v>
      </c>
      <c r="L346" s="148"/>
      <c r="M346" s="208">
        <v>0</v>
      </c>
      <c r="N346" s="209">
        <v>0</v>
      </c>
      <c r="O346" s="210">
        <v>0</v>
      </c>
      <c r="P346" s="196"/>
      <c r="Q346" s="196"/>
      <c r="R346" s="196"/>
      <c r="S346" s="196"/>
      <c r="T346" s="196"/>
      <c r="U346" s="196"/>
      <c r="V346" s="196"/>
      <c r="W346" s="196"/>
      <c r="X346" s="196"/>
      <c r="Y346" s="196"/>
      <c r="Z346" s="197">
        <v>132</v>
      </c>
      <c r="AA346" s="197">
        <v>141</v>
      </c>
      <c r="AB346" s="196">
        <v>1481</v>
      </c>
      <c r="AC346" s="196">
        <v>1415</v>
      </c>
      <c r="AD346" s="196">
        <v>1461</v>
      </c>
      <c r="AE346" s="196"/>
      <c r="AF346" s="196"/>
      <c r="AG346" s="196">
        <v>1059</v>
      </c>
      <c r="AH346" s="196">
        <v>1046</v>
      </c>
      <c r="AI346" s="196">
        <v>1002</v>
      </c>
      <c r="AJ346" s="196"/>
      <c r="AK346" s="196"/>
      <c r="AL346" s="197">
        <v>142</v>
      </c>
      <c r="AM346" s="197">
        <v>143</v>
      </c>
      <c r="AN346" s="271">
        <v>1452.333333333333</v>
      </c>
      <c r="AO346" s="271">
        <v>1035.666666666667</v>
      </c>
      <c r="AP346" s="218">
        <v>20</v>
      </c>
      <c r="AQ346" s="219">
        <v>180</v>
      </c>
      <c r="AR346" s="217">
        <v>25.806451612903221</v>
      </c>
      <c r="AS346" s="217">
        <v>139.5</v>
      </c>
      <c r="AT346" s="217"/>
      <c r="AU346" s="217"/>
      <c r="AV346" s="217"/>
      <c r="AW346" s="217">
        <v>4</v>
      </c>
      <c r="AX346" s="217">
        <v>4</v>
      </c>
      <c r="AY346" s="217">
        <v>4</v>
      </c>
      <c r="AZ346" s="217"/>
      <c r="BA346" s="217"/>
      <c r="BB346" s="217"/>
      <c r="BC346" s="217"/>
      <c r="BD346" s="217"/>
      <c r="BE346" s="217"/>
      <c r="BF346" s="217"/>
      <c r="BG346" s="217"/>
      <c r="BH346" s="217"/>
      <c r="BI346" s="217">
        <v>4</v>
      </c>
      <c r="BJ346" s="217">
        <v>4</v>
      </c>
      <c r="BK346" s="217">
        <v>4</v>
      </c>
      <c r="BL346" s="217"/>
      <c r="BM346" s="217"/>
      <c r="BN346" s="217"/>
      <c r="BO346" s="217"/>
      <c r="BP346" s="217"/>
      <c r="BQ346" s="217"/>
      <c r="BR346" s="186" t="s">
        <v>194</v>
      </c>
      <c r="BS346" s="186" t="s">
        <v>195</v>
      </c>
      <c r="BT346" s="186" t="s">
        <v>398</v>
      </c>
      <c r="BU346" s="186" t="s">
        <v>197</v>
      </c>
      <c r="BV346" s="186">
        <v>2</v>
      </c>
      <c r="BW346" s="186" t="s">
        <v>399</v>
      </c>
      <c r="BX346" s="186" t="s">
        <v>198</v>
      </c>
      <c r="BY346" s="221">
        <v>1.4999999999999999E-2</v>
      </c>
      <c r="BZ346" s="217">
        <v>12</v>
      </c>
      <c r="CA346" s="217"/>
      <c r="CB346" s="217">
        <v>0</v>
      </c>
      <c r="CC346" s="217">
        <v>12</v>
      </c>
      <c r="CD346" s="217"/>
      <c r="CE346" s="217">
        <v>0</v>
      </c>
      <c r="CF346" s="186">
        <v>0</v>
      </c>
      <c r="CG346" s="186">
        <v>0</v>
      </c>
      <c r="CH346" s="101">
        <v>0</v>
      </c>
      <c r="CI346" s="101">
        <v>0</v>
      </c>
      <c r="CJ346" s="101">
        <v>0</v>
      </c>
      <c r="CK346" s="101">
        <v>0</v>
      </c>
      <c r="CL346" s="101">
        <v>0</v>
      </c>
      <c r="CM346" s="101">
        <v>0</v>
      </c>
      <c r="CN346" s="101">
        <v>0</v>
      </c>
      <c r="CO346" s="101">
        <v>24</v>
      </c>
      <c r="CP346" s="220">
        <v>0</v>
      </c>
      <c r="CQ346" s="216">
        <v>0</v>
      </c>
      <c r="CR346" s="222"/>
      <c r="CS346" s="198">
        <v>0</v>
      </c>
      <c r="CT346" s="198">
        <v>0</v>
      </c>
      <c r="CU346" s="198">
        <v>0</v>
      </c>
      <c r="CV346" s="198">
        <v>0</v>
      </c>
      <c r="CW346" s="222"/>
      <c r="CX346" s="272">
        <v>0</v>
      </c>
      <c r="CY346" s="272">
        <v>0</v>
      </c>
      <c r="CZ346" s="272">
        <v>361</v>
      </c>
      <c r="DA346" s="272"/>
      <c r="DB346" s="272"/>
      <c r="DC346" s="272"/>
      <c r="DD346" s="230" t="str">
        <f t="shared" si="45"/>
        <v/>
      </c>
      <c r="DE346" s="273">
        <f t="shared" si="46"/>
        <v>0</v>
      </c>
      <c r="DF346" s="14">
        <f t="shared" si="47"/>
        <v>24</v>
      </c>
      <c r="DG346" s="148" t="str">
        <f t="shared" si="48"/>
        <v/>
      </c>
      <c r="DH346" s="148">
        <f t="shared" si="49"/>
        <v>0</v>
      </c>
      <c r="DI346" s="273" t="str">
        <f t="shared" si="50"/>
        <v/>
      </c>
      <c r="DJ346" s="264" t="str">
        <f t="shared" si="51"/>
        <v/>
      </c>
      <c r="DL346" s="14" t="str">
        <f>IFERROR(#REF!-AP346,"")</f>
        <v/>
      </c>
      <c r="DN346" s="274" t="str">
        <f>IFERROR(#REF!-M346,"")</f>
        <v/>
      </c>
      <c r="DO346" s="186" t="e">
        <f>IF(#REF!&gt;AQ346,0,1)</f>
        <v>#REF!</v>
      </c>
      <c r="DP346" s="186">
        <f t="shared" si="52"/>
        <v>1</v>
      </c>
      <c r="DQ346" s="186">
        <f t="shared" si="53"/>
        <v>0</v>
      </c>
      <c r="DR346" s="186"/>
      <c r="DS346" s="186"/>
      <c r="DT346" s="186"/>
      <c r="DU346" s="186"/>
      <c r="DV346" s="186"/>
      <c r="DW346" s="186"/>
      <c r="DX346" s="186"/>
      <c r="DY346" s="186"/>
      <c r="DZ346" s="186"/>
      <c r="EA346" s="186"/>
      <c r="EB346" s="186"/>
      <c r="EC346" s="186"/>
      <c r="ED346" s="186"/>
      <c r="EE346" s="186"/>
      <c r="EF346" s="186"/>
      <c r="EG346" s="186"/>
      <c r="EH346" s="186"/>
      <c r="EI346" s="186"/>
      <c r="EJ346" s="186"/>
    </row>
    <row r="347" spans="1:140" s="195" customFormat="1" ht="31.5" hidden="1" customHeight="1" x14ac:dyDescent="0.2">
      <c r="A347" s="214">
        <v>44941</v>
      </c>
      <c r="B347" s="194">
        <v>15</v>
      </c>
      <c r="C347" s="194">
        <v>1</v>
      </c>
      <c r="D347" s="193">
        <v>2023</v>
      </c>
      <c r="E347" s="194">
        <v>571</v>
      </c>
      <c r="F347" s="194">
        <v>1065</v>
      </c>
      <c r="G347" s="194">
        <v>9</v>
      </c>
      <c r="H347" s="207" t="s">
        <v>400</v>
      </c>
      <c r="I347" s="148" t="s">
        <v>401</v>
      </c>
      <c r="J347" s="148" t="s">
        <v>193</v>
      </c>
      <c r="K347" s="148">
        <v>1</v>
      </c>
      <c r="L347" s="148"/>
      <c r="M347" s="208">
        <v>69</v>
      </c>
      <c r="N347" s="209">
        <v>66</v>
      </c>
      <c r="O347" s="210">
        <v>73</v>
      </c>
      <c r="P347" s="196"/>
      <c r="Q347" s="196">
        <v>87</v>
      </c>
      <c r="R347" s="196">
        <v>73</v>
      </c>
      <c r="S347" s="196">
        <v>81</v>
      </c>
      <c r="T347" s="196"/>
      <c r="U347" s="196"/>
      <c r="V347" s="196">
        <v>76</v>
      </c>
      <c r="W347" s="196">
        <v>67</v>
      </c>
      <c r="X347" s="196">
        <v>72</v>
      </c>
      <c r="Y347" s="196"/>
      <c r="Z347" s="197"/>
      <c r="AA347" s="197"/>
      <c r="AB347" s="196">
        <v>85</v>
      </c>
      <c r="AC347" s="196">
        <v>84</v>
      </c>
      <c r="AD347" s="196">
        <v>87</v>
      </c>
      <c r="AE347" s="196"/>
      <c r="AF347" s="196"/>
      <c r="AG347" s="196">
        <v>71</v>
      </c>
      <c r="AH347" s="196">
        <v>72</v>
      </c>
      <c r="AI347" s="196">
        <v>67</v>
      </c>
      <c r="AJ347" s="196"/>
      <c r="AK347" s="196"/>
      <c r="AL347" s="197"/>
      <c r="AM347" s="197"/>
      <c r="AN347" s="271">
        <v>82.833333333333329</v>
      </c>
      <c r="AO347" s="271">
        <v>70.833333333333329</v>
      </c>
      <c r="AP347" s="218">
        <v>20</v>
      </c>
      <c r="AQ347" s="219">
        <v>180</v>
      </c>
      <c r="AR347" s="217"/>
      <c r="AS347" s="217"/>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t="s">
        <v>194</v>
      </c>
      <c r="BS347" s="186" t="s">
        <v>195</v>
      </c>
      <c r="BT347" s="186" t="s">
        <v>402</v>
      </c>
      <c r="BU347" s="186" t="s">
        <v>197</v>
      </c>
      <c r="BV347" s="186">
        <v>2</v>
      </c>
      <c r="BW347" s="186" t="s">
        <v>399</v>
      </c>
      <c r="BX347" s="186" t="s">
        <v>198</v>
      </c>
      <c r="BY347" s="221">
        <v>1.4999999999999999E-2</v>
      </c>
      <c r="BZ347" s="217">
        <v>0</v>
      </c>
      <c r="CA347" s="217"/>
      <c r="CB347" s="217">
        <v>0</v>
      </c>
      <c r="CC347" s="217">
        <v>0</v>
      </c>
      <c r="CD347" s="217"/>
      <c r="CE347" s="217">
        <v>0</v>
      </c>
      <c r="CF347" s="186">
        <v>0</v>
      </c>
      <c r="CG347" s="186">
        <v>0</v>
      </c>
      <c r="CH347" s="101">
        <v>0</v>
      </c>
      <c r="CI347" s="101">
        <v>0</v>
      </c>
      <c r="CJ347" s="101">
        <v>0</v>
      </c>
      <c r="CK347" s="101">
        <v>0</v>
      </c>
      <c r="CL347" s="101">
        <v>0</v>
      </c>
      <c r="CM347" s="101">
        <v>0</v>
      </c>
      <c r="CN347" s="101">
        <v>0</v>
      </c>
      <c r="CO347" s="101">
        <v>0</v>
      </c>
      <c r="CP347" s="220">
        <v>0</v>
      </c>
      <c r="CQ347" s="216">
        <v>0</v>
      </c>
      <c r="CR347" s="222"/>
      <c r="CS347" s="198">
        <v>0</v>
      </c>
      <c r="CT347" s="198">
        <v>0</v>
      </c>
      <c r="CU347" s="198">
        <v>0</v>
      </c>
      <c r="CV347" s="198">
        <v>0</v>
      </c>
      <c r="CW347" s="222">
        <v>0.2004830917874395</v>
      </c>
      <c r="CX347" s="272"/>
      <c r="CY347" s="272">
        <v>0</v>
      </c>
      <c r="CZ347" s="272">
        <v>361</v>
      </c>
      <c r="DA347" s="272"/>
      <c r="DB347" s="272"/>
      <c r="DC347" s="272"/>
      <c r="DD347" s="230">
        <f t="shared" si="45"/>
        <v>0.20048309178743953</v>
      </c>
      <c r="DE347" s="273">
        <f t="shared" si="46"/>
        <v>0</v>
      </c>
      <c r="DF347" s="14">
        <f t="shared" si="47"/>
        <v>0</v>
      </c>
      <c r="DG347" s="148" t="str">
        <f t="shared" si="48"/>
        <v/>
      </c>
      <c r="DH347" s="148" t="str">
        <f t="shared" si="49"/>
        <v/>
      </c>
      <c r="DI347" s="273" t="str">
        <f t="shared" si="50"/>
        <v/>
      </c>
      <c r="DJ347" s="264" t="str">
        <f t="shared" si="51"/>
        <v/>
      </c>
      <c r="DL347" s="14" t="str">
        <f>IFERROR(#REF!-AP347,"")</f>
        <v/>
      </c>
      <c r="DN347" s="274" t="str">
        <f>IFERROR(#REF!-M347,"")</f>
        <v/>
      </c>
      <c r="DO347" s="186" t="e">
        <f>IF(#REF!&gt;AQ347,0,1)</f>
        <v>#REF!</v>
      </c>
      <c r="DP347" s="186">
        <f t="shared" si="52"/>
        <v>1</v>
      </c>
      <c r="DQ347" s="186">
        <f t="shared" si="53"/>
        <v>1</v>
      </c>
      <c r="DR347" s="186"/>
      <c r="DS347" s="186"/>
      <c r="DT347" s="186"/>
      <c r="DU347" s="186"/>
      <c r="DV347" s="186"/>
      <c r="DW347" s="186"/>
      <c r="DX347" s="186"/>
      <c r="DY347" s="186"/>
      <c r="DZ347" s="186"/>
      <c r="EA347" s="186"/>
      <c r="EB347" s="186"/>
      <c r="EC347" s="186"/>
      <c r="ED347" s="186"/>
      <c r="EE347" s="186"/>
      <c r="EF347" s="186"/>
      <c r="EG347" s="186"/>
      <c r="EH347" s="186"/>
      <c r="EI347" s="186"/>
      <c r="EJ347" s="186"/>
    </row>
    <row r="348" spans="1:140" s="195" customFormat="1" ht="31.5" hidden="1" customHeight="1" x14ac:dyDescent="0.2">
      <c r="A348" s="214">
        <v>44941</v>
      </c>
      <c r="B348" s="194">
        <v>15</v>
      </c>
      <c r="C348" s="194">
        <v>1</v>
      </c>
      <c r="D348" s="193">
        <v>2023</v>
      </c>
      <c r="E348" s="194">
        <v>571</v>
      </c>
      <c r="F348" s="194">
        <v>1068</v>
      </c>
      <c r="G348" s="194">
        <v>9</v>
      </c>
      <c r="H348" s="207"/>
      <c r="I348" s="148"/>
      <c r="J348" s="148"/>
      <c r="K348" s="148"/>
      <c r="L348" s="148"/>
      <c r="M348" s="208">
        <v>0</v>
      </c>
      <c r="N348" s="209">
        <v>0</v>
      </c>
      <c r="O348" s="210">
        <v>0</v>
      </c>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c r="AO348" s="271"/>
      <c r="AP348" s="218">
        <v>0</v>
      </c>
      <c r="AQ348" s="219">
        <v>0</v>
      </c>
      <c r="AR348" s="217"/>
      <c r="AS348" s="217"/>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v>2</v>
      </c>
      <c r="BW348" s="186"/>
      <c r="BX348" s="186" t="s">
        <v>198</v>
      </c>
      <c r="BY348" s="221">
        <v>1.4999999999999999E-2</v>
      </c>
      <c r="BZ348" s="217">
        <v>0</v>
      </c>
      <c r="CA348" s="217"/>
      <c r="CB348" s="217">
        <v>0</v>
      </c>
      <c r="CC348" s="217">
        <v>0</v>
      </c>
      <c r="CD348" s="217"/>
      <c r="CE348" s="217">
        <v>0</v>
      </c>
      <c r="CF348" s="186">
        <v>0</v>
      </c>
      <c r="CG348" s="186">
        <v>0</v>
      </c>
      <c r="CH348" s="101">
        <v>0</v>
      </c>
      <c r="CI348" s="101">
        <v>0</v>
      </c>
      <c r="CJ348" s="101">
        <v>0</v>
      </c>
      <c r="CK348" s="101">
        <v>0</v>
      </c>
      <c r="CL348" s="101">
        <v>0</v>
      </c>
      <c r="CM348" s="101">
        <v>0</v>
      </c>
      <c r="CN348" s="101">
        <v>0</v>
      </c>
      <c r="CO348" s="101">
        <v>0</v>
      </c>
      <c r="CP348" s="220">
        <v>0</v>
      </c>
      <c r="CQ348" s="216">
        <v>0</v>
      </c>
      <c r="CR348" s="222"/>
      <c r="CS348" s="198">
        <v>0</v>
      </c>
      <c r="CT348" s="198">
        <v>0</v>
      </c>
      <c r="CU348" s="198"/>
      <c r="CV348" s="198"/>
      <c r="CW348" s="222"/>
      <c r="CX348" s="272"/>
      <c r="CY348" s="272">
        <v>0</v>
      </c>
      <c r="CZ348" s="272">
        <v>361</v>
      </c>
      <c r="DA348" s="272"/>
      <c r="DB348" s="272"/>
      <c r="DC348" s="272"/>
      <c r="DD348" s="230" t="str">
        <f t="shared" si="45"/>
        <v/>
      </c>
      <c r="DE348" s="273">
        <f t="shared" si="46"/>
        <v>0</v>
      </c>
      <c r="DF348" s="14">
        <f t="shared" si="47"/>
        <v>0</v>
      </c>
      <c r="DG348" s="148" t="str">
        <f t="shared" si="48"/>
        <v/>
      </c>
      <c r="DH348" s="148" t="str">
        <f t="shared" si="49"/>
        <v/>
      </c>
      <c r="DI348" s="273" t="str">
        <f t="shared" si="50"/>
        <v/>
      </c>
      <c r="DJ348" s="264" t="str">
        <f t="shared" si="51"/>
        <v/>
      </c>
      <c r="DL348" s="14" t="str">
        <f>IFERROR(#REF!-AP348,"")</f>
        <v/>
      </c>
      <c r="DN348" s="274" t="str">
        <f>IFERROR(#REF!-M348,"")</f>
        <v/>
      </c>
      <c r="DO348" s="186" t="e">
        <f>IF(#REF!&gt;AQ348,0,1)</f>
        <v>#REF!</v>
      </c>
      <c r="DP348" s="186">
        <f t="shared" si="52"/>
        <v>1</v>
      </c>
      <c r="DQ348" s="186">
        <f t="shared" si="53"/>
        <v>1</v>
      </c>
      <c r="DR348" s="186"/>
      <c r="DS348" s="186"/>
      <c r="DT348" s="186"/>
      <c r="DU348" s="186"/>
      <c r="DV348" s="186"/>
      <c r="DW348" s="186"/>
      <c r="DX348" s="186"/>
      <c r="DY348" s="186"/>
      <c r="DZ348" s="186"/>
      <c r="EA348" s="186"/>
      <c r="EB348" s="186"/>
      <c r="EC348" s="186"/>
      <c r="ED348" s="186"/>
      <c r="EE348" s="186"/>
      <c r="EF348" s="186"/>
      <c r="EG348" s="186"/>
      <c r="EH348" s="186"/>
      <c r="EI348" s="186"/>
      <c r="EJ348" s="186"/>
    </row>
    <row r="349" spans="1:140" s="195" customFormat="1" ht="31.5" hidden="1" customHeight="1" x14ac:dyDescent="0.2">
      <c r="A349" s="214">
        <v>44941</v>
      </c>
      <c r="B349" s="194">
        <v>15</v>
      </c>
      <c r="C349" s="194">
        <v>1</v>
      </c>
      <c r="D349" s="193">
        <v>2023</v>
      </c>
      <c r="E349" s="194">
        <v>56</v>
      </c>
      <c r="F349" s="194">
        <v>134</v>
      </c>
      <c r="G349" s="194">
        <v>25</v>
      </c>
      <c r="H349" s="207" t="s">
        <v>411</v>
      </c>
      <c r="I349" s="148" t="s">
        <v>412</v>
      </c>
      <c r="J349" s="148" t="s">
        <v>387</v>
      </c>
      <c r="K349" s="148">
        <v>12</v>
      </c>
      <c r="L349" s="148">
        <v>1</v>
      </c>
      <c r="M349" s="208">
        <v>10</v>
      </c>
      <c r="N349" s="209">
        <v>9</v>
      </c>
      <c r="O349" s="210">
        <v>10</v>
      </c>
      <c r="P349" s="196"/>
      <c r="Q349" s="196"/>
      <c r="R349" s="196"/>
      <c r="S349" s="196"/>
      <c r="T349" s="196"/>
      <c r="U349" s="196"/>
      <c r="V349" s="196"/>
      <c r="W349" s="196"/>
      <c r="X349" s="196"/>
      <c r="Y349" s="196"/>
      <c r="Z349" s="197"/>
      <c r="AA349" s="197"/>
      <c r="AB349" s="196">
        <v>20</v>
      </c>
      <c r="AC349" s="196"/>
      <c r="AD349" s="196"/>
      <c r="AE349" s="196"/>
      <c r="AF349" s="196"/>
      <c r="AG349" s="196">
        <v>14</v>
      </c>
      <c r="AH349" s="196"/>
      <c r="AI349" s="196"/>
      <c r="AJ349" s="196"/>
      <c r="AK349" s="196"/>
      <c r="AL349" s="197">
        <v>84</v>
      </c>
      <c r="AM349" s="197"/>
      <c r="AN349" s="271">
        <v>20</v>
      </c>
      <c r="AO349" s="271">
        <v>14</v>
      </c>
      <c r="AP349" s="218">
        <v>429</v>
      </c>
      <c r="AQ349" s="219">
        <v>101</v>
      </c>
      <c r="AR349" s="217">
        <v>514.28571428571422</v>
      </c>
      <c r="AS349" s="217">
        <v>84</v>
      </c>
      <c r="AT349" s="217"/>
      <c r="AU349" s="217"/>
      <c r="AV349" s="217"/>
      <c r="AW349" s="217"/>
      <c r="AX349" s="217"/>
      <c r="AY349" s="217"/>
      <c r="AZ349" s="217"/>
      <c r="BA349" s="217"/>
      <c r="BB349" s="217"/>
      <c r="BC349" s="217"/>
      <c r="BD349" s="217"/>
      <c r="BE349" s="217"/>
      <c r="BF349" s="217"/>
      <c r="BG349" s="217"/>
      <c r="BH349" s="217">
        <v>1800</v>
      </c>
      <c r="BI349" s="217">
        <v>10</v>
      </c>
      <c r="BJ349" s="217">
        <v>4</v>
      </c>
      <c r="BK349" s="217">
        <v>5</v>
      </c>
      <c r="BL349" s="217"/>
      <c r="BM349" s="217"/>
      <c r="BN349" s="217"/>
      <c r="BO349" s="217"/>
      <c r="BP349" s="217"/>
      <c r="BQ349" s="217"/>
      <c r="BR349" s="186" t="s">
        <v>413</v>
      </c>
      <c r="BS349" s="186" t="s">
        <v>414</v>
      </c>
      <c r="BT349" s="186"/>
      <c r="BU349" s="186"/>
      <c r="BV349" s="186">
        <v>2</v>
      </c>
      <c r="BW349" s="186" t="s">
        <v>411</v>
      </c>
      <c r="BX349" s="186" t="s">
        <v>257</v>
      </c>
      <c r="BY349" s="221">
        <v>0.02</v>
      </c>
      <c r="BZ349" s="217">
        <v>0</v>
      </c>
      <c r="CA349" s="217">
        <v>0</v>
      </c>
      <c r="CB349" s="217">
        <v>0</v>
      </c>
      <c r="CC349" s="217">
        <v>19</v>
      </c>
      <c r="CD349" s="217">
        <v>19</v>
      </c>
      <c r="CE349" s="217">
        <v>1819</v>
      </c>
      <c r="CF349" s="186">
        <v>10</v>
      </c>
      <c r="CG349" s="186">
        <v>4</v>
      </c>
      <c r="CH349" s="101">
        <v>5</v>
      </c>
      <c r="CI349" s="101">
        <v>0</v>
      </c>
      <c r="CJ349" s="101">
        <v>0</v>
      </c>
      <c r="CK349" s="101">
        <v>0</v>
      </c>
      <c r="CL349" s="101">
        <v>0</v>
      </c>
      <c r="CM349" s="101">
        <v>0</v>
      </c>
      <c r="CN349" s="101">
        <v>0</v>
      </c>
      <c r="CO349" s="101">
        <v>19</v>
      </c>
      <c r="CP349" s="220">
        <v>19</v>
      </c>
      <c r="CQ349" s="216">
        <v>1819</v>
      </c>
      <c r="CR349" s="222">
        <v>1.0445299615173169E-2</v>
      </c>
      <c r="CS349" s="198">
        <v>0.19</v>
      </c>
      <c r="CT349" s="198">
        <v>18.190000000000001</v>
      </c>
      <c r="CU349" s="198">
        <v>0.26600000000000001</v>
      </c>
      <c r="CV349" s="198">
        <v>25.466000000000001</v>
      </c>
      <c r="CW349" s="222">
        <v>1</v>
      </c>
      <c r="CX349" s="272">
        <v>3.6944444444444453E-2</v>
      </c>
      <c r="CY349" s="272">
        <v>12804850.5</v>
      </c>
      <c r="CZ349" s="272">
        <v>361</v>
      </c>
      <c r="DA349" s="272"/>
      <c r="DB349" s="272"/>
      <c r="DC349" s="272"/>
      <c r="DD349" s="230">
        <f t="shared" si="45"/>
        <v>1</v>
      </c>
      <c r="DE349" s="273">
        <f t="shared" si="46"/>
        <v>1800</v>
      </c>
      <c r="DF349" s="14">
        <f t="shared" si="47"/>
        <v>19</v>
      </c>
      <c r="DG349" s="148">
        <f t="shared" si="48"/>
        <v>19</v>
      </c>
      <c r="DH349" s="148">
        <f t="shared" si="49"/>
        <v>0</v>
      </c>
      <c r="DI349" s="273">
        <f t="shared" si="50"/>
        <v>1819</v>
      </c>
      <c r="DJ349" s="264">
        <f t="shared" si="51"/>
        <v>1.0445299615173173E-2</v>
      </c>
      <c r="DL349" s="14" t="str">
        <f>IFERROR(#REF!-AP349,"")</f>
        <v/>
      </c>
      <c r="DN349" s="274" t="str">
        <f>IFERROR(#REF!-M349,"")</f>
        <v/>
      </c>
      <c r="DO349" s="186" t="e">
        <f>IF(#REF!&gt;AQ349,0,1)</f>
        <v>#REF!</v>
      </c>
      <c r="DP349" s="186">
        <f t="shared" si="52"/>
        <v>1</v>
      </c>
      <c r="DQ349" s="186">
        <f t="shared" si="53"/>
        <v>0</v>
      </c>
      <c r="DR349" s="186"/>
      <c r="DS349" s="186"/>
      <c r="DT349" s="186"/>
      <c r="DU349" s="186"/>
      <c r="DV349" s="186"/>
      <c r="DW349" s="186"/>
      <c r="DX349" s="186"/>
      <c r="DY349" s="186"/>
      <c r="DZ349" s="186"/>
      <c r="EA349" s="186"/>
      <c r="EB349" s="186"/>
      <c r="EC349" s="186"/>
      <c r="ED349" s="186"/>
      <c r="EE349" s="186"/>
      <c r="EF349" s="186"/>
      <c r="EG349" s="186"/>
      <c r="EH349" s="186"/>
      <c r="EI349" s="186"/>
      <c r="EJ349" s="186"/>
    </row>
    <row r="350" spans="1:140" s="195" customFormat="1" ht="31.5" hidden="1" customHeight="1" x14ac:dyDescent="0.2">
      <c r="A350" s="214">
        <v>44941</v>
      </c>
      <c r="B350" s="194">
        <v>15</v>
      </c>
      <c r="C350" s="194">
        <v>1</v>
      </c>
      <c r="D350" s="193">
        <v>2023</v>
      </c>
      <c r="E350" s="194">
        <v>53</v>
      </c>
      <c r="F350" s="194">
        <v>131</v>
      </c>
      <c r="G350" s="194">
        <v>28</v>
      </c>
      <c r="H350" s="207" t="s">
        <v>382</v>
      </c>
      <c r="I350" s="148" t="s">
        <v>383</v>
      </c>
      <c r="J350" s="148" t="s">
        <v>263</v>
      </c>
      <c r="K350" s="148">
        <v>25</v>
      </c>
      <c r="L350" s="148">
        <v>1</v>
      </c>
      <c r="M350" s="208">
        <v>10</v>
      </c>
      <c r="N350" s="209">
        <v>9</v>
      </c>
      <c r="O350" s="210">
        <v>10</v>
      </c>
      <c r="P350" s="196"/>
      <c r="Q350" s="196">
        <v>13</v>
      </c>
      <c r="R350" s="196"/>
      <c r="S350" s="196"/>
      <c r="T350" s="196"/>
      <c r="U350" s="196"/>
      <c r="V350" s="196">
        <v>11</v>
      </c>
      <c r="W350" s="196"/>
      <c r="X350" s="196"/>
      <c r="Y350" s="196"/>
      <c r="Z350" s="197">
        <v>85</v>
      </c>
      <c r="AA350" s="197"/>
      <c r="AB350" s="196">
        <v>13</v>
      </c>
      <c r="AC350" s="196">
        <v>11</v>
      </c>
      <c r="AD350" s="196">
        <v>11</v>
      </c>
      <c r="AE350" s="196"/>
      <c r="AF350" s="196"/>
      <c r="AG350" s="196">
        <v>10</v>
      </c>
      <c r="AH350" s="196">
        <v>11</v>
      </c>
      <c r="AI350" s="196">
        <v>11</v>
      </c>
      <c r="AJ350" s="196"/>
      <c r="AK350" s="196"/>
      <c r="AL350" s="197">
        <v>79</v>
      </c>
      <c r="AM350" s="197">
        <v>79</v>
      </c>
      <c r="AN350" s="271">
        <v>12</v>
      </c>
      <c r="AO350" s="271">
        <v>10.75</v>
      </c>
      <c r="AP350" s="218">
        <v>910</v>
      </c>
      <c r="AQ350" s="219">
        <v>99</v>
      </c>
      <c r="AR350" s="217">
        <v>1111.1111111111111</v>
      </c>
      <c r="AS350" s="217">
        <v>81</v>
      </c>
      <c r="AT350" s="217"/>
      <c r="AU350" s="217"/>
      <c r="AV350" s="217"/>
      <c r="AW350" s="217">
        <v>2</v>
      </c>
      <c r="AX350" s="217">
        <v>2</v>
      </c>
      <c r="AY350" s="217">
        <v>2</v>
      </c>
      <c r="AZ350" s="217"/>
      <c r="BA350" s="217"/>
      <c r="BB350" s="217"/>
      <c r="BC350" s="217"/>
      <c r="BD350" s="217"/>
      <c r="BE350" s="217"/>
      <c r="BF350" s="217"/>
      <c r="BG350" s="217"/>
      <c r="BH350" s="217">
        <v>8000</v>
      </c>
      <c r="BI350" s="217">
        <v>10</v>
      </c>
      <c r="BJ350" s="217">
        <v>10</v>
      </c>
      <c r="BK350" s="217">
        <v>5</v>
      </c>
      <c r="BL350" s="217"/>
      <c r="BM350" s="217"/>
      <c r="BN350" s="217"/>
      <c r="BO350" s="217"/>
      <c r="BP350" s="217"/>
      <c r="BQ350" s="217"/>
      <c r="BR350" s="186" t="s">
        <v>201</v>
      </c>
      <c r="BS350" s="186" t="s">
        <v>202</v>
      </c>
      <c r="BT350" s="186" t="s">
        <v>384</v>
      </c>
      <c r="BU350" s="186"/>
      <c r="BV350" s="186">
        <v>2</v>
      </c>
      <c r="BW350" s="186" t="s">
        <v>382</v>
      </c>
      <c r="BX350" s="186" t="s">
        <v>257</v>
      </c>
      <c r="BY350" s="221">
        <v>0.02</v>
      </c>
      <c r="BZ350" s="217">
        <v>6</v>
      </c>
      <c r="CA350" s="217">
        <v>6</v>
      </c>
      <c r="CB350" s="217">
        <v>6</v>
      </c>
      <c r="CC350" s="217">
        <v>25</v>
      </c>
      <c r="CD350" s="217">
        <v>25</v>
      </c>
      <c r="CE350" s="217">
        <v>8025</v>
      </c>
      <c r="CF350" s="186">
        <v>12</v>
      </c>
      <c r="CG350" s="186">
        <v>12</v>
      </c>
      <c r="CH350" s="101">
        <v>7</v>
      </c>
      <c r="CI350" s="101">
        <v>0</v>
      </c>
      <c r="CJ350" s="101">
        <v>0</v>
      </c>
      <c r="CK350" s="101">
        <v>0</v>
      </c>
      <c r="CL350" s="101">
        <v>0</v>
      </c>
      <c r="CM350" s="101">
        <v>0</v>
      </c>
      <c r="CN350" s="101">
        <v>0</v>
      </c>
      <c r="CO350" s="101">
        <v>31</v>
      </c>
      <c r="CP350" s="220">
        <v>31</v>
      </c>
      <c r="CQ350" s="216">
        <v>8031</v>
      </c>
      <c r="CR350" s="222">
        <v>3.8600423359482008E-3</v>
      </c>
      <c r="CS350" s="198">
        <v>0.31</v>
      </c>
      <c r="CT350" s="198">
        <v>80.31</v>
      </c>
      <c r="CU350" s="198">
        <v>0.33324999999999999</v>
      </c>
      <c r="CV350" s="198">
        <v>86.333250000000007</v>
      </c>
      <c r="CW350" s="222">
        <v>0.2</v>
      </c>
      <c r="CX350" s="272">
        <v>2.7900000000000001E-2</v>
      </c>
      <c r="CY350" s="272">
        <v>119921082.2727273</v>
      </c>
      <c r="CZ350" s="272">
        <v>361</v>
      </c>
      <c r="DA350" s="272"/>
      <c r="DB350" s="272"/>
      <c r="DC350" s="272"/>
      <c r="DD350" s="230">
        <f t="shared" si="45"/>
        <v>0.2</v>
      </c>
      <c r="DE350" s="273">
        <f t="shared" si="46"/>
        <v>8000</v>
      </c>
      <c r="DF350" s="14">
        <f t="shared" si="47"/>
        <v>31</v>
      </c>
      <c r="DG350" s="148">
        <f t="shared" si="48"/>
        <v>31</v>
      </c>
      <c r="DH350" s="148">
        <f t="shared" si="49"/>
        <v>0</v>
      </c>
      <c r="DI350" s="273">
        <f t="shared" si="50"/>
        <v>8031</v>
      </c>
      <c r="DJ350" s="264">
        <f t="shared" si="51"/>
        <v>3.8600423359482008E-3</v>
      </c>
      <c r="DL350" s="14" t="str">
        <f>IFERROR(#REF!-AP350,"")</f>
        <v/>
      </c>
      <c r="DN350" s="274" t="str">
        <f>IFERROR(#REF!-M350,"")</f>
        <v/>
      </c>
      <c r="DO350" s="186" t="e">
        <f>IF(#REF!&gt;AQ350,0,1)</f>
        <v>#REF!</v>
      </c>
      <c r="DP350" s="186">
        <f t="shared" si="52"/>
        <v>1</v>
      </c>
      <c r="DQ350" s="186">
        <f t="shared" si="53"/>
        <v>0</v>
      </c>
      <c r="DR350" s="186"/>
      <c r="DS350" s="186"/>
      <c r="DT350" s="186"/>
      <c r="DU350" s="186"/>
      <c r="DV350" s="186"/>
      <c r="DW350" s="186"/>
      <c r="DX350" s="186"/>
      <c r="DY350" s="186"/>
      <c r="DZ350" s="186"/>
      <c r="EA350" s="186"/>
      <c r="EB350" s="186"/>
      <c r="EC350" s="186"/>
      <c r="ED350" s="186"/>
      <c r="EE350" s="186"/>
      <c r="EF350" s="186"/>
      <c r="EG350" s="186"/>
      <c r="EH350" s="186"/>
      <c r="EI350" s="186"/>
      <c r="EJ350" s="186"/>
    </row>
    <row r="351" spans="1:140" s="195" customFormat="1" ht="31.5" hidden="1" customHeight="1" x14ac:dyDescent="0.2">
      <c r="A351" s="214">
        <v>44941</v>
      </c>
      <c r="B351" s="194">
        <v>15</v>
      </c>
      <c r="C351" s="194">
        <v>1</v>
      </c>
      <c r="D351" s="193">
        <v>2023</v>
      </c>
      <c r="E351" s="194">
        <v>159</v>
      </c>
      <c r="F351" s="194">
        <v>299</v>
      </c>
      <c r="G351" s="194">
        <v>30</v>
      </c>
      <c r="H351" s="207" t="s">
        <v>385</v>
      </c>
      <c r="I351" s="148" t="s">
        <v>386</v>
      </c>
      <c r="J351" s="148" t="s">
        <v>387</v>
      </c>
      <c r="K351" s="148">
        <v>3</v>
      </c>
      <c r="L351" s="148">
        <v>2</v>
      </c>
      <c r="M351" s="208">
        <v>115</v>
      </c>
      <c r="N351" s="209">
        <v>106</v>
      </c>
      <c r="O351" s="210">
        <v>123</v>
      </c>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c r="AO351" s="271"/>
      <c r="AP351" s="218">
        <v>86</v>
      </c>
      <c r="AQ351" s="219">
        <v>126</v>
      </c>
      <c r="AR351" s="217"/>
      <c r="AS351" s="217"/>
      <c r="AT351" s="217"/>
      <c r="AU351" s="217"/>
      <c r="AV351" s="217">
        <v>552</v>
      </c>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t="s">
        <v>201</v>
      </c>
      <c r="BS351" s="186" t="s">
        <v>202</v>
      </c>
      <c r="BT351" s="186"/>
      <c r="BU351" s="186"/>
      <c r="BV351" s="186">
        <v>2</v>
      </c>
      <c r="BW351" s="186" t="s">
        <v>385</v>
      </c>
      <c r="BX351" s="186" t="s">
        <v>257</v>
      </c>
      <c r="BY351" s="221">
        <v>0.02</v>
      </c>
      <c r="BZ351" s="217">
        <v>0</v>
      </c>
      <c r="CA351" s="217">
        <v>0</v>
      </c>
      <c r="CB351" s="217">
        <v>552</v>
      </c>
      <c r="CC351" s="217">
        <v>0</v>
      </c>
      <c r="CD351" s="217">
        <v>0</v>
      </c>
      <c r="CE351" s="217">
        <v>0</v>
      </c>
      <c r="CF351" s="186">
        <v>0</v>
      </c>
      <c r="CG351" s="186">
        <v>0</v>
      </c>
      <c r="CH351" s="101">
        <v>0</v>
      </c>
      <c r="CI351" s="101">
        <v>0</v>
      </c>
      <c r="CJ351" s="101">
        <v>0</v>
      </c>
      <c r="CK351" s="101">
        <v>0</v>
      </c>
      <c r="CL351" s="101">
        <v>0</v>
      </c>
      <c r="CM351" s="101">
        <v>0</v>
      </c>
      <c r="CN351" s="101">
        <v>0</v>
      </c>
      <c r="CO351" s="101">
        <v>0</v>
      </c>
      <c r="CP351" s="220">
        <v>0</v>
      </c>
      <c r="CQ351" s="216">
        <v>552</v>
      </c>
      <c r="CR351" s="222">
        <v>0</v>
      </c>
      <c r="CS351" s="198">
        <v>0</v>
      </c>
      <c r="CT351" s="198">
        <v>63.48</v>
      </c>
      <c r="CU351" s="198"/>
      <c r="CV351" s="198"/>
      <c r="CW351" s="222"/>
      <c r="CX351" s="272"/>
      <c r="CY351" s="272">
        <v>778972.36363636365</v>
      </c>
      <c r="CZ351" s="272">
        <v>361</v>
      </c>
      <c r="DA351" s="272"/>
      <c r="DB351" s="272"/>
      <c r="DC351" s="272"/>
      <c r="DD351" s="230">
        <f t="shared" si="45"/>
        <v>-1</v>
      </c>
      <c r="DE351" s="273">
        <f t="shared" si="46"/>
        <v>552</v>
      </c>
      <c r="DF351" s="14">
        <f t="shared" si="47"/>
        <v>0</v>
      </c>
      <c r="DG351" s="148">
        <f t="shared" si="48"/>
        <v>0</v>
      </c>
      <c r="DH351" s="148" t="str">
        <f t="shared" si="49"/>
        <v/>
      </c>
      <c r="DI351" s="273">
        <f t="shared" si="50"/>
        <v>552</v>
      </c>
      <c r="DJ351" s="264">
        <f t="shared" si="51"/>
        <v>0</v>
      </c>
      <c r="DL351" s="14" t="str">
        <f>IFERROR(#REF!-AP351,"")</f>
        <v/>
      </c>
      <c r="DN351" s="274" t="str">
        <f>IFERROR(#REF!-M351,"")</f>
        <v/>
      </c>
      <c r="DO351" s="186" t="e">
        <f>IF(#REF!&gt;AQ351,0,1)</f>
        <v>#REF!</v>
      </c>
      <c r="DP351" s="186">
        <f t="shared" si="52"/>
        <v>0</v>
      </c>
      <c r="DQ351" s="186">
        <f t="shared" si="53"/>
        <v>1</v>
      </c>
      <c r="DR351" s="186"/>
      <c r="DS351" s="186"/>
      <c r="DT351" s="186"/>
      <c r="DU351" s="186"/>
      <c r="DV351" s="186"/>
      <c r="DW351" s="186"/>
      <c r="DX351" s="186"/>
      <c r="DY351" s="186"/>
      <c r="DZ351" s="186"/>
      <c r="EA351" s="186"/>
      <c r="EB351" s="186"/>
      <c r="EC351" s="186"/>
      <c r="ED351" s="186"/>
      <c r="EE351" s="186"/>
      <c r="EF351" s="186"/>
      <c r="EG351" s="186"/>
      <c r="EH351" s="186"/>
      <c r="EI351" s="186"/>
      <c r="EJ351" s="186"/>
    </row>
    <row r="352" spans="1:140" s="195" customFormat="1" ht="31.5" hidden="1" customHeight="1" x14ac:dyDescent="0.2">
      <c r="A352" s="214">
        <v>44941</v>
      </c>
      <c r="B352" s="194">
        <v>15</v>
      </c>
      <c r="C352" s="194">
        <v>1</v>
      </c>
      <c r="D352" s="193">
        <v>2023</v>
      </c>
      <c r="E352" s="194">
        <v>433</v>
      </c>
      <c r="F352" s="194">
        <v>452</v>
      </c>
      <c r="G352" s="194">
        <v>48</v>
      </c>
      <c r="H352" s="207" t="s">
        <v>276</v>
      </c>
      <c r="I352" s="148" t="s">
        <v>277</v>
      </c>
      <c r="J352" s="148" t="s">
        <v>270</v>
      </c>
      <c r="K352" s="148">
        <v>4</v>
      </c>
      <c r="L352" s="148">
        <v>2</v>
      </c>
      <c r="M352" s="208">
        <v>270</v>
      </c>
      <c r="N352" s="209">
        <v>251</v>
      </c>
      <c r="O352" s="210">
        <v>288</v>
      </c>
      <c r="P352" s="196"/>
      <c r="Q352" s="196">
        <v>354</v>
      </c>
      <c r="R352" s="196">
        <v>309</v>
      </c>
      <c r="S352" s="196">
        <v>326</v>
      </c>
      <c r="T352" s="196"/>
      <c r="U352" s="196"/>
      <c r="V352" s="196">
        <v>262</v>
      </c>
      <c r="W352" s="196">
        <v>234</v>
      </c>
      <c r="X352" s="196">
        <v>280</v>
      </c>
      <c r="Y352" s="196"/>
      <c r="Z352" s="197"/>
      <c r="AA352" s="197"/>
      <c r="AB352" s="196"/>
      <c r="AC352" s="196"/>
      <c r="AD352" s="196"/>
      <c r="AE352" s="196"/>
      <c r="AF352" s="196"/>
      <c r="AG352" s="196"/>
      <c r="AH352" s="196"/>
      <c r="AI352" s="196"/>
      <c r="AJ352" s="196"/>
      <c r="AK352" s="196"/>
      <c r="AL352" s="197"/>
      <c r="AM352" s="197"/>
      <c r="AN352" s="271">
        <v>329.66666666666669</v>
      </c>
      <c r="AO352" s="271">
        <v>258.66666666666669</v>
      </c>
      <c r="AP352" s="218">
        <v>96</v>
      </c>
      <c r="AQ352" s="219">
        <v>150</v>
      </c>
      <c r="AR352" s="217"/>
      <c r="AS352" s="217"/>
      <c r="AT352" s="217"/>
      <c r="AU352" s="217"/>
      <c r="AV352" s="217">
        <v>1520</v>
      </c>
      <c r="AW352" s="217">
        <v>2</v>
      </c>
      <c r="AX352" s="217">
        <v>2</v>
      </c>
      <c r="AY352" s="217">
        <v>2</v>
      </c>
      <c r="AZ352" s="217"/>
      <c r="BA352" s="217"/>
      <c r="BB352" s="217"/>
      <c r="BC352" s="217"/>
      <c r="BD352" s="217"/>
      <c r="BE352" s="217"/>
      <c r="BF352" s="217"/>
      <c r="BG352" s="217"/>
      <c r="BH352" s="217"/>
      <c r="BI352" s="217"/>
      <c r="BJ352" s="217"/>
      <c r="BK352" s="217"/>
      <c r="BL352" s="217"/>
      <c r="BM352" s="217"/>
      <c r="BN352" s="217"/>
      <c r="BO352" s="217"/>
      <c r="BP352" s="217"/>
      <c r="BQ352" s="217"/>
      <c r="BR352" s="186" t="s">
        <v>201</v>
      </c>
      <c r="BS352" s="186" t="s">
        <v>202</v>
      </c>
      <c r="BT352" s="186"/>
      <c r="BU352" s="186"/>
      <c r="BV352" s="186">
        <v>2</v>
      </c>
      <c r="BW352" s="186" t="s">
        <v>278</v>
      </c>
      <c r="BX352" s="186" t="s">
        <v>257</v>
      </c>
      <c r="BY352" s="221">
        <v>0.02</v>
      </c>
      <c r="BZ352" s="217">
        <v>6</v>
      </c>
      <c r="CA352" s="217">
        <v>3</v>
      </c>
      <c r="CB352" s="217">
        <v>1523</v>
      </c>
      <c r="CC352" s="217">
        <v>0</v>
      </c>
      <c r="CD352" s="217">
        <v>0</v>
      </c>
      <c r="CE352" s="217">
        <v>0</v>
      </c>
      <c r="CF352" s="186">
        <v>1</v>
      </c>
      <c r="CG352" s="186">
        <v>1</v>
      </c>
      <c r="CH352" s="101">
        <v>1</v>
      </c>
      <c r="CI352" s="101">
        <v>0</v>
      </c>
      <c r="CJ352" s="101">
        <v>0</v>
      </c>
      <c r="CK352" s="101">
        <v>0</v>
      </c>
      <c r="CL352" s="101">
        <v>0</v>
      </c>
      <c r="CM352" s="101">
        <v>0</v>
      </c>
      <c r="CN352" s="101">
        <v>0</v>
      </c>
      <c r="CO352" s="101">
        <v>6</v>
      </c>
      <c r="CP352" s="220">
        <v>3</v>
      </c>
      <c r="CQ352" s="216">
        <v>1523</v>
      </c>
      <c r="CR352" s="222">
        <v>1.969796454366382E-3</v>
      </c>
      <c r="CS352" s="198">
        <v>0.81</v>
      </c>
      <c r="CT352" s="198">
        <v>411.21</v>
      </c>
      <c r="CU352" s="198">
        <v>0.77600000000000002</v>
      </c>
      <c r="CV352" s="198">
        <v>393.94933333333341</v>
      </c>
      <c r="CW352" s="222">
        <v>0.22098765432098769</v>
      </c>
      <c r="CX352" s="272"/>
      <c r="CY352" s="272">
        <v>2399140.3636363642</v>
      </c>
      <c r="CZ352" s="272">
        <v>361</v>
      </c>
      <c r="DA352" s="272"/>
      <c r="DB352" s="272"/>
      <c r="DC352" s="272"/>
      <c r="DD352" s="230">
        <f t="shared" si="45"/>
        <v>0.22098765432098771</v>
      </c>
      <c r="DE352" s="273">
        <f t="shared" si="46"/>
        <v>1520</v>
      </c>
      <c r="DF352" s="14">
        <f t="shared" si="47"/>
        <v>6</v>
      </c>
      <c r="DG352" s="148">
        <f t="shared" si="48"/>
        <v>3</v>
      </c>
      <c r="DH352" s="148" t="str">
        <f t="shared" si="49"/>
        <v/>
      </c>
      <c r="DI352" s="273">
        <f t="shared" si="50"/>
        <v>1523</v>
      </c>
      <c r="DJ352" s="264">
        <f t="shared" si="51"/>
        <v>1.969796454366382E-3</v>
      </c>
      <c r="DL352" s="14" t="str">
        <f>IFERROR(#REF!-AP352,"")</f>
        <v/>
      </c>
      <c r="DN352" s="274" t="str">
        <f>IFERROR(#REF!-M352,"")</f>
        <v/>
      </c>
      <c r="DO352" s="186" t="e">
        <f>IF(#REF!&gt;AQ352,0,1)</f>
        <v>#REF!</v>
      </c>
      <c r="DP352" s="186">
        <f t="shared" si="52"/>
        <v>1</v>
      </c>
      <c r="DQ352" s="186">
        <f t="shared" si="53"/>
        <v>1</v>
      </c>
      <c r="DR352" s="186"/>
      <c r="DS352" s="186"/>
      <c r="DT352" s="186"/>
      <c r="DU352" s="186"/>
      <c r="DV352" s="186"/>
      <c r="DW352" s="186"/>
      <c r="DX352" s="186"/>
      <c r="DY352" s="186"/>
      <c r="DZ352" s="186"/>
      <c r="EA352" s="186"/>
      <c r="EB352" s="186"/>
      <c r="EC352" s="186"/>
      <c r="ED352" s="186"/>
      <c r="EE352" s="186"/>
      <c r="EF352" s="186"/>
      <c r="EG352" s="186"/>
      <c r="EH352" s="186"/>
      <c r="EI352" s="186"/>
      <c r="EJ352" s="186"/>
    </row>
    <row r="353" spans="1:140" s="195" customFormat="1" ht="31.5" hidden="1" customHeight="1" x14ac:dyDescent="0.2">
      <c r="A353" s="214">
        <v>44941</v>
      </c>
      <c r="B353" s="194">
        <v>15</v>
      </c>
      <c r="C353" s="194">
        <v>1</v>
      </c>
      <c r="D353" s="193">
        <v>2023</v>
      </c>
      <c r="E353" s="194">
        <v>433</v>
      </c>
      <c r="F353" s="194">
        <v>453</v>
      </c>
      <c r="G353" s="194">
        <v>48</v>
      </c>
      <c r="H353" s="207" t="s">
        <v>279</v>
      </c>
      <c r="I353" s="148" t="s">
        <v>280</v>
      </c>
      <c r="J353" s="148" t="s">
        <v>270</v>
      </c>
      <c r="K353" s="148">
        <v>4</v>
      </c>
      <c r="L353" s="148">
        <v>2</v>
      </c>
      <c r="M353" s="208">
        <v>175</v>
      </c>
      <c r="N353" s="209">
        <v>162</v>
      </c>
      <c r="O353" s="210">
        <v>187</v>
      </c>
      <c r="P353" s="196"/>
      <c r="Q353" s="196">
        <v>216</v>
      </c>
      <c r="R353" s="196">
        <v>238</v>
      </c>
      <c r="S353" s="196">
        <v>188</v>
      </c>
      <c r="T353" s="196"/>
      <c r="U353" s="196"/>
      <c r="V353" s="196">
        <v>167</v>
      </c>
      <c r="W353" s="196">
        <v>162</v>
      </c>
      <c r="X353" s="196">
        <v>162</v>
      </c>
      <c r="Y353" s="196"/>
      <c r="Z353" s="197">
        <v>142</v>
      </c>
      <c r="AA353" s="197"/>
      <c r="AB353" s="196"/>
      <c r="AC353" s="196"/>
      <c r="AD353" s="196"/>
      <c r="AE353" s="196"/>
      <c r="AF353" s="196"/>
      <c r="AG353" s="196"/>
      <c r="AH353" s="196"/>
      <c r="AI353" s="196"/>
      <c r="AJ353" s="196"/>
      <c r="AK353" s="196"/>
      <c r="AL353" s="197"/>
      <c r="AM353" s="197"/>
      <c r="AN353" s="271">
        <v>214</v>
      </c>
      <c r="AO353" s="271">
        <v>163.66666666666671</v>
      </c>
      <c r="AP353" s="218">
        <v>96</v>
      </c>
      <c r="AQ353" s="219">
        <v>150</v>
      </c>
      <c r="AR353" s="217">
        <v>101.4084507042254</v>
      </c>
      <c r="AS353" s="217">
        <v>142</v>
      </c>
      <c r="AT353" s="217"/>
      <c r="AU353" s="217"/>
      <c r="AV353" s="217">
        <v>1520</v>
      </c>
      <c r="AW353" s="217">
        <v>2</v>
      </c>
      <c r="AX353" s="217">
        <v>2</v>
      </c>
      <c r="AY353" s="217">
        <v>2</v>
      </c>
      <c r="AZ353" s="217"/>
      <c r="BA353" s="217"/>
      <c r="BB353" s="217"/>
      <c r="BC353" s="217"/>
      <c r="BD353" s="217"/>
      <c r="BE353" s="217"/>
      <c r="BF353" s="217"/>
      <c r="BG353" s="217"/>
      <c r="BH353" s="217"/>
      <c r="BI353" s="217"/>
      <c r="BJ353" s="217"/>
      <c r="BK353" s="217"/>
      <c r="BL353" s="217"/>
      <c r="BM353" s="217"/>
      <c r="BN353" s="217"/>
      <c r="BO353" s="217"/>
      <c r="BP353" s="217"/>
      <c r="BQ353" s="217"/>
      <c r="BR353" s="186" t="s">
        <v>201</v>
      </c>
      <c r="BS353" s="186" t="s">
        <v>202</v>
      </c>
      <c r="BT353" s="186"/>
      <c r="BU353" s="186"/>
      <c r="BV353" s="186">
        <v>2</v>
      </c>
      <c r="BW353" s="186" t="s">
        <v>278</v>
      </c>
      <c r="BX353" s="186" t="s">
        <v>257</v>
      </c>
      <c r="BY353" s="221">
        <v>0.02</v>
      </c>
      <c r="BZ353" s="217">
        <v>6</v>
      </c>
      <c r="CA353" s="217">
        <v>3</v>
      </c>
      <c r="CB353" s="217">
        <v>1523</v>
      </c>
      <c r="CC353" s="217">
        <v>0</v>
      </c>
      <c r="CD353" s="217">
        <v>0</v>
      </c>
      <c r="CE353" s="217">
        <v>0</v>
      </c>
      <c r="CF353" s="186">
        <v>1</v>
      </c>
      <c r="CG353" s="186">
        <v>1</v>
      </c>
      <c r="CH353" s="101">
        <v>1</v>
      </c>
      <c r="CI353" s="101">
        <v>0</v>
      </c>
      <c r="CJ353" s="101">
        <v>0</v>
      </c>
      <c r="CK353" s="101">
        <v>0</v>
      </c>
      <c r="CL353" s="101">
        <v>0</v>
      </c>
      <c r="CM353" s="101">
        <v>0</v>
      </c>
      <c r="CN353" s="101">
        <v>0</v>
      </c>
      <c r="CO353" s="101">
        <v>6</v>
      </c>
      <c r="CP353" s="220">
        <v>3</v>
      </c>
      <c r="CQ353" s="216">
        <v>1523</v>
      </c>
      <c r="CR353" s="222">
        <v>1.969796454366382E-3</v>
      </c>
      <c r="CS353" s="198">
        <v>0.52500000000000002</v>
      </c>
      <c r="CT353" s="198">
        <v>266.52499999999998</v>
      </c>
      <c r="CU353" s="198">
        <v>0.49099999999999999</v>
      </c>
      <c r="CV353" s="198">
        <v>249.2643333333333</v>
      </c>
      <c r="CW353" s="222">
        <v>0.22285714285714289</v>
      </c>
      <c r="CX353" s="272">
        <v>2.958333333333333E-2</v>
      </c>
      <c r="CY353" s="272">
        <v>2399140.3636363642</v>
      </c>
      <c r="CZ353" s="272">
        <v>361</v>
      </c>
      <c r="DA353" s="272"/>
      <c r="DB353" s="272"/>
      <c r="DC353" s="272"/>
      <c r="DD353" s="230">
        <f t="shared" si="45"/>
        <v>0.22285714285714286</v>
      </c>
      <c r="DE353" s="273">
        <f t="shared" si="46"/>
        <v>1520</v>
      </c>
      <c r="DF353" s="14">
        <f t="shared" si="47"/>
        <v>6</v>
      </c>
      <c r="DG353" s="148">
        <f t="shared" si="48"/>
        <v>3</v>
      </c>
      <c r="DH353" s="148">
        <f t="shared" si="49"/>
        <v>0</v>
      </c>
      <c r="DI353" s="273">
        <f t="shared" si="50"/>
        <v>1523</v>
      </c>
      <c r="DJ353" s="264">
        <f t="shared" si="51"/>
        <v>1.969796454366382E-3</v>
      </c>
      <c r="DL353" s="14" t="str">
        <f>IFERROR(#REF!-AP353,"")</f>
        <v/>
      </c>
      <c r="DN353" s="274" t="str">
        <f>IFERROR(#REF!-M353,"")</f>
        <v/>
      </c>
      <c r="DO353" s="186" t="e">
        <f>IF(#REF!&gt;AQ353,0,1)</f>
        <v>#REF!</v>
      </c>
      <c r="DP353" s="186">
        <f t="shared" si="52"/>
        <v>1</v>
      </c>
      <c r="DQ353" s="186">
        <f t="shared" si="53"/>
        <v>1</v>
      </c>
      <c r="DR353" s="186"/>
      <c r="DS353" s="186"/>
      <c r="DT353" s="186"/>
      <c r="DU353" s="186"/>
      <c r="DV353" s="186"/>
      <c r="DW353" s="186"/>
      <c r="DX353" s="186"/>
      <c r="DY353" s="186"/>
      <c r="DZ353" s="186"/>
      <c r="EA353" s="186"/>
      <c r="EB353" s="186"/>
      <c r="EC353" s="186"/>
      <c r="ED353" s="186"/>
      <c r="EE353" s="186"/>
      <c r="EF353" s="186"/>
      <c r="EG353" s="186"/>
      <c r="EH353" s="186"/>
      <c r="EI353" s="186"/>
      <c r="EJ353" s="186"/>
    </row>
    <row r="354" spans="1:140" s="195" customFormat="1" ht="31.5" hidden="1" customHeight="1" x14ac:dyDescent="0.2">
      <c r="A354" s="214">
        <v>44942</v>
      </c>
      <c r="B354" s="194">
        <v>16</v>
      </c>
      <c r="C354" s="194">
        <v>1</v>
      </c>
      <c r="D354" s="193">
        <v>2023</v>
      </c>
      <c r="E354" s="194">
        <v>665</v>
      </c>
      <c r="F354" s="194">
        <v>1251</v>
      </c>
      <c r="G354" s="194">
        <v>0</v>
      </c>
      <c r="H354" s="207" t="s">
        <v>388</v>
      </c>
      <c r="I354" s="148" t="s">
        <v>389</v>
      </c>
      <c r="J354" s="148"/>
      <c r="K354" s="148"/>
      <c r="L354" s="148"/>
      <c r="M354" s="208">
        <v>176</v>
      </c>
      <c r="N354" s="209">
        <v>167</v>
      </c>
      <c r="O354" s="210">
        <v>184</v>
      </c>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c r="AO354" s="271"/>
      <c r="AP354" s="218">
        <v>0</v>
      </c>
      <c r="AQ354" s="219">
        <v>0</v>
      </c>
      <c r="AR354" s="217"/>
      <c r="AS354" s="217"/>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t="s">
        <v>179</v>
      </c>
      <c r="BS354" s="186"/>
      <c r="BT354" s="186"/>
      <c r="BU354" s="186"/>
      <c r="BV354" s="186">
        <v>3</v>
      </c>
      <c r="BW354" s="186" t="s">
        <v>388</v>
      </c>
      <c r="BX354" s="186"/>
      <c r="BY354" s="221">
        <v>0</v>
      </c>
      <c r="BZ354" s="217">
        <v>0</v>
      </c>
      <c r="CA354" s="217"/>
      <c r="CB354" s="217">
        <v>0</v>
      </c>
      <c r="CC354" s="217">
        <v>0</v>
      </c>
      <c r="CD354" s="217"/>
      <c r="CE354" s="217">
        <v>0</v>
      </c>
      <c r="CF354" s="186">
        <v>0</v>
      </c>
      <c r="CG354" s="186">
        <v>0</v>
      </c>
      <c r="CH354" s="101">
        <v>0</v>
      </c>
      <c r="CI354" s="101">
        <v>0</v>
      </c>
      <c r="CJ354" s="101">
        <v>0</v>
      </c>
      <c r="CK354" s="101">
        <v>0</v>
      </c>
      <c r="CL354" s="101">
        <v>0</v>
      </c>
      <c r="CM354" s="101">
        <v>0</v>
      </c>
      <c r="CN354" s="101">
        <v>0</v>
      </c>
      <c r="CO354" s="101">
        <v>0</v>
      </c>
      <c r="CP354" s="220">
        <v>0</v>
      </c>
      <c r="CQ354" s="216">
        <v>0</v>
      </c>
      <c r="CR354" s="222"/>
      <c r="CS354" s="198">
        <v>0</v>
      </c>
      <c r="CT354" s="198">
        <v>0</v>
      </c>
      <c r="CU354" s="198"/>
      <c r="CV354" s="198"/>
      <c r="CW354" s="222"/>
      <c r="CX354" s="272"/>
      <c r="CY354" s="272">
        <v>0</v>
      </c>
      <c r="CZ354" s="272">
        <v>361</v>
      </c>
      <c r="DA354" s="272"/>
      <c r="DB354" s="272"/>
      <c r="DC354" s="272"/>
      <c r="DD354" s="230">
        <f t="shared" si="45"/>
        <v>-1</v>
      </c>
      <c r="DE354" s="273">
        <f t="shared" si="46"/>
        <v>0</v>
      </c>
      <c r="DF354" s="14">
        <f t="shared" si="47"/>
        <v>0</v>
      </c>
      <c r="DG354" s="148" t="str">
        <f t="shared" si="48"/>
        <v/>
      </c>
      <c r="DH354" s="148" t="str">
        <f t="shared" si="49"/>
        <v/>
      </c>
      <c r="DI354" s="273" t="str">
        <f t="shared" si="50"/>
        <v/>
      </c>
      <c r="DJ354" s="264" t="str">
        <f t="shared" si="51"/>
        <v/>
      </c>
      <c r="DL354" s="14" t="str">
        <f>IFERROR(#REF!-AP354,"")</f>
        <v/>
      </c>
      <c r="DN354" s="274" t="str">
        <f>IFERROR(#REF!-M354,"")</f>
        <v/>
      </c>
      <c r="DO354" s="186" t="e">
        <f>IF(#REF!&gt;AQ354,0,1)</f>
        <v>#REF!</v>
      </c>
      <c r="DP354" s="186">
        <f t="shared" si="52"/>
        <v>0</v>
      </c>
      <c r="DQ354" s="186">
        <f t="shared" si="53"/>
        <v>1</v>
      </c>
      <c r="DR354" s="186"/>
      <c r="DS354" s="186"/>
      <c r="DT354" s="186"/>
      <c r="DU354" s="186"/>
      <c r="DV354" s="186"/>
      <c r="DW354" s="186"/>
      <c r="DX354" s="186"/>
      <c r="DY354" s="186"/>
      <c r="DZ354" s="186"/>
      <c r="EA354" s="186"/>
      <c r="EB354" s="186"/>
      <c r="EC354" s="186"/>
      <c r="ED354" s="186"/>
      <c r="EE354" s="186"/>
      <c r="EF354" s="186"/>
      <c r="EG354" s="186"/>
      <c r="EH354" s="186"/>
      <c r="EI354" s="186"/>
      <c r="EJ354" s="186"/>
    </row>
    <row r="355" spans="1:140" s="195" customFormat="1" ht="31.5" hidden="1" customHeight="1" x14ac:dyDescent="0.2">
      <c r="A355" s="214">
        <v>44942</v>
      </c>
      <c r="B355" s="194">
        <v>16</v>
      </c>
      <c r="C355" s="194">
        <v>1</v>
      </c>
      <c r="D355" s="193">
        <v>2023</v>
      </c>
      <c r="E355" s="194">
        <v>668</v>
      </c>
      <c r="F355" s="194">
        <v>1255</v>
      </c>
      <c r="G355" s="194">
        <v>0</v>
      </c>
      <c r="H355" s="207" t="s">
        <v>182</v>
      </c>
      <c r="I355" s="148" t="s">
        <v>183</v>
      </c>
      <c r="J355" s="148"/>
      <c r="K355" s="148"/>
      <c r="L355" s="148"/>
      <c r="M355" s="208">
        <v>162</v>
      </c>
      <c r="N355" s="209">
        <v>153</v>
      </c>
      <c r="O355" s="210">
        <v>170</v>
      </c>
      <c r="P355" s="196">
        <v>895</v>
      </c>
      <c r="Q355" s="196">
        <v>839</v>
      </c>
      <c r="R355" s="196">
        <v>902</v>
      </c>
      <c r="S355" s="196">
        <v>936</v>
      </c>
      <c r="T355" s="196">
        <v>966</v>
      </c>
      <c r="U355" s="196">
        <v>166</v>
      </c>
      <c r="V355" s="196">
        <v>165</v>
      </c>
      <c r="W355" s="196">
        <v>170</v>
      </c>
      <c r="X355" s="196">
        <v>169</v>
      </c>
      <c r="Y355" s="196">
        <v>162</v>
      </c>
      <c r="Z355" s="197"/>
      <c r="AA355" s="197"/>
      <c r="AB355" s="196"/>
      <c r="AC355" s="196"/>
      <c r="AD355" s="196"/>
      <c r="AE355" s="196"/>
      <c r="AF355" s="196"/>
      <c r="AG355" s="196"/>
      <c r="AH355" s="196"/>
      <c r="AI355" s="196"/>
      <c r="AJ355" s="196"/>
      <c r="AK355" s="196"/>
      <c r="AL355" s="197"/>
      <c r="AM355" s="197"/>
      <c r="AN355" s="271">
        <v>907.6</v>
      </c>
      <c r="AO355" s="271">
        <v>166.4</v>
      </c>
      <c r="AP355" s="218">
        <v>0</v>
      </c>
      <c r="AQ355" s="219">
        <v>0</v>
      </c>
      <c r="AR355" s="217"/>
      <c r="AS355" s="217"/>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t="s">
        <v>179</v>
      </c>
      <c r="BS355" s="186"/>
      <c r="BT355" s="186"/>
      <c r="BU355" s="186"/>
      <c r="BV355" s="186">
        <v>3</v>
      </c>
      <c r="BW355" s="186" t="s">
        <v>182</v>
      </c>
      <c r="BX355" s="186"/>
      <c r="BY355" s="221">
        <v>0</v>
      </c>
      <c r="BZ355" s="217">
        <v>0</v>
      </c>
      <c r="CA355" s="217"/>
      <c r="CB355" s="217">
        <v>0</v>
      </c>
      <c r="CC355" s="217">
        <v>0</v>
      </c>
      <c r="CD355" s="217"/>
      <c r="CE355" s="217">
        <v>0</v>
      </c>
      <c r="CF355" s="186">
        <v>0</v>
      </c>
      <c r="CG355" s="186">
        <v>0</v>
      </c>
      <c r="CH355" s="101">
        <v>0</v>
      </c>
      <c r="CI355" s="101">
        <v>0</v>
      </c>
      <c r="CJ355" s="101">
        <v>0</v>
      </c>
      <c r="CK355" s="101">
        <v>0</v>
      </c>
      <c r="CL355" s="101">
        <v>0</v>
      </c>
      <c r="CM355" s="101">
        <v>0</v>
      </c>
      <c r="CN355" s="101">
        <v>0</v>
      </c>
      <c r="CO355" s="101">
        <v>0</v>
      </c>
      <c r="CP355" s="220">
        <v>0</v>
      </c>
      <c r="CQ355" s="216">
        <v>0</v>
      </c>
      <c r="CR355" s="222"/>
      <c r="CS355" s="198">
        <v>0</v>
      </c>
      <c r="CT355" s="198">
        <v>0</v>
      </c>
      <c r="CU355" s="198">
        <v>0</v>
      </c>
      <c r="CV355" s="198">
        <v>0</v>
      </c>
      <c r="CW355" s="222">
        <v>4.602469135802469</v>
      </c>
      <c r="CX355" s="272"/>
      <c r="CY355" s="272">
        <v>0</v>
      </c>
      <c r="CZ355" s="272">
        <v>361</v>
      </c>
      <c r="DA355" s="272"/>
      <c r="DB355" s="272"/>
      <c r="DC355" s="272"/>
      <c r="DD355" s="230">
        <f t="shared" si="45"/>
        <v>4.602469135802469</v>
      </c>
      <c r="DE355" s="273">
        <f t="shared" si="46"/>
        <v>0</v>
      </c>
      <c r="DF355" s="14">
        <f t="shared" si="47"/>
        <v>0</v>
      </c>
      <c r="DG355" s="148" t="str">
        <f t="shared" si="48"/>
        <v/>
      </c>
      <c r="DH355" s="148" t="str">
        <f t="shared" si="49"/>
        <v/>
      </c>
      <c r="DI355" s="273" t="str">
        <f t="shared" si="50"/>
        <v/>
      </c>
      <c r="DJ355" s="264" t="str">
        <f t="shared" si="51"/>
        <v/>
      </c>
      <c r="DL355" s="14" t="str">
        <f>IFERROR(#REF!-AP355,"")</f>
        <v/>
      </c>
      <c r="DN355" s="274" t="str">
        <f>IFERROR(#REF!-M355,"")</f>
        <v/>
      </c>
      <c r="DO355" s="186" t="e">
        <f>IF(#REF!&gt;AQ355,0,1)</f>
        <v>#REF!</v>
      </c>
      <c r="DP355" s="186">
        <f t="shared" si="52"/>
        <v>1</v>
      </c>
      <c r="DQ355" s="186">
        <f t="shared" si="53"/>
        <v>1</v>
      </c>
      <c r="DR355" s="186"/>
      <c r="DS355" s="186"/>
      <c r="DT355" s="186"/>
      <c r="DU355" s="186"/>
      <c r="DV355" s="186"/>
      <c r="DW355" s="186"/>
      <c r="DX355" s="186"/>
      <c r="DY355" s="186"/>
      <c r="DZ355" s="186"/>
      <c r="EA355" s="186"/>
      <c r="EB355" s="186"/>
      <c r="EC355" s="186"/>
      <c r="ED355" s="186"/>
      <c r="EE355" s="186"/>
      <c r="EF355" s="186"/>
      <c r="EG355" s="186"/>
      <c r="EH355" s="186"/>
      <c r="EI355" s="186"/>
      <c r="EJ355" s="186"/>
    </row>
    <row r="356" spans="1:140" s="195" customFormat="1" ht="31.5" hidden="1" customHeight="1" x14ac:dyDescent="0.2">
      <c r="A356" s="214">
        <v>44942</v>
      </c>
      <c r="B356" s="194">
        <v>16</v>
      </c>
      <c r="C356" s="194">
        <v>1</v>
      </c>
      <c r="D356" s="193">
        <v>2023</v>
      </c>
      <c r="E356" s="194">
        <v>670</v>
      </c>
      <c r="F356" s="194">
        <v>1257</v>
      </c>
      <c r="G356" s="194">
        <v>0</v>
      </c>
      <c r="H356" s="207" t="s">
        <v>415</v>
      </c>
      <c r="I356" s="148" t="s">
        <v>416</v>
      </c>
      <c r="J356" s="148"/>
      <c r="K356" s="148"/>
      <c r="L356" s="148"/>
      <c r="M356" s="208">
        <v>42</v>
      </c>
      <c r="N356" s="209">
        <v>39</v>
      </c>
      <c r="O356" s="210">
        <v>44</v>
      </c>
      <c r="P356" s="196">
        <v>365</v>
      </c>
      <c r="Q356" s="196">
        <v>356</v>
      </c>
      <c r="R356" s="196">
        <v>345</v>
      </c>
      <c r="S356" s="196">
        <v>368</v>
      </c>
      <c r="T356" s="196">
        <v>357</v>
      </c>
      <c r="U356" s="196">
        <v>45</v>
      </c>
      <c r="V356" s="196">
        <v>40</v>
      </c>
      <c r="W356" s="196">
        <v>39</v>
      </c>
      <c r="X356" s="196">
        <v>46</v>
      </c>
      <c r="Y356" s="196">
        <v>52</v>
      </c>
      <c r="Z356" s="197"/>
      <c r="AA356" s="197"/>
      <c r="AB356" s="196"/>
      <c r="AC356" s="196"/>
      <c r="AD356" s="196"/>
      <c r="AE356" s="196"/>
      <c r="AF356" s="196"/>
      <c r="AG356" s="196"/>
      <c r="AH356" s="196"/>
      <c r="AI356" s="196"/>
      <c r="AJ356" s="196"/>
      <c r="AK356" s="196"/>
      <c r="AL356" s="197"/>
      <c r="AM356" s="197"/>
      <c r="AN356" s="271">
        <v>358.2</v>
      </c>
      <c r="AO356" s="271">
        <v>44.4</v>
      </c>
      <c r="AP356" s="218">
        <v>0</v>
      </c>
      <c r="AQ356" s="219">
        <v>0</v>
      </c>
      <c r="AR356" s="217"/>
      <c r="AS356" s="217"/>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t="s">
        <v>179</v>
      </c>
      <c r="BS356" s="186"/>
      <c r="BT356" s="186"/>
      <c r="BU356" s="186"/>
      <c r="BV356" s="186">
        <v>3</v>
      </c>
      <c r="BW356" s="186" t="s">
        <v>415</v>
      </c>
      <c r="BX356" s="186"/>
      <c r="BY356" s="221">
        <v>0</v>
      </c>
      <c r="BZ356" s="217">
        <v>0</v>
      </c>
      <c r="CA356" s="217"/>
      <c r="CB356" s="217">
        <v>0</v>
      </c>
      <c r="CC356" s="217">
        <v>0</v>
      </c>
      <c r="CD356" s="217"/>
      <c r="CE356" s="217">
        <v>0</v>
      </c>
      <c r="CF356" s="186">
        <v>0</v>
      </c>
      <c r="CG356" s="186">
        <v>0</v>
      </c>
      <c r="CH356" s="101">
        <v>0</v>
      </c>
      <c r="CI356" s="101">
        <v>0</v>
      </c>
      <c r="CJ356" s="101">
        <v>0</v>
      </c>
      <c r="CK356" s="101">
        <v>0</v>
      </c>
      <c r="CL356" s="101">
        <v>0</v>
      </c>
      <c r="CM356" s="101">
        <v>0</v>
      </c>
      <c r="CN356" s="101">
        <v>0</v>
      </c>
      <c r="CO356" s="101">
        <v>0</v>
      </c>
      <c r="CP356" s="220">
        <v>0</v>
      </c>
      <c r="CQ356" s="216">
        <v>0</v>
      </c>
      <c r="CR356" s="222"/>
      <c r="CS356" s="198">
        <v>0</v>
      </c>
      <c r="CT356" s="198">
        <v>0</v>
      </c>
      <c r="CU356" s="198">
        <v>0</v>
      </c>
      <c r="CV356" s="198">
        <v>0</v>
      </c>
      <c r="CW356" s="222">
        <v>7.5285714285714276</v>
      </c>
      <c r="CX356" s="272"/>
      <c r="CY356" s="272">
        <v>0</v>
      </c>
      <c r="CZ356" s="272">
        <v>361</v>
      </c>
      <c r="DA356" s="272"/>
      <c r="DB356" s="272"/>
      <c r="DC356" s="272"/>
      <c r="DD356" s="230">
        <f t="shared" si="45"/>
        <v>7.5285714285714285</v>
      </c>
      <c r="DE356" s="273">
        <f t="shared" si="46"/>
        <v>0</v>
      </c>
      <c r="DF356" s="14">
        <f t="shared" si="47"/>
        <v>0</v>
      </c>
      <c r="DG356" s="148" t="str">
        <f t="shared" si="48"/>
        <v/>
      </c>
      <c r="DH356" s="148" t="str">
        <f t="shared" si="49"/>
        <v/>
      </c>
      <c r="DI356" s="273" t="str">
        <f t="shared" si="50"/>
        <v/>
      </c>
      <c r="DJ356" s="264" t="str">
        <f t="shared" si="51"/>
        <v/>
      </c>
      <c r="DL356" s="14" t="str">
        <f>IFERROR(#REF!-AP356,"")</f>
        <v/>
      </c>
      <c r="DN356" s="274" t="str">
        <f>IFERROR(#REF!-M356,"")</f>
        <v/>
      </c>
      <c r="DO356" s="186" t="e">
        <f>IF(#REF!&gt;AQ356,0,1)</f>
        <v>#REF!</v>
      </c>
      <c r="DP356" s="186">
        <f t="shared" si="52"/>
        <v>1</v>
      </c>
      <c r="DQ356" s="186">
        <f t="shared" si="53"/>
        <v>0</v>
      </c>
      <c r="DR356" s="186"/>
      <c r="DS356" s="186"/>
      <c r="DT356" s="186"/>
      <c r="DU356" s="186"/>
      <c r="DV356" s="186"/>
      <c r="DW356" s="186"/>
      <c r="DX356" s="186"/>
      <c r="DY356" s="186"/>
      <c r="DZ356" s="186"/>
      <c r="EA356" s="186"/>
      <c r="EB356" s="186"/>
      <c r="EC356" s="186"/>
      <c r="ED356" s="186"/>
      <c r="EE356" s="186"/>
      <c r="EF356" s="186"/>
      <c r="EG356" s="186"/>
      <c r="EH356" s="186"/>
      <c r="EI356" s="186"/>
      <c r="EJ356" s="186"/>
    </row>
    <row r="357" spans="1:140" s="195" customFormat="1" ht="31.5" hidden="1" customHeight="1" x14ac:dyDescent="0.2">
      <c r="A357" s="214">
        <v>44942</v>
      </c>
      <c r="B357" s="194">
        <v>16</v>
      </c>
      <c r="C357" s="194">
        <v>1</v>
      </c>
      <c r="D357" s="193">
        <v>2023</v>
      </c>
      <c r="E357" s="194">
        <v>672</v>
      </c>
      <c r="F357" s="194">
        <v>1261</v>
      </c>
      <c r="G357" s="194">
        <v>0</v>
      </c>
      <c r="H357" s="207" t="s">
        <v>417</v>
      </c>
      <c r="I357" s="148" t="s">
        <v>418</v>
      </c>
      <c r="J357" s="148"/>
      <c r="K357" s="148"/>
      <c r="L357" s="148"/>
      <c r="M357" s="208">
        <v>98</v>
      </c>
      <c r="N357" s="209">
        <v>93</v>
      </c>
      <c r="O357" s="210">
        <v>102</v>
      </c>
      <c r="P357" s="196">
        <v>656</v>
      </c>
      <c r="Q357" s="196">
        <v>646</v>
      </c>
      <c r="R357" s="196">
        <v>685</v>
      </c>
      <c r="S357" s="196">
        <v>596</v>
      </c>
      <c r="T357" s="196">
        <v>673</v>
      </c>
      <c r="U357" s="196">
        <v>100</v>
      </c>
      <c r="V357" s="196">
        <v>99</v>
      </c>
      <c r="W357" s="196">
        <v>95</v>
      </c>
      <c r="X357" s="196">
        <v>93</v>
      </c>
      <c r="Y357" s="196">
        <v>97</v>
      </c>
      <c r="Z357" s="197"/>
      <c r="AA357" s="197"/>
      <c r="AB357" s="196"/>
      <c r="AC357" s="196"/>
      <c r="AD357" s="196"/>
      <c r="AE357" s="196"/>
      <c r="AF357" s="196"/>
      <c r="AG357" s="196"/>
      <c r="AH357" s="196"/>
      <c r="AI357" s="196"/>
      <c r="AJ357" s="196"/>
      <c r="AK357" s="196"/>
      <c r="AL357" s="197"/>
      <c r="AM357" s="197"/>
      <c r="AN357" s="271">
        <v>651.20000000000005</v>
      </c>
      <c r="AO357" s="271">
        <v>96.8</v>
      </c>
      <c r="AP357" s="218">
        <v>0</v>
      </c>
      <c r="AQ357" s="219">
        <v>0</v>
      </c>
      <c r="AR357" s="217"/>
      <c r="AS357" s="217"/>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t="s">
        <v>179</v>
      </c>
      <c r="BS357" s="186"/>
      <c r="BT357" s="186"/>
      <c r="BU357" s="186"/>
      <c r="BV357" s="186">
        <v>3</v>
      </c>
      <c r="BW357" s="186" t="s">
        <v>417</v>
      </c>
      <c r="BX357" s="186"/>
      <c r="BY357" s="221">
        <v>0</v>
      </c>
      <c r="BZ357" s="217">
        <v>0</v>
      </c>
      <c r="CA357" s="217"/>
      <c r="CB357" s="217">
        <v>0</v>
      </c>
      <c r="CC357" s="217">
        <v>0</v>
      </c>
      <c r="CD357" s="217"/>
      <c r="CE357" s="217">
        <v>0</v>
      </c>
      <c r="CF357" s="186">
        <v>0</v>
      </c>
      <c r="CG357" s="186">
        <v>0</v>
      </c>
      <c r="CH357" s="101">
        <v>0</v>
      </c>
      <c r="CI357" s="101">
        <v>0</v>
      </c>
      <c r="CJ357" s="101">
        <v>0</v>
      </c>
      <c r="CK357" s="101">
        <v>0</v>
      </c>
      <c r="CL357" s="101">
        <v>0</v>
      </c>
      <c r="CM357" s="101">
        <v>0</v>
      </c>
      <c r="CN357" s="101">
        <v>0</v>
      </c>
      <c r="CO357" s="101">
        <v>0</v>
      </c>
      <c r="CP357" s="220">
        <v>0</v>
      </c>
      <c r="CQ357" s="216">
        <v>0</v>
      </c>
      <c r="CR357" s="222"/>
      <c r="CS357" s="198">
        <v>0</v>
      </c>
      <c r="CT357" s="198">
        <v>0</v>
      </c>
      <c r="CU357" s="198">
        <v>0</v>
      </c>
      <c r="CV357" s="198">
        <v>0</v>
      </c>
      <c r="CW357" s="222">
        <v>5.6448979591836741</v>
      </c>
      <c r="CX357" s="272"/>
      <c r="CY357" s="272">
        <v>0</v>
      </c>
      <c r="CZ357" s="272">
        <v>361</v>
      </c>
      <c r="DA357" s="272"/>
      <c r="DB357" s="272"/>
      <c r="DC357" s="272"/>
      <c r="DD357" s="230">
        <f t="shared" si="45"/>
        <v>5.6448979591836741</v>
      </c>
      <c r="DE357" s="273">
        <f t="shared" si="46"/>
        <v>0</v>
      </c>
      <c r="DF357" s="14">
        <f t="shared" si="47"/>
        <v>0</v>
      </c>
      <c r="DG357" s="148" t="str">
        <f t="shared" si="48"/>
        <v/>
      </c>
      <c r="DH357" s="148" t="str">
        <f t="shared" si="49"/>
        <v/>
      </c>
      <c r="DI357" s="273" t="str">
        <f t="shared" si="50"/>
        <v/>
      </c>
      <c r="DJ357" s="264" t="str">
        <f t="shared" si="51"/>
        <v/>
      </c>
      <c r="DL357" s="14" t="str">
        <f>IFERROR(#REF!-AP357,"")</f>
        <v/>
      </c>
      <c r="DN357" s="274" t="str">
        <f>IFERROR(#REF!-M357,"")</f>
        <v/>
      </c>
      <c r="DO357" s="186" t="e">
        <f>IF(#REF!&gt;AQ357,0,1)</f>
        <v>#REF!</v>
      </c>
      <c r="DP357" s="186">
        <f t="shared" si="52"/>
        <v>1</v>
      </c>
      <c r="DQ357" s="186">
        <f t="shared" si="53"/>
        <v>1</v>
      </c>
      <c r="DR357" s="186"/>
      <c r="DS357" s="186"/>
      <c r="DT357" s="186"/>
      <c r="DU357" s="186"/>
      <c r="DV357" s="186"/>
      <c r="DW357" s="186"/>
      <c r="DX357" s="186"/>
      <c r="DY357" s="186"/>
      <c r="DZ357" s="186"/>
      <c r="EA357" s="186"/>
      <c r="EB357" s="186"/>
      <c r="EC357" s="186"/>
      <c r="ED357" s="186"/>
      <c r="EE357" s="186"/>
      <c r="EF357" s="186"/>
      <c r="EG357" s="186"/>
      <c r="EH357" s="186"/>
      <c r="EI357" s="186"/>
      <c r="EJ357" s="186"/>
    </row>
    <row r="358" spans="1:140" s="195" customFormat="1" ht="31.5" hidden="1" customHeight="1" x14ac:dyDescent="0.2">
      <c r="A358" s="214">
        <v>44942</v>
      </c>
      <c r="B358" s="194">
        <v>16</v>
      </c>
      <c r="C358" s="194">
        <v>1</v>
      </c>
      <c r="D358" s="193">
        <v>2023</v>
      </c>
      <c r="E358" s="194">
        <v>673</v>
      </c>
      <c r="F358" s="194">
        <v>1262</v>
      </c>
      <c r="G358" s="194">
        <v>0</v>
      </c>
      <c r="H358" s="207" t="s">
        <v>185</v>
      </c>
      <c r="I358" s="148" t="s">
        <v>186</v>
      </c>
      <c r="J358" s="148"/>
      <c r="K358" s="148"/>
      <c r="L358" s="148"/>
      <c r="M358" s="208">
        <v>0</v>
      </c>
      <c r="N358" s="209">
        <v>0</v>
      </c>
      <c r="O358" s="210">
        <v>0</v>
      </c>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c r="AO358" s="271"/>
      <c r="AP358" s="218">
        <v>0</v>
      </c>
      <c r="AQ358" s="219">
        <v>0</v>
      </c>
      <c r="AR358" s="217"/>
      <c r="AS358" s="217"/>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t="s">
        <v>179</v>
      </c>
      <c r="BS358" s="186"/>
      <c r="BT358" s="186"/>
      <c r="BU358" s="186"/>
      <c r="BV358" s="186">
        <v>3</v>
      </c>
      <c r="BW358" s="186" t="s">
        <v>185</v>
      </c>
      <c r="BX358" s="186"/>
      <c r="BY358" s="221">
        <v>0</v>
      </c>
      <c r="BZ358" s="217">
        <v>0</v>
      </c>
      <c r="CA358" s="217"/>
      <c r="CB358" s="217">
        <v>0</v>
      </c>
      <c r="CC358" s="217">
        <v>0</v>
      </c>
      <c r="CD358" s="217"/>
      <c r="CE358" s="217">
        <v>0</v>
      </c>
      <c r="CF358" s="186">
        <v>0</v>
      </c>
      <c r="CG358" s="186">
        <v>0</v>
      </c>
      <c r="CH358" s="101">
        <v>0</v>
      </c>
      <c r="CI358" s="101">
        <v>0</v>
      </c>
      <c r="CJ358" s="101">
        <v>0</v>
      </c>
      <c r="CK358" s="101">
        <v>0</v>
      </c>
      <c r="CL358" s="101">
        <v>0</v>
      </c>
      <c r="CM358" s="101">
        <v>0</v>
      </c>
      <c r="CN358" s="101">
        <v>0</v>
      </c>
      <c r="CO358" s="101">
        <v>0</v>
      </c>
      <c r="CP358" s="220">
        <v>0</v>
      </c>
      <c r="CQ358" s="216">
        <v>0</v>
      </c>
      <c r="CR358" s="222"/>
      <c r="CS358" s="198">
        <v>0</v>
      </c>
      <c r="CT358" s="198">
        <v>0</v>
      </c>
      <c r="CU358" s="198"/>
      <c r="CV358" s="198"/>
      <c r="CW358" s="222"/>
      <c r="CX358" s="272"/>
      <c r="CY358" s="272">
        <v>0</v>
      </c>
      <c r="CZ358" s="272">
        <v>361</v>
      </c>
      <c r="DA358" s="272"/>
      <c r="DB358" s="272"/>
      <c r="DC358" s="272"/>
      <c r="DD358" s="230" t="str">
        <f t="shared" si="45"/>
        <v/>
      </c>
      <c r="DE358" s="273">
        <f t="shared" si="46"/>
        <v>0</v>
      </c>
      <c r="DF358" s="14">
        <f t="shared" si="47"/>
        <v>0</v>
      </c>
      <c r="DG358" s="148" t="str">
        <f t="shared" si="48"/>
        <v/>
      </c>
      <c r="DH358" s="148" t="str">
        <f t="shared" si="49"/>
        <v/>
      </c>
      <c r="DI358" s="273" t="str">
        <f t="shared" si="50"/>
        <v/>
      </c>
      <c r="DJ358" s="264" t="str">
        <f t="shared" si="51"/>
        <v/>
      </c>
      <c r="DL358" s="14" t="str">
        <f>IFERROR(#REF!-AP358,"")</f>
        <v/>
      </c>
      <c r="DN358" s="274" t="str">
        <f>IFERROR(#REF!-M358,"")</f>
        <v/>
      </c>
      <c r="DO358" s="186" t="e">
        <f>IF(#REF!&gt;AQ358,0,1)</f>
        <v>#REF!</v>
      </c>
      <c r="DP358" s="186">
        <f t="shared" si="52"/>
        <v>1</v>
      </c>
      <c r="DQ358" s="186">
        <f t="shared" si="53"/>
        <v>1</v>
      </c>
      <c r="DR358" s="186"/>
      <c r="DS358" s="186"/>
      <c r="DT358" s="186"/>
      <c r="DU358" s="186"/>
      <c r="DV358" s="186"/>
      <c r="DW358" s="186"/>
      <c r="DX358" s="186"/>
      <c r="DY358" s="186"/>
      <c r="DZ358" s="186"/>
      <c r="EA358" s="186"/>
      <c r="EB358" s="186"/>
      <c r="EC358" s="186"/>
      <c r="ED358" s="186"/>
      <c r="EE358" s="186"/>
      <c r="EF358" s="186"/>
      <c r="EG358" s="186"/>
      <c r="EH358" s="186"/>
      <c r="EI358" s="186"/>
      <c r="EJ358" s="186"/>
    </row>
    <row r="359" spans="1:140" s="195" customFormat="1" ht="31.5" hidden="1" customHeight="1" x14ac:dyDescent="0.2">
      <c r="A359" s="214">
        <v>44942</v>
      </c>
      <c r="B359" s="194">
        <v>16</v>
      </c>
      <c r="C359" s="194">
        <v>1</v>
      </c>
      <c r="D359" s="193">
        <v>2023</v>
      </c>
      <c r="E359" s="194">
        <v>675</v>
      </c>
      <c r="F359" s="194">
        <v>1264</v>
      </c>
      <c r="G359" s="194">
        <v>0</v>
      </c>
      <c r="H359" s="207" t="s">
        <v>187</v>
      </c>
      <c r="I359" s="148" t="s">
        <v>188</v>
      </c>
      <c r="J359" s="148"/>
      <c r="K359" s="148"/>
      <c r="L359" s="148"/>
      <c r="M359" s="208">
        <v>90</v>
      </c>
      <c r="N359" s="209">
        <v>85</v>
      </c>
      <c r="O359" s="210">
        <v>94</v>
      </c>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c r="AO359" s="271"/>
      <c r="AP359" s="218">
        <v>0</v>
      </c>
      <c r="AQ359" s="219">
        <v>0</v>
      </c>
      <c r="AR359" s="217"/>
      <c r="AS359" s="217"/>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t="s">
        <v>179</v>
      </c>
      <c r="BS359" s="186"/>
      <c r="BT359" s="186"/>
      <c r="BU359" s="186"/>
      <c r="BV359" s="186">
        <v>3</v>
      </c>
      <c r="BW359" s="186" t="s">
        <v>187</v>
      </c>
      <c r="BX359" s="186"/>
      <c r="BY359" s="221">
        <v>0</v>
      </c>
      <c r="BZ359" s="217">
        <v>0</v>
      </c>
      <c r="CA359" s="217"/>
      <c r="CB359" s="217">
        <v>0</v>
      </c>
      <c r="CC359" s="217">
        <v>0</v>
      </c>
      <c r="CD359" s="217"/>
      <c r="CE359" s="217">
        <v>0</v>
      </c>
      <c r="CF359" s="186">
        <v>0</v>
      </c>
      <c r="CG359" s="186">
        <v>0</v>
      </c>
      <c r="CH359" s="101">
        <v>0</v>
      </c>
      <c r="CI359" s="101">
        <v>0</v>
      </c>
      <c r="CJ359" s="101">
        <v>0</v>
      </c>
      <c r="CK359" s="101">
        <v>0</v>
      </c>
      <c r="CL359" s="101">
        <v>0</v>
      </c>
      <c r="CM359" s="101">
        <v>0</v>
      </c>
      <c r="CN359" s="101">
        <v>0</v>
      </c>
      <c r="CO359" s="101">
        <v>0</v>
      </c>
      <c r="CP359" s="220">
        <v>0</v>
      </c>
      <c r="CQ359" s="216">
        <v>0</v>
      </c>
      <c r="CR359" s="222"/>
      <c r="CS359" s="198">
        <v>0</v>
      </c>
      <c r="CT359" s="198">
        <v>0</v>
      </c>
      <c r="CU359" s="198"/>
      <c r="CV359" s="198"/>
      <c r="CW359" s="222"/>
      <c r="CX359" s="272"/>
      <c r="CY359" s="272">
        <v>0</v>
      </c>
      <c r="CZ359" s="272">
        <v>361</v>
      </c>
      <c r="DA359" s="272"/>
      <c r="DB359" s="272"/>
      <c r="DC359" s="272"/>
      <c r="DD359" s="230">
        <f t="shared" si="45"/>
        <v>-1</v>
      </c>
      <c r="DE359" s="273">
        <f t="shared" si="46"/>
        <v>0</v>
      </c>
      <c r="DF359" s="14">
        <f t="shared" si="47"/>
        <v>0</v>
      </c>
      <c r="DG359" s="148" t="str">
        <f t="shared" si="48"/>
        <v/>
      </c>
      <c r="DH359" s="148" t="str">
        <f t="shared" si="49"/>
        <v/>
      </c>
      <c r="DI359" s="273" t="str">
        <f t="shared" si="50"/>
        <v/>
      </c>
      <c r="DJ359" s="264" t="str">
        <f t="shared" si="51"/>
        <v/>
      </c>
      <c r="DL359" s="14" t="str">
        <f>IFERROR(#REF!-AP359,"")</f>
        <v/>
      </c>
      <c r="DN359" s="274" t="str">
        <f>IFERROR(#REF!-M359,"")</f>
        <v/>
      </c>
      <c r="DO359" s="186" t="e">
        <f>IF(#REF!&gt;AQ359,0,1)</f>
        <v>#REF!</v>
      </c>
      <c r="DP359" s="186">
        <f t="shared" si="52"/>
        <v>0</v>
      </c>
      <c r="DQ359" s="186">
        <f t="shared" si="53"/>
        <v>1</v>
      </c>
      <c r="DR359" s="186"/>
      <c r="DS359" s="186"/>
      <c r="DT359" s="186"/>
      <c r="DU359" s="186"/>
      <c r="DV359" s="186"/>
      <c r="DW359" s="186"/>
      <c r="DX359" s="186"/>
      <c r="DY359" s="186"/>
      <c r="DZ359" s="186"/>
      <c r="EA359" s="186"/>
      <c r="EB359" s="186"/>
      <c r="EC359" s="186"/>
      <c r="ED359" s="186"/>
      <c r="EE359" s="186"/>
      <c r="EF359" s="186"/>
      <c r="EG359" s="186"/>
      <c r="EH359" s="186"/>
      <c r="EI359" s="186"/>
      <c r="EJ359" s="186"/>
    </row>
    <row r="360" spans="1:140" s="195" customFormat="1" ht="31.5" hidden="1" customHeight="1" x14ac:dyDescent="0.2">
      <c r="A360" s="214">
        <v>44942</v>
      </c>
      <c r="B360" s="194">
        <v>16</v>
      </c>
      <c r="C360" s="194">
        <v>1</v>
      </c>
      <c r="D360" s="193">
        <v>2023</v>
      </c>
      <c r="E360" s="194">
        <v>679</v>
      </c>
      <c r="F360" s="194">
        <v>1271</v>
      </c>
      <c r="G360" s="194">
        <v>0</v>
      </c>
      <c r="H360" s="207" t="s">
        <v>390</v>
      </c>
      <c r="I360" s="148" t="s">
        <v>391</v>
      </c>
      <c r="J360" s="148"/>
      <c r="K360" s="148"/>
      <c r="L360" s="148"/>
      <c r="M360" s="208">
        <v>480</v>
      </c>
      <c r="N360" s="209">
        <v>456</v>
      </c>
      <c r="O360" s="210">
        <v>504</v>
      </c>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c r="AO360" s="271"/>
      <c r="AP360" s="218">
        <v>0</v>
      </c>
      <c r="AQ360" s="219">
        <v>0</v>
      </c>
      <c r="AR360" s="217"/>
      <c r="AS360" s="217"/>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t="s">
        <v>179</v>
      </c>
      <c r="BS360" s="186"/>
      <c r="BT360" s="186"/>
      <c r="BU360" s="186"/>
      <c r="BV360" s="186">
        <v>3</v>
      </c>
      <c r="BW360" s="186" t="s">
        <v>392</v>
      </c>
      <c r="BX360" s="186"/>
      <c r="BY360" s="221">
        <v>0</v>
      </c>
      <c r="BZ360" s="217">
        <v>0</v>
      </c>
      <c r="CA360" s="217"/>
      <c r="CB360" s="217">
        <v>0</v>
      </c>
      <c r="CC360" s="217">
        <v>0</v>
      </c>
      <c r="CD360" s="217"/>
      <c r="CE360" s="217">
        <v>0</v>
      </c>
      <c r="CF360" s="186">
        <v>0</v>
      </c>
      <c r="CG360" s="186">
        <v>0</v>
      </c>
      <c r="CH360" s="101">
        <v>0</v>
      </c>
      <c r="CI360" s="101">
        <v>0</v>
      </c>
      <c r="CJ360" s="101">
        <v>0</v>
      </c>
      <c r="CK360" s="101">
        <v>0</v>
      </c>
      <c r="CL360" s="101">
        <v>0</v>
      </c>
      <c r="CM360" s="101">
        <v>0</v>
      </c>
      <c r="CN360" s="101">
        <v>0</v>
      </c>
      <c r="CO360" s="101">
        <v>0</v>
      </c>
      <c r="CP360" s="220">
        <v>0</v>
      </c>
      <c r="CQ360" s="216">
        <v>0</v>
      </c>
      <c r="CR360" s="222"/>
      <c r="CS360" s="198">
        <v>0</v>
      </c>
      <c r="CT360" s="198">
        <v>0</v>
      </c>
      <c r="CU360" s="198"/>
      <c r="CV360" s="198"/>
      <c r="CW360" s="222"/>
      <c r="CX360" s="272"/>
      <c r="CY360" s="272">
        <v>0</v>
      </c>
      <c r="CZ360" s="272">
        <v>361</v>
      </c>
      <c r="DA360" s="272"/>
      <c r="DB360" s="272"/>
      <c r="DC360" s="272"/>
      <c r="DD360" s="230">
        <f t="shared" si="45"/>
        <v>-1</v>
      </c>
      <c r="DE360" s="273">
        <f t="shared" si="46"/>
        <v>0</v>
      </c>
      <c r="DF360" s="14">
        <f t="shared" si="47"/>
        <v>0</v>
      </c>
      <c r="DG360" s="148" t="str">
        <f t="shared" si="48"/>
        <v/>
      </c>
      <c r="DH360" s="148" t="str">
        <f t="shared" si="49"/>
        <v/>
      </c>
      <c r="DI360" s="273" t="str">
        <f t="shared" si="50"/>
        <v/>
      </c>
      <c r="DJ360" s="264" t="str">
        <f t="shared" si="51"/>
        <v/>
      </c>
      <c r="DL360" s="14" t="str">
        <f>IFERROR(#REF!-AP360,"")</f>
        <v/>
      </c>
      <c r="DN360" s="274" t="str">
        <f>IFERROR(#REF!-M360,"")</f>
        <v/>
      </c>
      <c r="DO360" s="186" t="e">
        <f>IF(#REF!&gt;AQ360,0,1)</f>
        <v>#REF!</v>
      </c>
      <c r="DP360" s="186">
        <f t="shared" si="52"/>
        <v>0</v>
      </c>
      <c r="DQ360" s="186">
        <f t="shared" si="53"/>
        <v>1</v>
      </c>
      <c r="DR360" s="186"/>
      <c r="DS360" s="186"/>
      <c r="DT360" s="186"/>
      <c r="DU360" s="186"/>
      <c r="DV360" s="186"/>
      <c r="DW360" s="186"/>
      <c r="DX360" s="186"/>
      <c r="DY360" s="186"/>
      <c r="DZ360" s="186"/>
      <c r="EA360" s="186"/>
      <c r="EB360" s="186"/>
      <c r="EC360" s="186"/>
      <c r="ED360" s="186"/>
      <c r="EE360" s="186"/>
      <c r="EF360" s="186"/>
      <c r="EG360" s="186"/>
      <c r="EH360" s="186"/>
      <c r="EI360" s="186"/>
      <c r="EJ360" s="186"/>
    </row>
    <row r="361" spans="1:140" s="195" customFormat="1" ht="31.5" hidden="1" customHeight="1" x14ac:dyDescent="0.2">
      <c r="A361" s="214">
        <v>44942</v>
      </c>
      <c r="B361" s="194">
        <v>16</v>
      </c>
      <c r="C361" s="194">
        <v>1</v>
      </c>
      <c r="D361" s="193">
        <v>2023</v>
      </c>
      <c r="E361" s="194">
        <v>681</v>
      </c>
      <c r="F361" s="194">
        <v>1273</v>
      </c>
      <c r="G361" s="194">
        <v>0</v>
      </c>
      <c r="H361" s="207" t="s">
        <v>189</v>
      </c>
      <c r="I361" s="148" t="s">
        <v>190</v>
      </c>
      <c r="J361" s="148"/>
      <c r="K361" s="148"/>
      <c r="L361" s="148"/>
      <c r="M361" s="208">
        <v>216</v>
      </c>
      <c r="N361" s="209">
        <v>205</v>
      </c>
      <c r="O361" s="210">
        <v>226</v>
      </c>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c r="AO361" s="271"/>
      <c r="AP361" s="218">
        <v>0</v>
      </c>
      <c r="AQ361" s="219">
        <v>0</v>
      </c>
      <c r="AR361" s="217"/>
      <c r="AS361" s="217"/>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t="s">
        <v>179</v>
      </c>
      <c r="BS361" s="186"/>
      <c r="BT361" s="186"/>
      <c r="BU361" s="186"/>
      <c r="BV361" s="186">
        <v>3</v>
      </c>
      <c r="BW361" s="186" t="s">
        <v>189</v>
      </c>
      <c r="BX361" s="186"/>
      <c r="BY361" s="221">
        <v>0</v>
      </c>
      <c r="BZ361" s="217">
        <v>0</v>
      </c>
      <c r="CA361" s="217"/>
      <c r="CB361" s="217">
        <v>0</v>
      </c>
      <c r="CC361" s="217">
        <v>0</v>
      </c>
      <c r="CD361" s="217"/>
      <c r="CE361" s="217">
        <v>0</v>
      </c>
      <c r="CF361" s="186">
        <v>0</v>
      </c>
      <c r="CG361" s="186">
        <v>0</v>
      </c>
      <c r="CH361" s="101">
        <v>0</v>
      </c>
      <c r="CI361" s="101">
        <v>0</v>
      </c>
      <c r="CJ361" s="101">
        <v>0</v>
      </c>
      <c r="CK361" s="101">
        <v>0</v>
      </c>
      <c r="CL361" s="101">
        <v>0</v>
      </c>
      <c r="CM361" s="101">
        <v>0</v>
      </c>
      <c r="CN361" s="101">
        <v>0</v>
      </c>
      <c r="CO361" s="101">
        <v>0</v>
      </c>
      <c r="CP361" s="220">
        <v>0</v>
      </c>
      <c r="CQ361" s="216">
        <v>0</v>
      </c>
      <c r="CR361" s="222"/>
      <c r="CS361" s="198">
        <v>0</v>
      </c>
      <c r="CT361" s="198">
        <v>0</v>
      </c>
      <c r="CU361" s="198"/>
      <c r="CV361" s="198"/>
      <c r="CW361" s="222"/>
      <c r="CX361" s="272"/>
      <c r="CY361" s="272">
        <v>0</v>
      </c>
      <c r="CZ361" s="272">
        <v>361</v>
      </c>
      <c r="DA361" s="272"/>
      <c r="DB361" s="272"/>
      <c r="DC361" s="272"/>
      <c r="DD361" s="230">
        <f t="shared" si="45"/>
        <v>-1</v>
      </c>
      <c r="DE361" s="273">
        <f t="shared" si="46"/>
        <v>0</v>
      </c>
      <c r="DF361" s="14">
        <f t="shared" si="47"/>
        <v>0</v>
      </c>
      <c r="DG361" s="148" t="str">
        <f t="shared" si="48"/>
        <v/>
      </c>
      <c r="DH361" s="148" t="str">
        <f t="shared" si="49"/>
        <v/>
      </c>
      <c r="DI361" s="273" t="str">
        <f t="shared" si="50"/>
        <v/>
      </c>
      <c r="DJ361" s="264" t="str">
        <f t="shared" si="51"/>
        <v/>
      </c>
      <c r="DL361" s="14" t="str">
        <f>IFERROR(#REF!-AP361,"")</f>
        <v/>
      </c>
      <c r="DN361" s="274" t="str">
        <f>IFERROR(#REF!-M361,"")</f>
        <v/>
      </c>
      <c r="DO361" s="186" t="e">
        <f>IF(#REF!&gt;AQ361,0,1)</f>
        <v>#REF!</v>
      </c>
      <c r="DP361" s="186">
        <f t="shared" si="52"/>
        <v>0</v>
      </c>
      <c r="DQ361" s="186">
        <f t="shared" si="53"/>
        <v>1</v>
      </c>
      <c r="DR361" s="186"/>
      <c r="DS361" s="186"/>
      <c r="DT361" s="186"/>
      <c r="DU361" s="186"/>
      <c r="DV361" s="186"/>
      <c r="DW361" s="186"/>
      <c r="DX361" s="186"/>
      <c r="DY361" s="186"/>
      <c r="DZ361" s="186"/>
      <c r="EA361" s="186"/>
      <c r="EB361" s="186"/>
      <c r="EC361" s="186"/>
      <c r="ED361" s="186"/>
      <c r="EE361" s="186"/>
      <c r="EF361" s="186"/>
      <c r="EG361" s="186"/>
      <c r="EH361" s="186"/>
      <c r="EI361" s="186"/>
      <c r="EJ361" s="186"/>
    </row>
    <row r="362" spans="1:140" s="195" customFormat="1" ht="31.5" hidden="1" customHeight="1" x14ac:dyDescent="0.2">
      <c r="A362" s="214">
        <v>44942</v>
      </c>
      <c r="B362" s="194">
        <v>16</v>
      </c>
      <c r="C362" s="194">
        <v>1</v>
      </c>
      <c r="D362" s="193">
        <v>2023</v>
      </c>
      <c r="E362" s="194">
        <v>432</v>
      </c>
      <c r="F362" s="194">
        <v>450</v>
      </c>
      <c r="G362" s="194">
        <v>1</v>
      </c>
      <c r="H362" s="207" t="s">
        <v>296</v>
      </c>
      <c r="I362" s="148" t="s">
        <v>280</v>
      </c>
      <c r="J362" s="148" t="s">
        <v>193</v>
      </c>
      <c r="K362" s="148">
        <v>3</v>
      </c>
      <c r="L362" s="148">
        <v>2</v>
      </c>
      <c r="M362" s="208">
        <v>270</v>
      </c>
      <c r="N362" s="209">
        <v>251</v>
      </c>
      <c r="O362" s="210">
        <v>288</v>
      </c>
      <c r="P362" s="196"/>
      <c r="Q362" s="196">
        <v>312</v>
      </c>
      <c r="R362" s="196">
        <v>286</v>
      </c>
      <c r="S362" s="196">
        <v>322</v>
      </c>
      <c r="T362" s="196"/>
      <c r="U362" s="196"/>
      <c r="V362" s="196">
        <v>249</v>
      </c>
      <c r="W362" s="196">
        <v>230</v>
      </c>
      <c r="X362" s="196">
        <v>264</v>
      </c>
      <c r="Y362" s="196"/>
      <c r="Z362" s="197">
        <v>87</v>
      </c>
      <c r="AA362" s="197">
        <v>87</v>
      </c>
      <c r="AB362" s="196"/>
      <c r="AC362" s="196">
        <v>314</v>
      </c>
      <c r="AD362" s="196">
        <v>322</v>
      </c>
      <c r="AE362" s="196">
        <v>310</v>
      </c>
      <c r="AF362" s="196"/>
      <c r="AG362" s="196"/>
      <c r="AH362" s="196">
        <v>259</v>
      </c>
      <c r="AI362" s="196">
        <v>262</v>
      </c>
      <c r="AJ362" s="196">
        <v>249</v>
      </c>
      <c r="AK362" s="196"/>
      <c r="AL362" s="197">
        <v>90</v>
      </c>
      <c r="AM362" s="197">
        <v>88</v>
      </c>
      <c r="AN362" s="271">
        <v>311</v>
      </c>
      <c r="AO362" s="271">
        <v>252.16666666666671</v>
      </c>
      <c r="AP362" s="218">
        <v>120</v>
      </c>
      <c r="AQ362" s="219">
        <v>90</v>
      </c>
      <c r="AR362" s="217">
        <v>122.72727272727271</v>
      </c>
      <c r="AS362" s="217">
        <v>88</v>
      </c>
      <c r="AT362" s="217"/>
      <c r="AU362" s="217"/>
      <c r="AV362" s="217">
        <v>1600</v>
      </c>
      <c r="AW362" s="217">
        <v>2</v>
      </c>
      <c r="AX362" s="217">
        <v>1</v>
      </c>
      <c r="AY362" s="217">
        <v>2</v>
      </c>
      <c r="AZ362" s="217"/>
      <c r="BA362" s="217"/>
      <c r="BB362" s="217"/>
      <c r="BC362" s="217"/>
      <c r="BD362" s="217"/>
      <c r="BE362" s="217"/>
      <c r="BF362" s="217"/>
      <c r="BG362" s="217"/>
      <c r="BH362" s="217">
        <v>400</v>
      </c>
      <c r="BI362" s="217">
        <v>5</v>
      </c>
      <c r="BJ362" s="217">
        <v>2</v>
      </c>
      <c r="BK362" s="217">
        <v>3</v>
      </c>
      <c r="BL362" s="217"/>
      <c r="BM362" s="217"/>
      <c r="BN362" s="217"/>
      <c r="BO362" s="217"/>
      <c r="BP362" s="217"/>
      <c r="BQ362" s="217"/>
      <c r="BR362" s="186" t="s">
        <v>201</v>
      </c>
      <c r="BS362" s="186" t="s">
        <v>202</v>
      </c>
      <c r="BT362" s="186"/>
      <c r="BU362" s="186"/>
      <c r="BV362" s="186">
        <v>3</v>
      </c>
      <c r="BW362" s="186" t="s">
        <v>297</v>
      </c>
      <c r="BX362" s="186" t="s">
        <v>198</v>
      </c>
      <c r="BY362" s="221">
        <v>1.4999999999999999E-2</v>
      </c>
      <c r="BZ362" s="217">
        <v>5</v>
      </c>
      <c r="CA362" s="217">
        <v>2.5</v>
      </c>
      <c r="CB362" s="217">
        <v>1602</v>
      </c>
      <c r="CC362" s="217">
        <v>10</v>
      </c>
      <c r="CD362" s="217">
        <v>5</v>
      </c>
      <c r="CE362" s="217">
        <v>405</v>
      </c>
      <c r="CF362" s="186">
        <v>3</v>
      </c>
      <c r="CG362" s="186">
        <v>1</v>
      </c>
      <c r="CH362" s="101">
        <v>2</v>
      </c>
      <c r="CI362" s="101">
        <v>0</v>
      </c>
      <c r="CJ362" s="101">
        <v>0</v>
      </c>
      <c r="CK362" s="101">
        <v>0</v>
      </c>
      <c r="CL362" s="101">
        <v>0</v>
      </c>
      <c r="CM362" s="101">
        <v>0</v>
      </c>
      <c r="CN362" s="101">
        <v>0</v>
      </c>
      <c r="CO362" s="101">
        <v>15</v>
      </c>
      <c r="CP362" s="220">
        <v>7</v>
      </c>
      <c r="CQ362" s="216">
        <v>2007</v>
      </c>
      <c r="CR362" s="222">
        <v>3.736920777279521E-3</v>
      </c>
      <c r="CS362" s="198">
        <v>2.0249999999999999</v>
      </c>
      <c r="CT362" s="198">
        <v>541.89</v>
      </c>
      <c r="CU362" s="198">
        <v>1.8912500000000001</v>
      </c>
      <c r="CV362" s="198">
        <v>506.0985</v>
      </c>
      <c r="CW362" s="222">
        <v>0.15185185185185179</v>
      </c>
      <c r="CX362" s="272">
        <v>6.1111111111111123E-2</v>
      </c>
      <c r="CY362" s="272">
        <v>3951965.4545454551</v>
      </c>
      <c r="CZ362" s="272">
        <v>361</v>
      </c>
      <c r="DA362" s="272"/>
      <c r="DB362" s="272"/>
      <c r="DC362" s="272"/>
      <c r="DD362" s="230">
        <f t="shared" si="45"/>
        <v>0.15185185185185185</v>
      </c>
      <c r="DE362" s="273">
        <f t="shared" si="46"/>
        <v>2000</v>
      </c>
      <c r="DF362" s="14">
        <f t="shared" si="47"/>
        <v>15</v>
      </c>
      <c r="DG362" s="148">
        <f t="shared" si="48"/>
        <v>8</v>
      </c>
      <c r="DH362" s="148">
        <f t="shared" si="49"/>
        <v>0.1</v>
      </c>
      <c r="DI362" s="273">
        <f t="shared" si="50"/>
        <v>2008</v>
      </c>
      <c r="DJ362" s="264">
        <f t="shared" si="51"/>
        <v>3.9840637450199202E-3</v>
      </c>
      <c r="DL362" s="14" t="str">
        <f>IFERROR(#REF!-AP362,"")</f>
        <v/>
      </c>
      <c r="DN362" s="274" t="str">
        <f>IFERROR(#REF!-M362,"")</f>
        <v/>
      </c>
      <c r="DO362" s="186" t="e">
        <f>IF(#REF!&gt;AQ362,0,1)</f>
        <v>#REF!</v>
      </c>
      <c r="DP362" s="186">
        <f t="shared" si="52"/>
        <v>1</v>
      </c>
      <c r="DQ362" s="186">
        <f t="shared" si="53"/>
        <v>1</v>
      </c>
      <c r="DR362" s="186"/>
      <c r="DS362" s="186"/>
      <c r="DT362" s="186"/>
      <c r="DU362" s="186"/>
      <c r="DV362" s="186"/>
      <c r="DW362" s="186"/>
      <c r="DX362" s="186"/>
      <c r="DY362" s="186"/>
      <c r="DZ362" s="186"/>
      <c r="EA362" s="186"/>
      <c r="EB362" s="186"/>
      <c r="EC362" s="186"/>
      <c r="ED362" s="186"/>
      <c r="EE362" s="186"/>
      <c r="EF362" s="186"/>
      <c r="EG362" s="186"/>
      <c r="EH362" s="186"/>
      <c r="EI362" s="186"/>
      <c r="EJ362" s="186"/>
    </row>
    <row r="363" spans="1:140" s="195" customFormat="1" ht="31.5" hidden="1" customHeight="1" x14ac:dyDescent="0.2">
      <c r="A363" s="214">
        <v>44942</v>
      </c>
      <c r="B363" s="194">
        <v>16</v>
      </c>
      <c r="C363" s="194">
        <v>1</v>
      </c>
      <c r="D363" s="193">
        <v>2023</v>
      </c>
      <c r="E363" s="194">
        <v>432</v>
      </c>
      <c r="F363" s="194">
        <v>451</v>
      </c>
      <c r="G363" s="194">
        <v>1</v>
      </c>
      <c r="H363" s="207" t="s">
        <v>298</v>
      </c>
      <c r="I363" s="148" t="s">
        <v>277</v>
      </c>
      <c r="J363" s="148" t="s">
        <v>193</v>
      </c>
      <c r="K363" s="148">
        <v>3</v>
      </c>
      <c r="L363" s="148">
        <v>2</v>
      </c>
      <c r="M363" s="208">
        <v>175</v>
      </c>
      <c r="N363" s="209">
        <v>162</v>
      </c>
      <c r="O363" s="210">
        <v>187</v>
      </c>
      <c r="P363" s="196"/>
      <c r="Q363" s="196">
        <v>218</v>
      </c>
      <c r="R363" s="196">
        <v>209</v>
      </c>
      <c r="S363" s="196">
        <v>221</v>
      </c>
      <c r="T363" s="196"/>
      <c r="U363" s="196"/>
      <c r="V363" s="196">
        <v>166</v>
      </c>
      <c r="W363" s="196">
        <v>157</v>
      </c>
      <c r="X363" s="196">
        <v>180</v>
      </c>
      <c r="Y363" s="196"/>
      <c r="Z363" s="197"/>
      <c r="AA363" s="197"/>
      <c r="AB363" s="196"/>
      <c r="AC363" s="196">
        <v>228</v>
      </c>
      <c r="AD363" s="196">
        <v>229</v>
      </c>
      <c r="AE363" s="196">
        <v>219</v>
      </c>
      <c r="AF363" s="196"/>
      <c r="AG363" s="196"/>
      <c r="AH363" s="196">
        <v>176</v>
      </c>
      <c r="AI363" s="196">
        <v>175</v>
      </c>
      <c r="AJ363" s="196">
        <v>167</v>
      </c>
      <c r="AK363" s="196"/>
      <c r="AL363" s="197"/>
      <c r="AM363" s="197"/>
      <c r="AN363" s="271">
        <v>220.66666666666671</v>
      </c>
      <c r="AO363" s="271">
        <v>170.16666666666671</v>
      </c>
      <c r="AP363" s="218">
        <v>120</v>
      </c>
      <c r="AQ363" s="219">
        <v>90</v>
      </c>
      <c r="AR363" s="217"/>
      <c r="AS363" s="217"/>
      <c r="AT363" s="217"/>
      <c r="AU363" s="217"/>
      <c r="AV363" s="217">
        <v>1600</v>
      </c>
      <c r="AW363" s="217">
        <v>1</v>
      </c>
      <c r="AX363" s="217">
        <v>2</v>
      </c>
      <c r="AY363" s="217">
        <v>2</v>
      </c>
      <c r="AZ363" s="217"/>
      <c r="BA363" s="217"/>
      <c r="BB363" s="217"/>
      <c r="BC363" s="217"/>
      <c r="BD363" s="217"/>
      <c r="BE363" s="217"/>
      <c r="BF363" s="217"/>
      <c r="BG363" s="217"/>
      <c r="BH363" s="217">
        <v>400</v>
      </c>
      <c r="BI363" s="217">
        <v>3</v>
      </c>
      <c r="BJ363" s="217">
        <v>2</v>
      </c>
      <c r="BK363" s="217">
        <v>6</v>
      </c>
      <c r="BL363" s="217"/>
      <c r="BM363" s="217"/>
      <c r="BN363" s="217"/>
      <c r="BO363" s="217"/>
      <c r="BP363" s="217"/>
      <c r="BQ363" s="217"/>
      <c r="BR363" s="186" t="s">
        <v>201</v>
      </c>
      <c r="BS363" s="186" t="s">
        <v>202</v>
      </c>
      <c r="BT363" s="186"/>
      <c r="BU363" s="186"/>
      <c r="BV363" s="186">
        <v>3</v>
      </c>
      <c r="BW363" s="186" t="s">
        <v>297</v>
      </c>
      <c r="BX363" s="186" t="s">
        <v>198</v>
      </c>
      <c r="BY363" s="221">
        <v>1.4999999999999999E-2</v>
      </c>
      <c r="BZ363" s="217">
        <v>5</v>
      </c>
      <c r="CA363" s="217">
        <v>2.5</v>
      </c>
      <c r="CB363" s="217">
        <v>1602</v>
      </c>
      <c r="CC363" s="217">
        <v>11</v>
      </c>
      <c r="CD363" s="217">
        <v>5.5</v>
      </c>
      <c r="CE363" s="217">
        <v>405</v>
      </c>
      <c r="CF363" s="186">
        <v>2</v>
      </c>
      <c r="CG363" s="186">
        <v>2</v>
      </c>
      <c r="CH363" s="101">
        <v>4</v>
      </c>
      <c r="CI363" s="101">
        <v>0</v>
      </c>
      <c r="CJ363" s="101">
        <v>0</v>
      </c>
      <c r="CK363" s="101">
        <v>0</v>
      </c>
      <c r="CL363" s="101">
        <v>0</v>
      </c>
      <c r="CM363" s="101">
        <v>0</v>
      </c>
      <c r="CN363" s="101">
        <v>0</v>
      </c>
      <c r="CO363" s="101">
        <v>16</v>
      </c>
      <c r="CP363" s="220">
        <v>8</v>
      </c>
      <c r="CQ363" s="216">
        <v>2007</v>
      </c>
      <c r="CR363" s="222">
        <v>3.9860488290981563E-3</v>
      </c>
      <c r="CS363" s="198">
        <v>1.4</v>
      </c>
      <c r="CT363" s="198">
        <v>351.22500000000002</v>
      </c>
      <c r="CU363" s="198">
        <v>1.3613333333333331</v>
      </c>
      <c r="CV363" s="198">
        <v>341.52449999999999</v>
      </c>
      <c r="CW363" s="222">
        <v>0.26095238095238088</v>
      </c>
      <c r="CX363" s="272"/>
      <c r="CY363" s="272">
        <v>3951965.4545454551</v>
      </c>
      <c r="CZ363" s="272">
        <v>361</v>
      </c>
      <c r="DA363" s="272"/>
      <c r="DB363" s="272"/>
      <c r="DC363" s="272"/>
      <c r="DD363" s="230">
        <f t="shared" si="45"/>
        <v>0.26095238095238121</v>
      </c>
      <c r="DE363" s="273">
        <f t="shared" si="46"/>
        <v>2000</v>
      </c>
      <c r="DF363" s="14">
        <f t="shared" si="47"/>
        <v>16</v>
      </c>
      <c r="DG363" s="148">
        <f t="shared" si="48"/>
        <v>8</v>
      </c>
      <c r="DH363" s="148" t="str">
        <f t="shared" si="49"/>
        <v/>
      </c>
      <c r="DI363" s="273">
        <f t="shared" si="50"/>
        <v>2008</v>
      </c>
      <c r="DJ363" s="264">
        <f t="shared" si="51"/>
        <v>3.9840637450199202E-3</v>
      </c>
      <c r="DL363" s="14" t="str">
        <f>IFERROR(#REF!-AP363,"")</f>
        <v/>
      </c>
      <c r="DN363" s="274" t="str">
        <f>IFERROR(#REF!-M363,"")</f>
        <v/>
      </c>
      <c r="DO363" s="186" t="e">
        <f>IF(#REF!&gt;AQ363,0,1)</f>
        <v>#REF!</v>
      </c>
      <c r="DP363" s="186">
        <f t="shared" si="52"/>
        <v>1</v>
      </c>
      <c r="DQ363" s="186">
        <f t="shared" si="53"/>
        <v>1</v>
      </c>
      <c r="DR363" s="186"/>
      <c r="DS363" s="186"/>
      <c r="DT363" s="186"/>
      <c r="DU363" s="186"/>
      <c r="DV363" s="186"/>
      <c r="DW363" s="186"/>
      <c r="DX363" s="186"/>
      <c r="DY363" s="186"/>
      <c r="DZ363" s="186"/>
      <c r="EA363" s="186"/>
      <c r="EB363" s="186"/>
      <c r="EC363" s="186"/>
      <c r="ED363" s="186"/>
      <c r="EE363" s="186"/>
      <c r="EF363" s="186"/>
      <c r="EG363" s="186"/>
      <c r="EH363" s="186"/>
      <c r="EI363" s="186"/>
      <c r="EJ363" s="186"/>
    </row>
    <row r="364" spans="1:140" s="195" customFormat="1" ht="31.5" hidden="1" customHeight="1" x14ac:dyDescent="0.2">
      <c r="A364" s="214">
        <v>44942</v>
      </c>
      <c r="B364" s="194">
        <v>16</v>
      </c>
      <c r="C364" s="194">
        <v>1</v>
      </c>
      <c r="D364" s="193">
        <v>2023</v>
      </c>
      <c r="E364" s="194">
        <v>419</v>
      </c>
      <c r="F364" s="194">
        <v>670</v>
      </c>
      <c r="G364" s="194">
        <v>2</v>
      </c>
      <c r="H364" s="207" t="s">
        <v>407</v>
      </c>
      <c r="I364" s="148" t="s">
        <v>408</v>
      </c>
      <c r="J364" s="148" t="s">
        <v>193</v>
      </c>
      <c r="K364" s="148">
        <v>4</v>
      </c>
      <c r="L364" s="148">
        <v>2</v>
      </c>
      <c r="M364" s="208">
        <v>298</v>
      </c>
      <c r="N364" s="209">
        <v>280</v>
      </c>
      <c r="O364" s="210">
        <v>319</v>
      </c>
      <c r="P364" s="196"/>
      <c r="Q364" s="196">
        <v>565</v>
      </c>
      <c r="R364" s="196"/>
      <c r="S364" s="196">
        <v>464</v>
      </c>
      <c r="T364" s="196"/>
      <c r="U364" s="196"/>
      <c r="V364" s="196">
        <v>374</v>
      </c>
      <c r="W364" s="196"/>
      <c r="X364" s="196">
        <v>348</v>
      </c>
      <c r="Y364" s="196"/>
      <c r="Z364" s="197">
        <v>149</v>
      </c>
      <c r="AA364" s="197">
        <v>188</v>
      </c>
      <c r="AB364" s="196"/>
      <c r="AC364" s="196">
        <v>406</v>
      </c>
      <c r="AD364" s="196">
        <v>423</v>
      </c>
      <c r="AE364" s="196">
        <v>442</v>
      </c>
      <c r="AF364" s="196"/>
      <c r="AG364" s="196"/>
      <c r="AH364" s="196">
        <v>316</v>
      </c>
      <c r="AI364" s="196">
        <v>322</v>
      </c>
      <c r="AJ364" s="196">
        <v>310</v>
      </c>
      <c r="AK364" s="196"/>
      <c r="AL364" s="197">
        <v>188</v>
      </c>
      <c r="AM364" s="197">
        <v>181</v>
      </c>
      <c r="AN364" s="271">
        <v>460</v>
      </c>
      <c r="AO364" s="271">
        <v>334</v>
      </c>
      <c r="AP364" s="218">
        <v>96</v>
      </c>
      <c r="AQ364" s="219">
        <v>150</v>
      </c>
      <c r="AR364" s="217">
        <v>81.586402266288957</v>
      </c>
      <c r="AS364" s="217">
        <v>176.5</v>
      </c>
      <c r="AT364" s="217"/>
      <c r="AU364" s="217"/>
      <c r="AV364" s="217">
        <v>168</v>
      </c>
      <c r="AW364" s="217">
        <v>3</v>
      </c>
      <c r="AX364" s="217">
        <v>4</v>
      </c>
      <c r="AY364" s="217">
        <v>3</v>
      </c>
      <c r="AZ364" s="217">
        <v>4</v>
      </c>
      <c r="BA364" s="217"/>
      <c r="BB364" s="217"/>
      <c r="BC364" s="217"/>
      <c r="BD364" s="217"/>
      <c r="BE364" s="217"/>
      <c r="BF364" s="217"/>
      <c r="BG364" s="217"/>
      <c r="BH364" s="217">
        <v>744</v>
      </c>
      <c r="BI364" s="217">
        <v>10</v>
      </c>
      <c r="BJ364" s="217">
        <v>20</v>
      </c>
      <c r="BK364" s="217">
        <v>20</v>
      </c>
      <c r="BL364" s="217"/>
      <c r="BM364" s="217"/>
      <c r="BN364" s="217"/>
      <c r="BO364" s="217"/>
      <c r="BP364" s="217"/>
      <c r="BQ364" s="217"/>
      <c r="BR364" s="186" t="s">
        <v>194</v>
      </c>
      <c r="BS364" s="186" t="s">
        <v>195</v>
      </c>
      <c r="BT364" s="186" t="s">
        <v>409</v>
      </c>
      <c r="BU364" s="186" t="s">
        <v>197</v>
      </c>
      <c r="BV364" s="186">
        <v>3</v>
      </c>
      <c r="BW364" s="186" t="s">
        <v>410</v>
      </c>
      <c r="BX364" s="186" t="s">
        <v>198</v>
      </c>
      <c r="BY364" s="221">
        <v>1.4999999999999999E-2</v>
      </c>
      <c r="BZ364" s="217">
        <v>14</v>
      </c>
      <c r="CA364" s="217">
        <v>7</v>
      </c>
      <c r="CB364" s="217">
        <v>175</v>
      </c>
      <c r="CC364" s="217">
        <v>50</v>
      </c>
      <c r="CD364" s="217">
        <v>25</v>
      </c>
      <c r="CE364" s="217">
        <v>769</v>
      </c>
      <c r="CF364" s="186">
        <v>6</v>
      </c>
      <c r="CG364" s="186">
        <v>12</v>
      </c>
      <c r="CH364" s="101">
        <v>11</v>
      </c>
      <c r="CI364" s="101">
        <v>2</v>
      </c>
      <c r="CJ364" s="101">
        <v>0</v>
      </c>
      <c r="CK364" s="101">
        <v>0</v>
      </c>
      <c r="CL364" s="101">
        <v>0</v>
      </c>
      <c r="CM364" s="101">
        <v>0</v>
      </c>
      <c r="CN364" s="101">
        <v>0</v>
      </c>
      <c r="CO364" s="101">
        <v>64</v>
      </c>
      <c r="CP364" s="220">
        <v>32</v>
      </c>
      <c r="CQ364" s="216">
        <v>944</v>
      </c>
      <c r="CR364" s="222">
        <v>3.3898305084745763E-2</v>
      </c>
      <c r="CS364" s="198">
        <v>9.5359999999999996</v>
      </c>
      <c r="CT364" s="198">
        <v>281.31200000000001</v>
      </c>
      <c r="CU364" s="198">
        <v>10.688000000000001</v>
      </c>
      <c r="CV364" s="198">
        <v>315.29599999999999</v>
      </c>
      <c r="CW364" s="222">
        <v>0.5436241610738255</v>
      </c>
      <c r="CX364" s="272">
        <v>0.39222222222222219</v>
      </c>
      <c r="CY364" s="272">
        <v>1487057.4545454551</v>
      </c>
      <c r="CZ364" s="272">
        <v>361</v>
      </c>
      <c r="DA364" s="272"/>
      <c r="DB364" s="272"/>
      <c r="DC364" s="272"/>
      <c r="DD364" s="230">
        <f t="shared" si="45"/>
        <v>0.5436241610738255</v>
      </c>
      <c r="DE364" s="273">
        <f t="shared" si="46"/>
        <v>912</v>
      </c>
      <c r="DF364" s="14">
        <f t="shared" si="47"/>
        <v>64</v>
      </c>
      <c r="DG364" s="148">
        <f t="shared" si="48"/>
        <v>32</v>
      </c>
      <c r="DH364" s="148">
        <f t="shared" si="49"/>
        <v>0.4</v>
      </c>
      <c r="DI364" s="273">
        <f t="shared" si="50"/>
        <v>944</v>
      </c>
      <c r="DJ364" s="264">
        <f t="shared" si="51"/>
        <v>3.3898305084745763E-2</v>
      </c>
      <c r="DL364" s="14" t="str">
        <f>IFERROR(#REF!-AP364,"")</f>
        <v/>
      </c>
      <c r="DN364" s="274" t="str">
        <f>IFERROR(#REF!-M364,"")</f>
        <v/>
      </c>
      <c r="DO364" s="186" t="e">
        <f>IF(#REF!&gt;AQ364,0,1)</f>
        <v>#REF!</v>
      </c>
      <c r="DP364" s="186">
        <f t="shared" si="52"/>
        <v>1</v>
      </c>
      <c r="DQ364" s="186">
        <f t="shared" si="53"/>
        <v>0</v>
      </c>
      <c r="DR364" s="186"/>
      <c r="DS364" s="186"/>
      <c r="DT364" s="186"/>
      <c r="DU364" s="186"/>
      <c r="DV364" s="186"/>
      <c r="DW364" s="186"/>
      <c r="DX364" s="186"/>
      <c r="DY364" s="186"/>
      <c r="DZ364" s="186"/>
      <c r="EA364" s="186"/>
      <c r="EB364" s="186"/>
      <c r="EC364" s="186"/>
      <c r="ED364" s="186"/>
      <c r="EE364" s="186"/>
      <c r="EF364" s="186"/>
      <c r="EG364" s="186"/>
      <c r="EH364" s="186"/>
      <c r="EI364" s="186"/>
      <c r="EJ364" s="186"/>
    </row>
    <row r="365" spans="1:140" s="195" customFormat="1" ht="31.5" hidden="1" customHeight="1" x14ac:dyDescent="0.2">
      <c r="A365" s="214">
        <v>44942</v>
      </c>
      <c r="B365" s="194">
        <v>16</v>
      </c>
      <c r="C365" s="194">
        <v>1</v>
      </c>
      <c r="D365" s="193">
        <v>2023</v>
      </c>
      <c r="E365" s="194">
        <v>47</v>
      </c>
      <c r="F365" s="194">
        <v>122</v>
      </c>
      <c r="G365" s="194">
        <v>3</v>
      </c>
      <c r="H365" s="207" t="s">
        <v>215</v>
      </c>
      <c r="I365" s="148" t="s">
        <v>216</v>
      </c>
      <c r="J365" s="148" t="s">
        <v>217</v>
      </c>
      <c r="K365" s="148">
        <v>2</v>
      </c>
      <c r="L365" s="148">
        <v>1</v>
      </c>
      <c r="M365" s="208">
        <v>280</v>
      </c>
      <c r="N365" s="209">
        <v>267</v>
      </c>
      <c r="O365" s="210">
        <v>292</v>
      </c>
      <c r="P365" s="196"/>
      <c r="Q365" s="196">
        <v>404</v>
      </c>
      <c r="R365" s="196"/>
      <c r="S365" s="196"/>
      <c r="T365" s="196"/>
      <c r="U365" s="196"/>
      <c r="V365" s="196">
        <v>336</v>
      </c>
      <c r="W365" s="196"/>
      <c r="X365" s="196"/>
      <c r="Y365" s="196"/>
      <c r="Z365" s="197">
        <v>99</v>
      </c>
      <c r="AA365" s="197"/>
      <c r="AB365" s="196"/>
      <c r="AC365" s="196"/>
      <c r="AD365" s="196"/>
      <c r="AE365" s="196"/>
      <c r="AF365" s="196"/>
      <c r="AG365" s="196"/>
      <c r="AH365" s="196"/>
      <c r="AI365" s="196"/>
      <c r="AJ365" s="196"/>
      <c r="AK365" s="196"/>
      <c r="AL365" s="197"/>
      <c r="AM365" s="197"/>
      <c r="AN365" s="271">
        <v>404</v>
      </c>
      <c r="AO365" s="271">
        <v>336</v>
      </c>
      <c r="AP365" s="218">
        <v>64</v>
      </c>
      <c r="AQ365" s="219">
        <v>113</v>
      </c>
      <c r="AR365" s="217">
        <v>72.727272727272734</v>
      </c>
      <c r="AS365" s="217">
        <v>99</v>
      </c>
      <c r="AT365" s="217"/>
      <c r="AU365" s="217"/>
      <c r="AV365" s="217"/>
      <c r="AW365" s="217">
        <v>1</v>
      </c>
      <c r="AX365" s="217">
        <v>1</v>
      </c>
      <c r="AY365" s="217">
        <v>1</v>
      </c>
      <c r="AZ365" s="217"/>
      <c r="BA365" s="217"/>
      <c r="BB365" s="217"/>
      <c r="BC365" s="217"/>
      <c r="BD365" s="217"/>
      <c r="BE365" s="217"/>
      <c r="BF365" s="217"/>
      <c r="BG365" s="217"/>
      <c r="BH365" s="217"/>
      <c r="BI365" s="217"/>
      <c r="BJ365" s="217"/>
      <c r="BK365" s="217"/>
      <c r="BL365" s="217"/>
      <c r="BM365" s="217"/>
      <c r="BN365" s="217"/>
      <c r="BO365" s="217"/>
      <c r="BP365" s="217"/>
      <c r="BQ365" s="217"/>
      <c r="BR365" s="186" t="s">
        <v>194</v>
      </c>
      <c r="BS365" s="186" t="s">
        <v>195</v>
      </c>
      <c r="BT365" s="186" t="s">
        <v>218</v>
      </c>
      <c r="BU365" s="186" t="s">
        <v>219</v>
      </c>
      <c r="BV365" s="186">
        <v>3</v>
      </c>
      <c r="BW365" s="186" t="s">
        <v>220</v>
      </c>
      <c r="BX365" s="186" t="s">
        <v>198</v>
      </c>
      <c r="BY365" s="221">
        <v>1.4999999999999999E-2</v>
      </c>
      <c r="BZ365" s="217">
        <v>3</v>
      </c>
      <c r="CA365" s="217">
        <v>3</v>
      </c>
      <c r="CB365" s="217">
        <v>3</v>
      </c>
      <c r="CC365" s="217">
        <v>0</v>
      </c>
      <c r="CD365" s="217">
        <v>0</v>
      </c>
      <c r="CE365" s="217">
        <v>0</v>
      </c>
      <c r="CF365" s="186">
        <v>1</v>
      </c>
      <c r="CG365" s="186">
        <v>1</v>
      </c>
      <c r="CH365" s="101">
        <v>1</v>
      </c>
      <c r="CI365" s="101">
        <v>0</v>
      </c>
      <c r="CJ365" s="101">
        <v>0</v>
      </c>
      <c r="CK365" s="101">
        <v>0</v>
      </c>
      <c r="CL365" s="101">
        <v>0</v>
      </c>
      <c r="CM365" s="101">
        <v>0</v>
      </c>
      <c r="CN365" s="101">
        <v>0</v>
      </c>
      <c r="CO365" s="101">
        <v>3</v>
      </c>
      <c r="CP365" s="220">
        <v>3</v>
      </c>
      <c r="CQ365" s="216">
        <v>3</v>
      </c>
      <c r="CR365" s="222">
        <v>1</v>
      </c>
      <c r="CS365" s="198">
        <v>0.84</v>
      </c>
      <c r="CT365" s="198">
        <v>0.84</v>
      </c>
      <c r="CU365" s="198">
        <v>1.008</v>
      </c>
      <c r="CV365" s="198">
        <v>1.008</v>
      </c>
      <c r="CW365" s="222">
        <v>0.44285714285714278</v>
      </c>
      <c r="CX365" s="272">
        <v>4.1250000000000002E-2</v>
      </c>
      <c r="CY365" s="272">
        <v>3150.545454545455</v>
      </c>
      <c r="CZ365" s="272">
        <v>361</v>
      </c>
      <c r="DA365" s="272"/>
      <c r="DB365" s="272"/>
      <c r="DC365" s="272"/>
      <c r="DD365" s="230">
        <f t="shared" si="45"/>
        <v>0.44285714285714284</v>
      </c>
      <c r="DE365" s="273">
        <f t="shared" si="46"/>
        <v>0</v>
      </c>
      <c r="DF365" s="14">
        <f t="shared" si="47"/>
        <v>3</v>
      </c>
      <c r="DG365" s="148">
        <f t="shared" si="48"/>
        <v>3</v>
      </c>
      <c r="DH365" s="148">
        <f t="shared" si="49"/>
        <v>0</v>
      </c>
      <c r="DI365" s="273">
        <f t="shared" si="50"/>
        <v>3</v>
      </c>
      <c r="DJ365" s="264">
        <f t="shared" si="51"/>
        <v>1</v>
      </c>
      <c r="DL365" s="14" t="str">
        <f>IFERROR(#REF!-AP365,"")</f>
        <v/>
      </c>
      <c r="DN365" s="274" t="str">
        <f>IFERROR(#REF!-M365,"")</f>
        <v/>
      </c>
      <c r="DO365" s="186" t="e">
        <f>IF(#REF!&gt;AQ365,0,1)</f>
        <v>#REF!</v>
      </c>
      <c r="DP365" s="186">
        <f t="shared" si="52"/>
        <v>1</v>
      </c>
      <c r="DQ365" s="186">
        <f t="shared" si="53"/>
        <v>0</v>
      </c>
      <c r="DR365" s="186"/>
      <c r="DS365" s="186"/>
      <c r="DT365" s="186"/>
      <c r="DU365" s="186"/>
      <c r="DV365" s="186"/>
      <c r="DW365" s="186"/>
      <c r="DX365" s="186"/>
      <c r="DY365" s="186"/>
      <c r="DZ365" s="186"/>
      <c r="EA365" s="186"/>
      <c r="EB365" s="186"/>
      <c r="EC365" s="186"/>
      <c r="ED365" s="186"/>
      <c r="EE365" s="186"/>
      <c r="EF365" s="186"/>
      <c r="EG365" s="186"/>
      <c r="EH365" s="186"/>
      <c r="EI365" s="186"/>
      <c r="EJ365" s="186"/>
    </row>
    <row r="366" spans="1:140" s="195" customFormat="1" ht="31.5" hidden="1" customHeight="1" x14ac:dyDescent="0.2">
      <c r="A366" s="214">
        <v>44942</v>
      </c>
      <c r="B366" s="194">
        <v>16</v>
      </c>
      <c r="C366" s="194">
        <v>1</v>
      </c>
      <c r="D366" s="193">
        <v>2023</v>
      </c>
      <c r="E366" s="194">
        <v>421</v>
      </c>
      <c r="F366" s="194">
        <v>667</v>
      </c>
      <c r="G366" s="194">
        <v>3</v>
      </c>
      <c r="H366" s="207" t="s">
        <v>289</v>
      </c>
      <c r="I366" s="148" t="s">
        <v>290</v>
      </c>
      <c r="J366" s="148" t="s">
        <v>193</v>
      </c>
      <c r="K366" s="148">
        <v>1</v>
      </c>
      <c r="L366" s="148">
        <v>4</v>
      </c>
      <c r="M366" s="208">
        <v>1554</v>
      </c>
      <c r="N366" s="209">
        <v>1462</v>
      </c>
      <c r="O366" s="210">
        <v>1664</v>
      </c>
      <c r="P366" s="196"/>
      <c r="Q366" s="196">
        <v>2491</v>
      </c>
      <c r="R366" s="196"/>
      <c r="S366" s="196"/>
      <c r="T366" s="196"/>
      <c r="U366" s="196"/>
      <c r="V366" s="196">
        <v>1896</v>
      </c>
      <c r="W366" s="196"/>
      <c r="X366" s="196"/>
      <c r="Y366" s="196"/>
      <c r="Z366" s="197"/>
      <c r="AA366" s="197">
        <v>165</v>
      </c>
      <c r="AB366" s="196"/>
      <c r="AC366" s="196">
        <v>2242</v>
      </c>
      <c r="AD366" s="196">
        <v>2153</v>
      </c>
      <c r="AE366" s="196">
        <v>2243</v>
      </c>
      <c r="AF366" s="196"/>
      <c r="AG366" s="196"/>
      <c r="AH366" s="196">
        <v>1653</v>
      </c>
      <c r="AI366" s="196">
        <v>1580</v>
      </c>
      <c r="AJ366" s="196">
        <v>1606</v>
      </c>
      <c r="AK366" s="196"/>
      <c r="AL366" s="197">
        <v>162</v>
      </c>
      <c r="AM366" s="197">
        <v>170</v>
      </c>
      <c r="AN366" s="271">
        <v>2282.25</v>
      </c>
      <c r="AO366" s="271">
        <v>1683.75</v>
      </c>
      <c r="AP366" s="218">
        <v>18</v>
      </c>
      <c r="AQ366" s="219">
        <v>200</v>
      </c>
      <c r="AR366" s="217">
        <v>21.730382293762581</v>
      </c>
      <c r="AS366" s="217">
        <v>165.66666666666671</v>
      </c>
      <c r="AT366" s="217"/>
      <c r="AU366" s="217"/>
      <c r="AV366" s="217"/>
      <c r="AW366" s="217">
        <v>4</v>
      </c>
      <c r="AX366" s="217">
        <v>4</v>
      </c>
      <c r="AY366" s="217">
        <v>4</v>
      </c>
      <c r="AZ366" s="217"/>
      <c r="BA366" s="217"/>
      <c r="BB366" s="217"/>
      <c r="BC366" s="217"/>
      <c r="BD366" s="217"/>
      <c r="BE366" s="217"/>
      <c r="BF366" s="217"/>
      <c r="BG366" s="217"/>
      <c r="BH366" s="217"/>
      <c r="BI366" s="217">
        <v>10</v>
      </c>
      <c r="BJ366" s="217">
        <v>2</v>
      </c>
      <c r="BK366" s="217">
        <v>4</v>
      </c>
      <c r="BL366" s="217"/>
      <c r="BM366" s="217"/>
      <c r="BN366" s="217"/>
      <c r="BO366" s="217"/>
      <c r="BP366" s="217"/>
      <c r="BQ366" s="217"/>
      <c r="BR366" s="186" t="s">
        <v>194</v>
      </c>
      <c r="BS366" s="186" t="s">
        <v>195</v>
      </c>
      <c r="BT366" s="186" t="s">
        <v>291</v>
      </c>
      <c r="BU366" s="186" t="s">
        <v>197</v>
      </c>
      <c r="BV366" s="186">
        <v>3</v>
      </c>
      <c r="BW366" s="186" t="s">
        <v>292</v>
      </c>
      <c r="BX366" s="186" t="s">
        <v>198</v>
      </c>
      <c r="BY366" s="221">
        <v>1.4999999999999999E-2</v>
      </c>
      <c r="BZ366" s="217">
        <v>12</v>
      </c>
      <c r="CA366" s="217">
        <v>3</v>
      </c>
      <c r="CB366" s="217">
        <v>3</v>
      </c>
      <c r="CC366" s="217">
        <v>16</v>
      </c>
      <c r="CD366" s="217">
        <v>4</v>
      </c>
      <c r="CE366" s="217">
        <v>4</v>
      </c>
      <c r="CF366" s="186">
        <v>3</v>
      </c>
      <c r="CG366" s="186">
        <v>1</v>
      </c>
      <c r="CH366" s="101">
        <v>2</v>
      </c>
      <c r="CI366" s="101">
        <v>0</v>
      </c>
      <c r="CJ366" s="101">
        <v>0</v>
      </c>
      <c r="CK366" s="101">
        <v>0</v>
      </c>
      <c r="CL366" s="101">
        <v>0</v>
      </c>
      <c r="CM366" s="101">
        <v>0</v>
      </c>
      <c r="CN366" s="101">
        <v>0</v>
      </c>
      <c r="CO366" s="101">
        <v>28</v>
      </c>
      <c r="CP366" s="220">
        <v>7</v>
      </c>
      <c r="CQ366" s="216">
        <v>7</v>
      </c>
      <c r="CR366" s="222">
        <v>1</v>
      </c>
      <c r="CS366" s="198">
        <v>10.878</v>
      </c>
      <c r="CT366" s="198">
        <v>10.878</v>
      </c>
      <c r="CU366" s="198">
        <v>11.786250000000001</v>
      </c>
      <c r="CV366" s="198">
        <v>11.786250000000001</v>
      </c>
      <c r="CW366" s="222">
        <v>0.46862934362934361</v>
      </c>
      <c r="CX366" s="272">
        <v>0.3221296296296296</v>
      </c>
      <c r="CY366" s="272">
        <v>2067.545454545455</v>
      </c>
      <c r="CZ366" s="272">
        <v>361</v>
      </c>
      <c r="DA366" s="272"/>
      <c r="DB366" s="272"/>
      <c r="DC366" s="272"/>
      <c r="DD366" s="230">
        <f t="shared" si="45"/>
        <v>0.46862934362934361</v>
      </c>
      <c r="DE366" s="273">
        <f t="shared" si="46"/>
        <v>0</v>
      </c>
      <c r="DF366" s="14">
        <f t="shared" si="47"/>
        <v>28</v>
      </c>
      <c r="DG366" s="148">
        <f t="shared" si="48"/>
        <v>7</v>
      </c>
      <c r="DH366" s="148">
        <f t="shared" si="49"/>
        <v>0.3</v>
      </c>
      <c r="DI366" s="273">
        <f t="shared" si="50"/>
        <v>7</v>
      </c>
      <c r="DJ366" s="264">
        <f t="shared" si="51"/>
        <v>1</v>
      </c>
      <c r="DL366" s="14" t="str">
        <f>IFERROR(#REF!-AP366,"")</f>
        <v/>
      </c>
      <c r="DN366" s="274" t="str">
        <f>IFERROR(#REF!-M366,"")</f>
        <v/>
      </c>
      <c r="DO366" s="186" t="e">
        <f>IF(#REF!&gt;AQ366,0,1)</f>
        <v>#REF!</v>
      </c>
      <c r="DP366" s="186">
        <f t="shared" si="52"/>
        <v>1</v>
      </c>
      <c r="DQ366" s="186">
        <f t="shared" si="53"/>
        <v>0</v>
      </c>
      <c r="DR366" s="186"/>
      <c r="DS366" s="186"/>
      <c r="DT366" s="186"/>
      <c r="DU366" s="186"/>
      <c r="DV366" s="186"/>
      <c r="DW366" s="186"/>
      <c r="DX366" s="186"/>
      <c r="DY366" s="186"/>
      <c r="DZ366" s="186"/>
      <c r="EA366" s="186"/>
      <c r="EB366" s="186"/>
      <c r="EC366" s="186"/>
      <c r="ED366" s="186"/>
      <c r="EE366" s="186"/>
      <c r="EF366" s="186"/>
      <c r="EG366" s="186"/>
      <c r="EH366" s="186"/>
      <c r="EI366" s="186"/>
      <c r="EJ366" s="186"/>
    </row>
    <row r="367" spans="1:140" s="195" customFormat="1" ht="31.5" hidden="1" customHeight="1" x14ac:dyDescent="0.2">
      <c r="A367" s="214">
        <v>44942</v>
      </c>
      <c r="B367" s="194">
        <v>16</v>
      </c>
      <c r="C367" s="194">
        <v>1</v>
      </c>
      <c r="D367" s="193">
        <v>2023</v>
      </c>
      <c r="E367" s="194">
        <v>421</v>
      </c>
      <c r="F367" s="194">
        <v>673</v>
      </c>
      <c r="G367" s="194">
        <v>3</v>
      </c>
      <c r="H367" s="207" t="s">
        <v>293</v>
      </c>
      <c r="I367" s="148" t="s">
        <v>294</v>
      </c>
      <c r="J367" s="148" t="s">
        <v>193</v>
      </c>
      <c r="K367" s="148">
        <v>1</v>
      </c>
      <c r="L367" s="148">
        <v>4</v>
      </c>
      <c r="M367" s="208">
        <v>61</v>
      </c>
      <c r="N367" s="209">
        <v>57</v>
      </c>
      <c r="O367" s="210">
        <v>65</v>
      </c>
      <c r="P367" s="196"/>
      <c r="Q367" s="196">
        <v>86</v>
      </c>
      <c r="R367" s="196"/>
      <c r="S367" s="196"/>
      <c r="T367" s="196"/>
      <c r="U367" s="196"/>
      <c r="V367" s="196">
        <v>71</v>
      </c>
      <c r="W367" s="196"/>
      <c r="X367" s="196"/>
      <c r="Y367" s="196"/>
      <c r="Z367" s="197"/>
      <c r="AA367" s="197"/>
      <c r="AB367" s="196"/>
      <c r="AC367" s="196">
        <v>81</v>
      </c>
      <c r="AD367" s="196">
        <v>82</v>
      </c>
      <c r="AE367" s="196">
        <v>85</v>
      </c>
      <c r="AF367" s="196"/>
      <c r="AG367" s="196"/>
      <c r="AH367" s="196">
        <v>65</v>
      </c>
      <c r="AI367" s="196">
        <v>64</v>
      </c>
      <c r="AJ367" s="196">
        <v>63</v>
      </c>
      <c r="AK367" s="196"/>
      <c r="AL367" s="197"/>
      <c r="AM367" s="197"/>
      <c r="AN367" s="271">
        <v>83.5</v>
      </c>
      <c r="AO367" s="271">
        <v>65.75</v>
      </c>
      <c r="AP367" s="218">
        <v>18</v>
      </c>
      <c r="AQ367" s="219">
        <v>200</v>
      </c>
      <c r="AR367" s="217"/>
      <c r="AS367" s="217"/>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t="s">
        <v>194</v>
      </c>
      <c r="BS367" s="186" t="s">
        <v>195</v>
      </c>
      <c r="BT367" s="186" t="s">
        <v>295</v>
      </c>
      <c r="BU367" s="186" t="s">
        <v>197</v>
      </c>
      <c r="BV367" s="186">
        <v>3</v>
      </c>
      <c r="BW367" s="186" t="s">
        <v>292</v>
      </c>
      <c r="BX367" s="186" t="s">
        <v>198</v>
      </c>
      <c r="BY367" s="221">
        <v>1.4999999999999999E-2</v>
      </c>
      <c r="BZ367" s="217">
        <v>0</v>
      </c>
      <c r="CA367" s="217">
        <v>0</v>
      </c>
      <c r="CB367" s="217">
        <v>0</v>
      </c>
      <c r="CC367" s="217">
        <v>0</v>
      </c>
      <c r="CD367" s="217">
        <v>0</v>
      </c>
      <c r="CE367" s="217">
        <v>0</v>
      </c>
      <c r="CF367" s="186">
        <v>0</v>
      </c>
      <c r="CG367" s="186">
        <v>0</v>
      </c>
      <c r="CH367" s="101">
        <v>0</v>
      </c>
      <c r="CI367" s="101">
        <v>0</v>
      </c>
      <c r="CJ367" s="101">
        <v>0</v>
      </c>
      <c r="CK367" s="101">
        <v>0</v>
      </c>
      <c r="CL367" s="101">
        <v>0</v>
      </c>
      <c r="CM367" s="101">
        <v>0</v>
      </c>
      <c r="CN367" s="101">
        <v>0</v>
      </c>
      <c r="CO367" s="101">
        <v>0</v>
      </c>
      <c r="CP367" s="220">
        <v>0</v>
      </c>
      <c r="CQ367" s="216">
        <v>0</v>
      </c>
      <c r="CR367" s="222"/>
      <c r="CS367" s="198">
        <v>0</v>
      </c>
      <c r="CT367" s="198">
        <v>0</v>
      </c>
      <c r="CU367" s="198">
        <v>0</v>
      </c>
      <c r="CV367" s="198">
        <v>0</v>
      </c>
      <c r="CW367" s="222">
        <v>0.36885245901639352</v>
      </c>
      <c r="CX367" s="272"/>
      <c r="CY367" s="272">
        <v>0</v>
      </c>
      <c r="CZ367" s="272">
        <v>361</v>
      </c>
      <c r="DA367" s="272"/>
      <c r="DB367" s="272"/>
      <c r="DC367" s="272"/>
      <c r="DD367" s="230">
        <f t="shared" si="45"/>
        <v>0.36885245901639346</v>
      </c>
      <c r="DE367" s="273">
        <f t="shared" si="46"/>
        <v>0</v>
      </c>
      <c r="DF367" s="14">
        <f t="shared" si="47"/>
        <v>0</v>
      </c>
      <c r="DG367" s="148">
        <f t="shared" si="48"/>
        <v>0</v>
      </c>
      <c r="DH367" s="148" t="str">
        <f t="shared" si="49"/>
        <v/>
      </c>
      <c r="DI367" s="273">
        <f t="shared" si="50"/>
        <v>0</v>
      </c>
      <c r="DJ367" s="264" t="str">
        <f t="shared" si="51"/>
        <v/>
      </c>
      <c r="DL367" s="14" t="str">
        <f>IFERROR(#REF!-AP367,"")</f>
        <v/>
      </c>
      <c r="DN367" s="274" t="str">
        <f>IFERROR(#REF!-M367,"")</f>
        <v/>
      </c>
      <c r="DO367" s="186" t="e">
        <f>IF(#REF!&gt;AQ367,0,1)</f>
        <v>#REF!</v>
      </c>
      <c r="DP367" s="186">
        <f t="shared" si="52"/>
        <v>1</v>
      </c>
      <c r="DQ367" s="186">
        <f t="shared" si="53"/>
        <v>0</v>
      </c>
      <c r="DR367" s="186"/>
      <c r="DS367" s="186"/>
      <c r="DT367" s="186"/>
      <c r="DU367" s="186"/>
      <c r="DV367" s="186"/>
      <c r="DW367" s="186"/>
      <c r="DX367" s="186"/>
      <c r="DY367" s="186"/>
      <c r="DZ367" s="186"/>
      <c r="EA367" s="186"/>
      <c r="EB367" s="186"/>
      <c r="EC367" s="186"/>
      <c r="ED367" s="186"/>
      <c r="EE367" s="186"/>
      <c r="EF367" s="186"/>
      <c r="EG367" s="186"/>
      <c r="EH367" s="186"/>
      <c r="EI367" s="186"/>
      <c r="EJ367" s="186"/>
    </row>
    <row r="368" spans="1:140" s="195" customFormat="1" ht="31.5" hidden="1" customHeight="1" x14ac:dyDescent="0.2">
      <c r="A368" s="214">
        <v>44942</v>
      </c>
      <c r="B368" s="194">
        <v>16</v>
      </c>
      <c r="C368" s="194">
        <v>1</v>
      </c>
      <c r="D368" s="193">
        <v>2023</v>
      </c>
      <c r="E368" s="194">
        <v>236</v>
      </c>
      <c r="F368" s="194">
        <v>160</v>
      </c>
      <c r="G368" s="194">
        <v>4</v>
      </c>
      <c r="H368" s="207" t="s">
        <v>371</v>
      </c>
      <c r="I368" s="148" t="s">
        <v>372</v>
      </c>
      <c r="J368" s="148" t="s">
        <v>193</v>
      </c>
      <c r="K368" s="148">
        <v>2</v>
      </c>
      <c r="L368" s="148">
        <v>1</v>
      </c>
      <c r="M368" s="208">
        <v>200</v>
      </c>
      <c r="N368" s="209">
        <v>186</v>
      </c>
      <c r="O368" s="210">
        <v>214</v>
      </c>
      <c r="P368" s="196"/>
      <c r="Q368" s="196">
        <v>297</v>
      </c>
      <c r="R368" s="196"/>
      <c r="S368" s="196"/>
      <c r="T368" s="196"/>
      <c r="U368" s="196"/>
      <c r="V368" s="196">
        <v>200</v>
      </c>
      <c r="W368" s="196"/>
      <c r="X368" s="196"/>
      <c r="Y368" s="196"/>
      <c r="Z368" s="197">
        <v>102</v>
      </c>
      <c r="AA368" s="197"/>
      <c r="AB368" s="196"/>
      <c r="AC368" s="196"/>
      <c r="AD368" s="196"/>
      <c r="AE368" s="196"/>
      <c r="AF368" s="196"/>
      <c r="AG368" s="196"/>
      <c r="AH368" s="196"/>
      <c r="AI368" s="196"/>
      <c r="AJ368" s="196"/>
      <c r="AK368" s="196"/>
      <c r="AL368" s="197"/>
      <c r="AM368" s="197"/>
      <c r="AN368" s="271">
        <v>297</v>
      </c>
      <c r="AO368" s="271">
        <v>200</v>
      </c>
      <c r="AP368" s="218">
        <v>76</v>
      </c>
      <c r="AQ368" s="219">
        <v>95</v>
      </c>
      <c r="AR368" s="217">
        <v>70.588235294117652</v>
      </c>
      <c r="AS368" s="217">
        <v>102</v>
      </c>
      <c r="AT368" s="217"/>
      <c r="AU368" s="217"/>
      <c r="AV368" s="217"/>
      <c r="AW368" s="217">
        <v>2</v>
      </c>
      <c r="AX368" s="217">
        <v>1</v>
      </c>
      <c r="AY368" s="217">
        <v>1</v>
      </c>
      <c r="AZ368" s="217"/>
      <c r="BA368" s="217"/>
      <c r="BB368" s="217"/>
      <c r="BC368" s="217"/>
      <c r="BD368" s="217"/>
      <c r="BE368" s="217"/>
      <c r="BF368" s="217"/>
      <c r="BG368" s="217"/>
      <c r="BH368" s="217"/>
      <c r="BI368" s="217"/>
      <c r="BJ368" s="217"/>
      <c r="BK368" s="217"/>
      <c r="BL368" s="217"/>
      <c r="BM368" s="217"/>
      <c r="BN368" s="217"/>
      <c r="BO368" s="217"/>
      <c r="BP368" s="217"/>
      <c r="BQ368" s="217"/>
      <c r="BR368" s="186" t="s">
        <v>373</v>
      </c>
      <c r="BS368" s="186" t="s">
        <v>374</v>
      </c>
      <c r="BT368" s="186"/>
      <c r="BU368" s="186"/>
      <c r="BV368" s="186">
        <v>3</v>
      </c>
      <c r="BW368" s="186" t="s">
        <v>371</v>
      </c>
      <c r="BX368" s="186" t="s">
        <v>198</v>
      </c>
      <c r="BY368" s="221">
        <v>1.4999999999999999E-2</v>
      </c>
      <c r="BZ368" s="217">
        <v>4</v>
      </c>
      <c r="CA368" s="217">
        <v>4</v>
      </c>
      <c r="CB368" s="217">
        <v>4</v>
      </c>
      <c r="CC368" s="217">
        <v>0</v>
      </c>
      <c r="CD368" s="217">
        <v>0</v>
      </c>
      <c r="CE368" s="217">
        <v>0</v>
      </c>
      <c r="CF368" s="186">
        <v>2</v>
      </c>
      <c r="CG368" s="186">
        <v>1</v>
      </c>
      <c r="CH368" s="101">
        <v>1</v>
      </c>
      <c r="CI368" s="101">
        <v>0</v>
      </c>
      <c r="CJ368" s="101">
        <v>0</v>
      </c>
      <c r="CK368" s="101">
        <v>0</v>
      </c>
      <c r="CL368" s="101">
        <v>0</v>
      </c>
      <c r="CM368" s="101">
        <v>0</v>
      </c>
      <c r="CN368" s="101">
        <v>0</v>
      </c>
      <c r="CO368" s="101">
        <v>4</v>
      </c>
      <c r="CP368" s="220">
        <v>4</v>
      </c>
      <c r="CQ368" s="216">
        <v>4</v>
      </c>
      <c r="CR368" s="222">
        <v>1</v>
      </c>
      <c r="CS368" s="198">
        <v>0.8</v>
      </c>
      <c r="CT368" s="198">
        <v>0.8</v>
      </c>
      <c r="CU368" s="198">
        <v>0.8</v>
      </c>
      <c r="CV368" s="198">
        <v>0.8</v>
      </c>
      <c r="CW368" s="222">
        <v>0.48499999999999999</v>
      </c>
      <c r="CX368" s="272">
        <v>5.6666666666666657E-2</v>
      </c>
      <c r="CY368" s="272">
        <v>4988.3636363636369</v>
      </c>
      <c r="CZ368" s="272">
        <v>361</v>
      </c>
      <c r="DA368" s="272"/>
      <c r="DB368" s="272"/>
      <c r="DC368" s="272"/>
      <c r="DD368" s="230">
        <f t="shared" si="45"/>
        <v>0.48499999999999999</v>
      </c>
      <c r="DE368" s="273">
        <f t="shared" si="46"/>
        <v>0</v>
      </c>
      <c r="DF368" s="14">
        <f t="shared" si="47"/>
        <v>4</v>
      </c>
      <c r="DG368" s="148">
        <f t="shared" si="48"/>
        <v>4</v>
      </c>
      <c r="DH368" s="148">
        <f t="shared" si="49"/>
        <v>0.1</v>
      </c>
      <c r="DI368" s="273">
        <f t="shared" si="50"/>
        <v>4</v>
      </c>
      <c r="DJ368" s="264">
        <f t="shared" si="51"/>
        <v>1</v>
      </c>
      <c r="DL368" s="14" t="str">
        <f>IFERROR(#REF!-AP368,"")</f>
        <v/>
      </c>
      <c r="DN368" s="274" t="str">
        <f>IFERROR(#REF!-M368,"")</f>
        <v/>
      </c>
      <c r="DO368" s="186" t="e">
        <f>IF(#REF!&gt;AQ368,0,1)</f>
        <v>#REF!</v>
      </c>
      <c r="DP368" s="186">
        <f t="shared" si="52"/>
        <v>1</v>
      </c>
      <c r="DQ368" s="186">
        <f t="shared" si="53"/>
        <v>1</v>
      </c>
      <c r="DR368" s="186"/>
      <c r="DS368" s="186"/>
      <c r="DT368" s="186"/>
      <c r="DU368" s="186"/>
      <c r="DV368" s="186"/>
      <c r="DW368" s="186"/>
      <c r="DX368" s="186"/>
      <c r="DY368" s="186"/>
      <c r="DZ368" s="186"/>
      <c r="EA368" s="186"/>
      <c r="EB368" s="186"/>
      <c r="EC368" s="186"/>
      <c r="ED368" s="186"/>
      <c r="EE368" s="186"/>
      <c r="EF368" s="186"/>
      <c r="EG368" s="186"/>
      <c r="EH368" s="186"/>
      <c r="EI368" s="186"/>
      <c r="EJ368" s="186"/>
    </row>
    <row r="369" spans="1:140" s="195" customFormat="1" ht="31.5" hidden="1" customHeight="1" x14ac:dyDescent="0.2">
      <c r="A369" s="214">
        <v>44942</v>
      </c>
      <c r="B369" s="194">
        <v>16</v>
      </c>
      <c r="C369" s="194">
        <v>1</v>
      </c>
      <c r="D369" s="193">
        <v>2023</v>
      </c>
      <c r="E369" s="194">
        <v>425</v>
      </c>
      <c r="F369" s="194">
        <v>674</v>
      </c>
      <c r="G369" s="194">
        <v>5</v>
      </c>
      <c r="H369" s="207" t="s">
        <v>238</v>
      </c>
      <c r="I369" s="148" t="s">
        <v>239</v>
      </c>
      <c r="J369" s="148" t="s">
        <v>217</v>
      </c>
      <c r="K369" s="148">
        <v>2</v>
      </c>
      <c r="L369" s="148">
        <v>1</v>
      </c>
      <c r="M369" s="208">
        <v>256</v>
      </c>
      <c r="N369" s="209">
        <v>240</v>
      </c>
      <c r="O369" s="210">
        <v>274</v>
      </c>
      <c r="P369" s="196"/>
      <c r="Q369" s="196">
        <v>397</v>
      </c>
      <c r="R369" s="196"/>
      <c r="S369" s="196">
        <v>337</v>
      </c>
      <c r="T369" s="196"/>
      <c r="U369" s="196"/>
      <c r="V369" s="196">
        <v>323</v>
      </c>
      <c r="W369" s="196"/>
      <c r="X369" s="196">
        <v>289</v>
      </c>
      <c r="Y369" s="196"/>
      <c r="Z369" s="197">
        <v>99</v>
      </c>
      <c r="AA369" s="197">
        <v>101</v>
      </c>
      <c r="AB369" s="196"/>
      <c r="AC369" s="196">
        <v>347</v>
      </c>
      <c r="AD369" s="196">
        <v>356</v>
      </c>
      <c r="AE369" s="196">
        <v>336</v>
      </c>
      <c r="AF369" s="196"/>
      <c r="AG369" s="196"/>
      <c r="AH369" s="196">
        <v>260</v>
      </c>
      <c r="AI369" s="196">
        <v>262</v>
      </c>
      <c r="AJ369" s="196">
        <v>264</v>
      </c>
      <c r="AK369" s="196"/>
      <c r="AL369" s="197">
        <v>103</v>
      </c>
      <c r="AM369" s="197">
        <v>101</v>
      </c>
      <c r="AN369" s="271">
        <v>354.6</v>
      </c>
      <c r="AO369" s="271">
        <v>279.60000000000002</v>
      </c>
      <c r="AP369" s="218">
        <v>60</v>
      </c>
      <c r="AQ369" s="219">
        <v>120</v>
      </c>
      <c r="AR369" s="217">
        <v>71.287128712871294</v>
      </c>
      <c r="AS369" s="217">
        <v>101</v>
      </c>
      <c r="AT369" s="217"/>
      <c r="AU369" s="217"/>
      <c r="AV369" s="217">
        <v>560</v>
      </c>
      <c r="AW369" s="217">
        <v>1</v>
      </c>
      <c r="AX369" s="217">
        <v>1</v>
      </c>
      <c r="AY369" s="217">
        <v>1</v>
      </c>
      <c r="AZ369" s="217"/>
      <c r="BA369" s="217"/>
      <c r="BB369" s="217"/>
      <c r="BC369" s="217"/>
      <c r="BD369" s="217"/>
      <c r="BE369" s="217"/>
      <c r="BF369" s="217"/>
      <c r="BG369" s="217"/>
      <c r="BH369" s="217"/>
      <c r="BI369" s="217">
        <v>3</v>
      </c>
      <c r="BJ369" s="217">
        <v>2</v>
      </c>
      <c r="BK369" s="217">
        <v>2</v>
      </c>
      <c r="BL369" s="217"/>
      <c r="BM369" s="217"/>
      <c r="BN369" s="217"/>
      <c r="BO369" s="217"/>
      <c r="BP369" s="217"/>
      <c r="BQ369" s="217"/>
      <c r="BR369" s="186" t="s">
        <v>194</v>
      </c>
      <c r="BS369" s="186" t="s">
        <v>195</v>
      </c>
      <c r="BT369" s="186" t="s">
        <v>240</v>
      </c>
      <c r="BU369" s="186" t="s">
        <v>219</v>
      </c>
      <c r="BV369" s="186">
        <v>3</v>
      </c>
      <c r="BW369" s="186" t="s">
        <v>238</v>
      </c>
      <c r="BX369" s="186" t="s">
        <v>198</v>
      </c>
      <c r="BY369" s="221">
        <v>1.4999999999999999E-2</v>
      </c>
      <c r="BZ369" s="217">
        <v>3</v>
      </c>
      <c r="CA369" s="217">
        <v>3</v>
      </c>
      <c r="CB369" s="217">
        <v>563</v>
      </c>
      <c r="CC369" s="217">
        <v>7</v>
      </c>
      <c r="CD369" s="217">
        <v>7</v>
      </c>
      <c r="CE369" s="217">
        <v>7</v>
      </c>
      <c r="CF369" s="186">
        <v>4</v>
      </c>
      <c r="CG369" s="186">
        <v>3</v>
      </c>
      <c r="CH369" s="101">
        <v>3</v>
      </c>
      <c r="CI369" s="101">
        <v>0</v>
      </c>
      <c r="CJ369" s="101">
        <v>0</v>
      </c>
      <c r="CK369" s="101">
        <v>0</v>
      </c>
      <c r="CL369" s="101">
        <v>0</v>
      </c>
      <c r="CM369" s="101">
        <v>0</v>
      </c>
      <c r="CN369" s="101">
        <v>0</v>
      </c>
      <c r="CO369" s="101">
        <v>10</v>
      </c>
      <c r="CP369" s="220">
        <v>10</v>
      </c>
      <c r="CQ369" s="216">
        <v>570</v>
      </c>
      <c r="CR369" s="222">
        <v>1.754385964912281E-2</v>
      </c>
      <c r="CS369" s="198">
        <v>2.56</v>
      </c>
      <c r="CT369" s="198">
        <v>145.91999999999999</v>
      </c>
      <c r="CU369" s="198">
        <v>2.7959999999999998</v>
      </c>
      <c r="CV369" s="198">
        <v>159.37200000000001</v>
      </c>
      <c r="CW369" s="222">
        <v>0.38515625000000009</v>
      </c>
      <c r="CX369" s="272">
        <v>0.14027777777777781</v>
      </c>
      <c r="CY369" s="272">
        <v>561190.90909090906</v>
      </c>
      <c r="CZ369" s="272">
        <v>361</v>
      </c>
      <c r="DA369" s="272"/>
      <c r="DB369" s="272"/>
      <c r="DC369" s="272"/>
      <c r="DD369" s="230">
        <f t="shared" si="45"/>
        <v>0.38515625000000009</v>
      </c>
      <c r="DE369" s="273">
        <f t="shared" si="46"/>
        <v>560</v>
      </c>
      <c r="DF369" s="14">
        <f t="shared" si="47"/>
        <v>10</v>
      </c>
      <c r="DG369" s="148">
        <f t="shared" si="48"/>
        <v>10</v>
      </c>
      <c r="DH369" s="148">
        <f t="shared" si="49"/>
        <v>0.1</v>
      </c>
      <c r="DI369" s="273">
        <f t="shared" si="50"/>
        <v>570</v>
      </c>
      <c r="DJ369" s="264">
        <f t="shared" si="51"/>
        <v>1.7543859649122806E-2</v>
      </c>
      <c r="DL369" s="14" t="str">
        <f>IFERROR(#REF!-AP369,"")</f>
        <v/>
      </c>
      <c r="DN369" s="274" t="str">
        <f>IFERROR(#REF!-M369,"")</f>
        <v/>
      </c>
      <c r="DO369" s="186" t="e">
        <f>IF(#REF!&gt;AQ369,0,1)</f>
        <v>#REF!</v>
      </c>
      <c r="DP369" s="186">
        <f t="shared" si="52"/>
        <v>1</v>
      </c>
      <c r="DQ369" s="186">
        <f t="shared" si="53"/>
        <v>0</v>
      </c>
      <c r="DR369" s="186"/>
      <c r="DS369" s="186"/>
      <c r="DT369" s="186"/>
      <c r="DU369" s="186"/>
      <c r="DV369" s="186"/>
      <c r="DW369" s="186"/>
      <c r="DX369" s="186"/>
      <c r="DY369" s="186"/>
      <c r="DZ369" s="186"/>
      <c r="EA369" s="186"/>
      <c r="EB369" s="186"/>
      <c r="EC369" s="186"/>
      <c r="ED369" s="186"/>
      <c r="EE369" s="186"/>
      <c r="EF369" s="186"/>
      <c r="EG369" s="186"/>
      <c r="EH369" s="186"/>
      <c r="EI369" s="186"/>
      <c r="EJ369" s="186"/>
    </row>
    <row r="370" spans="1:140" s="195" customFormat="1" ht="31.5" hidden="1" customHeight="1" x14ac:dyDescent="0.2">
      <c r="A370" s="214">
        <v>44942</v>
      </c>
      <c r="B370" s="194">
        <v>16</v>
      </c>
      <c r="C370" s="194">
        <v>1</v>
      </c>
      <c r="D370" s="193">
        <v>2023</v>
      </c>
      <c r="E370" s="194">
        <v>18</v>
      </c>
      <c r="F370" s="194">
        <v>49</v>
      </c>
      <c r="G370" s="194">
        <v>6</v>
      </c>
      <c r="H370" s="207" t="s">
        <v>244</v>
      </c>
      <c r="I370" s="148" t="s">
        <v>245</v>
      </c>
      <c r="J370" s="148" t="s">
        <v>217</v>
      </c>
      <c r="K370" s="148">
        <v>3</v>
      </c>
      <c r="L370" s="148">
        <v>3</v>
      </c>
      <c r="M370" s="208">
        <v>100</v>
      </c>
      <c r="N370" s="209">
        <v>95</v>
      </c>
      <c r="O370" s="210">
        <v>104</v>
      </c>
      <c r="P370" s="196"/>
      <c r="Q370" s="196">
        <v>171</v>
      </c>
      <c r="R370" s="196">
        <v>138</v>
      </c>
      <c r="S370" s="196">
        <v>139</v>
      </c>
      <c r="T370" s="196"/>
      <c r="U370" s="196"/>
      <c r="V370" s="196">
        <v>123</v>
      </c>
      <c r="W370" s="196">
        <v>103</v>
      </c>
      <c r="X370" s="196">
        <v>110</v>
      </c>
      <c r="Y370" s="196"/>
      <c r="Z370" s="197"/>
      <c r="AA370" s="197"/>
      <c r="AB370" s="196"/>
      <c r="AC370" s="196">
        <v>134</v>
      </c>
      <c r="AD370" s="196">
        <v>136</v>
      </c>
      <c r="AE370" s="196">
        <v>140</v>
      </c>
      <c r="AF370" s="196"/>
      <c r="AG370" s="196"/>
      <c r="AH370" s="196">
        <v>104</v>
      </c>
      <c r="AI370" s="196">
        <v>102</v>
      </c>
      <c r="AJ370" s="196">
        <v>101</v>
      </c>
      <c r="AK370" s="196"/>
      <c r="AL370" s="197"/>
      <c r="AM370" s="197"/>
      <c r="AN370" s="271">
        <v>143</v>
      </c>
      <c r="AO370" s="271">
        <v>107.1666666666667</v>
      </c>
      <c r="AP370" s="218">
        <v>101</v>
      </c>
      <c r="AQ370" s="219">
        <v>107</v>
      </c>
      <c r="AR370" s="217"/>
      <c r="AS370" s="217"/>
      <c r="AT370" s="217"/>
      <c r="AU370" s="217"/>
      <c r="AV370" s="217">
        <v>672</v>
      </c>
      <c r="AW370" s="217">
        <v>2</v>
      </c>
      <c r="AX370" s="217">
        <v>2</v>
      </c>
      <c r="AY370" s="217">
        <v>2</v>
      </c>
      <c r="AZ370" s="217"/>
      <c r="BA370" s="217"/>
      <c r="BB370" s="217"/>
      <c r="BC370" s="217"/>
      <c r="BD370" s="217"/>
      <c r="BE370" s="217"/>
      <c r="BF370" s="217"/>
      <c r="BG370" s="217"/>
      <c r="BH370" s="217">
        <v>1680</v>
      </c>
      <c r="BI370" s="217">
        <v>5</v>
      </c>
      <c r="BJ370" s="217">
        <v>5</v>
      </c>
      <c r="BK370" s="217">
        <v>5</v>
      </c>
      <c r="BL370" s="217"/>
      <c r="BM370" s="217"/>
      <c r="BN370" s="217"/>
      <c r="BO370" s="217"/>
      <c r="BP370" s="217"/>
      <c r="BQ370" s="217"/>
      <c r="BR370" s="186" t="s">
        <v>194</v>
      </c>
      <c r="BS370" s="186" t="s">
        <v>195</v>
      </c>
      <c r="BT370" s="186" t="s">
        <v>246</v>
      </c>
      <c r="BU370" s="186" t="s">
        <v>219</v>
      </c>
      <c r="BV370" s="186">
        <v>3</v>
      </c>
      <c r="BW370" s="186" t="s">
        <v>247</v>
      </c>
      <c r="BX370" s="186" t="s">
        <v>198</v>
      </c>
      <c r="BY370" s="221">
        <v>1.4999999999999999E-2</v>
      </c>
      <c r="BZ370" s="217">
        <v>6</v>
      </c>
      <c r="CA370" s="217">
        <v>2</v>
      </c>
      <c r="CB370" s="217">
        <v>674</v>
      </c>
      <c r="CC370" s="217">
        <v>15</v>
      </c>
      <c r="CD370" s="217">
        <v>5</v>
      </c>
      <c r="CE370" s="217">
        <v>1685</v>
      </c>
      <c r="CF370" s="186">
        <v>2</v>
      </c>
      <c r="CG370" s="186">
        <v>2</v>
      </c>
      <c r="CH370" s="101">
        <v>2</v>
      </c>
      <c r="CI370" s="101">
        <v>0</v>
      </c>
      <c r="CJ370" s="101">
        <v>0</v>
      </c>
      <c r="CK370" s="101">
        <v>0</v>
      </c>
      <c r="CL370" s="101">
        <v>0</v>
      </c>
      <c r="CM370" s="101">
        <v>0</v>
      </c>
      <c r="CN370" s="101">
        <v>0</v>
      </c>
      <c r="CO370" s="101">
        <v>21</v>
      </c>
      <c r="CP370" s="220">
        <v>7</v>
      </c>
      <c r="CQ370" s="216">
        <v>2359</v>
      </c>
      <c r="CR370" s="222">
        <v>2.967359050445104E-3</v>
      </c>
      <c r="CS370" s="198">
        <v>0.7</v>
      </c>
      <c r="CT370" s="198">
        <v>235.9</v>
      </c>
      <c r="CU370" s="198">
        <v>0.75016666666666676</v>
      </c>
      <c r="CV370" s="198">
        <v>252.80616666666671</v>
      </c>
      <c r="CW370" s="222">
        <v>0.43</v>
      </c>
      <c r="CX370" s="272"/>
      <c r="CY370" s="272">
        <v>3909613.5909090908</v>
      </c>
      <c r="CZ370" s="272">
        <v>361</v>
      </c>
      <c r="DA370" s="272"/>
      <c r="DB370" s="272"/>
      <c r="DC370" s="272"/>
      <c r="DD370" s="230">
        <f t="shared" si="45"/>
        <v>0.43</v>
      </c>
      <c r="DE370" s="273">
        <f t="shared" si="46"/>
        <v>2352</v>
      </c>
      <c r="DF370" s="14">
        <f t="shared" si="47"/>
        <v>21</v>
      </c>
      <c r="DG370" s="148">
        <f t="shared" si="48"/>
        <v>7</v>
      </c>
      <c r="DH370" s="148" t="str">
        <f t="shared" si="49"/>
        <v/>
      </c>
      <c r="DI370" s="273">
        <f t="shared" si="50"/>
        <v>2359</v>
      </c>
      <c r="DJ370" s="264">
        <f t="shared" si="51"/>
        <v>2.967359050445104E-3</v>
      </c>
      <c r="DL370" s="14" t="str">
        <f>IFERROR(#REF!-AP370,"")</f>
        <v/>
      </c>
      <c r="DN370" s="274" t="str">
        <f>IFERROR(#REF!-M370,"")</f>
        <v/>
      </c>
      <c r="DO370" s="186" t="e">
        <f>IF(#REF!&gt;AQ370,0,1)</f>
        <v>#REF!</v>
      </c>
      <c r="DP370" s="186">
        <f t="shared" si="52"/>
        <v>1</v>
      </c>
      <c r="DQ370" s="186">
        <f t="shared" si="53"/>
        <v>0</v>
      </c>
      <c r="DR370" s="186"/>
      <c r="DS370" s="186"/>
      <c r="DT370" s="186"/>
      <c r="DU370" s="186"/>
      <c r="DV370" s="186"/>
      <c r="DW370" s="186"/>
      <c r="DX370" s="186"/>
      <c r="DY370" s="186"/>
      <c r="DZ370" s="186"/>
      <c r="EA370" s="186"/>
      <c r="EB370" s="186"/>
      <c r="EC370" s="186"/>
      <c r="ED370" s="186"/>
      <c r="EE370" s="186"/>
      <c r="EF370" s="186"/>
      <c r="EG370" s="186"/>
      <c r="EH370" s="186"/>
      <c r="EI370" s="186"/>
      <c r="EJ370" s="186"/>
    </row>
    <row r="371" spans="1:140" s="195" customFormat="1" ht="31.5" hidden="1" customHeight="1" x14ac:dyDescent="0.2">
      <c r="A371" s="214">
        <v>44942</v>
      </c>
      <c r="B371" s="194">
        <v>16</v>
      </c>
      <c r="C371" s="194">
        <v>1</v>
      </c>
      <c r="D371" s="193">
        <v>2023</v>
      </c>
      <c r="E371" s="194">
        <v>18</v>
      </c>
      <c r="F371" s="194">
        <v>50</v>
      </c>
      <c r="G371" s="194">
        <v>6</v>
      </c>
      <c r="H371" s="207" t="s">
        <v>248</v>
      </c>
      <c r="I371" s="148" t="s">
        <v>249</v>
      </c>
      <c r="J371" s="148" t="s">
        <v>217</v>
      </c>
      <c r="K371" s="148">
        <v>3</v>
      </c>
      <c r="L371" s="148">
        <v>3</v>
      </c>
      <c r="M371" s="208">
        <v>54</v>
      </c>
      <c r="N371" s="209">
        <v>51</v>
      </c>
      <c r="O371" s="210">
        <v>56</v>
      </c>
      <c r="P371" s="196"/>
      <c r="Q371" s="196">
        <v>80</v>
      </c>
      <c r="R371" s="196">
        <v>71</v>
      </c>
      <c r="S371" s="196">
        <v>72</v>
      </c>
      <c r="T371" s="196"/>
      <c r="U371" s="196"/>
      <c r="V371" s="196">
        <v>66</v>
      </c>
      <c r="W371" s="196">
        <v>56</v>
      </c>
      <c r="X371" s="196">
        <v>61</v>
      </c>
      <c r="Y371" s="196"/>
      <c r="Z371" s="197">
        <v>97</v>
      </c>
      <c r="AA371" s="197">
        <v>97</v>
      </c>
      <c r="AB371" s="196"/>
      <c r="AC371" s="196">
        <v>71</v>
      </c>
      <c r="AD371" s="196">
        <v>69</v>
      </c>
      <c r="AE371" s="196">
        <v>72</v>
      </c>
      <c r="AF371" s="196"/>
      <c r="AG371" s="196"/>
      <c r="AH371" s="196">
        <v>56</v>
      </c>
      <c r="AI371" s="196">
        <v>54</v>
      </c>
      <c r="AJ371" s="196">
        <v>55</v>
      </c>
      <c r="AK371" s="196"/>
      <c r="AL371" s="197">
        <v>97</v>
      </c>
      <c r="AM371" s="197">
        <v>98</v>
      </c>
      <c r="AN371" s="271">
        <v>72.5</v>
      </c>
      <c r="AO371" s="271">
        <v>58</v>
      </c>
      <c r="AP371" s="218">
        <v>101</v>
      </c>
      <c r="AQ371" s="219">
        <v>107</v>
      </c>
      <c r="AR371" s="217">
        <v>111.0539845758355</v>
      </c>
      <c r="AS371" s="217">
        <v>97.25</v>
      </c>
      <c r="AT371" s="217"/>
      <c r="AU371" s="217"/>
      <c r="AV371" s="217">
        <v>672</v>
      </c>
      <c r="AW371" s="217">
        <v>1</v>
      </c>
      <c r="AX371" s="217">
        <v>1</v>
      </c>
      <c r="AY371" s="217">
        <v>1</v>
      </c>
      <c r="AZ371" s="217"/>
      <c r="BA371" s="217"/>
      <c r="BB371" s="217"/>
      <c r="BC371" s="217"/>
      <c r="BD371" s="217"/>
      <c r="BE371" s="217"/>
      <c r="BF371" s="217"/>
      <c r="BG371" s="217"/>
      <c r="BH371" s="217">
        <v>1680</v>
      </c>
      <c r="BI371" s="217">
        <v>3</v>
      </c>
      <c r="BJ371" s="217">
        <v>3</v>
      </c>
      <c r="BK371" s="217">
        <v>3</v>
      </c>
      <c r="BL371" s="217"/>
      <c r="BM371" s="217"/>
      <c r="BN371" s="217"/>
      <c r="BO371" s="217"/>
      <c r="BP371" s="217"/>
      <c r="BQ371" s="217"/>
      <c r="BR371" s="186" t="s">
        <v>194</v>
      </c>
      <c r="BS371" s="186" t="s">
        <v>195</v>
      </c>
      <c r="BT371" s="186" t="s">
        <v>250</v>
      </c>
      <c r="BU371" s="186" t="s">
        <v>219</v>
      </c>
      <c r="BV371" s="186">
        <v>3</v>
      </c>
      <c r="BW371" s="186" t="s">
        <v>247</v>
      </c>
      <c r="BX371" s="186" t="s">
        <v>198</v>
      </c>
      <c r="BY371" s="221">
        <v>1.4999999999999999E-2</v>
      </c>
      <c r="BZ371" s="217">
        <v>3</v>
      </c>
      <c r="CA371" s="217">
        <v>1</v>
      </c>
      <c r="CB371" s="217">
        <v>673</v>
      </c>
      <c r="CC371" s="217">
        <v>9</v>
      </c>
      <c r="CD371" s="217">
        <v>3</v>
      </c>
      <c r="CE371" s="217">
        <v>1683</v>
      </c>
      <c r="CF371" s="186">
        <v>1</v>
      </c>
      <c r="CG371" s="186">
        <v>1</v>
      </c>
      <c r="CH371" s="101">
        <v>1</v>
      </c>
      <c r="CI371" s="101">
        <v>0</v>
      </c>
      <c r="CJ371" s="101">
        <v>0</v>
      </c>
      <c r="CK371" s="101">
        <v>0</v>
      </c>
      <c r="CL371" s="101">
        <v>0</v>
      </c>
      <c r="CM371" s="101">
        <v>0</v>
      </c>
      <c r="CN371" s="101">
        <v>0</v>
      </c>
      <c r="CO371" s="101">
        <v>12</v>
      </c>
      <c r="CP371" s="220">
        <v>4</v>
      </c>
      <c r="CQ371" s="216">
        <v>2356</v>
      </c>
      <c r="CR371" s="222">
        <v>1.697792869269949E-3</v>
      </c>
      <c r="CS371" s="198">
        <v>0.216</v>
      </c>
      <c r="CT371" s="198">
        <v>127.224</v>
      </c>
      <c r="CU371" s="198">
        <v>0.23200000000000001</v>
      </c>
      <c r="CV371" s="198">
        <v>136.648</v>
      </c>
      <c r="CW371" s="222">
        <v>0.34259259259259262</v>
      </c>
      <c r="CX371" s="272">
        <v>3.6018518518518512E-2</v>
      </c>
      <c r="CY371" s="272">
        <v>3904641.6363636372</v>
      </c>
      <c r="CZ371" s="272">
        <v>361</v>
      </c>
      <c r="DA371" s="272"/>
      <c r="DB371" s="272"/>
      <c r="DC371" s="272"/>
      <c r="DD371" s="230">
        <f t="shared" si="45"/>
        <v>0.34259259259259262</v>
      </c>
      <c r="DE371" s="273">
        <f t="shared" si="46"/>
        <v>2352</v>
      </c>
      <c r="DF371" s="14">
        <f t="shared" si="47"/>
        <v>12</v>
      </c>
      <c r="DG371" s="148">
        <f t="shared" si="48"/>
        <v>4</v>
      </c>
      <c r="DH371" s="148">
        <f t="shared" si="49"/>
        <v>0</v>
      </c>
      <c r="DI371" s="273">
        <f t="shared" si="50"/>
        <v>2356</v>
      </c>
      <c r="DJ371" s="264">
        <f t="shared" si="51"/>
        <v>1.697792869269949E-3</v>
      </c>
      <c r="DL371" s="14" t="str">
        <f>IFERROR(#REF!-AP371,"")</f>
        <v/>
      </c>
      <c r="DN371" s="274" t="str">
        <f>IFERROR(#REF!-M371,"")</f>
        <v/>
      </c>
      <c r="DO371" s="186" t="e">
        <f>IF(#REF!&gt;AQ371,0,1)</f>
        <v>#REF!</v>
      </c>
      <c r="DP371" s="186">
        <f t="shared" si="52"/>
        <v>1</v>
      </c>
      <c r="DQ371" s="186">
        <f t="shared" si="53"/>
        <v>0</v>
      </c>
      <c r="DR371" s="186"/>
      <c r="DS371" s="186"/>
      <c r="DT371" s="186"/>
      <c r="DU371" s="186"/>
      <c r="DV371" s="186"/>
      <c r="DW371" s="186"/>
      <c r="DX371" s="186"/>
      <c r="DY371" s="186"/>
      <c r="DZ371" s="186"/>
      <c r="EA371" s="186"/>
      <c r="EB371" s="186"/>
      <c r="EC371" s="186"/>
      <c r="ED371" s="186"/>
      <c r="EE371" s="186"/>
      <c r="EF371" s="186"/>
      <c r="EG371" s="186"/>
      <c r="EH371" s="186"/>
      <c r="EI371" s="186"/>
      <c r="EJ371" s="186"/>
    </row>
    <row r="372" spans="1:140" s="195" customFormat="1" ht="31.5" hidden="1" customHeight="1" x14ac:dyDescent="0.2">
      <c r="A372" s="214">
        <v>44942</v>
      </c>
      <c r="B372" s="194">
        <v>16</v>
      </c>
      <c r="C372" s="194">
        <v>1</v>
      </c>
      <c r="D372" s="193">
        <v>2023</v>
      </c>
      <c r="E372" s="194">
        <v>1</v>
      </c>
      <c r="F372" s="194">
        <v>1</v>
      </c>
      <c r="G372" s="194">
        <v>7</v>
      </c>
      <c r="H372" s="207" t="s">
        <v>375</v>
      </c>
      <c r="I372" s="148" t="s">
        <v>376</v>
      </c>
      <c r="J372" s="148" t="s">
        <v>193</v>
      </c>
      <c r="K372" s="148">
        <v>3</v>
      </c>
      <c r="L372" s="148">
        <v>2</v>
      </c>
      <c r="M372" s="208">
        <v>111</v>
      </c>
      <c r="N372" s="209">
        <v>103</v>
      </c>
      <c r="O372" s="210">
        <v>118</v>
      </c>
      <c r="P372" s="196"/>
      <c r="Q372" s="196">
        <v>136</v>
      </c>
      <c r="R372" s="196"/>
      <c r="S372" s="196"/>
      <c r="T372" s="196"/>
      <c r="U372" s="196"/>
      <c r="V372" s="196">
        <v>105</v>
      </c>
      <c r="W372" s="196"/>
      <c r="X372" s="196"/>
      <c r="Y372" s="196"/>
      <c r="Z372" s="197"/>
      <c r="AA372" s="197"/>
      <c r="AB372" s="196"/>
      <c r="AC372" s="196"/>
      <c r="AD372" s="196"/>
      <c r="AE372" s="196"/>
      <c r="AF372" s="196"/>
      <c r="AG372" s="196"/>
      <c r="AH372" s="196"/>
      <c r="AI372" s="196"/>
      <c r="AJ372" s="196"/>
      <c r="AK372" s="196"/>
      <c r="AL372" s="197"/>
      <c r="AM372" s="197"/>
      <c r="AN372" s="271">
        <v>136</v>
      </c>
      <c r="AO372" s="271">
        <v>105</v>
      </c>
      <c r="AP372" s="218">
        <v>108</v>
      </c>
      <c r="AQ372" s="219">
        <v>100</v>
      </c>
      <c r="AR372" s="217"/>
      <c r="AS372" s="217"/>
      <c r="AT372" s="217"/>
      <c r="AU372" s="217"/>
      <c r="AV372" s="217">
        <v>368</v>
      </c>
      <c r="AW372" s="217">
        <v>1</v>
      </c>
      <c r="AX372" s="217">
        <v>2</v>
      </c>
      <c r="AY372" s="217">
        <v>2</v>
      </c>
      <c r="AZ372" s="217"/>
      <c r="BA372" s="217"/>
      <c r="BB372" s="217"/>
      <c r="BC372" s="217"/>
      <c r="BD372" s="217"/>
      <c r="BE372" s="217"/>
      <c r="BF372" s="217"/>
      <c r="BG372" s="217"/>
      <c r="BH372" s="217"/>
      <c r="BI372" s="217"/>
      <c r="BJ372" s="217"/>
      <c r="BK372" s="217"/>
      <c r="BL372" s="217"/>
      <c r="BM372" s="217"/>
      <c r="BN372" s="217"/>
      <c r="BO372" s="217"/>
      <c r="BP372" s="217"/>
      <c r="BQ372" s="217"/>
      <c r="BR372" s="186" t="s">
        <v>254</v>
      </c>
      <c r="BS372" s="186" t="s">
        <v>254</v>
      </c>
      <c r="BT372" s="186" t="s">
        <v>377</v>
      </c>
      <c r="BU372" s="186"/>
      <c r="BV372" s="186">
        <v>3</v>
      </c>
      <c r="BW372" s="186" t="s">
        <v>378</v>
      </c>
      <c r="BX372" s="186" t="s">
        <v>198</v>
      </c>
      <c r="BY372" s="221">
        <v>1.4999999999999999E-2</v>
      </c>
      <c r="BZ372" s="217">
        <v>5</v>
      </c>
      <c r="CA372" s="217">
        <v>2.5</v>
      </c>
      <c r="CB372" s="217">
        <v>370</v>
      </c>
      <c r="CC372" s="217">
        <v>0</v>
      </c>
      <c r="CD372" s="217">
        <v>0</v>
      </c>
      <c r="CE372" s="217">
        <v>0</v>
      </c>
      <c r="CF372" s="186">
        <v>0</v>
      </c>
      <c r="CG372" s="186">
        <v>1</v>
      </c>
      <c r="CH372" s="101">
        <v>1</v>
      </c>
      <c r="CI372" s="101">
        <v>0</v>
      </c>
      <c r="CJ372" s="101">
        <v>0</v>
      </c>
      <c r="CK372" s="101">
        <v>0</v>
      </c>
      <c r="CL372" s="101">
        <v>0</v>
      </c>
      <c r="CM372" s="101">
        <v>0</v>
      </c>
      <c r="CN372" s="101">
        <v>0</v>
      </c>
      <c r="CO372" s="101">
        <v>5</v>
      </c>
      <c r="CP372" s="220">
        <v>2</v>
      </c>
      <c r="CQ372" s="216">
        <v>370</v>
      </c>
      <c r="CR372" s="222">
        <v>6.7567567567567571E-3</v>
      </c>
      <c r="CS372" s="198">
        <v>0.27750000000000002</v>
      </c>
      <c r="CT372" s="198">
        <v>41.07</v>
      </c>
      <c r="CU372" s="198">
        <v>0.26250000000000001</v>
      </c>
      <c r="CV372" s="198">
        <v>38.85</v>
      </c>
      <c r="CW372" s="222">
        <v>0.2252252252252252</v>
      </c>
      <c r="CX372" s="272"/>
      <c r="CY372" s="272">
        <v>655707.27272727282</v>
      </c>
      <c r="CZ372" s="272">
        <v>361</v>
      </c>
      <c r="DA372" s="272"/>
      <c r="DB372" s="272"/>
      <c r="DC372" s="272"/>
      <c r="DD372" s="230">
        <f t="shared" si="45"/>
        <v>0.22522522522522523</v>
      </c>
      <c r="DE372" s="273">
        <f t="shared" si="46"/>
        <v>368</v>
      </c>
      <c r="DF372" s="14">
        <f t="shared" si="47"/>
        <v>5</v>
      </c>
      <c r="DG372" s="148">
        <f t="shared" si="48"/>
        <v>3</v>
      </c>
      <c r="DH372" s="148" t="str">
        <f t="shared" si="49"/>
        <v/>
      </c>
      <c r="DI372" s="273">
        <f t="shared" si="50"/>
        <v>371</v>
      </c>
      <c r="DJ372" s="264">
        <f t="shared" si="51"/>
        <v>8.0862533692722376E-3</v>
      </c>
      <c r="DL372" s="14" t="str">
        <f>IFERROR(#REF!-AP372,"")</f>
        <v/>
      </c>
      <c r="DN372" s="274" t="str">
        <f>IFERROR(#REF!-M372,"")</f>
        <v/>
      </c>
      <c r="DO372" s="186" t="e">
        <f>IF(#REF!&gt;AQ372,0,1)</f>
        <v>#REF!</v>
      </c>
      <c r="DP372" s="186">
        <f t="shared" si="52"/>
        <v>1</v>
      </c>
      <c r="DQ372" s="186">
        <f t="shared" si="53"/>
        <v>1</v>
      </c>
      <c r="DR372" s="186"/>
      <c r="DS372" s="186"/>
      <c r="DT372" s="186"/>
      <c r="DU372" s="186"/>
      <c r="DV372" s="186"/>
      <c r="DW372" s="186"/>
      <c r="DX372" s="186"/>
      <c r="DY372" s="186"/>
      <c r="DZ372" s="186"/>
      <c r="EA372" s="186"/>
      <c r="EB372" s="186"/>
      <c r="EC372" s="186"/>
      <c r="ED372" s="186"/>
      <c r="EE372" s="186"/>
      <c r="EF372" s="186"/>
      <c r="EG372" s="186"/>
      <c r="EH372" s="186"/>
      <c r="EI372" s="186"/>
      <c r="EJ372" s="186"/>
    </row>
    <row r="373" spans="1:140" s="195" customFormat="1" ht="31.5" hidden="1" customHeight="1" x14ac:dyDescent="0.2">
      <c r="A373" s="214">
        <v>44942</v>
      </c>
      <c r="B373" s="194">
        <v>16</v>
      </c>
      <c r="C373" s="194">
        <v>1</v>
      </c>
      <c r="D373" s="193">
        <v>2023</v>
      </c>
      <c r="E373" s="194">
        <v>1</v>
      </c>
      <c r="F373" s="194">
        <v>2</v>
      </c>
      <c r="G373" s="194">
        <v>7</v>
      </c>
      <c r="H373" s="207" t="s">
        <v>379</v>
      </c>
      <c r="I373" s="148" t="s">
        <v>380</v>
      </c>
      <c r="J373" s="148" t="s">
        <v>193</v>
      </c>
      <c r="K373" s="148">
        <v>3</v>
      </c>
      <c r="L373" s="148">
        <v>2</v>
      </c>
      <c r="M373" s="208">
        <v>113</v>
      </c>
      <c r="N373" s="209">
        <v>105</v>
      </c>
      <c r="O373" s="210">
        <v>120</v>
      </c>
      <c r="P373" s="196"/>
      <c r="Q373" s="196">
        <v>195</v>
      </c>
      <c r="R373" s="196"/>
      <c r="S373" s="196"/>
      <c r="T373" s="196"/>
      <c r="U373" s="196"/>
      <c r="V373" s="196">
        <v>121</v>
      </c>
      <c r="W373" s="196"/>
      <c r="X373" s="196"/>
      <c r="Y373" s="196"/>
      <c r="Z373" s="197"/>
      <c r="AA373" s="197"/>
      <c r="AB373" s="196"/>
      <c r="AC373" s="196"/>
      <c r="AD373" s="196"/>
      <c r="AE373" s="196"/>
      <c r="AF373" s="196"/>
      <c r="AG373" s="196"/>
      <c r="AH373" s="196"/>
      <c r="AI373" s="196"/>
      <c r="AJ373" s="196"/>
      <c r="AK373" s="196"/>
      <c r="AL373" s="197"/>
      <c r="AM373" s="197"/>
      <c r="AN373" s="271">
        <v>195</v>
      </c>
      <c r="AO373" s="271">
        <v>121</v>
      </c>
      <c r="AP373" s="218">
        <v>108</v>
      </c>
      <c r="AQ373" s="219">
        <v>100</v>
      </c>
      <c r="AR373" s="217"/>
      <c r="AS373" s="217"/>
      <c r="AT373" s="217"/>
      <c r="AU373" s="217"/>
      <c r="AV373" s="217">
        <v>286</v>
      </c>
      <c r="AW373" s="217">
        <v>1</v>
      </c>
      <c r="AX373" s="217">
        <v>1</v>
      </c>
      <c r="AY373" s="217">
        <v>1</v>
      </c>
      <c r="AZ373" s="217"/>
      <c r="BA373" s="217"/>
      <c r="BB373" s="217"/>
      <c r="BC373" s="217"/>
      <c r="BD373" s="217"/>
      <c r="BE373" s="217"/>
      <c r="BF373" s="217"/>
      <c r="BG373" s="217"/>
      <c r="BH373" s="217"/>
      <c r="BI373" s="217"/>
      <c r="BJ373" s="217"/>
      <c r="BK373" s="217"/>
      <c r="BL373" s="217"/>
      <c r="BM373" s="217"/>
      <c r="BN373" s="217"/>
      <c r="BO373" s="217"/>
      <c r="BP373" s="217"/>
      <c r="BQ373" s="217"/>
      <c r="BR373" s="186" t="s">
        <v>254</v>
      </c>
      <c r="BS373" s="186" t="s">
        <v>254</v>
      </c>
      <c r="BT373" s="186" t="s">
        <v>381</v>
      </c>
      <c r="BU373" s="186"/>
      <c r="BV373" s="186">
        <v>3</v>
      </c>
      <c r="BW373" s="186" t="s">
        <v>378</v>
      </c>
      <c r="BX373" s="186" t="s">
        <v>198</v>
      </c>
      <c r="BY373" s="221">
        <v>1.4999999999999999E-2</v>
      </c>
      <c r="BZ373" s="217">
        <v>3</v>
      </c>
      <c r="CA373" s="217">
        <v>1.5</v>
      </c>
      <c r="CB373" s="217">
        <v>287</v>
      </c>
      <c r="CC373" s="217">
        <v>0</v>
      </c>
      <c r="CD373" s="217">
        <v>0</v>
      </c>
      <c r="CE373" s="217">
        <v>0</v>
      </c>
      <c r="CF373" s="186">
        <v>0</v>
      </c>
      <c r="CG373" s="186">
        <v>0</v>
      </c>
      <c r="CH373" s="101">
        <v>0</v>
      </c>
      <c r="CI373" s="101">
        <v>0</v>
      </c>
      <c r="CJ373" s="101">
        <v>0</v>
      </c>
      <c r="CK373" s="101">
        <v>0</v>
      </c>
      <c r="CL373" s="101">
        <v>0</v>
      </c>
      <c r="CM373" s="101">
        <v>0</v>
      </c>
      <c r="CN373" s="101">
        <v>0</v>
      </c>
      <c r="CO373" s="101">
        <v>3</v>
      </c>
      <c r="CP373" s="220">
        <v>1</v>
      </c>
      <c r="CQ373" s="216">
        <v>287</v>
      </c>
      <c r="CR373" s="222">
        <v>5.2264808362369342E-3</v>
      </c>
      <c r="CS373" s="198">
        <v>0.16950000000000001</v>
      </c>
      <c r="CT373" s="198">
        <v>32.430999999999997</v>
      </c>
      <c r="CU373" s="198">
        <v>0.18149999999999999</v>
      </c>
      <c r="CV373" s="198">
        <v>34.726999999999997</v>
      </c>
      <c r="CW373" s="222">
        <v>0.72566371681415931</v>
      </c>
      <c r="CX373" s="272"/>
      <c r="CY373" s="272">
        <v>508616.18181818182</v>
      </c>
      <c r="CZ373" s="272">
        <v>361</v>
      </c>
      <c r="DA373" s="272"/>
      <c r="DB373" s="272"/>
      <c r="DC373" s="272"/>
      <c r="DD373" s="230">
        <f t="shared" si="45"/>
        <v>0.72566371681415931</v>
      </c>
      <c r="DE373" s="273">
        <f t="shared" si="46"/>
        <v>286</v>
      </c>
      <c r="DF373" s="14">
        <f t="shared" si="47"/>
        <v>3</v>
      </c>
      <c r="DG373" s="148">
        <f t="shared" si="48"/>
        <v>2</v>
      </c>
      <c r="DH373" s="148" t="str">
        <f t="shared" si="49"/>
        <v/>
      </c>
      <c r="DI373" s="273">
        <f t="shared" si="50"/>
        <v>288</v>
      </c>
      <c r="DJ373" s="264">
        <f t="shared" si="51"/>
        <v>6.9444444444444441E-3</v>
      </c>
      <c r="DL373" s="14" t="str">
        <f>IFERROR(#REF!-AP373,"")</f>
        <v/>
      </c>
      <c r="DN373" s="274" t="str">
        <f>IFERROR(#REF!-M373,"")</f>
        <v/>
      </c>
      <c r="DO373" s="186" t="e">
        <f>IF(#REF!&gt;AQ373,0,1)</f>
        <v>#REF!</v>
      </c>
      <c r="DP373" s="186">
        <f t="shared" si="52"/>
        <v>1</v>
      </c>
      <c r="DQ373" s="186">
        <f t="shared" si="53"/>
        <v>0</v>
      </c>
      <c r="DR373" s="186"/>
      <c r="DS373" s="186"/>
      <c r="DT373" s="186"/>
      <c r="DU373" s="186"/>
      <c r="DV373" s="186"/>
      <c r="DW373" s="186"/>
      <c r="DX373" s="186"/>
      <c r="DY373" s="186"/>
      <c r="DZ373" s="186"/>
      <c r="EA373" s="186"/>
      <c r="EB373" s="186"/>
      <c r="EC373" s="186"/>
      <c r="ED373" s="186"/>
      <c r="EE373" s="186"/>
      <c r="EF373" s="186"/>
      <c r="EG373" s="186"/>
      <c r="EH373" s="186"/>
      <c r="EI373" s="186"/>
      <c r="EJ373" s="186"/>
    </row>
    <row r="374" spans="1:140" s="195" customFormat="1" ht="31.5" hidden="1" customHeight="1" x14ac:dyDescent="0.2">
      <c r="A374" s="214">
        <v>44942</v>
      </c>
      <c r="B374" s="194">
        <v>16</v>
      </c>
      <c r="C374" s="194">
        <v>1</v>
      </c>
      <c r="D374" s="193">
        <v>2023</v>
      </c>
      <c r="E374" s="194">
        <v>29</v>
      </c>
      <c r="F374" s="194">
        <v>81</v>
      </c>
      <c r="G374" s="194">
        <v>7</v>
      </c>
      <c r="H374" s="207" t="s">
        <v>199</v>
      </c>
      <c r="I374" s="148" t="s">
        <v>200</v>
      </c>
      <c r="J374" s="148" t="s">
        <v>193</v>
      </c>
      <c r="K374" s="148">
        <v>2</v>
      </c>
      <c r="L374" s="148">
        <v>3</v>
      </c>
      <c r="M374" s="208">
        <v>388</v>
      </c>
      <c r="N374" s="209">
        <v>360</v>
      </c>
      <c r="O374" s="210">
        <v>415</v>
      </c>
      <c r="P374" s="196"/>
      <c r="Q374" s="196"/>
      <c r="R374" s="196"/>
      <c r="S374" s="196"/>
      <c r="T374" s="196"/>
      <c r="U374" s="196"/>
      <c r="V374" s="196"/>
      <c r="W374" s="196"/>
      <c r="X374" s="196"/>
      <c r="Y374" s="196"/>
      <c r="Z374" s="197"/>
      <c r="AA374" s="197"/>
      <c r="AB374" s="196"/>
      <c r="AC374" s="196">
        <v>452</v>
      </c>
      <c r="AD374" s="196">
        <v>492</v>
      </c>
      <c r="AE374" s="196">
        <v>506</v>
      </c>
      <c r="AF374" s="196"/>
      <c r="AG374" s="196"/>
      <c r="AH374" s="196">
        <v>349</v>
      </c>
      <c r="AI374" s="196">
        <v>382</v>
      </c>
      <c r="AJ374" s="196">
        <v>371</v>
      </c>
      <c r="AK374" s="196"/>
      <c r="AL374" s="197"/>
      <c r="AM374" s="197"/>
      <c r="AN374" s="271">
        <v>483.33333333333331</v>
      </c>
      <c r="AO374" s="271">
        <v>367.33333333333331</v>
      </c>
      <c r="AP374" s="218">
        <v>60</v>
      </c>
      <c r="AQ374" s="219">
        <v>120</v>
      </c>
      <c r="AR374" s="217"/>
      <c r="AS374" s="217"/>
      <c r="AT374" s="217"/>
      <c r="AU374" s="217"/>
      <c r="AV374" s="217"/>
      <c r="AW374" s="217"/>
      <c r="AX374" s="217"/>
      <c r="AY374" s="217"/>
      <c r="AZ374" s="217"/>
      <c r="BA374" s="217"/>
      <c r="BB374" s="217"/>
      <c r="BC374" s="217"/>
      <c r="BD374" s="217"/>
      <c r="BE374" s="217"/>
      <c r="BF374" s="217"/>
      <c r="BG374" s="217"/>
      <c r="BH374" s="217">
        <v>460</v>
      </c>
      <c r="BI374" s="217">
        <v>8</v>
      </c>
      <c r="BJ374" s="217">
        <v>2</v>
      </c>
      <c r="BK374" s="217">
        <v>3</v>
      </c>
      <c r="BL374" s="217"/>
      <c r="BM374" s="217"/>
      <c r="BN374" s="217"/>
      <c r="BO374" s="217"/>
      <c r="BP374" s="217"/>
      <c r="BQ374" s="217"/>
      <c r="BR374" s="186" t="s">
        <v>201</v>
      </c>
      <c r="BS374" s="186" t="s">
        <v>202</v>
      </c>
      <c r="BT374" s="186" t="s">
        <v>203</v>
      </c>
      <c r="BU374" s="186"/>
      <c r="BV374" s="186">
        <v>3</v>
      </c>
      <c r="BW374" s="186" t="s">
        <v>204</v>
      </c>
      <c r="BX374" s="186" t="s">
        <v>198</v>
      </c>
      <c r="BY374" s="221">
        <v>1.4999999999999999E-2</v>
      </c>
      <c r="BZ374" s="217">
        <v>0</v>
      </c>
      <c r="CA374" s="217">
        <v>0</v>
      </c>
      <c r="CB374" s="217">
        <v>0</v>
      </c>
      <c r="CC374" s="217">
        <v>13</v>
      </c>
      <c r="CD374" s="217">
        <v>4.333333333333333</v>
      </c>
      <c r="CE374" s="217">
        <v>464</v>
      </c>
      <c r="CF374" s="186">
        <v>2</v>
      </c>
      <c r="CG374" s="186">
        <v>0</v>
      </c>
      <c r="CH374" s="101">
        <v>1</v>
      </c>
      <c r="CI374" s="101">
        <v>0</v>
      </c>
      <c r="CJ374" s="101">
        <v>0</v>
      </c>
      <c r="CK374" s="101">
        <v>0</v>
      </c>
      <c r="CL374" s="101">
        <v>0</v>
      </c>
      <c r="CM374" s="101">
        <v>0</v>
      </c>
      <c r="CN374" s="101">
        <v>0</v>
      </c>
      <c r="CO374" s="101">
        <v>13</v>
      </c>
      <c r="CP374" s="220">
        <v>4</v>
      </c>
      <c r="CQ374" s="216">
        <v>464</v>
      </c>
      <c r="CR374" s="222">
        <v>9.3390804597701139E-3</v>
      </c>
      <c r="CS374" s="198">
        <v>1.6813333333333329</v>
      </c>
      <c r="CT374" s="198">
        <v>180.03200000000001</v>
      </c>
      <c r="CU374" s="198">
        <v>1.591777777777778</v>
      </c>
      <c r="CV374" s="198">
        <v>170.4426666666667</v>
      </c>
      <c r="CW374" s="222">
        <v>0.24570446735395179</v>
      </c>
      <c r="CX374" s="272"/>
      <c r="CY374" s="272">
        <v>456829.09090909088</v>
      </c>
      <c r="CZ374" s="272">
        <v>361</v>
      </c>
      <c r="DA374" s="272"/>
      <c r="DB374" s="272"/>
      <c r="DC374" s="272"/>
      <c r="DD374" s="230">
        <f t="shared" si="45"/>
        <v>0.24570446735395185</v>
      </c>
      <c r="DE374" s="273">
        <f t="shared" si="46"/>
        <v>460</v>
      </c>
      <c r="DF374" s="14">
        <f t="shared" si="47"/>
        <v>13</v>
      </c>
      <c r="DG374" s="148">
        <f t="shared" si="48"/>
        <v>4</v>
      </c>
      <c r="DH374" s="148" t="str">
        <f t="shared" si="49"/>
        <v/>
      </c>
      <c r="DI374" s="273">
        <f t="shared" si="50"/>
        <v>464</v>
      </c>
      <c r="DJ374" s="264">
        <f t="shared" si="51"/>
        <v>8.6206896551724137E-3</v>
      </c>
      <c r="DL374" s="14" t="str">
        <f>IFERROR(#REF!-AP374,"")</f>
        <v/>
      </c>
      <c r="DN374" s="274" t="str">
        <f>IFERROR(#REF!-M374,"")</f>
        <v/>
      </c>
      <c r="DO374" s="186" t="e">
        <f>IF(#REF!&gt;AQ374,0,1)</f>
        <v>#REF!</v>
      </c>
      <c r="DP374" s="186">
        <f t="shared" si="52"/>
        <v>1</v>
      </c>
      <c r="DQ374" s="186">
        <f t="shared" si="53"/>
        <v>1</v>
      </c>
      <c r="DR374" s="186"/>
      <c r="DS374" s="186"/>
      <c r="DT374" s="186"/>
      <c r="DU374" s="186"/>
      <c r="DV374" s="186"/>
      <c r="DW374" s="186"/>
      <c r="DX374" s="186"/>
      <c r="DY374" s="186"/>
      <c r="DZ374" s="186"/>
      <c r="EA374" s="186"/>
      <c r="EB374" s="186"/>
      <c r="EC374" s="186"/>
      <c r="ED374" s="186"/>
      <c r="EE374" s="186"/>
      <c r="EF374" s="186"/>
      <c r="EG374" s="186"/>
      <c r="EH374" s="186"/>
      <c r="EI374" s="186"/>
      <c r="EJ374" s="186"/>
    </row>
    <row r="375" spans="1:140" s="195" customFormat="1" ht="31.5" hidden="1" customHeight="1" x14ac:dyDescent="0.2">
      <c r="A375" s="214">
        <v>44942</v>
      </c>
      <c r="B375" s="194">
        <v>16</v>
      </c>
      <c r="C375" s="194">
        <v>1</v>
      </c>
      <c r="D375" s="193">
        <v>2023</v>
      </c>
      <c r="E375" s="194">
        <v>29</v>
      </c>
      <c r="F375" s="194">
        <v>83</v>
      </c>
      <c r="G375" s="194">
        <v>7</v>
      </c>
      <c r="H375" s="207" t="s">
        <v>205</v>
      </c>
      <c r="I375" s="148" t="s">
        <v>206</v>
      </c>
      <c r="J375" s="148" t="s">
        <v>193</v>
      </c>
      <c r="K375" s="148">
        <v>2</v>
      </c>
      <c r="L375" s="148">
        <v>3</v>
      </c>
      <c r="M375" s="208">
        <v>22</v>
      </c>
      <c r="N375" s="209">
        <v>20</v>
      </c>
      <c r="O375" s="210">
        <v>23</v>
      </c>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v>112</v>
      </c>
      <c r="AM375" s="197">
        <v>117</v>
      </c>
      <c r="AN375" s="271"/>
      <c r="AO375" s="271"/>
      <c r="AP375" s="218">
        <v>60</v>
      </c>
      <c r="AQ375" s="219">
        <v>120</v>
      </c>
      <c r="AR375" s="217">
        <v>62.882096069868993</v>
      </c>
      <c r="AS375" s="217">
        <v>114.5</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t="s">
        <v>201</v>
      </c>
      <c r="BS375" s="186" t="s">
        <v>202</v>
      </c>
      <c r="BT375" s="186" t="s">
        <v>207</v>
      </c>
      <c r="BU375" s="186"/>
      <c r="BV375" s="186">
        <v>3</v>
      </c>
      <c r="BW375" s="186" t="s">
        <v>204</v>
      </c>
      <c r="BX375" s="186" t="s">
        <v>198</v>
      </c>
      <c r="BY375" s="221">
        <v>1.4999999999999999E-2</v>
      </c>
      <c r="BZ375" s="217">
        <v>0</v>
      </c>
      <c r="CA375" s="217">
        <v>0</v>
      </c>
      <c r="CB375" s="217">
        <v>0</v>
      </c>
      <c r="CC375" s="217">
        <v>0</v>
      </c>
      <c r="CD375" s="217">
        <v>0</v>
      </c>
      <c r="CE375" s="217">
        <v>0</v>
      </c>
      <c r="CF375" s="186">
        <v>0</v>
      </c>
      <c r="CG375" s="186">
        <v>0</v>
      </c>
      <c r="CH375" s="101">
        <v>0</v>
      </c>
      <c r="CI375" s="101">
        <v>0</v>
      </c>
      <c r="CJ375" s="101">
        <v>0</v>
      </c>
      <c r="CK375" s="101">
        <v>0</v>
      </c>
      <c r="CL375" s="101">
        <v>0</v>
      </c>
      <c r="CM375" s="101">
        <v>0</v>
      </c>
      <c r="CN375" s="101">
        <v>0</v>
      </c>
      <c r="CO375" s="101">
        <v>0</v>
      </c>
      <c r="CP375" s="220">
        <v>0</v>
      </c>
      <c r="CQ375" s="216">
        <v>0</v>
      </c>
      <c r="CR375" s="222"/>
      <c r="CS375" s="198">
        <v>0</v>
      </c>
      <c r="CT375" s="198">
        <v>0</v>
      </c>
      <c r="CU375" s="198"/>
      <c r="CV375" s="198"/>
      <c r="CW375" s="222"/>
      <c r="CX375" s="272">
        <v>0</v>
      </c>
      <c r="CY375" s="272">
        <v>0</v>
      </c>
      <c r="CZ375" s="272">
        <v>361</v>
      </c>
      <c r="DA375" s="272"/>
      <c r="DB375" s="272"/>
      <c r="DC375" s="272"/>
      <c r="DD375" s="230">
        <f t="shared" si="45"/>
        <v>-1</v>
      </c>
      <c r="DE375" s="273">
        <f t="shared" si="46"/>
        <v>0</v>
      </c>
      <c r="DF375" s="14">
        <f t="shared" si="47"/>
        <v>0</v>
      </c>
      <c r="DG375" s="148">
        <f t="shared" si="48"/>
        <v>0</v>
      </c>
      <c r="DH375" s="148">
        <f t="shared" si="49"/>
        <v>0</v>
      </c>
      <c r="DI375" s="273">
        <f t="shared" si="50"/>
        <v>0</v>
      </c>
      <c r="DJ375" s="264" t="str">
        <f t="shared" si="51"/>
        <v/>
      </c>
      <c r="DL375" s="14" t="str">
        <f>IFERROR(#REF!-AP375,"")</f>
        <v/>
      </c>
      <c r="DN375" s="274" t="str">
        <f>IFERROR(#REF!-M375,"")</f>
        <v/>
      </c>
      <c r="DO375" s="186" t="e">
        <f>IF(#REF!&gt;AQ375,0,1)</f>
        <v>#REF!</v>
      </c>
      <c r="DP375" s="186">
        <f t="shared" si="52"/>
        <v>0</v>
      </c>
      <c r="DQ375" s="186">
        <f t="shared" si="53"/>
        <v>1</v>
      </c>
      <c r="DR375" s="186"/>
      <c r="DS375" s="186"/>
      <c r="DT375" s="186"/>
      <c r="DU375" s="186"/>
      <c r="DV375" s="186"/>
      <c r="DW375" s="186"/>
      <c r="DX375" s="186"/>
      <c r="DY375" s="186"/>
      <c r="DZ375" s="186"/>
      <c r="EA375" s="186"/>
      <c r="EB375" s="186"/>
      <c r="EC375" s="186"/>
      <c r="ED375" s="186"/>
      <c r="EE375" s="186"/>
      <c r="EF375" s="186"/>
      <c r="EG375" s="186"/>
      <c r="EH375" s="186"/>
      <c r="EI375" s="186"/>
      <c r="EJ375" s="186"/>
    </row>
    <row r="376" spans="1:140" s="195" customFormat="1" ht="31.5" hidden="1" customHeight="1" x14ac:dyDescent="0.2">
      <c r="A376" s="214">
        <v>44942</v>
      </c>
      <c r="B376" s="194">
        <v>16</v>
      </c>
      <c r="C376" s="194">
        <v>1</v>
      </c>
      <c r="D376" s="193">
        <v>2023</v>
      </c>
      <c r="E376" s="194">
        <v>423</v>
      </c>
      <c r="F376" s="194">
        <v>669</v>
      </c>
      <c r="G376" s="194">
        <v>8</v>
      </c>
      <c r="H376" s="207" t="s">
        <v>241</v>
      </c>
      <c r="I376" s="148" t="s">
        <v>242</v>
      </c>
      <c r="J376" s="148" t="s">
        <v>193</v>
      </c>
      <c r="K376" s="148">
        <v>2</v>
      </c>
      <c r="L376" s="148">
        <v>2</v>
      </c>
      <c r="M376" s="208">
        <v>954</v>
      </c>
      <c r="N376" s="209">
        <v>897</v>
      </c>
      <c r="O376" s="210">
        <v>1021</v>
      </c>
      <c r="P376" s="196"/>
      <c r="Q376" s="196">
        <v>1285</v>
      </c>
      <c r="R376" s="196">
        <v>1379</v>
      </c>
      <c r="S376" s="196">
        <v>1177</v>
      </c>
      <c r="T376" s="196"/>
      <c r="U376" s="196"/>
      <c r="V376" s="196">
        <v>1049</v>
      </c>
      <c r="W376" s="196">
        <v>1033</v>
      </c>
      <c r="X376" s="196">
        <v>1006</v>
      </c>
      <c r="Y376" s="196"/>
      <c r="Z376" s="197">
        <v>161</v>
      </c>
      <c r="AA376" s="197">
        <v>158</v>
      </c>
      <c r="AB376" s="196"/>
      <c r="AC376" s="196">
        <v>1193</v>
      </c>
      <c r="AD376" s="196">
        <v>1186</v>
      </c>
      <c r="AE376" s="196">
        <v>1242</v>
      </c>
      <c r="AF376" s="196"/>
      <c r="AG376" s="196"/>
      <c r="AH376" s="196">
        <v>960</v>
      </c>
      <c r="AI376" s="196">
        <v>975</v>
      </c>
      <c r="AJ376" s="196">
        <v>935</v>
      </c>
      <c r="AK376" s="196"/>
      <c r="AL376" s="197">
        <v>162</v>
      </c>
      <c r="AM376" s="197">
        <v>163</v>
      </c>
      <c r="AN376" s="271">
        <v>1243.666666666667</v>
      </c>
      <c r="AO376" s="271">
        <v>993</v>
      </c>
      <c r="AP376" s="218">
        <v>40</v>
      </c>
      <c r="AQ376" s="219">
        <v>180</v>
      </c>
      <c r="AR376" s="217">
        <v>44.720496894409941</v>
      </c>
      <c r="AS376" s="217">
        <v>161</v>
      </c>
      <c r="AT376" s="217"/>
      <c r="AU376" s="217"/>
      <c r="AV376" s="217">
        <v>522</v>
      </c>
      <c r="AW376" s="217">
        <v>2</v>
      </c>
      <c r="AX376" s="217">
        <v>2</v>
      </c>
      <c r="AY376" s="217">
        <v>2</v>
      </c>
      <c r="AZ376" s="217"/>
      <c r="BA376" s="217"/>
      <c r="BB376" s="217"/>
      <c r="BC376" s="217"/>
      <c r="BD376" s="217"/>
      <c r="BE376" s="217"/>
      <c r="BF376" s="217"/>
      <c r="BG376" s="217"/>
      <c r="BH376" s="217">
        <v>384</v>
      </c>
      <c r="BI376" s="217">
        <v>10</v>
      </c>
      <c r="BJ376" s="217">
        <v>2</v>
      </c>
      <c r="BK376" s="217">
        <v>4</v>
      </c>
      <c r="BL376" s="217"/>
      <c r="BM376" s="217"/>
      <c r="BN376" s="217"/>
      <c r="BO376" s="217"/>
      <c r="BP376" s="217"/>
      <c r="BQ376" s="217"/>
      <c r="BR376" s="186" t="s">
        <v>194</v>
      </c>
      <c r="BS376" s="186" t="s">
        <v>195</v>
      </c>
      <c r="BT376" s="186" t="s">
        <v>243</v>
      </c>
      <c r="BU376" s="186" t="s">
        <v>197</v>
      </c>
      <c r="BV376" s="186">
        <v>3</v>
      </c>
      <c r="BW376" s="186" t="s">
        <v>241</v>
      </c>
      <c r="BX376" s="186" t="s">
        <v>198</v>
      </c>
      <c r="BY376" s="221">
        <v>1.4999999999999999E-2</v>
      </c>
      <c r="BZ376" s="217">
        <v>6</v>
      </c>
      <c r="CA376" s="217">
        <v>3</v>
      </c>
      <c r="CB376" s="217">
        <v>525</v>
      </c>
      <c r="CC376" s="217">
        <v>16</v>
      </c>
      <c r="CD376" s="217">
        <v>8</v>
      </c>
      <c r="CE376" s="217">
        <v>392</v>
      </c>
      <c r="CF376" s="186">
        <v>6</v>
      </c>
      <c r="CG376" s="186">
        <v>2</v>
      </c>
      <c r="CH376" s="101">
        <v>3</v>
      </c>
      <c r="CI376" s="101">
        <v>0</v>
      </c>
      <c r="CJ376" s="101">
        <v>0</v>
      </c>
      <c r="CK376" s="101">
        <v>0</v>
      </c>
      <c r="CL376" s="101">
        <v>0</v>
      </c>
      <c r="CM376" s="101">
        <v>0</v>
      </c>
      <c r="CN376" s="101">
        <v>0</v>
      </c>
      <c r="CO376" s="101">
        <v>22</v>
      </c>
      <c r="CP376" s="220">
        <v>11</v>
      </c>
      <c r="CQ376" s="216">
        <v>917</v>
      </c>
      <c r="CR376" s="222">
        <v>1.199563794983642E-2</v>
      </c>
      <c r="CS376" s="198">
        <v>10.494</v>
      </c>
      <c r="CT376" s="198">
        <v>874.81799999999998</v>
      </c>
      <c r="CU376" s="198">
        <v>10.923</v>
      </c>
      <c r="CV376" s="198">
        <v>910.58100000000002</v>
      </c>
      <c r="CW376" s="222">
        <v>0.30363382250174709</v>
      </c>
      <c r="CX376" s="272">
        <v>0.2459722222222222</v>
      </c>
      <c r="CY376" s="272">
        <v>601885.45454545459</v>
      </c>
      <c r="CZ376" s="272">
        <v>361</v>
      </c>
      <c r="DA376" s="272"/>
      <c r="DB376" s="272"/>
      <c r="DC376" s="272"/>
      <c r="DD376" s="230">
        <f t="shared" si="45"/>
        <v>0.30363382250174736</v>
      </c>
      <c r="DE376" s="273">
        <f t="shared" si="46"/>
        <v>906</v>
      </c>
      <c r="DF376" s="14">
        <f t="shared" si="47"/>
        <v>22</v>
      </c>
      <c r="DG376" s="148">
        <f t="shared" si="48"/>
        <v>11</v>
      </c>
      <c r="DH376" s="148">
        <f t="shared" si="49"/>
        <v>0.2</v>
      </c>
      <c r="DI376" s="273">
        <f t="shared" si="50"/>
        <v>917</v>
      </c>
      <c r="DJ376" s="264">
        <f t="shared" si="51"/>
        <v>1.1995637949836423E-2</v>
      </c>
      <c r="DL376" s="14" t="str">
        <f>IFERROR(#REF!-AP376,"")</f>
        <v/>
      </c>
      <c r="DN376" s="274" t="str">
        <f>IFERROR(#REF!-M376,"")</f>
        <v/>
      </c>
      <c r="DO376" s="186" t="e">
        <f>IF(#REF!&gt;AQ376,0,1)</f>
        <v>#REF!</v>
      </c>
      <c r="DP376" s="186">
        <f t="shared" si="52"/>
        <v>1</v>
      </c>
      <c r="DQ376" s="186">
        <f t="shared" si="53"/>
        <v>1</v>
      </c>
      <c r="DR376" s="186"/>
      <c r="DS376" s="186"/>
      <c r="DT376" s="186"/>
      <c r="DU376" s="186"/>
      <c r="DV376" s="186"/>
      <c r="DW376" s="186"/>
      <c r="DX376" s="186"/>
      <c r="DY376" s="186"/>
      <c r="DZ376" s="186"/>
      <c r="EA376" s="186"/>
      <c r="EB376" s="186"/>
      <c r="EC376" s="186"/>
      <c r="ED376" s="186"/>
      <c r="EE376" s="186"/>
      <c r="EF376" s="186"/>
      <c r="EG376" s="186"/>
      <c r="EH376" s="186"/>
      <c r="EI376" s="186"/>
      <c r="EJ376" s="186"/>
    </row>
    <row r="377" spans="1:140" s="195" customFormat="1" ht="31.5" hidden="1" customHeight="1" x14ac:dyDescent="0.2">
      <c r="A377" s="214">
        <v>44942</v>
      </c>
      <c r="B377" s="194">
        <v>16</v>
      </c>
      <c r="C377" s="194">
        <v>1</v>
      </c>
      <c r="D377" s="193">
        <v>2023</v>
      </c>
      <c r="E377" s="194">
        <v>571</v>
      </c>
      <c r="F377" s="194">
        <v>1064</v>
      </c>
      <c r="G377" s="194">
        <v>9</v>
      </c>
      <c r="H377" s="207" t="s">
        <v>396</v>
      </c>
      <c r="I377" s="148" t="s">
        <v>397</v>
      </c>
      <c r="J377" s="148" t="s">
        <v>193</v>
      </c>
      <c r="K377" s="148">
        <v>1</v>
      </c>
      <c r="L377" s="148"/>
      <c r="M377" s="208">
        <v>0</v>
      </c>
      <c r="N377" s="209">
        <v>0</v>
      </c>
      <c r="O377" s="210">
        <v>0</v>
      </c>
      <c r="P377" s="196"/>
      <c r="Q377" s="196">
        <v>1469</v>
      </c>
      <c r="R377" s="196">
        <v>1373</v>
      </c>
      <c r="S377" s="196">
        <v>1395</v>
      </c>
      <c r="T377" s="196"/>
      <c r="U377" s="196"/>
      <c r="V377" s="196">
        <v>1207</v>
      </c>
      <c r="W377" s="196">
        <v>1112</v>
      </c>
      <c r="X377" s="196">
        <v>1172</v>
      </c>
      <c r="Y377" s="196"/>
      <c r="Z377" s="197">
        <v>148</v>
      </c>
      <c r="AA377" s="197">
        <v>146</v>
      </c>
      <c r="AB377" s="196"/>
      <c r="AC377" s="196">
        <v>1310</v>
      </c>
      <c r="AD377" s="196">
        <v>1346</v>
      </c>
      <c r="AE377" s="196">
        <v>1311</v>
      </c>
      <c r="AF377" s="196"/>
      <c r="AG377" s="196"/>
      <c r="AH377" s="196">
        <v>1033</v>
      </c>
      <c r="AI377" s="196">
        <v>1054</v>
      </c>
      <c r="AJ377" s="196">
        <v>1015</v>
      </c>
      <c r="AK377" s="196"/>
      <c r="AL377" s="197">
        <v>141</v>
      </c>
      <c r="AM377" s="197">
        <v>145</v>
      </c>
      <c r="AN377" s="271">
        <v>1367.333333333333</v>
      </c>
      <c r="AO377" s="271">
        <v>1098.833333333333</v>
      </c>
      <c r="AP377" s="218">
        <v>20</v>
      </c>
      <c r="AQ377" s="219">
        <v>180</v>
      </c>
      <c r="AR377" s="217">
        <v>24.827586206896552</v>
      </c>
      <c r="AS377" s="217">
        <v>145</v>
      </c>
      <c r="AT377" s="217"/>
      <c r="AU377" s="217"/>
      <c r="AV377" s="217"/>
      <c r="AW377" s="217">
        <v>2</v>
      </c>
      <c r="AX377" s="217">
        <v>2</v>
      </c>
      <c r="AY377" s="217">
        <v>4</v>
      </c>
      <c r="AZ377" s="217"/>
      <c r="BA377" s="217"/>
      <c r="BB377" s="217"/>
      <c r="BC377" s="217"/>
      <c r="BD377" s="217"/>
      <c r="BE377" s="217"/>
      <c r="BF377" s="217"/>
      <c r="BG377" s="217"/>
      <c r="BH377" s="217">
        <v>780</v>
      </c>
      <c r="BI377" s="217">
        <v>8</v>
      </c>
      <c r="BJ377" s="217">
        <v>2</v>
      </c>
      <c r="BK377" s="217">
        <v>6</v>
      </c>
      <c r="BL377" s="217"/>
      <c r="BM377" s="217"/>
      <c r="BN377" s="217"/>
      <c r="BO377" s="217"/>
      <c r="BP377" s="217"/>
      <c r="BQ377" s="217"/>
      <c r="BR377" s="186" t="s">
        <v>194</v>
      </c>
      <c r="BS377" s="186" t="s">
        <v>195</v>
      </c>
      <c r="BT377" s="186" t="s">
        <v>398</v>
      </c>
      <c r="BU377" s="186" t="s">
        <v>197</v>
      </c>
      <c r="BV377" s="186">
        <v>3</v>
      </c>
      <c r="BW377" s="186" t="s">
        <v>399</v>
      </c>
      <c r="BX377" s="186" t="s">
        <v>198</v>
      </c>
      <c r="BY377" s="221">
        <v>1.4999999999999999E-2</v>
      </c>
      <c r="BZ377" s="217">
        <v>8</v>
      </c>
      <c r="CA377" s="217"/>
      <c r="CB377" s="217">
        <v>0</v>
      </c>
      <c r="CC377" s="217">
        <v>16</v>
      </c>
      <c r="CD377" s="217"/>
      <c r="CE377" s="217">
        <v>780</v>
      </c>
      <c r="CF377" s="186">
        <v>0</v>
      </c>
      <c r="CG377" s="186">
        <v>0</v>
      </c>
      <c r="CH377" s="101">
        <v>0</v>
      </c>
      <c r="CI377" s="101">
        <v>0</v>
      </c>
      <c r="CJ377" s="101">
        <v>0</v>
      </c>
      <c r="CK377" s="101">
        <v>0</v>
      </c>
      <c r="CL377" s="101">
        <v>0</v>
      </c>
      <c r="CM377" s="101">
        <v>0</v>
      </c>
      <c r="CN377" s="101">
        <v>0</v>
      </c>
      <c r="CO377" s="101">
        <v>24</v>
      </c>
      <c r="CP377" s="220">
        <v>0</v>
      </c>
      <c r="CQ377" s="216">
        <v>780</v>
      </c>
      <c r="CR377" s="222">
        <v>0</v>
      </c>
      <c r="CS377" s="198">
        <v>0</v>
      </c>
      <c r="CT377" s="198">
        <v>0</v>
      </c>
      <c r="CU377" s="198">
        <v>0</v>
      </c>
      <c r="CV377" s="198">
        <v>857.08999999999992</v>
      </c>
      <c r="CW377" s="222"/>
      <c r="CX377" s="272">
        <v>0</v>
      </c>
      <c r="CY377" s="272">
        <v>255981.81818181821</v>
      </c>
      <c r="CZ377" s="272">
        <v>361</v>
      </c>
      <c r="DA377" s="272"/>
      <c r="DB377" s="272"/>
      <c r="DC377" s="272"/>
      <c r="DD377" s="230" t="str">
        <f t="shared" si="45"/>
        <v/>
      </c>
      <c r="DE377" s="273">
        <f t="shared" si="46"/>
        <v>780</v>
      </c>
      <c r="DF377" s="14">
        <f t="shared" si="47"/>
        <v>24</v>
      </c>
      <c r="DG377" s="148" t="str">
        <f t="shared" si="48"/>
        <v/>
      </c>
      <c r="DH377" s="148">
        <f t="shared" si="49"/>
        <v>0</v>
      </c>
      <c r="DI377" s="273" t="str">
        <f t="shared" si="50"/>
        <v/>
      </c>
      <c r="DJ377" s="264" t="str">
        <f t="shared" si="51"/>
        <v/>
      </c>
      <c r="DL377" s="14" t="str">
        <f>IFERROR(#REF!-AP377,"")</f>
        <v/>
      </c>
      <c r="DN377" s="274" t="str">
        <f>IFERROR(#REF!-M377,"")</f>
        <v/>
      </c>
      <c r="DO377" s="186" t="e">
        <f>IF(#REF!&gt;AQ377,0,1)</f>
        <v>#REF!</v>
      </c>
      <c r="DP377" s="186">
        <f t="shared" si="52"/>
        <v>1</v>
      </c>
      <c r="DQ377" s="186">
        <f t="shared" si="53"/>
        <v>0</v>
      </c>
      <c r="DR377" s="186"/>
      <c r="DS377" s="186"/>
      <c r="DT377" s="186"/>
      <c r="DU377" s="186"/>
      <c r="DV377" s="186"/>
      <c r="DW377" s="186"/>
      <c r="DX377" s="186"/>
      <c r="DY377" s="186"/>
      <c r="DZ377" s="186"/>
      <c r="EA377" s="186"/>
      <c r="EB377" s="186"/>
      <c r="EC377" s="186"/>
      <c r="ED377" s="186"/>
      <c r="EE377" s="186"/>
      <c r="EF377" s="186"/>
      <c r="EG377" s="186"/>
      <c r="EH377" s="186"/>
      <c r="EI377" s="186"/>
      <c r="EJ377" s="186"/>
    </row>
    <row r="378" spans="1:140" s="195" customFormat="1" ht="31.5" hidden="1" customHeight="1" x14ac:dyDescent="0.2">
      <c r="A378" s="214">
        <v>44942</v>
      </c>
      <c r="B378" s="194">
        <v>16</v>
      </c>
      <c r="C378" s="194">
        <v>1</v>
      </c>
      <c r="D378" s="193">
        <v>2023</v>
      </c>
      <c r="E378" s="194">
        <v>571</v>
      </c>
      <c r="F378" s="194">
        <v>1065</v>
      </c>
      <c r="G378" s="194">
        <v>9</v>
      </c>
      <c r="H378" s="207" t="s">
        <v>400</v>
      </c>
      <c r="I378" s="148" t="s">
        <v>401</v>
      </c>
      <c r="J378" s="148" t="s">
        <v>193</v>
      </c>
      <c r="K378" s="148">
        <v>1</v>
      </c>
      <c r="L378" s="148"/>
      <c r="M378" s="208">
        <v>69</v>
      </c>
      <c r="N378" s="209">
        <v>66</v>
      </c>
      <c r="O378" s="210">
        <v>73</v>
      </c>
      <c r="P378" s="196"/>
      <c r="Q378" s="196">
        <v>91</v>
      </c>
      <c r="R378" s="196">
        <v>94</v>
      </c>
      <c r="S378" s="196">
        <v>85</v>
      </c>
      <c r="T378" s="196"/>
      <c r="U378" s="196"/>
      <c r="V378" s="196">
        <v>78</v>
      </c>
      <c r="W378" s="196">
        <v>75</v>
      </c>
      <c r="X378" s="196">
        <v>74</v>
      </c>
      <c r="Y378" s="196"/>
      <c r="Z378" s="197"/>
      <c r="AA378" s="197"/>
      <c r="AB378" s="196"/>
      <c r="AC378" s="196">
        <v>86</v>
      </c>
      <c r="AD378" s="196">
        <v>85</v>
      </c>
      <c r="AE378" s="196">
        <v>84</v>
      </c>
      <c r="AF378" s="196"/>
      <c r="AG378" s="196"/>
      <c r="AH378" s="196">
        <v>68</v>
      </c>
      <c r="AI378" s="196">
        <v>69</v>
      </c>
      <c r="AJ378" s="196">
        <v>66</v>
      </c>
      <c r="AK378" s="196"/>
      <c r="AL378" s="197"/>
      <c r="AM378" s="197"/>
      <c r="AN378" s="271">
        <v>87.5</v>
      </c>
      <c r="AO378" s="271">
        <v>71.666666666666671</v>
      </c>
      <c r="AP378" s="218">
        <v>20</v>
      </c>
      <c r="AQ378" s="219">
        <v>180</v>
      </c>
      <c r="AR378" s="217"/>
      <c r="AS378" s="217"/>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t="s">
        <v>194</v>
      </c>
      <c r="BS378" s="186" t="s">
        <v>195</v>
      </c>
      <c r="BT378" s="186" t="s">
        <v>402</v>
      </c>
      <c r="BU378" s="186" t="s">
        <v>197</v>
      </c>
      <c r="BV378" s="186">
        <v>3</v>
      </c>
      <c r="BW378" s="186" t="s">
        <v>399</v>
      </c>
      <c r="BX378" s="186" t="s">
        <v>198</v>
      </c>
      <c r="BY378" s="221">
        <v>1.4999999999999999E-2</v>
      </c>
      <c r="BZ378" s="217">
        <v>0</v>
      </c>
      <c r="CA378" s="217"/>
      <c r="CB378" s="217">
        <v>0</v>
      </c>
      <c r="CC378" s="217">
        <v>0</v>
      </c>
      <c r="CD378" s="217"/>
      <c r="CE378" s="217">
        <v>0</v>
      </c>
      <c r="CF378" s="186">
        <v>0</v>
      </c>
      <c r="CG378" s="186">
        <v>0</v>
      </c>
      <c r="CH378" s="101">
        <v>0</v>
      </c>
      <c r="CI378" s="101">
        <v>0</v>
      </c>
      <c r="CJ378" s="101">
        <v>0</v>
      </c>
      <c r="CK378" s="101">
        <v>0</v>
      </c>
      <c r="CL378" s="101">
        <v>0</v>
      </c>
      <c r="CM378" s="101">
        <v>0</v>
      </c>
      <c r="CN378" s="101">
        <v>0</v>
      </c>
      <c r="CO378" s="101">
        <v>0</v>
      </c>
      <c r="CP378" s="220">
        <v>0</v>
      </c>
      <c r="CQ378" s="216">
        <v>0</v>
      </c>
      <c r="CR378" s="222"/>
      <c r="CS378" s="198">
        <v>0</v>
      </c>
      <c r="CT378" s="198">
        <v>0</v>
      </c>
      <c r="CU378" s="198">
        <v>0</v>
      </c>
      <c r="CV378" s="198">
        <v>0</v>
      </c>
      <c r="CW378" s="222">
        <v>0.26811594202898548</v>
      </c>
      <c r="CX378" s="272"/>
      <c r="CY378" s="272">
        <v>0</v>
      </c>
      <c r="CZ378" s="272">
        <v>361</v>
      </c>
      <c r="DA378" s="272"/>
      <c r="DB378" s="272"/>
      <c r="DC378" s="272"/>
      <c r="DD378" s="230">
        <f t="shared" si="45"/>
        <v>0.26811594202898553</v>
      </c>
      <c r="DE378" s="273">
        <f t="shared" si="46"/>
        <v>0</v>
      </c>
      <c r="DF378" s="14">
        <f t="shared" si="47"/>
        <v>0</v>
      </c>
      <c r="DG378" s="148" t="str">
        <f t="shared" si="48"/>
        <v/>
      </c>
      <c r="DH378" s="148" t="str">
        <f t="shared" si="49"/>
        <v/>
      </c>
      <c r="DI378" s="273" t="str">
        <f t="shared" si="50"/>
        <v/>
      </c>
      <c r="DJ378" s="264" t="str">
        <f t="shared" si="51"/>
        <v/>
      </c>
      <c r="DL378" s="14" t="str">
        <f>IFERROR(#REF!-AP378,"")</f>
        <v/>
      </c>
      <c r="DN378" s="274" t="str">
        <f>IFERROR(#REF!-M378,"")</f>
        <v/>
      </c>
      <c r="DO378" s="186" t="e">
        <f>IF(#REF!&gt;AQ378,0,1)</f>
        <v>#REF!</v>
      </c>
      <c r="DP378" s="186">
        <f t="shared" si="52"/>
        <v>1</v>
      </c>
      <c r="DQ378" s="186">
        <f t="shared" si="53"/>
        <v>1</v>
      </c>
      <c r="DR378" s="186"/>
      <c r="DS378" s="186"/>
      <c r="DT378" s="186"/>
      <c r="DU378" s="186"/>
      <c r="DV378" s="186"/>
      <c r="DW378" s="186"/>
      <c r="DX378" s="186"/>
      <c r="DY378" s="186"/>
      <c r="DZ378" s="186"/>
      <c r="EA378" s="186"/>
      <c r="EB378" s="186"/>
      <c r="EC378" s="186"/>
      <c r="ED378" s="186"/>
      <c r="EE378" s="186"/>
      <c r="EF378" s="186"/>
      <c r="EG378" s="186"/>
      <c r="EH378" s="186"/>
      <c r="EI378" s="186"/>
      <c r="EJ378" s="186"/>
    </row>
    <row r="379" spans="1:140" s="195" customFormat="1" ht="31.5" hidden="1" customHeight="1" x14ac:dyDescent="0.2">
      <c r="A379" s="214">
        <v>44942</v>
      </c>
      <c r="B379" s="194">
        <v>16</v>
      </c>
      <c r="C379" s="194">
        <v>1</v>
      </c>
      <c r="D379" s="193">
        <v>2023</v>
      </c>
      <c r="E379" s="194">
        <v>571</v>
      </c>
      <c r="F379" s="194">
        <v>1068</v>
      </c>
      <c r="G379" s="194">
        <v>9</v>
      </c>
      <c r="H379" s="207"/>
      <c r="I379" s="148"/>
      <c r="J379" s="148"/>
      <c r="K379" s="148"/>
      <c r="L379" s="148"/>
      <c r="M379" s="208">
        <v>0</v>
      </c>
      <c r="N379" s="209">
        <v>0</v>
      </c>
      <c r="O379" s="210">
        <v>0</v>
      </c>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c r="AO379" s="271"/>
      <c r="AP379" s="218">
        <v>0</v>
      </c>
      <c r="AQ379" s="219">
        <v>0</v>
      </c>
      <c r="AR379" s="217"/>
      <c r="AS379" s="217"/>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v>3</v>
      </c>
      <c r="BW379" s="186"/>
      <c r="BX379" s="186" t="s">
        <v>198</v>
      </c>
      <c r="BY379" s="221">
        <v>1.4999999999999999E-2</v>
      </c>
      <c r="BZ379" s="217">
        <v>0</v>
      </c>
      <c r="CA379" s="217"/>
      <c r="CB379" s="217">
        <v>0</v>
      </c>
      <c r="CC379" s="217">
        <v>0</v>
      </c>
      <c r="CD379" s="217"/>
      <c r="CE379" s="217">
        <v>0</v>
      </c>
      <c r="CF379" s="186">
        <v>0</v>
      </c>
      <c r="CG379" s="186">
        <v>0</v>
      </c>
      <c r="CH379" s="101">
        <v>0</v>
      </c>
      <c r="CI379" s="101">
        <v>0</v>
      </c>
      <c r="CJ379" s="101">
        <v>0</v>
      </c>
      <c r="CK379" s="101">
        <v>0</v>
      </c>
      <c r="CL379" s="101">
        <v>0</v>
      </c>
      <c r="CM379" s="101">
        <v>0</v>
      </c>
      <c r="CN379" s="101">
        <v>0</v>
      </c>
      <c r="CO379" s="101">
        <v>0</v>
      </c>
      <c r="CP379" s="220">
        <v>0</v>
      </c>
      <c r="CQ379" s="216">
        <v>0</v>
      </c>
      <c r="CR379" s="222"/>
      <c r="CS379" s="198">
        <v>0</v>
      </c>
      <c r="CT379" s="198">
        <v>0</v>
      </c>
      <c r="CU379" s="198"/>
      <c r="CV379" s="198"/>
      <c r="CW379" s="222"/>
      <c r="CX379" s="272"/>
      <c r="CY379" s="272">
        <v>0</v>
      </c>
      <c r="CZ379" s="272">
        <v>361</v>
      </c>
      <c r="DA379" s="272"/>
      <c r="DB379" s="272"/>
      <c r="DC379" s="272"/>
      <c r="DD379" s="230" t="str">
        <f t="shared" si="45"/>
        <v/>
      </c>
      <c r="DE379" s="273">
        <f t="shared" si="46"/>
        <v>0</v>
      </c>
      <c r="DF379" s="14">
        <f t="shared" si="47"/>
        <v>0</v>
      </c>
      <c r="DG379" s="148" t="str">
        <f t="shared" si="48"/>
        <v/>
      </c>
      <c r="DH379" s="148" t="str">
        <f t="shared" si="49"/>
        <v/>
      </c>
      <c r="DI379" s="273" t="str">
        <f t="shared" si="50"/>
        <v/>
      </c>
      <c r="DJ379" s="264" t="str">
        <f t="shared" si="51"/>
        <v/>
      </c>
      <c r="DL379" s="14" t="str">
        <f>IFERROR(#REF!-AP379,"")</f>
        <v/>
      </c>
      <c r="DN379" s="274" t="str">
        <f>IFERROR(#REF!-M379,"")</f>
        <v/>
      </c>
      <c r="DO379" s="186" t="e">
        <f>IF(#REF!&gt;AQ379,0,1)</f>
        <v>#REF!</v>
      </c>
      <c r="DP379" s="186">
        <f t="shared" si="52"/>
        <v>1</v>
      </c>
      <c r="DQ379" s="186">
        <f t="shared" si="53"/>
        <v>1</v>
      </c>
      <c r="DR379" s="186"/>
      <c r="DS379" s="186"/>
      <c r="DT379" s="186"/>
      <c r="DU379" s="186"/>
      <c r="DV379" s="186"/>
      <c r="DW379" s="186"/>
      <c r="DX379" s="186"/>
      <c r="DY379" s="186"/>
      <c r="DZ379" s="186"/>
      <c r="EA379" s="186"/>
      <c r="EB379" s="186"/>
      <c r="EC379" s="186"/>
      <c r="ED379" s="186"/>
      <c r="EE379" s="186"/>
      <c r="EF379" s="186"/>
      <c r="EG379" s="186"/>
      <c r="EH379" s="186"/>
      <c r="EI379" s="186"/>
      <c r="EJ379" s="186"/>
    </row>
    <row r="380" spans="1:140" s="195" customFormat="1" ht="31.5" hidden="1" customHeight="1" x14ac:dyDescent="0.2">
      <c r="A380" s="214">
        <v>44942</v>
      </c>
      <c r="B380" s="194">
        <v>16</v>
      </c>
      <c r="C380" s="194">
        <v>1</v>
      </c>
      <c r="D380" s="193">
        <v>2023</v>
      </c>
      <c r="E380" s="194">
        <v>56</v>
      </c>
      <c r="F380" s="194">
        <v>134</v>
      </c>
      <c r="G380" s="194">
        <v>25</v>
      </c>
      <c r="H380" s="207" t="s">
        <v>411</v>
      </c>
      <c r="I380" s="148" t="s">
        <v>412</v>
      </c>
      <c r="J380" s="148" t="s">
        <v>387</v>
      </c>
      <c r="K380" s="148">
        <v>12</v>
      </c>
      <c r="L380" s="148">
        <v>1</v>
      </c>
      <c r="M380" s="208">
        <v>10</v>
      </c>
      <c r="N380" s="209">
        <v>9</v>
      </c>
      <c r="O380" s="210">
        <v>10</v>
      </c>
      <c r="P380" s="196"/>
      <c r="Q380" s="196">
        <v>14</v>
      </c>
      <c r="R380" s="196"/>
      <c r="S380" s="196"/>
      <c r="T380" s="196"/>
      <c r="U380" s="196"/>
      <c r="V380" s="196">
        <v>12</v>
      </c>
      <c r="W380" s="196"/>
      <c r="X380" s="196"/>
      <c r="Y380" s="196"/>
      <c r="Z380" s="197"/>
      <c r="AA380" s="197"/>
      <c r="AB380" s="196"/>
      <c r="AC380" s="196">
        <v>15</v>
      </c>
      <c r="AD380" s="196">
        <v>14</v>
      </c>
      <c r="AE380" s="196">
        <v>14</v>
      </c>
      <c r="AF380" s="196"/>
      <c r="AG380" s="196"/>
      <c r="AH380" s="196">
        <v>11</v>
      </c>
      <c r="AI380" s="196">
        <v>11</v>
      </c>
      <c r="AJ380" s="196">
        <v>12</v>
      </c>
      <c r="AK380" s="196"/>
      <c r="AL380" s="197">
        <v>92</v>
      </c>
      <c r="AM380" s="197">
        <v>92</v>
      </c>
      <c r="AN380" s="271">
        <v>14.25</v>
      </c>
      <c r="AO380" s="271">
        <v>11.5</v>
      </c>
      <c r="AP380" s="218">
        <v>429</v>
      </c>
      <c r="AQ380" s="219">
        <v>101</v>
      </c>
      <c r="AR380" s="217">
        <v>469.56521739130437</v>
      </c>
      <c r="AS380" s="217">
        <v>92</v>
      </c>
      <c r="AT380" s="217"/>
      <c r="AU380" s="217"/>
      <c r="AV380" s="217"/>
      <c r="AW380" s="217">
        <v>5</v>
      </c>
      <c r="AX380" s="217">
        <v>5</v>
      </c>
      <c r="AY380" s="217">
        <v>5</v>
      </c>
      <c r="AZ380" s="217"/>
      <c r="BA380" s="217"/>
      <c r="BB380" s="217"/>
      <c r="BC380" s="217"/>
      <c r="BD380" s="217"/>
      <c r="BE380" s="217"/>
      <c r="BF380" s="217"/>
      <c r="BG380" s="217"/>
      <c r="BH380" s="217">
        <v>2700</v>
      </c>
      <c r="BI380" s="217">
        <v>10</v>
      </c>
      <c r="BJ380" s="217">
        <v>10</v>
      </c>
      <c r="BK380" s="217">
        <v>9</v>
      </c>
      <c r="BL380" s="217"/>
      <c r="BM380" s="217"/>
      <c r="BN380" s="217"/>
      <c r="BO380" s="217"/>
      <c r="BP380" s="217"/>
      <c r="BQ380" s="217"/>
      <c r="BR380" s="186" t="s">
        <v>413</v>
      </c>
      <c r="BS380" s="186" t="s">
        <v>414</v>
      </c>
      <c r="BT380" s="186"/>
      <c r="BU380" s="186"/>
      <c r="BV380" s="186">
        <v>3</v>
      </c>
      <c r="BW380" s="186" t="s">
        <v>411</v>
      </c>
      <c r="BX380" s="186" t="s">
        <v>257</v>
      </c>
      <c r="BY380" s="221">
        <v>0.02</v>
      </c>
      <c r="BZ380" s="217">
        <v>15</v>
      </c>
      <c r="CA380" s="217">
        <v>15</v>
      </c>
      <c r="CB380" s="217">
        <v>15</v>
      </c>
      <c r="CC380" s="217">
        <v>29</v>
      </c>
      <c r="CD380" s="217">
        <v>29</v>
      </c>
      <c r="CE380" s="217">
        <v>2729</v>
      </c>
      <c r="CF380" s="186">
        <v>15</v>
      </c>
      <c r="CG380" s="186">
        <v>15</v>
      </c>
      <c r="CH380" s="101">
        <v>14</v>
      </c>
      <c r="CI380" s="101">
        <v>0</v>
      </c>
      <c r="CJ380" s="101">
        <v>0</v>
      </c>
      <c r="CK380" s="101">
        <v>0</v>
      </c>
      <c r="CL380" s="101">
        <v>0</v>
      </c>
      <c r="CM380" s="101">
        <v>0</v>
      </c>
      <c r="CN380" s="101">
        <v>0</v>
      </c>
      <c r="CO380" s="101">
        <v>44</v>
      </c>
      <c r="CP380" s="220">
        <v>44</v>
      </c>
      <c r="CQ380" s="216">
        <v>2744</v>
      </c>
      <c r="CR380" s="222">
        <v>1.6034985422740521E-2</v>
      </c>
      <c r="CS380" s="198">
        <v>0.44</v>
      </c>
      <c r="CT380" s="198">
        <v>27.44</v>
      </c>
      <c r="CU380" s="198">
        <v>0.50600000000000001</v>
      </c>
      <c r="CV380" s="198">
        <v>31.556000000000001</v>
      </c>
      <c r="CW380" s="222">
        <v>0.42499999999999999</v>
      </c>
      <c r="CX380" s="272">
        <v>9.3703703703703692E-2</v>
      </c>
      <c r="CY380" s="272">
        <v>19316388</v>
      </c>
      <c r="CZ380" s="272">
        <v>361</v>
      </c>
      <c r="DA380" s="272"/>
      <c r="DB380" s="272"/>
      <c r="DC380" s="272"/>
      <c r="DD380" s="230">
        <f t="shared" si="45"/>
        <v>0.42499999999999999</v>
      </c>
      <c r="DE380" s="273">
        <f t="shared" si="46"/>
        <v>2700</v>
      </c>
      <c r="DF380" s="14">
        <f t="shared" si="47"/>
        <v>44</v>
      </c>
      <c r="DG380" s="148">
        <f t="shared" si="48"/>
        <v>44</v>
      </c>
      <c r="DH380" s="148">
        <f t="shared" si="49"/>
        <v>0.1</v>
      </c>
      <c r="DI380" s="273">
        <f t="shared" si="50"/>
        <v>2744</v>
      </c>
      <c r="DJ380" s="264">
        <f t="shared" si="51"/>
        <v>1.6034985422740525E-2</v>
      </c>
      <c r="DL380" s="14" t="str">
        <f>IFERROR(#REF!-AP380,"")</f>
        <v/>
      </c>
      <c r="DN380" s="274" t="str">
        <f>IFERROR(#REF!-M380,"")</f>
        <v/>
      </c>
      <c r="DO380" s="186" t="e">
        <f>IF(#REF!&gt;AQ380,0,1)</f>
        <v>#REF!</v>
      </c>
      <c r="DP380" s="186">
        <f t="shared" si="52"/>
        <v>1</v>
      </c>
      <c r="DQ380" s="186">
        <f t="shared" si="53"/>
        <v>0</v>
      </c>
      <c r="DR380" s="186"/>
      <c r="DS380" s="186"/>
      <c r="DT380" s="186"/>
      <c r="DU380" s="186"/>
      <c r="DV380" s="186"/>
      <c r="DW380" s="186"/>
      <c r="DX380" s="186"/>
      <c r="DY380" s="186"/>
      <c r="DZ380" s="186"/>
      <c r="EA380" s="186"/>
      <c r="EB380" s="186"/>
      <c r="EC380" s="186"/>
      <c r="ED380" s="186"/>
      <c r="EE380" s="186"/>
      <c r="EF380" s="186"/>
      <c r="EG380" s="186"/>
      <c r="EH380" s="186"/>
      <c r="EI380" s="186"/>
      <c r="EJ380" s="186"/>
    </row>
    <row r="381" spans="1:140" s="195" customFormat="1" ht="31.5" hidden="1" customHeight="1" x14ac:dyDescent="0.2">
      <c r="A381" s="214">
        <v>44942</v>
      </c>
      <c r="B381" s="194">
        <v>16</v>
      </c>
      <c r="C381" s="194">
        <v>1</v>
      </c>
      <c r="D381" s="193">
        <v>2023</v>
      </c>
      <c r="E381" s="194">
        <v>53</v>
      </c>
      <c r="F381" s="194">
        <v>131</v>
      </c>
      <c r="G381" s="194">
        <v>28</v>
      </c>
      <c r="H381" s="207" t="s">
        <v>382</v>
      </c>
      <c r="I381" s="148" t="s">
        <v>383</v>
      </c>
      <c r="J381" s="148" t="s">
        <v>263</v>
      </c>
      <c r="K381" s="148">
        <v>25</v>
      </c>
      <c r="L381" s="148">
        <v>1</v>
      </c>
      <c r="M381" s="208">
        <v>10</v>
      </c>
      <c r="N381" s="209">
        <v>9</v>
      </c>
      <c r="O381" s="210">
        <v>10</v>
      </c>
      <c r="P381" s="196"/>
      <c r="Q381" s="196"/>
      <c r="R381" s="196"/>
      <c r="S381" s="196"/>
      <c r="T381" s="196"/>
      <c r="U381" s="196"/>
      <c r="V381" s="196"/>
      <c r="W381" s="196"/>
      <c r="X381" s="196"/>
      <c r="Y381" s="196"/>
      <c r="Z381" s="197"/>
      <c r="AA381" s="197"/>
      <c r="AB381" s="196"/>
      <c r="AC381" s="196"/>
      <c r="AD381" s="196">
        <v>17</v>
      </c>
      <c r="AE381" s="196">
        <v>15</v>
      </c>
      <c r="AF381" s="196"/>
      <c r="AG381" s="196"/>
      <c r="AH381" s="196"/>
      <c r="AI381" s="196">
        <v>11</v>
      </c>
      <c r="AJ381" s="196">
        <v>10</v>
      </c>
      <c r="AK381" s="196"/>
      <c r="AL381" s="197">
        <v>76</v>
      </c>
      <c r="AM381" s="197">
        <v>78</v>
      </c>
      <c r="AN381" s="271">
        <v>16</v>
      </c>
      <c r="AO381" s="271">
        <v>10.5</v>
      </c>
      <c r="AP381" s="218">
        <v>910</v>
      </c>
      <c r="AQ381" s="219">
        <v>99</v>
      </c>
      <c r="AR381" s="217">
        <v>1168.831168831169</v>
      </c>
      <c r="AS381" s="217">
        <v>77</v>
      </c>
      <c r="AT381" s="217"/>
      <c r="AU381" s="217"/>
      <c r="AV381" s="217">
        <v>4400</v>
      </c>
      <c r="AW381" s="217"/>
      <c r="AX381" s="217"/>
      <c r="AY381" s="217"/>
      <c r="AZ381" s="217"/>
      <c r="BA381" s="217"/>
      <c r="BB381" s="217"/>
      <c r="BC381" s="217"/>
      <c r="BD381" s="217"/>
      <c r="BE381" s="217"/>
      <c r="BF381" s="217"/>
      <c r="BG381" s="217"/>
      <c r="BH381" s="217">
        <v>3200</v>
      </c>
      <c r="BI381" s="217">
        <v>11</v>
      </c>
      <c r="BJ381" s="217">
        <v>11</v>
      </c>
      <c r="BK381" s="217">
        <v>11</v>
      </c>
      <c r="BL381" s="217"/>
      <c r="BM381" s="217"/>
      <c r="BN381" s="217"/>
      <c r="BO381" s="217"/>
      <c r="BP381" s="217"/>
      <c r="BQ381" s="217"/>
      <c r="BR381" s="186" t="s">
        <v>201</v>
      </c>
      <c r="BS381" s="186" t="s">
        <v>202</v>
      </c>
      <c r="BT381" s="186" t="s">
        <v>384</v>
      </c>
      <c r="BU381" s="186"/>
      <c r="BV381" s="186">
        <v>3</v>
      </c>
      <c r="BW381" s="186" t="s">
        <v>382</v>
      </c>
      <c r="BX381" s="186" t="s">
        <v>257</v>
      </c>
      <c r="BY381" s="221">
        <v>0.02</v>
      </c>
      <c r="BZ381" s="217">
        <v>0</v>
      </c>
      <c r="CA381" s="217">
        <v>0</v>
      </c>
      <c r="CB381" s="217">
        <v>4400</v>
      </c>
      <c r="CC381" s="217">
        <v>33</v>
      </c>
      <c r="CD381" s="217">
        <v>33</v>
      </c>
      <c r="CE381" s="217">
        <v>3233</v>
      </c>
      <c r="CF381" s="186">
        <v>11</v>
      </c>
      <c r="CG381" s="186">
        <v>11</v>
      </c>
      <c r="CH381" s="101">
        <v>11</v>
      </c>
      <c r="CI381" s="101">
        <v>0</v>
      </c>
      <c r="CJ381" s="101">
        <v>0</v>
      </c>
      <c r="CK381" s="101">
        <v>0</v>
      </c>
      <c r="CL381" s="101">
        <v>0</v>
      </c>
      <c r="CM381" s="101">
        <v>0</v>
      </c>
      <c r="CN381" s="101">
        <v>0</v>
      </c>
      <c r="CO381" s="101">
        <v>33</v>
      </c>
      <c r="CP381" s="220">
        <v>33</v>
      </c>
      <c r="CQ381" s="216">
        <v>7633</v>
      </c>
      <c r="CR381" s="222">
        <v>4.3233328966330404E-3</v>
      </c>
      <c r="CS381" s="198">
        <v>0.33</v>
      </c>
      <c r="CT381" s="198">
        <v>76.33</v>
      </c>
      <c r="CU381" s="198">
        <v>0.34649999999999997</v>
      </c>
      <c r="CV381" s="198">
        <v>80.146500000000003</v>
      </c>
      <c r="CW381" s="222">
        <v>0.6</v>
      </c>
      <c r="CX381" s="272">
        <v>2.8233333333333329E-2</v>
      </c>
      <c r="CY381" s="272">
        <v>113978037.7272727</v>
      </c>
      <c r="CZ381" s="272">
        <v>361</v>
      </c>
      <c r="DA381" s="272"/>
      <c r="DB381" s="272"/>
      <c r="DC381" s="272"/>
      <c r="DD381" s="230">
        <f t="shared" si="45"/>
        <v>0.6</v>
      </c>
      <c r="DE381" s="273">
        <f t="shared" si="46"/>
        <v>7600</v>
      </c>
      <c r="DF381" s="14">
        <f t="shared" si="47"/>
        <v>33</v>
      </c>
      <c r="DG381" s="148">
        <f t="shared" si="48"/>
        <v>33</v>
      </c>
      <c r="DH381" s="148">
        <f t="shared" si="49"/>
        <v>0</v>
      </c>
      <c r="DI381" s="273">
        <f t="shared" si="50"/>
        <v>7633</v>
      </c>
      <c r="DJ381" s="264">
        <f t="shared" si="51"/>
        <v>4.3233328966330404E-3</v>
      </c>
      <c r="DL381" s="14" t="str">
        <f>IFERROR(#REF!-AP381,"")</f>
        <v/>
      </c>
      <c r="DN381" s="274" t="str">
        <f>IFERROR(#REF!-M381,"")</f>
        <v/>
      </c>
      <c r="DO381" s="186" t="e">
        <f>IF(#REF!&gt;AQ381,0,1)</f>
        <v>#REF!</v>
      </c>
      <c r="DP381" s="186">
        <f t="shared" si="52"/>
        <v>1</v>
      </c>
      <c r="DQ381" s="186">
        <f t="shared" si="53"/>
        <v>0</v>
      </c>
      <c r="DR381" s="186"/>
      <c r="DS381" s="186"/>
      <c r="DT381" s="186"/>
      <c r="DU381" s="186"/>
      <c r="DV381" s="186"/>
      <c r="DW381" s="186"/>
      <c r="DX381" s="186"/>
      <c r="DY381" s="186"/>
      <c r="DZ381" s="186"/>
      <c r="EA381" s="186"/>
      <c r="EB381" s="186"/>
      <c r="EC381" s="186"/>
      <c r="ED381" s="186"/>
      <c r="EE381" s="186"/>
      <c r="EF381" s="186"/>
      <c r="EG381" s="186"/>
      <c r="EH381" s="186"/>
      <c r="EI381" s="186"/>
      <c r="EJ381" s="186"/>
    </row>
    <row r="382" spans="1:140" s="195" customFormat="1" ht="31.5" hidden="1" customHeight="1" x14ac:dyDescent="0.2">
      <c r="A382" s="214">
        <v>44943</v>
      </c>
      <c r="B382" s="194">
        <v>17</v>
      </c>
      <c r="C382" s="194">
        <v>1</v>
      </c>
      <c r="D382" s="193">
        <v>2023</v>
      </c>
      <c r="E382" s="194">
        <v>432</v>
      </c>
      <c r="F382" s="194">
        <v>450</v>
      </c>
      <c r="G382" s="194">
        <v>1</v>
      </c>
      <c r="H382" s="207" t="s">
        <v>296</v>
      </c>
      <c r="I382" s="148" t="s">
        <v>280</v>
      </c>
      <c r="J382" s="148" t="s">
        <v>193</v>
      </c>
      <c r="K382" s="148">
        <v>3</v>
      </c>
      <c r="L382" s="148">
        <v>2</v>
      </c>
      <c r="M382" s="208">
        <v>270</v>
      </c>
      <c r="N382" s="209">
        <v>251</v>
      </c>
      <c r="O382" s="210">
        <v>288</v>
      </c>
      <c r="P382" s="196"/>
      <c r="Q382" s="196">
        <v>312</v>
      </c>
      <c r="R382" s="196">
        <v>364</v>
      </c>
      <c r="S382" s="196">
        <v>311</v>
      </c>
      <c r="T382" s="196"/>
      <c r="U382" s="196"/>
      <c r="V382" s="196">
        <v>244</v>
      </c>
      <c r="W382" s="196">
        <v>252</v>
      </c>
      <c r="X382" s="196">
        <v>248</v>
      </c>
      <c r="Y382" s="196"/>
      <c r="Z382" s="197">
        <v>79</v>
      </c>
      <c r="AA382" s="197">
        <v>84</v>
      </c>
      <c r="AB382" s="196"/>
      <c r="AC382" s="196">
        <v>320</v>
      </c>
      <c r="AD382" s="196">
        <v>318</v>
      </c>
      <c r="AE382" s="196">
        <v>322</v>
      </c>
      <c r="AF382" s="196"/>
      <c r="AG382" s="196"/>
      <c r="AH382" s="196">
        <v>268</v>
      </c>
      <c r="AI382" s="196">
        <v>271</v>
      </c>
      <c r="AJ382" s="196">
        <v>265</v>
      </c>
      <c r="AK382" s="196"/>
      <c r="AL382" s="197">
        <v>82</v>
      </c>
      <c r="AM382" s="197">
        <v>81</v>
      </c>
      <c r="AN382" s="271">
        <v>324.5</v>
      </c>
      <c r="AO382" s="271">
        <v>258</v>
      </c>
      <c r="AP382" s="218">
        <v>120</v>
      </c>
      <c r="AQ382" s="219">
        <v>90</v>
      </c>
      <c r="AR382" s="217">
        <v>132.5153374233129</v>
      </c>
      <c r="AS382" s="217">
        <v>81.5</v>
      </c>
      <c r="AT382" s="217"/>
      <c r="AU382" s="217"/>
      <c r="AV382" s="217">
        <v>1600</v>
      </c>
      <c r="AW382" s="217">
        <v>1</v>
      </c>
      <c r="AX382" s="217">
        <v>1</v>
      </c>
      <c r="AY382" s="217">
        <v>3</v>
      </c>
      <c r="AZ382" s="217"/>
      <c r="BA382" s="217"/>
      <c r="BB382" s="217"/>
      <c r="BC382" s="217"/>
      <c r="BD382" s="217"/>
      <c r="BE382" s="217"/>
      <c r="BF382" s="217"/>
      <c r="BG382" s="217"/>
      <c r="BH382" s="217">
        <v>1940</v>
      </c>
      <c r="BI382" s="217">
        <v>2</v>
      </c>
      <c r="BJ382" s="217">
        <v>3</v>
      </c>
      <c r="BK382" s="217">
        <v>2</v>
      </c>
      <c r="BL382" s="217"/>
      <c r="BM382" s="217"/>
      <c r="BN382" s="217"/>
      <c r="BO382" s="217"/>
      <c r="BP382" s="217"/>
      <c r="BQ382" s="217"/>
      <c r="BR382" s="186" t="s">
        <v>201</v>
      </c>
      <c r="BS382" s="186" t="s">
        <v>202</v>
      </c>
      <c r="BT382" s="186"/>
      <c r="BU382" s="186"/>
      <c r="BV382" s="186">
        <v>3</v>
      </c>
      <c r="BW382" s="186" t="s">
        <v>297</v>
      </c>
      <c r="BX382" s="186" t="s">
        <v>198</v>
      </c>
      <c r="BY382" s="221">
        <v>1.4999999999999999E-2</v>
      </c>
      <c r="BZ382" s="217">
        <v>5</v>
      </c>
      <c r="CA382" s="217">
        <v>2.5</v>
      </c>
      <c r="CB382" s="217">
        <v>1602</v>
      </c>
      <c r="CC382" s="217">
        <v>7</v>
      </c>
      <c r="CD382" s="217">
        <v>3.5</v>
      </c>
      <c r="CE382" s="217">
        <v>1943</v>
      </c>
      <c r="CF382" s="186">
        <v>1</v>
      </c>
      <c r="CG382" s="186">
        <v>2</v>
      </c>
      <c r="CH382" s="101">
        <v>2</v>
      </c>
      <c r="CI382" s="101">
        <v>0</v>
      </c>
      <c r="CJ382" s="101">
        <v>0</v>
      </c>
      <c r="CK382" s="101">
        <v>0</v>
      </c>
      <c r="CL382" s="101">
        <v>0</v>
      </c>
      <c r="CM382" s="101">
        <v>0</v>
      </c>
      <c r="CN382" s="101">
        <v>0</v>
      </c>
      <c r="CO382" s="101">
        <v>12</v>
      </c>
      <c r="CP382" s="220">
        <v>6</v>
      </c>
      <c r="CQ382" s="216">
        <v>3545</v>
      </c>
      <c r="CR382" s="222">
        <v>1.692524682651622E-3</v>
      </c>
      <c r="CS382" s="198">
        <v>1.62</v>
      </c>
      <c r="CT382" s="198">
        <v>957.15</v>
      </c>
      <c r="CU382" s="198">
        <v>1.548</v>
      </c>
      <c r="CV382" s="198">
        <v>914.61</v>
      </c>
      <c r="CW382" s="222">
        <v>0.20185185185185189</v>
      </c>
      <c r="CX382" s="272">
        <v>4.5277777777777778E-2</v>
      </c>
      <c r="CY382" s="272">
        <v>6980427.2727272734</v>
      </c>
      <c r="CZ382" s="272">
        <v>361</v>
      </c>
      <c r="DA382" s="272"/>
      <c r="DB382" s="272"/>
      <c r="DC382" s="272"/>
      <c r="DD382" s="230">
        <f t="shared" si="45"/>
        <v>0.20185185185185187</v>
      </c>
      <c r="DE382" s="273">
        <f t="shared" si="46"/>
        <v>3540</v>
      </c>
      <c r="DF382" s="14">
        <f t="shared" si="47"/>
        <v>12</v>
      </c>
      <c r="DG382" s="148">
        <f t="shared" si="48"/>
        <v>6</v>
      </c>
      <c r="DH382" s="148">
        <f t="shared" si="49"/>
        <v>0</v>
      </c>
      <c r="DI382" s="273">
        <f t="shared" si="50"/>
        <v>3546</v>
      </c>
      <c r="DJ382" s="264">
        <f t="shared" si="51"/>
        <v>1.6920473773265651E-3</v>
      </c>
      <c r="DL382" s="14" t="str">
        <f>IFERROR(#REF!-AP382,"")</f>
        <v/>
      </c>
      <c r="DN382" s="274" t="str">
        <f>IFERROR(#REF!-M382,"")</f>
        <v/>
      </c>
      <c r="DO382" s="186" t="e">
        <f>IF(#REF!&gt;AQ382,0,1)</f>
        <v>#REF!</v>
      </c>
      <c r="DP382" s="186">
        <f t="shared" si="52"/>
        <v>1</v>
      </c>
      <c r="DQ382" s="186">
        <f t="shared" si="53"/>
        <v>1</v>
      </c>
      <c r="DR382" s="186"/>
      <c r="DS382" s="186"/>
      <c r="DT382" s="186"/>
      <c r="DU382" s="186"/>
      <c r="DV382" s="186"/>
      <c r="DW382" s="186"/>
      <c r="DX382" s="186"/>
      <c r="DY382" s="186"/>
      <c r="DZ382" s="186"/>
      <c r="EA382" s="186"/>
      <c r="EB382" s="186"/>
      <c r="EC382" s="186"/>
      <c r="ED382" s="186"/>
      <c r="EE382" s="186"/>
      <c r="EF382" s="186"/>
      <c r="EG382" s="186"/>
      <c r="EH382" s="186"/>
      <c r="EI382" s="186"/>
      <c r="EJ382" s="186"/>
    </row>
    <row r="383" spans="1:140" s="195" customFormat="1" ht="31.5" hidden="1" customHeight="1" x14ac:dyDescent="0.2">
      <c r="A383" s="214">
        <v>44943</v>
      </c>
      <c r="B383" s="194">
        <v>17</v>
      </c>
      <c r="C383" s="194">
        <v>1</v>
      </c>
      <c r="D383" s="193">
        <v>2023</v>
      </c>
      <c r="E383" s="194">
        <v>432</v>
      </c>
      <c r="F383" s="194">
        <v>451</v>
      </c>
      <c r="G383" s="194">
        <v>1</v>
      </c>
      <c r="H383" s="207" t="s">
        <v>298</v>
      </c>
      <c r="I383" s="148" t="s">
        <v>277</v>
      </c>
      <c r="J383" s="148" t="s">
        <v>193</v>
      </c>
      <c r="K383" s="148">
        <v>3</v>
      </c>
      <c r="L383" s="148">
        <v>2</v>
      </c>
      <c r="M383" s="208">
        <v>175</v>
      </c>
      <c r="N383" s="209">
        <v>162</v>
      </c>
      <c r="O383" s="210">
        <v>187</v>
      </c>
      <c r="P383" s="196"/>
      <c r="Q383" s="196">
        <v>210</v>
      </c>
      <c r="R383" s="196">
        <v>230</v>
      </c>
      <c r="S383" s="196">
        <v>223</v>
      </c>
      <c r="T383" s="196"/>
      <c r="U383" s="196"/>
      <c r="V383" s="196">
        <v>165</v>
      </c>
      <c r="W383" s="196">
        <v>167</v>
      </c>
      <c r="X383" s="196">
        <v>167</v>
      </c>
      <c r="Y383" s="196"/>
      <c r="Z383" s="197"/>
      <c r="AA383" s="197"/>
      <c r="AB383" s="196"/>
      <c r="AC383" s="196">
        <v>227</v>
      </c>
      <c r="AD383" s="196">
        <v>225</v>
      </c>
      <c r="AE383" s="196">
        <v>218</v>
      </c>
      <c r="AF383" s="196"/>
      <c r="AG383" s="196"/>
      <c r="AH383" s="196">
        <v>178</v>
      </c>
      <c r="AI383" s="196">
        <v>173</v>
      </c>
      <c r="AJ383" s="196">
        <v>176</v>
      </c>
      <c r="AK383" s="196"/>
      <c r="AL383" s="197"/>
      <c r="AM383" s="197"/>
      <c r="AN383" s="271">
        <v>222.16666666666671</v>
      </c>
      <c r="AO383" s="271">
        <v>171</v>
      </c>
      <c r="AP383" s="218">
        <v>120</v>
      </c>
      <c r="AQ383" s="219">
        <v>90</v>
      </c>
      <c r="AR383" s="217"/>
      <c r="AS383" s="217"/>
      <c r="AT383" s="217"/>
      <c r="AU383" s="217"/>
      <c r="AV383" s="217">
        <v>1600</v>
      </c>
      <c r="AW383" s="217">
        <v>1</v>
      </c>
      <c r="AX383" s="217">
        <v>1</v>
      </c>
      <c r="AY383" s="217">
        <v>3</v>
      </c>
      <c r="AZ383" s="217"/>
      <c r="BA383" s="217"/>
      <c r="BB383" s="217"/>
      <c r="BC383" s="217"/>
      <c r="BD383" s="217"/>
      <c r="BE383" s="217"/>
      <c r="BF383" s="217"/>
      <c r="BG383" s="217"/>
      <c r="BH383" s="217">
        <v>1940</v>
      </c>
      <c r="BI383" s="217">
        <v>2</v>
      </c>
      <c r="BJ383" s="217">
        <v>2</v>
      </c>
      <c r="BK383" s="217">
        <v>2</v>
      </c>
      <c r="BL383" s="217"/>
      <c r="BM383" s="217"/>
      <c r="BN383" s="217"/>
      <c r="BO383" s="217"/>
      <c r="BP383" s="217"/>
      <c r="BQ383" s="217"/>
      <c r="BR383" s="186" t="s">
        <v>201</v>
      </c>
      <c r="BS383" s="186" t="s">
        <v>202</v>
      </c>
      <c r="BT383" s="186"/>
      <c r="BU383" s="186"/>
      <c r="BV383" s="186">
        <v>3</v>
      </c>
      <c r="BW383" s="186" t="s">
        <v>297</v>
      </c>
      <c r="BX383" s="186" t="s">
        <v>198</v>
      </c>
      <c r="BY383" s="221">
        <v>1.4999999999999999E-2</v>
      </c>
      <c r="BZ383" s="217">
        <v>5</v>
      </c>
      <c r="CA383" s="217">
        <v>2.5</v>
      </c>
      <c r="CB383" s="217">
        <v>1602</v>
      </c>
      <c r="CC383" s="217">
        <v>6</v>
      </c>
      <c r="CD383" s="217">
        <v>3</v>
      </c>
      <c r="CE383" s="217">
        <v>1943</v>
      </c>
      <c r="CF383" s="186">
        <v>1</v>
      </c>
      <c r="CG383" s="186">
        <v>1</v>
      </c>
      <c r="CH383" s="101">
        <v>2</v>
      </c>
      <c r="CI383" s="101">
        <v>0</v>
      </c>
      <c r="CJ383" s="101">
        <v>0</v>
      </c>
      <c r="CK383" s="101">
        <v>0</v>
      </c>
      <c r="CL383" s="101">
        <v>0</v>
      </c>
      <c r="CM383" s="101">
        <v>0</v>
      </c>
      <c r="CN383" s="101">
        <v>0</v>
      </c>
      <c r="CO383" s="101">
        <v>11</v>
      </c>
      <c r="CP383" s="220">
        <v>5</v>
      </c>
      <c r="CQ383" s="216">
        <v>3545</v>
      </c>
      <c r="CR383" s="222">
        <v>1.5514809590973201E-3</v>
      </c>
      <c r="CS383" s="198">
        <v>0.96250000000000002</v>
      </c>
      <c r="CT383" s="198">
        <v>620.375</v>
      </c>
      <c r="CU383" s="198">
        <v>0.9405</v>
      </c>
      <c r="CV383" s="198">
        <v>606.19500000000005</v>
      </c>
      <c r="CW383" s="222">
        <v>0.26952380952380939</v>
      </c>
      <c r="CX383" s="272"/>
      <c r="CY383" s="272">
        <v>6980427.2727272734</v>
      </c>
      <c r="CZ383" s="272">
        <v>361</v>
      </c>
      <c r="DA383" s="272"/>
      <c r="DB383" s="272"/>
      <c r="DC383" s="272"/>
      <c r="DD383" s="230">
        <f t="shared" si="45"/>
        <v>0.26952380952380978</v>
      </c>
      <c r="DE383" s="273">
        <f t="shared" si="46"/>
        <v>3540</v>
      </c>
      <c r="DF383" s="14">
        <f t="shared" si="47"/>
        <v>11</v>
      </c>
      <c r="DG383" s="148">
        <f t="shared" si="48"/>
        <v>6</v>
      </c>
      <c r="DH383" s="148" t="str">
        <f t="shared" si="49"/>
        <v/>
      </c>
      <c r="DI383" s="273">
        <f t="shared" si="50"/>
        <v>3546</v>
      </c>
      <c r="DJ383" s="264">
        <f t="shared" si="51"/>
        <v>1.6920473773265651E-3</v>
      </c>
      <c r="DL383" s="14" t="str">
        <f>IFERROR(#REF!-AP383,"")</f>
        <v/>
      </c>
      <c r="DN383" s="274" t="str">
        <f>IFERROR(#REF!-M383,"")</f>
        <v/>
      </c>
      <c r="DO383" s="186" t="e">
        <f>IF(#REF!&gt;AQ383,0,1)</f>
        <v>#REF!</v>
      </c>
      <c r="DP383" s="186">
        <f t="shared" si="52"/>
        <v>1</v>
      </c>
      <c r="DQ383" s="186">
        <f t="shared" si="53"/>
        <v>1</v>
      </c>
      <c r="DR383" s="186"/>
      <c r="DS383" s="186"/>
      <c r="DT383" s="186"/>
      <c r="DU383" s="186"/>
      <c r="DV383" s="186"/>
      <c r="DW383" s="186"/>
      <c r="DX383" s="186"/>
      <c r="DY383" s="186"/>
      <c r="DZ383" s="186"/>
      <c r="EA383" s="186"/>
      <c r="EB383" s="186"/>
      <c r="EC383" s="186"/>
      <c r="ED383" s="186"/>
      <c r="EE383" s="186"/>
      <c r="EF383" s="186"/>
      <c r="EG383" s="186"/>
      <c r="EH383" s="186"/>
      <c r="EI383" s="186"/>
      <c r="EJ383" s="186"/>
    </row>
    <row r="384" spans="1:140" s="195" customFormat="1" ht="31.5" hidden="1" customHeight="1" x14ac:dyDescent="0.2">
      <c r="A384" s="214">
        <v>44943</v>
      </c>
      <c r="B384" s="194">
        <v>17</v>
      </c>
      <c r="C384" s="194">
        <v>1</v>
      </c>
      <c r="D384" s="193">
        <v>2023</v>
      </c>
      <c r="E384" s="194">
        <v>419</v>
      </c>
      <c r="F384" s="194">
        <v>670</v>
      </c>
      <c r="G384" s="194">
        <v>2</v>
      </c>
      <c r="H384" s="207" t="s">
        <v>407</v>
      </c>
      <c r="I384" s="148" t="s">
        <v>408</v>
      </c>
      <c r="J384" s="148" t="s">
        <v>193</v>
      </c>
      <c r="K384" s="148">
        <v>4</v>
      </c>
      <c r="L384" s="148">
        <v>2</v>
      </c>
      <c r="M384" s="208">
        <v>298</v>
      </c>
      <c r="N384" s="209">
        <v>280</v>
      </c>
      <c r="O384" s="210">
        <v>319</v>
      </c>
      <c r="P384" s="196"/>
      <c r="Q384" s="196">
        <v>459</v>
      </c>
      <c r="R384" s="196">
        <v>519</v>
      </c>
      <c r="S384" s="196">
        <v>509</v>
      </c>
      <c r="T384" s="196"/>
      <c r="U384" s="196"/>
      <c r="V384" s="196">
        <v>338</v>
      </c>
      <c r="W384" s="196">
        <v>341</v>
      </c>
      <c r="X384" s="196">
        <v>361</v>
      </c>
      <c r="Y384" s="196"/>
      <c r="Z384" s="197">
        <v>179</v>
      </c>
      <c r="AA384" s="197">
        <v>181</v>
      </c>
      <c r="AB384" s="196"/>
      <c r="AC384" s="196">
        <v>500</v>
      </c>
      <c r="AD384" s="196">
        <v>477</v>
      </c>
      <c r="AE384" s="196">
        <v>427</v>
      </c>
      <c r="AF384" s="196"/>
      <c r="AG384" s="196"/>
      <c r="AH384" s="196">
        <v>308</v>
      </c>
      <c r="AI384" s="196">
        <v>303</v>
      </c>
      <c r="AJ384" s="196">
        <v>306</v>
      </c>
      <c r="AK384" s="196"/>
      <c r="AL384" s="197">
        <v>180</v>
      </c>
      <c r="AM384" s="197">
        <v>177</v>
      </c>
      <c r="AN384" s="271">
        <v>481.83333333333331</v>
      </c>
      <c r="AO384" s="271">
        <v>326.16666666666669</v>
      </c>
      <c r="AP384" s="218">
        <v>96</v>
      </c>
      <c r="AQ384" s="219">
        <v>150</v>
      </c>
      <c r="AR384" s="217">
        <v>80.3347280334728</v>
      </c>
      <c r="AS384" s="217">
        <v>179.25</v>
      </c>
      <c r="AT384" s="217"/>
      <c r="AU384" s="217"/>
      <c r="AV384" s="217">
        <v>756</v>
      </c>
      <c r="AW384" s="217">
        <v>2</v>
      </c>
      <c r="AX384" s="217">
        <v>2</v>
      </c>
      <c r="AY384" s="217">
        <v>6</v>
      </c>
      <c r="AZ384" s="217"/>
      <c r="BA384" s="217"/>
      <c r="BB384" s="217"/>
      <c r="BC384" s="217"/>
      <c r="BD384" s="217"/>
      <c r="BE384" s="217"/>
      <c r="BF384" s="217"/>
      <c r="BG384" s="217"/>
      <c r="BH384" s="217">
        <v>708</v>
      </c>
      <c r="BI384" s="217">
        <v>6</v>
      </c>
      <c r="BJ384" s="217">
        <v>12</v>
      </c>
      <c r="BK384" s="217">
        <v>8</v>
      </c>
      <c r="BL384" s="217"/>
      <c r="BM384" s="217"/>
      <c r="BN384" s="217"/>
      <c r="BO384" s="217"/>
      <c r="BP384" s="217"/>
      <c r="BQ384" s="217"/>
      <c r="BR384" s="186" t="s">
        <v>194</v>
      </c>
      <c r="BS384" s="186" t="s">
        <v>195</v>
      </c>
      <c r="BT384" s="186" t="s">
        <v>409</v>
      </c>
      <c r="BU384" s="186" t="s">
        <v>197</v>
      </c>
      <c r="BV384" s="186">
        <v>3</v>
      </c>
      <c r="BW384" s="186" t="s">
        <v>410</v>
      </c>
      <c r="BX384" s="186" t="s">
        <v>198</v>
      </c>
      <c r="BY384" s="221">
        <v>1.4999999999999999E-2</v>
      </c>
      <c r="BZ384" s="217">
        <v>10</v>
      </c>
      <c r="CA384" s="217">
        <v>5</v>
      </c>
      <c r="CB384" s="217">
        <v>761</v>
      </c>
      <c r="CC384" s="217">
        <v>26</v>
      </c>
      <c r="CD384" s="217">
        <v>13</v>
      </c>
      <c r="CE384" s="217">
        <v>721</v>
      </c>
      <c r="CF384" s="186">
        <v>4</v>
      </c>
      <c r="CG384" s="186">
        <v>7</v>
      </c>
      <c r="CH384" s="101">
        <v>7</v>
      </c>
      <c r="CI384" s="101">
        <v>0</v>
      </c>
      <c r="CJ384" s="101">
        <v>0</v>
      </c>
      <c r="CK384" s="101">
        <v>0</v>
      </c>
      <c r="CL384" s="101">
        <v>0</v>
      </c>
      <c r="CM384" s="101">
        <v>0</v>
      </c>
      <c r="CN384" s="101">
        <v>0</v>
      </c>
      <c r="CO384" s="101">
        <v>36</v>
      </c>
      <c r="CP384" s="220">
        <v>18</v>
      </c>
      <c r="CQ384" s="216">
        <v>1482</v>
      </c>
      <c r="CR384" s="222">
        <v>1.2145748987854249E-2</v>
      </c>
      <c r="CS384" s="198">
        <v>5.3639999999999999</v>
      </c>
      <c r="CT384" s="198">
        <v>441.63600000000002</v>
      </c>
      <c r="CU384" s="198">
        <v>5.8710000000000004</v>
      </c>
      <c r="CV384" s="198">
        <v>483.37900000000002</v>
      </c>
      <c r="CW384" s="222">
        <v>0.61689038031319909</v>
      </c>
      <c r="CX384" s="272">
        <v>0.2240625</v>
      </c>
      <c r="CY384" s="272">
        <v>2334554.1818181821</v>
      </c>
      <c r="CZ384" s="272">
        <v>361</v>
      </c>
      <c r="DA384" s="272"/>
      <c r="DB384" s="272"/>
      <c r="DC384" s="272"/>
      <c r="DD384" s="230">
        <f t="shared" si="45"/>
        <v>0.61689038031319909</v>
      </c>
      <c r="DE384" s="273">
        <f t="shared" si="46"/>
        <v>1464</v>
      </c>
      <c r="DF384" s="14">
        <f t="shared" si="47"/>
        <v>36</v>
      </c>
      <c r="DG384" s="148">
        <f t="shared" si="48"/>
        <v>18</v>
      </c>
      <c r="DH384" s="148">
        <f t="shared" si="49"/>
        <v>0.2</v>
      </c>
      <c r="DI384" s="273">
        <f t="shared" si="50"/>
        <v>1482</v>
      </c>
      <c r="DJ384" s="264">
        <f t="shared" si="51"/>
        <v>1.2145748987854251E-2</v>
      </c>
      <c r="DL384" s="14" t="str">
        <f>IFERROR(#REF!-AP384,"")</f>
        <v/>
      </c>
      <c r="DN384" s="274" t="str">
        <f>IFERROR(#REF!-M384,"")</f>
        <v/>
      </c>
      <c r="DO384" s="186" t="e">
        <f>IF(#REF!&gt;AQ384,0,1)</f>
        <v>#REF!</v>
      </c>
      <c r="DP384" s="186">
        <f t="shared" si="52"/>
        <v>1</v>
      </c>
      <c r="DQ384" s="186">
        <f t="shared" si="53"/>
        <v>0</v>
      </c>
      <c r="DR384" s="186"/>
      <c r="DS384" s="186"/>
      <c r="DT384" s="186"/>
      <c r="DU384" s="186"/>
      <c r="DV384" s="186"/>
      <c r="DW384" s="186"/>
      <c r="DX384" s="186"/>
      <c r="DY384" s="186"/>
      <c r="DZ384" s="186"/>
      <c r="EA384" s="186"/>
      <c r="EB384" s="186"/>
      <c r="EC384" s="186"/>
      <c r="ED384" s="186"/>
      <c r="EE384" s="186"/>
      <c r="EF384" s="186"/>
      <c r="EG384" s="186"/>
      <c r="EH384" s="186"/>
      <c r="EI384" s="186"/>
      <c r="EJ384" s="186"/>
    </row>
    <row r="385" spans="1:140" s="195" customFormat="1" ht="31.5" hidden="1" customHeight="1" x14ac:dyDescent="0.2">
      <c r="A385" s="214">
        <v>44943</v>
      </c>
      <c r="B385" s="194">
        <v>17</v>
      </c>
      <c r="C385" s="194">
        <v>1</v>
      </c>
      <c r="D385" s="193">
        <v>2023</v>
      </c>
      <c r="E385" s="194">
        <v>47</v>
      </c>
      <c r="F385" s="194">
        <v>122</v>
      </c>
      <c r="G385" s="194">
        <v>3</v>
      </c>
      <c r="H385" s="207" t="s">
        <v>215</v>
      </c>
      <c r="I385" s="148" t="s">
        <v>216</v>
      </c>
      <c r="J385" s="148" t="s">
        <v>217</v>
      </c>
      <c r="K385" s="148">
        <v>2</v>
      </c>
      <c r="L385" s="148">
        <v>1</v>
      </c>
      <c r="M385" s="208">
        <v>280</v>
      </c>
      <c r="N385" s="209">
        <v>267</v>
      </c>
      <c r="O385" s="210">
        <v>292</v>
      </c>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c r="AO385" s="271"/>
      <c r="AP385" s="218">
        <v>64</v>
      </c>
      <c r="AQ385" s="219">
        <v>113</v>
      </c>
      <c r="AR385" s="217"/>
      <c r="AS385" s="217"/>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t="s">
        <v>194</v>
      </c>
      <c r="BS385" s="186" t="s">
        <v>195</v>
      </c>
      <c r="BT385" s="186" t="s">
        <v>218</v>
      </c>
      <c r="BU385" s="186" t="s">
        <v>219</v>
      </c>
      <c r="BV385" s="186">
        <v>3</v>
      </c>
      <c r="BW385" s="186" t="s">
        <v>220</v>
      </c>
      <c r="BX385" s="186" t="s">
        <v>198</v>
      </c>
      <c r="BY385" s="221">
        <v>1.4999999999999999E-2</v>
      </c>
      <c r="BZ385" s="217">
        <v>0</v>
      </c>
      <c r="CA385" s="217">
        <v>0</v>
      </c>
      <c r="CB385" s="217">
        <v>0</v>
      </c>
      <c r="CC385" s="217">
        <v>0</v>
      </c>
      <c r="CD385" s="217">
        <v>0</v>
      </c>
      <c r="CE385" s="217">
        <v>0</v>
      </c>
      <c r="CF385" s="186">
        <v>0</v>
      </c>
      <c r="CG385" s="186">
        <v>0</v>
      </c>
      <c r="CH385" s="101">
        <v>0</v>
      </c>
      <c r="CI385" s="101">
        <v>0</v>
      </c>
      <c r="CJ385" s="101">
        <v>0</v>
      </c>
      <c r="CK385" s="101">
        <v>0</v>
      </c>
      <c r="CL385" s="101">
        <v>0</v>
      </c>
      <c r="CM385" s="101">
        <v>0</v>
      </c>
      <c r="CN385" s="101">
        <v>0</v>
      </c>
      <c r="CO385" s="101">
        <v>0</v>
      </c>
      <c r="CP385" s="220">
        <v>0</v>
      </c>
      <c r="CQ385" s="216">
        <v>0</v>
      </c>
      <c r="CR385" s="222"/>
      <c r="CS385" s="198">
        <v>0</v>
      </c>
      <c r="CT385" s="198">
        <v>0</v>
      </c>
      <c r="CU385" s="198"/>
      <c r="CV385" s="198"/>
      <c r="CW385" s="222"/>
      <c r="CX385" s="272"/>
      <c r="CY385" s="272">
        <v>0</v>
      </c>
      <c r="CZ385" s="272">
        <v>361</v>
      </c>
      <c r="DA385" s="272"/>
      <c r="DB385" s="272"/>
      <c r="DC385" s="272"/>
      <c r="DD385" s="230">
        <f t="shared" si="45"/>
        <v>-1</v>
      </c>
      <c r="DE385" s="273">
        <f t="shared" si="46"/>
        <v>0</v>
      </c>
      <c r="DF385" s="14">
        <f t="shared" si="47"/>
        <v>0</v>
      </c>
      <c r="DG385" s="148">
        <f t="shared" si="48"/>
        <v>0</v>
      </c>
      <c r="DH385" s="148" t="str">
        <f t="shared" si="49"/>
        <v/>
      </c>
      <c r="DI385" s="273">
        <f t="shared" si="50"/>
        <v>0</v>
      </c>
      <c r="DJ385" s="264" t="str">
        <f t="shared" si="51"/>
        <v/>
      </c>
      <c r="DL385" s="14" t="str">
        <f>IFERROR(#REF!-AP385,"")</f>
        <v/>
      </c>
      <c r="DN385" s="274" t="str">
        <f>IFERROR(#REF!-M385,"")</f>
        <v/>
      </c>
      <c r="DO385" s="186" t="e">
        <f>IF(#REF!&gt;AQ385,0,1)</f>
        <v>#REF!</v>
      </c>
      <c r="DP385" s="186">
        <f t="shared" si="52"/>
        <v>0</v>
      </c>
      <c r="DQ385" s="186">
        <f t="shared" si="53"/>
        <v>1</v>
      </c>
      <c r="DR385" s="186"/>
      <c r="DS385" s="186"/>
      <c r="DT385" s="186"/>
      <c r="DU385" s="186"/>
      <c r="DV385" s="186"/>
      <c r="DW385" s="186"/>
      <c r="DX385" s="186"/>
      <c r="DY385" s="186"/>
      <c r="DZ385" s="186"/>
      <c r="EA385" s="186"/>
      <c r="EB385" s="186"/>
      <c r="EC385" s="186"/>
      <c r="ED385" s="186"/>
      <c r="EE385" s="186"/>
      <c r="EF385" s="186"/>
      <c r="EG385" s="186"/>
      <c r="EH385" s="186"/>
      <c r="EI385" s="186"/>
      <c r="EJ385" s="186"/>
    </row>
    <row r="386" spans="1:140" s="195" customFormat="1" ht="31.5" hidden="1" customHeight="1" x14ac:dyDescent="0.2">
      <c r="A386" s="214">
        <v>44943</v>
      </c>
      <c r="B386" s="194">
        <v>17</v>
      </c>
      <c r="C386" s="194">
        <v>1</v>
      </c>
      <c r="D386" s="193">
        <v>2023</v>
      </c>
      <c r="E386" s="194">
        <v>421</v>
      </c>
      <c r="F386" s="194">
        <v>667</v>
      </c>
      <c r="G386" s="194">
        <v>3</v>
      </c>
      <c r="H386" s="207" t="s">
        <v>289</v>
      </c>
      <c r="I386" s="148" t="s">
        <v>290</v>
      </c>
      <c r="J386" s="148" t="s">
        <v>193</v>
      </c>
      <c r="K386" s="148">
        <v>1</v>
      </c>
      <c r="L386" s="148">
        <v>4</v>
      </c>
      <c r="M386" s="208">
        <v>1554</v>
      </c>
      <c r="N386" s="209">
        <v>1462</v>
      </c>
      <c r="O386" s="210">
        <v>1664</v>
      </c>
      <c r="P386" s="196"/>
      <c r="Q386" s="196">
        <v>2190</v>
      </c>
      <c r="R386" s="196">
        <v>2194</v>
      </c>
      <c r="S386" s="196">
        <v>2062</v>
      </c>
      <c r="T386" s="196"/>
      <c r="U386" s="196"/>
      <c r="V386" s="196">
        <v>1704</v>
      </c>
      <c r="W386" s="196">
        <v>1714</v>
      </c>
      <c r="X386" s="196">
        <v>1742</v>
      </c>
      <c r="Y386" s="196"/>
      <c r="Z386" s="197">
        <v>168</v>
      </c>
      <c r="AA386" s="197">
        <v>173</v>
      </c>
      <c r="AB386" s="196"/>
      <c r="AC386" s="196">
        <v>2086</v>
      </c>
      <c r="AD386" s="196">
        <v>2067</v>
      </c>
      <c r="AE386" s="196">
        <v>2088</v>
      </c>
      <c r="AF386" s="196"/>
      <c r="AG386" s="196"/>
      <c r="AH386" s="196">
        <v>1587</v>
      </c>
      <c r="AI386" s="196">
        <v>1587</v>
      </c>
      <c r="AJ386" s="196">
        <v>1614</v>
      </c>
      <c r="AK386" s="196"/>
      <c r="AL386" s="197">
        <v>174</v>
      </c>
      <c r="AM386" s="197">
        <v>172</v>
      </c>
      <c r="AN386" s="271">
        <v>2114.5</v>
      </c>
      <c r="AO386" s="271">
        <v>1658</v>
      </c>
      <c r="AP386" s="218">
        <v>18</v>
      </c>
      <c r="AQ386" s="219">
        <v>200</v>
      </c>
      <c r="AR386" s="217">
        <v>20.960698689956331</v>
      </c>
      <c r="AS386" s="217">
        <v>171.75</v>
      </c>
      <c r="AT386" s="217"/>
      <c r="AU386" s="217"/>
      <c r="AV386" s="217">
        <v>360</v>
      </c>
      <c r="AW386" s="217">
        <v>1</v>
      </c>
      <c r="AX386" s="217">
        <v>3</v>
      </c>
      <c r="AY386" s="217">
        <v>4</v>
      </c>
      <c r="AZ386" s="217"/>
      <c r="BA386" s="217"/>
      <c r="BB386" s="217"/>
      <c r="BC386" s="217"/>
      <c r="BD386" s="217"/>
      <c r="BE386" s="217"/>
      <c r="BF386" s="217"/>
      <c r="BG386" s="217"/>
      <c r="BH386" s="217">
        <v>216</v>
      </c>
      <c r="BI386" s="217">
        <v>4</v>
      </c>
      <c r="BJ386" s="217">
        <v>2</v>
      </c>
      <c r="BK386" s="217">
        <v>6</v>
      </c>
      <c r="BL386" s="217"/>
      <c r="BM386" s="217"/>
      <c r="BN386" s="217"/>
      <c r="BO386" s="217"/>
      <c r="BP386" s="217"/>
      <c r="BQ386" s="217"/>
      <c r="BR386" s="186" t="s">
        <v>194</v>
      </c>
      <c r="BS386" s="186" t="s">
        <v>195</v>
      </c>
      <c r="BT386" s="186" t="s">
        <v>291</v>
      </c>
      <c r="BU386" s="186" t="s">
        <v>197</v>
      </c>
      <c r="BV386" s="186">
        <v>3</v>
      </c>
      <c r="BW386" s="186" t="s">
        <v>292</v>
      </c>
      <c r="BX386" s="186" t="s">
        <v>198</v>
      </c>
      <c r="BY386" s="221">
        <v>1.4999999999999999E-2</v>
      </c>
      <c r="BZ386" s="217">
        <v>8</v>
      </c>
      <c r="CA386" s="217">
        <v>2</v>
      </c>
      <c r="CB386" s="217">
        <v>362</v>
      </c>
      <c r="CC386" s="217">
        <v>12</v>
      </c>
      <c r="CD386" s="217">
        <v>3</v>
      </c>
      <c r="CE386" s="217">
        <v>219</v>
      </c>
      <c r="CF386" s="186">
        <v>1</v>
      </c>
      <c r="CG386" s="186">
        <v>1</v>
      </c>
      <c r="CH386" s="101">
        <v>2</v>
      </c>
      <c r="CI386" s="101">
        <v>0</v>
      </c>
      <c r="CJ386" s="101">
        <v>0</v>
      </c>
      <c r="CK386" s="101">
        <v>0</v>
      </c>
      <c r="CL386" s="101">
        <v>0</v>
      </c>
      <c r="CM386" s="101">
        <v>0</v>
      </c>
      <c r="CN386" s="101">
        <v>0</v>
      </c>
      <c r="CO386" s="101">
        <v>20</v>
      </c>
      <c r="CP386" s="220">
        <v>5</v>
      </c>
      <c r="CQ386" s="216">
        <v>581</v>
      </c>
      <c r="CR386" s="222">
        <v>8.6058519793459545E-3</v>
      </c>
      <c r="CS386" s="198">
        <v>7.77</v>
      </c>
      <c r="CT386" s="198">
        <v>902.87400000000002</v>
      </c>
      <c r="CU386" s="198">
        <v>8.2899999999999991</v>
      </c>
      <c r="CV386" s="198">
        <v>963.298</v>
      </c>
      <c r="CW386" s="222">
        <v>0.3606821106821107</v>
      </c>
      <c r="CX386" s="272">
        <v>0.23854166666666671</v>
      </c>
      <c r="CY386" s="272">
        <v>171606.27272727271</v>
      </c>
      <c r="CZ386" s="272">
        <v>361</v>
      </c>
      <c r="DA386" s="272"/>
      <c r="DB386" s="272"/>
      <c r="DC386" s="272"/>
      <c r="DD386" s="230">
        <f t="shared" si="45"/>
        <v>0.3606821106821107</v>
      </c>
      <c r="DE386" s="273">
        <f t="shared" si="46"/>
        <v>576</v>
      </c>
      <c r="DF386" s="14">
        <f t="shared" si="47"/>
        <v>20</v>
      </c>
      <c r="DG386" s="148">
        <f t="shared" si="48"/>
        <v>5</v>
      </c>
      <c r="DH386" s="148">
        <f t="shared" si="49"/>
        <v>0.2</v>
      </c>
      <c r="DI386" s="273">
        <f t="shared" si="50"/>
        <v>581</v>
      </c>
      <c r="DJ386" s="264">
        <f t="shared" si="51"/>
        <v>8.6058519793459545E-3</v>
      </c>
      <c r="DL386" s="14" t="str">
        <f>IFERROR(#REF!-AP386,"")</f>
        <v/>
      </c>
      <c r="DN386" s="274" t="str">
        <f>IFERROR(#REF!-M386,"")</f>
        <v/>
      </c>
      <c r="DO386" s="186" t="e">
        <f>IF(#REF!&gt;AQ386,0,1)</f>
        <v>#REF!</v>
      </c>
      <c r="DP386" s="186">
        <f t="shared" si="52"/>
        <v>1</v>
      </c>
      <c r="DQ386" s="186">
        <f t="shared" si="53"/>
        <v>1</v>
      </c>
      <c r="DR386" s="186"/>
      <c r="DS386" s="186"/>
      <c r="DT386" s="186"/>
      <c r="DU386" s="186"/>
      <c r="DV386" s="186"/>
      <c r="DW386" s="186"/>
      <c r="DX386" s="186"/>
      <c r="DY386" s="186"/>
      <c r="DZ386" s="186"/>
      <c r="EA386" s="186"/>
      <c r="EB386" s="186"/>
      <c r="EC386" s="186"/>
      <c r="ED386" s="186"/>
      <c r="EE386" s="186"/>
      <c r="EF386" s="186"/>
      <c r="EG386" s="186"/>
      <c r="EH386" s="186"/>
      <c r="EI386" s="186"/>
      <c r="EJ386" s="186"/>
    </row>
    <row r="387" spans="1:140" s="195" customFormat="1" ht="31.5" hidden="1" customHeight="1" x14ac:dyDescent="0.2">
      <c r="A387" s="214">
        <v>44943</v>
      </c>
      <c r="B387" s="194">
        <v>17</v>
      </c>
      <c r="C387" s="194">
        <v>1</v>
      </c>
      <c r="D387" s="193">
        <v>2023</v>
      </c>
      <c r="E387" s="194">
        <v>421</v>
      </c>
      <c r="F387" s="194">
        <v>673</v>
      </c>
      <c r="G387" s="194">
        <v>3</v>
      </c>
      <c r="H387" s="207" t="s">
        <v>293</v>
      </c>
      <c r="I387" s="148" t="s">
        <v>294</v>
      </c>
      <c r="J387" s="148" t="s">
        <v>193</v>
      </c>
      <c r="K387" s="148">
        <v>1</v>
      </c>
      <c r="L387" s="148">
        <v>4</v>
      </c>
      <c r="M387" s="208">
        <v>61</v>
      </c>
      <c r="N387" s="209">
        <v>57</v>
      </c>
      <c r="O387" s="210">
        <v>65</v>
      </c>
      <c r="P387" s="196"/>
      <c r="Q387" s="196">
        <v>87</v>
      </c>
      <c r="R387" s="196">
        <v>90</v>
      </c>
      <c r="S387" s="196">
        <v>82</v>
      </c>
      <c r="T387" s="196"/>
      <c r="U387" s="196"/>
      <c r="V387" s="196">
        <v>67</v>
      </c>
      <c r="W387" s="196">
        <v>67</v>
      </c>
      <c r="X387" s="196">
        <v>67</v>
      </c>
      <c r="Y387" s="196"/>
      <c r="Z387" s="197"/>
      <c r="AA387" s="197"/>
      <c r="AB387" s="196"/>
      <c r="AC387" s="196">
        <v>90</v>
      </c>
      <c r="AD387" s="196">
        <v>86</v>
      </c>
      <c r="AE387" s="196">
        <v>82</v>
      </c>
      <c r="AF387" s="196"/>
      <c r="AG387" s="196"/>
      <c r="AH387" s="196">
        <v>68</v>
      </c>
      <c r="AI387" s="196">
        <v>65</v>
      </c>
      <c r="AJ387" s="196">
        <v>63</v>
      </c>
      <c r="AK387" s="196"/>
      <c r="AL387" s="197"/>
      <c r="AM387" s="197"/>
      <c r="AN387" s="271">
        <v>86.166666666666671</v>
      </c>
      <c r="AO387" s="271">
        <v>66.166666666666671</v>
      </c>
      <c r="AP387" s="218">
        <v>18</v>
      </c>
      <c r="AQ387" s="219">
        <v>200</v>
      </c>
      <c r="AR387" s="217"/>
      <c r="AS387" s="217"/>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t="s">
        <v>194</v>
      </c>
      <c r="BS387" s="186" t="s">
        <v>195</v>
      </c>
      <c r="BT387" s="186" t="s">
        <v>295</v>
      </c>
      <c r="BU387" s="186" t="s">
        <v>197</v>
      </c>
      <c r="BV387" s="186">
        <v>3</v>
      </c>
      <c r="BW387" s="186" t="s">
        <v>292</v>
      </c>
      <c r="BX387" s="186" t="s">
        <v>198</v>
      </c>
      <c r="BY387" s="221">
        <v>1.4999999999999999E-2</v>
      </c>
      <c r="BZ387" s="217">
        <v>0</v>
      </c>
      <c r="CA387" s="217">
        <v>0</v>
      </c>
      <c r="CB387" s="217">
        <v>0</v>
      </c>
      <c r="CC387" s="217">
        <v>0</v>
      </c>
      <c r="CD387" s="217">
        <v>0</v>
      </c>
      <c r="CE387" s="217">
        <v>0</v>
      </c>
      <c r="CF387" s="186">
        <v>0</v>
      </c>
      <c r="CG387" s="186">
        <v>0</v>
      </c>
      <c r="CH387" s="101">
        <v>0</v>
      </c>
      <c r="CI387" s="101">
        <v>0</v>
      </c>
      <c r="CJ387" s="101">
        <v>0</v>
      </c>
      <c r="CK387" s="101">
        <v>0</v>
      </c>
      <c r="CL387" s="101">
        <v>0</v>
      </c>
      <c r="CM387" s="101">
        <v>0</v>
      </c>
      <c r="CN387" s="101">
        <v>0</v>
      </c>
      <c r="CO387" s="101">
        <v>0</v>
      </c>
      <c r="CP387" s="220">
        <v>0</v>
      </c>
      <c r="CQ387" s="216">
        <v>0</v>
      </c>
      <c r="CR387" s="222"/>
      <c r="CS387" s="198">
        <v>0</v>
      </c>
      <c r="CT387" s="198">
        <v>0</v>
      </c>
      <c r="CU387" s="198">
        <v>0</v>
      </c>
      <c r="CV387" s="198">
        <v>0</v>
      </c>
      <c r="CW387" s="222">
        <v>0.41256830601092898</v>
      </c>
      <c r="CX387" s="272"/>
      <c r="CY387" s="272">
        <v>0</v>
      </c>
      <c r="CZ387" s="272">
        <v>361</v>
      </c>
      <c r="DA387" s="272"/>
      <c r="DB387" s="272"/>
      <c r="DC387" s="272"/>
      <c r="DD387" s="230">
        <f t="shared" si="45"/>
        <v>0.41256830601092903</v>
      </c>
      <c r="DE387" s="273">
        <f t="shared" si="46"/>
        <v>0</v>
      </c>
      <c r="DF387" s="14">
        <f t="shared" si="47"/>
        <v>0</v>
      </c>
      <c r="DG387" s="148">
        <f t="shared" si="48"/>
        <v>0</v>
      </c>
      <c r="DH387" s="148" t="str">
        <f t="shared" si="49"/>
        <v/>
      </c>
      <c r="DI387" s="273">
        <f t="shared" si="50"/>
        <v>0</v>
      </c>
      <c r="DJ387" s="264" t="str">
        <f t="shared" si="51"/>
        <v/>
      </c>
      <c r="DL387" s="14" t="str">
        <f>IFERROR(#REF!-AP387,"")</f>
        <v/>
      </c>
      <c r="DN387" s="274" t="str">
        <f>IFERROR(#REF!-M387,"")</f>
        <v/>
      </c>
      <c r="DO387" s="186" t="e">
        <f>IF(#REF!&gt;AQ387,0,1)</f>
        <v>#REF!</v>
      </c>
      <c r="DP387" s="186">
        <f t="shared" si="52"/>
        <v>1</v>
      </c>
      <c r="DQ387" s="186">
        <f t="shared" si="53"/>
        <v>0</v>
      </c>
      <c r="DR387" s="186"/>
      <c r="DS387" s="186"/>
      <c r="DT387" s="186"/>
      <c r="DU387" s="186"/>
      <c r="DV387" s="186"/>
      <c r="DW387" s="186"/>
      <c r="DX387" s="186"/>
      <c r="DY387" s="186"/>
      <c r="DZ387" s="186"/>
      <c r="EA387" s="186"/>
      <c r="EB387" s="186"/>
      <c r="EC387" s="186"/>
      <c r="ED387" s="186"/>
      <c r="EE387" s="186"/>
      <c r="EF387" s="186"/>
      <c r="EG387" s="186"/>
      <c r="EH387" s="186"/>
      <c r="EI387" s="186"/>
      <c r="EJ387" s="186"/>
    </row>
    <row r="388" spans="1:140" s="195" customFormat="1" ht="31.5" hidden="1" customHeight="1" x14ac:dyDescent="0.2">
      <c r="A388" s="214">
        <v>44943</v>
      </c>
      <c r="B388" s="194">
        <v>17</v>
      </c>
      <c r="C388" s="194">
        <v>1</v>
      </c>
      <c r="D388" s="193">
        <v>2023</v>
      </c>
      <c r="E388" s="194">
        <v>236</v>
      </c>
      <c r="F388" s="194">
        <v>160</v>
      </c>
      <c r="G388" s="194">
        <v>4</v>
      </c>
      <c r="H388" s="207" t="s">
        <v>371</v>
      </c>
      <c r="I388" s="148" t="s">
        <v>372</v>
      </c>
      <c r="J388" s="148" t="s">
        <v>193</v>
      </c>
      <c r="K388" s="148">
        <v>2</v>
      </c>
      <c r="L388" s="148">
        <v>1</v>
      </c>
      <c r="M388" s="208">
        <v>200</v>
      </c>
      <c r="N388" s="209">
        <v>186</v>
      </c>
      <c r="O388" s="210">
        <v>214</v>
      </c>
      <c r="P388" s="196"/>
      <c r="Q388" s="196"/>
      <c r="R388" s="196"/>
      <c r="S388" s="196"/>
      <c r="T388" s="196"/>
      <c r="U388" s="196"/>
      <c r="V388" s="196"/>
      <c r="W388" s="196"/>
      <c r="X388" s="196"/>
      <c r="Y388" s="196"/>
      <c r="Z388" s="197"/>
      <c r="AA388" s="197"/>
      <c r="AB388" s="196"/>
      <c r="AC388" s="196">
        <v>236</v>
      </c>
      <c r="AD388" s="196">
        <v>258</v>
      </c>
      <c r="AE388" s="196">
        <v>253</v>
      </c>
      <c r="AF388" s="196"/>
      <c r="AG388" s="196"/>
      <c r="AH388" s="196">
        <v>201</v>
      </c>
      <c r="AI388" s="196">
        <v>205</v>
      </c>
      <c r="AJ388" s="196">
        <v>208</v>
      </c>
      <c r="AK388" s="196"/>
      <c r="AL388" s="197">
        <v>96</v>
      </c>
      <c r="AM388" s="197">
        <v>95</v>
      </c>
      <c r="AN388" s="271">
        <v>249</v>
      </c>
      <c r="AO388" s="271">
        <v>204.66666666666671</v>
      </c>
      <c r="AP388" s="218">
        <v>76</v>
      </c>
      <c r="AQ388" s="219">
        <v>95</v>
      </c>
      <c r="AR388" s="217">
        <v>75.392670157068068</v>
      </c>
      <c r="AS388" s="217">
        <v>95.5</v>
      </c>
      <c r="AT388" s="217"/>
      <c r="AU388" s="217"/>
      <c r="AV388" s="217"/>
      <c r="AW388" s="217"/>
      <c r="AX388" s="217"/>
      <c r="AY388" s="217"/>
      <c r="AZ388" s="217"/>
      <c r="BA388" s="217"/>
      <c r="BB388" s="217"/>
      <c r="BC388" s="217"/>
      <c r="BD388" s="217"/>
      <c r="BE388" s="217"/>
      <c r="BF388" s="217"/>
      <c r="BG388" s="217"/>
      <c r="BH388" s="217">
        <v>330</v>
      </c>
      <c r="BI388" s="217">
        <v>2</v>
      </c>
      <c r="BJ388" s="217">
        <v>1</v>
      </c>
      <c r="BK388" s="217">
        <v>1</v>
      </c>
      <c r="BL388" s="217"/>
      <c r="BM388" s="217"/>
      <c r="BN388" s="217"/>
      <c r="BO388" s="217"/>
      <c r="BP388" s="217"/>
      <c r="BQ388" s="217"/>
      <c r="BR388" s="186" t="s">
        <v>373</v>
      </c>
      <c r="BS388" s="186" t="s">
        <v>374</v>
      </c>
      <c r="BT388" s="186"/>
      <c r="BU388" s="186"/>
      <c r="BV388" s="186">
        <v>3</v>
      </c>
      <c r="BW388" s="186" t="s">
        <v>371</v>
      </c>
      <c r="BX388" s="186" t="s">
        <v>198</v>
      </c>
      <c r="BY388" s="221">
        <v>1.4999999999999999E-2</v>
      </c>
      <c r="BZ388" s="217">
        <v>0</v>
      </c>
      <c r="CA388" s="217">
        <v>0</v>
      </c>
      <c r="CB388" s="217">
        <v>0</v>
      </c>
      <c r="CC388" s="217">
        <v>4</v>
      </c>
      <c r="CD388" s="217">
        <v>4</v>
      </c>
      <c r="CE388" s="217">
        <v>334</v>
      </c>
      <c r="CF388" s="186">
        <v>2</v>
      </c>
      <c r="CG388" s="186">
        <v>1</v>
      </c>
      <c r="CH388" s="101">
        <v>1</v>
      </c>
      <c r="CI388" s="101">
        <v>0</v>
      </c>
      <c r="CJ388" s="101">
        <v>0</v>
      </c>
      <c r="CK388" s="101">
        <v>0</v>
      </c>
      <c r="CL388" s="101">
        <v>0</v>
      </c>
      <c r="CM388" s="101">
        <v>0</v>
      </c>
      <c r="CN388" s="101">
        <v>0</v>
      </c>
      <c r="CO388" s="101">
        <v>4</v>
      </c>
      <c r="CP388" s="220">
        <v>4</v>
      </c>
      <c r="CQ388" s="216">
        <v>334</v>
      </c>
      <c r="CR388" s="222">
        <v>1.1976047904191619E-2</v>
      </c>
      <c r="CS388" s="198">
        <v>0.8</v>
      </c>
      <c r="CT388" s="198">
        <v>66.8</v>
      </c>
      <c r="CU388" s="198">
        <v>0.81866666666666665</v>
      </c>
      <c r="CV388" s="198">
        <v>68.35866666666665</v>
      </c>
      <c r="CW388" s="222">
        <v>0.245</v>
      </c>
      <c r="CX388" s="272">
        <v>5.305555555555555E-2</v>
      </c>
      <c r="CY388" s="272">
        <v>416528.36363636359</v>
      </c>
      <c r="CZ388" s="272">
        <v>361</v>
      </c>
      <c r="DA388" s="272"/>
      <c r="DB388" s="272"/>
      <c r="DC388" s="272"/>
      <c r="DD388" s="230">
        <f t="shared" ref="DD388:DD451" si="54">IFERROR((AN388-M388)/M388,"")</f>
        <v>0.245</v>
      </c>
      <c r="DE388" s="273">
        <f t="shared" ref="DE388:DE451" si="55">AV388+BH388</f>
        <v>330</v>
      </c>
      <c r="DF388" s="14">
        <f t="shared" ref="DF388:DF451" si="56">SUM(BI388:BQ388,AW388:BE388)</f>
        <v>4</v>
      </c>
      <c r="DG388" s="148">
        <f t="shared" ref="DG388:DG451" si="57">IFERROR(ROUND(DF388/L388,0),"")</f>
        <v>4</v>
      </c>
      <c r="DH388" s="148">
        <f t="shared" ref="DH388:DH451" si="58">IFERROR(ROUND(CP388/AR388,1),"")</f>
        <v>0.1</v>
      </c>
      <c r="DI388" s="273">
        <f t="shared" ref="DI388:DI451" si="59">IFERROR(DE388+DG388,"")</f>
        <v>334</v>
      </c>
      <c r="DJ388" s="264">
        <f t="shared" ref="DJ388:DJ451" si="60">IFERROR(DG388/DI388,"")</f>
        <v>1.1976047904191617E-2</v>
      </c>
      <c r="DL388" s="14" t="str">
        <f>IFERROR(#REF!-AP388,"")</f>
        <v/>
      </c>
      <c r="DN388" s="274" t="str">
        <f>IFERROR(#REF!-M388,"")</f>
        <v/>
      </c>
      <c r="DO388" s="186" t="e">
        <f>IF(#REF!&gt;AQ388,0,1)</f>
        <v>#REF!</v>
      </c>
      <c r="DP388" s="186">
        <f t="shared" ref="DP388:DP451" si="61">IF(AO388&lt;N388,0,1)</f>
        <v>1</v>
      </c>
      <c r="DQ388" s="186">
        <f t="shared" ref="DQ388:DQ451" si="62">IF(AO388&gt;O388,0,1)</f>
        <v>1</v>
      </c>
      <c r="DR388" s="186"/>
      <c r="DS388" s="186"/>
      <c r="DT388" s="186"/>
      <c r="DU388" s="186"/>
      <c r="DV388" s="186"/>
      <c r="DW388" s="186"/>
      <c r="DX388" s="186"/>
      <c r="DY388" s="186"/>
      <c r="DZ388" s="186"/>
      <c r="EA388" s="186"/>
      <c r="EB388" s="186"/>
      <c r="EC388" s="186"/>
      <c r="ED388" s="186"/>
      <c r="EE388" s="186"/>
      <c r="EF388" s="186"/>
      <c r="EG388" s="186"/>
      <c r="EH388" s="186"/>
      <c r="EI388" s="186"/>
      <c r="EJ388" s="186"/>
    </row>
    <row r="389" spans="1:140" s="195" customFormat="1" ht="31.5" hidden="1" customHeight="1" x14ac:dyDescent="0.2">
      <c r="A389" s="214">
        <v>44943</v>
      </c>
      <c r="B389" s="194">
        <v>17</v>
      </c>
      <c r="C389" s="194">
        <v>1</v>
      </c>
      <c r="D389" s="193">
        <v>2023</v>
      </c>
      <c r="E389" s="194">
        <v>425</v>
      </c>
      <c r="F389" s="194">
        <v>674</v>
      </c>
      <c r="G389" s="194">
        <v>5</v>
      </c>
      <c r="H389" s="207" t="s">
        <v>238</v>
      </c>
      <c r="I389" s="148" t="s">
        <v>239</v>
      </c>
      <c r="J389" s="148" t="s">
        <v>217</v>
      </c>
      <c r="K389" s="148">
        <v>2</v>
      </c>
      <c r="L389" s="148">
        <v>1</v>
      </c>
      <c r="M389" s="208">
        <v>256</v>
      </c>
      <c r="N389" s="209">
        <v>240</v>
      </c>
      <c r="O389" s="210">
        <v>274</v>
      </c>
      <c r="P389" s="196"/>
      <c r="Q389" s="196"/>
      <c r="R389" s="196">
        <v>345</v>
      </c>
      <c r="S389" s="196">
        <v>375</v>
      </c>
      <c r="T389" s="196"/>
      <c r="U389" s="196"/>
      <c r="V389" s="196"/>
      <c r="W389" s="196">
        <v>269</v>
      </c>
      <c r="X389" s="196">
        <v>287</v>
      </c>
      <c r="Y389" s="196"/>
      <c r="Z389" s="197"/>
      <c r="AA389" s="197">
        <v>101</v>
      </c>
      <c r="AB389" s="196"/>
      <c r="AC389" s="196">
        <v>361</v>
      </c>
      <c r="AD389" s="196">
        <v>342</v>
      </c>
      <c r="AE389" s="196">
        <v>344</v>
      </c>
      <c r="AF389" s="196"/>
      <c r="AG389" s="196"/>
      <c r="AH389" s="196">
        <v>311</v>
      </c>
      <c r="AI389" s="196">
        <v>295</v>
      </c>
      <c r="AJ389" s="196">
        <v>291</v>
      </c>
      <c r="AK389" s="196"/>
      <c r="AL389" s="197"/>
      <c r="AM389" s="197"/>
      <c r="AN389" s="271">
        <v>353.4</v>
      </c>
      <c r="AO389" s="271">
        <v>290.60000000000002</v>
      </c>
      <c r="AP389" s="218">
        <v>60</v>
      </c>
      <c r="AQ389" s="219">
        <v>120</v>
      </c>
      <c r="AR389" s="217">
        <v>71.287128712871294</v>
      </c>
      <c r="AS389" s="217">
        <v>101</v>
      </c>
      <c r="AT389" s="217"/>
      <c r="AU389" s="217"/>
      <c r="AV389" s="217">
        <v>200</v>
      </c>
      <c r="AW389" s="217">
        <v>1</v>
      </c>
      <c r="AX389" s="217">
        <v>1</v>
      </c>
      <c r="AY389" s="217">
        <v>1</v>
      </c>
      <c r="AZ389" s="217"/>
      <c r="BA389" s="217"/>
      <c r="BB389" s="217"/>
      <c r="BC389" s="217"/>
      <c r="BD389" s="217"/>
      <c r="BE389" s="217"/>
      <c r="BF389" s="217"/>
      <c r="BG389" s="217"/>
      <c r="BH389" s="217">
        <v>1600</v>
      </c>
      <c r="BI389" s="217">
        <v>2</v>
      </c>
      <c r="BJ389" s="217"/>
      <c r="BK389" s="217">
        <v>1</v>
      </c>
      <c r="BL389" s="217"/>
      <c r="BM389" s="217"/>
      <c r="BN389" s="217"/>
      <c r="BO389" s="217"/>
      <c r="BP389" s="217"/>
      <c r="BQ389" s="217"/>
      <c r="BR389" s="186" t="s">
        <v>194</v>
      </c>
      <c r="BS389" s="186" t="s">
        <v>195</v>
      </c>
      <c r="BT389" s="186" t="s">
        <v>240</v>
      </c>
      <c r="BU389" s="186" t="s">
        <v>219</v>
      </c>
      <c r="BV389" s="186">
        <v>3</v>
      </c>
      <c r="BW389" s="186" t="s">
        <v>238</v>
      </c>
      <c r="BX389" s="186" t="s">
        <v>198</v>
      </c>
      <c r="BY389" s="221">
        <v>1.4999999999999999E-2</v>
      </c>
      <c r="BZ389" s="217">
        <v>3</v>
      </c>
      <c r="CA389" s="217">
        <v>3</v>
      </c>
      <c r="CB389" s="217">
        <v>203</v>
      </c>
      <c r="CC389" s="217">
        <v>3</v>
      </c>
      <c r="CD389" s="217">
        <v>3</v>
      </c>
      <c r="CE389" s="217">
        <v>1603</v>
      </c>
      <c r="CF389" s="186">
        <v>3</v>
      </c>
      <c r="CG389" s="186">
        <v>1</v>
      </c>
      <c r="CH389" s="101">
        <v>2</v>
      </c>
      <c r="CI389" s="101">
        <v>0</v>
      </c>
      <c r="CJ389" s="101">
        <v>0</v>
      </c>
      <c r="CK389" s="101">
        <v>0</v>
      </c>
      <c r="CL389" s="101">
        <v>0</v>
      </c>
      <c r="CM389" s="101">
        <v>0</v>
      </c>
      <c r="CN389" s="101">
        <v>0</v>
      </c>
      <c r="CO389" s="101">
        <v>6</v>
      </c>
      <c r="CP389" s="220">
        <v>6</v>
      </c>
      <c r="CQ389" s="216">
        <v>1806</v>
      </c>
      <c r="CR389" s="222">
        <v>3.3222591362126251E-3</v>
      </c>
      <c r="CS389" s="198">
        <v>1.536</v>
      </c>
      <c r="CT389" s="198">
        <v>462.33600000000001</v>
      </c>
      <c r="CU389" s="198">
        <v>1.7436</v>
      </c>
      <c r="CV389" s="198">
        <v>524.82360000000006</v>
      </c>
      <c r="CW389" s="222">
        <v>0.38046874999999991</v>
      </c>
      <c r="CX389" s="272">
        <v>8.4166666666666654E-2</v>
      </c>
      <c r="CY389" s="272">
        <v>1778089.0909090911</v>
      </c>
      <c r="CZ389" s="272">
        <v>361</v>
      </c>
      <c r="DA389" s="272"/>
      <c r="DB389" s="272"/>
      <c r="DC389" s="272"/>
      <c r="DD389" s="230">
        <f t="shared" si="54"/>
        <v>0.38046874999999991</v>
      </c>
      <c r="DE389" s="273">
        <f t="shared" si="55"/>
        <v>1800</v>
      </c>
      <c r="DF389" s="14">
        <f t="shared" si="56"/>
        <v>6</v>
      </c>
      <c r="DG389" s="148">
        <f t="shared" si="57"/>
        <v>6</v>
      </c>
      <c r="DH389" s="148">
        <f t="shared" si="58"/>
        <v>0.1</v>
      </c>
      <c r="DI389" s="273">
        <f t="shared" si="59"/>
        <v>1806</v>
      </c>
      <c r="DJ389" s="264">
        <f t="shared" si="60"/>
        <v>3.3222591362126247E-3</v>
      </c>
      <c r="DL389" s="14" t="str">
        <f>IFERROR(#REF!-AP389,"")</f>
        <v/>
      </c>
      <c r="DN389" s="274" t="str">
        <f>IFERROR(#REF!-M389,"")</f>
        <v/>
      </c>
      <c r="DO389" s="186" t="e">
        <f>IF(#REF!&gt;AQ389,0,1)</f>
        <v>#REF!</v>
      </c>
      <c r="DP389" s="186">
        <f t="shared" si="61"/>
        <v>1</v>
      </c>
      <c r="DQ389" s="186">
        <f t="shared" si="62"/>
        <v>0</v>
      </c>
      <c r="DR389" s="186"/>
      <c r="DS389" s="186"/>
      <c r="DT389" s="186"/>
      <c r="DU389" s="186"/>
      <c r="DV389" s="186"/>
      <c r="DW389" s="186"/>
      <c r="DX389" s="186"/>
      <c r="DY389" s="186"/>
      <c r="DZ389" s="186"/>
      <c r="EA389" s="186"/>
      <c r="EB389" s="186"/>
      <c r="EC389" s="186"/>
      <c r="ED389" s="186"/>
      <c r="EE389" s="186"/>
      <c r="EF389" s="186"/>
      <c r="EG389" s="186"/>
      <c r="EH389" s="186"/>
      <c r="EI389" s="186"/>
      <c r="EJ389" s="186"/>
    </row>
    <row r="390" spans="1:140" s="195" customFormat="1" ht="31.5" hidden="1" customHeight="1" x14ac:dyDescent="0.2">
      <c r="A390" s="214">
        <v>44943</v>
      </c>
      <c r="B390" s="194">
        <v>17</v>
      </c>
      <c r="C390" s="194">
        <v>1</v>
      </c>
      <c r="D390" s="193">
        <v>2023</v>
      </c>
      <c r="E390" s="194">
        <v>18</v>
      </c>
      <c r="F390" s="194">
        <v>49</v>
      </c>
      <c r="G390" s="194">
        <v>6</v>
      </c>
      <c r="H390" s="207" t="s">
        <v>244</v>
      </c>
      <c r="I390" s="148" t="s">
        <v>245</v>
      </c>
      <c r="J390" s="148" t="s">
        <v>217</v>
      </c>
      <c r="K390" s="148">
        <v>3</v>
      </c>
      <c r="L390" s="148">
        <v>3</v>
      </c>
      <c r="M390" s="208">
        <v>100</v>
      </c>
      <c r="N390" s="209">
        <v>95</v>
      </c>
      <c r="O390" s="210">
        <v>104</v>
      </c>
      <c r="P390" s="196"/>
      <c r="Q390" s="196">
        <v>153</v>
      </c>
      <c r="R390" s="196">
        <v>159</v>
      </c>
      <c r="S390" s="196">
        <v>148</v>
      </c>
      <c r="T390" s="196"/>
      <c r="U390" s="196"/>
      <c r="V390" s="196">
        <v>113</v>
      </c>
      <c r="W390" s="196">
        <v>103</v>
      </c>
      <c r="X390" s="196">
        <v>107</v>
      </c>
      <c r="Y390" s="196"/>
      <c r="Z390" s="197"/>
      <c r="AA390" s="197"/>
      <c r="AB390" s="196"/>
      <c r="AC390" s="196">
        <v>167</v>
      </c>
      <c r="AD390" s="196">
        <v>154</v>
      </c>
      <c r="AE390" s="196">
        <v>151</v>
      </c>
      <c r="AF390" s="196"/>
      <c r="AG390" s="196"/>
      <c r="AH390" s="196">
        <v>109</v>
      </c>
      <c r="AI390" s="196">
        <v>104</v>
      </c>
      <c r="AJ390" s="196">
        <v>103</v>
      </c>
      <c r="AK390" s="196"/>
      <c r="AL390" s="197"/>
      <c r="AM390" s="197"/>
      <c r="AN390" s="271">
        <v>155.33333333333329</v>
      </c>
      <c r="AO390" s="271">
        <v>106.5</v>
      </c>
      <c r="AP390" s="218">
        <v>101</v>
      </c>
      <c r="AQ390" s="219">
        <v>107</v>
      </c>
      <c r="AR390" s="217"/>
      <c r="AS390" s="217"/>
      <c r="AT390" s="217"/>
      <c r="AU390" s="217"/>
      <c r="AV390" s="217">
        <v>420</v>
      </c>
      <c r="AW390" s="217">
        <v>2</v>
      </c>
      <c r="AX390" s="217">
        <v>2</v>
      </c>
      <c r="AY390" s="217">
        <v>2</v>
      </c>
      <c r="AZ390" s="217"/>
      <c r="BA390" s="217"/>
      <c r="BB390" s="217"/>
      <c r="BC390" s="217"/>
      <c r="BD390" s="217"/>
      <c r="BE390" s="217"/>
      <c r="BF390" s="217"/>
      <c r="BG390" s="217"/>
      <c r="BH390" s="217">
        <v>1260</v>
      </c>
      <c r="BI390" s="217">
        <v>3</v>
      </c>
      <c r="BJ390" s="217">
        <v>2</v>
      </c>
      <c r="BK390" s="217">
        <v>2</v>
      </c>
      <c r="BL390" s="217"/>
      <c r="BM390" s="217"/>
      <c r="BN390" s="217"/>
      <c r="BO390" s="217"/>
      <c r="BP390" s="217"/>
      <c r="BQ390" s="217"/>
      <c r="BR390" s="186" t="s">
        <v>194</v>
      </c>
      <c r="BS390" s="186" t="s">
        <v>195</v>
      </c>
      <c r="BT390" s="186" t="s">
        <v>246</v>
      </c>
      <c r="BU390" s="186" t="s">
        <v>219</v>
      </c>
      <c r="BV390" s="186">
        <v>3</v>
      </c>
      <c r="BW390" s="186" t="s">
        <v>247</v>
      </c>
      <c r="BX390" s="186" t="s">
        <v>198</v>
      </c>
      <c r="BY390" s="221">
        <v>1.4999999999999999E-2</v>
      </c>
      <c r="BZ390" s="217">
        <v>6</v>
      </c>
      <c r="CA390" s="217">
        <v>2</v>
      </c>
      <c r="CB390" s="217">
        <v>422</v>
      </c>
      <c r="CC390" s="217">
        <v>7</v>
      </c>
      <c r="CD390" s="217">
        <v>2.333333333333333</v>
      </c>
      <c r="CE390" s="217">
        <v>1262</v>
      </c>
      <c r="CF390" s="186">
        <v>1</v>
      </c>
      <c r="CG390" s="186">
        <v>1</v>
      </c>
      <c r="CH390" s="101">
        <v>1</v>
      </c>
      <c r="CI390" s="101">
        <v>0</v>
      </c>
      <c r="CJ390" s="101">
        <v>0</v>
      </c>
      <c r="CK390" s="101">
        <v>0</v>
      </c>
      <c r="CL390" s="101">
        <v>0</v>
      </c>
      <c r="CM390" s="101">
        <v>0</v>
      </c>
      <c r="CN390" s="101">
        <v>0</v>
      </c>
      <c r="CO390" s="101">
        <v>13</v>
      </c>
      <c r="CP390" s="220">
        <v>4</v>
      </c>
      <c r="CQ390" s="216">
        <v>1684</v>
      </c>
      <c r="CR390" s="222">
        <v>2.5732383214568488E-3</v>
      </c>
      <c r="CS390" s="198">
        <v>0.43333333333333329</v>
      </c>
      <c r="CT390" s="198">
        <v>168.4</v>
      </c>
      <c r="CU390" s="198">
        <v>0.46150000000000008</v>
      </c>
      <c r="CV390" s="198">
        <v>179.346</v>
      </c>
      <c r="CW390" s="222">
        <v>0.55333333333333345</v>
      </c>
      <c r="CX390" s="272"/>
      <c r="CY390" s="272">
        <v>2790923.8181818179</v>
      </c>
      <c r="CZ390" s="272">
        <v>361</v>
      </c>
      <c r="DA390" s="272"/>
      <c r="DB390" s="272"/>
      <c r="DC390" s="272"/>
      <c r="DD390" s="230">
        <f t="shared" si="54"/>
        <v>0.5533333333333329</v>
      </c>
      <c r="DE390" s="273">
        <f t="shared" si="55"/>
        <v>1680</v>
      </c>
      <c r="DF390" s="14">
        <f t="shared" si="56"/>
        <v>13</v>
      </c>
      <c r="DG390" s="148">
        <f t="shared" si="57"/>
        <v>4</v>
      </c>
      <c r="DH390" s="148" t="str">
        <f t="shared" si="58"/>
        <v/>
      </c>
      <c r="DI390" s="273">
        <f t="shared" si="59"/>
        <v>1684</v>
      </c>
      <c r="DJ390" s="264">
        <f t="shared" si="60"/>
        <v>2.3752969121140144E-3</v>
      </c>
      <c r="DL390" s="14" t="str">
        <f>IFERROR(#REF!-AP390,"")</f>
        <v/>
      </c>
      <c r="DN390" s="274" t="str">
        <f>IFERROR(#REF!-M390,"")</f>
        <v/>
      </c>
      <c r="DO390" s="186" t="e">
        <f>IF(#REF!&gt;AQ390,0,1)</f>
        <v>#REF!</v>
      </c>
      <c r="DP390" s="186">
        <f t="shared" si="61"/>
        <v>1</v>
      </c>
      <c r="DQ390" s="186">
        <f t="shared" si="62"/>
        <v>0</v>
      </c>
      <c r="DR390" s="186"/>
      <c r="DS390" s="186"/>
      <c r="DT390" s="186"/>
      <c r="DU390" s="186"/>
      <c r="DV390" s="186"/>
      <c r="DW390" s="186"/>
      <c r="DX390" s="186"/>
      <c r="DY390" s="186"/>
      <c r="DZ390" s="186"/>
      <c r="EA390" s="186"/>
      <c r="EB390" s="186"/>
      <c r="EC390" s="186"/>
      <c r="ED390" s="186"/>
      <c r="EE390" s="186"/>
      <c r="EF390" s="186"/>
      <c r="EG390" s="186"/>
      <c r="EH390" s="186"/>
      <c r="EI390" s="186"/>
      <c r="EJ390" s="186"/>
    </row>
    <row r="391" spans="1:140" s="195" customFormat="1" ht="31.5" hidden="1" customHeight="1" x14ac:dyDescent="0.2">
      <c r="A391" s="214">
        <v>44943</v>
      </c>
      <c r="B391" s="194">
        <v>17</v>
      </c>
      <c r="C391" s="194">
        <v>1</v>
      </c>
      <c r="D391" s="193">
        <v>2023</v>
      </c>
      <c r="E391" s="194">
        <v>18</v>
      </c>
      <c r="F391" s="194">
        <v>50</v>
      </c>
      <c r="G391" s="194">
        <v>6</v>
      </c>
      <c r="H391" s="207" t="s">
        <v>248</v>
      </c>
      <c r="I391" s="148" t="s">
        <v>249</v>
      </c>
      <c r="J391" s="148" t="s">
        <v>217</v>
      </c>
      <c r="K391" s="148">
        <v>3</v>
      </c>
      <c r="L391" s="148">
        <v>3</v>
      </c>
      <c r="M391" s="208">
        <v>54</v>
      </c>
      <c r="N391" s="209">
        <v>51</v>
      </c>
      <c r="O391" s="210">
        <v>56</v>
      </c>
      <c r="P391" s="196"/>
      <c r="Q391" s="196">
        <v>80</v>
      </c>
      <c r="R391" s="196">
        <v>80</v>
      </c>
      <c r="S391" s="196">
        <v>72</v>
      </c>
      <c r="T391" s="196"/>
      <c r="U391" s="196"/>
      <c r="V391" s="196">
        <v>66</v>
      </c>
      <c r="W391" s="196">
        <v>59</v>
      </c>
      <c r="X391" s="196">
        <v>60</v>
      </c>
      <c r="Y391" s="196"/>
      <c r="Z391" s="197">
        <v>96</v>
      </c>
      <c r="AA391" s="197">
        <v>96</v>
      </c>
      <c r="AB391" s="196"/>
      <c r="AC391" s="196">
        <v>92</v>
      </c>
      <c r="AD391" s="196">
        <v>81</v>
      </c>
      <c r="AE391" s="196">
        <v>74</v>
      </c>
      <c r="AF391" s="196"/>
      <c r="AG391" s="196"/>
      <c r="AH391" s="196">
        <v>63</v>
      </c>
      <c r="AI391" s="196">
        <v>58</v>
      </c>
      <c r="AJ391" s="196">
        <v>55</v>
      </c>
      <c r="AK391" s="196"/>
      <c r="AL391" s="197">
        <v>95</v>
      </c>
      <c r="AM391" s="197">
        <v>92</v>
      </c>
      <c r="AN391" s="271">
        <v>79.833333333333329</v>
      </c>
      <c r="AO391" s="271">
        <v>60.166666666666657</v>
      </c>
      <c r="AP391" s="218">
        <v>101</v>
      </c>
      <c r="AQ391" s="219">
        <v>107</v>
      </c>
      <c r="AR391" s="217">
        <v>113.98416886543539</v>
      </c>
      <c r="AS391" s="217">
        <v>94.75</v>
      </c>
      <c r="AT391" s="217"/>
      <c r="AU391" s="217"/>
      <c r="AV391" s="217">
        <v>420</v>
      </c>
      <c r="AW391" s="217">
        <v>2</v>
      </c>
      <c r="AX391" s="217">
        <v>2</v>
      </c>
      <c r="AY391" s="217">
        <v>2</v>
      </c>
      <c r="AZ391" s="217"/>
      <c r="BA391" s="217"/>
      <c r="BB391" s="217"/>
      <c r="BC391" s="217"/>
      <c r="BD391" s="217"/>
      <c r="BE391" s="217"/>
      <c r="BF391" s="217"/>
      <c r="BG391" s="217"/>
      <c r="BH391" s="217">
        <v>1260</v>
      </c>
      <c r="BI391" s="217">
        <v>2</v>
      </c>
      <c r="BJ391" s="217">
        <v>1</v>
      </c>
      <c r="BK391" s="217">
        <v>2</v>
      </c>
      <c r="BL391" s="217"/>
      <c r="BM391" s="217"/>
      <c r="BN391" s="217"/>
      <c r="BO391" s="217"/>
      <c r="BP391" s="217"/>
      <c r="BQ391" s="217"/>
      <c r="BR391" s="186" t="s">
        <v>194</v>
      </c>
      <c r="BS391" s="186" t="s">
        <v>195</v>
      </c>
      <c r="BT391" s="186" t="s">
        <v>250</v>
      </c>
      <c r="BU391" s="186" t="s">
        <v>219</v>
      </c>
      <c r="BV391" s="186">
        <v>3</v>
      </c>
      <c r="BW391" s="186" t="s">
        <v>247</v>
      </c>
      <c r="BX391" s="186" t="s">
        <v>198</v>
      </c>
      <c r="BY391" s="221">
        <v>1.4999999999999999E-2</v>
      </c>
      <c r="BZ391" s="217">
        <v>6</v>
      </c>
      <c r="CA391" s="217">
        <v>2</v>
      </c>
      <c r="CB391" s="217">
        <v>422</v>
      </c>
      <c r="CC391" s="217">
        <v>5</v>
      </c>
      <c r="CD391" s="217">
        <v>1.666666666666667</v>
      </c>
      <c r="CE391" s="217">
        <v>1261</v>
      </c>
      <c r="CF391" s="186">
        <v>1</v>
      </c>
      <c r="CG391" s="186">
        <v>1</v>
      </c>
      <c r="CH391" s="101">
        <v>1</v>
      </c>
      <c r="CI391" s="101">
        <v>0</v>
      </c>
      <c r="CJ391" s="101">
        <v>0</v>
      </c>
      <c r="CK391" s="101">
        <v>0</v>
      </c>
      <c r="CL391" s="101">
        <v>0</v>
      </c>
      <c r="CM391" s="101">
        <v>0</v>
      </c>
      <c r="CN391" s="101">
        <v>0</v>
      </c>
      <c r="CO391" s="101">
        <v>11</v>
      </c>
      <c r="CP391" s="220">
        <v>3</v>
      </c>
      <c r="CQ391" s="216">
        <v>1683</v>
      </c>
      <c r="CR391" s="222">
        <v>2.1786492374727671E-3</v>
      </c>
      <c r="CS391" s="198">
        <v>0.19800000000000001</v>
      </c>
      <c r="CT391" s="198">
        <v>90.882000000000005</v>
      </c>
      <c r="CU391" s="198">
        <v>0.22061111111111109</v>
      </c>
      <c r="CV391" s="198">
        <v>101.26049999999999</v>
      </c>
      <c r="CW391" s="222">
        <v>0.47839506172839502</v>
      </c>
      <c r="CX391" s="272">
        <v>3.2168209876543209E-2</v>
      </c>
      <c r="CY391" s="272">
        <v>2789266.5</v>
      </c>
      <c r="CZ391" s="272">
        <v>361</v>
      </c>
      <c r="DA391" s="272"/>
      <c r="DB391" s="272"/>
      <c r="DC391" s="272"/>
      <c r="DD391" s="230">
        <f t="shared" si="54"/>
        <v>0.47839506172839497</v>
      </c>
      <c r="DE391" s="273">
        <f t="shared" si="55"/>
        <v>1680</v>
      </c>
      <c r="DF391" s="14">
        <f t="shared" si="56"/>
        <v>11</v>
      </c>
      <c r="DG391" s="148">
        <f t="shared" si="57"/>
        <v>4</v>
      </c>
      <c r="DH391" s="148">
        <f t="shared" si="58"/>
        <v>0</v>
      </c>
      <c r="DI391" s="273">
        <f t="shared" si="59"/>
        <v>1684</v>
      </c>
      <c r="DJ391" s="264">
        <f t="shared" si="60"/>
        <v>2.3752969121140144E-3</v>
      </c>
      <c r="DL391" s="14" t="str">
        <f>IFERROR(#REF!-AP391,"")</f>
        <v/>
      </c>
      <c r="DN391" s="274" t="str">
        <f>IFERROR(#REF!-M391,"")</f>
        <v/>
      </c>
      <c r="DO391" s="186" t="e">
        <f>IF(#REF!&gt;AQ391,0,1)</f>
        <v>#REF!</v>
      </c>
      <c r="DP391" s="186">
        <f t="shared" si="61"/>
        <v>1</v>
      </c>
      <c r="DQ391" s="186">
        <f t="shared" si="62"/>
        <v>0</v>
      </c>
      <c r="DR391" s="186"/>
      <c r="DS391" s="186"/>
      <c r="DT391" s="186"/>
      <c r="DU391" s="186"/>
      <c r="DV391" s="186"/>
      <c r="DW391" s="186"/>
      <c r="DX391" s="186"/>
      <c r="DY391" s="186"/>
      <c r="DZ391" s="186"/>
      <c r="EA391" s="186"/>
      <c r="EB391" s="186"/>
      <c r="EC391" s="186"/>
      <c r="ED391" s="186"/>
      <c r="EE391" s="186"/>
      <c r="EF391" s="186"/>
      <c r="EG391" s="186"/>
      <c r="EH391" s="186"/>
      <c r="EI391" s="186"/>
      <c r="EJ391" s="186"/>
    </row>
    <row r="392" spans="1:140" s="195" customFormat="1" ht="31.5" hidden="1" customHeight="1" x14ac:dyDescent="0.2">
      <c r="A392" s="214">
        <v>44943</v>
      </c>
      <c r="B392" s="194">
        <v>17</v>
      </c>
      <c r="C392" s="194">
        <v>1</v>
      </c>
      <c r="D392" s="193">
        <v>2023</v>
      </c>
      <c r="E392" s="194">
        <v>1</v>
      </c>
      <c r="F392" s="194">
        <v>2</v>
      </c>
      <c r="G392" s="194">
        <v>7</v>
      </c>
      <c r="H392" s="207" t="s">
        <v>379</v>
      </c>
      <c r="I392" s="148" t="s">
        <v>380</v>
      </c>
      <c r="J392" s="148" t="s">
        <v>193</v>
      </c>
      <c r="K392" s="148">
        <v>3</v>
      </c>
      <c r="L392" s="148">
        <v>2</v>
      </c>
      <c r="M392" s="208">
        <v>113</v>
      </c>
      <c r="N392" s="209">
        <v>105</v>
      </c>
      <c r="O392" s="210">
        <v>120</v>
      </c>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c r="AO392" s="271"/>
      <c r="AP392" s="218">
        <v>108</v>
      </c>
      <c r="AQ392" s="219">
        <v>100</v>
      </c>
      <c r="AR392" s="217"/>
      <c r="AS392" s="217"/>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t="s">
        <v>254</v>
      </c>
      <c r="BS392" s="186" t="s">
        <v>254</v>
      </c>
      <c r="BT392" s="186" t="s">
        <v>381</v>
      </c>
      <c r="BU392" s="186"/>
      <c r="BV392" s="186">
        <v>3</v>
      </c>
      <c r="BW392" s="186" t="s">
        <v>378</v>
      </c>
      <c r="BX392" s="186" t="s">
        <v>198</v>
      </c>
      <c r="BY392" s="221">
        <v>1.4999999999999999E-2</v>
      </c>
      <c r="BZ392" s="217">
        <v>0</v>
      </c>
      <c r="CA392" s="217">
        <v>0</v>
      </c>
      <c r="CB392" s="217">
        <v>0</v>
      </c>
      <c r="CC392" s="217">
        <v>0</v>
      </c>
      <c r="CD392" s="217">
        <v>0</v>
      </c>
      <c r="CE392" s="217">
        <v>0</v>
      </c>
      <c r="CF392" s="186">
        <v>0</v>
      </c>
      <c r="CG392" s="186">
        <v>0</v>
      </c>
      <c r="CH392" s="101">
        <v>0</v>
      </c>
      <c r="CI392" s="101">
        <v>0</v>
      </c>
      <c r="CJ392" s="101">
        <v>0</v>
      </c>
      <c r="CK392" s="101">
        <v>0</v>
      </c>
      <c r="CL392" s="101">
        <v>0</v>
      </c>
      <c r="CM392" s="101">
        <v>0</v>
      </c>
      <c r="CN392" s="101">
        <v>0</v>
      </c>
      <c r="CO392" s="101">
        <v>0</v>
      </c>
      <c r="CP392" s="220">
        <v>0</v>
      </c>
      <c r="CQ392" s="216">
        <v>0</v>
      </c>
      <c r="CR392" s="222"/>
      <c r="CS392" s="198">
        <v>0</v>
      </c>
      <c r="CT392" s="198">
        <v>0</v>
      </c>
      <c r="CU392" s="198"/>
      <c r="CV392" s="198"/>
      <c r="CW392" s="222"/>
      <c r="CX392" s="272"/>
      <c r="CY392" s="272">
        <v>0</v>
      </c>
      <c r="CZ392" s="272">
        <v>361</v>
      </c>
      <c r="DA392" s="272"/>
      <c r="DB392" s="272"/>
      <c r="DC392" s="272"/>
      <c r="DD392" s="230">
        <f t="shared" si="54"/>
        <v>-1</v>
      </c>
      <c r="DE392" s="273">
        <f t="shared" si="55"/>
        <v>0</v>
      </c>
      <c r="DF392" s="14">
        <f t="shared" si="56"/>
        <v>0</v>
      </c>
      <c r="DG392" s="148">
        <f t="shared" si="57"/>
        <v>0</v>
      </c>
      <c r="DH392" s="148" t="str">
        <f t="shared" si="58"/>
        <v/>
      </c>
      <c r="DI392" s="273">
        <f t="shared" si="59"/>
        <v>0</v>
      </c>
      <c r="DJ392" s="264" t="str">
        <f t="shared" si="60"/>
        <v/>
      </c>
      <c r="DL392" s="14" t="str">
        <f>IFERROR(#REF!-AP392,"")</f>
        <v/>
      </c>
      <c r="DN392" s="274" t="str">
        <f>IFERROR(#REF!-M392,"")</f>
        <v/>
      </c>
      <c r="DO392" s="186" t="e">
        <f>IF(#REF!&gt;AQ392,0,1)</f>
        <v>#REF!</v>
      </c>
      <c r="DP392" s="186">
        <f t="shared" si="61"/>
        <v>0</v>
      </c>
      <c r="DQ392" s="186">
        <f t="shared" si="62"/>
        <v>1</v>
      </c>
      <c r="DR392" s="186"/>
      <c r="DS392" s="186"/>
      <c r="DT392" s="186"/>
      <c r="DU392" s="186"/>
      <c r="DV392" s="186"/>
      <c r="DW392" s="186"/>
      <c r="DX392" s="186"/>
      <c r="DY392" s="186"/>
      <c r="DZ392" s="186"/>
      <c r="EA392" s="186"/>
      <c r="EB392" s="186"/>
      <c r="EC392" s="186"/>
      <c r="ED392" s="186"/>
      <c r="EE392" s="186"/>
      <c r="EF392" s="186"/>
      <c r="EG392" s="186"/>
      <c r="EH392" s="186"/>
      <c r="EI392" s="186"/>
      <c r="EJ392" s="186"/>
    </row>
    <row r="393" spans="1:140" s="195" customFormat="1" ht="31.5" hidden="1" customHeight="1" x14ac:dyDescent="0.2">
      <c r="A393" s="214">
        <v>44943</v>
      </c>
      <c r="B393" s="194">
        <v>17</v>
      </c>
      <c r="C393" s="194">
        <v>1</v>
      </c>
      <c r="D393" s="193">
        <v>2023</v>
      </c>
      <c r="E393" s="194">
        <v>29</v>
      </c>
      <c r="F393" s="194">
        <v>81</v>
      </c>
      <c r="G393" s="194">
        <v>7</v>
      </c>
      <c r="H393" s="207" t="s">
        <v>199</v>
      </c>
      <c r="I393" s="148" t="s">
        <v>200</v>
      </c>
      <c r="J393" s="148" t="s">
        <v>193</v>
      </c>
      <c r="K393" s="148">
        <v>2</v>
      </c>
      <c r="L393" s="148">
        <v>3</v>
      </c>
      <c r="M393" s="208">
        <v>388</v>
      </c>
      <c r="N393" s="209">
        <v>360</v>
      </c>
      <c r="O393" s="210">
        <v>415</v>
      </c>
      <c r="P393" s="196"/>
      <c r="Q393" s="196">
        <v>374</v>
      </c>
      <c r="R393" s="196"/>
      <c r="S393" s="196">
        <v>396</v>
      </c>
      <c r="T393" s="196"/>
      <c r="U393" s="196"/>
      <c r="V393" s="196">
        <v>316</v>
      </c>
      <c r="W393" s="196"/>
      <c r="X393" s="196">
        <v>317</v>
      </c>
      <c r="Y393" s="196"/>
      <c r="Z393" s="197"/>
      <c r="AA393" s="197"/>
      <c r="AB393" s="196"/>
      <c r="AC393" s="196">
        <v>401</v>
      </c>
      <c r="AD393" s="196">
        <v>391</v>
      </c>
      <c r="AE393" s="196">
        <v>399</v>
      </c>
      <c r="AF393" s="196"/>
      <c r="AG393" s="196"/>
      <c r="AH393" s="196">
        <v>355</v>
      </c>
      <c r="AI393" s="196">
        <v>361</v>
      </c>
      <c r="AJ393" s="196">
        <v>364</v>
      </c>
      <c r="AK393" s="196"/>
      <c r="AL393" s="197"/>
      <c r="AM393" s="197"/>
      <c r="AN393" s="271">
        <v>392.2</v>
      </c>
      <c r="AO393" s="271">
        <v>342.6</v>
      </c>
      <c r="AP393" s="218">
        <v>60</v>
      </c>
      <c r="AQ393" s="219">
        <v>120</v>
      </c>
      <c r="AR393" s="217"/>
      <c r="AS393" s="217"/>
      <c r="AT393" s="217"/>
      <c r="AU393" s="217"/>
      <c r="AV393" s="217">
        <v>580</v>
      </c>
      <c r="AW393" s="217">
        <v>1</v>
      </c>
      <c r="AX393" s="217">
        <v>1</v>
      </c>
      <c r="AY393" s="217">
        <v>4</v>
      </c>
      <c r="AZ393" s="217"/>
      <c r="BA393" s="217"/>
      <c r="BB393" s="217"/>
      <c r="BC393" s="217"/>
      <c r="BD393" s="217"/>
      <c r="BE393" s="217"/>
      <c r="BF393" s="217"/>
      <c r="BG393" s="217"/>
      <c r="BH393" s="217">
        <v>610</v>
      </c>
      <c r="BI393" s="217">
        <v>4</v>
      </c>
      <c r="BJ393" s="217">
        <v>2</v>
      </c>
      <c r="BK393" s="217">
        <v>3</v>
      </c>
      <c r="BL393" s="217"/>
      <c r="BM393" s="217"/>
      <c r="BN393" s="217"/>
      <c r="BO393" s="217"/>
      <c r="BP393" s="217"/>
      <c r="BQ393" s="217"/>
      <c r="BR393" s="186" t="s">
        <v>201</v>
      </c>
      <c r="BS393" s="186" t="s">
        <v>202</v>
      </c>
      <c r="BT393" s="186" t="s">
        <v>203</v>
      </c>
      <c r="BU393" s="186"/>
      <c r="BV393" s="186">
        <v>3</v>
      </c>
      <c r="BW393" s="186" t="s">
        <v>204</v>
      </c>
      <c r="BX393" s="186" t="s">
        <v>198</v>
      </c>
      <c r="BY393" s="221">
        <v>1.4999999999999999E-2</v>
      </c>
      <c r="BZ393" s="217">
        <v>6</v>
      </c>
      <c r="CA393" s="217">
        <v>2</v>
      </c>
      <c r="CB393" s="217">
        <v>582</v>
      </c>
      <c r="CC393" s="217">
        <v>9</v>
      </c>
      <c r="CD393" s="217">
        <v>3</v>
      </c>
      <c r="CE393" s="217">
        <v>613</v>
      </c>
      <c r="CF393" s="186">
        <v>1</v>
      </c>
      <c r="CG393" s="186">
        <v>1</v>
      </c>
      <c r="CH393" s="101">
        <v>2</v>
      </c>
      <c r="CI393" s="101">
        <v>0</v>
      </c>
      <c r="CJ393" s="101">
        <v>0</v>
      </c>
      <c r="CK393" s="101">
        <v>0</v>
      </c>
      <c r="CL393" s="101">
        <v>0</v>
      </c>
      <c r="CM393" s="101">
        <v>0</v>
      </c>
      <c r="CN393" s="101">
        <v>0</v>
      </c>
      <c r="CO393" s="101">
        <v>15</v>
      </c>
      <c r="CP393" s="220">
        <v>5</v>
      </c>
      <c r="CQ393" s="216">
        <v>1195</v>
      </c>
      <c r="CR393" s="222">
        <v>4.1841004184100406E-3</v>
      </c>
      <c r="CS393" s="198">
        <v>1.94</v>
      </c>
      <c r="CT393" s="198">
        <v>463.66</v>
      </c>
      <c r="CU393" s="198">
        <v>1.7130000000000001</v>
      </c>
      <c r="CV393" s="198">
        <v>409.40699999999998</v>
      </c>
      <c r="CW393" s="222">
        <v>1.0824742268041211E-2</v>
      </c>
      <c r="CX393" s="272"/>
      <c r="CY393" s="272">
        <v>1176531.8181818179</v>
      </c>
      <c r="CZ393" s="272">
        <v>361</v>
      </c>
      <c r="DA393" s="272"/>
      <c r="DB393" s="272"/>
      <c r="DC393" s="272"/>
      <c r="DD393" s="230">
        <f t="shared" si="54"/>
        <v>1.0824742268041207E-2</v>
      </c>
      <c r="DE393" s="273">
        <f t="shared" si="55"/>
        <v>1190</v>
      </c>
      <c r="DF393" s="14">
        <f t="shared" si="56"/>
        <v>15</v>
      </c>
      <c r="DG393" s="148">
        <f t="shared" si="57"/>
        <v>5</v>
      </c>
      <c r="DH393" s="148" t="str">
        <f t="shared" si="58"/>
        <v/>
      </c>
      <c r="DI393" s="273">
        <f t="shared" si="59"/>
        <v>1195</v>
      </c>
      <c r="DJ393" s="264">
        <f t="shared" si="60"/>
        <v>4.1841004184100415E-3</v>
      </c>
      <c r="DL393" s="14" t="str">
        <f>IFERROR(#REF!-AP393,"")</f>
        <v/>
      </c>
      <c r="DN393" s="274" t="str">
        <f>IFERROR(#REF!-M393,"")</f>
        <v/>
      </c>
      <c r="DO393" s="186" t="e">
        <f>IF(#REF!&gt;AQ393,0,1)</f>
        <v>#REF!</v>
      </c>
      <c r="DP393" s="186">
        <f t="shared" si="61"/>
        <v>0</v>
      </c>
      <c r="DQ393" s="186">
        <f t="shared" si="62"/>
        <v>1</v>
      </c>
      <c r="DR393" s="186"/>
      <c r="DS393" s="186"/>
      <c r="DT393" s="186"/>
      <c r="DU393" s="186"/>
      <c r="DV393" s="186"/>
      <c r="DW393" s="186"/>
      <c r="DX393" s="186"/>
      <c r="DY393" s="186"/>
      <c r="DZ393" s="186"/>
      <c r="EA393" s="186"/>
      <c r="EB393" s="186"/>
      <c r="EC393" s="186"/>
      <c r="ED393" s="186"/>
      <c r="EE393" s="186"/>
      <c r="EF393" s="186"/>
      <c r="EG393" s="186"/>
      <c r="EH393" s="186"/>
      <c r="EI393" s="186"/>
      <c r="EJ393" s="186"/>
    </row>
    <row r="394" spans="1:140" s="195" customFormat="1" ht="31.5" hidden="1" customHeight="1" x14ac:dyDescent="0.2">
      <c r="A394" s="214">
        <v>44943</v>
      </c>
      <c r="B394" s="194">
        <v>17</v>
      </c>
      <c r="C394" s="194">
        <v>1</v>
      </c>
      <c r="D394" s="193">
        <v>2023</v>
      </c>
      <c r="E394" s="194">
        <v>29</v>
      </c>
      <c r="F394" s="194">
        <v>83</v>
      </c>
      <c r="G394" s="194">
        <v>7</v>
      </c>
      <c r="H394" s="207" t="s">
        <v>205</v>
      </c>
      <c r="I394" s="148" t="s">
        <v>206</v>
      </c>
      <c r="J394" s="148" t="s">
        <v>193</v>
      </c>
      <c r="K394" s="148">
        <v>2</v>
      </c>
      <c r="L394" s="148">
        <v>3</v>
      </c>
      <c r="M394" s="208">
        <v>22</v>
      </c>
      <c r="N394" s="209">
        <v>20</v>
      </c>
      <c r="O394" s="210">
        <v>23</v>
      </c>
      <c r="P394" s="196"/>
      <c r="Q394" s="196"/>
      <c r="R394" s="196"/>
      <c r="S394" s="196"/>
      <c r="T394" s="196"/>
      <c r="U394" s="196"/>
      <c r="V394" s="196"/>
      <c r="W394" s="196"/>
      <c r="X394" s="196"/>
      <c r="Y394" s="196"/>
      <c r="Z394" s="197">
        <v>111</v>
      </c>
      <c r="AA394" s="197">
        <v>106</v>
      </c>
      <c r="AB394" s="196"/>
      <c r="AC394" s="196"/>
      <c r="AD394" s="196"/>
      <c r="AE394" s="196"/>
      <c r="AF394" s="196"/>
      <c r="AG394" s="196"/>
      <c r="AH394" s="196"/>
      <c r="AI394" s="196"/>
      <c r="AJ394" s="196"/>
      <c r="AK394" s="196"/>
      <c r="AL394" s="197">
        <v>109</v>
      </c>
      <c r="AM394" s="197">
        <v>106</v>
      </c>
      <c r="AN394" s="271"/>
      <c r="AO394" s="271"/>
      <c r="AP394" s="218">
        <v>60</v>
      </c>
      <c r="AQ394" s="219">
        <v>120</v>
      </c>
      <c r="AR394" s="217">
        <v>66.666666666666671</v>
      </c>
      <c r="AS394" s="217">
        <v>108</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t="s">
        <v>201</v>
      </c>
      <c r="BS394" s="186" t="s">
        <v>202</v>
      </c>
      <c r="BT394" s="186" t="s">
        <v>207</v>
      </c>
      <c r="BU394" s="186"/>
      <c r="BV394" s="186">
        <v>3</v>
      </c>
      <c r="BW394" s="186" t="s">
        <v>204</v>
      </c>
      <c r="BX394" s="186" t="s">
        <v>198</v>
      </c>
      <c r="BY394" s="221">
        <v>1.4999999999999999E-2</v>
      </c>
      <c r="BZ394" s="217">
        <v>0</v>
      </c>
      <c r="CA394" s="217">
        <v>0</v>
      </c>
      <c r="CB394" s="217">
        <v>0</v>
      </c>
      <c r="CC394" s="217">
        <v>0</v>
      </c>
      <c r="CD394" s="217">
        <v>0</v>
      </c>
      <c r="CE394" s="217">
        <v>0</v>
      </c>
      <c r="CF394" s="186">
        <v>0</v>
      </c>
      <c r="CG394" s="186">
        <v>0</v>
      </c>
      <c r="CH394" s="101">
        <v>0</v>
      </c>
      <c r="CI394" s="101">
        <v>0</v>
      </c>
      <c r="CJ394" s="101">
        <v>0</v>
      </c>
      <c r="CK394" s="101">
        <v>0</v>
      </c>
      <c r="CL394" s="101">
        <v>0</v>
      </c>
      <c r="CM394" s="101">
        <v>0</v>
      </c>
      <c r="CN394" s="101">
        <v>0</v>
      </c>
      <c r="CO394" s="101">
        <v>0</v>
      </c>
      <c r="CP394" s="220">
        <v>0</v>
      </c>
      <c r="CQ394" s="216">
        <v>0</v>
      </c>
      <c r="CR394" s="222"/>
      <c r="CS394" s="198">
        <v>0</v>
      </c>
      <c r="CT394" s="198">
        <v>0</v>
      </c>
      <c r="CU394" s="198"/>
      <c r="CV394" s="198"/>
      <c r="CW394" s="222"/>
      <c r="CX394" s="272">
        <v>0</v>
      </c>
      <c r="CY394" s="272">
        <v>0</v>
      </c>
      <c r="CZ394" s="272">
        <v>361</v>
      </c>
      <c r="DA394" s="272"/>
      <c r="DB394" s="272"/>
      <c r="DC394" s="272"/>
      <c r="DD394" s="230">
        <f t="shared" si="54"/>
        <v>-1</v>
      </c>
      <c r="DE394" s="273">
        <f t="shared" si="55"/>
        <v>0</v>
      </c>
      <c r="DF394" s="14">
        <f t="shared" si="56"/>
        <v>0</v>
      </c>
      <c r="DG394" s="148">
        <f t="shared" si="57"/>
        <v>0</v>
      </c>
      <c r="DH394" s="148">
        <f t="shared" si="58"/>
        <v>0</v>
      </c>
      <c r="DI394" s="273">
        <f t="shared" si="59"/>
        <v>0</v>
      </c>
      <c r="DJ394" s="264" t="str">
        <f t="shared" si="60"/>
        <v/>
      </c>
      <c r="DL394" s="14" t="str">
        <f>IFERROR(#REF!-AP394,"")</f>
        <v/>
      </c>
      <c r="DN394" s="274" t="str">
        <f>IFERROR(#REF!-M394,"")</f>
        <v/>
      </c>
      <c r="DO394" s="186" t="e">
        <f>IF(#REF!&gt;AQ394,0,1)</f>
        <v>#REF!</v>
      </c>
      <c r="DP394" s="186">
        <f t="shared" si="61"/>
        <v>0</v>
      </c>
      <c r="DQ394" s="186">
        <f t="shared" si="62"/>
        <v>1</v>
      </c>
      <c r="DR394" s="186"/>
      <c r="DS394" s="186"/>
      <c r="DT394" s="186"/>
      <c r="DU394" s="186"/>
      <c r="DV394" s="186"/>
      <c r="DW394" s="186"/>
      <c r="DX394" s="186"/>
      <c r="DY394" s="186"/>
      <c r="DZ394" s="186"/>
      <c r="EA394" s="186"/>
      <c r="EB394" s="186"/>
      <c r="EC394" s="186"/>
      <c r="ED394" s="186"/>
      <c r="EE394" s="186"/>
      <c r="EF394" s="186"/>
      <c r="EG394" s="186"/>
      <c r="EH394" s="186"/>
      <c r="EI394" s="186"/>
      <c r="EJ394" s="186"/>
    </row>
    <row r="395" spans="1:140" s="195" customFormat="1" ht="31.5" hidden="1" customHeight="1" x14ac:dyDescent="0.2">
      <c r="A395" s="214">
        <v>44943</v>
      </c>
      <c r="B395" s="194">
        <v>17</v>
      </c>
      <c r="C395" s="194">
        <v>1</v>
      </c>
      <c r="D395" s="193">
        <v>2023</v>
      </c>
      <c r="E395" s="194">
        <v>423</v>
      </c>
      <c r="F395" s="194">
        <v>669</v>
      </c>
      <c r="G395" s="194">
        <v>8</v>
      </c>
      <c r="H395" s="207" t="s">
        <v>241</v>
      </c>
      <c r="I395" s="148" t="s">
        <v>242</v>
      </c>
      <c r="J395" s="148" t="s">
        <v>193</v>
      </c>
      <c r="K395" s="148">
        <v>2</v>
      </c>
      <c r="L395" s="148">
        <v>2</v>
      </c>
      <c r="M395" s="208">
        <v>954</v>
      </c>
      <c r="N395" s="209">
        <v>897</v>
      </c>
      <c r="O395" s="210">
        <v>1021</v>
      </c>
      <c r="P395" s="196"/>
      <c r="Q395" s="196">
        <v>1190</v>
      </c>
      <c r="R395" s="196">
        <v>1216</v>
      </c>
      <c r="S395" s="196">
        <v>1258</v>
      </c>
      <c r="T395" s="196"/>
      <c r="U395" s="196"/>
      <c r="V395" s="196">
        <v>979</v>
      </c>
      <c r="W395" s="196">
        <v>1005</v>
      </c>
      <c r="X395" s="196">
        <v>1041</v>
      </c>
      <c r="Y395" s="196"/>
      <c r="Z395" s="197">
        <v>152</v>
      </c>
      <c r="AA395" s="197">
        <v>153</v>
      </c>
      <c r="AB395" s="196"/>
      <c r="AC395" s="196">
        <v>1220</v>
      </c>
      <c r="AD395" s="196">
        <v>1224</v>
      </c>
      <c r="AE395" s="196">
        <v>1209</v>
      </c>
      <c r="AF395" s="196"/>
      <c r="AG395" s="196"/>
      <c r="AH395" s="196">
        <v>962</v>
      </c>
      <c r="AI395" s="196">
        <v>950</v>
      </c>
      <c r="AJ395" s="196">
        <v>970</v>
      </c>
      <c r="AK395" s="196"/>
      <c r="AL395" s="197">
        <v>149</v>
      </c>
      <c r="AM395" s="197">
        <v>151</v>
      </c>
      <c r="AN395" s="271">
        <v>1219.5</v>
      </c>
      <c r="AO395" s="271">
        <v>984.5</v>
      </c>
      <c r="AP395" s="218">
        <v>40</v>
      </c>
      <c r="AQ395" s="219">
        <v>180</v>
      </c>
      <c r="AR395" s="217">
        <v>47.603305785123958</v>
      </c>
      <c r="AS395" s="217">
        <v>151.25</v>
      </c>
      <c r="AT395" s="217"/>
      <c r="AU395" s="217"/>
      <c r="AV395" s="217">
        <v>444</v>
      </c>
      <c r="AW395" s="217">
        <v>2</v>
      </c>
      <c r="AX395" s="217">
        <v>3</v>
      </c>
      <c r="AY395" s="217">
        <v>3</v>
      </c>
      <c r="AZ395" s="217"/>
      <c r="BA395" s="217"/>
      <c r="BB395" s="217"/>
      <c r="BC395" s="217"/>
      <c r="BD395" s="217"/>
      <c r="BE395" s="217"/>
      <c r="BF395" s="217"/>
      <c r="BG395" s="217"/>
      <c r="BH395" s="217">
        <v>162</v>
      </c>
      <c r="BI395" s="217">
        <v>4</v>
      </c>
      <c r="BJ395" s="217">
        <v>6</v>
      </c>
      <c r="BK395" s="217">
        <v>3</v>
      </c>
      <c r="BL395" s="217"/>
      <c r="BM395" s="217"/>
      <c r="BN395" s="217"/>
      <c r="BO395" s="217"/>
      <c r="BP395" s="217"/>
      <c r="BQ395" s="217"/>
      <c r="BR395" s="186" t="s">
        <v>194</v>
      </c>
      <c r="BS395" s="186" t="s">
        <v>195</v>
      </c>
      <c r="BT395" s="186" t="s">
        <v>243</v>
      </c>
      <c r="BU395" s="186" t="s">
        <v>197</v>
      </c>
      <c r="BV395" s="186">
        <v>3</v>
      </c>
      <c r="BW395" s="186" t="s">
        <v>241</v>
      </c>
      <c r="BX395" s="186" t="s">
        <v>198</v>
      </c>
      <c r="BY395" s="221">
        <v>1.4999999999999999E-2</v>
      </c>
      <c r="BZ395" s="217">
        <v>8</v>
      </c>
      <c r="CA395" s="217">
        <v>4</v>
      </c>
      <c r="CB395" s="217">
        <v>448</v>
      </c>
      <c r="CC395" s="217">
        <v>13</v>
      </c>
      <c r="CD395" s="217">
        <v>6.5</v>
      </c>
      <c r="CE395" s="217">
        <v>168</v>
      </c>
      <c r="CF395" s="186">
        <v>3</v>
      </c>
      <c r="CG395" s="186">
        <v>4</v>
      </c>
      <c r="CH395" s="101">
        <v>3</v>
      </c>
      <c r="CI395" s="101">
        <v>0</v>
      </c>
      <c r="CJ395" s="101">
        <v>0</v>
      </c>
      <c r="CK395" s="101">
        <v>0</v>
      </c>
      <c r="CL395" s="101">
        <v>0</v>
      </c>
      <c r="CM395" s="101">
        <v>0</v>
      </c>
      <c r="CN395" s="101">
        <v>0</v>
      </c>
      <c r="CO395" s="101">
        <v>21</v>
      </c>
      <c r="CP395" s="220">
        <v>10</v>
      </c>
      <c r="CQ395" s="216">
        <v>616</v>
      </c>
      <c r="CR395" s="222">
        <v>1.7045454545454541E-2</v>
      </c>
      <c r="CS395" s="198">
        <v>10.016999999999999</v>
      </c>
      <c r="CT395" s="198">
        <v>587.66399999999999</v>
      </c>
      <c r="CU395" s="198">
        <v>10.337249999999999</v>
      </c>
      <c r="CV395" s="198">
        <v>606.452</v>
      </c>
      <c r="CW395" s="222">
        <v>0.27830188679245282</v>
      </c>
      <c r="CX395" s="272">
        <v>0.2205729166666667</v>
      </c>
      <c r="CY395" s="272">
        <v>404320</v>
      </c>
      <c r="CZ395" s="272">
        <v>361</v>
      </c>
      <c r="DA395" s="272"/>
      <c r="DB395" s="272"/>
      <c r="DC395" s="272"/>
      <c r="DD395" s="230">
        <f t="shared" si="54"/>
        <v>0.27830188679245282</v>
      </c>
      <c r="DE395" s="273">
        <f t="shared" si="55"/>
        <v>606</v>
      </c>
      <c r="DF395" s="14">
        <f t="shared" si="56"/>
        <v>21</v>
      </c>
      <c r="DG395" s="148">
        <f t="shared" si="57"/>
        <v>11</v>
      </c>
      <c r="DH395" s="148">
        <f t="shared" si="58"/>
        <v>0.2</v>
      </c>
      <c r="DI395" s="273">
        <f t="shared" si="59"/>
        <v>617</v>
      </c>
      <c r="DJ395" s="264">
        <f t="shared" si="60"/>
        <v>1.7828200972447326E-2</v>
      </c>
      <c r="DL395" s="14" t="str">
        <f>IFERROR(#REF!-AP395,"")</f>
        <v/>
      </c>
      <c r="DN395" s="274" t="str">
        <f>IFERROR(#REF!-M395,"")</f>
        <v/>
      </c>
      <c r="DO395" s="186" t="e">
        <f>IF(#REF!&gt;AQ395,0,1)</f>
        <v>#REF!</v>
      </c>
      <c r="DP395" s="186">
        <f t="shared" si="61"/>
        <v>1</v>
      </c>
      <c r="DQ395" s="186">
        <f t="shared" si="62"/>
        <v>1</v>
      </c>
      <c r="DR395" s="186"/>
      <c r="DS395" s="186"/>
      <c r="DT395" s="186"/>
      <c r="DU395" s="186"/>
      <c r="DV395" s="186"/>
      <c r="DW395" s="186"/>
      <c r="DX395" s="186"/>
      <c r="DY395" s="186"/>
      <c r="DZ395" s="186"/>
      <c r="EA395" s="186"/>
      <c r="EB395" s="186"/>
      <c r="EC395" s="186"/>
      <c r="ED395" s="186"/>
      <c r="EE395" s="186"/>
      <c r="EF395" s="186"/>
      <c r="EG395" s="186"/>
      <c r="EH395" s="186"/>
      <c r="EI395" s="186"/>
      <c r="EJ395" s="186"/>
    </row>
    <row r="396" spans="1:140" s="195" customFormat="1" ht="31.5" hidden="1" customHeight="1" x14ac:dyDescent="0.2">
      <c r="A396" s="214">
        <v>44943</v>
      </c>
      <c r="B396" s="194">
        <v>17</v>
      </c>
      <c r="C396" s="194">
        <v>1</v>
      </c>
      <c r="D396" s="193">
        <v>2023</v>
      </c>
      <c r="E396" s="194">
        <v>384</v>
      </c>
      <c r="F396" s="194">
        <v>556</v>
      </c>
      <c r="G396" s="194">
        <v>9</v>
      </c>
      <c r="H396" s="207" t="s">
        <v>317</v>
      </c>
      <c r="I396" s="148" t="s">
        <v>318</v>
      </c>
      <c r="J396" s="148" t="s">
        <v>193</v>
      </c>
      <c r="K396" s="148">
        <v>1</v>
      </c>
      <c r="L396" s="148">
        <v>6</v>
      </c>
      <c r="M396" s="208">
        <v>1066</v>
      </c>
      <c r="N396" s="209">
        <v>1003</v>
      </c>
      <c r="O396" s="210">
        <v>1141</v>
      </c>
      <c r="P396" s="196"/>
      <c r="Q396" s="196"/>
      <c r="R396" s="196"/>
      <c r="S396" s="196"/>
      <c r="T396" s="196"/>
      <c r="U396" s="196"/>
      <c r="V396" s="196"/>
      <c r="W396" s="196"/>
      <c r="X396" s="196"/>
      <c r="Y396" s="196"/>
      <c r="Z396" s="197"/>
      <c r="AA396" s="197"/>
      <c r="AB396" s="196"/>
      <c r="AC396" s="196">
        <v>1704</v>
      </c>
      <c r="AD396" s="196">
        <v>1718</v>
      </c>
      <c r="AE396" s="196">
        <v>1732</v>
      </c>
      <c r="AF396" s="196"/>
      <c r="AG396" s="196"/>
      <c r="AH396" s="196">
        <v>1302</v>
      </c>
      <c r="AI396" s="196">
        <v>1272</v>
      </c>
      <c r="AJ396" s="196">
        <v>1269</v>
      </c>
      <c r="AK396" s="196"/>
      <c r="AL396" s="197">
        <v>141</v>
      </c>
      <c r="AM396" s="197">
        <v>139</v>
      </c>
      <c r="AN396" s="271">
        <v>1718</v>
      </c>
      <c r="AO396" s="271">
        <v>1281</v>
      </c>
      <c r="AP396" s="218">
        <v>21</v>
      </c>
      <c r="AQ396" s="219">
        <v>180</v>
      </c>
      <c r="AR396" s="217">
        <v>25.714285714285719</v>
      </c>
      <c r="AS396" s="217">
        <v>140</v>
      </c>
      <c r="AT396" s="217"/>
      <c r="AU396" s="217"/>
      <c r="AV396" s="217"/>
      <c r="AW396" s="217"/>
      <c r="AX396" s="217"/>
      <c r="AY396" s="217"/>
      <c r="AZ396" s="217"/>
      <c r="BA396" s="217"/>
      <c r="BB396" s="217"/>
      <c r="BC396" s="217"/>
      <c r="BD396" s="217"/>
      <c r="BE396" s="217"/>
      <c r="BF396" s="217"/>
      <c r="BG396" s="217"/>
      <c r="BH396" s="217">
        <v>168</v>
      </c>
      <c r="BI396" s="217">
        <v>4</v>
      </c>
      <c r="BJ396" s="217">
        <v>6</v>
      </c>
      <c r="BK396" s="217">
        <v>8</v>
      </c>
      <c r="BL396" s="217"/>
      <c r="BM396" s="217"/>
      <c r="BN396" s="217"/>
      <c r="BO396" s="217"/>
      <c r="BP396" s="217"/>
      <c r="BQ396" s="217"/>
      <c r="BR396" s="186" t="s">
        <v>194</v>
      </c>
      <c r="BS396" s="186" t="s">
        <v>195</v>
      </c>
      <c r="BT396" s="186" t="s">
        <v>319</v>
      </c>
      <c r="BU396" s="186" t="s">
        <v>197</v>
      </c>
      <c r="BV396" s="186">
        <v>3</v>
      </c>
      <c r="BW396" s="186" t="s">
        <v>320</v>
      </c>
      <c r="BX396" s="186" t="s">
        <v>198</v>
      </c>
      <c r="BY396" s="221">
        <v>1.4999999999999999E-2</v>
      </c>
      <c r="BZ396" s="217">
        <v>0</v>
      </c>
      <c r="CA396" s="217">
        <v>0</v>
      </c>
      <c r="CB396" s="217">
        <v>0</v>
      </c>
      <c r="CC396" s="217">
        <v>18</v>
      </c>
      <c r="CD396" s="217">
        <v>3</v>
      </c>
      <c r="CE396" s="217">
        <v>171</v>
      </c>
      <c r="CF396" s="186">
        <v>0</v>
      </c>
      <c r="CG396" s="186">
        <v>1</v>
      </c>
      <c r="CH396" s="101">
        <v>1</v>
      </c>
      <c r="CI396" s="101">
        <v>0</v>
      </c>
      <c r="CJ396" s="101">
        <v>0</v>
      </c>
      <c r="CK396" s="101">
        <v>0</v>
      </c>
      <c r="CL396" s="101">
        <v>0</v>
      </c>
      <c r="CM396" s="101">
        <v>0</v>
      </c>
      <c r="CN396" s="101">
        <v>0</v>
      </c>
      <c r="CO396" s="101">
        <v>18</v>
      </c>
      <c r="CP396" s="220">
        <v>3</v>
      </c>
      <c r="CQ396" s="216">
        <v>171</v>
      </c>
      <c r="CR396" s="222">
        <v>1.754385964912281E-2</v>
      </c>
      <c r="CS396" s="198">
        <v>3.198</v>
      </c>
      <c r="CT396" s="198">
        <v>182.286</v>
      </c>
      <c r="CU396" s="198">
        <v>3.843</v>
      </c>
      <c r="CV396" s="198">
        <v>219.05099999999999</v>
      </c>
      <c r="CW396" s="222">
        <v>0.61163227016885557</v>
      </c>
      <c r="CX396" s="272">
        <v>0.1166666666666667</v>
      </c>
      <c r="CY396" s="272">
        <v>58925.045454545463</v>
      </c>
      <c r="CZ396" s="272">
        <v>361</v>
      </c>
      <c r="DA396" s="272"/>
      <c r="DB396" s="272"/>
      <c r="DC396" s="272"/>
      <c r="DD396" s="230">
        <f t="shared" si="54"/>
        <v>0.61163227016885557</v>
      </c>
      <c r="DE396" s="273">
        <f t="shared" si="55"/>
        <v>168</v>
      </c>
      <c r="DF396" s="14">
        <f t="shared" si="56"/>
        <v>18</v>
      </c>
      <c r="DG396" s="148">
        <f t="shared" si="57"/>
        <v>3</v>
      </c>
      <c r="DH396" s="148">
        <f t="shared" si="58"/>
        <v>0.1</v>
      </c>
      <c r="DI396" s="273">
        <f t="shared" si="59"/>
        <v>171</v>
      </c>
      <c r="DJ396" s="264">
        <f t="shared" si="60"/>
        <v>1.7543859649122806E-2</v>
      </c>
      <c r="DL396" s="14" t="str">
        <f>IFERROR(#REF!-AP396,"")</f>
        <v/>
      </c>
      <c r="DN396" s="274" t="str">
        <f>IFERROR(#REF!-M396,"")</f>
        <v/>
      </c>
      <c r="DO396" s="186" t="e">
        <f>IF(#REF!&gt;AQ396,0,1)</f>
        <v>#REF!</v>
      </c>
      <c r="DP396" s="186">
        <f t="shared" si="61"/>
        <v>1</v>
      </c>
      <c r="DQ396" s="186">
        <f t="shared" si="62"/>
        <v>0</v>
      </c>
      <c r="DR396" s="186"/>
      <c r="DS396" s="186"/>
      <c r="DT396" s="186"/>
      <c r="DU396" s="186"/>
      <c r="DV396" s="186"/>
      <c r="DW396" s="186"/>
      <c r="DX396" s="186"/>
      <c r="DY396" s="186"/>
      <c r="DZ396" s="186"/>
      <c r="EA396" s="186"/>
      <c r="EB396" s="186"/>
      <c r="EC396" s="186"/>
      <c r="ED396" s="186"/>
      <c r="EE396" s="186"/>
      <c r="EF396" s="186"/>
      <c r="EG396" s="186"/>
      <c r="EH396" s="186"/>
      <c r="EI396" s="186"/>
      <c r="EJ396" s="186"/>
    </row>
    <row r="397" spans="1:140" s="195" customFormat="1" ht="31.5" hidden="1" customHeight="1" x14ac:dyDescent="0.2">
      <c r="A397" s="214">
        <v>44943</v>
      </c>
      <c r="B397" s="194">
        <v>17</v>
      </c>
      <c r="C397" s="194">
        <v>1</v>
      </c>
      <c r="D397" s="193">
        <v>2023</v>
      </c>
      <c r="E397" s="194">
        <v>384</v>
      </c>
      <c r="F397" s="194">
        <v>557</v>
      </c>
      <c r="G397" s="194">
        <v>9</v>
      </c>
      <c r="H397" s="207" t="s">
        <v>321</v>
      </c>
      <c r="I397" s="148" t="s">
        <v>322</v>
      </c>
      <c r="J397" s="148" t="s">
        <v>193</v>
      </c>
      <c r="K397" s="148">
        <v>1</v>
      </c>
      <c r="L397" s="148">
        <v>6</v>
      </c>
      <c r="M397" s="208">
        <v>182</v>
      </c>
      <c r="N397" s="209">
        <v>171</v>
      </c>
      <c r="O397" s="210">
        <v>194</v>
      </c>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c r="AO397" s="271"/>
      <c r="AP397" s="218">
        <v>21</v>
      </c>
      <c r="AQ397" s="219">
        <v>180</v>
      </c>
      <c r="AR397" s="217"/>
      <c r="AS397" s="217"/>
      <c r="AT397" s="217"/>
      <c r="AU397" s="217"/>
      <c r="AV397" s="217"/>
      <c r="AW397" s="217">
        <v>4</v>
      </c>
      <c r="AX397" s="217">
        <v>4</v>
      </c>
      <c r="AY397" s="217">
        <v>4</v>
      </c>
      <c r="AZ397" s="217"/>
      <c r="BA397" s="217"/>
      <c r="BB397" s="217"/>
      <c r="BC397" s="217"/>
      <c r="BD397" s="217"/>
      <c r="BE397" s="217"/>
      <c r="BF397" s="217"/>
      <c r="BG397" s="217"/>
      <c r="BH397" s="217"/>
      <c r="BI397" s="217"/>
      <c r="BJ397" s="217"/>
      <c r="BK397" s="217"/>
      <c r="BL397" s="217"/>
      <c r="BM397" s="217"/>
      <c r="BN397" s="217"/>
      <c r="BO397" s="217"/>
      <c r="BP397" s="217"/>
      <c r="BQ397" s="217"/>
      <c r="BR397" s="186" t="s">
        <v>194</v>
      </c>
      <c r="BS397" s="186" t="s">
        <v>195</v>
      </c>
      <c r="BT397" s="186" t="s">
        <v>323</v>
      </c>
      <c r="BU397" s="186" t="s">
        <v>324</v>
      </c>
      <c r="BV397" s="186">
        <v>3</v>
      </c>
      <c r="BW397" s="186" t="s">
        <v>320</v>
      </c>
      <c r="BX397" s="186" t="s">
        <v>198</v>
      </c>
      <c r="BY397" s="221">
        <v>1.4999999999999999E-2</v>
      </c>
      <c r="BZ397" s="217">
        <v>12</v>
      </c>
      <c r="CA397" s="217">
        <v>2</v>
      </c>
      <c r="CB397" s="217">
        <v>2</v>
      </c>
      <c r="CC397" s="217">
        <v>0</v>
      </c>
      <c r="CD397" s="217">
        <v>0</v>
      </c>
      <c r="CE397" s="217">
        <v>0</v>
      </c>
      <c r="CF397" s="186">
        <v>0</v>
      </c>
      <c r="CG397" s="186">
        <v>0</v>
      </c>
      <c r="CH397" s="101">
        <v>0</v>
      </c>
      <c r="CI397" s="101">
        <v>0</v>
      </c>
      <c r="CJ397" s="101">
        <v>0</v>
      </c>
      <c r="CK397" s="101">
        <v>0</v>
      </c>
      <c r="CL397" s="101">
        <v>0</v>
      </c>
      <c r="CM397" s="101">
        <v>0</v>
      </c>
      <c r="CN397" s="101">
        <v>0</v>
      </c>
      <c r="CO397" s="101">
        <v>12</v>
      </c>
      <c r="CP397" s="220">
        <v>2</v>
      </c>
      <c r="CQ397" s="216">
        <v>2</v>
      </c>
      <c r="CR397" s="222">
        <v>1</v>
      </c>
      <c r="CS397" s="198">
        <v>0.36399999999999999</v>
      </c>
      <c r="CT397" s="198">
        <v>0.36399999999999999</v>
      </c>
      <c r="CU397" s="198"/>
      <c r="CV397" s="198"/>
      <c r="CW397" s="222"/>
      <c r="CX397" s="272"/>
      <c r="CY397" s="272">
        <v>689.18181818181824</v>
      </c>
      <c r="CZ397" s="272">
        <v>361</v>
      </c>
      <c r="DA397" s="272"/>
      <c r="DB397" s="272"/>
      <c r="DC397" s="272"/>
      <c r="DD397" s="230">
        <f t="shared" si="54"/>
        <v>-1</v>
      </c>
      <c r="DE397" s="273">
        <f t="shared" si="55"/>
        <v>0</v>
      </c>
      <c r="DF397" s="14">
        <f t="shared" si="56"/>
        <v>12</v>
      </c>
      <c r="DG397" s="148">
        <f t="shared" si="57"/>
        <v>2</v>
      </c>
      <c r="DH397" s="148" t="str">
        <f t="shared" si="58"/>
        <v/>
      </c>
      <c r="DI397" s="273">
        <f t="shared" si="59"/>
        <v>2</v>
      </c>
      <c r="DJ397" s="264">
        <f t="shared" si="60"/>
        <v>1</v>
      </c>
      <c r="DL397" s="14" t="str">
        <f>IFERROR(#REF!-AP397,"")</f>
        <v/>
      </c>
      <c r="DN397" s="274" t="str">
        <f>IFERROR(#REF!-M397,"")</f>
        <v/>
      </c>
      <c r="DO397" s="186" t="e">
        <f>IF(#REF!&gt;AQ397,0,1)</f>
        <v>#REF!</v>
      </c>
      <c r="DP397" s="186">
        <f t="shared" si="61"/>
        <v>0</v>
      </c>
      <c r="DQ397" s="186">
        <f t="shared" si="62"/>
        <v>1</v>
      </c>
      <c r="DR397" s="186"/>
      <c r="DS397" s="186"/>
      <c r="DT397" s="186"/>
      <c r="DU397" s="186"/>
      <c r="DV397" s="186"/>
      <c r="DW397" s="186"/>
      <c r="DX397" s="186"/>
      <c r="DY397" s="186"/>
      <c r="DZ397" s="186"/>
      <c r="EA397" s="186"/>
      <c r="EB397" s="186"/>
      <c r="EC397" s="186"/>
      <c r="ED397" s="186"/>
      <c r="EE397" s="186"/>
      <c r="EF397" s="186"/>
      <c r="EG397" s="186"/>
      <c r="EH397" s="186"/>
      <c r="EI397" s="186"/>
      <c r="EJ397" s="186"/>
    </row>
    <row r="398" spans="1:140" s="195" customFormat="1" ht="31.5" hidden="1" customHeight="1" x14ac:dyDescent="0.2">
      <c r="A398" s="214">
        <v>44943</v>
      </c>
      <c r="B398" s="194">
        <v>17</v>
      </c>
      <c r="C398" s="194">
        <v>1</v>
      </c>
      <c r="D398" s="193">
        <v>2023</v>
      </c>
      <c r="E398" s="194">
        <v>571</v>
      </c>
      <c r="F398" s="194">
        <v>1064</v>
      </c>
      <c r="G398" s="194">
        <v>9</v>
      </c>
      <c r="H398" s="207" t="s">
        <v>396</v>
      </c>
      <c r="I398" s="148" t="s">
        <v>397</v>
      </c>
      <c r="J398" s="148" t="s">
        <v>193</v>
      </c>
      <c r="K398" s="148">
        <v>1</v>
      </c>
      <c r="L398" s="148"/>
      <c r="M398" s="208">
        <v>0</v>
      </c>
      <c r="N398" s="209">
        <v>0</v>
      </c>
      <c r="O398" s="210">
        <v>0</v>
      </c>
      <c r="P398" s="196"/>
      <c r="Q398" s="196">
        <v>1373</v>
      </c>
      <c r="R398" s="196">
        <v>1302</v>
      </c>
      <c r="S398" s="196"/>
      <c r="T398" s="196"/>
      <c r="U398" s="196"/>
      <c r="V398" s="196">
        <v>1081</v>
      </c>
      <c r="W398" s="196">
        <v>1040</v>
      </c>
      <c r="X398" s="196"/>
      <c r="Y398" s="196"/>
      <c r="Z398" s="197">
        <v>145</v>
      </c>
      <c r="AA398" s="197"/>
      <c r="AB398" s="196"/>
      <c r="AC398" s="196"/>
      <c r="AD398" s="196"/>
      <c r="AE398" s="196"/>
      <c r="AF398" s="196"/>
      <c r="AG398" s="196"/>
      <c r="AH398" s="196"/>
      <c r="AI398" s="196"/>
      <c r="AJ398" s="196"/>
      <c r="AK398" s="196"/>
      <c r="AL398" s="197"/>
      <c r="AM398" s="197"/>
      <c r="AN398" s="271">
        <v>1337.5</v>
      </c>
      <c r="AO398" s="271">
        <v>1060.5</v>
      </c>
      <c r="AP398" s="218">
        <v>20</v>
      </c>
      <c r="AQ398" s="219">
        <v>180</v>
      </c>
      <c r="AR398" s="217">
        <v>24.827586206896552</v>
      </c>
      <c r="AS398" s="217">
        <v>145</v>
      </c>
      <c r="AT398" s="217"/>
      <c r="AU398" s="217"/>
      <c r="AV398" s="217"/>
      <c r="AW398" s="217">
        <v>4</v>
      </c>
      <c r="AX398" s="217">
        <v>4</v>
      </c>
      <c r="AY398" s="217">
        <v>4</v>
      </c>
      <c r="AZ398" s="217"/>
      <c r="BA398" s="217"/>
      <c r="BB398" s="217"/>
      <c r="BC398" s="217"/>
      <c r="BD398" s="217"/>
      <c r="BE398" s="217"/>
      <c r="BF398" s="217"/>
      <c r="BG398" s="217"/>
      <c r="BH398" s="217">
        <v>90</v>
      </c>
      <c r="BI398" s="217"/>
      <c r="BJ398" s="217"/>
      <c r="BK398" s="217"/>
      <c r="BL398" s="217"/>
      <c r="BM398" s="217"/>
      <c r="BN398" s="217"/>
      <c r="BO398" s="217"/>
      <c r="BP398" s="217"/>
      <c r="BQ398" s="217"/>
      <c r="BR398" s="186" t="s">
        <v>194</v>
      </c>
      <c r="BS398" s="186" t="s">
        <v>195</v>
      </c>
      <c r="BT398" s="186" t="s">
        <v>398</v>
      </c>
      <c r="BU398" s="186" t="s">
        <v>197</v>
      </c>
      <c r="BV398" s="186">
        <v>3</v>
      </c>
      <c r="BW398" s="186" t="s">
        <v>399</v>
      </c>
      <c r="BX398" s="186" t="s">
        <v>198</v>
      </c>
      <c r="BY398" s="221">
        <v>1.4999999999999999E-2</v>
      </c>
      <c r="BZ398" s="217">
        <v>12</v>
      </c>
      <c r="CA398" s="217"/>
      <c r="CB398" s="217">
        <v>0</v>
      </c>
      <c r="CC398" s="217">
        <v>0</v>
      </c>
      <c r="CD398" s="217"/>
      <c r="CE398" s="217">
        <v>90</v>
      </c>
      <c r="CF398" s="186">
        <v>0</v>
      </c>
      <c r="CG398" s="186">
        <v>0</v>
      </c>
      <c r="CH398" s="101">
        <v>0</v>
      </c>
      <c r="CI398" s="101">
        <v>0</v>
      </c>
      <c r="CJ398" s="101">
        <v>0</v>
      </c>
      <c r="CK398" s="101">
        <v>0</v>
      </c>
      <c r="CL398" s="101">
        <v>0</v>
      </c>
      <c r="CM398" s="101">
        <v>0</v>
      </c>
      <c r="CN398" s="101">
        <v>0</v>
      </c>
      <c r="CO398" s="101">
        <v>12</v>
      </c>
      <c r="CP398" s="220">
        <v>0</v>
      </c>
      <c r="CQ398" s="216">
        <v>90</v>
      </c>
      <c r="CR398" s="222">
        <v>0</v>
      </c>
      <c r="CS398" s="198">
        <v>0</v>
      </c>
      <c r="CT398" s="198">
        <v>0</v>
      </c>
      <c r="CU398" s="198">
        <v>0</v>
      </c>
      <c r="CV398" s="198">
        <v>95.444999999999993</v>
      </c>
      <c r="CW398" s="222"/>
      <c r="CX398" s="272">
        <v>0</v>
      </c>
      <c r="CY398" s="272">
        <v>29536.36363636364</v>
      </c>
      <c r="CZ398" s="272">
        <v>361</v>
      </c>
      <c r="DA398" s="272"/>
      <c r="DB398" s="272"/>
      <c r="DC398" s="272"/>
      <c r="DD398" s="230" t="str">
        <f t="shared" si="54"/>
        <v/>
      </c>
      <c r="DE398" s="273">
        <f t="shared" si="55"/>
        <v>90</v>
      </c>
      <c r="DF398" s="14">
        <f t="shared" si="56"/>
        <v>12</v>
      </c>
      <c r="DG398" s="148" t="str">
        <f t="shared" si="57"/>
        <v/>
      </c>
      <c r="DH398" s="148">
        <f t="shared" si="58"/>
        <v>0</v>
      </c>
      <c r="DI398" s="273" t="str">
        <f t="shared" si="59"/>
        <v/>
      </c>
      <c r="DJ398" s="264" t="str">
        <f t="shared" si="60"/>
        <v/>
      </c>
      <c r="DL398" s="14" t="str">
        <f>IFERROR(#REF!-AP398,"")</f>
        <v/>
      </c>
      <c r="DN398" s="274" t="str">
        <f>IFERROR(#REF!-M398,"")</f>
        <v/>
      </c>
      <c r="DO398" s="186" t="e">
        <f>IF(#REF!&gt;AQ398,0,1)</f>
        <v>#REF!</v>
      </c>
      <c r="DP398" s="186">
        <f t="shared" si="61"/>
        <v>1</v>
      </c>
      <c r="DQ398" s="186">
        <f t="shared" si="62"/>
        <v>0</v>
      </c>
      <c r="DR398" s="186"/>
      <c r="DS398" s="186"/>
      <c r="DT398" s="186"/>
      <c r="DU398" s="186"/>
      <c r="DV398" s="186"/>
      <c r="DW398" s="186"/>
      <c r="DX398" s="186"/>
      <c r="DY398" s="186"/>
      <c r="DZ398" s="186"/>
      <c r="EA398" s="186"/>
      <c r="EB398" s="186"/>
      <c r="EC398" s="186"/>
      <c r="ED398" s="186"/>
      <c r="EE398" s="186"/>
      <c r="EF398" s="186"/>
      <c r="EG398" s="186"/>
      <c r="EH398" s="186"/>
      <c r="EI398" s="186"/>
      <c r="EJ398" s="186"/>
    </row>
    <row r="399" spans="1:140" s="195" customFormat="1" ht="31.5" hidden="1" customHeight="1" x14ac:dyDescent="0.2">
      <c r="A399" s="214">
        <v>44943</v>
      </c>
      <c r="B399" s="194">
        <v>17</v>
      </c>
      <c r="C399" s="194">
        <v>1</v>
      </c>
      <c r="D399" s="193">
        <v>2023</v>
      </c>
      <c r="E399" s="194">
        <v>571</v>
      </c>
      <c r="F399" s="194">
        <v>1065</v>
      </c>
      <c r="G399" s="194">
        <v>9</v>
      </c>
      <c r="H399" s="207" t="s">
        <v>400</v>
      </c>
      <c r="I399" s="148" t="s">
        <v>401</v>
      </c>
      <c r="J399" s="148" t="s">
        <v>193</v>
      </c>
      <c r="K399" s="148">
        <v>1</v>
      </c>
      <c r="L399" s="148"/>
      <c r="M399" s="208">
        <v>69</v>
      </c>
      <c r="N399" s="209">
        <v>66</v>
      </c>
      <c r="O399" s="210">
        <v>73</v>
      </c>
      <c r="P399" s="196"/>
      <c r="Q399" s="196">
        <v>89</v>
      </c>
      <c r="R399" s="196">
        <v>88</v>
      </c>
      <c r="S399" s="196"/>
      <c r="T399" s="196"/>
      <c r="U399" s="196"/>
      <c r="V399" s="196">
        <v>70</v>
      </c>
      <c r="W399" s="196">
        <v>69</v>
      </c>
      <c r="X399" s="196"/>
      <c r="Y399" s="196"/>
      <c r="Z399" s="197"/>
      <c r="AA399" s="197"/>
      <c r="AB399" s="196"/>
      <c r="AC399" s="196"/>
      <c r="AD399" s="196"/>
      <c r="AE399" s="196"/>
      <c r="AF399" s="196"/>
      <c r="AG399" s="196"/>
      <c r="AH399" s="196"/>
      <c r="AI399" s="196"/>
      <c r="AJ399" s="196"/>
      <c r="AK399" s="196"/>
      <c r="AL399" s="197"/>
      <c r="AM399" s="197"/>
      <c r="AN399" s="271">
        <v>88.5</v>
      </c>
      <c r="AO399" s="271">
        <v>69.5</v>
      </c>
      <c r="AP399" s="218">
        <v>20</v>
      </c>
      <c r="AQ399" s="219">
        <v>180</v>
      </c>
      <c r="AR399" s="217"/>
      <c r="AS399" s="217"/>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t="s">
        <v>194</v>
      </c>
      <c r="BS399" s="186" t="s">
        <v>195</v>
      </c>
      <c r="BT399" s="186" t="s">
        <v>402</v>
      </c>
      <c r="BU399" s="186" t="s">
        <v>197</v>
      </c>
      <c r="BV399" s="186">
        <v>3</v>
      </c>
      <c r="BW399" s="186" t="s">
        <v>399</v>
      </c>
      <c r="BX399" s="186" t="s">
        <v>198</v>
      </c>
      <c r="BY399" s="221">
        <v>1.4999999999999999E-2</v>
      </c>
      <c r="BZ399" s="217">
        <v>0</v>
      </c>
      <c r="CA399" s="217"/>
      <c r="CB399" s="217">
        <v>0</v>
      </c>
      <c r="CC399" s="217">
        <v>0</v>
      </c>
      <c r="CD399" s="217"/>
      <c r="CE399" s="217">
        <v>0</v>
      </c>
      <c r="CF399" s="186">
        <v>0</v>
      </c>
      <c r="CG399" s="186">
        <v>0</v>
      </c>
      <c r="CH399" s="101">
        <v>0</v>
      </c>
      <c r="CI399" s="101">
        <v>0</v>
      </c>
      <c r="CJ399" s="101">
        <v>0</v>
      </c>
      <c r="CK399" s="101">
        <v>0</v>
      </c>
      <c r="CL399" s="101">
        <v>0</v>
      </c>
      <c r="CM399" s="101">
        <v>0</v>
      </c>
      <c r="CN399" s="101">
        <v>0</v>
      </c>
      <c r="CO399" s="101">
        <v>0</v>
      </c>
      <c r="CP399" s="220">
        <v>0</v>
      </c>
      <c r="CQ399" s="216">
        <v>0</v>
      </c>
      <c r="CR399" s="222"/>
      <c r="CS399" s="198">
        <v>0</v>
      </c>
      <c r="CT399" s="198">
        <v>0</v>
      </c>
      <c r="CU399" s="198">
        <v>0</v>
      </c>
      <c r="CV399" s="198">
        <v>0</v>
      </c>
      <c r="CW399" s="222">
        <v>0.28260869565217389</v>
      </c>
      <c r="CX399" s="272"/>
      <c r="CY399" s="272">
        <v>0</v>
      </c>
      <c r="CZ399" s="272">
        <v>361</v>
      </c>
      <c r="DA399" s="272"/>
      <c r="DB399" s="272"/>
      <c r="DC399" s="272"/>
      <c r="DD399" s="230">
        <f t="shared" si="54"/>
        <v>0.28260869565217389</v>
      </c>
      <c r="DE399" s="273">
        <f t="shared" si="55"/>
        <v>0</v>
      </c>
      <c r="DF399" s="14">
        <f t="shared" si="56"/>
        <v>0</v>
      </c>
      <c r="DG399" s="148" t="str">
        <f t="shared" si="57"/>
        <v/>
      </c>
      <c r="DH399" s="148" t="str">
        <f t="shared" si="58"/>
        <v/>
      </c>
      <c r="DI399" s="273" t="str">
        <f t="shared" si="59"/>
        <v/>
      </c>
      <c r="DJ399" s="264" t="str">
        <f t="shared" si="60"/>
        <v/>
      </c>
      <c r="DL399" s="14" t="str">
        <f>IFERROR(#REF!-AP399,"")</f>
        <v/>
      </c>
      <c r="DN399" s="274" t="str">
        <f>IFERROR(#REF!-M399,"")</f>
        <v/>
      </c>
      <c r="DO399" s="186" t="e">
        <f>IF(#REF!&gt;AQ399,0,1)</f>
        <v>#REF!</v>
      </c>
      <c r="DP399" s="186">
        <f t="shared" si="61"/>
        <v>1</v>
      </c>
      <c r="DQ399" s="186">
        <f t="shared" si="62"/>
        <v>1</v>
      </c>
      <c r="DR399" s="186"/>
      <c r="DS399" s="186"/>
      <c r="DT399" s="186"/>
      <c r="DU399" s="186"/>
      <c r="DV399" s="186"/>
      <c r="DW399" s="186"/>
      <c r="DX399" s="186"/>
      <c r="DY399" s="186"/>
      <c r="DZ399" s="186"/>
      <c r="EA399" s="186"/>
      <c r="EB399" s="186"/>
      <c r="EC399" s="186"/>
      <c r="ED399" s="186"/>
      <c r="EE399" s="186"/>
      <c r="EF399" s="186"/>
      <c r="EG399" s="186"/>
      <c r="EH399" s="186"/>
      <c r="EI399" s="186"/>
      <c r="EJ399" s="186"/>
    </row>
    <row r="400" spans="1:140" s="195" customFormat="1" ht="31.5" hidden="1" customHeight="1" x14ac:dyDescent="0.2">
      <c r="A400" s="214">
        <v>44943</v>
      </c>
      <c r="B400" s="194">
        <v>17</v>
      </c>
      <c r="C400" s="194">
        <v>1</v>
      </c>
      <c r="D400" s="193">
        <v>2023</v>
      </c>
      <c r="E400" s="194">
        <v>571</v>
      </c>
      <c r="F400" s="194">
        <v>1068</v>
      </c>
      <c r="G400" s="194">
        <v>9</v>
      </c>
      <c r="H400" s="207"/>
      <c r="I400" s="148"/>
      <c r="J400" s="148"/>
      <c r="K400" s="148"/>
      <c r="L400" s="148"/>
      <c r="M400" s="208">
        <v>0</v>
      </c>
      <c r="N400" s="209">
        <v>0</v>
      </c>
      <c r="O400" s="210">
        <v>0</v>
      </c>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c r="AO400" s="271"/>
      <c r="AP400" s="218">
        <v>0</v>
      </c>
      <c r="AQ400" s="219">
        <v>0</v>
      </c>
      <c r="AR400" s="217"/>
      <c r="AS400" s="217"/>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v>3</v>
      </c>
      <c r="BW400" s="186"/>
      <c r="BX400" s="186" t="s">
        <v>198</v>
      </c>
      <c r="BY400" s="221">
        <v>1.4999999999999999E-2</v>
      </c>
      <c r="BZ400" s="217">
        <v>0</v>
      </c>
      <c r="CA400" s="217"/>
      <c r="CB400" s="217">
        <v>0</v>
      </c>
      <c r="CC400" s="217">
        <v>0</v>
      </c>
      <c r="CD400" s="217"/>
      <c r="CE400" s="217">
        <v>0</v>
      </c>
      <c r="CF400" s="186">
        <v>0</v>
      </c>
      <c r="CG400" s="186">
        <v>0</v>
      </c>
      <c r="CH400" s="101">
        <v>0</v>
      </c>
      <c r="CI400" s="101">
        <v>0</v>
      </c>
      <c r="CJ400" s="101">
        <v>0</v>
      </c>
      <c r="CK400" s="101">
        <v>0</v>
      </c>
      <c r="CL400" s="101">
        <v>0</v>
      </c>
      <c r="CM400" s="101">
        <v>0</v>
      </c>
      <c r="CN400" s="101">
        <v>0</v>
      </c>
      <c r="CO400" s="101">
        <v>0</v>
      </c>
      <c r="CP400" s="220">
        <v>0</v>
      </c>
      <c r="CQ400" s="216">
        <v>0</v>
      </c>
      <c r="CR400" s="222"/>
      <c r="CS400" s="198">
        <v>0</v>
      </c>
      <c r="CT400" s="198">
        <v>0</v>
      </c>
      <c r="CU400" s="198"/>
      <c r="CV400" s="198"/>
      <c r="CW400" s="222"/>
      <c r="CX400" s="272"/>
      <c r="CY400" s="272">
        <v>0</v>
      </c>
      <c r="CZ400" s="272">
        <v>361</v>
      </c>
      <c r="DA400" s="272"/>
      <c r="DB400" s="272"/>
      <c r="DC400" s="272"/>
      <c r="DD400" s="230" t="str">
        <f t="shared" si="54"/>
        <v/>
      </c>
      <c r="DE400" s="273">
        <f t="shared" si="55"/>
        <v>0</v>
      </c>
      <c r="DF400" s="14">
        <f t="shared" si="56"/>
        <v>0</v>
      </c>
      <c r="DG400" s="148" t="str">
        <f t="shared" si="57"/>
        <v/>
      </c>
      <c r="DH400" s="148" t="str">
        <f t="shared" si="58"/>
        <v/>
      </c>
      <c r="DI400" s="273" t="str">
        <f t="shared" si="59"/>
        <v/>
      </c>
      <c r="DJ400" s="264" t="str">
        <f t="shared" si="60"/>
        <v/>
      </c>
      <c r="DL400" s="14" t="str">
        <f>IFERROR(#REF!-AP400,"")</f>
        <v/>
      </c>
      <c r="DN400" s="274" t="str">
        <f>IFERROR(#REF!-M400,"")</f>
        <v/>
      </c>
      <c r="DO400" s="186" t="e">
        <f>IF(#REF!&gt;AQ400,0,1)</f>
        <v>#REF!</v>
      </c>
      <c r="DP400" s="186">
        <f t="shared" si="61"/>
        <v>1</v>
      </c>
      <c r="DQ400" s="186">
        <f t="shared" si="62"/>
        <v>1</v>
      </c>
      <c r="DR400" s="186"/>
      <c r="DS400" s="186"/>
      <c r="DT400" s="186"/>
      <c r="DU400" s="186"/>
      <c r="DV400" s="186"/>
      <c r="DW400" s="186"/>
      <c r="DX400" s="186"/>
      <c r="DY400" s="186"/>
      <c r="DZ400" s="186"/>
      <c r="EA400" s="186"/>
      <c r="EB400" s="186"/>
      <c r="EC400" s="186"/>
      <c r="ED400" s="186"/>
      <c r="EE400" s="186"/>
      <c r="EF400" s="186"/>
      <c r="EG400" s="186"/>
      <c r="EH400" s="186"/>
      <c r="EI400" s="186"/>
      <c r="EJ400" s="186"/>
    </row>
    <row r="401" spans="1:140" s="195" customFormat="1" ht="31.5" hidden="1" customHeight="1" x14ac:dyDescent="0.2">
      <c r="A401" s="214">
        <v>44943</v>
      </c>
      <c r="B401" s="194">
        <v>17</v>
      </c>
      <c r="C401" s="194">
        <v>1</v>
      </c>
      <c r="D401" s="193">
        <v>2023</v>
      </c>
      <c r="E401" s="194">
        <v>56</v>
      </c>
      <c r="F401" s="194">
        <v>134</v>
      </c>
      <c r="G401" s="194">
        <v>25</v>
      </c>
      <c r="H401" s="207" t="s">
        <v>411</v>
      </c>
      <c r="I401" s="148" t="s">
        <v>412</v>
      </c>
      <c r="J401" s="148" t="s">
        <v>387</v>
      </c>
      <c r="K401" s="148">
        <v>12</v>
      </c>
      <c r="L401" s="148">
        <v>1</v>
      </c>
      <c r="M401" s="208">
        <v>10</v>
      </c>
      <c r="N401" s="209">
        <v>9</v>
      </c>
      <c r="O401" s="210">
        <v>10</v>
      </c>
      <c r="P401" s="196"/>
      <c r="Q401" s="196">
        <v>16</v>
      </c>
      <c r="R401" s="196">
        <v>14</v>
      </c>
      <c r="S401" s="196">
        <v>15</v>
      </c>
      <c r="T401" s="196"/>
      <c r="U401" s="196"/>
      <c r="V401" s="196">
        <v>12</v>
      </c>
      <c r="W401" s="196">
        <v>11</v>
      </c>
      <c r="X401" s="196">
        <v>12</v>
      </c>
      <c r="Y401" s="196"/>
      <c r="Z401" s="197">
        <v>79</v>
      </c>
      <c r="AA401" s="197">
        <v>80</v>
      </c>
      <c r="AB401" s="196"/>
      <c r="AC401" s="196">
        <v>18</v>
      </c>
      <c r="AD401" s="196">
        <v>16</v>
      </c>
      <c r="AE401" s="196"/>
      <c r="AF401" s="196"/>
      <c r="AG401" s="196"/>
      <c r="AH401" s="196">
        <v>12</v>
      </c>
      <c r="AI401" s="196">
        <v>11</v>
      </c>
      <c r="AJ401" s="196"/>
      <c r="AK401" s="196"/>
      <c r="AL401" s="197">
        <v>81</v>
      </c>
      <c r="AM401" s="197"/>
      <c r="AN401" s="271">
        <v>15.8</v>
      </c>
      <c r="AO401" s="271">
        <v>11.6</v>
      </c>
      <c r="AP401" s="218">
        <v>429</v>
      </c>
      <c r="AQ401" s="219">
        <v>101</v>
      </c>
      <c r="AR401" s="217">
        <v>540</v>
      </c>
      <c r="AS401" s="217">
        <v>80</v>
      </c>
      <c r="AT401" s="217"/>
      <c r="AU401" s="217"/>
      <c r="AV401" s="217">
        <v>7500</v>
      </c>
      <c r="AW401" s="217">
        <v>5</v>
      </c>
      <c r="AX401" s="217">
        <v>5</v>
      </c>
      <c r="AY401" s="217">
        <v>5</v>
      </c>
      <c r="AZ401" s="217"/>
      <c r="BA401" s="217"/>
      <c r="BB401" s="217"/>
      <c r="BC401" s="217"/>
      <c r="BD401" s="217"/>
      <c r="BE401" s="217"/>
      <c r="BF401" s="217"/>
      <c r="BG401" s="217"/>
      <c r="BH401" s="217">
        <v>2400</v>
      </c>
      <c r="BI401" s="217">
        <v>4</v>
      </c>
      <c r="BJ401" s="217">
        <v>4</v>
      </c>
      <c r="BK401" s="217">
        <v>4</v>
      </c>
      <c r="BL401" s="217"/>
      <c r="BM401" s="217"/>
      <c r="BN401" s="217"/>
      <c r="BO401" s="217"/>
      <c r="BP401" s="217"/>
      <c r="BQ401" s="217"/>
      <c r="BR401" s="186" t="s">
        <v>413</v>
      </c>
      <c r="BS401" s="186" t="s">
        <v>414</v>
      </c>
      <c r="BT401" s="186"/>
      <c r="BU401" s="186"/>
      <c r="BV401" s="186">
        <v>3</v>
      </c>
      <c r="BW401" s="186" t="s">
        <v>411</v>
      </c>
      <c r="BX401" s="186" t="s">
        <v>257</v>
      </c>
      <c r="BY401" s="221">
        <v>0.02</v>
      </c>
      <c r="BZ401" s="217">
        <v>15</v>
      </c>
      <c r="CA401" s="217">
        <v>15</v>
      </c>
      <c r="CB401" s="217">
        <v>7515</v>
      </c>
      <c r="CC401" s="217">
        <v>12</v>
      </c>
      <c r="CD401" s="217">
        <v>12</v>
      </c>
      <c r="CE401" s="217">
        <v>2412</v>
      </c>
      <c r="CF401" s="186">
        <v>9</v>
      </c>
      <c r="CG401" s="186">
        <v>9</v>
      </c>
      <c r="CH401" s="101">
        <v>9</v>
      </c>
      <c r="CI401" s="101">
        <v>0</v>
      </c>
      <c r="CJ401" s="101">
        <v>0</v>
      </c>
      <c r="CK401" s="101">
        <v>0</v>
      </c>
      <c r="CL401" s="101">
        <v>0</v>
      </c>
      <c r="CM401" s="101">
        <v>0</v>
      </c>
      <c r="CN401" s="101">
        <v>0</v>
      </c>
      <c r="CO401" s="101">
        <v>27</v>
      </c>
      <c r="CP401" s="220">
        <v>27</v>
      </c>
      <c r="CQ401" s="216">
        <v>9927</v>
      </c>
      <c r="CR401" s="222">
        <v>2.71985494106981E-3</v>
      </c>
      <c r="CS401" s="198">
        <v>0.27</v>
      </c>
      <c r="CT401" s="198">
        <v>99.27</v>
      </c>
      <c r="CU401" s="198">
        <v>0.31319999999999998</v>
      </c>
      <c r="CV401" s="198">
        <v>115.1532</v>
      </c>
      <c r="CW401" s="222">
        <v>0.58000000000000007</v>
      </c>
      <c r="CX401" s="272">
        <v>0.05</v>
      </c>
      <c r="CY401" s="272">
        <v>69881116.5</v>
      </c>
      <c r="CZ401" s="272">
        <v>361</v>
      </c>
      <c r="DA401" s="272"/>
      <c r="DB401" s="272"/>
      <c r="DC401" s="272"/>
      <c r="DD401" s="230">
        <f t="shared" si="54"/>
        <v>0.58000000000000007</v>
      </c>
      <c r="DE401" s="273">
        <f t="shared" si="55"/>
        <v>9900</v>
      </c>
      <c r="DF401" s="14">
        <f t="shared" si="56"/>
        <v>27</v>
      </c>
      <c r="DG401" s="148">
        <f t="shared" si="57"/>
        <v>27</v>
      </c>
      <c r="DH401" s="148">
        <f t="shared" si="58"/>
        <v>0.1</v>
      </c>
      <c r="DI401" s="273">
        <f t="shared" si="59"/>
        <v>9927</v>
      </c>
      <c r="DJ401" s="264">
        <f t="shared" si="60"/>
        <v>2.7198549410698096E-3</v>
      </c>
      <c r="DL401" s="14" t="str">
        <f>IFERROR(#REF!-AP401,"")</f>
        <v/>
      </c>
      <c r="DN401" s="274" t="str">
        <f>IFERROR(#REF!-M401,"")</f>
        <v/>
      </c>
      <c r="DO401" s="186" t="e">
        <f>IF(#REF!&gt;AQ401,0,1)</f>
        <v>#REF!</v>
      </c>
      <c r="DP401" s="186">
        <f t="shared" si="61"/>
        <v>1</v>
      </c>
      <c r="DQ401" s="186">
        <f t="shared" si="62"/>
        <v>0</v>
      </c>
      <c r="DR401" s="186"/>
      <c r="DS401" s="186"/>
      <c r="DT401" s="186"/>
      <c r="DU401" s="186"/>
      <c r="DV401" s="186"/>
      <c r="DW401" s="186"/>
      <c r="DX401" s="186"/>
      <c r="DY401" s="186"/>
      <c r="DZ401" s="186"/>
      <c r="EA401" s="186"/>
      <c r="EB401" s="186"/>
      <c r="EC401" s="186"/>
      <c r="ED401" s="186"/>
      <c r="EE401" s="186"/>
      <c r="EF401" s="186"/>
      <c r="EG401" s="186"/>
      <c r="EH401" s="186"/>
      <c r="EI401" s="186"/>
      <c r="EJ401" s="186"/>
    </row>
    <row r="402" spans="1:140" s="195" customFormat="1" ht="31.5" hidden="1" customHeight="1" x14ac:dyDescent="0.2">
      <c r="A402" s="214">
        <v>44943</v>
      </c>
      <c r="B402" s="194">
        <v>17</v>
      </c>
      <c r="C402" s="194">
        <v>1</v>
      </c>
      <c r="D402" s="193">
        <v>2023</v>
      </c>
      <c r="E402" s="194">
        <v>53</v>
      </c>
      <c r="F402" s="194">
        <v>131</v>
      </c>
      <c r="G402" s="194">
        <v>28</v>
      </c>
      <c r="H402" s="207" t="s">
        <v>382</v>
      </c>
      <c r="I402" s="148" t="s">
        <v>383</v>
      </c>
      <c r="J402" s="148" t="s">
        <v>263</v>
      </c>
      <c r="K402" s="148">
        <v>25</v>
      </c>
      <c r="L402" s="148">
        <v>1</v>
      </c>
      <c r="M402" s="208">
        <v>10</v>
      </c>
      <c r="N402" s="209">
        <v>9</v>
      </c>
      <c r="O402" s="210">
        <v>10</v>
      </c>
      <c r="P402" s="196"/>
      <c r="Q402" s="196">
        <v>13</v>
      </c>
      <c r="R402" s="196"/>
      <c r="S402" s="196"/>
      <c r="T402" s="196"/>
      <c r="U402" s="196"/>
      <c r="V402" s="196">
        <v>10</v>
      </c>
      <c r="W402" s="196"/>
      <c r="X402" s="196"/>
      <c r="Y402" s="196"/>
      <c r="Z402" s="197"/>
      <c r="AA402" s="197"/>
      <c r="AB402" s="196"/>
      <c r="AC402" s="196">
        <v>17</v>
      </c>
      <c r="AD402" s="196">
        <v>17</v>
      </c>
      <c r="AE402" s="196">
        <v>16</v>
      </c>
      <c r="AF402" s="196"/>
      <c r="AG402" s="196"/>
      <c r="AH402" s="196">
        <v>10</v>
      </c>
      <c r="AI402" s="196">
        <v>11</v>
      </c>
      <c r="AJ402" s="196">
        <v>10</v>
      </c>
      <c r="AK402" s="196"/>
      <c r="AL402" s="197">
        <v>90</v>
      </c>
      <c r="AM402" s="197">
        <v>90</v>
      </c>
      <c r="AN402" s="271">
        <v>15.75</v>
      </c>
      <c r="AO402" s="271">
        <v>10.25</v>
      </c>
      <c r="AP402" s="218">
        <v>910</v>
      </c>
      <c r="AQ402" s="219">
        <v>99</v>
      </c>
      <c r="AR402" s="217">
        <v>1000</v>
      </c>
      <c r="AS402" s="217">
        <v>90</v>
      </c>
      <c r="AT402" s="217"/>
      <c r="AU402" s="217"/>
      <c r="AV402" s="217">
        <v>8800</v>
      </c>
      <c r="AW402" s="217">
        <v>5</v>
      </c>
      <c r="AX402" s="217">
        <v>5</v>
      </c>
      <c r="AY402" s="217">
        <v>5</v>
      </c>
      <c r="AZ402" s="217"/>
      <c r="BA402" s="217"/>
      <c r="BB402" s="217"/>
      <c r="BC402" s="217"/>
      <c r="BD402" s="217"/>
      <c r="BE402" s="217"/>
      <c r="BF402" s="217"/>
      <c r="BG402" s="217"/>
      <c r="BH402" s="217">
        <v>8000</v>
      </c>
      <c r="BI402" s="217">
        <v>6</v>
      </c>
      <c r="BJ402" s="217">
        <v>4</v>
      </c>
      <c r="BK402" s="217">
        <v>2</v>
      </c>
      <c r="BL402" s="217"/>
      <c r="BM402" s="217"/>
      <c r="BN402" s="217"/>
      <c r="BO402" s="217"/>
      <c r="BP402" s="217"/>
      <c r="BQ402" s="217"/>
      <c r="BR402" s="186" t="s">
        <v>201</v>
      </c>
      <c r="BS402" s="186" t="s">
        <v>202</v>
      </c>
      <c r="BT402" s="186" t="s">
        <v>384</v>
      </c>
      <c r="BU402" s="186"/>
      <c r="BV402" s="186">
        <v>3</v>
      </c>
      <c r="BW402" s="186" t="s">
        <v>382</v>
      </c>
      <c r="BX402" s="186" t="s">
        <v>257</v>
      </c>
      <c r="BY402" s="221">
        <v>0.02</v>
      </c>
      <c r="BZ402" s="217">
        <v>15</v>
      </c>
      <c r="CA402" s="217">
        <v>15</v>
      </c>
      <c r="CB402" s="217">
        <v>8815</v>
      </c>
      <c r="CC402" s="217">
        <v>12</v>
      </c>
      <c r="CD402" s="217">
        <v>12</v>
      </c>
      <c r="CE402" s="217">
        <v>8012</v>
      </c>
      <c r="CF402" s="186">
        <v>11</v>
      </c>
      <c r="CG402" s="186">
        <v>9</v>
      </c>
      <c r="CH402" s="101">
        <v>7</v>
      </c>
      <c r="CI402" s="101">
        <v>0</v>
      </c>
      <c r="CJ402" s="101">
        <v>0</v>
      </c>
      <c r="CK402" s="101">
        <v>0</v>
      </c>
      <c r="CL402" s="101">
        <v>0</v>
      </c>
      <c r="CM402" s="101">
        <v>0</v>
      </c>
      <c r="CN402" s="101">
        <v>0</v>
      </c>
      <c r="CO402" s="101">
        <v>27</v>
      </c>
      <c r="CP402" s="220">
        <v>27</v>
      </c>
      <c r="CQ402" s="216">
        <v>16827</v>
      </c>
      <c r="CR402" s="222">
        <v>1.6045640934212869E-3</v>
      </c>
      <c r="CS402" s="198">
        <v>0.27</v>
      </c>
      <c r="CT402" s="198">
        <v>168.27</v>
      </c>
      <c r="CU402" s="198">
        <v>0.27675</v>
      </c>
      <c r="CV402" s="198">
        <v>172.47675000000001</v>
      </c>
      <c r="CW402" s="222">
        <v>0.57499999999999996</v>
      </c>
      <c r="CX402" s="272">
        <v>2.7E-2</v>
      </c>
      <c r="CY402" s="272">
        <v>251265353.18181819</v>
      </c>
      <c r="CZ402" s="272">
        <v>361</v>
      </c>
      <c r="DA402" s="272"/>
      <c r="DB402" s="272"/>
      <c r="DC402" s="272"/>
      <c r="DD402" s="230">
        <f t="shared" si="54"/>
        <v>0.57499999999999996</v>
      </c>
      <c r="DE402" s="273">
        <f t="shared" si="55"/>
        <v>16800</v>
      </c>
      <c r="DF402" s="14">
        <f t="shared" si="56"/>
        <v>27</v>
      </c>
      <c r="DG402" s="148">
        <f t="shared" si="57"/>
        <v>27</v>
      </c>
      <c r="DH402" s="148">
        <f t="shared" si="58"/>
        <v>0</v>
      </c>
      <c r="DI402" s="273">
        <f t="shared" si="59"/>
        <v>16827</v>
      </c>
      <c r="DJ402" s="264">
        <f t="shared" si="60"/>
        <v>1.6045640934212871E-3</v>
      </c>
      <c r="DL402" s="14" t="str">
        <f>IFERROR(#REF!-AP402,"")</f>
        <v/>
      </c>
      <c r="DN402" s="274" t="str">
        <f>IFERROR(#REF!-M402,"")</f>
        <v/>
      </c>
      <c r="DO402" s="186" t="e">
        <f>IF(#REF!&gt;AQ402,0,1)</f>
        <v>#REF!</v>
      </c>
      <c r="DP402" s="186">
        <f t="shared" si="61"/>
        <v>1</v>
      </c>
      <c r="DQ402" s="186">
        <f t="shared" si="62"/>
        <v>0</v>
      </c>
      <c r="DR402" s="186"/>
      <c r="DS402" s="186"/>
      <c r="DT402" s="186"/>
      <c r="DU402" s="186"/>
      <c r="DV402" s="186"/>
      <c r="DW402" s="186"/>
      <c r="DX402" s="186"/>
      <c r="DY402" s="186"/>
      <c r="DZ402" s="186"/>
      <c r="EA402" s="186"/>
      <c r="EB402" s="186"/>
      <c r="EC402" s="186"/>
      <c r="ED402" s="186"/>
      <c r="EE402" s="186"/>
      <c r="EF402" s="186"/>
      <c r="EG402" s="186"/>
      <c r="EH402" s="186"/>
      <c r="EI402" s="186"/>
      <c r="EJ402" s="186"/>
    </row>
    <row r="403" spans="1:140" s="195" customFormat="1" ht="31.5" hidden="1" customHeight="1" x14ac:dyDescent="0.2">
      <c r="A403" s="214">
        <v>44944</v>
      </c>
      <c r="B403" s="194">
        <v>18</v>
      </c>
      <c r="C403" s="194">
        <v>1</v>
      </c>
      <c r="D403" s="193">
        <v>2023</v>
      </c>
      <c r="E403" s="194">
        <v>432</v>
      </c>
      <c r="F403" s="194">
        <v>450</v>
      </c>
      <c r="G403" s="194">
        <v>1</v>
      </c>
      <c r="H403" s="207" t="s">
        <v>296</v>
      </c>
      <c r="I403" s="148" t="s">
        <v>280</v>
      </c>
      <c r="J403" s="148" t="s">
        <v>193</v>
      </c>
      <c r="K403" s="148">
        <v>3</v>
      </c>
      <c r="L403" s="148">
        <v>2</v>
      </c>
      <c r="M403" s="208">
        <v>270</v>
      </c>
      <c r="N403" s="209">
        <v>251</v>
      </c>
      <c r="O403" s="210">
        <v>288</v>
      </c>
      <c r="P403" s="196"/>
      <c r="Q403" s="196">
        <v>345</v>
      </c>
      <c r="R403" s="196"/>
      <c r="S403" s="196"/>
      <c r="T403" s="196"/>
      <c r="U403" s="196"/>
      <c r="V403" s="196">
        <v>244</v>
      </c>
      <c r="W403" s="196"/>
      <c r="X403" s="196"/>
      <c r="Y403" s="196"/>
      <c r="Z403" s="197"/>
      <c r="AA403" s="197"/>
      <c r="AB403" s="196"/>
      <c r="AC403" s="196"/>
      <c r="AD403" s="196"/>
      <c r="AE403" s="196"/>
      <c r="AF403" s="196"/>
      <c r="AG403" s="196"/>
      <c r="AH403" s="196"/>
      <c r="AI403" s="196"/>
      <c r="AJ403" s="196"/>
      <c r="AK403" s="196"/>
      <c r="AL403" s="197"/>
      <c r="AM403" s="197"/>
      <c r="AN403" s="271">
        <v>345</v>
      </c>
      <c r="AO403" s="271">
        <v>244</v>
      </c>
      <c r="AP403" s="218">
        <v>120</v>
      </c>
      <c r="AQ403" s="219">
        <v>90</v>
      </c>
      <c r="AR403" s="217"/>
      <c r="AS403" s="217"/>
      <c r="AT403" s="217"/>
      <c r="AU403" s="217"/>
      <c r="AV403" s="217">
        <v>800</v>
      </c>
      <c r="AW403" s="217">
        <v>3</v>
      </c>
      <c r="AX403" s="217">
        <v>1</v>
      </c>
      <c r="AY403" s="217">
        <v>2</v>
      </c>
      <c r="AZ403" s="217"/>
      <c r="BA403" s="217"/>
      <c r="BB403" s="217"/>
      <c r="BC403" s="217"/>
      <c r="BD403" s="217"/>
      <c r="BE403" s="217"/>
      <c r="BF403" s="217"/>
      <c r="BG403" s="217"/>
      <c r="BH403" s="217">
        <v>400</v>
      </c>
      <c r="BI403" s="217"/>
      <c r="BJ403" s="217"/>
      <c r="BK403" s="217"/>
      <c r="BL403" s="217"/>
      <c r="BM403" s="217"/>
      <c r="BN403" s="217"/>
      <c r="BO403" s="217"/>
      <c r="BP403" s="217"/>
      <c r="BQ403" s="217"/>
      <c r="BR403" s="186" t="s">
        <v>201</v>
      </c>
      <c r="BS403" s="186" t="s">
        <v>202</v>
      </c>
      <c r="BT403" s="186"/>
      <c r="BU403" s="186"/>
      <c r="BV403" s="186">
        <v>3</v>
      </c>
      <c r="BW403" s="186" t="s">
        <v>297</v>
      </c>
      <c r="BX403" s="186" t="s">
        <v>198</v>
      </c>
      <c r="BY403" s="221">
        <v>1.4999999999999999E-2</v>
      </c>
      <c r="BZ403" s="217">
        <v>6</v>
      </c>
      <c r="CA403" s="217">
        <v>3</v>
      </c>
      <c r="CB403" s="217">
        <v>803</v>
      </c>
      <c r="CC403" s="217">
        <v>0</v>
      </c>
      <c r="CD403" s="217">
        <v>0</v>
      </c>
      <c r="CE403" s="217">
        <v>400</v>
      </c>
      <c r="CF403" s="186">
        <v>1</v>
      </c>
      <c r="CG403" s="186">
        <v>0</v>
      </c>
      <c r="CH403" s="101">
        <v>1</v>
      </c>
      <c r="CI403" s="101">
        <v>0</v>
      </c>
      <c r="CJ403" s="101">
        <v>0</v>
      </c>
      <c r="CK403" s="101">
        <v>0</v>
      </c>
      <c r="CL403" s="101">
        <v>0</v>
      </c>
      <c r="CM403" s="101">
        <v>0</v>
      </c>
      <c r="CN403" s="101">
        <v>0</v>
      </c>
      <c r="CO403" s="101">
        <v>6</v>
      </c>
      <c r="CP403" s="220">
        <v>3</v>
      </c>
      <c r="CQ403" s="216">
        <v>1203</v>
      </c>
      <c r="CR403" s="222">
        <v>2.4937655860349131E-3</v>
      </c>
      <c r="CS403" s="198">
        <v>0.81</v>
      </c>
      <c r="CT403" s="198">
        <v>324.81</v>
      </c>
      <c r="CU403" s="198">
        <v>0.73199999999999998</v>
      </c>
      <c r="CV403" s="198">
        <v>293.53199999999998</v>
      </c>
      <c r="CW403" s="222">
        <v>0.27777777777777779</v>
      </c>
      <c r="CX403" s="272"/>
      <c r="CY403" s="272">
        <v>2368816.3636363642</v>
      </c>
      <c r="CZ403" s="272">
        <v>361</v>
      </c>
      <c r="DA403" s="272"/>
      <c r="DB403" s="272"/>
      <c r="DC403" s="272"/>
      <c r="DD403" s="230">
        <f t="shared" si="54"/>
        <v>0.27777777777777779</v>
      </c>
      <c r="DE403" s="273">
        <f t="shared" si="55"/>
        <v>1200</v>
      </c>
      <c r="DF403" s="14">
        <f t="shared" si="56"/>
        <v>6</v>
      </c>
      <c r="DG403" s="148">
        <f t="shared" si="57"/>
        <v>3</v>
      </c>
      <c r="DH403" s="148" t="str">
        <f t="shared" si="58"/>
        <v/>
      </c>
      <c r="DI403" s="273">
        <f t="shared" si="59"/>
        <v>1203</v>
      </c>
      <c r="DJ403" s="264">
        <f t="shared" si="60"/>
        <v>2.4937655860349127E-3</v>
      </c>
      <c r="DL403" s="14" t="str">
        <f>IFERROR(#REF!-AP403,"")</f>
        <v/>
      </c>
      <c r="DN403" s="274" t="str">
        <f>IFERROR(#REF!-M403,"")</f>
        <v/>
      </c>
      <c r="DO403" s="186" t="e">
        <f>IF(#REF!&gt;AQ403,0,1)</f>
        <v>#REF!</v>
      </c>
      <c r="DP403" s="186">
        <f t="shared" si="61"/>
        <v>0</v>
      </c>
      <c r="DQ403" s="186">
        <f t="shared" si="62"/>
        <v>1</v>
      </c>
      <c r="DR403" s="186"/>
      <c r="DS403" s="186"/>
      <c r="DT403" s="186"/>
      <c r="DU403" s="186"/>
      <c r="DV403" s="186"/>
      <c r="DW403" s="186"/>
      <c r="DX403" s="186"/>
      <c r="DY403" s="186"/>
      <c r="DZ403" s="186"/>
      <c r="EA403" s="186"/>
      <c r="EB403" s="186"/>
      <c r="EC403" s="186"/>
      <c r="ED403" s="186"/>
      <c r="EE403" s="186"/>
      <c r="EF403" s="186"/>
      <c r="EG403" s="186"/>
      <c r="EH403" s="186"/>
      <c r="EI403" s="186"/>
      <c r="EJ403" s="186"/>
    </row>
    <row r="404" spans="1:140" s="195" customFormat="1" ht="31.5" hidden="1" customHeight="1" x14ac:dyDescent="0.2">
      <c r="A404" s="214">
        <v>44944</v>
      </c>
      <c r="B404" s="194">
        <v>18</v>
      </c>
      <c r="C404" s="194">
        <v>1</v>
      </c>
      <c r="D404" s="193">
        <v>2023</v>
      </c>
      <c r="E404" s="194">
        <v>432</v>
      </c>
      <c r="F404" s="194">
        <v>451</v>
      </c>
      <c r="G404" s="194">
        <v>1</v>
      </c>
      <c r="H404" s="207" t="s">
        <v>298</v>
      </c>
      <c r="I404" s="148" t="s">
        <v>277</v>
      </c>
      <c r="J404" s="148" t="s">
        <v>193</v>
      </c>
      <c r="K404" s="148">
        <v>3</v>
      </c>
      <c r="L404" s="148">
        <v>2</v>
      </c>
      <c r="M404" s="208">
        <v>175</v>
      </c>
      <c r="N404" s="209">
        <v>162</v>
      </c>
      <c r="O404" s="210">
        <v>187</v>
      </c>
      <c r="P404" s="196"/>
      <c r="Q404" s="196">
        <v>226</v>
      </c>
      <c r="R404" s="196"/>
      <c r="S404" s="196"/>
      <c r="T404" s="196"/>
      <c r="U404" s="196"/>
      <c r="V404" s="196">
        <v>158</v>
      </c>
      <c r="W404" s="196"/>
      <c r="X404" s="196"/>
      <c r="Y404" s="196"/>
      <c r="Z404" s="197"/>
      <c r="AA404" s="197"/>
      <c r="AB404" s="196"/>
      <c r="AC404" s="196"/>
      <c r="AD404" s="196"/>
      <c r="AE404" s="196"/>
      <c r="AF404" s="196"/>
      <c r="AG404" s="196"/>
      <c r="AH404" s="196"/>
      <c r="AI404" s="196"/>
      <c r="AJ404" s="196"/>
      <c r="AK404" s="196"/>
      <c r="AL404" s="197"/>
      <c r="AM404" s="197"/>
      <c r="AN404" s="271">
        <v>226</v>
      </c>
      <c r="AO404" s="271">
        <v>158</v>
      </c>
      <c r="AP404" s="218">
        <v>120</v>
      </c>
      <c r="AQ404" s="219">
        <v>90</v>
      </c>
      <c r="AR404" s="217"/>
      <c r="AS404" s="217"/>
      <c r="AT404" s="217"/>
      <c r="AU404" s="217"/>
      <c r="AV404" s="217">
        <v>800</v>
      </c>
      <c r="AW404" s="217">
        <v>1</v>
      </c>
      <c r="AX404" s="217">
        <v>1</v>
      </c>
      <c r="AY404" s="217">
        <v>2</v>
      </c>
      <c r="AZ404" s="217"/>
      <c r="BA404" s="217"/>
      <c r="BB404" s="217"/>
      <c r="BC404" s="217"/>
      <c r="BD404" s="217"/>
      <c r="BE404" s="217"/>
      <c r="BF404" s="217"/>
      <c r="BG404" s="217"/>
      <c r="BH404" s="217">
        <v>400</v>
      </c>
      <c r="BI404" s="217"/>
      <c r="BJ404" s="217"/>
      <c r="BK404" s="217"/>
      <c r="BL404" s="217"/>
      <c r="BM404" s="217"/>
      <c r="BN404" s="217"/>
      <c r="BO404" s="217"/>
      <c r="BP404" s="217"/>
      <c r="BQ404" s="217"/>
      <c r="BR404" s="186" t="s">
        <v>201</v>
      </c>
      <c r="BS404" s="186" t="s">
        <v>202</v>
      </c>
      <c r="BT404" s="186"/>
      <c r="BU404" s="186"/>
      <c r="BV404" s="186">
        <v>3</v>
      </c>
      <c r="BW404" s="186" t="s">
        <v>297</v>
      </c>
      <c r="BX404" s="186" t="s">
        <v>198</v>
      </c>
      <c r="BY404" s="221">
        <v>1.4999999999999999E-2</v>
      </c>
      <c r="BZ404" s="217">
        <v>4</v>
      </c>
      <c r="CA404" s="217">
        <v>2</v>
      </c>
      <c r="CB404" s="217">
        <v>802</v>
      </c>
      <c r="CC404" s="217">
        <v>0</v>
      </c>
      <c r="CD404" s="217">
        <v>0</v>
      </c>
      <c r="CE404" s="217">
        <v>400</v>
      </c>
      <c r="CF404" s="186">
        <v>0</v>
      </c>
      <c r="CG404" s="186">
        <v>0</v>
      </c>
      <c r="CH404" s="101">
        <v>1</v>
      </c>
      <c r="CI404" s="101">
        <v>0</v>
      </c>
      <c r="CJ404" s="101">
        <v>0</v>
      </c>
      <c r="CK404" s="101">
        <v>0</v>
      </c>
      <c r="CL404" s="101">
        <v>0</v>
      </c>
      <c r="CM404" s="101">
        <v>0</v>
      </c>
      <c r="CN404" s="101">
        <v>0</v>
      </c>
      <c r="CO404" s="101">
        <v>4</v>
      </c>
      <c r="CP404" s="220">
        <v>2</v>
      </c>
      <c r="CQ404" s="216">
        <v>1202</v>
      </c>
      <c r="CR404" s="222">
        <v>1.6638935108153081E-3</v>
      </c>
      <c r="CS404" s="198">
        <v>0.35</v>
      </c>
      <c r="CT404" s="198">
        <v>210.35</v>
      </c>
      <c r="CU404" s="198">
        <v>0.316</v>
      </c>
      <c r="CV404" s="198">
        <v>189.916</v>
      </c>
      <c r="CW404" s="222">
        <v>0.29142857142857143</v>
      </c>
      <c r="CX404" s="272"/>
      <c r="CY404" s="272">
        <v>2366847.2727272729</v>
      </c>
      <c r="CZ404" s="272">
        <v>361</v>
      </c>
      <c r="DA404" s="272"/>
      <c r="DB404" s="272"/>
      <c r="DC404" s="272"/>
      <c r="DD404" s="230">
        <f t="shared" si="54"/>
        <v>0.29142857142857143</v>
      </c>
      <c r="DE404" s="273">
        <f t="shared" si="55"/>
        <v>1200</v>
      </c>
      <c r="DF404" s="14">
        <f t="shared" si="56"/>
        <v>4</v>
      </c>
      <c r="DG404" s="148">
        <f t="shared" si="57"/>
        <v>2</v>
      </c>
      <c r="DH404" s="148" t="str">
        <f t="shared" si="58"/>
        <v/>
      </c>
      <c r="DI404" s="273">
        <f t="shared" si="59"/>
        <v>1202</v>
      </c>
      <c r="DJ404" s="264">
        <f t="shared" si="60"/>
        <v>1.6638935108153079E-3</v>
      </c>
      <c r="DL404" s="14" t="str">
        <f>IFERROR(#REF!-AP404,"")</f>
        <v/>
      </c>
      <c r="DN404" s="274" t="str">
        <f>IFERROR(#REF!-M404,"")</f>
        <v/>
      </c>
      <c r="DO404" s="186" t="e">
        <f>IF(#REF!&gt;AQ404,0,1)</f>
        <v>#REF!</v>
      </c>
      <c r="DP404" s="186">
        <f t="shared" si="61"/>
        <v>0</v>
      </c>
      <c r="DQ404" s="186">
        <f t="shared" si="62"/>
        <v>1</v>
      </c>
      <c r="DR404" s="186"/>
      <c r="DS404" s="186"/>
      <c r="DT404" s="186"/>
      <c r="DU404" s="186"/>
      <c r="DV404" s="186"/>
      <c r="DW404" s="186"/>
      <c r="DX404" s="186"/>
      <c r="DY404" s="186"/>
      <c r="DZ404" s="186"/>
      <c r="EA404" s="186"/>
      <c r="EB404" s="186"/>
      <c r="EC404" s="186"/>
      <c r="ED404" s="186"/>
      <c r="EE404" s="186"/>
      <c r="EF404" s="186"/>
      <c r="EG404" s="186"/>
      <c r="EH404" s="186"/>
      <c r="EI404" s="186"/>
      <c r="EJ404" s="186"/>
    </row>
    <row r="405" spans="1:140" s="195" customFormat="1" ht="31.5" hidden="1" customHeight="1" x14ac:dyDescent="0.2">
      <c r="A405" s="214">
        <v>44944</v>
      </c>
      <c r="B405" s="194">
        <v>18</v>
      </c>
      <c r="C405" s="194">
        <v>1</v>
      </c>
      <c r="D405" s="193">
        <v>2023</v>
      </c>
      <c r="E405" s="194">
        <v>414</v>
      </c>
      <c r="F405" s="194">
        <v>649</v>
      </c>
      <c r="G405" s="194">
        <v>2</v>
      </c>
      <c r="H405" s="207" t="s">
        <v>419</v>
      </c>
      <c r="I405" s="148" t="s">
        <v>420</v>
      </c>
      <c r="J405" s="148" t="s">
        <v>193</v>
      </c>
      <c r="K405" s="148">
        <v>6</v>
      </c>
      <c r="L405" s="148">
        <v>2</v>
      </c>
      <c r="M405" s="208">
        <v>143</v>
      </c>
      <c r="N405" s="209">
        <v>132</v>
      </c>
      <c r="O405" s="210">
        <v>153</v>
      </c>
      <c r="P405" s="196"/>
      <c r="Q405" s="196"/>
      <c r="R405" s="196">
        <v>151</v>
      </c>
      <c r="S405" s="196">
        <v>154</v>
      </c>
      <c r="T405" s="196"/>
      <c r="U405" s="196"/>
      <c r="V405" s="196"/>
      <c r="W405" s="196">
        <v>122</v>
      </c>
      <c r="X405" s="196">
        <v>127</v>
      </c>
      <c r="Y405" s="196"/>
      <c r="Z405" s="197"/>
      <c r="AA405" s="197"/>
      <c r="AB405" s="196"/>
      <c r="AC405" s="196">
        <v>171</v>
      </c>
      <c r="AD405" s="196">
        <v>177</v>
      </c>
      <c r="AE405" s="196">
        <v>182</v>
      </c>
      <c r="AF405" s="196"/>
      <c r="AG405" s="196"/>
      <c r="AH405" s="196">
        <v>128</v>
      </c>
      <c r="AI405" s="196">
        <v>129</v>
      </c>
      <c r="AJ405" s="196">
        <v>131</v>
      </c>
      <c r="AK405" s="196"/>
      <c r="AL405" s="197"/>
      <c r="AM405" s="197"/>
      <c r="AN405" s="271">
        <v>167</v>
      </c>
      <c r="AO405" s="271">
        <v>127.4</v>
      </c>
      <c r="AP405" s="218">
        <v>150</v>
      </c>
      <c r="AQ405" s="219">
        <v>144</v>
      </c>
      <c r="AR405" s="217"/>
      <c r="AS405" s="217"/>
      <c r="AT405" s="217"/>
      <c r="AU405" s="217"/>
      <c r="AV405" s="217"/>
      <c r="AW405" s="217"/>
      <c r="AX405" s="217"/>
      <c r="AY405" s="217">
        <v>2</v>
      </c>
      <c r="AZ405" s="217"/>
      <c r="BA405" s="217"/>
      <c r="BB405" s="217"/>
      <c r="BC405" s="217"/>
      <c r="BD405" s="217">
        <v>4</v>
      </c>
      <c r="BE405" s="217"/>
      <c r="BF405" s="217"/>
      <c r="BG405" s="217"/>
      <c r="BH405" s="217">
        <v>1640</v>
      </c>
      <c r="BI405" s="217">
        <v>3</v>
      </c>
      <c r="BJ405" s="217">
        <v>3</v>
      </c>
      <c r="BK405" s="217">
        <v>3</v>
      </c>
      <c r="BL405" s="217"/>
      <c r="BM405" s="217"/>
      <c r="BN405" s="217"/>
      <c r="BO405" s="217"/>
      <c r="BP405" s="217"/>
      <c r="BQ405" s="217"/>
      <c r="BR405" s="186" t="s">
        <v>421</v>
      </c>
      <c r="BS405" s="186" t="s">
        <v>422</v>
      </c>
      <c r="BT405" s="186"/>
      <c r="BU405" s="186"/>
      <c r="BV405" s="186">
        <v>3</v>
      </c>
      <c r="BW405" s="186" t="s">
        <v>423</v>
      </c>
      <c r="BX405" s="186" t="s">
        <v>198</v>
      </c>
      <c r="BY405" s="221">
        <v>1.4999999999999999E-2</v>
      </c>
      <c r="BZ405" s="217">
        <v>6</v>
      </c>
      <c r="CA405" s="217">
        <v>3</v>
      </c>
      <c r="CB405" s="217">
        <v>3</v>
      </c>
      <c r="CC405" s="217">
        <v>9</v>
      </c>
      <c r="CD405" s="217">
        <v>4.5</v>
      </c>
      <c r="CE405" s="217">
        <v>1644</v>
      </c>
      <c r="CF405" s="186">
        <v>1</v>
      </c>
      <c r="CG405" s="186">
        <v>1</v>
      </c>
      <c r="CH405" s="101">
        <v>2</v>
      </c>
      <c r="CI405" s="101">
        <v>0</v>
      </c>
      <c r="CJ405" s="101">
        <v>0</v>
      </c>
      <c r="CK405" s="101">
        <v>0</v>
      </c>
      <c r="CL405" s="101">
        <v>0</v>
      </c>
      <c r="CM405" s="101">
        <v>2</v>
      </c>
      <c r="CN405" s="101">
        <v>0</v>
      </c>
      <c r="CO405" s="101">
        <v>15</v>
      </c>
      <c r="CP405" s="220">
        <v>7</v>
      </c>
      <c r="CQ405" s="216">
        <v>1647</v>
      </c>
      <c r="CR405" s="222">
        <v>4.5537340619307837E-3</v>
      </c>
      <c r="CS405" s="198">
        <v>1.0725</v>
      </c>
      <c r="CT405" s="198">
        <v>235.52099999999999</v>
      </c>
      <c r="CU405" s="198">
        <v>0.95550000000000002</v>
      </c>
      <c r="CV405" s="198">
        <v>209.8278</v>
      </c>
      <c r="CW405" s="222">
        <v>0.16783216783216781</v>
      </c>
      <c r="CX405" s="272"/>
      <c r="CY405" s="272">
        <v>4053865.9090909092</v>
      </c>
      <c r="CZ405" s="272">
        <v>361</v>
      </c>
      <c r="DA405" s="272"/>
      <c r="DB405" s="272"/>
      <c r="DC405" s="272"/>
      <c r="DD405" s="230">
        <f t="shared" si="54"/>
        <v>0.16783216783216784</v>
      </c>
      <c r="DE405" s="273">
        <f t="shared" si="55"/>
        <v>1640</v>
      </c>
      <c r="DF405" s="14">
        <f t="shared" si="56"/>
        <v>15</v>
      </c>
      <c r="DG405" s="148">
        <f t="shared" si="57"/>
        <v>8</v>
      </c>
      <c r="DH405" s="148" t="str">
        <f t="shared" si="58"/>
        <v/>
      </c>
      <c r="DI405" s="273">
        <f t="shared" si="59"/>
        <v>1648</v>
      </c>
      <c r="DJ405" s="264">
        <f t="shared" si="60"/>
        <v>4.8543689320388345E-3</v>
      </c>
      <c r="DL405" s="14" t="str">
        <f>IFERROR(#REF!-AP405,"")</f>
        <v/>
      </c>
      <c r="DN405" s="274" t="str">
        <f>IFERROR(#REF!-M405,"")</f>
        <v/>
      </c>
      <c r="DO405" s="186" t="e">
        <f>IF(#REF!&gt;AQ405,0,1)</f>
        <v>#REF!</v>
      </c>
      <c r="DP405" s="186">
        <f t="shared" si="61"/>
        <v>0</v>
      </c>
      <c r="DQ405" s="186">
        <f t="shared" si="62"/>
        <v>1</v>
      </c>
      <c r="DR405" s="186"/>
      <c r="DS405" s="186"/>
      <c r="DT405" s="186"/>
      <c r="DU405" s="186"/>
      <c r="DV405" s="186"/>
      <c r="DW405" s="186"/>
      <c r="DX405" s="186"/>
      <c r="DY405" s="186"/>
      <c r="DZ405" s="186"/>
      <c r="EA405" s="186"/>
      <c r="EB405" s="186"/>
      <c r="EC405" s="186"/>
      <c r="ED405" s="186"/>
      <c r="EE405" s="186"/>
      <c r="EF405" s="186"/>
      <c r="EG405" s="186"/>
      <c r="EH405" s="186"/>
      <c r="EI405" s="186"/>
      <c r="EJ405" s="186"/>
    </row>
    <row r="406" spans="1:140" s="195" customFormat="1" ht="31.5" hidden="1" customHeight="1" x14ac:dyDescent="0.2">
      <c r="A406" s="214">
        <v>44944</v>
      </c>
      <c r="B406" s="194">
        <v>18</v>
      </c>
      <c r="C406" s="194">
        <v>1</v>
      </c>
      <c r="D406" s="193">
        <v>2023</v>
      </c>
      <c r="E406" s="194">
        <v>414</v>
      </c>
      <c r="F406" s="194">
        <v>650</v>
      </c>
      <c r="G406" s="194">
        <v>2</v>
      </c>
      <c r="H406" s="207" t="s">
        <v>424</v>
      </c>
      <c r="I406" s="148" t="s">
        <v>425</v>
      </c>
      <c r="J406" s="148" t="s">
        <v>193</v>
      </c>
      <c r="K406" s="148">
        <v>6</v>
      </c>
      <c r="L406" s="148">
        <v>2</v>
      </c>
      <c r="M406" s="208">
        <v>131</v>
      </c>
      <c r="N406" s="209">
        <v>121</v>
      </c>
      <c r="O406" s="210">
        <v>140</v>
      </c>
      <c r="P406" s="196"/>
      <c r="Q406" s="196"/>
      <c r="R406" s="196">
        <v>186</v>
      </c>
      <c r="S406" s="196">
        <v>181</v>
      </c>
      <c r="T406" s="196"/>
      <c r="U406" s="196"/>
      <c r="V406" s="196"/>
      <c r="W406" s="196">
        <v>120</v>
      </c>
      <c r="X406" s="196">
        <v>133</v>
      </c>
      <c r="Y406" s="196"/>
      <c r="Z406" s="197"/>
      <c r="AA406" s="197"/>
      <c r="AB406" s="196"/>
      <c r="AC406" s="196">
        <v>184</v>
      </c>
      <c r="AD406" s="196">
        <v>179</v>
      </c>
      <c r="AE406" s="196">
        <v>186</v>
      </c>
      <c r="AF406" s="196"/>
      <c r="AG406" s="196"/>
      <c r="AH406" s="196">
        <v>126</v>
      </c>
      <c r="AI406" s="196">
        <v>128</v>
      </c>
      <c r="AJ406" s="196">
        <v>129</v>
      </c>
      <c r="AK406" s="196"/>
      <c r="AL406" s="197">
        <v>121</v>
      </c>
      <c r="AM406" s="197">
        <v>120</v>
      </c>
      <c r="AN406" s="271">
        <v>183.2</v>
      </c>
      <c r="AO406" s="271">
        <v>127.2</v>
      </c>
      <c r="AP406" s="218">
        <v>150</v>
      </c>
      <c r="AQ406" s="219">
        <v>144</v>
      </c>
      <c r="AR406" s="217">
        <v>179.25311203319501</v>
      </c>
      <c r="AS406" s="217">
        <v>120.5</v>
      </c>
      <c r="AT406" s="217"/>
      <c r="AU406" s="217"/>
      <c r="AV406" s="217"/>
      <c r="AW406" s="217"/>
      <c r="AX406" s="217"/>
      <c r="AY406" s="217"/>
      <c r="AZ406" s="217"/>
      <c r="BA406" s="217"/>
      <c r="BB406" s="217"/>
      <c r="BC406" s="217"/>
      <c r="BD406" s="217"/>
      <c r="BE406" s="217"/>
      <c r="BF406" s="217"/>
      <c r="BG406" s="217"/>
      <c r="BH406" s="217">
        <v>1640</v>
      </c>
      <c r="BI406" s="217">
        <v>4</v>
      </c>
      <c r="BJ406" s="217">
        <v>2</v>
      </c>
      <c r="BK406" s="217">
        <v>2</v>
      </c>
      <c r="BL406" s="217"/>
      <c r="BM406" s="217"/>
      <c r="BN406" s="217"/>
      <c r="BO406" s="217"/>
      <c r="BP406" s="217"/>
      <c r="BQ406" s="217"/>
      <c r="BR406" s="186" t="s">
        <v>421</v>
      </c>
      <c r="BS406" s="186" t="s">
        <v>422</v>
      </c>
      <c r="BT406" s="186"/>
      <c r="BU406" s="186"/>
      <c r="BV406" s="186">
        <v>3</v>
      </c>
      <c r="BW406" s="186" t="s">
        <v>423</v>
      </c>
      <c r="BX406" s="186" t="s">
        <v>198</v>
      </c>
      <c r="BY406" s="221">
        <v>1.4999999999999999E-2</v>
      </c>
      <c r="BZ406" s="217">
        <v>0</v>
      </c>
      <c r="CA406" s="217">
        <v>0</v>
      </c>
      <c r="CB406" s="217">
        <v>0</v>
      </c>
      <c r="CC406" s="217">
        <v>8</v>
      </c>
      <c r="CD406" s="217">
        <v>4</v>
      </c>
      <c r="CE406" s="217">
        <v>1644</v>
      </c>
      <c r="CF406" s="186">
        <v>2</v>
      </c>
      <c r="CG406" s="186">
        <v>1</v>
      </c>
      <c r="CH406" s="101">
        <v>1</v>
      </c>
      <c r="CI406" s="101">
        <v>0</v>
      </c>
      <c r="CJ406" s="101">
        <v>0</v>
      </c>
      <c r="CK406" s="101">
        <v>0</v>
      </c>
      <c r="CL406" s="101">
        <v>0</v>
      </c>
      <c r="CM406" s="101">
        <v>0</v>
      </c>
      <c r="CN406" s="101">
        <v>0</v>
      </c>
      <c r="CO406" s="101">
        <v>8</v>
      </c>
      <c r="CP406" s="220">
        <v>4</v>
      </c>
      <c r="CQ406" s="216">
        <v>1644</v>
      </c>
      <c r="CR406" s="222">
        <v>2.4330900243308999E-3</v>
      </c>
      <c r="CS406" s="198">
        <v>0.52400000000000002</v>
      </c>
      <c r="CT406" s="198">
        <v>215.364</v>
      </c>
      <c r="CU406" s="198">
        <v>0.50880000000000003</v>
      </c>
      <c r="CV406" s="198">
        <v>209.11680000000001</v>
      </c>
      <c r="CW406" s="222">
        <v>0.39847328244274799</v>
      </c>
      <c r="CX406" s="272">
        <v>2.2314814814814819E-2</v>
      </c>
      <c r="CY406" s="272">
        <v>4046481.8181818179</v>
      </c>
      <c r="CZ406" s="272">
        <v>361</v>
      </c>
      <c r="DA406" s="272"/>
      <c r="DB406" s="272"/>
      <c r="DC406" s="272"/>
      <c r="DD406" s="230">
        <f t="shared" si="54"/>
        <v>0.39847328244274799</v>
      </c>
      <c r="DE406" s="273">
        <f t="shared" si="55"/>
        <v>1640</v>
      </c>
      <c r="DF406" s="14">
        <f t="shared" si="56"/>
        <v>8</v>
      </c>
      <c r="DG406" s="148">
        <f t="shared" si="57"/>
        <v>4</v>
      </c>
      <c r="DH406" s="148">
        <f t="shared" si="58"/>
        <v>0</v>
      </c>
      <c r="DI406" s="273">
        <f t="shared" si="59"/>
        <v>1644</v>
      </c>
      <c r="DJ406" s="264">
        <f t="shared" si="60"/>
        <v>2.4330900243309003E-3</v>
      </c>
      <c r="DL406" s="14" t="str">
        <f>IFERROR(#REF!-AP406,"")</f>
        <v/>
      </c>
      <c r="DN406" s="274" t="str">
        <f>IFERROR(#REF!-M406,"")</f>
        <v/>
      </c>
      <c r="DO406" s="186" t="e">
        <f>IF(#REF!&gt;AQ406,0,1)</f>
        <v>#REF!</v>
      </c>
      <c r="DP406" s="186">
        <f t="shared" si="61"/>
        <v>1</v>
      </c>
      <c r="DQ406" s="186">
        <f t="shared" si="62"/>
        <v>1</v>
      </c>
      <c r="DR406" s="186"/>
      <c r="DS406" s="186"/>
      <c r="DT406" s="186"/>
      <c r="DU406" s="186"/>
      <c r="DV406" s="186"/>
      <c r="DW406" s="186"/>
      <c r="DX406" s="186"/>
      <c r="DY406" s="186"/>
      <c r="DZ406" s="186"/>
      <c r="EA406" s="186"/>
      <c r="EB406" s="186"/>
      <c r="EC406" s="186"/>
      <c r="ED406" s="186"/>
      <c r="EE406" s="186"/>
      <c r="EF406" s="186"/>
      <c r="EG406" s="186"/>
      <c r="EH406" s="186"/>
      <c r="EI406" s="186"/>
      <c r="EJ406" s="186"/>
    </row>
    <row r="407" spans="1:140" s="195" customFormat="1" ht="31.5" hidden="1" customHeight="1" x14ac:dyDescent="0.2">
      <c r="A407" s="214">
        <v>44944</v>
      </c>
      <c r="B407" s="194">
        <v>18</v>
      </c>
      <c r="C407" s="194">
        <v>1</v>
      </c>
      <c r="D407" s="193">
        <v>2023</v>
      </c>
      <c r="E407" s="194">
        <v>419</v>
      </c>
      <c r="F407" s="194">
        <v>670</v>
      </c>
      <c r="G407" s="194">
        <v>2</v>
      </c>
      <c r="H407" s="207" t="s">
        <v>407</v>
      </c>
      <c r="I407" s="148" t="s">
        <v>408</v>
      </c>
      <c r="J407" s="148" t="s">
        <v>193</v>
      </c>
      <c r="K407" s="148">
        <v>4</v>
      </c>
      <c r="L407" s="148">
        <v>2</v>
      </c>
      <c r="M407" s="208">
        <v>298</v>
      </c>
      <c r="N407" s="209">
        <v>280</v>
      </c>
      <c r="O407" s="210">
        <v>319</v>
      </c>
      <c r="P407" s="196"/>
      <c r="Q407" s="196">
        <v>453</v>
      </c>
      <c r="R407" s="196"/>
      <c r="S407" s="196"/>
      <c r="T407" s="196"/>
      <c r="U407" s="196"/>
      <c r="V407" s="196">
        <v>318</v>
      </c>
      <c r="W407" s="196"/>
      <c r="X407" s="196"/>
      <c r="Y407" s="196"/>
      <c r="Z407" s="197"/>
      <c r="AA407" s="197"/>
      <c r="AB407" s="196"/>
      <c r="AC407" s="196"/>
      <c r="AD407" s="196"/>
      <c r="AE407" s="196"/>
      <c r="AF407" s="196"/>
      <c r="AG407" s="196"/>
      <c r="AH407" s="196"/>
      <c r="AI407" s="196"/>
      <c r="AJ407" s="196"/>
      <c r="AK407" s="196"/>
      <c r="AL407" s="197"/>
      <c r="AM407" s="197"/>
      <c r="AN407" s="271">
        <v>453</v>
      </c>
      <c r="AO407" s="271">
        <v>318</v>
      </c>
      <c r="AP407" s="218">
        <v>96</v>
      </c>
      <c r="AQ407" s="219">
        <v>150</v>
      </c>
      <c r="AR407" s="217"/>
      <c r="AS407" s="217"/>
      <c r="AT407" s="217"/>
      <c r="AU407" s="217"/>
      <c r="AV407" s="217">
        <v>564</v>
      </c>
      <c r="AW407" s="217">
        <v>20</v>
      </c>
      <c r="AX407" s="217">
        <v>20</v>
      </c>
      <c r="AY407" s="217">
        <v>30</v>
      </c>
      <c r="AZ407" s="217">
        <v>50</v>
      </c>
      <c r="BA407" s="217"/>
      <c r="BB407" s="217"/>
      <c r="BC407" s="217"/>
      <c r="BD407" s="217"/>
      <c r="BE407" s="217"/>
      <c r="BF407" s="217"/>
      <c r="BG407" s="217"/>
      <c r="BH407" s="217">
        <v>72</v>
      </c>
      <c r="BI407" s="217"/>
      <c r="BJ407" s="217">
        <v>4</v>
      </c>
      <c r="BK407" s="217"/>
      <c r="BL407" s="217"/>
      <c r="BM407" s="217"/>
      <c r="BN407" s="217"/>
      <c r="BO407" s="217"/>
      <c r="BP407" s="217"/>
      <c r="BQ407" s="217"/>
      <c r="BR407" s="186" t="s">
        <v>194</v>
      </c>
      <c r="BS407" s="186" t="s">
        <v>195</v>
      </c>
      <c r="BT407" s="186" t="s">
        <v>409</v>
      </c>
      <c r="BU407" s="186" t="s">
        <v>197</v>
      </c>
      <c r="BV407" s="186">
        <v>3</v>
      </c>
      <c r="BW407" s="186" t="s">
        <v>410</v>
      </c>
      <c r="BX407" s="186" t="s">
        <v>198</v>
      </c>
      <c r="BY407" s="221">
        <v>1.4999999999999999E-2</v>
      </c>
      <c r="BZ407" s="217">
        <v>120</v>
      </c>
      <c r="CA407" s="217">
        <v>60</v>
      </c>
      <c r="CB407" s="217">
        <v>624</v>
      </c>
      <c r="CC407" s="217">
        <v>4</v>
      </c>
      <c r="CD407" s="217">
        <v>2</v>
      </c>
      <c r="CE407" s="217">
        <v>74</v>
      </c>
      <c r="CF407" s="186">
        <v>10</v>
      </c>
      <c r="CG407" s="186">
        <v>12</v>
      </c>
      <c r="CH407" s="101">
        <v>15</v>
      </c>
      <c r="CI407" s="101">
        <v>25</v>
      </c>
      <c r="CJ407" s="101">
        <v>0</v>
      </c>
      <c r="CK407" s="101">
        <v>0</v>
      </c>
      <c r="CL407" s="101">
        <v>0</v>
      </c>
      <c r="CM407" s="101">
        <v>0</v>
      </c>
      <c r="CN407" s="101">
        <v>0</v>
      </c>
      <c r="CO407" s="101">
        <v>124</v>
      </c>
      <c r="CP407" s="220">
        <v>62</v>
      </c>
      <c r="CQ407" s="216">
        <v>698</v>
      </c>
      <c r="CR407" s="222">
        <v>8.882521489971347E-2</v>
      </c>
      <c r="CS407" s="198">
        <v>18.475999999999999</v>
      </c>
      <c r="CT407" s="198">
        <v>208.00399999999999</v>
      </c>
      <c r="CU407" s="198">
        <v>19.716000000000001</v>
      </c>
      <c r="CV407" s="198">
        <v>221.964</v>
      </c>
      <c r="CW407" s="222">
        <v>0.52013422818791943</v>
      </c>
      <c r="CX407" s="272"/>
      <c r="CY407" s="272">
        <v>1099540.363636364</v>
      </c>
      <c r="CZ407" s="272">
        <v>361</v>
      </c>
      <c r="DA407" s="272"/>
      <c r="DB407" s="272"/>
      <c r="DC407" s="272"/>
      <c r="DD407" s="230">
        <f t="shared" si="54"/>
        <v>0.52013422818791943</v>
      </c>
      <c r="DE407" s="273">
        <f t="shared" si="55"/>
        <v>636</v>
      </c>
      <c r="DF407" s="14">
        <f t="shared" si="56"/>
        <v>124</v>
      </c>
      <c r="DG407" s="148">
        <f t="shared" si="57"/>
        <v>62</v>
      </c>
      <c r="DH407" s="148" t="str">
        <f t="shared" si="58"/>
        <v/>
      </c>
      <c r="DI407" s="273">
        <f t="shared" si="59"/>
        <v>698</v>
      </c>
      <c r="DJ407" s="264">
        <f t="shared" si="60"/>
        <v>8.882521489971347E-2</v>
      </c>
      <c r="DL407" s="14" t="str">
        <f>IFERROR(#REF!-AP407,"")</f>
        <v/>
      </c>
      <c r="DN407" s="274" t="str">
        <f>IFERROR(#REF!-M407,"")</f>
        <v/>
      </c>
      <c r="DO407" s="186" t="e">
        <f>IF(#REF!&gt;AQ407,0,1)</f>
        <v>#REF!</v>
      </c>
      <c r="DP407" s="186">
        <f t="shared" si="61"/>
        <v>1</v>
      </c>
      <c r="DQ407" s="186">
        <f t="shared" si="62"/>
        <v>1</v>
      </c>
      <c r="DR407" s="186"/>
      <c r="DS407" s="186"/>
      <c r="DT407" s="186"/>
      <c r="DU407" s="186"/>
      <c r="DV407" s="186"/>
      <c r="DW407" s="186"/>
      <c r="DX407" s="186"/>
      <c r="DY407" s="186"/>
      <c r="DZ407" s="186"/>
      <c r="EA407" s="186"/>
      <c r="EB407" s="186"/>
      <c r="EC407" s="186"/>
      <c r="ED407" s="186"/>
      <c r="EE407" s="186"/>
      <c r="EF407" s="186"/>
      <c r="EG407" s="186"/>
      <c r="EH407" s="186"/>
      <c r="EI407" s="186"/>
      <c r="EJ407" s="186"/>
    </row>
    <row r="408" spans="1:140" s="195" customFormat="1" ht="31.5" hidden="1" customHeight="1" x14ac:dyDescent="0.2">
      <c r="A408" s="214">
        <v>44944</v>
      </c>
      <c r="B408" s="194">
        <v>18</v>
      </c>
      <c r="C408" s="194">
        <v>1</v>
      </c>
      <c r="D408" s="193">
        <v>2023</v>
      </c>
      <c r="E408" s="194">
        <v>47</v>
      </c>
      <c r="F408" s="194">
        <v>122</v>
      </c>
      <c r="G408" s="194">
        <v>3</v>
      </c>
      <c r="H408" s="207" t="s">
        <v>215</v>
      </c>
      <c r="I408" s="148" t="s">
        <v>216</v>
      </c>
      <c r="J408" s="148" t="s">
        <v>217</v>
      </c>
      <c r="K408" s="148">
        <v>2</v>
      </c>
      <c r="L408" s="148">
        <v>1</v>
      </c>
      <c r="M408" s="208">
        <v>280</v>
      </c>
      <c r="N408" s="209">
        <v>267</v>
      </c>
      <c r="O408" s="210">
        <v>292</v>
      </c>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c r="AO408" s="271"/>
      <c r="AP408" s="218">
        <v>64</v>
      </c>
      <c r="AQ408" s="219">
        <v>113</v>
      </c>
      <c r="AR408" s="217"/>
      <c r="AS408" s="217"/>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t="s">
        <v>194</v>
      </c>
      <c r="BS408" s="186" t="s">
        <v>195</v>
      </c>
      <c r="BT408" s="186" t="s">
        <v>218</v>
      </c>
      <c r="BU408" s="186" t="s">
        <v>219</v>
      </c>
      <c r="BV408" s="186">
        <v>3</v>
      </c>
      <c r="BW408" s="186" t="s">
        <v>220</v>
      </c>
      <c r="BX408" s="186" t="s">
        <v>198</v>
      </c>
      <c r="BY408" s="221">
        <v>1.4999999999999999E-2</v>
      </c>
      <c r="BZ408" s="217">
        <v>0</v>
      </c>
      <c r="CA408" s="217">
        <v>0</v>
      </c>
      <c r="CB408" s="217">
        <v>0</v>
      </c>
      <c r="CC408" s="217">
        <v>0</v>
      </c>
      <c r="CD408" s="217">
        <v>0</v>
      </c>
      <c r="CE408" s="217">
        <v>0</v>
      </c>
      <c r="CF408" s="186">
        <v>0</v>
      </c>
      <c r="CG408" s="186">
        <v>0</v>
      </c>
      <c r="CH408" s="101">
        <v>0</v>
      </c>
      <c r="CI408" s="101">
        <v>0</v>
      </c>
      <c r="CJ408" s="101">
        <v>0</v>
      </c>
      <c r="CK408" s="101">
        <v>0</v>
      </c>
      <c r="CL408" s="101">
        <v>0</v>
      </c>
      <c r="CM408" s="101">
        <v>0</v>
      </c>
      <c r="CN408" s="101">
        <v>0</v>
      </c>
      <c r="CO408" s="101">
        <v>0</v>
      </c>
      <c r="CP408" s="220">
        <v>0</v>
      </c>
      <c r="CQ408" s="216">
        <v>0</v>
      </c>
      <c r="CR408" s="222"/>
      <c r="CS408" s="198">
        <v>0</v>
      </c>
      <c r="CT408" s="198">
        <v>0</v>
      </c>
      <c r="CU408" s="198"/>
      <c r="CV408" s="198"/>
      <c r="CW408" s="222"/>
      <c r="CX408" s="272"/>
      <c r="CY408" s="272">
        <v>0</v>
      </c>
      <c r="CZ408" s="272">
        <v>361</v>
      </c>
      <c r="DA408" s="272"/>
      <c r="DB408" s="272"/>
      <c r="DC408" s="272"/>
      <c r="DD408" s="230">
        <f t="shared" si="54"/>
        <v>-1</v>
      </c>
      <c r="DE408" s="273">
        <f t="shared" si="55"/>
        <v>0</v>
      </c>
      <c r="DF408" s="14">
        <f t="shared" si="56"/>
        <v>0</v>
      </c>
      <c r="DG408" s="148">
        <f t="shared" si="57"/>
        <v>0</v>
      </c>
      <c r="DH408" s="148" t="str">
        <f t="shared" si="58"/>
        <v/>
      </c>
      <c r="DI408" s="273">
        <f t="shared" si="59"/>
        <v>0</v>
      </c>
      <c r="DJ408" s="264" t="str">
        <f t="shared" si="60"/>
        <v/>
      </c>
      <c r="DL408" s="14" t="str">
        <f>IFERROR(#REF!-AP408,"")</f>
        <v/>
      </c>
      <c r="DN408" s="274" t="str">
        <f>IFERROR(#REF!-M408,"")</f>
        <v/>
      </c>
      <c r="DO408" s="186" t="e">
        <f>IF(#REF!&gt;AQ408,0,1)</f>
        <v>#REF!</v>
      </c>
      <c r="DP408" s="186">
        <f t="shared" si="61"/>
        <v>0</v>
      </c>
      <c r="DQ408" s="186">
        <f t="shared" si="62"/>
        <v>1</v>
      </c>
      <c r="DR408" s="186"/>
      <c r="DS408" s="186"/>
      <c r="DT408" s="186"/>
      <c r="DU408" s="186"/>
      <c r="DV408" s="186"/>
      <c r="DW408" s="186"/>
      <c r="DX408" s="186"/>
      <c r="DY408" s="186"/>
      <c r="DZ408" s="186"/>
      <c r="EA408" s="186"/>
      <c r="EB408" s="186"/>
      <c r="EC408" s="186"/>
      <c r="ED408" s="186"/>
      <c r="EE408" s="186"/>
      <c r="EF408" s="186"/>
      <c r="EG408" s="186"/>
      <c r="EH408" s="186"/>
      <c r="EI408" s="186"/>
      <c r="EJ408" s="186"/>
    </row>
    <row r="409" spans="1:140" s="195" customFormat="1" ht="31.5" hidden="1" customHeight="1" x14ac:dyDescent="0.2">
      <c r="A409" s="214">
        <v>44944</v>
      </c>
      <c r="B409" s="194">
        <v>18</v>
      </c>
      <c r="C409" s="194">
        <v>1</v>
      </c>
      <c r="D409" s="193">
        <v>2023</v>
      </c>
      <c r="E409" s="194">
        <v>417</v>
      </c>
      <c r="F409" s="194">
        <v>660</v>
      </c>
      <c r="G409" s="194">
        <v>3</v>
      </c>
      <c r="H409" s="207" t="s">
        <v>426</v>
      </c>
      <c r="I409" s="148" t="s">
        <v>427</v>
      </c>
      <c r="J409" s="148" t="s">
        <v>193</v>
      </c>
      <c r="K409" s="148">
        <v>1</v>
      </c>
      <c r="L409" s="148">
        <v>6</v>
      </c>
      <c r="M409" s="208">
        <v>1265</v>
      </c>
      <c r="N409" s="209">
        <v>1190</v>
      </c>
      <c r="O409" s="210">
        <v>1354</v>
      </c>
      <c r="P409" s="196"/>
      <c r="Q409" s="196"/>
      <c r="R409" s="196"/>
      <c r="S409" s="196"/>
      <c r="T409" s="196"/>
      <c r="U409" s="196"/>
      <c r="V409" s="196"/>
      <c r="W409" s="196"/>
      <c r="X409" s="196"/>
      <c r="Y409" s="196"/>
      <c r="Z409" s="197"/>
      <c r="AA409" s="197"/>
      <c r="AB409" s="196"/>
      <c r="AC409" s="196">
        <v>1681</v>
      </c>
      <c r="AD409" s="196">
        <v>1712</v>
      </c>
      <c r="AE409" s="196"/>
      <c r="AF409" s="196"/>
      <c r="AG409" s="196"/>
      <c r="AH409" s="196">
        <v>1278</v>
      </c>
      <c r="AI409" s="196">
        <v>1275</v>
      </c>
      <c r="AJ409" s="196"/>
      <c r="AK409" s="196"/>
      <c r="AL409" s="197"/>
      <c r="AM409" s="197"/>
      <c r="AN409" s="271">
        <v>1696.5</v>
      </c>
      <c r="AO409" s="271">
        <v>1276.5</v>
      </c>
      <c r="AP409" s="218">
        <v>21</v>
      </c>
      <c r="AQ409" s="219">
        <v>180</v>
      </c>
      <c r="AR409" s="217"/>
      <c r="AS409" s="217"/>
      <c r="AT409" s="217"/>
      <c r="AU409" s="217"/>
      <c r="AV409" s="217"/>
      <c r="AW409" s="217"/>
      <c r="AX409" s="217"/>
      <c r="AY409" s="217"/>
      <c r="AZ409" s="217"/>
      <c r="BA409" s="217"/>
      <c r="BB409" s="217"/>
      <c r="BC409" s="217"/>
      <c r="BD409" s="217"/>
      <c r="BE409" s="217"/>
      <c r="BF409" s="217"/>
      <c r="BG409" s="217"/>
      <c r="BH409" s="217"/>
      <c r="BI409" s="217">
        <v>8</v>
      </c>
      <c r="BJ409" s="217">
        <v>2</v>
      </c>
      <c r="BK409" s="217">
        <v>2</v>
      </c>
      <c r="BL409" s="217"/>
      <c r="BM409" s="217"/>
      <c r="BN409" s="217"/>
      <c r="BO409" s="217"/>
      <c r="BP409" s="217"/>
      <c r="BQ409" s="217"/>
      <c r="BR409" s="186" t="s">
        <v>194</v>
      </c>
      <c r="BS409" s="186" t="s">
        <v>195</v>
      </c>
      <c r="BT409" s="186" t="s">
        <v>428</v>
      </c>
      <c r="BU409" s="186" t="s">
        <v>197</v>
      </c>
      <c r="BV409" s="186">
        <v>3</v>
      </c>
      <c r="BW409" s="186" t="s">
        <v>429</v>
      </c>
      <c r="BX409" s="186" t="s">
        <v>198</v>
      </c>
      <c r="BY409" s="221">
        <v>1.4999999999999999E-2</v>
      </c>
      <c r="BZ409" s="217">
        <v>0</v>
      </c>
      <c r="CA409" s="217">
        <v>0</v>
      </c>
      <c r="CB409" s="217">
        <v>0</v>
      </c>
      <c r="CC409" s="217">
        <v>12</v>
      </c>
      <c r="CD409" s="217">
        <v>2</v>
      </c>
      <c r="CE409" s="217">
        <v>2</v>
      </c>
      <c r="CF409" s="186">
        <v>1</v>
      </c>
      <c r="CG409" s="186">
        <v>0</v>
      </c>
      <c r="CH409" s="101">
        <v>0</v>
      </c>
      <c r="CI409" s="101">
        <v>0</v>
      </c>
      <c r="CJ409" s="101">
        <v>0</v>
      </c>
      <c r="CK409" s="101">
        <v>0</v>
      </c>
      <c r="CL409" s="101">
        <v>0</v>
      </c>
      <c r="CM409" s="101">
        <v>0</v>
      </c>
      <c r="CN409" s="101">
        <v>0</v>
      </c>
      <c r="CO409" s="101">
        <v>12</v>
      </c>
      <c r="CP409" s="220">
        <v>2</v>
      </c>
      <c r="CQ409" s="216">
        <v>2</v>
      </c>
      <c r="CR409" s="222">
        <v>1</v>
      </c>
      <c r="CS409" s="198">
        <v>2.5299999999999998</v>
      </c>
      <c r="CT409" s="198">
        <v>2.5299999999999998</v>
      </c>
      <c r="CU409" s="198">
        <v>2.5529999999999999</v>
      </c>
      <c r="CV409" s="198">
        <v>2.5529999999999999</v>
      </c>
      <c r="CW409" s="222">
        <v>0.34110671936758891</v>
      </c>
      <c r="CX409" s="272"/>
      <c r="CY409" s="272">
        <v>689.18181818181824</v>
      </c>
      <c r="CZ409" s="272">
        <v>361</v>
      </c>
      <c r="DA409" s="272"/>
      <c r="DB409" s="272"/>
      <c r="DC409" s="272"/>
      <c r="DD409" s="230">
        <f t="shared" si="54"/>
        <v>0.34110671936758891</v>
      </c>
      <c r="DE409" s="273">
        <f t="shared" si="55"/>
        <v>0</v>
      </c>
      <c r="DF409" s="14">
        <f t="shared" si="56"/>
        <v>12</v>
      </c>
      <c r="DG409" s="148">
        <f t="shared" si="57"/>
        <v>2</v>
      </c>
      <c r="DH409" s="148" t="str">
        <f t="shared" si="58"/>
        <v/>
      </c>
      <c r="DI409" s="273">
        <f t="shared" si="59"/>
        <v>2</v>
      </c>
      <c r="DJ409" s="264">
        <f t="shared" si="60"/>
        <v>1</v>
      </c>
      <c r="DL409" s="14" t="str">
        <f>IFERROR(#REF!-AP409,"")</f>
        <v/>
      </c>
      <c r="DN409" s="274" t="str">
        <f>IFERROR(#REF!-M409,"")</f>
        <v/>
      </c>
      <c r="DO409" s="186" t="e">
        <f>IF(#REF!&gt;AQ409,0,1)</f>
        <v>#REF!</v>
      </c>
      <c r="DP409" s="186">
        <f t="shared" si="61"/>
        <v>1</v>
      </c>
      <c r="DQ409" s="186">
        <f t="shared" si="62"/>
        <v>1</v>
      </c>
      <c r="DR409" s="186"/>
      <c r="DS409" s="186"/>
      <c r="DT409" s="186"/>
      <c r="DU409" s="186"/>
      <c r="DV409" s="186"/>
      <c r="DW409" s="186"/>
      <c r="DX409" s="186"/>
      <c r="DY409" s="186"/>
      <c r="DZ409" s="186"/>
      <c r="EA409" s="186"/>
      <c r="EB409" s="186"/>
      <c r="EC409" s="186"/>
      <c r="ED409" s="186"/>
      <c r="EE409" s="186"/>
      <c r="EF409" s="186"/>
      <c r="EG409" s="186"/>
      <c r="EH409" s="186"/>
      <c r="EI409" s="186"/>
      <c r="EJ409" s="186"/>
    </row>
    <row r="410" spans="1:140" s="195" customFormat="1" ht="31.5" hidden="1" customHeight="1" x14ac:dyDescent="0.2">
      <c r="A410" s="214">
        <v>44944</v>
      </c>
      <c r="B410" s="194">
        <v>18</v>
      </c>
      <c r="C410" s="194">
        <v>1</v>
      </c>
      <c r="D410" s="193">
        <v>2023</v>
      </c>
      <c r="E410" s="194">
        <v>417</v>
      </c>
      <c r="F410" s="194">
        <v>661</v>
      </c>
      <c r="G410" s="194">
        <v>3</v>
      </c>
      <c r="H410" s="207" t="s">
        <v>430</v>
      </c>
      <c r="I410" s="148" t="s">
        <v>431</v>
      </c>
      <c r="J410" s="148" t="s">
        <v>193</v>
      </c>
      <c r="K410" s="148">
        <v>1</v>
      </c>
      <c r="L410" s="148">
        <v>6</v>
      </c>
      <c r="M410" s="208">
        <v>276</v>
      </c>
      <c r="N410" s="209">
        <v>259</v>
      </c>
      <c r="O410" s="210">
        <v>295</v>
      </c>
      <c r="P410" s="196"/>
      <c r="Q410" s="196"/>
      <c r="R410" s="196"/>
      <c r="S410" s="196"/>
      <c r="T410" s="196"/>
      <c r="U410" s="196"/>
      <c r="V410" s="196"/>
      <c r="W410" s="196"/>
      <c r="X410" s="196"/>
      <c r="Y410" s="196"/>
      <c r="Z410" s="197"/>
      <c r="AA410" s="197"/>
      <c r="AB410" s="196"/>
      <c r="AC410" s="196">
        <v>374</v>
      </c>
      <c r="AD410" s="196">
        <v>364</v>
      </c>
      <c r="AE410" s="196"/>
      <c r="AF410" s="196"/>
      <c r="AG410" s="196"/>
      <c r="AH410" s="196">
        <v>292</v>
      </c>
      <c r="AI410" s="196">
        <v>276</v>
      </c>
      <c r="AJ410" s="196"/>
      <c r="AK410" s="196"/>
      <c r="AL410" s="197"/>
      <c r="AM410" s="197">
        <v>154</v>
      </c>
      <c r="AN410" s="271">
        <v>369</v>
      </c>
      <c r="AO410" s="271">
        <v>284</v>
      </c>
      <c r="AP410" s="218">
        <v>21</v>
      </c>
      <c r="AQ410" s="219">
        <v>180</v>
      </c>
      <c r="AR410" s="217">
        <v>23.376623376623382</v>
      </c>
      <c r="AS410" s="217">
        <v>154</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t="s">
        <v>194</v>
      </c>
      <c r="BS410" s="186" t="s">
        <v>195</v>
      </c>
      <c r="BT410" s="186" t="s">
        <v>432</v>
      </c>
      <c r="BU410" s="186" t="s">
        <v>197</v>
      </c>
      <c r="BV410" s="186">
        <v>3</v>
      </c>
      <c r="BW410" s="186" t="s">
        <v>429</v>
      </c>
      <c r="BX410" s="186" t="s">
        <v>198</v>
      </c>
      <c r="BY410" s="221">
        <v>1.4999999999999999E-2</v>
      </c>
      <c r="BZ410" s="217">
        <v>0</v>
      </c>
      <c r="CA410" s="217">
        <v>0</v>
      </c>
      <c r="CB410" s="217">
        <v>0</v>
      </c>
      <c r="CC410" s="217">
        <v>0</v>
      </c>
      <c r="CD410" s="217">
        <v>0</v>
      </c>
      <c r="CE410" s="217">
        <v>0</v>
      </c>
      <c r="CF410" s="186">
        <v>0</v>
      </c>
      <c r="CG410" s="186">
        <v>0</v>
      </c>
      <c r="CH410" s="101">
        <v>0</v>
      </c>
      <c r="CI410" s="101">
        <v>0</v>
      </c>
      <c r="CJ410" s="101">
        <v>0</v>
      </c>
      <c r="CK410" s="101">
        <v>0</v>
      </c>
      <c r="CL410" s="101">
        <v>0</v>
      </c>
      <c r="CM410" s="101">
        <v>0</v>
      </c>
      <c r="CN410" s="101">
        <v>0</v>
      </c>
      <c r="CO410" s="101">
        <v>0</v>
      </c>
      <c r="CP410" s="220">
        <v>0</v>
      </c>
      <c r="CQ410" s="216">
        <v>0</v>
      </c>
      <c r="CR410" s="222"/>
      <c r="CS410" s="198">
        <v>0</v>
      </c>
      <c r="CT410" s="198">
        <v>0</v>
      </c>
      <c r="CU410" s="198">
        <v>0</v>
      </c>
      <c r="CV410" s="198">
        <v>0</v>
      </c>
      <c r="CW410" s="222">
        <v>0.33695652173913038</v>
      </c>
      <c r="CX410" s="272">
        <v>0</v>
      </c>
      <c r="CY410" s="272">
        <v>0</v>
      </c>
      <c r="CZ410" s="272">
        <v>361</v>
      </c>
      <c r="DA410" s="272"/>
      <c r="DB410" s="272"/>
      <c r="DC410" s="272"/>
      <c r="DD410" s="230">
        <f t="shared" si="54"/>
        <v>0.33695652173913043</v>
      </c>
      <c r="DE410" s="273">
        <f t="shared" si="55"/>
        <v>0</v>
      </c>
      <c r="DF410" s="14">
        <f t="shared" si="56"/>
        <v>0</v>
      </c>
      <c r="DG410" s="148">
        <f t="shared" si="57"/>
        <v>0</v>
      </c>
      <c r="DH410" s="148">
        <f t="shared" si="58"/>
        <v>0</v>
      </c>
      <c r="DI410" s="273">
        <f t="shared" si="59"/>
        <v>0</v>
      </c>
      <c r="DJ410" s="264" t="str">
        <f t="shared" si="60"/>
        <v/>
      </c>
      <c r="DL410" s="14" t="str">
        <f>IFERROR(#REF!-AP410,"")</f>
        <v/>
      </c>
      <c r="DN410" s="274" t="str">
        <f>IFERROR(#REF!-M410,"")</f>
        <v/>
      </c>
      <c r="DO410" s="186" t="e">
        <f>IF(#REF!&gt;AQ410,0,1)</f>
        <v>#REF!</v>
      </c>
      <c r="DP410" s="186">
        <f t="shared" si="61"/>
        <v>1</v>
      </c>
      <c r="DQ410" s="186">
        <f t="shared" si="62"/>
        <v>1</v>
      </c>
      <c r="DR410" s="186"/>
      <c r="DS410" s="186"/>
      <c r="DT410" s="186"/>
      <c r="DU410" s="186"/>
      <c r="DV410" s="186"/>
      <c r="DW410" s="186"/>
      <c r="DX410" s="186"/>
      <c r="DY410" s="186"/>
      <c r="DZ410" s="186"/>
      <c r="EA410" s="186"/>
      <c r="EB410" s="186"/>
      <c r="EC410" s="186"/>
      <c r="ED410" s="186"/>
      <c r="EE410" s="186"/>
      <c r="EF410" s="186"/>
      <c r="EG410" s="186"/>
      <c r="EH410" s="186"/>
      <c r="EI410" s="186"/>
      <c r="EJ410" s="186"/>
    </row>
    <row r="411" spans="1:140" s="195" customFormat="1" ht="31.5" hidden="1" customHeight="1" x14ac:dyDescent="0.2">
      <c r="A411" s="214">
        <v>44944</v>
      </c>
      <c r="B411" s="194">
        <v>18</v>
      </c>
      <c r="C411" s="194">
        <v>1</v>
      </c>
      <c r="D411" s="193">
        <v>2023</v>
      </c>
      <c r="E411" s="194">
        <v>421</v>
      </c>
      <c r="F411" s="194">
        <v>667</v>
      </c>
      <c r="G411" s="194">
        <v>3</v>
      </c>
      <c r="H411" s="207" t="s">
        <v>289</v>
      </c>
      <c r="I411" s="148" t="s">
        <v>290</v>
      </c>
      <c r="J411" s="148" t="s">
        <v>193</v>
      </c>
      <c r="K411" s="148">
        <v>1</v>
      </c>
      <c r="L411" s="148">
        <v>4</v>
      </c>
      <c r="M411" s="208">
        <v>1554</v>
      </c>
      <c r="N411" s="209">
        <v>1462</v>
      </c>
      <c r="O411" s="210">
        <v>1664</v>
      </c>
      <c r="P411" s="196"/>
      <c r="Q411" s="196">
        <v>2097</v>
      </c>
      <c r="R411" s="196">
        <v>2151</v>
      </c>
      <c r="S411" s="196">
        <v>2078</v>
      </c>
      <c r="T411" s="196"/>
      <c r="U411" s="196"/>
      <c r="V411" s="196">
        <v>1626</v>
      </c>
      <c r="W411" s="196">
        <v>1643</v>
      </c>
      <c r="X411" s="196">
        <v>1727</v>
      </c>
      <c r="Y411" s="196"/>
      <c r="Z411" s="197">
        <v>168</v>
      </c>
      <c r="AA411" s="197">
        <v>157</v>
      </c>
      <c r="AB411" s="196"/>
      <c r="AC411" s="196">
        <v>2236</v>
      </c>
      <c r="AD411" s="196"/>
      <c r="AE411" s="196"/>
      <c r="AF411" s="196"/>
      <c r="AG411" s="196"/>
      <c r="AH411" s="196">
        <v>1588</v>
      </c>
      <c r="AI411" s="196"/>
      <c r="AJ411" s="196"/>
      <c r="AK411" s="196"/>
      <c r="AL411" s="197"/>
      <c r="AM411" s="197"/>
      <c r="AN411" s="271">
        <v>2140.5</v>
      </c>
      <c r="AO411" s="271">
        <v>1646</v>
      </c>
      <c r="AP411" s="218">
        <v>18</v>
      </c>
      <c r="AQ411" s="219">
        <v>200</v>
      </c>
      <c r="AR411" s="217">
        <v>22.15384615384615</v>
      </c>
      <c r="AS411" s="217">
        <v>162.5</v>
      </c>
      <c r="AT411" s="217"/>
      <c r="AU411" s="217"/>
      <c r="AV411" s="217">
        <v>200</v>
      </c>
      <c r="AW411" s="217">
        <v>4</v>
      </c>
      <c r="AX411" s="217">
        <v>4</v>
      </c>
      <c r="AY411" s="217">
        <v>4</v>
      </c>
      <c r="AZ411" s="217"/>
      <c r="BA411" s="217"/>
      <c r="BB411" s="217"/>
      <c r="BC411" s="217"/>
      <c r="BD411" s="217"/>
      <c r="BE411" s="217"/>
      <c r="BF411" s="217"/>
      <c r="BG411" s="217"/>
      <c r="BH411" s="217">
        <v>320</v>
      </c>
      <c r="BI411" s="217">
        <v>4</v>
      </c>
      <c r="BJ411" s="217">
        <v>2</v>
      </c>
      <c r="BK411" s="217">
        <v>2</v>
      </c>
      <c r="BL411" s="217"/>
      <c r="BM411" s="217"/>
      <c r="BN411" s="217"/>
      <c r="BO411" s="217"/>
      <c r="BP411" s="217"/>
      <c r="BQ411" s="217"/>
      <c r="BR411" s="186" t="s">
        <v>194</v>
      </c>
      <c r="BS411" s="186" t="s">
        <v>195</v>
      </c>
      <c r="BT411" s="186" t="s">
        <v>291</v>
      </c>
      <c r="BU411" s="186" t="s">
        <v>197</v>
      </c>
      <c r="BV411" s="186">
        <v>3</v>
      </c>
      <c r="BW411" s="186" t="s">
        <v>292</v>
      </c>
      <c r="BX411" s="186" t="s">
        <v>198</v>
      </c>
      <c r="BY411" s="221">
        <v>1.4999999999999999E-2</v>
      </c>
      <c r="BZ411" s="217">
        <v>12</v>
      </c>
      <c r="CA411" s="217">
        <v>3</v>
      </c>
      <c r="CB411" s="217">
        <v>203</v>
      </c>
      <c r="CC411" s="217">
        <v>8</v>
      </c>
      <c r="CD411" s="217">
        <v>2</v>
      </c>
      <c r="CE411" s="217">
        <v>322</v>
      </c>
      <c r="CF411" s="186">
        <v>2</v>
      </c>
      <c r="CG411" s="186">
        <v>1</v>
      </c>
      <c r="CH411" s="101">
        <v>1</v>
      </c>
      <c r="CI411" s="101">
        <v>0</v>
      </c>
      <c r="CJ411" s="101">
        <v>0</v>
      </c>
      <c r="CK411" s="101">
        <v>0</v>
      </c>
      <c r="CL411" s="101">
        <v>0</v>
      </c>
      <c r="CM411" s="101">
        <v>0</v>
      </c>
      <c r="CN411" s="101">
        <v>0</v>
      </c>
      <c r="CO411" s="101">
        <v>20</v>
      </c>
      <c r="CP411" s="220">
        <v>5</v>
      </c>
      <c r="CQ411" s="216">
        <v>525</v>
      </c>
      <c r="CR411" s="222">
        <v>9.5238095238095247E-3</v>
      </c>
      <c r="CS411" s="198">
        <v>7.77</v>
      </c>
      <c r="CT411" s="198">
        <v>815.85</v>
      </c>
      <c r="CU411" s="198">
        <v>8.23</v>
      </c>
      <c r="CV411" s="198">
        <v>864.15</v>
      </c>
      <c r="CW411" s="222">
        <v>0.37741312741312738</v>
      </c>
      <c r="CX411" s="272">
        <v>0.22569444444444439</v>
      </c>
      <c r="CY411" s="272">
        <v>155065.90909090909</v>
      </c>
      <c r="CZ411" s="272">
        <v>361</v>
      </c>
      <c r="DA411" s="272"/>
      <c r="DB411" s="272"/>
      <c r="DC411" s="272"/>
      <c r="DD411" s="230">
        <f t="shared" si="54"/>
        <v>0.37741312741312744</v>
      </c>
      <c r="DE411" s="273">
        <f t="shared" si="55"/>
        <v>520</v>
      </c>
      <c r="DF411" s="14">
        <f t="shared" si="56"/>
        <v>20</v>
      </c>
      <c r="DG411" s="148">
        <f t="shared" si="57"/>
        <v>5</v>
      </c>
      <c r="DH411" s="148">
        <f t="shared" si="58"/>
        <v>0.2</v>
      </c>
      <c r="DI411" s="273">
        <f t="shared" si="59"/>
        <v>525</v>
      </c>
      <c r="DJ411" s="264">
        <f t="shared" si="60"/>
        <v>9.5238095238095247E-3</v>
      </c>
      <c r="DL411" s="14" t="str">
        <f>IFERROR(#REF!-AP411,"")</f>
        <v/>
      </c>
      <c r="DN411" s="274" t="str">
        <f>IFERROR(#REF!-M411,"")</f>
        <v/>
      </c>
      <c r="DO411" s="186" t="e">
        <f>IF(#REF!&gt;AQ411,0,1)</f>
        <v>#REF!</v>
      </c>
      <c r="DP411" s="186">
        <f t="shared" si="61"/>
        <v>1</v>
      </c>
      <c r="DQ411" s="186">
        <f t="shared" si="62"/>
        <v>1</v>
      </c>
      <c r="DR411" s="186"/>
      <c r="DS411" s="186"/>
      <c r="DT411" s="186"/>
      <c r="DU411" s="186"/>
      <c r="DV411" s="186"/>
      <c r="DW411" s="186"/>
      <c r="DX411" s="186"/>
      <c r="DY411" s="186"/>
      <c r="DZ411" s="186"/>
      <c r="EA411" s="186"/>
      <c r="EB411" s="186"/>
      <c r="EC411" s="186"/>
      <c r="ED411" s="186"/>
      <c r="EE411" s="186"/>
      <c r="EF411" s="186"/>
      <c r="EG411" s="186"/>
      <c r="EH411" s="186"/>
      <c r="EI411" s="186"/>
      <c r="EJ411" s="186"/>
    </row>
    <row r="412" spans="1:140" s="195" customFormat="1" ht="31.5" hidden="1" customHeight="1" x14ac:dyDescent="0.2">
      <c r="A412" s="214">
        <v>44944</v>
      </c>
      <c r="B412" s="194">
        <v>18</v>
      </c>
      <c r="C412" s="194">
        <v>1</v>
      </c>
      <c r="D412" s="193">
        <v>2023</v>
      </c>
      <c r="E412" s="194">
        <v>421</v>
      </c>
      <c r="F412" s="194">
        <v>673</v>
      </c>
      <c r="G412" s="194">
        <v>3</v>
      </c>
      <c r="H412" s="207" t="s">
        <v>293</v>
      </c>
      <c r="I412" s="148" t="s">
        <v>294</v>
      </c>
      <c r="J412" s="148" t="s">
        <v>193</v>
      </c>
      <c r="K412" s="148">
        <v>1</v>
      </c>
      <c r="L412" s="148">
        <v>4</v>
      </c>
      <c r="M412" s="208">
        <v>61</v>
      </c>
      <c r="N412" s="209">
        <v>57</v>
      </c>
      <c r="O412" s="210">
        <v>65</v>
      </c>
      <c r="P412" s="196"/>
      <c r="Q412" s="196">
        <v>87</v>
      </c>
      <c r="R412" s="196">
        <v>80</v>
      </c>
      <c r="S412" s="196">
        <v>74</v>
      </c>
      <c r="T412" s="196"/>
      <c r="U412" s="196"/>
      <c r="V412" s="196">
        <v>63</v>
      </c>
      <c r="W412" s="196">
        <v>63</v>
      </c>
      <c r="X412" s="196">
        <v>64</v>
      </c>
      <c r="Y412" s="196"/>
      <c r="Z412" s="197"/>
      <c r="AA412" s="197"/>
      <c r="AB412" s="196"/>
      <c r="AC412" s="196">
        <v>87</v>
      </c>
      <c r="AD412" s="196"/>
      <c r="AE412" s="196"/>
      <c r="AF412" s="196"/>
      <c r="AG412" s="196"/>
      <c r="AH412" s="196">
        <v>62</v>
      </c>
      <c r="AI412" s="196"/>
      <c r="AJ412" s="196"/>
      <c r="AK412" s="196"/>
      <c r="AL412" s="197"/>
      <c r="AM412" s="197"/>
      <c r="AN412" s="271">
        <v>82</v>
      </c>
      <c r="AO412" s="271">
        <v>63</v>
      </c>
      <c r="AP412" s="218">
        <v>18</v>
      </c>
      <c r="AQ412" s="219">
        <v>200</v>
      </c>
      <c r="AR412" s="217"/>
      <c r="AS412" s="217"/>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t="s">
        <v>194</v>
      </c>
      <c r="BS412" s="186" t="s">
        <v>195</v>
      </c>
      <c r="BT412" s="186" t="s">
        <v>295</v>
      </c>
      <c r="BU412" s="186" t="s">
        <v>197</v>
      </c>
      <c r="BV412" s="186">
        <v>3</v>
      </c>
      <c r="BW412" s="186" t="s">
        <v>292</v>
      </c>
      <c r="BX412" s="186" t="s">
        <v>198</v>
      </c>
      <c r="BY412" s="221">
        <v>1.4999999999999999E-2</v>
      </c>
      <c r="BZ412" s="217">
        <v>0</v>
      </c>
      <c r="CA412" s="217">
        <v>0</v>
      </c>
      <c r="CB412" s="217">
        <v>0</v>
      </c>
      <c r="CC412" s="217">
        <v>0</v>
      </c>
      <c r="CD412" s="217">
        <v>0</v>
      </c>
      <c r="CE412" s="217">
        <v>0</v>
      </c>
      <c r="CF412" s="186">
        <v>0</v>
      </c>
      <c r="CG412" s="186">
        <v>0</v>
      </c>
      <c r="CH412" s="101">
        <v>0</v>
      </c>
      <c r="CI412" s="101">
        <v>0</v>
      </c>
      <c r="CJ412" s="101">
        <v>0</v>
      </c>
      <c r="CK412" s="101">
        <v>0</v>
      </c>
      <c r="CL412" s="101">
        <v>0</v>
      </c>
      <c r="CM412" s="101">
        <v>0</v>
      </c>
      <c r="CN412" s="101">
        <v>0</v>
      </c>
      <c r="CO412" s="101">
        <v>0</v>
      </c>
      <c r="CP412" s="220">
        <v>0</v>
      </c>
      <c r="CQ412" s="216">
        <v>0</v>
      </c>
      <c r="CR412" s="222"/>
      <c r="CS412" s="198">
        <v>0</v>
      </c>
      <c r="CT412" s="198">
        <v>0</v>
      </c>
      <c r="CU412" s="198">
        <v>0</v>
      </c>
      <c r="CV412" s="198">
        <v>0</v>
      </c>
      <c r="CW412" s="222">
        <v>0.34426229508196721</v>
      </c>
      <c r="CX412" s="272"/>
      <c r="CY412" s="272">
        <v>0</v>
      </c>
      <c r="CZ412" s="272">
        <v>361</v>
      </c>
      <c r="DA412" s="272"/>
      <c r="DB412" s="272"/>
      <c r="DC412" s="272"/>
      <c r="DD412" s="230">
        <f t="shared" si="54"/>
        <v>0.34426229508196721</v>
      </c>
      <c r="DE412" s="273">
        <f t="shared" si="55"/>
        <v>0</v>
      </c>
      <c r="DF412" s="14">
        <f t="shared" si="56"/>
        <v>0</v>
      </c>
      <c r="DG412" s="148">
        <f t="shared" si="57"/>
        <v>0</v>
      </c>
      <c r="DH412" s="148" t="str">
        <f t="shared" si="58"/>
        <v/>
      </c>
      <c r="DI412" s="273">
        <f t="shared" si="59"/>
        <v>0</v>
      </c>
      <c r="DJ412" s="264" t="str">
        <f t="shared" si="60"/>
        <v/>
      </c>
      <c r="DL412" s="14" t="str">
        <f>IFERROR(#REF!-AP412,"")</f>
        <v/>
      </c>
      <c r="DN412" s="274" t="str">
        <f>IFERROR(#REF!-M412,"")</f>
        <v/>
      </c>
      <c r="DO412" s="186" t="e">
        <f>IF(#REF!&gt;AQ412,0,1)</f>
        <v>#REF!</v>
      </c>
      <c r="DP412" s="186">
        <f t="shared" si="61"/>
        <v>1</v>
      </c>
      <c r="DQ412" s="186">
        <f t="shared" si="62"/>
        <v>1</v>
      </c>
      <c r="DR412" s="186"/>
      <c r="DS412" s="186"/>
      <c r="DT412" s="186"/>
      <c r="DU412" s="186"/>
      <c r="DV412" s="186"/>
      <c r="DW412" s="186"/>
      <c r="DX412" s="186"/>
      <c r="DY412" s="186"/>
      <c r="DZ412" s="186"/>
      <c r="EA412" s="186"/>
      <c r="EB412" s="186"/>
      <c r="EC412" s="186"/>
      <c r="ED412" s="186"/>
      <c r="EE412" s="186"/>
      <c r="EF412" s="186"/>
      <c r="EG412" s="186"/>
      <c r="EH412" s="186"/>
      <c r="EI412" s="186"/>
      <c r="EJ412" s="186"/>
    </row>
    <row r="413" spans="1:140" s="195" customFormat="1" ht="31.5" hidden="1" customHeight="1" x14ac:dyDescent="0.2">
      <c r="A413" s="214">
        <v>44944</v>
      </c>
      <c r="B413" s="194">
        <v>18</v>
      </c>
      <c r="C413" s="194">
        <v>1</v>
      </c>
      <c r="D413" s="193">
        <v>2023</v>
      </c>
      <c r="E413" s="194">
        <v>236</v>
      </c>
      <c r="F413" s="194">
        <v>160</v>
      </c>
      <c r="G413" s="194">
        <v>4</v>
      </c>
      <c r="H413" s="207" t="s">
        <v>371</v>
      </c>
      <c r="I413" s="148" t="s">
        <v>372</v>
      </c>
      <c r="J413" s="148" t="s">
        <v>193</v>
      </c>
      <c r="K413" s="148">
        <v>2</v>
      </c>
      <c r="L413" s="148">
        <v>1</v>
      </c>
      <c r="M413" s="208">
        <v>200</v>
      </c>
      <c r="N413" s="209">
        <v>186</v>
      </c>
      <c r="O413" s="210">
        <v>214</v>
      </c>
      <c r="P413" s="196"/>
      <c r="Q413" s="196">
        <v>257</v>
      </c>
      <c r="R413" s="196"/>
      <c r="S413" s="196"/>
      <c r="T413" s="196"/>
      <c r="U413" s="196"/>
      <c r="V413" s="196">
        <v>193</v>
      </c>
      <c r="W413" s="196"/>
      <c r="X413" s="196"/>
      <c r="Y413" s="196"/>
      <c r="Z413" s="197"/>
      <c r="AA413" s="197"/>
      <c r="AB413" s="196"/>
      <c r="AC413" s="196">
        <v>269</v>
      </c>
      <c r="AD413" s="196">
        <v>266</v>
      </c>
      <c r="AE413" s="196">
        <v>258</v>
      </c>
      <c r="AF413" s="196"/>
      <c r="AG413" s="196"/>
      <c r="AH413" s="196">
        <v>195</v>
      </c>
      <c r="AI413" s="196">
        <v>198</v>
      </c>
      <c r="AJ413" s="196">
        <v>200</v>
      </c>
      <c r="AK413" s="196"/>
      <c r="AL413" s="197">
        <v>102</v>
      </c>
      <c r="AM413" s="197">
        <v>100</v>
      </c>
      <c r="AN413" s="271">
        <v>262.5</v>
      </c>
      <c r="AO413" s="271">
        <v>196.5</v>
      </c>
      <c r="AP413" s="218">
        <v>76</v>
      </c>
      <c r="AQ413" s="219">
        <v>95</v>
      </c>
      <c r="AR413" s="217">
        <v>71.287128712871294</v>
      </c>
      <c r="AS413" s="217">
        <v>101</v>
      </c>
      <c r="AT413" s="217"/>
      <c r="AU413" s="217"/>
      <c r="AV413" s="217"/>
      <c r="AW413" s="217">
        <v>2</v>
      </c>
      <c r="AX413" s="217">
        <v>2</v>
      </c>
      <c r="AY413" s="217">
        <v>2</v>
      </c>
      <c r="AZ413" s="217"/>
      <c r="BA413" s="217"/>
      <c r="BB413" s="217"/>
      <c r="BC413" s="217"/>
      <c r="BD413" s="217"/>
      <c r="BE413" s="217"/>
      <c r="BF413" s="217"/>
      <c r="BG413" s="217"/>
      <c r="BH413" s="217">
        <v>672</v>
      </c>
      <c r="BI413" s="217">
        <v>5</v>
      </c>
      <c r="BJ413" s="217">
        <v>2</v>
      </c>
      <c r="BK413" s="217">
        <v>3</v>
      </c>
      <c r="BL413" s="217"/>
      <c r="BM413" s="217"/>
      <c r="BN413" s="217"/>
      <c r="BO413" s="217"/>
      <c r="BP413" s="217"/>
      <c r="BQ413" s="217"/>
      <c r="BR413" s="186" t="s">
        <v>373</v>
      </c>
      <c r="BS413" s="186" t="s">
        <v>374</v>
      </c>
      <c r="BT413" s="186"/>
      <c r="BU413" s="186"/>
      <c r="BV413" s="186">
        <v>3</v>
      </c>
      <c r="BW413" s="186" t="s">
        <v>371</v>
      </c>
      <c r="BX413" s="186" t="s">
        <v>198</v>
      </c>
      <c r="BY413" s="221">
        <v>1.4999999999999999E-2</v>
      </c>
      <c r="BZ413" s="217">
        <v>6</v>
      </c>
      <c r="CA413" s="217">
        <v>6</v>
      </c>
      <c r="CB413" s="217">
        <v>6</v>
      </c>
      <c r="CC413" s="217">
        <v>10</v>
      </c>
      <c r="CD413" s="217">
        <v>10</v>
      </c>
      <c r="CE413" s="217">
        <v>682</v>
      </c>
      <c r="CF413" s="186">
        <v>7</v>
      </c>
      <c r="CG413" s="186">
        <v>4</v>
      </c>
      <c r="CH413" s="101">
        <v>5</v>
      </c>
      <c r="CI413" s="101">
        <v>0</v>
      </c>
      <c r="CJ413" s="101">
        <v>0</v>
      </c>
      <c r="CK413" s="101">
        <v>0</v>
      </c>
      <c r="CL413" s="101">
        <v>0</v>
      </c>
      <c r="CM413" s="101">
        <v>0</v>
      </c>
      <c r="CN413" s="101">
        <v>0</v>
      </c>
      <c r="CO413" s="101">
        <v>16</v>
      </c>
      <c r="CP413" s="220">
        <v>16</v>
      </c>
      <c r="CQ413" s="216">
        <v>688</v>
      </c>
      <c r="CR413" s="222">
        <v>2.3255813953488368E-2</v>
      </c>
      <c r="CS413" s="198">
        <v>3.2</v>
      </c>
      <c r="CT413" s="198">
        <v>137.6</v>
      </c>
      <c r="CU413" s="198">
        <v>3.1440000000000001</v>
      </c>
      <c r="CV413" s="198">
        <v>135.19200000000001</v>
      </c>
      <c r="CW413" s="222">
        <v>0.3125</v>
      </c>
      <c r="CX413" s="272">
        <v>0.22444444444444439</v>
      </c>
      <c r="CY413" s="272">
        <v>857998.54545454553</v>
      </c>
      <c r="CZ413" s="272">
        <v>361</v>
      </c>
      <c r="DA413" s="272"/>
      <c r="DB413" s="272"/>
      <c r="DC413" s="272"/>
      <c r="DD413" s="230">
        <f t="shared" si="54"/>
        <v>0.3125</v>
      </c>
      <c r="DE413" s="273">
        <f t="shared" si="55"/>
        <v>672</v>
      </c>
      <c r="DF413" s="14">
        <f t="shared" si="56"/>
        <v>16</v>
      </c>
      <c r="DG413" s="148">
        <f t="shared" si="57"/>
        <v>16</v>
      </c>
      <c r="DH413" s="148">
        <f t="shared" si="58"/>
        <v>0.2</v>
      </c>
      <c r="DI413" s="273">
        <f t="shared" si="59"/>
        <v>688</v>
      </c>
      <c r="DJ413" s="264">
        <f t="shared" si="60"/>
        <v>2.3255813953488372E-2</v>
      </c>
      <c r="DL413" s="14" t="str">
        <f>IFERROR(#REF!-AP413,"")</f>
        <v/>
      </c>
      <c r="DN413" s="274" t="str">
        <f>IFERROR(#REF!-M413,"")</f>
        <v/>
      </c>
      <c r="DO413" s="186" t="e">
        <f>IF(#REF!&gt;AQ413,0,1)</f>
        <v>#REF!</v>
      </c>
      <c r="DP413" s="186">
        <f t="shared" si="61"/>
        <v>1</v>
      </c>
      <c r="DQ413" s="186">
        <f t="shared" si="62"/>
        <v>1</v>
      </c>
      <c r="DR413" s="186"/>
      <c r="DS413" s="186"/>
      <c r="DT413" s="186"/>
      <c r="DU413" s="186"/>
      <c r="DV413" s="186"/>
      <c r="DW413" s="186"/>
      <c r="DX413" s="186"/>
      <c r="DY413" s="186"/>
      <c r="DZ413" s="186"/>
      <c r="EA413" s="186"/>
      <c r="EB413" s="186"/>
      <c r="EC413" s="186"/>
      <c r="ED413" s="186"/>
      <c r="EE413" s="186"/>
      <c r="EF413" s="186"/>
      <c r="EG413" s="186"/>
      <c r="EH413" s="186"/>
      <c r="EI413" s="186"/>
      <c r="EJ413" s="186"/>
    </row>
    <row r="414" spans="1:140" s="195" customFormat="1" ht="31.5" hidden="1" customHeight="1" x14ac:dyDescent="0.2">
      <c r="A414" s="214">
        <v>44944</v>
      </c>
      <c r="B414" s="194">
        <v>18</v>
      </c>
      <c r="C414" s="194">
        <v>1</v>
      </c>
      <c r="D414" s="193">
        <v>2023</v>
      </c>
      <c r="E414" s="194">
        <v>425</v>
      </c>
      <c r="F414" s="194">
        <v>674</v>
      </c>
      <c r="G414" s="194">
        <v>5</v>
      </c>
      <c r="H414" s="207" t="s">
        <v>238</v>
      </c>
      <c r="I414" s="148" t="s">
        <v>239</v>
      </c>
      <c r="J414" s="148" t="s">
        <v>217</v>
      </c>
      <c r="K414" s="148">
        <v>2</v>
      </c>
      <c r="L414" s="148">
        <v>1</v>
      </c>
      <c r="M414" s="208">
        <v>256</v>
      </c>
      <c r="N414" s="209">
        <v>240</v>
      </c>
      <c r="O414" s="210">
        <v>274</v>
      </c>
      <c r="P414" s="196"/>
      <c r="Q414" s="196">
        <v>362</v>
      </c>
      <c r="R414" s="196">
        <v>323</v>
      </c>
      <c r="S414" s="196">
        <v>378</v>
      </c>
      <c r="T414" s="196"/>
      <c r="U414" s="196"/>
      <c r="V414" s="196">
        <v>258</v>
      </c>
      <c r="W414" s="196">
        <v>248</v>
      </c>
      <c r="X414" s="196">
        <v>298</v>
      </c>
      <c r="Y414" s="196"/>
      <c r="Z414" s="197">
        <v>102</v>
      </c>
      <c r="AA414" s="197">
        <v>104</v>
      </c>
      <c r="AB414" s="196"/>
      <c r="AC414" s="196">
        <v>347</v>
      </c>
      <c r="AD414" s="196">
        <v>356</v>
      </c>
      <c r="AE414" s="196">
        <v>362</v>
      </c>
      <c r="AF414" s="196"/>
      <c r="AG414" s="196"/>
      <c r="AH414" s="196">
        <v>265</v>
      </c>
      <c r="AI414" s="196">
        <v>261</v>
      </c>
      <c r="AJ414" s="196">
        <v>267</v>
      </c>
      <c r="AK414" s="196"/>
      <c r="AL414" s="197">
        <v>103</v>
      </c>
      <c r="AM414" s="197">
        <v>99</v>
      </c>
      <c r="AN414" s="271">
        <v>354.66666666666669</v>
      </c>
      <c r="AO414" s="271">
        <v>266.16666666666669</v>
      </c>
      <c r="AP414" s="218">
        <v>60</v>
      </c>
      <c r="AQ414" s="219">
        <v>120</v>
      </c>
      <c r="AR414" s="217">
        <v>70.588235294117652</v>
      </c>
      <c r="AS414" s="217">
        <v>102</v>
      </c>
      <c r="AT414" s="217"/>
      <c r="AU414" s="217"/>
      <c r="AV414" s="217"/>
      <c r="AW414" s="217">
        <v>1</v>
      </c>
      <c r="AX414" s="217">
        <v>1</v>
      </c>
      <c r="AY414" s="217">
        <v>1</v>
      </c>
      <c r="AZ414" s="217"/>
      <c r="BA414" s="217"/>
      <c r="BB414" s="217"/>
      <c r="BC414" s="217"/>
      <c r="BD414" s="217"/>
      <c r="BE414" s="217"/>
      <c r="BF414" s="217"/>
      <c r="BG414" s="217"/>
      <c r="BH414" s="217">
        <v>1300</v>
      </c>
      <c r="BI414" s="217">
        <v>2</v>
      </c>
      <c r="BJ414" s="217">
        <v>2</v>
      </c>
      <c r="BK414" s="217">
        <v>2</v>
      </c>
      <c r="BL414" s="217"/>
      <c r="BM414" s="217"/>
      <c r="BN414" s="217"/>
      <c r="BO414" s="217"/>
      <c r="BP414" s="217"/>
      <c r="BQ414" s="217"/>
      <c r="BR414" s="186" t="s">
        <v>194</v>
      </c>
      <c r="BS414" s="186" t="s">
        <v>195</v>
      </c>
      <c r="BT414" s="186" t="s">
        <v>240</v>
      </c>
      <c r="BU414" s="186" t="s">
        <v>219</v>
      </c>
      <c r="BV414" s="186">
        <v>3</v>
      </c>
      <c r="BW414" s="186" t="s">
        <v>238</v>
      </c>
      <c r="BX414" s="186" t="s">
        <v>198</v>
      </c>
      <c r="BY414" s="221">
        <v>1.4999999999999999E-2</v>
      </c>
      <c r="BZ414" s="217">
        <v>3</v>
      </c>
      <c r="CA414" s="217">
        <v>3</v>
      </c>
      <c r="CB414" s="217">
        <v>3</v>
      </c>
      <c r="CC414" s="217">
        <v>6</v>
      </c>
      <c r="CD414" s="217">
        <v>6</v>
      </c>
      <c r="CE414" s="217">
        <v>1306</v>
      </c>
      <c r="CF414" s="186">
        <v>3</v>
      </c>
      <c r="CG414" s="186">
        <v>3</v>
      </c>
      <c r="CH414" s="101">
        <v>3</v>
      </c>
      <c r="CI414" s="101">
        <v>0</v>
      </c>
      <c r="CJ414" s="101">
        <v>0</v>
      </c>
      <c r="CK414" s="101">
        <v>0</v>
      </c>
      <c r="CL414" s="101">
        <v>0</v>
      </c>
      <c r="CM414" s="101">
        <v>0</v>
      </c>
      <c r="CN414" s="101">
        <v>0</v>
      </c>
      <c r="CO414" s="101">
        <v>9</v>
      </c>
      <c r="CP414" s="220">
        <v>9</v>
      </c>
      <c r="CQ414" s="216">
        <v>1309</v>
      </c>
      <c r="CR414" s="222">
        <v>6.8754774637127579E-3</v>
      </c>
      <c r="CS414" s="198">
        <v>2.3039999999999998</v>
      </c>
      <c r="CT414" s="198">
        <v>335.10399999999998</v>
      </c>
      <c r="CU414" s="198">
        <v>2.3955000000000002</v>
      </c>
      <c r="CV414" s="198">
        <v>348.41216666666668</v>
      </c>
      <c r="CW414" s="222">
        <v>0.38541666666666669</v>
      </c>
      <c r="CX414" s="272">
        <v>0.1275</v>
      </c>
      <c r="CY414" s="272">
        <v>1288770</v>
      </c>
      <c r="CZ414" s="272">
        <v>361</v>
      </c>
      <c r="DA414" s="272"/>
      <c r="DB414" s="272"/>
      <c r="DC414" s="272"/>
      <c r="DD414" s="230">
        <f t="shared" si="54"/>
        <v>0.38541666666666674</v>
      </c>
      <c r="DE414" s="273">
        <f t="shared" si="55"/>
        <v>1300</v>
      </c>
      <c r="DF414" s="14">
        <f t="shared" si="56"/>
        <v>9</v>
      </c>
      <c r="DG414" s="148">
        <f t="shared" si="57"/>
        <v>9</v>
      </c>
      <c r="DH414" s="148">
        <f t="shared" si="58"/>
        <v>0.1</v>
      </c>
      <c r="DI414" s="273">
        <f t="shared" si="59"/>
        <v>1309</v>
      </c>
      <c r="DJ414" s="264">
        <f t="shared" si="60"/>
        <v>6.8754774637127579E-3</v>
      </c>
      <c r="DL414" s="14" t="str">
        <f>IFERROR(#REF!-AP414,"")</f>
        <v/>
      </c>
      <c r="DN414" s="274" t="str">
        <f>IFERROR(#REF!-M414,"")</f>
        <v/>
      </c>
      <c r="DO414" s="186" t="e">
        <f>IF(#REF!&gt;AQ414,0,1)</f>
        <v>#REF!</v>
      </c>
      <c r="DP414" s="186">
        <f t="shared" si="61"/>
        <v>1</v>
      </c>
      <c r="DQ414" s="186">
        <f t="shared" si="62"/>
        <v>1</v>
      </c>
      <c r="DR414" s="186"/>
      <c r="DS414" s="186"/>
      <c r="DT414" s="186"/>
      <c r="DU414" s="186"/>
      <c r="DV414" s="186"/>
      <c r="DW414" s="186"/>
      <c r="DX414" s="186"/>
      <c r="DY414" s="186"/>
      <c r="DZ414" s="186"/>
      <c r="EA414" s="186"/>
      <c r="EB414" s="186"/>
      <c r="EC414" s="186"/>
      <c r="ED414" s="186"/>
      <c r="EE414" s="186"/>
      <c r="EF414" s="186"/>
      <c r="EG414" s="186"/>
      <c r="EH414" s="186"/>
      <c r="EI414" s="186"/>
      <c r="EJ414" s="186"/>
    </row>
    <row r="415" spans="1:140" s="195" customFormat="1" ht="31.5" hidden="1" customHeight="1" x14ac:dyDescent="0.2">
      <c r="A415" s="214">
        <v>44944</v>
      </c>
      <c r="B415" s="194">
        <v>18</v>
      </c>
      <c r="C415" s="194">
        <v>1</v>
      </c>
      <c r="D415" s="193">
        <v>2023</v>
      </c>
      <c r="E415" s="194">
        <v>18</v>
      </c>
      <c r="F415" s="194">
        <v>49</v>
      </c>
      <c r="G415" s="194">
        <v>6</v>
      </c>
      <c r="H415" s="207" t="s">
        <v>244</v>
      </c>
      <c r="I415" s="148" t="s">
        <v>245</v>
      </c>
      <c r="J415" s="148" t="s">
        <v>217</v>
      </c>
      <c r="K415" s="148">
        <v>3</v>
      </c>
      <c r="L415" s="148">
        <v>3</v>
      </c>
      <c r="M415" s="208">
        <v>100</v>
      </c>
      <c r="N415" s="209">
        <v>95</v>
      </c>
      <c r="O415" s="210">
        <v>104</v>
      </c>
      <c r="P415" s="196"/>
      <c r="Q415" s="196">
        <v>158</v>
      </c>
      <c r="R415" s="196">
        <v>135</v>
      </c>
      <c r="S415" s="196">
        <v>148</v>
      </c>
      <c r="T415" s="196"/>
      <c r="U415" s="196"/>
      <c r="V415" s="196">
        <v>94</v>
      </c>
      <c r="W415" s="196">
        <v>94</v>
      </c>
      <c r="X415" s="196">
        <v>118</v>
      </c>
      <c r="Y415" s="196"/>
      <c r="Z415" s="197"/>
      <c r="AA415" s="197"/>
      <c r="AB415" s="196"/>
      <c r="AC415" s="196">
        <v>138</v>
      </c>
      <c r="AD415" s="196">
        <v>135</v>
      </c>
      <c r="AE415" s="196">
        <v>142</v>
      </c>
      <c r="AF415" s="196"/>
      <c r="AG415" s="196"/>
      <c r="AH415" s="196">
        <v>104</v>
      </c>
      <c r="AI415" s="196">
        <v>102</v>
      </c>
      <c r="AJ415" s="196">
        <v>106</v>
      </c>
      <c r="AK415" s="196"/>
      <c r="AL415" s="197"/>
      <c r="AM415" s="197"/>
      <c r="AN415" s="271">
        <v>142.66666666666671</v>
      </c>
      <c r="AO415" s="271">
        <v>103</v>
      </c>
      <c r="AP415" s="218">
        <v>101</v>
      </c>
      <c r="AQ415" s="219">
        <v>107</v>
      </c>
      <c r="AR415" s="217"/>
      <c r="AS415" s="217"/>
      <c r="AT415" s="217"/>
      <c r="AU415" s="217"/>
      <c r="AV415" s="217">
        <v>1092</v>
      </c>
      <c r="AW415" s="217">
        <v>2</v>
      </c>
      <c r="AX415" s="217">
        <v>1</v>
      </c>
      <c r="AY415" s="217">
        <v>5</v>
      </c>
      <c r="AZ415" s="217"/>
      <c r="BA415" s="217"/>
      <c r="BB415" s="217"/>
      <c r="BC415" s="217"/>
      <c r="BD415" s="217"/>
      <c r="BE415" s="217"/>
      <c r="BF415" s="217"/>
      <c r="BG415" s="217"/>
      <c r="BH415" s="217">
        <v>1260</v>
      </c>
      <c r="BI415" s="217">
        <v>2</v>
      </c>
      <c r="BJ415" s="217">
        <v>2</v>
      </c>
      <c r="BK415" s="217">
        <v>2</v>
      </c>
      <c r="BL415" s="217"/>
      <c r="BM415" s="217"/>
      <c r="BN415" s="217"/>
      <c r="BO415" s="217"/>
      <c r="BP415" s="217"/>
      <c r="BQ415" s="217"/>
      <c r="BR415" s="186" t="s">
        <v>194</v>
      </c>
      <c r="BS415" s="186" t="s">
        <v>195</v>
      </c>
      <c r="BT415" s="186" t="s">
        <v>246</v>
      </c>
      <c r="BU415" s="186" t="s">
        <v>219</v>
      </c>
      <c r="BV415" s="186">
        <v>3</v>
      </c>
      <c r="BW415" s="186" t="s">
        <v>247</v>
      </c>
      <c r="BX415" s="186" t="s">
        <v>198</v>
      </c>
      <c r="BY415" s="221">
        <v>1.4999999999999999E-2</v>
      </c>
      <c r="BZ415" s="217">
        <v>8</v>
      </c>
      <c r="CA415" s="217">
        <v>2.666666666666667</v>
      </c>
      <c r="CB415" s="217">
        <v>1094</v>
      </c>
      <c r="CC415" s="217">
        <v>6</v>
      </c>
      <c r="CD415" s="217">
        <v>2</v>
      </c>
      <c r="CE415" s="217">
        <v>1262</v>
      </c>
      <c r="CF415" s="186">
        <v>1</v>
      </c>
      <c r="CG415" s="186">
        <v>1</v>
      </c>
      <c r="CH415" s="101">
        <v>2</v>
      </c>
      <c r="CI415" s="101">
        <v>0</v>
      </c>
      <c r="CJ415" s="101">
        <v>0</v>
      </c>
      <c r="CK415" s="101">
        <v>0</v>
      </c>
      <c r="CL415" s="101">
        <v>0</v>
      </c>
      <c r="CM415" s="101">
        <v>0</v>
      </c>
      <c r="CN415" s="101">
        <v>0</v>
      </c>
      <c r="CO415" s="101">
        <v>14</v>
      </c>
      <c r="CP415" s="220">
        <v>4</v>
      </c>
      <c r="CQ415" s="216">
        <v>2356</v>
      </c>
      <c r="CR415" s="222">
        <v>1.9807583474816069E-3</v>
      </c>
      <c r="CS415" s="198">
        <v>0.46666666666666662</v>
      </c>
      <c r="CT415" s="198">
        <v>235.6</v>
      </c>
      <c r="CU415" s="198">
        <v>0.48066666666666658</v>
      </c>
      <c r="CV415" s="198">
        <v>242.66800000000001</v>
      </c>
      <c r="CW415" s="222">
        <v>0.42666666666666658</v>
      </c>
      <c r="CX415" s="272"/>
      <c r="CY415" s="272">
        <v>3904641.6363636372</v>
      </c>
      <c r="CZ415" s="272">
        <v>361</v>
      </c>
      <c r="DA415" s="272"/>
      <c r="DB415" s="272"/>
      <c r="DC415" s="272"/>
      <c r="DD415" s="230">
        <f t="shared" si="54"/>
        <v>0.42666666666666714</v>
      </c>
      <c r="DE415" s="273">
        <f t="shared" si="55"/>
        <v>2352</v>
      </c>
      <c r="DF415" s="14">
        <f t="shared" si="56"/>
        <v>14</v>
      </c>
      <c r="DG415" s="148">
        <f t="shared" si="57"/>
        <v>5</v>
      </c>
      <c r="DH415" s="148" t="str">
        <f t="shared" si="58"/>
        <v/>
      </c>
      <c r="DI415" s="273">
        <f t="shared" si="59"/>
        <v>2357</v>
      </c>
      <c r="DJ415" s="264">
        <f t="shared" si="60"/>
        <v>2.1213406873143827E-3</v>
      </c>
      <c r="DL415" s="14" t="str">
        <f>IFERROR(#REF!-AP415,"")</f>
        <v/>
      </c>
      <c r="DN415" s="274" t="str">
        <f>IFERROR(#REF!-M415,"")</f>
        <v/>
      </c>
      <c r="DO415" s="186" t="e">
        <f>IF(#REF!&gt;AQ415,0,1)</f>
        <v>#REF!</v>
      </c>
      <c r="DP415" s="186">
        <f t="shared" si="61"/>
        <v>1</v>
      </c>
      <c r="DQ415" s="186">
        <f t="shared" si="62"/>
        <v>1</v>
      </c>
      <c r="DR415" s="186"/>
      <c r="DS415" s="186"/>
      <c r="DT415" s="186"/>
      <c r="DU415" s="186"/>
      <c r="DV415" s="186"/>
      <c r="DW415" s="186"/>
      <c r="DX415" s="186"/>
      <c r="DY415" s="186"/>
      <c r="DZ415" s="186"/>
      <c r="EA415" s="186"/>
      <c r="EB415" s="186"/>
      <c r="EC415" s="186"/>
      <c r="ED415" s="186"/>
      <c r="EE415" s="186"/>
      <c r="EF415" s="186"/>
      <c r="EG415" s="186"/>
      <c r="EH415" s="186"/>
      <c r="EI415" s="186"/>
      <c r="EJ415" s="186"/>
    </row>
    <row r="416" spans="1:140" s="195" customFormat="1" ht="31.5" hidden="1" customHeight="1" x14ac:dyDescent="0.2">
      <c r="A416" s="214">
        <v>44944</v>
      </c>
      <c r="B416" s="194">
        <v>18</v>
      </c>
      <c r="C416" s="194">
        <v>1</v>
      </c>
      <c r="D416" s="193">
        <v>2023</v>
      </c>
      <c r="E416" s="194">
        <v>18</v>
      </c>
      <c r="F416" s="194">
        <v>50</v>
      </c>
      <c r="G416" s="194">
        <v>6</v>
      </c>
      <c r="H416" s="207" t="s">
        <v>248</v>
      </c>
      <c r="I416" s="148" t="s">
        <v>249</v>
      </c>
      <c r="J416" s="148" t="s">
        <v>217</v>
      </c>
      <c r="K416" s="148">
        <v>3</v>
      </c>
      <c r="L416" s="148">
        <v>3</v>
      </c>
      <c r="M416" s="208">
        <v>54</v>
      </c>
      <c r="N416" s="209">
        <v>51</v>
      </c>
      <c r="O416" s="210">
        <v>56</v>
      </c>
      <c r="P416" s="196"/>
      <c r="Q416" s="196">
        <v>75</v>
      </c>
      <c r="R416" s="196">
        <v>71</v>
      </c>
      <c r="S416" s="196">
        <v>78</v>
      </c>
      <c r="T416" s="196"/>
      <c r="U416" s="196"/>
      <c r="V416" s="196">
        <v>53</v>
      </c>
      <c r="W416" s="196">
        <v>56</v>
      </c>
      <c r="X416" s="196">
        <v>65</v>
      </c>
      <c r="Y416" s="196"/>
      <c r="Z416" s="197">
        <v>94</v>
      </c>
      <c r="AA416" s="197">
        <v>97</v>
      </c>
      <c r="AB416" s="196"/>
      <c r="AC416" s="196">
        <v>71</v>
      </c>
      <c r="AD416" s="196">
        <v>69</v>
      </c>
      <c r="AE416" s="196">
        <v>75</v>
      </c>
      <c r="AF416" s="196"/>
      <c r="AG416" s="196"/>
      <c r="AH416" s="196">
        <v>56</v>
      </c>
      <c r="AI416" s="196">
        <v>55</v>
      </c>
      <c r="AJ416" s="196">
        <v>58</v>
      </c>
      <c r="AK416" s="196"/>
      <c r="AL416" s="197">
        <v>96</v>
      </c>
      <c r="AM416" s="197">
        <v>98</v>
      </c>
      <c r="AN416" s="271">
        <v>73.166666666666671</v>
      </c>
      <c r="AO416" s="271">
        <v>57.166666666666657</v>
      </c>
      <c r="AP416" s="218">
        <v>101</v>
      </c>
      <c r="AQ416" s="219">
        <v>107</v>
      </c>
      <c r="AR416" s="217">
        <v>112.2077922077922</v>
      </c>
      <c r="AS416" s="217">
        <v>96.25</v>
      </c>
      <c r="AT416" s="217"/>
      <c r="AU416" s="217"/>
      <c r="AV416" s="217">
        <v>1092</v>
      </c>
      <c r="AW416" s="217">
        <v>1</v>
      </c>
      <c r="AX416" s="217">
        <v>2</v>
      </c>
      <c r="AY416" s="217">
        <v>4</v>
      </c>
      <c r="AZ416" s="217"/>
      <c r="BA416" s="217"/>
      <c r="BB416" s="217"/>
      <c r="BC416" s="217"/>
      <c r="BD416" s="217"/>
      <c r="BE416" s="217"/>
      <c r="BF416" s="217"/>
      <c r="BG416" s="217"/>
      <c r="BH416" s="217">
        <v>1260</v>
      </c>
      <c r="BI416" s="217">
        <v>2</v>
      </c>
      <c r="BJ416" s="217">
        <v>1</v>
      </c>
      <c r="BK416" s="217">
        <v>1</v>
      </c>
      <c r="BL416" s="217"/>
      <c r="BM416" s="217"/>
      <c r="BN416" s="217"/>
      <c r="BO416" s="217"/>
      <c r="BP416" s="217"/>
      <c r="BQ416" s="217"/>
      <c r="BR416" s="186" t="s">
        <v>194</v>
      </c>
      <c r="BS416" s="186" t="s">
        <v>195</v>
      </c>
      <c r="BT416" s="186" t="s">
        <v>250</v>
      </c>
      <c r="BU416" s="186" t="s">
        <v>219</v>
      </c>
      <c r="BV416" s="186">
        <v>3</v>
      </c>
      <c r="BW416" s="186" t="s">
        <v>247</v>
      </c>
      <c r="BX416" s="186" t="s">
        <v>198</v>
      </c>
      <c r="BY416" s="221">
        <v>1.4999999999999999E-2</v>
      </c>
      <c r="BZ416" s="217">
        <v>7</v>
      </c>
      <c r="CA416" s="217">
        <v>2.333333333333333</v>
      </c>
      <c r="CB416" s="217">
        <v>1094</v>
      </c>
      <c r="CC416" s="217">
        <v>4</v>
      </c>
      <c r="CD416" s="217">
        <v>1.333333333333333</v>
      </c>
      <c r="CE416" s="217">
        <v>1261</v>
      </c>
      <c r="CF416" s="186">
        <v>1</v>
      </c>
      <c r="CG416" s="186">
        <v>1</v>
      </c>
      <c r="CH416" s="101">
        <v>1</v>
      </c>
      <c r="CI416" s="101">
        <v>0</v>
      </c>
      <c r="CJ416" s="101">
        <v>0</v>
      </c>
      <c r="CK416" s="101">
        <v>0</v>
      </c>
      <c r="CL416" s="101">
        <v>0</v>
      </c>
      <c r="CM416" s="101">
        <v>0</v>
      </c>
      <c r="CN416" s="101">
        <v>0</v>
      </c>
      <c r="CO416" s="101">
        <v>11</v>
      </c>
      <c r="CP416" s="220">
        <v>3</v>
      </c>
      <c r="CQ416" s="216">
        <v>2355</v>
      </c>
      <c r="CR416" s="222">
        <v>1.556970983722576E-3</v>
      </c>
      <c r="CS416" s="198">
        <v>0.19800000000000001</v>
      </c>
      <c r="CT416" s="198">
        <v>127.17</v>
      </c>
      <c r="CU416" s="198">
        <v>0.20961111111111111</v>
      </c>
      <c r="CV416" s="198">
        <v>134.6275</v>
      </c>
      <c r="CW416" s="222">
        <v>0.35493827160493829</v>
      </c>
      <c r="CX416" s="272">
        <v>3.2677469135802467E-2</v>
      </c>
      <c r="CY416" s="272">
        <v>3902984.3181818188</v>
      </c>
      <c r="CZ416" s="272">
        <v>361</v>
      </c>
      <c r="DA416" s="272"/>
      <c r="DB416" s="272"/>
      <c r="DC416" s="272"/>
      <c r="DD416" s="230">
        <f t="shared" si="54"/>
        <v>0.35493827160493835</v>
      </c>
      <c r="DE416" s="273">
        <f t="shared" si="55"/>
        <v>2352</v>
      </c>
      <c r="DF416" s="14">
        <f t="shared" si="56"/>
        <v>11</v>
      </c>
      <c r="DG416" s="148">
        <f t="shared" si="57"/>
        <v>4</v>
      </c>
      <c r="DH416" s="148">
        <f t="shared" si="58"/>
        <v>0</v>
      </c>
      <c r="DI416" s="273">
        <f t="shared" si="59"/>
        <v>2356</v>
      </c>
      <c r="DJ416" s="264">
        <f t="shared" si="60"/>
        <v>1.697792869269949E-3</v>
      </c>
      <c r="DL416" s="14" t="str">
        <f>IFERROR(#REF!-AP416,"")</f>
        <v/>
      </c>
      <c r="DN416" s="274" t="str">
        <f>IFERROR(#REF!-M416,"")</f>
        <v/>
      </c>
      <c r="DO416" s="186" t="e">
        <f>IF(#REF!&gt;AQ416,0,1)</f>
        <v>#REF!</v>
      </c>
      <c r="DP416" s="186">
        <f t="shared" si="61"/>
        <v>1</v>
      </c>
      <c r="DQ416" s="186">
        <f t="shared" si="62"/>
        <v>0</v>
      </c>
      <c r="DR416" s="186"/>
      <c r="DS416" s="186"/>
      <c r="DT416" s="186"/>
      <c r="DU416" s="186"/>
      <c r="DV416" s="186"/>
      <c r="DW416" s="186"/>
      <c r="DX416" s="186"/>
      <c r="DY416" s="186"/>
      <c r="DZ416" s="186"/>
      <c r="EA416" s="186"/>
      <c r="EB416" s="186"/>
      <c r="EC416" s="186"/>
      <c r="ED416" s="186"/>
      <c r="EE416" s="186"/>
      <c r="EF416" s="186"/>
      <c r="EG416" s="186"/>
      <c r="EH416" s="186"/>
      <c r="EI416" s="186"/>
      <c r="EJ416" s="186"/>
    </row>
    <row r="417" spans="1:140" s="195" customFormat="1" ht="31.5" hidden="1" customHeight="1" x14ac:dyDescent="0.2">
      <c r="A417" s="214">
        <v>44944</v>
      </c>
      <c r="B417" s="194">
        <v>18</v>
      </c>
      <c r="C417" s="194">
        <v>1</v>
      </c>
      <c r="D417" s="193">
        <v>2023</v>
      </c>
      <c r="E417" s="194">
        <v>1</v>
      </c>
      <c r="F417" s="194">
        <v>1</v>
      </c>
      <c r="G417" s="194">
        <v>7</v>
      </c>
      <c r="H417" s="207" t="s">
        <v>375</v>
      </c>
      <c r="I417" s="148" t="s">
        <v>376</v>
      </c>
      <c r="J417" s="148" t="s">
        <v>193</v>
      </c>
      <c r="K417" s="148">
        <v>3</v>
      </c>
      <c r="L417" s="148">
        <v>2</v>
      </c>
      <c r="M417" s="208">
        <v>111</v>
      </c>
      <c r="N417" s="209">
        <v>103</v>
      </c>
      <c r="O417" s="210">
        <v>118</v>
      </c>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c r="AO417" s="271"/>
      <c r="AP417" s="218">
        <v>108</v>
      </c>
      <c r="AQ417" s="219">
        <v>100</v>
      </c>
      <c r="AR417" s="217"/>
      <c r="AS417" s="217"/>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t="s">
        <v>254</v>
      </c>
      <c r="BS417" s="186" t="s">
        <v>254</v>
      </c>
      <c r="BT417" s="186" t="s">
        <v>377</v>
      </c>
      <c r="BU417" s="186"/>
      <c r="BV417" s="186">
        <v>3</v>
      </c>
      <c r="BW417" s="186" t="s">
        <v>378</v>
      </c>
      <c r="BX417" s="186" t="s">
        <v>198</v>
      </c>
      <c r="BY417" s="221">
        <v>1.4999999999999999E-2</v>
      </c>
      <c r="BZ417" s="217">
        <v>0</v>
      </c>
      <c r="CA417" s="217">
        <v>0</v>
      </c>
      <c r="CB417" s="217">
        <v>0</v>
      </c>
      <c r="CC417" s="217">
        <v>0</v>
      </c>
      <c r="CD417" s="217">
        <v>0</v>
      </c>
      <c r="CE417" s="217">
        <v>0</v>
      </c>
      <c r="CF417" s="186">
        <v>0</v>
      </c>
      <c r="CG417" s="186">
        <v>0</v>
      </c>
      <c r="CH417" s="101">
        <v>0</v>
      </c>
      <c r="CI417" s="101">
        <v>0</v>
      </c>
      <c r="CJ417" s="101">
        <v>0</v>
      </c>
      <c r="CK417" s="101">
        <v>0</v>
      </c>
      <c r="CL417" s="101">
        <v>0</v>
      </c>
      <c r="CM417" s="101">
        <v>0</v>
      </c>
      <c r="CN417" s="101">
        <v>0</v>
      </c>
      <c r="CO417" s="101">
        <v>0</v>
      </c>
      <c r="CP417" s="220">
        <v>0</v>
      </c>
      <c r="CQ417" s="216">
        <v>0</v>
      </c>
      <c r="CR417" s="222"/>
      <c r="CS417" s="198">
        <v>0</v>
      </c>
      <c r="CT417" s="198">
        <v>0</v>
      </c>
      <c r="CU417" s="198"/>
      <c r="CV417" s="198"/>
      <c r="CW417" s="222"/>
      <c r="CX417" s="272"/>
      <c r="CY417" s="272">
        <v>0</v>
      </c>
      <c r="CZ417" s="272">
        <v>361</v>
      </c>
      <c r="DA417" s="272"/>
      <c r="DB417" s="272"/>
      <c r="DC417" s="272"/>
      <c r="DD417" s="230">
        <f t="shared" si="54"/>
        <v>-1</v>
      </c>
      <c r="DE417" s="273">
        <f t="shared" si="55"/>
        <v>0</v>
      </c>
      <c r="DF417" s="14">
        <f t="shared" si="56"/>
        <v>0</v>
      </c>
      <c r="DG417" s="148">
        <f t="shared" si="57"/>
        <v>0</v>
      </c>
      <c r="DH417" s="148" t="str">
        <f t="shared" si="58"/>
        <v/>
      </c>
      <c r="DI417" s="273">
        <f t="shared" si="59"/>
        <v>0</v>
      </c>
      <c r="DJ417" s="264" t="str">
        <f t="shared" si="60"/>
        <v/>
      </c>
      <c r="DL417" s="14" t="str">
        <f>IFERROR(#REF!-AP417,"")</f>
        <v/>
      </c>
      <c r="DN417" s="274" t="str">
        <f>IFERROR(#REF!-M417,"")</f>
        <v/>
      </c>
      <c r="DO417" s="186" t="e">
        <f>IF(#REF!&gt;AQ417,0,1)</f>
        <v>#REF!</v>
      </c>
      <c r="DP417" s="186">
        <f t="shared" si="61"/>
        <v>0</v>
      </c>
      <c r="DQ417" s="186">
        <f t="shared" si="62"/>
        <v>1</v>
      </c>
      <c r="DR417" s="186"/>
      <c r="DS417" s="186"/>
      <c r="DT417" s="186"/>
      <c r="DU417" s="186"/>
      <c r="DV417" s="186"/>
      <c r="DW417" s="186"/>
      <c r="DX417" s="186"/>
      <c r="DY417" s="186"/>
      <c r="DZ417" s="186"/>
      <c r="EA417" s="186"/>
      <c r="EB417" s="186"/>
      <c r="EC417" s="186"/>
      <c r="ED417" s="186"/>
      <c r="EE417" s="186"/>
      <c r="EF417" s="186"/>
      <c r="EG417" s="186"/>
      <c r="EH417" s="186"/>
      <c r="EI417" s="186"/>
      <c r="EJ417" s="186"/>
    </row>
    <row r="418" spans="1:140" s="195" customFormat="1" ht="31.5" hidden="1" customHeight="1" x14ac:dyDescent="0.2">
      <c r="A418" s="214">
        <v>44944</v>
      </c>
      <c r="B418" s="194">
        <v>18</v>
      </c>
      <c r="C418" s="194">
        <v>1</v>
      </c>
      <c r="D418" s="193">
        <v>2023</v>
      </c>
      <c r="E418" s="194">
        <v>1</v>
      </c>
      <c r="F418" s="194">
        <v>2</v>
      </c>
      <c r="G418" s="194">
        <v>7</v>
      </c>
      <c r="H418" s="207" t="s">
        <v>379</v>
      </c>
      <c r="I418" s="148" t="s">
        <v>380</v>
      </c>
      <c r="J418" s="148" t="s">
        <v>193</v>
      </c>
      <c r="K418" s="148">
        <v>3</v>
      </c>
      <c r="L418" s="148">
        <v>2</v>
      </c>
      <c r="M418" s="208">
        <v>113</v>
      </c>
      <c r="N418" s="209">
        <v>105</v>
      </c>
      <c r="O418" s="210">
        <v>120</v>
      </c>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c r="AO418" s="271"/>
      <c r="AP418" s="218">
        <v>108</v>
      </c>
      <c r="AQ418" s="219">
        <v>100</v>
      </c>
      <c r="AR418" s="217"/>
      <c r="AS418" s="217"/>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t="s">
        <v>254</v>
      </c>
      <c r="BS418" s="186" t="s">
        <v>254</v>
      </c>
      <c r="BT418" s="186" t="s">
        <v>381</v>
      </c>
      <c r="BU418" s="186"/>
      <c r="BV418" s="186">
        <v>3</v>
      </c>
      <c r="BW418" s="186" t="s">
        <v>378</v>
      </c>
      <c r="BX418" s="186" t="s">
        <v>198</v>
      </c>
      <c r="BY418" s="221">
        <v>1.4999999999999999E-2</v>
      </c>
      <c r="BZ418" s="217">
        <v>0</v>
      </c>
      <c r="CA418" s="217">
        <v>0</v>
      </c>
      <c r="CB418" s="217">
        <v>0</v>
      </c>
      <c r="CC418" s="217">
        <v>0</v>
      </c>
      <c r="CD418" s="217">
        <v>0</v>
      </c>
      <c r="CE418" s="217">
        <v>0</v>
      </c>
      <c r="CF418" s="186">
        <v>0</v>
      </c>
      <c r="CG418" s="186">
        <v>0</v>
      </c>
      <c r="CH418" s="101">
        <v>0</v>
      </c>
      <c r="CI418" s="101">
        <v>0</v>
      </c>
      <c r="CJ418" s="101">
        <v>0</v>
      </c>
      <c r="CK418" s="101">
        <v>0</v>
      </c>
      <c r="CL418" s="101">
        <v>0</v>
      </c>
      <c r="CM418" s="101">
        <v>0</v>
      </c>
      <c r="CN418" s="101">
        <v>0</v>
      </c>
      <c r="CO418" s="101">
        <v>0</v>
      </c>
      <c r="CP418" s="220">
        <v>0</v>
      </c>
      <c r="CQ418" s="216">
        <v>0</v>
      </c>
      <c r="CR418" s="222"/>
      <c r="CS418" s="198">
        <v>0</v>
      </c>
      <c r="CT418" s="198">
        <v>0</v>
      </c>
      <c r="CU418" s="198"/>
      <c r="CV418" s="198"/>
      <c r="CW418" s="222"/>
      <c r="CX418" s="272"/>
      <c r="CY418" s="272">
        <v>0</v>
      </c>
      <c r="CZ418" s="272">
        <v>361</v>
      </c>
      <c r="DA418" s="272"/>
      <c r="DB418" s="272"/>
      <c r="DC418" s="272"/>
      <c r="DD418" s="230">
        <f t="shared" si="54"/>
        <v>-1</v>
      </c>
      <c r="DE418" s="273">
        <f t="shared" si="55"/>
        <v>0</v>
      </c>
      <c r="DF418" s="14">
        <f t="shared" si="56"/>
        <v>0</v>
      </c>
      <c r="DG418" s="148">
        <f t="shared" si="57"/>
        <v>0</v>
      </c>
      <c r="DH418" s="148" t="str">
        <f t="shared" si="58"/>
        <v/>
      </c>
      <c r="DI418" s="273">
        <f t="shared" si="59"/>
        <v>0</v>
      </c>
      <c r="DJ418" s="264" t="str">
        <f t="shared" si="60"/>
        <v/>
      </c>
      <c r="DL418" s="14" t="str">
        <f>IFERROR(#REF!-AP418,"")</f>
        <v/>
      </c>
      <c r="DN418" s="274" t="str">
        <f>IFERROR(#REF!-M418,"")</f>
        <v/>
      </c>
      <c r="DO418" s="186" t="e">
        <f>IF(#REF!&gt;AQ418,0,1)</f>
        <v>#REF!</v>
      </c>
      <c r="DP418" s="186">
        <f t="shared" si="61"/>
        <v>0</v>
      </c>
      <c r="DQ418" s="186">
        <f t="shared" si="62"/>
        <v>1</v>
      </c>
      <c r="DR418" s="186"/>
      <c r="DS418" s="186"/>
      <c r="DT418" s="186"/>
      <c r="DU418" s="186"/>
      <c r="DV418" s="186"/>
      <c r="DW418" s="186"/>
      <c r="DX418" s="186"/>
      <c r="DY418" s="186"/>
      <c r="DZ418" s="186"/>
      <c r="EA418" s="186"/>
      <c r="EB418" s="186"/>
      <c r="EC418" s="186"/>
      <c r="ED418" s="186"/>
      <c r="EE418" s="186"/>
      <c r="EF418" s="186"/>
      <c r="EG418" s="186"/>
      <c r="EH418" s="186"/>
      <c r="EI418" s="186"/>
      <c r="EJ418" s="186"/>
    </row>
    <row r="419" spans="1:140" s="195" customFormat="1" ht="31.5" hidden="1" customHeight="1" x14ac:dyDescent="0.2">
      <c r="A419" s="214">
        <v>44944</v>
      </c>
      <c r="B419" s="194">
        <v>18</v>
      </c>
      <c r="C419" s="194">
        <v>1</v>
      </c>
      <c r="D419" s="193">
        <v>2023</v>
      </c>
      <c r="E419" s="194">
        <v>29</v>
      </c>
      <c r="F419" s="194">
        <v>81</v>
      </c>
      <c r="G419" s="194">
        <v>7</v>
      </c>
      <c r="H419" s="207" t="s">
        <v>199</v>
      </c>
      <c r="I419" s="148" t="s">
        <v>200</v>
      </c>
      <c r="J419" s="148" t="s">
        <v>193</v>
      </c>
      <c r="K419" s="148">
        <v>2</v>
      </c>
      <c r="L419" s="148">
        <v>3</v>
      </c>
      <c r="M419" s="208">
        <v>388</v>
      </c>
      <c r="N419" s="209">
        <v>360</v>
      </c>
      <c r="O419" s="210">
        <v>415</v>
      </c>
      <c r="P419" s="196"/>
      <c r="Q419" s="196">
        <v>378</v>
      </c>
      <c r="R419" s="196">
        <v>403</v>
      </c>
      <c r="S419" s="196">
        <v>419</v>
      </c>
      <c r="T419" s="196"/>
      <c r="U419" s="196"/>
      <c r="V419" s="196">
        <v>345</v>
      </c>
      <c r="W419" s="196">
        <v>350</v>
      </c>
      <c r="X419" s="196">
        <v>335</v>
      </c>
      <c r="Y419" s="196"/>
      <c r="Z419" s="197"/>
      <c r="AA419" s="197"/>
      <c r="AB419" s="196"/>
      <c r="AC419" s="196">
        <v>521</v>
      </c>
      <c r="AD419" s="196">
        <v>536</v>
      </c>
      <c r="AE419" s="196">
        <v>562</v>
      </c>
      <c r="AF419" s="196"/>
      <c r="AG419" s="196"/>
      <c r="AH419" s="196">
        <v>359</v>
      </c>
      <c r="AI419" s="196">
        <v>372</v>
      </c>
      <c r="AJ419" s="196">
        <v>368</v>
      </c>
      <c r="AK419" s="196"/>
      <c r="AL419" s="197"/>
      <c r="AM419" s="197"/>
      <c r="AN419" s="271">
        <v>469.83333333333331</v>
      </c>
      <c r="AO419" s="271">
        <v>354.83333333333331</v>
      </c>
      <c r="AP419" s="218">
        <v>60</v>
      </c>
      <c r="AQ419" s="219">
        <v>120</v>
      </c>
      <c r="AR419" s="217"/>
      <c r="AS419" s="217"/>
      <c r="AT419" s="217"/>
      <c r="AU419" s="217"/>
      <c r="AV419" s="217">
        <v>640</v>
      </c>
      <c r="AW419" s="217">
        <v>1</v>
      </c>
      <c r="AX419" s="217">
        <v>1</v>
      </c>
      <c r="AY419" s="217">
        <v>5</v>
      </c>
      <c r="AZ419" s="217"/>
      <c r="BA419" s="217"/>
      <c r="BB419" s="217"/>
      <c r="BC419" s="217"/>
      <c r="BD419" s="217"/>
      <c r="BE419" s="217"/>
      <c r="BF419" s="217"/>
      <c r="BG419" s="217"/>
      <c r="BH419" s="217">
        <v>660</v>
      </c>
      <c r="BI419" s="217">
        <v>4</v>
      </c>
      <c r="BJ419" s="217">
        <v>2</v>
      </c>
      <c r="BK419" s="217">
        <v>2</v>
      </c>
      <c r="BL419" s="217"/>
      <c r="BM419" s="217"/>
      <c r="BN419" s="217"/>
      <c r="BO419" s="217"/>
      <c r="BP419" s="217"/>
      <c r="BQ419" s="217"/>
      <c r="BR419" s="186" t="s">
        <v>201</v>
      </c>
      <c r="BS419" s="186" t="s">
        <v>202</v>
      </c>
      <c r="BT419" s="186" t="s">
        <v>203</v>
      </c>
      <c r="BU419" s="186"/>
      <c r="BV419" s="186">
        <v>3</v>
      </c>
      <c r="BW419" s="186" t="s">
        <v>204</v>
      </c>
      <c r="BX419" s="186" t="s">
        <v>198</v>
      </c>
      <c r="BY419" s="221">
        <v>1.4999999999999999E-2</v>
      </c>
      <c r="BZ419" s="217">
        <v>7</v>
      </c>
      <c r="CA419" s="217">
        <v>2.333333333333333</v>
      </c>
      <c r="CB419" s="217">
        <v>642</v>
      </c>
      <c r="CC419" s="217">
        <v>8</v>
      </c>
      <c r="CD419" s="217">
        <v>2.666666666666667</v>
      </c>
      <c r="CE419" s="217">
        <v>662</v>
      </c>
      <c r="CF419" s="186">
        <v>1</v>
      </c>
      <c r="CG419" s="186">
        <v>1</v>
      </c>
      <c r="CH419" s="101">
        <v>2</v>
      </c>
      <c r="CI419" s="101">
        <v>0</v>
      </c>
      <c r="CJ419" s="101">
        <v>0</v>
      </c>
      <c r="CK419" s="101">
        <v>0</v>
      </c>
      <c r="CL419" s="101">
        <v>0</v>
      </c>
      <c r="CM419" s="101">
        <v>0</v>
      </c>
      <c r="CN419" s="101">
        <v>0</v>
      </c>
      <c r="CO419" s="101">
        <v>15</v>
      </c>
      <c r="CP419" s="220">
        <v>5</v>
      </c>
      <c r="CQ419" s="216">
        <v>1304</v>
      </c>
      <c r="CR419" s="222">
        <v>3.8343558282208589E-3</v>
      </c>
      <c r="CS419" s="198">
        <v>1.94</v>
      </c>
      <c r="CT419" s="198">
        <v>505.952</v>
      </c>
      <c r="CU419" s="198">
        <v>1.774166666666666</v>
      </c>
      <c r="CV419" s="198">
        <v>462.70266666666657</v>
      </c>
      <c r="CW419" s="222">
        <v>0.21091065292096209</v>
      </c>
      <c r="CX419" s="272"/>
      <c r="CY419" s="272">
        <v>1283847.2727272729</v>
      </c>
      <c r="CZ419" s="272">
        <v>361</v>
      </c>
      <c r="DA419" s="272"/>
      <c r="DB419" s="272"/>
      <c r="DC419" s="272"/>
      <c r="DD419" s="230">
        <f t="shared" si="54"/>
        <v>0.21091065292096214</v>
      </c>
      <c r="DE419" s="273">
        <f t="shared" si="55"/>
        <v>1300</v>
      </c>
      <c r="DF419" s="14">
        <f t="shared" si="56"/>
        <v>15</v>
      </c>
      <c r="DG419" s="148">
        <f t="shared" si="57"/>
        <v>5</v>
      </c>
      <c r="DH419" s="148" t="str">
        <f t="shared" si="58"/>
        <v/>
      </c>
      <c r="DI419" s="273">
        <f t="shared" si="59"/>
        <v>1305</v>
      </c>
      <c r="DJ419" s="264">
        <f t="shared" si="60"/>
        <v>3.8314176245210726E-3</v>
      </c>
      <c r="DL419" s="14" t="str">
        <f>IFERROR(#REF!-AP419,"")</f>
        <v/>
      </c>
      <c r="DN419" s="274" t="str">
        <f>IFERROR(#REF!-M419,"")</f>
        <v/>
      </c>
      <c r="DO419" s="186" t="e">
        <f>IF(#REF!&gt;AQ419,0,1)</f>
        <v>#REF!</v>
      </c>
      <c r="DP419" s="186">
        <f t="shared" si="61"/>
        <v>0</v>
      </c>
      <c r="DQ419" s="186">
        <f t="shared" si="62"/>
        <v>1</v>
      </c>
      <c r="DR419" s="186"/>
      <c r="DS419" s="186"/>
      <c r="DT419" s="186"/>
      <c r="DU419" s="186"/>
      <c r="DV419" s="186"/>
      <c r="DW419" s="186"/>
      <c r="DX419" s="186"/>
      <c r="DY419" s="186"/>
      <c r="DZ419" s="186"/>
      <c r="EA419" s="186"/>
      <c r="EB419" s="186"/>
      <c r="EC419" s="186"/>
      <c r="ED419" s="186"/>
      <c r="EE419" s="186"/>
      <c r="EF419" s="186"/>
      <c r="EG419" s="186"/>
      <c r="EH419" s="186"/>
      <c r="EI419" s="186"/>
      <c r="EJ419" s="186"/>
    </row>
    <row r="420" spans="1:140" s="195" customFormat="1" ht="31.5" hidden="1" customHeight="1" x14ac:dyDescent="0.2">
      <c r="A420" s="214">
        <v>44944</v>
      </c>
      <c r="B420" s="194">
        <v>18</v>
      </c>
      <c r="C420" s="194">
        <v>1</v>
      </c>
      <c r="D420" s="193">
        <v>2023</v>
      </c>
      <c r="E420" s="194">
        <v>29</v>
      </c>
      <c r="F420" s="194">
        <v>83</v>
      </c>
      <c r="G420" s="194">
        <v>7</v>
      </c>
      <c r="H420" s="207" t="s">
        <v>205</v>
      </c>
      <c r="I420" s="148" t="s">
        <v>206</v>
      </c>
      <c r="J420" s="148" t="s">
        <v>193</v>
      </c>
      <c r="K420" s="148">
        <v>2</v>
      </c>
      <c r="L420" s="148">
        <v>3</v>
      </c>
      <c r="M420" s="208">
        <v>22</v>
      </c>
      <c r="N420" s="209">
        <v>20</v>
      </c>
      <c r="O420" s="210">
        <v>23</v>
      </c>
      <c r="P420" s="196"/>
      <c r="Q420" s="196"/>
      <c r="R420" s="196"/>
      <c r="S420" s="196"/>
      <c r="T420" s="196"/>
      <c r="U420" s="196"/>
      <c r="V420" s="196"/>
      <c r="W420" s="196"/>
      <c r="X420" s="196"/>
      <c r="Y420" s="196"/>
      <c r="Z420" s="197">
        <v>112</v>
      </c>
      <c r="AA420" s="197">
        <v>112</v>
      </c>
      <c r="AB420" s="196"/>
      <c r="AC420" s="196"/>
      <c r="AD420" s="196"/>
      <c r="AE420" s="196"/>
      <c r="AF420" s="196"/>
      <c r="AG420" s="196"/>
      <c r="AH420" s="196"/>
      <c r="AI420" s="196"/>
      <c r="AJ420" s="196"/>
      <c r="AK420" s="196"/>
      <c r="AL420" s="197">
        <v>107</v>
      </c>
      <c r="AM420" s="197">
        <v>112</v>
      </c>
      <c r="AN420" s="271"/>
      <c r="AO420" s="271"/>
      <c r="AP420" s="218">
        <v>60</v>
      </c>
      <c r="AQ420" s="219">
        <v>120</v>
      </c>
      <c r="AR420" s="217">
        <v>65.011286681715575</v>
      </c>
      <c r="AS420" s="217">
        <v>110.75</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t="s">
        <v>201</v>
      </c>
      <c r="BS420" s="186" t="s">
        <v>202</v>
      </c>
      <c r="BT420" s="186" t="s">
        <v>207</v>
      </c>
      <c r="BU420" s="186"/>
      <c r="BV420" s="186">
        <v>3</v>
      </c>
      <c r="BW420" s="186" t="s">
        <v>204</v>
      </c>
      <c r="BX420" s="186" t="s">
        <v>198</v>
      </c>
      <c r="BY420" s="221">
        <v>1.4999999999999999E-2</v>
      </c>
      <c r="BZ420" s="217">
        <v>0</v>
      </c>
      <c r="CA420" s="217">
        <v>0</v>
      </c>
      <c r="CB420" s="217">
        <v>0</v>
      </c>
      <c r="CC420" s="217">
        <v>0</v>
      </c>
      <c r="CD420" s="217">
        <v>0</v>
      </c>
      <c r="CE420" s="217">
        <v>0</v>
      </c>
      <c r="CF420" s="186">
        <v>0</v>
      </c>
      <c r="CG420" s="186">
        <v>0</v>
      </c>
      <c r="CH420" s="101">
        <v>0</v>
      </c>
      <c r="CI420" s="101">
        <v>0</v>
      </c>
      <c r="CJ420" s="101">
        <v>0</v>
      </c>
      <c r="CK420" s="101">
        <v>0</v>
      </c>
      <c r="CL420" s="101">
        <v>0</v>
      </c>
      <c r="CM420" s="101">
        <v>0</v>
      </c>
      <c r="CN420" s="101">
        <v>0</v>
      </c>
      <c r="CO420" s="101">
        <v>0</v>
      </c>
      <c r="CP420" s="220">
        <v>0</v>
      </c>
      <c r="CQ420" s="216">
        <v>0</v>
      </c>
      <c r="CR420" s="222"/>
      <c r="CS420" s="198">
        <v>0</v>
      </c>
      <c r="CT420" s="198">
        <v>0</v>
      </c>
      <c r="CU420" s="198"/>
      <c r="CV420" s="198"/>
      <c r="CW420" s="222"/>
      <c r="CX420" s="272">
        <v>0</v>
      </c>
      <c r="CY420" s="272">
        <v>0</v>
      </c>
      <c r="CZ420" s="272">
        <v>361</v>
      </c>
      <c r="DA420" s="272"/>
      <c r="DB420" s="272"/>
      <c r="DC420" s="272"/>
      <c r="DD420" s="230">
        <f t="shared" si="54"/>
        <v>-1</v>
      </c>
      <c r="DE420" s="273">
        <f t="shared" si="55"/>
        <v>0</v>
      </c>
      <c r="DF420" s="14">
        <f t="shared" si="56"/>
        <v>0</v>
      </c>
      <c r="DG420" s="148">
        <f t="shared" si="57"/>
        <v>0</v>
      </c>
      <c r="DH420" s="148">
        <f t="shared" si="58"/>
        <v>0</v>
      </c>
      <c r="DI420" s="273">
        <f t="shared" si="59"/>
        <v>0</v>
      </c>
      <c r="DJ420" s="264" t="str">
        <f t="shared" si="60"/>
        <v/>
      </c>
      <c r="DL420" s="14" t="str">
        <f>IFERROR(#REF!-AP420,"")</f>
        <v/>
      </c>
      <c r="DN420" s="274" t="str">
        <f>IFERROR(#REF!-M420,"")</f>
        <v/>
      </c>
      <c r="DO420" s="186" t="e">
        <f>IF(#REF!&gt;AQ420,0,1)</f>
        <v>#REF!</v>
      </c>
      <c r="DP420" s="186">
        <f t="shared" si="61"/>
        <v>0</v>
      </c>
      <c r="DQ420" s="186">
        <f t="shared" si="62"/>
        <v>1</v>
      </c>
      <c r="DR420" s="186"/>
      <c r="DS420" s="186"/>
      <c r="DT420" s="186"/>
      <c r="DU420" s="186"/>
      <c r="DV420" s="186"/>
      <c r="DW420" s="186"/>
      <c r="DX420" s="186"/>
      <c r="DY420" s="186"/>
      <c r="DZ420" s="186"/>
      <c r="EA420" s="186"/>
      <c r="EB420" s="186"/>
      <c r="EC420" s="186"/>
      <c r="ED420" s="186"/>
      <c r="EE420" s="186"/>
      <c r="EF420" s="186"/>
      <c r="EG420" s="186"/>
      <c r="EH420" s="186"/>
      <c r="EI420" s="186"/>
      <c r="EJ420" s="186"/>
    </row>
    <row r="421" spans="1:140" s="195" customFormat="1" ht="31.5" hidden="1" customHeight="1" x14ac:dyDescent="0.2">
      <c r="A421" s="214">
        <v>44944</v>
      </c>
      <c r="B421" s="194">
        <v>18</v>
      </c>
      <c r="C421" s="194">
        <v>1</v>
      </c>
      <c r="D421" s="193">
        <v>2023</v>
      </c>
      <c r="E421" s="194">
        <v>423</v>
      </c>
      <c r="F421" s="194">
        <v>669</v>
      </c>
      <c r="G421" s="194">
        <v>8</v>
      </c>
      <c r="H421" s="207" t="s">
        <v>241</v>
      </c>
      <c r="I421" s="148" t="s">
        <v>242</v>
      </c>
      <c r="J421" s="148" t="s">
        <v>193</v>
      </c>
      <c r="K421" s="148">
        <v>2</v>
      </c>
      <c r="L421" s="148">
        <v>2</v>
      </c>
      <c r="M421" s="208">
        <v>954</v>
      </c>
      <c r="N421" s="209">
        <v>897</v>
      </c>
      <c r="O421" s="210">
        <v>1021</v>
      </c>
      <c r="P421" s="196"/>
      <c r="Q421" s="196">
        <v>1294</v>
      </c>
      <c r="R421" s="196">
        <v>1144</v>
      </c>
      <c r="S421" s="196">
        <v>1460</v>
      </c>
      <c r="T421" s="196"/>
      <c r="U421" s="196"/>
      <c r="V421" s="196">
        <v>999</v>
      </c>
      <c r="W421" s="196">
        <v>931</v>
      </c>
      <c r="X421" s="196">
        <v>963</v>
      </c>
      <c r="Y421" s="196"/>
      <c r="Z421" s="197">
        <v>153</v>
      </c>
      <c r="AA421" s="197">
        <v>156</v>
      </c>
      <c r="AB421" s="196"/>
      <c r="AC421" s="196">
        <v>1484</v>
      </c>
      <c r="AD421" s="196">
        <v>1416</v>
      </c>
      <c r="AE421" s="196">
        <v>1381</v>
      </c>
      <c r="AF421" s="196"/>
      <c r="AG421" s="196"/>
      <c r="AH421" s="196">
        <v>980</v>
      </c>
      <c r="AI421" s="196">
        <v>967</v>
      </c>
      <c r="AJ421" s="196">
        <v>989</v>
      </c>
      <c r="AK421" s="196"/>
      <c r="AL421" s="197">
        <v>159</v>
      </c>
      <c r="AM421" s="197">
        <v>155</v>
      </c>
      <c r="AN421" s="271">
        <v>1363.166666666667</v>
      </c>
      <c r="AO421" s="271">
        <v>971.5</v>
      </c>
      <c r="AP421" s="218">
        <v>40</v>
      </c>
      <c r="AQ421" s="219">
        <v>180</v>
      </c>
      <c r="AR421" s="217">
        <v>46.227929373996787</v>
      </c>
      <c r="AS421" s="217">
        <v>155.75</v>
      </c>
      <c r="AT421" s="217"/>
      <c r="AU421" s="217"/>
      <c r="AV421" s="217">
        <v>606</v>
      </c>
      <c r="AW421" s="217">
        <v>3</v>
      </c>
      <c r="AX421" s="217">
        <v>1</v>
      </c>
      <c r="AY421" s="217">
        <v>6</v>
      </c>
      <c r="AZ421" s="217"/>
      <c r="BA421" s="217"/>
      <c r="BB421" s="217"/>
      <c r="BC421" s="217"/>
      <c r="BD421" s="217"/>
      <c r="BE421" s="217"/>
      <c r="BF421" s="217"/>
      <c r="BG421" s="217"/>
      <c r="BH421" s="217">
        <v>384</v>
      </c>
      <c r="BI421" s="217">
        <v>10</v>
      </c>
      <c r="BJ421" s="217">
        <v>6</v>
      </c>
      <c r="BK421" s="217">
        <v>2</v>
      </c>
      <c r="BL421" s="217"/>
      <c r="BM421" s="217"/>
      <c r="BN421" s="217"/>
      <c r="BO421" s="217"/>
      <c r="BP421" s="217"/>
      <c r="BQ421" s="217"/>
      <c r="BR421" s="186" t="s">
        <v>194</v>
      </c>
      <c r="BS421" s="186" t="s">
        <v>195</v>
      </c>
      <c r="BT421" s="186" t="s">
        <v>243</v>
      </c>
      <c r="BU421" s="186" t="s">
        <v>197</v>
      </c>
      <c r="BV421" s="186">
        <v>3</v>
      </c>
      <c r="BW421" s="186" t="s">
        <v>241</v>
      </c>
      <c r="BX421" s="186" t="s">
        <v>198</v>
      </c>
      <c r="BY421" s="221">
        <v>1.4999999999999999E-2</v>
      </c>
      <c r="BZ421" s="217">
        <v>10</v>
      </c>
      <c r="CA421" s="217">
        <v>5</v>
      </c>
      <c r="CB421" s="217">
        <v>611</v>
      </c>
      <c r="CC421" s="217">
        <v>18</v>
      </c>
      <c r="CD421" s="217">
        <v>9</v>
      </c>
      <c r="CE421" s="217">
        <v>393</v>
      </c>
      <c r="CF421" s="186">
        <v>6</v>
      </c>
      <c r="CG421" s="186">
        <v>3</v>
      </c>
      <c r="CH421" s="101">
        <v>4</v>
      </c>
      <c r="CI421" s="101">
        <v>0</v>
      </c>
      <c r="CJ421" s="101">
        <v>0</v>
      </c>
      <c r="CK421" s="101">
        <v>0</v>
      </c>
      <c r="CL421" s="101">
        <v>0</v>
      </c>
      <c r="CM421" s="101">
        <v>0</v>
      </c>
      <c r="CN421" s="101">
        <v>0</v>
      </c>
      <c r="CO421" s="101">
        <v>28</v>
      </c>
      <c r="CP421" s="220">
        <v>14</v>
      </c>
      <c r="CQ421" s="216">
        <v>1004</v>
      </c>
      <c r="CR421" s="222">
        <v>1.3944223107569719E-2</v>
      </c>
      <c r="CS421" s="198">
        <v>13.356</v>
      </c>
      <c r="CT421" s="198">
        <v>957.81600000000003</v>
      </c>
      <c r="CU421" s="198">
        <v>13.601000000000001</v>
      </c>
      <c r="CV421" s="198">
        <v>975.38599999999997</v>
      </c>
      <c r="CW421" s="222">
        <v>0.42889587700908471</v>
      </c>
      <c r="CX421" s="272">
        <v>0.30284722222222232</v>
      </c>
      <c r="CY421" s="272">
        <v>658989.09090909082</v>
      </c>
      <c r="CZ421" s="272">
        <v>361</v>
      </c>
      <c r="DA421" s="272"/>
      <c r="DB421" s="272"/>
      <c r="DC421" s="272"/>
      <c r="DD421" s="230">
        <f t="shared" si="54"/>
        <v>0.42889587700908488</v>
      </c>
      <c r="DE421" s="273">
        <f t="shared" si="55"/>
        <v>990</v>
      </c>
      <c r="DF421" s="14">
        <f t="shared" si="56"/>
        <v>28</v>
      </c>
      <c r="DG421" s="148">
        <f t="shared" si="57"/>
        <v>14</v>
      </c>
      <c r="DH421" s="148">
        <f t="shared" si="58"/>
        <v>0.3</v>
      </c>
      <c r="DI421" s="273">
        <f t="shared" si="59"/>
        <v>1004</v>
      </c>
      <c r="DJ421" s="264">
        <f t="shared" si="60"/>
        <v>1.3944223107569721E-2</v>
      </c>
      <c r="DL421" s="14" t="str">
        <f>IFERROR(#REF!-AP421,"")</f>
        <v/>
      </c>
      <c r="DN421" s="274" t="str">
        <f>IFERROR(#REF!-M421,"")</f>
        <v/>
      </c>
      <c r="DO421" s="186" t="e">
        <f>IF(#REF!&gt;AQ421,0,1)</f>
        <v>#REF!</v>
      </c>
      <c r="DP421" s="186">
        <f t="shared" si="61"/>
        <v>1</v>
      </c>
      <c r="DQ421" s="186">
        <f t="shared" si="62"/>
        <v>1</v>
      </c>
      <c r="DR421" s="186"/>
      <c r="DS421" s="186"/>
      <c r="DT421" s="186"/>
      <c r="DU421" s="186"/>
      <c r="DV421" s="186"/>
      <c r="DW421" s="186"/>
      <c r="DX421" s="186"/>
      <c r="DY421" s="186"/>
      <c r="DZ421" s="186"/>
      <c r="EA421" s="186"/>
      <c r="EB421" s="186"/>
      <c r="EC421" s="186"/>
      <c r="ED421" s="186"/>
      <c r="EE421" s="186"/>
      <c r="EF421" s="186"/>
      <c r="EG421" s="186"/>
      <c r="EH421" s="186"/>
      <c r="EI421" s="186"/>
      <c r="EJ421" s="186"/>
    </row>
    <row r="422" spans="1:140" s="195" customFormat="1" ht="31.5" hidden="1" customHeight="1" x14ac:dyDescent="0.2">
      <c r="A422" s="214">
        <v>44944</v>
      </c>
      <c r="B422" s="194">
        <v>18</v>
      </c>
      <c r="C422" s="194">
        <v>1</v>
      </c>
      <c r="D422" s="193">
        <v>2023</v>
      </c>
      <c r="E422" s="194">
        <v>384</v>
      </c>
      <c r="F422" s="194">
        <v>556</v>
      </c>
      <c r="G422" s="194">
        <v>9</v>
      </c>
      <c r="H422" s="207" t="s">
        <v>317</v>
      </c>
      <c r="I422" s="148" t="s">
        <v>318</v>
      </c>
      <c r="J422" s="148" t="s">
        <v>193</v>
      </c>
      <c r="K422" s="148">
        <v>1</v>
      </c>
      <c r="L422" s="148">
        <v>6</v>
      </c>
      <c r="M422" s="208">
        <v>1066</v>
      </c>
      <c r="N422" s="209">
        <v>1003</v>
      </c>
      <c r="O422" s="210">
        <v>1141</v>
      </c>
      <c r="P422" s="196"/>
      <c r="Q422" s="196">
        <v>1557</v>
      </c>
      <c r="R422" s="196">
        <v>1725</v>
      </c>
      <c r="S422" s="196">
        <v>1634</v>
      </c>
      <c r="T422" s="196"/>
      <c r="U422" s="196"/>
      <c r="V422" s="196">
        <v>1265</v>
      </c>
      <c r="W422" s="196">
        <v>1248</v>
      </c>
      <c r="X422" s="196">
        <v>1310</v>
      </c>
      <c r="Y422" s="196"/>
      <c r="Z422" s="197">
        <v>156</v>
      </c>
      <c r="AA422" s="197">
        <v>147</v>
      </c>
      <c r="AB422" s="196"/>
      <c r="AC422" s="196">
        <v>1756</v>
      </c>
      <c r="AD422" s="196">
        <v>1712</v>
      </c>
      <c r="AE422" s="196">
        <v>1751</v>
      </c>
      <c r="AF422" s="196"/>
      <c r="AG422" s="196"/>
      <c r="AH422" s="196">
        <v>1274</v>
      </c>
      <c r="AI422" s="196">
        <v>1277</v>
      </c>
      <c r="AJ422" s="196">
        <v>1295</v>
      </c>
      <c r="AK422" s="196"/>
      <c r="AL422" s="197">
        <v>157</v>
      </c>
      <c r="AM422" s="197">
        <v>154</v>
      </c>
      <c r="AN422" s="271">
        <v>1689.166666666667</v>
      </c>
      <c r="AO422" s="271">
        <v>1278.166666666667</v>
      </c>
      <c r="AP422" s="218">
        <v>21</v>
      </c>
      <c r="AQ422" s="219">
        <v>180</v>
      </c>
      <c r="AR422" s="217">
        <v>23.45276872964169</v>
      </c>
      <c r="AS422" s="217">
        <v>153.5</v>
      </c>
      <c r="AT422" s="217"/>
      <c r="AU422" s="217"/>
      <c r="AV422" s="217">
        <v>168</v>
      </c>
      <c r="AW422" s="217">
        <v>4</v>
      </c>
      <c r="AX422" s="217">
        <v>5</v>
      </c>
      <c r="AY422" s="217">
        <v>7</v>
      </c>
      <c r="AZ422" s="217">
        <v>2</v>
      </c>
      <c r="BA422" s="217"/>
      <c r="BB422" s="217"/>
      <c r="BC422" s="217"/>
      <c r="BD422" s="217"/>
      <c r="BE422" s="217"/>
      <c r="BF422" s="217"/>
      <c r="BG422" s="217"/>
      <c r="BH422" s="217">
        <v>216</v>
      </c>
      <c r="BI422" s="217">
        <v>6</v>
      </c>
      <c r="BJ422" s="217">
        <v>6</v>
      </c>
      <c r="BK422" s="217">
        <v>6</v>
      </c>
      <c r="BL422" s="217"/>
      <c r="BM422" s="217"/>
      <c r="BN422" s="217"/>
      <c r="BO422" s="217"/>
      <c r="BP422" s="217"/>
      <c r="BQ422" s="217"/>
      <c r="BR422" s="186" t="s">
        <v>194</v>
      </c>
      <c r="BS422" s="186" t="s">
        <v>195</v>
      </c>
      <c r="BT422" s="186" t="s">
        <v>319</v>
      </c>
      <c r="BU422" s="186" t="s">
        <v>197</v>
      </c>
      <c r="BV422" s="186">
        <v>3</v>
      </c>
      <c r="BW422" s="186" t="s">
        <v>320</v>
      </c>
      <c r="BX422" s="186" t="s">
        <v>198</v>
      </c>
      <c r="BY422" s="221">
        <v>1.4999999999999999E-2</v>
      </c>
      <c r="BZ422" s="217">
        <v>18</v>
      </c>
      <c r="CA422" s="217">
        <v>3</v>
      </c>
      <c r="CB422" s="217">
        <v>171</v>
      </c>
      <c r="CC422" s="217">
        <v>18</v>
      </c>
      <c r="CD422" s="217">
        <v>3</v>
      </c>
      <c r="CE422" s="217">
        <v>219</v>
      </c>
      <c r="CF422" s="186">
        <v>1</v>
      </c>
      <c r="CG422" s="186">
        <v>1</v>
      </c>
      <c r="CH422" s="101">
        <v>2</v>
      </c>
      <c r="CI422" s="101">
        <v>0</v>
      </c>
      <c r="CJ422" s="101">
        <v>0</v>
      </c>
      <c r="CK422" s="101">
        <v>0</v>
      </c>
      <c r="CL422" s="101">
        <v>0</v>
      </c>
      <c r="CM422" s="101">
        <v>0</v>
      </c>
      <c r="CN422" s="101">
        <v>0</v>
      </c>
      <c r="CO422" s="101">
        <v>36</v>
      </c>
      <c r="CP422" s="220">
        <v>6</v>
      </c>
      <c r="CQ422" s="216">
        <v>390</v>
      </c>
      <c r="CR422" s="222">
        <v>1.5384615384615391E-2</v>
      </c>
      <c r="CS422" s="198">
        <v>6.3959999999999999</v>
      </c>
      <c r="CT422" s="198">
        <v>415.74</v>
      </c>
      <c r="CU422" s="198">
        <v>7.6689999999999996</v>
      </c>
      <c r="CV422" s="198">
        <v>498.48500000000013</v>
      </c>
      <c r="CW422" s="222">
        <v>0.58458411507191999</v>
      </c>
      <c r="CX422" s="272">
        <v>0.25583333333333341</v>
      </c>
      <c r="CY422" s="272">
        <v>134390.45454545459</v>
      </c>
      <c r="CZ422" s="272">
        <v>361</v>
      </c>
      <c r="DA422" s="272"/>
      <c r="DB422" s="272"/>
      <c r="DC422" s="272"/>
      <c r="DD422" s="230">
        <f t="shared" si="54"/>
        <v>0.58458411507192021</v>
      </c>
      <c r="DE422" s="273">
        <f t="shared" si="55"/>
        <v>384</v>
      </c>
      <c r="DF422" s="14">
        <f t="shared" si="56"/>
        <v>36</v>
      </c>
      <c r="DG422" s="148">
        <f t="shared" si="57"/>
        <v>6</v>
      </c>
      <c r="DH422" s="148">
        <f t="shared" si="58"/>
        <v>0.3</v>
      </c>
      <c r="DI422" s="273">
        <f t="shared" si="59"/>
        <v>390</v>
      </c>
      <c r="DJ422" s="264">
        <f t="shared" si="60"/>
        <v>1.5384615384615385E-2</v>
      </c>
      <c r="DL422" s="14" t="str">
        <f>IFERROR(#REF!-AP422,"")</f>
        <v/>
      </c>
      <c r="DN422" s="274" t="str">
        <f>IFERROR(#REF!-M422,"")</f>
        <v/>
      </c>
      <c r="DO422" s="186" t="e">
        <f>IF(#REF!&gt;AQ422,0,1)</f>
        <v>#REF!</v>
      </c>
      <c r="DP422" s="186">
        <f t="shared" si="61"/>
        <v>1</v>
      </c>
      <c r="DQ422" s="186">
        <f t="shared" si="62"/>
        <v>0</v>
      </c>
      <c r="DR422" s="186"/>
      <c r="DS422" s="186"/>
      <c r="DT422" s="186"/>
      <c r="DU422" s="186"/>
      <c r="DV422" s="186"/>
      <c r="DW422" s="186"/>
      <c r="DX422" s="186"/>
      <c r="DY422" s="186"/>
      <c r="DZ422" s="186"/>
      <c r="EA422" s="186"/>
      <c r="EB422" s="186"/>
      <c r="EC422" s="186"/>
      <c r="ED422" s="186"/>
      <c r="EE422" s="186"/>
      <c r="EF422" s="186"/>
      <c r="EG422" s="186"/>
      <c r="EH422" s="186"/>
      <c r="EI422" s="186"/>
      <c r="EJ422" s="186"/>
    </row>
    <row r="423" spans="1:140" s="195" customFormat="1" ht="31.5" hidden="1" customHeight="1" x14ac:dyDescent="0.2">
      <c r="A423" s="214">
        <v>44944</v>
      </c>
      <c r="B423" s="194">
        <v>18</v>
      </c>
      <c r="C423" s="194">
        <v>1</v>
      </c>
      <c r="D423" s="193">
        <v>2023</v>
      </c>
      <c r="E423" s="194">
        <v>384</v>
      </c>
      <c r="F423" s="194">
        <v>557</v>
      </c>
      <c r="G423" s="194">
        <v>9</v>
      </c>
      <c r="H423" s="207" t="s">
        <v>321</v>
      </c>
      <c r="I423" s="148" t="s">
        <v>322</v>
      </c>
      <c r="J423" s="148" t="s">
        <v>193</v>
      </c>
      <c r="K423" s="148">
        <v>1</v>
      </c>
      <c r="L423" s="148">
        <v>6</v>
      </c>
      <c r="M423" s="208">
        <v>182</v>
      </c>
      <c r="N423" s="209">
        <v>171</v>
      </c>
      <c r="O423" s="210">
        <v>194</v>
      </c>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c r="AO423" s="271"/>
      <c r="AP423" s="218">
        <v>21</v>
      </c>
      <c r="AQ423" s="219">
        <v>180</v>
      </c>
      <c r="AR423" s="217"/>
      <c r="AS423" s="217"/>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t="s">
        <v>194</v>
      </c>
      <c r="BS423" s="186" t="s">
        <v>195</v>
      </c>
      <c r="BT423" s="186" t="s">
        <v>323</v>
      </c>
      <c r="BU423" s="186" t="s">
        <v>324</v>
      </c>
      <c r="BV423" s="186">
        <v>3</v>
      </c>
      <c r="BW423" s="186" t="s">
        <v>320</v>
      </c>
      <c r="BX423" s="186" t="s">
        <v>198</v>
      </c>
      <c r="BY423" s="221">
        <v>1.4999999999999999E-2</v>
      </c>
      <c r="BZ423" s="217">
        <v>0</v>
      </c>
      <c r="CA423" s="217">
        <v>0</v>
      </c>
      <c r="CB423" s="217">
        <v>0</v>
      </c>
      <c r="CC423" s="217">
        <v>0</v>
      </c>
      <c r="CD423" s="217">
        <v>0</v>
      </c>
      <c r="CE423" s="217">
        <v>0</v>
      </c>
      <c r="CF423" s="186">
        <v>0</v>
      </c>
      <c r="CG423" s="186">
        <v>0</v>
      </c>
      <c r="CH423" s="101">
        <v>0</v>
      </c>
      <c r="CI423" s="101">
        <v>0</v>
      </c>
      <c r="CJ423" s="101">
        <v>0</v>
      </c>
      <c r="CK423" s="101">
        <v>0</v>
      </c>
      <c r="CL423" s="101">
        <v>0</v>
      </c>
      <c r="CM423" s="101">
        <v>0</v>
      </c>
      <c r="CN423" s="101">
        <v>0</v>
      </c>
      <c r="CO423" s="101">
        <v>0</v>
      </c>
      <c r="CP423" s="220">
        <v>0</v>
      </c>
      <c r="CQ423" s="216">
        <v>0</v>
      </c>
      <c r="CR423" s="222"/>
      <c r="CS423" s="198">
        <v>0</v>
      </c>
      <c r="CT423" s="198">
        <v>0</v>
      </c>
      <c r="CU423" s="198"/>
      <c r="CV423" s="198"/>
      <c r="CW423" s="222"/>
      <c r="CX423" s="272"/>
      <c r="CY423" s="272">
        <v>0</v>
      </c>
      <c r="CZ423" s="272">
        <v>361</v>
      </c>
      <c r="DA423" s="272"/>
      <c r="DB423" s="272"/>
      <c r="DC423" s="272"/>
      <c r="DD423" s="230">
        <f t="shared" si="54"/>
        <v>-1</v>
      </c>
      <c r="DE423" s="273">
        <f t="shared" si="55"/>
        <v>0</v>
      </c>
      <c r="DF423" s="14">
        <f t="shared" si="56"/>
        <v>0</v>
      </c>
      <c r="DG423" s="148">
        <f t="shared" si="57"/>
        <v>0</v>
      </c>
      <c r="DH423" s="148" t="str">
        <f t="shared" si="58"/>
        <v/>
      </c>
      <c r="DI423" s="273">
        <f t="shared" si="59"/>
        <v>0</v>
      </c>
      <c r="DJ423" s="264" t="str">
        <f t="shared" si="60"/>
        <v/>
      </c>
      <c r="DL423" s="14" t="str">
        <f>IFERROR(#REF!-AP423,"")</f>
        <v/>
      </c>
      <c r="DN423" s="274" t="str">
        <f>IFERROR(#REF!-M423,"")</f>
        <v/>
      </c>
      <c r="DO423" s="186" t="e">
        <f>IF(#REF!&gt;AQ423,0,1)</f>
        <v>#REF!</v>
      </c>
      <c r="DP423" s="186">
        <f t="shared" si="61"/>
        <v>0</v>
      </c>
      <c r="DQ423" s="186">
        <f t="shared" si="62"/>
        <v>1</v>
      </c>
      <c r="DR423" s="186"/>
      <c r="DS423" s="186"/>
      <c r="DT423" s="186"/>
      <c r="DU423" s="186"/>
      <c r="DV423" s="186"/>
      <c r="DW423" s="186"/>
      <c r="DX423" s="186"/>
      <c r="DY423" s="186"/>
      <c r="DZ423" s="186"/>
      <c r="EA423" s="186"/>
      <c r="EB423" s="186"/>
      <c r="EC423" s="186"/>
      <c r="ED423" s="186"/>
      <c r="EE423" s="186"/>
      <c r="EF423" s="186"/>
      <c r="EG423" s="186"/>
      <c r="EH423" s="186"/>
      <c r="EI423" s="186"/>
      <c r="EJ423" s="186"/>
    </row>
    <row r="424" spans="1:140" s="195" customFormat="1" ht="31.5" hidden="1" customHeight="1" x14ac:dyDescent="0.2">
      <c r="A424" s="214">
        <v>44944</v>
      </c>
      <c r="B424" s="194">
        <v>18</v>
      </c>
      <c r="C424" s="194">
        <v>1</v>
      </c>
      <c r="D424" s="193">
        <v>2023</v>
      </c>
      <c r="E424" s="194">
        <v>571</v>
      </c>
      <c r="F424" s="194">
        <v>1064</v>
      </c>
      <c r="G424" s="194">
        <v>9</v>
      </c>
      <c r="H424" s="207" t="s">
        <v>396</v>
      </c>
      <c r="I424" s="148" t="s">
        <v>397</v>
      </c>
      <c r="J424" s="148" t="s">
        <v>193</v>
      </c>
      <c r="K424" s="148">
        <v>1</v>
      </c>
      <c r="L424" s="148"/>
      <c r="M424" s="208">
        <v>0</v>
      </c>
      <c r="N424" s="209">
        <v>0</v>
      </c>
      <c r="O424" s="210">
        <v>0</v>
      </c>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c r="AO424" s="271"/>
      <c r="AP424" s="218">
        <v>20</v>
      </c>
      <c r="AQ424" s="219">
        <v>180</v>
      </c>
      <c r="AR424" s="217"/>
      <c r="AS424" s="217"/>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t="s">
        <v>194</v>
      </c>
      <c r="BS424" s="186" t="s">
        <v>195</v>
      </c>
      <c r="BT424" s="186" t="s">
        <v>398</v>
      </c>
      <c r="BU424" s="186" t="s">
        <v>197</v>
      </c>
      <c r="BV424" s="186">
        <v>3</v>
      </c>
      <c r="BW424" s="186" t="s">
        <v>399</v>
      </c>
      <c r="BX424" s="186" t="s">
        <v>198</v>
      </c>
      <c r="BY424" s="221">
        <v>1.4999999999999999E-2</v>
      </c>
      <c r="BZ424" s="217">
        <v>0</v>
      </c>
      <c r="CA424" s="217"/>
      <c r="CB424" s="217">
        <v>0</v>
      </c>
      <c r="CC424" s="217">
        <v>0</v>
      </c>
      <c r="CD424" s="217"/>
      <c r="CE424" s="217">
        <v>0</v>
      </c>
      <c r="CF424" s="186">
        <v>0</v>
      </c>
      <c r="CG424" s="186">
        <v>0</v>
      </c>
      <c r="CH424" s="101">
        <v>0</v>
      </c>
      <c r="CI424" s="101">
        <v>0</v>
      </c>
      <c r="CJ424" s="101">
        <v>0</v>
      </c>
      <c r="CK424" s="101">
        <v>0</v>
      </c>
      <c r="CL424" s="101">
        <v>0</v>
      </c>
      <c r="CM424" s="101">
        <v>0</v>
      </c>
      <c r="CN424" s="101">
        <v>0</v>
      </c>
      <c r="CO424" s="101">
        <v>0</v>
      </c>
      <c r="CP424" s="220">
        <v>0</v>
      </c>
      <c r="CQ424" s="216">
        <v>0</v>
      </c>
      <c r="CR424" s="222"/>
      <c r="CS424" s="198">
        <v>0</v>
      </c>
      <c r="CT424" s="198">
        <v>0</v>
      </c>
      <c r="CU424" s="198"/>
      <c r="CV424" s="198"/>
      <c r="CW424" s="222"/>
      <c r="CX424" s="272"/>
      <c r="CY424" s="272">
        <v>0</v>
      </c>
      <c r="CZ424" s="272">
        <v>361</v>
      </c>
      <c r="DA424" s="272"/>
      <c r="DB424" s="272"/>
      <c r="DC424" s="272"/>
      <c r="DD424" s="230" t="str">
        <f t="shared" si="54"/>
        <v/>
      </c>
      <c r="DE424" s="273">
        <f t="shared" si="55"/>
        <v>0</v>
      </c>
      <c r="DF424" s="14">
        <f t="shared" si="56"/>
        <v>0</v>
      </c>
      <c r="DG424" s="148" t="str">
        <f t="shared" si="57"/>
        <v/>
      </c>
      <c r="DH424" s="148" t="str">
        <f t="shared" si="58"/>
        <v/>
      </c>
      <c r="DI424" s="273" t="str">
        <f t="shared" si="59"/>
        <v/>
      </c>
      <c r="DJ424" s="264" t="str">
        <f t="shared" si="60"/>
        <v/>
      </c>
      <c r="DL424" s="14" t="str">
        <f>IFERROR(#REF!-AP424,"")</f>
        <v/>
      </c>
      <c r="DN424" s="274" t="str">
        <f>IFERROR(#REF!-M424,"")</f>
        <v/>
      </c>
      <c r="DO424" s="186" t="e">
        <f>IF(#REF!&gt;AQ424,0,1)</f>
        <v>#REF!</v>
      </c>
      <c r="DP424" s="186">
        <f t="shared" si="61"/>
        <v>1</v>
      </c>
      <c r="DQ424" s="186">
        <f t="shared" si="62"/>
        <v>1</v>
      </c>
      <c r="DR424" s="186"/>
      <c r="DS424" s="186"/>
      <c r="DT424" s="186"/>
      <c r="DU424" s="186"/>
      <c r="DV424" s="186"/>
      <c r="DW424" s="186"/>
      <c r="DX424" s="186"/>
      <c r="DY424" s="186"/>
      <c r="DZ424" s="186"/>
      <c r="EA424" s="186"/>
      <c r="EB424" s="186"/>
      <c r="EC424" s="186"/>
      <c r="ED424" s="186"/>
      <c r="EE424" s="186"/>
      <c r="EF424" s="186"/>
      <c r="EG424" s="186"/>
      <c r="EH424" s="186"/>
      <c r="EI424" s="186"/>
      <c r="EJ424" s="186"/>
    </row>
    <row r="425" spans="1:140" s="195" customFormat="1" ht="31.5" hidden="1" customHeight="1" x14ac:dyDescent="0.2">
      <c r="A425" s="214">
        <v>44944</v>
      </c>
      <c r="B425" s="194">
        <v>18</v>
      </c>
      <c r="C425" s="194">
        <v>1</v>
      </c>
      <c r="D425" s="193">
        <v>2023</v>
      </c>
      <c r="E425" s="194">
        <v>571</v>
      </c>
      <c r="F425" s="194">
        <v>1065</v>
      </c>
      <c r="G425" s="194">
        <v>9</v>
      </c>
      <c r="H425" s="207" t="s">
        <v>400</v>
      </c>
      <c r="I425" s="148" t="s">
        <v>401</v>
      </c>
      <c r="J425" s="148" t="s">
        <v>193</v>
      </c>
      <c r="K425" s="148">
        <v>1</v>
      </c>
      <c r="L425" s="148"/>
      <c r="M425" s="208">
        <v>69</v>
      </c>
      <c r="N425" s="209">
        <v>66</v>
      </c>
      <c r="O425" s="210">
        <v>73</v>
      </c>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c r="AO425" s="271"/>
      <c r="AP425" s="218">
        <v>20</v>
      </c>
      <c r="AQ425" s="219">
        <v>180</v>
      </c>
      <c r="AR425" s="217"/>
      <c r="AS425" s="217"/>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t="s">
        <v>194</v>
      </c>
      <c r="BS425" s="186" t="s">
        <v>195</v>
      </c>
      <c r="BT425" s="186" t="s">
        <v>402</v>
      </c>
      <c r="BU425" s="186" t="s">
        <v>197</v>
      </c>
      <c r="BV425" s="186">
        <v>3</v>
      </c>
      <c r="BW425" s="186" t="s">
        <v>399</v>
      </c>
      <c r="BX425" s="186" t="s">
        <v>198</v>
      </c>
      <c r="BY425" s="221">
        <v>1.4999999999999999E-2</v>
      </c>
      <c r="BZ425" s="217">
        <v>0</v>
      </c>
      <c r="CA425" s="217"/>
      <c r="CB425" s="217">
        <v>0</v>
      </c>
      <c r="CC425" s="217">
        <v>0</v>
      </c>
      <c r="CD425" s="217"/>
      <c r="CE425" s="217">
        <v>0</v>
      </c>
      <c r="CF425" s="186">
        <v>0</v>
      </c>
      <c r="CG425" s="186">
        <v>0</v>
      </c>
      <c r="CH425" s="101">
        <v>0</v>
      </c>
      <c r="CI425" s="101">
        <v>0</v>
      </c>
      <c r="CJ425" s="101">
        <v>0</v>
      </c>
      <c r="CK425" s="101">
        <v>0</v>
      </c>
      <c r="CL425" s="101">
        <v>0</v>
      </c>
      <c r="CM425" s="101">
        <v>0</v>
      </c>
      <c r="CN425" s="101">
        <v>0</v>
      </c>
      <c r="CO425" s="101">
        <v>0</v>
      </c>
      <c r="CP425" s="220">
        <v>0</v>
      </c>
      <c r="CQ425" s="216">
        <v>0</v>
      </c>
      <c r="CR425" s="222"/>
      <c r="CS425" s="198">
        <v>0</v>
      </c>
      <c r="CT425" s="198">
        <v>0</v>
      </c>
      <c r="CU425" s="198"/>
      <c r="CV425" s="198"/>
      <c r="CW425" s="222"/>
      <c r="CX425" s="272"/>
      <c r="CY425" s="272">
        <v>0</v>
      </c>
      <c r="CZ425" s="272">
        <v>361</v>
      </c>
      <c r="DA425" s="272"/>
      <c r="DB425" s="272"/>
      <c r="DC425" s="272"/>
      <c r="DD425" s="230">
        <f t="shared" si="54"/>
        <v>-1</v>
      </c>
      <c r="DE425" s="273">
        <f t="shared" si="55"/>
        <v>0</v>
      </c>
      <c r="DF425" s="14">
        <f t="shared" si="56"/>
        <v>0</v>
      </c>
      <c r="DG425" s="148" t="str">
        <f t="shared" si="57"/>
        <v/>
      </c>
      <c r="DH425" s="148" t="str">
        <f t="shared" si="58"/>
        <v/>
      </c>
      <c r="DI425" s="273" t="str">
        <f t="shared" si="59"/>
        <v/>
      </c>
      <c r="DJ425" s="264" t="str">
        <f t="shared" si="60"/>
        <v/>
      </c>
      <c r="DL425" s="14" t="str">
        <f>IFERROR(#REF!-AP425,"")</f>
        <v/>
      </c>
      <c r="DN425" s="274" t="str">
        <f>IFERROR(#REF!-M425,"")</f>
        <v/>
      </c>
      <c r="DO425" s="186" t="e">
        <f>IF(#REF!&gt;AQ425,0,1)</f>
        <v>#REF!</v>
      </c>
      <c r="DP425" s="186">
        <f t="shared" si="61"/>
        <v>0</v>
      </c>
      <c r="DQ425" s="186">
        <f t="shared" si="62"/>
        <v>1</v>
      </c>
      <c r="DR425" s="186"/>
      <c r="DS425" s="186"/>
      <c r="DT425" s="186"/>
      <c r="DU425" s="186"/>
      <c r="DV425" s="186"/>
      <c r="DW425" s="186"/>
      <c r="DX425" s="186"/>
      <c r="DY425" s="186"/>
      <c r="DZ425" s="186"/>
      <c r="EA425" s="186"/>
      <c r="EB425" s="186"/>
      <c r="EC425" s="186"/>
      <c r="ED425" s="186"/>
      <c r="EE425" s="186"/>
      <c r="EF425" s="186"/>
      <c r="EG425" s="186"/>
      <c r="EH425" s="186"/>
      <c r="EI425" s="186"/>
      <c r="EJ425" s="186"/>
    </row>
    <row r="426" spans="1:140" s="195" customFormat="1" ht="31.5" hidden="1" customHeight="1" x14ac:dyDescent="0.2">
      <c r="A426" s="214">
        <v>44944</v>
      </c>
      <c r="B426" s="194">
        <v>18</v>
      </c>
      <c r="C426" s="194">
        <v>1</v>
      </c>
      <c r="D426" s="193">
        <v>2023</v>
      </c>
      <c r="E426" s="194">
        <v>571</v>
      </c>
      <c r="F426" s="194">
        <v>1068</v>
      </c>
      <c r="G426" s="194">
        <v>9</v>
      </c>
      <c r="H426" s="207"/>
      <c r="I426" s="148"/>
      <c r="J426" s="148"/>
      <c r="K426" s="148"/>
      <c r="L426" s="148"/>
      <c r="M426" s="208">
        <v>0</v>
      </c>
      <c r="N426" s="209">
        <v>0</v>
      </c>
      <c r="O426" s="210">
        <v>0</v>
      </c>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c r="AO426" s="271"/>
      <c r="AP426" s="218">
        <v>0</v>
      </c>
      <c r="AQ426" s="219">
        <v>0</v>
      </c>
      <c r="AR426" s="217"/>
      <c r="AS426" s="217"/>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v>3</v>
      </c>
      <c r="BW426" s="186"/>
      <c r="BX426" s="186" t="s">
        <v>198</v>
      </c>
      <c r="BY426" s="221">
        <v>1.4999999999999999E-2</v>
      </c>
      <c r="BZ426" s="217">
        <v>0</v>
      </c>
      <c r="CA426" s="217"/>
      <c r="CB426" s="217">
        <v>0</v>
      </c>
      <c r="CC426" s="217">
        <v>0</v>
      </c>
      <c r="CD426" s="217"/>
      <c r="CE426" s="217">
        <v>0</v>
      </c>
      <c r="CF426" s="186">
        <v>0</v>
      </c>
      <c r="CG426" s="186">
        <v>0</v>
      </c>
      <c r="CH426" s="101">
        <v>0</v>
      </c>
      <c r="CI426" s="101">
        <v>0</v>
      </c>
      <c r="CJ426" s="101">
        <v>0</v>
      </c>
      <c r="CK426" s="101">
        <v>0</v>
      </c>
      <c r="CL426" s="101">
        <v>0</v>
      </c>
      <c r="CM426" s="101">
        <v>0</v>
      </c>
      <c r="CN426" s="101">
        <v>0</v>
      </c>
      <c r="CO426" s="101">
        <v>0</v>
      </c>
      <c r="CP426" s="220">
        <v>0</v>
      </c>
      <c r="CQ426" s="216">
        <v>0</v>
      </c>
      <c r="CR426" s="222"/>
      <c r="CS426" s="198">
        <v>0</v>
      </c>
      <c r="CT426" s="198">
        <v>0</v>
      </c>
      <c r="CU426" s="198"/>
      <c r="CV426" s="198"/>
      <c r="CW426" s="222"/>
      <c r="CX426" s="272"/>
      <c r="CY426" s="272">
        <v>0</v>
      </c>
      <c r="CZ426" s="272">
        <v>361</v>
      </c>
      <c r="DA426" s="272"/>
      <c r="DB426" s="272"/>
      <c r="DC426" s="272"/>
      <c r="DD426" s="230" t="str">
        <f t="shared" si="54"/>
        <v/>
      </c>
      <c r="DE426" s="273">
        <f t="shared" si="55"/>
        <v>0</v>
      </c>
      <c r="DF426" s="14">
        <f t="shared" si="56"/>
        <v>0</v>
      </c>
      <c r="DG426" s="148" t="str">
        <f t="shared" si="57"/>
        <v/>
      </c>
      <c r="DH426" s="148" t="str">
        <f t="shared" si="58"/>
        <v/>
      </c>
      <c r="DI426" s="273" t="str">
        <f t="shared" si="59"/>
        <v/>
      </c>
      <c r="DJ426" s="264" t="str">
        <f t="shared" si="60"/>
        <v/>
      </c>
      <c r="DL426" s="14" t="str">
        <f>IFERROR(#REF!-AP426,"")</f>
        <v/>
      </c>
      <c r="DN426" s="274" t="str">
        <f>IFERROR(#REF!-M426,"")</f>
        <v/>
      </c>
      <c r="DO426" s="186" t="e">
        <f>IF(#REF!&gt;AQ426,0,1)</f>
        <v>#REF!</v>
      </c>
      <c r="DP426" s="186">
        <f t="shared" si="61"/>
        <v>1</v>
      </c>
      <c r="DQ426" s="186">
        <f t="shared" si="62"/>
        <v>1</v>
      </c>
      <c r="DR426" s="186"/>
      <c r="DS426" s="186"/>
      <c r="DT426" s="186"/>
      <c r="DU426" s="186"/>
      <c r="DV426" s="186"/>
      <c r="DW426" s="186"/>
      <c r="DX426" s="186"/>
      <c r="DY426" s="186"/>
      <c r="DZ426" s="186"/>
      <c r="EA426" s="186"/>
      <c r="EB426" s="186"/>
      <c r="EC426" s="186"/>
      <c r="ED426" s="186"/>
      <c r="EE426" s="186"/>
      <c r="EF426" s="186"/>
      <c r="EG426" s="186"/>
      <c r="EH426" s="186"/>
      <c r="EI426" s="186"/>
      <c r="EJ426" s="186"/>
    </row>
    <row r="427" spans="1:140" s="195" customFormat="1" ht="31.5" hidden="1" customHeight="1" x14ac:dyDescent="0.2">
      <c r="A427" s="214">
        <v>44944</v>
      </c>
      <c r="B427" s="194">
        <v>18</v>
      </c>
      <c r="C427" s="194">
        <v>1</v>
      </c>
      <c r="D427" s="193">
        <v>2023</v>
      </c>
      <c r="E427" s="194">
        <v>56</v>
      </c>
      <c r="F427" s="194">
        <v>134</v>
      </c>
      <c r="G427" s="194">
        <v>25</v>
      </c>
      <c r="H427" s="207" t="s">
        <v>411</v>
      </c>
      <c r="I427" s="148" t="s">
        <v>412</v>
      </c>
      <c r="J427" s="148" t="s">
        <v>387</v>
      </c>
      <c r="K427" s="148">
        <v>12</v>
      </c>
      <c r="L427" s="148">
        <v>1</v>
      </c>
      <c r="M427" s="208">
        <v>10</v>
      </c>
      <c r="N427" s="209">
        <v>9</v>
      </c>
      <c r="O427" s="210">
        <v>10</v>
      </c>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c r="AO427" s="271"/>
      <c r="AP427" s="218">
        <v>429</v>
      </c>
      <c r="AQ427" s="219">
        <v>101</v>
      </c>
      <c r="AR427" s="217"/>
      <c r="AS427" s="217"/>
      <c r="AT427" s="217"/>
      <c r="AU427" s="217"/>
      <c r="AV427" s="217">
        <v>600</v>
      </c>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t="s">
        <v>413</v>
      </c>
      <c r="BS427" s="186" t="s">
        <v>414</v>
      </c>
      <c r="BT427" s="186"/>
      <c r="BU427" s="186"/>
      <c r="BV427" s="186">
        <v>3</v>
      </c>
      <c r="BW427" s="186" t="s">
        <v>411</v>
      </c>
      <c r="BX427" s="186" t="s">
        <v>257</v>
      </c>
      <c r="BY427" s="221">
        <v>0.02</v>
      </c>
      <c r="BZ427" s="217">
        <v>0</v>
      </c>
      <c r="CA427" s="217">
        <v>0</v>
      </c>
      <c r="CB427" s="217">
        <v>600</v>
      </c>
      <c r="CC427" s="217">
        <v>0</v>
      </c>
      <c r="CD427" s="217">
        <v>0</v>
      </c>
      <c r="CE427" s="217">
        <v>0</v>
      </c>
      <c r="CF427" s="186">
        <v>0</v>
      </c>
      <c r="CG427" s="186">
        <v>0</v>
      </c>
      <c r="CH427" s="101">
        <v>0</v>
      </c>
      <c r="CI427" s="101">
        <v>0</v>
      </c>
      <c r="CJ427" s="101">
        <v>0</v>
      </c>
      <c r="CK427" s="101">
        <v>0</v>
      </c>
      <c r="CL427" s="101">
        <v>0</v>
      </c>
      <c r="CM427" s="101">
        <v>0</v>
      </c>
      <c r="CN427" s="101">
        <v>0</v>
      </c>
      <c r="CO427" s="101">
        <v>0</v>
      </c>
      <c r="CP427" s="220">
        <v>0</v>
      </c>
      <c r="CQ427" s="216">
        <v>600</v>
      </c>
      <c r="CR427" s="222">
        <v>0</v>
      </c>
      <c r="CS427" s="198">
        <v>0</v>
      </c>
      <c r="CT427" s="198">
        <v>6</v>
      </c>
      <c r="CU427" s="198"/>
      <c r="CV427" s="198"/>
      <c r="CW427" s="222"/>
      <c r="CX427" s="272"/>
      <c r="CY427" s="272">
        <v>4223700</v>
      </c>
      <c r="CZ427" s="272">
        <v>361</v>
      </c>
      <c r="DA427" s="272"/>
      <c r="DB427" s="272"/>
      <c r="DC427" s="272"/>
      <c r="DD427" s="230">
        <f t="shared" si="54"/>
        <v>-1</v>
      </c>
      <c r="DE427" s="273">
        <f t="shared" si="55"/>
        <v>600</v>
      </c>
      <c r="DF427" s="14">
        <f t="shared" si="56"/>
        <v>0</v>
      </c>
      <c r="DG427" s="148">
        <f t="shared" si="57"/>
        <v>0</v>
      </c>
      <c r="DH427" s="148" t="str">
        <f t="shared" si="58"/>
        <v/>
      </c>
      <c r="DI427" s="273">
        <f t="shared" si="59"/>
        <v>600</v>
      </c>
      <c r="DJ427" s="264">
        <f t="shared" si="60"/>
        <v>0</v>
      </c>
      <c r="DL427" s="14" t="str">
        <f>IFERROR(#REF!-AP427,"")</f>
        <v/>
      </c>
      <c r="DN427" s="274" t="str">
        <f>IFERROR(#REF!-M427,"")</f>
        <v/>
      </c>
      <c r="DO427" s="186" t="e">
        <f>IF(#REF!&gt;AQ427,0,1)</f>
        <v>#REF!</v>
      </c>
      <c r="DP427" s="186">
        <f t="shared" si="61"/>
        <v>0</v>
      </c>
      <c r="DQ427" s="186">
        <f t="shared" si="62"/>
        <v>1</v>
      </c>
      <c r="DR427" s="186"/>
      <c r="DS427" s="186"/>
      <c r="DT427" s="186"/>
      <c r="DU427" s="186"/>
      <c r="DV427" s="186"/>
      <c r="DW427" s="186"/>
      <c r="DX427" s="186"/>
      <c r="DY427" s="186"/>
      <c r="DZ427" s="186"/>
      <c r="EA427" s="186"/>
      <c r="EB427" s="186"/>
      <c r="EC427" s="186"/>
      <c r="ED427" s="186"/>
      <c r="EE427" s="186"/>
      <c r="EF427" s="186"/>
      <c r="EG427" s="186"/>
      <c r="EH427" s="186"/>
      <c r="EI427" s="186"/>
      <c r="EJ427" s="186"/>
    </row>
    <row r="428" spans="1:140" s="195" customFormat="1" ht="31.5" hidden="1" customHeight="1" x14ac:dyDescent="0.2">
      <c r="A428" s="214">
        <v>44944</v>
      </c>
      <c r="B428" s="194">
        <v>18</v>
      </c>
      <c r="C428" s="194">
        <v>1</v>
      </c>
      <c r="D428" s="193">
        <v>2023</v>
      </c>
      <c r="E428" s="194">
        <v>57</v>
      </c>
      <c r="F428" s="194">
        <v>135</v>
      </c>
      <c r="G428" s="194">
        <v>25</v>
      </c>
      <c r="H428" s="207" t="s">
        <v>433</v>
      </c>
      <c r="I428" s="148" t="s">
        <v>434</v>
      </c>
      <c r="J428" s="148" t="s">
        <v>253</v>
      </c>
      <c r="K428" s="148">
        <v>12</v>
      </c>
      <c r="L428" s="148">
        <v>1</v>
      </c>
      <c r="M428" s="208">
        <v>10</v>
      </c>
      <c r="N428" s="209">
        <v>9</v>
      </c>
      <c r="O428" s="210">
        <v>11</v>
      </c>
      <c r="P428" s="196"/>
      <c r="Q428" s="196"/>
      <c r="R428" s="196"/>
      <c r="S428" s="196"/>
      <c r="T428" s="196"/>
      <c r="U428" s="196"/>
      <c r="V428" s="196"/>
      <c r="W428" s="196"/>
      <c r="X428" s="196"/>
      <c r="Y428" s="196"/>
      <c r="Z428" s="197"/>
      <c r="AA428" s="197"/>
      <c r="AB428" s="196"/>
      <c r="AC428" s="196">
        <v>19</v>
      </c>
      <c r="AD428" s="196">
        <v>17</v>
      </c>
      <c r="AE428" s="196">
        <v>18</v>
      </c>
      <c r="AF428" s="196"/>
      <c r="AG428" s="196"/>
      <c r="AH428" s="196">
        <v>13</v>
      </c>
      <c r="AI428" s="196">
        <v>12</v>
      </c>
      <c r="AJ428" s="196">
        <v>13</v>
      </c>
      <c r="AK428" s="196"/>
      <c r="AL428" s="197">
        <v>93</v>
      </c>
      <c r="AM428" s="197">
        <v>95</v>
      </c>
      <c r="AN428" s="271">
        <v>18</v>
      </c>
      <c r="AO428" s="271">
        <v>12.66666666666667</v>
      </c>
      <c r="AP428" s="218">
        <v>345</v>
      </c>
      <c r="AQ428" s="219">
        <v>125</v>
      </c>
      <c r="AR428" s="217">
        <v>459.57446808510639</v>
      </c>
      <c r="AS428" s="217">
        <v>94</v>
      </c>
      <c r="AT428" s="217"/>
      <c r="AU428" s="217"/>
      <c r="AV428" s="217"/>
      <c r="AW428" s="217"/>
      <c r="AX428" s="217"/>
      <c r="AY428" s="217"/>
      <c r="AZ428" s="217"/>
      <c r="BA428" s="217"/>
      <c r="BB428" s="217"/>
      <c r="BC428" s="217"/>
      <c r="BD428" s="217"/>
      <c r="BE428" s="217"/>
      <c r="BF428" s="217"/>
      <c r="BG428" s="217"/>
      <c r="BH428" s="217">
        <v>3840</v>
      </c>
      <c r="BI428" s="217">
        <v>10</v>
      </c>
      <c r="BJ428" s="217">
        <v>9</v>
      </c>
      <c r="BK428" s="217">
        <v>10</v>
      </c>
      <c r="BL428" s="217"/>
      <c r="BM428" s="217"/>
      <c r="BN428" s="217"/>
      <c r="BO428" s="217"/>
      <c r="BP428" s="217"/>
      <c r="BQ428" s="217"/>
      <c r="BR428" s="186" t="s">
        <v>413</v>
      </c>
      <c r="BS428" s="186" t="s">
        <v>414</v>
      </c>
      <c r="BT428" s="186"/>
      <c r="BU428" s="186"/>
      <c r="BV428" s="186">
        <v>3</v>
      </c>
      <c r="BW428" s="186" t="s">
        <v>433</v>
      </c>
      <c r="BX428" s="186" t="s">
        <v>257</v>
      </c>
      <c r="BY428" s="221">
        <v>0.02</v>
      </c>
      <c r="BZ428" s="217">
        <v>0</v>
      </c>
      <c r="CA428" s="217">
        <v>0</v>
      </c>
      <c r="CB428" s="217">
        <v>0</v>
      </c>
      <c r="CC428" s="217">
        <v>29</v>
      </c>
      <c r="CD428" s="217">
        <v>29</v>
      </c>
      <c r="CE428" s="217">
        <v>3869</v>
      </c>
      <c r="CF428" s="186">
        <v>10</v>
      </c>
      <c r="CG428" s="186">
        <v>9</v>
      </c>
      <c r="CH428" s="101">
        <v>10</v>
      </c>
      <c r="CI428" s="101">
        <v>0</v>
      </c>
      <c r="CJ428" s="101">
        <v>0</v>
      </c>
      <c r="CK428" s="101">
        <v>0</v>
      </c>
      <c r="CL428" s="101">
        <v>0</v>
      </c>
      <c r="CM428" s="101">
        <v>0</v>
      </c>
      <c r="CN428" s="101">
        <v>0</v>
      </c>
      <c r="CO428" s="101">
        <v>29</v>
      </c>
      <c r="CP428" s="220">
        <v>29</v>
      </c>
      <c r="CQ428" s="216">
        <v>3869</v>
      </c>
      <c r="CR428" s="222">
        <v>7.4954768674075989E-3</v>
      </c>
      <c r="CS428" s="198">
        <v>0.28999999999999998</v>
      </c>
      <c r="CT428" s="198">
        <v>38.69</v>
      </c>
      <c r="CU428" s="198">
        <v>0.36733333333333329</v>
      </c>
      <c r="CV428" s="198">
        <v>49.007333333333328</v>
      </c>
      <c r="CW428" s="222">
        <v>0.8</v>
      </c>
      <c r="CX428" s="272">
        <v>6.310185185185184E-2</v>
      </c>
      <c r="CY428" s="272">
        <v>21902936.59090909</v>
      </c>
      <c r="CZ428" s="272">
        <v>361</v>
      </c>
      <c r="DA428" s="272"/>
      <c r="DB428" s="272"/>
      <c r="DC428" s="272"/>
      <c r="DD428" s="230">
        <f t="shared" si="54"/>
        <v>0.8</v>
      </c>
      <c r="DE428" s="273">
        <f t="shared" si="55"/>
        <v>3840</v>
      </c>
      <c r="DF428" s="14">
        <f t="shared" si="56"/>
        <v>29</v>
      </c>
      <c r="DG428" s="148">
        <f t="shared" si="57"/>
        <v>29</v>
      </c>
      <c r="DH428" s="148">
        <f t="shared" si="58"/>
        <v>0.1</v>
      </c>
      <c r="DI428" s="273">
        <f t="shared" si="59"/>
        <v>3869</v>
      </c>
      <c r="DJ428" s="264">
        <f t="shared" si="60"/>
        <v>7.4954768674075989E-3</v>
      </c>
      <c r="DL428" s="14" t="str">
        <f>IFERROR(#REF!-AP428,"")</f>
        <v/>
      </c>
      <c r="DN428" s="274" t="str">
        <f>IFERROR(#REF!-M428,"")</f>
        <v/>
      </c>
      <c r="DO428" s="186" t="e">
        <f>IF(#REF!&gt;AQ428,0,1)</f>
        <v>#REF!</v>
      </c>
      <c r="DP428" s="186">
        <f t="shared" si="61"/>
        <v>1</v>
      </c>
      <c r="DQ428" s="186">
        <f t="shared" si="62"/>
        <v>0</v>
      </c>
      <c r="DR428" s="186"/>
      <c r="DS428" s="186"/>
      <c r="DT428" s="186"/>
      <c r="DU428" s="186"/>
      <c r="DV428" s="186"/>
      <c r="DW428" s="186"/>
      <c r="DX428" s="186"/>
      <c r="DY428" s="186"/>
      <c r="DZ428" s="186"/>
      <c r="EA428" s="186"/>
      <c r="EB428" s="186"/>
      <c r="EC428" s="186"/>
      <c r="ED428" s="186"/>
      <c r="EE428" s="186"/>
      <c r="EF428" s="186"/>
      <c r="EG428" s="186"/>
      <c r="EH428" s="186"/>
      <c r="EI428" s="186"/>
      <c r="EJ428" s="186"/>
    </row>
    <row r="429" spans="1:140" s="195" customFormat="1" ht="31.5" hidden="1" customHeight="1" x14ac:dyDescent="0.2">
      <c r="A429" s="214">
        <v>44944</v>
      </c>
      <c r="B429" s="194">
        <v>18</v>
      </c>
      <c r="C429" s="194">
        <v>1</v>
      </c>
      <c r="D429" s="193">
        <v>2023</v>
      </c>
      <c r="E429" s="194">
        <v>53</v>
      </c>
      <c r="F429" s="194">
        <v>131</v>
      </c>
      <c r="G429" s="194">
        <v>28</v>
      </c>
      <c r="H429" s="207" t="s">
        <v>382</v>
      </c>
      <c r="I429" s="148" t="s">
        <v>383</v>
      </c>
      <c r="J429" s="148" t="s">
        <v>263</v>
      </c>
      <c r="K429" s="148">
        <v>25</v>
      </c>
      <c r="L429" s="148">
        <v>1</v>
      </c>
      <c r="M429" s="208">
        <v>10</v>
      </c>
      <c r="N429" s="209">
        <v>9</v>
      </c>
      <c r="O429" s="210">
        <v>10</v>
      </c>
      <c r="P429" s="196"/>
      <c r="Q429" s="196">
        <v>13</v>
      </c>
      <c r="R429" s="196">
        <v>14</v>
      </c>
      <c r="S429" s="196">
        <v>17</v>
      </c>
      <c r="T429" s="196"/>
      <c r="U429" s="196"/>
      <c r="V429" s="196">
        <v>9</v>
      </c>
      <c r="W429" s="196">
        <v>9</v>
      </c>
      <c r="X429" s="196">
        <v>11</v>
      </c>
      <c r="Y429" s="196"/>
      <c r="Z429" s="197">
        <v>75</v>
      </c>
      <c r="AA429" s="197">
        <v>75</v>
      </c>
      <c r="AB429" s="196"/>
      <c r="AC429" s="196"/>
      <c r="AD429" s="196"/>
      <c r="AE429" s="196"/>
      <c r="AF429" s="196"/>
      <c r="AG429" s="196"/>
      <c r="AH429" s="196"/>
      <c r="AI429" s="196"/>
      <c r="AJ429" s="196"/>
      <c r="AK429" s="196"/>
      <c r="AL429" s="197"/>
      <c r="AM429" s="197"/>
      <c r="AN429" s="271">
        <v>14.66666666666667</v>
      </c>
      <c r="AO429" s="271">
        <v>9.6666666666666661</v>
      </c>
      <c r="AP429" s="218">
        <v>910</v>
      </c>
      <c r="AQ429" s="219">
        <v>99</v>
      </c>
      <c r="AR429" s="217">
        <v>1200</v>
      </c>
      <c r="AS429" s="217">
        <v>75</v>
      </c>
      <c r="AT429" s="217"/>
      <c r="AU429" s="217"/>
      <c r="AV429" s="217"/>
      <c r="AW429" s="217">
        <v>5</v>
      </c>
      <c r="AX429" s="217">
        <v>5</v>
      </c>
      <c r="AY429" s="217">
        <v>10</v>
      </c>
      <c r="AZ429" s="217"/>
      <c r="BA429" s="217"/>
      <c r="BB429" s="217"/>
      <c r="BC429" s="217"/>
      <c r="BD429" s="217"/>
      <c r="BE429" s="217"/>
      <c r="BF429" s="217"/>
      <c r="BG429" s="217"/>
      <c r="BH429" s="217">
        <v>16000</v>
      </c>
      <c r="BI429" s="217"/>
      <c r="BJ429" s="217"/>
      <c r="BK429" s="217"/>
      <c r="BL429" s="217"/>
      <c r="BM429" s="217"/>
      <c r="BN429" s="217"/>
      <c r="BO429" s="217"/>
      <c r="BP429" s="217"/>
      <c r="BQ429" s="217"/>
      <c r="BR429" s="186" t="s">
        <v>201</v>
      </c>
      <c r="BS429" s="186" t="s">
        <v>202</v>
      </c>
      <c r="BT429" s="186" t="s">
        <v>384</v>
      </c>
      <c r="BU429" s="186"/>
      <c r="BV429" s="186">
        <v>3</v>
      </c>
      <c r="BW429" s="186" t="s">
        <v>382</v>
      </c>
      <c r="BX429" s="186" t="s">
        <v>257</v>
      </c>
      <c r="BY429" s="221">
        <v>0.02</v>
      </c>
      <c r="BZ429" s="217">
        <v>20</v>
      </c>
      <c r="CA429" s="217">
        <v>20</v>
      </c>
      <c r="CB429" s="217">
        <v>20</v>
      </c>
      <c r="CC429" s="217">
        <v>0</v>
      </c>
      <c r="CD429" s="217">
        <v>0</v>
      </c>
      <c r="CE429" s="217">
        <v>16000</v>
      </c>
      <c r="CF429" s="186">
        <v>5</v>
      </c>
      <c r="CG429" s="186">
        <v>5</v>
      </c>
      <c r="CH429" s="101">
        <v>10</v>
      </c>
      <c r="CI429" s="101">
        <v>0</v>
      </c>
      <c r="CJ429" s="101">
        <v>0</v>
      </c>
      <c r="CK429" s="101">
        <v>0</v>
      </c>
      <c r="CL429" s="101">
        <v>0</v>
      </c>
      <c r="CM429" s="101">
        <v>0</v>
      </c>
      <c r="CN429" s="101">
        <v>0</v>
      </c>
      <c r="CO429" s="101">
        <v>20</v>
      </c>
      <c r="CP429" s="220">
        <v>20</v>
      </c>
      <c r="CQ429" s="216">
        <v>16020</v>
      </c>
      <c r="CR429" s="222">
        <v>1.2484394506866419E-3</v>
      </c>
      <c r="CS429" s="198">
        <v>0.2</v>
      </c>
      <c r="CT429" s="198">
        <v>160.19999999999999</v>
      </c>
      <c r="CU429" s="198">
        <v>0.1933333333333333</v>
      </c>
      <c r="CV429" s="198">
        <v>154.86000000000001</v>
      </c>
      <c r="CW429" s="222">
        <v>0.46666666666666662</v>
      </c>
      <c r="CX429" s="272">
        <v>1.666666666666667E-2</v>
      </c>
      <c r="CY429" s="272">
        <v>239215009.09090909</v>
      </c>
      <c r="CZ429" s="272">
        <v>361</v>
      </c>
      <c r="DA429" s="272"/>
      <c r="DB429" s="272"/>
      <c r="DC429" s="272"/>
      <c r="DD429" s="230">
        <f t="shared" si="54"/>
        <v>0.46666666666666695</v>
      </c>
      <c r="DE429" s="273">
        <f t="shared" si="55"/>
        <v>16000</v>
      </c>
      <c r="DF429" s="14">
        <f t="shared" si="56"/>
        <v>20</v>
      </c>
      <c r="DG429" s="148">
        <f t="shared" si="57"/>
        <v>20</v>
      </c>
      <c r="DH429" s="148">
        <f t="shared" si="58"/>
        <v>0</v>
      </c>
      <c r="DI429" s="273">
        <f t="shared" si="59"/>
        <v>16020</v>
      </c>
      <c r="DJ429" s="264">
        <f t="shared" si="60"/>
        <v>1.2484394506866417E-3</v>
      </c>
      <c r="DL429" s="14" t="str">
        <f>IFERROR(#REF!-AP429,"")</f>
        <v/>
      </c>
      <c r="DN429" s="274" t="str">
        <f>IFERROR(#REF!-M429,"")</f>
        <v/>
      </c>
      <c r="DO429" s="186" t="e">
        <f>IF(#REF!&gt;AQ429,0,1)</f>
        <v>#REF!</v>
      </c>
      <c r="DP429" s="186">
        <f t="shared" si="61"/>
        <v>1</v>
      </c>
      <c r="DQ429" s="186">
        <f t="shared" si="62"/>
        <v>1</v>
      </c>
      <c r="DR429" s="186"/>
      <c r="DS429" s="186"/>
      <c r="DT429" s="186"/>
      <c r="DU429" s="186"/>
      <c r="DV429" s="186"/>
      <c r="DW429" s="186"/>
      <c r="DX429" s="186"/>
      <c r="DY429" s="186"/>
      <c r="DZ429" s="186"/>
      <c r="EA429" s="186"/>
      <c r="EB429" s="186"/>
      <c r="EC429" s="186"/>
      <c r="ED429" s="186"/>
      <c r="EE429" s="186"/>
      <c r="EF429" s="186"/>
      <c r="EG429" s="186"/>
      <c r="EH429" s="186"/>
      <c r="EI429" s="186"/>
      <c r="EJ429" s="186"/>
    </row>
    <row r="430" spans="1:140" s="195" customFormat="1" ht="31.5" hidden="1" customHeight="1" x14ac:dyDescent="0.2">
      <c r="A430" s="214">
        <v>44945</v>
      </c>
      <c r="B430" s="194">
        <v>19</v>
      </c>
      <c r="C430" s="194">
        <v>1</v>
      </c>
      <c r="D430" s="193">
        <v>2023</v>
      </c>
      <c r="E430" s="194">
        <v>432</v>
      </c>
      <c r="F430" s="194">
        <v>450</v>
      </c>
      <c r="G430" s="194">
        <v>1</v>
      </c>
      <c r="H430" s="207" t="s">
        <v>296</v>
      </c>
      <c r="I430" s="148" t="s">
        <v>280</v>
      </c>
      <c r="J430" s="148" t="s">
        <v>193</v>
      </c>
      <c r="K430" s="148">
        <v>3</v>
      </c>
      <c r="L430" s="148">
        <v>2</v>
      </c>
      <c r="M430" s="208">
        <v>270</v>
      </c>
      <c r="N430" s="209">
        <v>251</v>
      </c>
      <c r="O430" s="210">
        <v>288</v>
      </c>
      <c r="P430" s="196"/>
      <c r="Q430" s="196">
        <v>328</v>
      </c>
      <c r="R430" s="196">
        <v>380</v>
      </c>
      <c r="S430" s="196">
        <v>334</v>
      </c>
      <c r="T430" s="196"/>
      <c r="U430" s="196"/>
      <c r="V430" s="196">
        <v>249</v>
      </c>
      <c r="W430" s="196">
        <v>269</v>
      </c>
      <c r="X430" s="196">
        <v>255</v>
      </c>
      <c r="Y430" s="196"/>
      <c r="Z430" s="197">
        <v>81</v>
      </c>
      <c r="AA430" s="197">
        <v>81</v>
      </c>
      <c r="AB430" s="196"/>
      <c r="AC430" s="196">
        <v>313</v>
      </c>
      <c r="AD430" s="196">
        <v>318</v>
      </c>
      <c r="AE430" s="196">
        <v>324</v>
      </c>
      <c r="AF430" s="196"/>
      <c r="AG430" s="196"/>
      <c r="AH430" s="196">
        <v>251</v>
      </c>
      <c r="AI430" s="196">
        <v>268</v>
      </c>
      <c r="AJ430" s="196">
        <v>273</v>
      </c>
      <c r="AK430" s="196"/>
      <c r="AL430" s="197">
        <v>82</v>
      </c>
      <c r="AM430" s="197">
        <v>81</v>
      </c>
      <c r="AN430" s="271">
        <v>332.83333333333331</v>
      </c>
      <c r="AO430" s="271">
        <v>260.83333333333331</v>
      </c>
      <c r="AP430" s="218">
        <v>120</v>
      </c>
      <c r="AQ430" s="219">
        <v>90</v>
      </c>
      <c r="AR430" s="217">
        <v>132.92307692307691</v>
      </c>
      <c r="AS430" s="217">
        <v>81.25</v>
      </c>
      <c r="AT430" s="217"/>
      <c r="AU430" s="217"/>
      <c r="AV430" s="217">
        <v>240</v>
      </c>
      <c r="AW430" s="217"/>
      <c r="AX430" s="217"/>
      <c r="AY430" s="217">
        <v>2</v>
      </c>
      <c r="AZ430" s="217"/>
      <c r="BA430" s="217"/>
      <c r="BB430" s="217"/>
      <c r="BC430" s="217"/>
      <c r="BD430" s="217"/>
      <c r="BE430" s="217">
        <v>6</v>
      </c>
      <c r="BF430" s="217"/>
      <c r="BG430" s="217"/>
      <c r="BH430" s="217">
        <v>1000</v>
      </c>
      <c r="BI430" s="217">
        <v>2</v>
      </c>
      <c r="BJ430" s="217">
        <v>2</v>
      </c>
      <c r="BK430" s="217">
        <v>1</v>
      </c>
      <c r="BL430" s="217"/>
      <c r="BM430" s="217"/>
      <c r="BN430" s="217"/>
      <c r="BO430" s="217"/>
      <c r="BP430" s="217"/>
      <c r="BQ430" s="217"/>
      <c r="BR430" s="186" t="s">
        <v>201</v>
      </c>
      <c r="BS430" s="186" t="s">
        <v>202</v>
      </c>
      <c r="BT430" s="186"/>
      <c r="BU430" s="186"/>
      <c r="BV430" s="186">
        <v>3</v>
      </c>
      <c r="BW430" s="186" t="s">
        <v>297</v>
      </c>
      <c r="BX430" s="186" t="s">
        <v>198</v>
      </c>
      <c r="BY430" s="221">
        <v>1.4999999999999999E-2</v>
      </c>
      <c r="BZ430" s="217">
        <v>8</v>
      </c>
      <c r="CA430" s="217">
        <v>4</v>
      </c>
      <c r="CB430" s="217">
        <v>244</v>
      </c>
      <c r="CC430" s="217">
        <v>5</v>
      </c>
      <c r="CD430" s="217">
        <v>2.5</v>
      </c>
      <c r="CE430" s="217">
        <v>1002</v>
      </c>
      <c r="CF430" s="186">
        <v>1</v>
      </c>
      <c r="CG430" s="186">
        <v>1</v>
      </c>
      <c r="CH430" s="101">
        <v>1</v>
      </c>
      <c r="CI430" s="101">
        <v>0</v>
      </c>
      <c r="CJ430" s="101">
        <v>0</v>
      </c>
      <c r="CK430" s="101">
        <v>0</v>
      </c>
      <c r="CL430" s="101">
        <v>0</v>
      </c>
      <c r="CM430" s="101">
        <v>0</v>
      </c>
      <c r="CN430" s="101">
        <v>3</v>
      </c>
      <c r="CO430" s="101">
        <v>13</v>
      </c>
      <c r="CP430" s="220">
        <v>6</v>
      </c>
      <c r="CQ430" s="216">
        <v>1246</v>
      </c>
      <c r="CR430" s="222">
        <v>5.2166934189406102E-3</v>
      </c>
      <c r="CS430" s="198">
        <v>1.7549999999999999</v>
      </c>
      <c r="CT430" s="198">
        <v>336.42</v>
      </c>
      <c r="CU430" s="198">
        <v>1.695416666666667</v>
      </c>
      <c r="CV430" s="198">
        <v>324.99833333333328</v>
      </c>
      <c r="CW430" s="222">
        <v>0.23271604938271601</v>
      </c>
      <c r="CX430" s="272">
        <v>4.8900462962962972E-2</v>
      </c>
      <c r="CY430" s="272">
        <v>2453487.2727272729</v>
      </c>
      <c r="CZ430" s="272">
        <v>361</v>
      </c>
      <c r="DA430" s="272"/>
      <c r="DB430" s="272"/>
      <c r="DC430" s="272"/>
      <c r="DD430" s="230">
        <f t="shared" si="54"/>
        <v>0.23271604938271598</v>
      </c>
      <c r="DE430" s="273">
        <f t="shared" si="55"/>
        <v>1240</v>
      </c>
      <c r="DF430" s="14">
        <f t="shared" si="56"/>
        <v>13</v>
      </c>
      <c r="DG430" s="148">
        <f t="shared" si="57"/>
        <v>7</v>
      </c>
      <c r="DH430" s="148">
        <f t="shared" si="58"/>
        <v>0</v>
      </c>
      <c r="DI430" s="273">
        <f t="shared" si="59"/>
        <v>1247</v>
      </c>
      <c r="DJ430" s="264">
        <f t="shared" si="60"/>
        <v>5.6134723336006415E-3</v>
      </c>
      <c r="DL430" s="14" t="str">
        <f>IFERROR(#REF!-AP430,"")</f>
        <v/>
      </c>
      <c r="DN430" s="274" t="str">
        <f>IFERROR(#REF!-M430,"")</f>
        <v/>
      </c>
      <c r="DO430" s="186" t="e">
        <f>IF(#REF!&gt;AQ430,0,1)</f>
        <v>#REF!</v>
      </c>
      <c r="DP430" s="186">
        <f t="shared" si="61"/>
        <v>1</v>
      </c>
      <c r="DQ430" s="186">
        <f t="shared" si="62"/>
        <v>1</v>
      </c>
      <c r="DR430" s="186"/>
      <c r="DS430" s="186"/>
      <c r="DT430" s="186"/>
      <c r="DU430" s="186"/>
      <c r="DV430" s="186"/>
      <c r="DW430" s="186"/>
      <c r="DX430" s="186"/>
      <c r="DY430" s="186"/>
      <c r="DZ430" s="186"/>
      <c r="EA430" s="186"/>
      <c r="EB430" s="186"/>
      <c r="EC430" s="186"/>
      <c r="ED430" s="186"/>
      <c r="EE430" s="186"/>
      <c r="EF430" s="186"/>
      <c r="EG430" s="186"/>
      <c r="EH430" s="186"/>
      <c r="EI430" s="186"/>
      <c r="EJ430" s="186"/>
    </row>
    <row r="431" spans="1:140" s="195" customFormat="1" ht="31.5" hidden="1" customHeight="1" x14ac:dyDescent="0.2">
      <c r="A431" s="214">
        <v>44945</v>
      </c>
      <c r="B431" s="194">
        <v>19</v>
      </c>
      <c r="C431" s="194">
        <v>1</v>
      </c>
      <c r="D431" s="193">
        <v>2023</v>
      </c>
      <c r="E431" s="194">
        <v>432</v>
      </c>
      <c r="F431" s="194">
        <v>451</v>
      </c>
      <c r="G431" s="194">
        <v>1</v>
      </c>
      <c r="H431" s="207" t="s">
        <v>298</v>
      </c>
      <c r="I431" s="148" t="s">
        <v>277</v>
      </c>
      <c r="J431" s="148" t="s">
        <v>193</v>
      </c>
      <c r="K431" s="148">
        <v>3</v>
      </c>
      <c r="L431" s="148">
        <v>2</v>
      </c>
      <c r="M431" s="208">
        <v>175</v>
      </c>
      <c r="N431" s="209">
        <v>162</v>
      </c>
      <c r="O431" s="210">
        <v>187</v>
      </c>
      <c r="P431" s="196"/>
      <c r="Q431" s="196">
        <v>219</v>
      </c>
      <c r="R431" s="196">
        <v>273</v>
      </c>
      <c r="S431" s="196">
        <v>235</v>
      </c>
      <c r="T431" s="196"/>
      <c r="U431" s="196"/>
      <c r="V431" s="196">
        <v>165</v>
      </c>
      <c r="W431" s="196">
        <v>187</v>
      </c>
      <c r="X431" s="196">
        <v>170</v>
      </c>
      <c r="Y431" s="196"/>
      <c r="Z431" s="197"/>
      <c r="AA431" s="197"/>
      <c r="AB431" s="196"/>
      <c r="AC431" s="196">
        <v>212</v>
      </c>
      <c r="AD431" s="196">
        <v>216</v>
      </c>
      <c r="AE431" s="196">
        <v>215</v>
      </c>
      <c r="AF431" s="196"/>
      <c r="AG431" s="196"/>
      <c r="AH431" s="196">
        <v>162</v>
      </c>
      <c r="AI431" s="196">
        <v>170</v>
      </c>
      <c r="AJ431" s="196">
        <v>171</v>
      </c>
      <c r="AK431" s="196"/>
      <c r="AL431" s="197"/>
      <c r="AM431" s="197"/>
      <c r="AN431" s="271">
        <v>228.33333333333329</v>
      </c>
      <c r="AO431" s="271">
        <v>170.83333333333329</v>
      </c>
      <c r="AP431" s="218">
        <v>120</v>
      </c>
      <c r="AQ431" s="219">
        <v>90</v>
      </c>
      <c r="AR431" s="217"/>
      <c r="AS431" s="217"/>
      <c r="AT431" s="217"/>
      <c r="AU431" s="217"/>
      <c r="AV431" s="217">
        <v>240</v>
      </c>
      <c r="AW431" s="217">
        <v>1</v>
      </c>
      <c r="AX431" s="217"/>
      <c r="AY431" s="217">
        <v>2</v>
      </c>
      <c r="AZ431" s="217"/>
      <c r="BA431" s="217"/>
      <c r="BB431" s="217"/>
      <c r="BC431" s="217"/>
      <c r="BD431" s="217"/>
      <c r="BE431" s="217">
        <v>3</v>
      </c>
      <c r="BF431" s="217"/>
      <c r="BG431" s="217"/>
      <c r="BH431" s="217">
        <v>1000</v>
      </c>
      <c r="BI431" s="217">
        <v>2</v>
      </c>
      <c r="BJ431" s="217">
        <v>2</v>
      </c>
      <c r="BK431" s="217">
        <v>2</v>
      </c>
      <c r="BL431" s="217"/>
      <c r="BM431" s="217"/>
      <c r="BN431" s="217"/>
      <c r="BO431" s="217"/>
      <c r="BP431" s="217"/>
      <c r="BQ431" s="217"/>
      <c r="BR431" s="186" t="s">
        <v>201</v>
      </c>
      <c r="BS431" s="186" t="s">
        <v>202</v>
      </c>
      <c r="BT431" s="186"/>
      <c r="BU431" s="186"/>
      <c r="BV431" s="186">
        <v>3</v>
      </c>
      <c r="BW431" s="186" t="s">
        <v>297</v>
      </c>
      <c r="BX431" s="186" t="s">
        <v>198</v>
      </c>
      <c r="BY431" s="221">
        <v>1.4999999999999999E-2</v>
      </c>
      <c r="BZ431" s="217">
        <v>6</v>
      </c>
      <c r="CA431" s="217">
        <v>3</v>
      </c>
      <c r="CB431" s="217">
        <v>243</v>
      </c>
      <c r="CC431" s="217">
        <v>6</v>
      </c>
      <c r="CD431" s="217">
        <v>3</v>
      </c>
      <c r="CE431" s="217">
        <v>1003</v>
      </c>
      <c r="CF431" s="186">
        <v>1</v>
      </c>
      <c r="CG431" s="186">
        <v>1</v>
      </c>
      <c r="CH431" s="101">
        <v>2</v>
      </c>
      <c r="CI431" s="101">
        <v>0</v>
      </c>
      <c r="CJ431" s="101">
        <v>0</v>
      </c>
      <c r="CK431" s="101">
        <v>0</v>
      </c>
      <c r="CL431" s="101">
        <v>0</v>
      </c>
      <c r="CM431" s="101">
        <v>0</v>
      </c>
      <c r="CN431" s="101">
        <v>1</v>
      </c>
      <c r="CO431" s="101">
        <v>12</v>
      </c>
      <c r="CP431" s="220">
        <v>6</v>
      </c>
      <c r="CQ431" s="216">
        <v>1246</v>
      </c>
      <c r="CR431" s="222">
        <v>4.815409309791332E-3</v>
      </c>
      <c r="CS431" s="198">
        <v>1.05</v>
      </c>
      <c r="CT431" s="198">
        <v>218.05</v>
      </c>
      <c r="CU431" s="198">
        <v>1.0249999999999999</v>
      </c>
      <c r="CV431" s="198">
        <v>212.85833333333329</v>
      </c>
      <c r="CW431" s="222">
        <v>0.30476190476190479</v>
      </c>
      <c r="CX431" s="272"/>
      <c r="CY431" s="272">
        <v>2453487.2727272729</v>
      </c>
      <c r="CZ431" s="272">
        <v>361</v>
      </c>
      <c r="DA431" s="272"/>
      <c r="DB431" s="272"/>
      <c r="DC431" s="272"/>
      <c r="DD431" s="230">
        <f t="shared" si="54"/>
        <v>0.30476190476190451</v>
      </c>
      <c r="DE431" s="273">
        <f t="shared" si="55"/>
        <v>1240</v>
      </c>
      <c r="DF431" s="14">
        <f t="shared" si="56"/>
        <v>12</v>
      </c>
      <c r="DG431" s="148">
        <f t="shared" si="57"/>
        <v>6</v>
      </c>
      <c r="DH431" s="148" t="str">
        <f t="shared" si="58"/>
        <v/>
      </c>
      <c r="DI431" s="273">
        <f t="shared" si="59"/>
        <v>1246</v>
      </c>
      <c r="DJ431" s="264">
        <f t="shared" si="60"/>
        <v>4.815409309791332E-3</v>
      </c>
      <c r="DL431" s="14" t="str">
        <f>IFERROR(#REF!-AP431,"")</f>
        <v/>
      </c>
      <c r="DN431" s="274" t="str">
        <f>IFERROR(#REF!-M431,"")</f>
        <v/>
      </c>
      <c r="DO431" s="186" t="e">
        <f>IF(#REF!&gt;AQ431,0,1)</f>
        <v>#REF!</v>
      </c>
      <c r="DP431" s="186">
        <f t="shared" si="61"/>
        <v>1</v>
      </c>
      <c r="DQ431" s="186">
        <f t="shared" si="62"/>
        <v>1</v>
      </c>
      <c r="DR431" s="186"/>
      <c r="DS431" s="186"/>
      <c r="DT431" s="186"/>
      <c r="DU431" s="186"/>
      <c r="DV431" s="186"/>
      <c r="DW431" s="186"/>
      <c r="DX431" s="186"/>
      <c r="DY431" s="186"/>
      <c r="DZ431" s="186"/>
      <c r="EA431" s="186"/>
      <c r="EB431" s="186"/>
      <c r="EC431" s="186"/>
      <c r="ED431" s="186"/>
      <c r="EE431" s="186"/>
      <c r="EF431" s="186"/>
      <c r="EG431" s="186"/>
      <c r="EH431" s="186"/>
      <c r="EI431" s="186"/>
      <c r="EJ431" s="186"/>
    </row>
    <row r="432" spans="1:140" s="195" customFormat="1" ht="31.5" hidden="1" customHeight="1" x14ac:dyDescent="0.2">
      <c r="A432" s="214">
        <v>44945</v>
      </c>
      <c r="B432" s="194">
        <v>19</v>
      </c>
      <c r="C432" s="194">
        <v>1</v>
      </c>
      <c r="D432" s="193">
        <v>2023</v>
      </c>
      <c r="E432" s="194">
        <v>395</v>
      </c>
      <c r="F432" s="194">
        <v>607</v>
      </c>
      <c r="G432" s="194">
        <v>2</v>
      </c>
      <c r="H432" s="207" t="s">
        <v>435</v>
      </c>
      <c r="I432" s="148" t="s">
        <v>436</v>
      </c>
      <c r="J432" s="148" t="s">
        <v>193</v>
      </c>
      <c r="K432" s="148">
        <v>3</v>
      </c>
      <c r="L432" s="148">
        <v>3</v>
      </c>
      <c r="M432" s="208">
        <v>100</v>
      </c>
      <c r="N432" s="209">
        <v>93</v>
      </c>
      <c r="O432" s="210">
        <v>107</v>
      </c>
      <c r="P432" s="196"/>
      <c r="Q432" s="196"/>
      <c r="R432" s="196"/>
      <c r="S432" s="196">
        <v>157</v>
      </c>
      <c r="T432" s="196"/>
      <c r="U432" s="196"/>
      <c r="V432" s="196"/>
      <c r="W432" s="196"/>
      <c r="X432" s="196">
        <v>113</v>
      </c>
      <c r="Y432" s="196"/>
      <c r="Z432" s="197"/>
      <c r="AA432" s="197"/>
      <c r="AB432" s="196"/>
      <c r="AC432" s="196">
        <v>208</v>
      </c>
      <c r="AD432" s="196">
        <v>194</v>
      </c>
      <c r="AE432" s="196">
        <v>191</v>
      </c>
      <c r="AF432" s="196"/>
      <c r="AG432" s="196"/>
      <c r="AH432" s="196">
        <v>107</v>
      </c>
      <c r="AI432" s="196">
        <v>101</v>
      </c>
      <c r="AJ432" s="196">
        <v>99</v>
      </c>
      <c r="AK432" s="196"/>
      <c r="AL432" s="197"/>
      <c r="AM432" s="197"/>
      <c r="AN432" s="271">
        <v>187.5</v>
      </c>
      <c r="AO432" s="271">
        <v>105</v>
      </c>
      <c r="AP432" s="218">
        <v>86</v>
      </c>
      <c r="AQ432" s="219">
        <v>126</v>
      </c>
      <c r="AR432" s="217"/>
      <c r="AS432" s="217"/>
      <c r="AT432" s="217"/>
      <c r="AU432" s="217"/>
      <c r="AV432" s="217"/>
      <c r="AW432" s="217"/>
      <c r="AX432" s="217">
        <v>2</v>
      </c>
      <c r="AY432" s="217">
        <v>2</v>
      </c>
      <c r="AZ432" s="217"/>
      <c r="BA432" s="217"/>
      <c r="BB432" s="217"/>
      <c r="BC432" s="217"/>
      <c r="BD432" s="217"/>
      <c r="BE432" s="217"/>
      <c r="BF432" s="217"/>
      <c r="BG432" s="217"/>
      <c r="BH432" s="217"/>
      <c r="BI432" s="217">
        <v>1</v>
      </c>
      <c r="BJ432" s="217">
        <v>3</v>
      </c>
      <c r="BK432" s="217">
        <v>3</v>
      </c>
      <c r="BL432" s="217"/>
      <c r="BM432" s="217"/>
      <c r="BN432" s="217"/>
      <c r="BO432" s="217"/>
      <c r="BP432" s="217"/>
      <c r="BQ432" s="217"/>
      <c r="BR432" s="186" t="s">
        <v>421</v>
      </c>
      <c r="BS432" s="186" t="s">
        <v>422</v>
      </c>
      <c r="BT432" s="186"/>
      <c r="BU432" s="186"/>
      <c r="BV432" s="186">
        <v>3</v>
      </c>
      <c r="BW432" s="186" t="s">
        <v>437</v>
      </c>
      <c r="BX432" s="186" t="s">
        <v>198</v>
      </c>
      <c r="BY432" s="221">
        <v>1.4999999999999999E-2</v>
      </c>
      <c r="BZ432" s="217">
        <v>4</v>
      </c>
      <c r="CA432" s="217">
        <v>1.333333333333333</v>
      </c>
      <c r="CB432" s="217">
        <v>1</v>
      </c>
      <c r="CC432" s="217">
        <v>7</v>
      </c>
      <c r="CD432" s="217">
        <v>2.333333333333333</v>
      </c>
      <c r="CE432" s="217">
        <v>2</v>
      </c>
      <c r="CF432" s="186">
        <v>0</v>
      </c>
      <c r="CG432" s="186">
        <v>1</v>
      </c>
      <c r="CH432" s="101">
        <v>1</v>
      </c>
      <c r="CI432" s="101">
        <v>0</v>
      </c>
      <c r="CJ432" s="101">
        <v>0</v>
      </c>
      <c r="CK432" s="101">
        <v>0</v>
      </c>
      <c r="CL432" s="101">
        <v>0</v>
      </c>
      <c r="CM432" s="101">
        <v>0</v>
      </c>
      <c r="CN432" s="101">
        <v>0</v>
      </c>
      <c r="CO432" s="101">
        <v>11</v>
      </c>
      <c r="CP432" s="220">
        <v>3</v>
      </c>
      <c r="CQ432" s="216">
        <v>3</v>
      </c>
      <c r="CR432" s="222">
        <v>1.2222222222222221</v>
      </c>
      <c r="CS432" s="198">
        <v>0.3666666666666667</v>
      </c>
      <c r="CT432" s="198">
        <v>0.3</v>
      </c>
      <c r="CU432" s="198">
        <v>0.38500000000000012</v>
      </c>
      <c r="CV432" s="198">
        <v>0.315</v>
      </c>
      <c r="CW432" s="222">
        <v>0.875</v>
      </c>
      <c r="CX432" s="272"/>
      <c r="CY432" s="272">
        <v>4233.545454545455</v>
      </c>
      <c r="CZ432" s="272">
        <v>361</v>
      </c>
      <c r="DA432" s="272"/>
      <c r="DB432" s="272"/>
      <c r="DC432" s="272"/>
      <c r="DD432" s="230">
        <f t="shared" si="54"/>
        <v>0.875</v>
      </c>
      <c r="DE432" s="273">
        <f t="shared" si="55"/>
        <v>0</v>
      </c>
      <c r="DF432" s="14">
        <f t="shared" si="56"/>
        <v>11</v>
      </c>
      <c r="DG432" s="148">
        <f t="shared" si="57"/>
        <v>4</v>
      </c>
      <c r="DH432" s="148" t="str">
        <f t="shared" si="58"/>
        <v/>
      </c>
      <c r="DI432" s="273">
        <f t="shared" si="59"/>
        <v>4</v>
      </c>
      <c r="DJ432" s="264">
        <f t="shared" si="60"/>
        <v>1</v>
      </c>
      <c r="DL432" s="14" t="str">
        <f>IFERROR(#REF!-AP432,"")</f>
        <v/>
      </c>
      <c r="DN432" s="274" t="str">
        <f>IFERROR(#REF!-M432,"")</f>
        <v/>
      </c>
      <c r="DO432" s="186" t="e">
        <f>IF(#REF!&gt;AQ432,0,1)</f>
        <v>#REF!</v>
      </c>
      <c r="DP432" s="186">
        <f t="shared" si="61"/>
        <v>1</v>
      </c>
      <c r="DQ432" s="186">
        <f t="shared" si="62"/>
        <v>1</v>
      </c>
      <c r="DR432" s="186"/>
      <c r="DS432" s="186"/>
      <c r="DT432" s="186"/>
      <c r="DU432" s="186"/>
      <c r="DV432" s="186"/>
      <c r="DW432" s="186"/>
      <c r="DX432" s="186"/>
      <c r="DY432" s="186"/>
      <c r="DZ432" s="186"/>
      <c r="EA432" s="186"/>
      <c r="EB432" s="186"/>
      <c r="EC432" s="186"/>
      <c r="ED432" s="186"/>
      <c r="EE432" s="186"/>
      <c r="EF432" s="186"/>
      <c r="EG432" s="186"/>
      <c r="EH432" s="186"/>
      <c r="EI432" s="186"/>
      <c r="EJ432" s="186"/>
    </row>
    <row r="433" spans="1:140" s="195" customFormat="1" ht="31.5" hidden="1" customHeight="1" x14ac:dyDescent="0.2">
      <c r="A433" s="214">
        <v>44945</v>
      </c>
      <c r="B433" s="194">
        <v>19</v>
      </c>
      <c r="C433" s="194">
        <v>1</v>
      </c>
      <c r="D433" s="193">
        <v>2023</v>
      </c>
      <c r="E433" s="194">
        <v>395</v>
      </c>
      <c r="F433" s="194">
        <v>608</v>
      </c>
      <c r="G433" s="194">
        <v>2</v>
      </c>
      <c r="H433" s="207" t="s">
        <v>438</v>
      </c>
      <c r="I433" s="148" t="s">
        <v>439</v>
      </c>
      <c r="J433" s="148" t="s">
        <v>193</v>
      </c>
      <c r="K433" s="148">
        <v>3</v>
      </c>
      <c r="L433" s="148">
        <v>3</v>
      </c>
      <c r="M433" s="208">
        <v>100</v>
      </c>
      <c r="N433" s="209">
        <v>93</v>
      </c>
      <c r="O433" s="210">
        <v>107</v>
      </c>
      <c r="P433" s="196"/>
      <c r="Q433" s="196"/>
      <c r="R433" s="196"/>
      <c r="S433" s="196">
        <v>146</v>
      </c>
      <c r="T433" s="196"/>
      <c r="U433" s="196"/>
      <c r="V433" s="196"/>
      <c r="W433" s="196"/>
      <c r="X433" s="196">
        <v>108</v>
      </c>
      <c r="Y433" s="196"/>
      <c r="Z433" s="197"/>
      <c r="AA433" s="197"/>
      <c r="AB433" s="196"/>
      <c r="AC433" s="196">
        <v>170</v>
      </c>
      <c r="AD433" s="196">
        <v>168</v>
      </c>
      <c r="AE433" s="196">
        <v>163</v>
      </c>
      <c r="AF433" s="196"/>
      <c r="AG433" s="196"/>
      <c r="AH433" s="196">
        <v>102</v>
      </c>
      <c r="AI433" s="196">
        <v>97</v>
      </c>
      <c r="AJ433" s="196">
        <v>95</v>
      </c>
      <c r="AK433" s="196"/>
      <c r="AL433" s="197"/>
      <c r="AM433" s="197"/>
      <c r="AN433" s="271">
        <v>161.75</v>
      </c>
      <c r="AO433" s="271">
        <v>100.5</v>
      </c>
      <c r="AP433" s="218">
        <v>86</v>
      </c>
      <c r="AQ433" s="219">
        <v>126</v>
      </c>
      <c r="AR433" s="217"/>
      <c r="AS433" s="217"/>
      <c r="AT433" s="217"/>
      <c r="AU433" s="217"/>
      <c r="AV433" s="217"/>
      <c r="AW433" s="217"/>
      <c r="AX433" s="217">
        <v>2</v>
      </c>
      <c r="AY433" s="217">
        <v>2</v>
      </c>
      <c r="AZ433" s="217"/>
      <c r="BA433" s="217"/>
      <c r="BB433" s="217"/>
      <c r="BC433" s="217"/>
      <c r="BD433" s="217"/>
      <c r="BE433" s="217"/>
      <c r="BF433" s="217"/>
      <c r="BG433" s="217"/>
      <c r="BH433" s="217"/>
      <c r="BI433" s="217">
        <v>3</v>
      </c>
      <c r="BJ433" s="217">
        <v>2</v>
      </c>
      <c r="BK433" s="217">
        <v>4</v>
      </c>
      <c r="BL433" s="217"/>
      <c r="BM433" s="217"/>
      <c r="BN433" s="217"/>
      <c r="BO433" s="217"/>
      <c r="BP433" s="217"/>
      <c r="BQ433" s="217"/>
      <c r="BR433" s="186" t="s">
        <v>421</v>
      </c>
      <c r="BS433" s="186" t="s">
        <v>422</v>
      </c>
      <c r="BT433" s="186"/>
      <c r="BU433" s="186"/>
      <c r="BV433" s="186">
        <v>3</v>
      </c>
      <c r="BW433" s="186" t="s">
        <v>437</v>
      </c>
      <c r="BX433" s="186" t="s">
        <v>198</v>
      </c>
      <c r="BY433" s="221">
        <v>1.4999999999999999E-2</v>
      </c>
      <c r="BZ433" s="217">
        <v>4</v>
      </c>
      <c r="CA433" s="217">
        <v>1.333333333333333</v>
      </c>
      <c r="CB433" s="217">
        <v>1</v>
      </c>
      <c r="CC433" s="217">
        <v>9</v>
      </c>
      <c r="CD433" s="217">
        <v>3</v>
      </c>
      <c r="CE433" s="217">
        <v>3</v>
      </c>
      <c r="CF433" s="186">
        <v>1</v>
      </c>
      <c r="CG433" s="186">
        <v>1</v>
      </c>
      <c r="CH433" s="101">
        <v>2</v>
      </c>
      <c r="CI433" s="101">
        <v>0</v>
      </c>
      <c r="CJ433" s="101">
        <v>0</v>
      </c>
      <c r="CK433" s="101">
        <v>0</v>
      </c>
      <c r="CL433" s="101">
        <v>0</v>
      </c>
      <c r="CM433" s="101">
        <v>0</v>
      </c>
      <c r="CN433" s="101">
        <v>0</v>
      </c>
      <c r="CO433" s="101">
        <v>13</v>
      </c>
      <c r="CP433" s="220">
        <v>4</v>
      </c>
      <c r="CQ433" s="216">
        <v>4</v>
      </c>
      <c r="CR433" s="222">
        <v>1.083333333333333</v>
      </c>
      <c r="CS433" s="198">
        <v>0.43333333333333329</v>
      </c>
      <c r="CT433" s="198">
        <v>0.4</v>
      </c>
      <c r="CU433" s="198">
        <v>0.43549999999999989</v>
      </c>
      <c r="CV433" s="198">
        <v>0.40200000000000002</v>
      </c>
      <c r="CW433" s="222">
        <v>0.61750000000000005</v>
      </c>
      <c r="CX433" s="272"/>
      <c r="CY433" s="272">
        <v>5644.727272727273</v>
      </c>
      <c r="CZ433" s="272">
        <v>361</v>
      </c>
      <c r="DA433" s="272"/>
      <c r="DB433" s="272"/>
      <c r="DC433" s="272"/>
      <c r="DD433" s="230">
        <f t="shared" si="54"/>
        <v>0.61750000000000005</v>
      </c>
      <c r="DE433" s="273">
        <f t="shared" si="55"/>
        <v>0</v>
      </c>
      <c r="DF433" s="14">
        <f t="shared" si="56"/>
        <v>13</v>
      </c>
      <c r="DG433" s="148">
        <f t="shared" si="57"/>
        <v>4</v>
      </c>
      <c r="DH433" s="148" t="str">
        <f t="shared" si="58"/>
        <v/>
      </c>
      <c r="DI433" s="273">
        <f t="shared" si="59"/>
        <v>4</v>
      </c>
      <c r="DJ433" s="264">
        <f t="shared" si="60"/>
        <v>1</v>
      </c>
      <c r="DL433" s="14" t="str">
        <f>IFERROR(#REF!-AP433,"")</f>
        <v/>
      </c>
      <c r="DN433" s="274" t="str">
        <f>IFERROR(#REF!-M433,"")</f>
        <v/>
      </c>
      <c r="DO433" s="186" t="e">
        <f>IF(#REF!&gt;AQ433,0,1)</f>
        <v>#REF!</v>
      </c>
      <c r="DP433" s="186">
        <f t="shared" si="61"/>
        <v>1</v>
      </c>
      <c r="DQ433" s="186">
        <f t="shared" si="62"/>
        <v>1</v>
      </c>
      <c r="DR433" s="186"/>
      <c r="DS433" s="186"/>
      <c r="DT433" s="186"/>
      <c r="DU433" s="186"/>
      <c r="DV433" s="186"/>
      <c r="DW433" s="186"/>
      <c r="DX433" s="186"/>
      <c r="DY433" s="186"/>
      <c r="DZ433" s="186"/>
      <c r="EA433" s="186"/>
      <c r="EB433" s="186"/>
      <c r="EC433" s="186"/>
      <c r="ED433" s="186"/>
      <c r="EE433" s="186"/>
      <c r="EF433" s="186"/>
      <c r="EG433" s="186"/>
      <c r="EH433" s="186"/>
      <c r="EI433" s="186"/>
      <c r="EJ433" s="186"/>
    </row>
    <row r="434" spans="1:140" s="195" customFormat="1" ht="31.5" hidden="1" customHeight="1" x14ac:dyDescent="0.2">
      <c r="A434" s="214">
        <v>44945</v>
      </c>
      <c r="B434" s="194">
        <v>19</v>
      </c>
      <c r="C434" s="194">
        <v>1</v>
      </c>
      <c r="D434" s="193">
        <v>2023</v>
      </c>
      <c r="E434" s="194">
        <v>395</v>
      </c>
      <c r="F434" s="194">
        <v>609</v>
      </c>
      <c r="G434" s="194">
        <v>2</v>
      </c>
      <c r="H434" s="207" t="s">
        <v>440</v>
      </c>
      <c r="I434" s="148" t="s">
        <v>441</v>
      </c>
      <c r="J434" s="148" t="s">
        <v>193</v>
      </c>
      <c r="K434" s="148">
        <v>3</v>
      </c>
      <c r="L434" s="148">
        <v>3</v>
      </c>
      <c r="M434" s="208">
        <v>35</v>
      </c>
      <c r="N434" s="209">
        <v>32</v>
      </c>
      <c r="O434" s="210">
        <v>37</v>
      </c>
      <c r="P434" s="196"/>
      <c r="Q434" s="196"/>
      <c r="R434" s="196"/>
      <c r="S434" s="196">
        <v>71</v>
      </c>
      <c r="T434" s="196"/>
      <c r="U434" s="196"/>
      <c r="V434" s="196"/>
      <c r="W434" s="196"/>
      <c r="X434" s="196">
        <v>49</v>
      </c>
      <c r="Y434" s="196"/>
      <c r="Z434" s="197"/>
      <c r="AA434" s="197">
        <v>106</v>
      </c>
      <c r="AB434" s="196"/>
      <c r="AC434" s="196">
        <v>70</v>
      </c>
      <c r="AD434" s="196">
        <v>68</v>
      </c>
      <c r="AE434" s="196">
        <v>62</v>
      </c>
      <c r="AF434" s="196"/>
      <c r="AG434" s="196"/>
      <c r="AH434" s="196">
        <v>45</v>
      </c>
      <c r="AI434" s="196">
        <v>35</v>
      </c>
      <c r="AJ434" s="196">
        <v>34</v>
      </c>
      <c r="AK434" s="196"/>
      <c r="AL434" s="197">
        <v>103</v>
      </c>
      <c r="AM434" s="197">
        <v>105</v>
      </c>
      <c r="AN434" s="271">
        <v>67.75</v>
      </c>
      <c r="AO434" s="271">
        <v>40.75</v>
      </c>
      <c r="AP434" s="218">
        <v>86</v>
      </c>
      <c r="AQ434" s="219">
        <v>126</v>
      </c>
      <c r="AR434" s="217">
        <v>103.18471337579621</v>
      </c>
      <c r="AS434" s="217">
        <v>104.6666666666667</v>
      </c>
      <c r="AT434" s="217"/>
      <c r="AU434" s="217"/>
      <c r="AV434" s="217"/>
      <c r="AW434" s="217"/>
      <c r="AX434" s="217">
        <v>2</v>
      </c>
      <c r="AY434" s="217">
        <v>2</v>
      </c>
      <c r="AZ434" s="217"/>
      <c r="BA434" s="217"/>
      <c r="BB434" s="217"/>
      <c r="BC434" s="217"/>
      <c r="BD434" s="217"/>
      <c r="BE434" s="217"/>
      <c r="BF434" s="217"/>
      <c r="BG434" s="217"/>
      <c r="BH434" s="217"/>
      <c r="BI434" s="217">
        <v>2</v>
      </c>
      <c r="BJ434" s="217">
        <v>1</v>
      </c>
      <c r="BK434" s="217"/>
      <c r="BL434" s="217"/>
      <c r="BM434" s="217"/>
      <c r="BN434" s="217"/>
      <c r="BO434" s="217"/>
      <c r="BP434" s="217"/>
      <c r="BQ434" s="217"/>
      <c r="BR434" s="186" t="s">
        <v>421</v>
      </c>
      <c r="BS434" s="186" t="s">
        <v>422</v>
      </c>
      <c r="BT434" s="186"/>
      <c r="BU434" s="186"/>
      <c r="BV434" s="186">
        <v>3</v>
      </c>
      <c r="BW434" s="186" t="s">
        <v>437</v>
      </c>
      <c r="BX434" s="186" t="s">
        <v>198</v>
      </c>
      <c r="BY434" s="221">
        <v>1.4999999999999999E-2</v>
      </c>
      <c r="BZ434" s="217">
        <v>4</v>
      </c>
      <c r="CA434" s="217">
        <v>1.333333333333333</v>
      </c>
      <c r="CB434" s="217">
        <v>1</v>
      </c>
      <c r="CC434" s="217">
        <v>3</v>
      </c>
      <c r="CD434" s="217">
        <v>1</v>
      </c>
      <c r="CE434" s="217">
        <v>1</v>
      </c>
      <c r="CF434" s="186">
        <v>0</v>
      </c>
      <c r="CG434" s="186">
        <v>1</v>
      </c>
      <c r="CH434" s="101">
        <v>0</v>
      </c>
      <c r="CI434" s="101">
        <v>0</v>
      </c>
      <c r="CJ434" s="101">
        <v>0</v>
      </c>
      <c r="CK434" s="101">
        <v>0</v>
      </c>
      <c r="CL434" s="101">
        <v>0</v>
      </c>
      <c r="CM434" s="101">
        <v>0</v>
      </c>
      <c r="CN434" s="101">
        <v>0</v>
      </c>
      <c r="CO434" s="101">
        <v>7</v>
      </c>
      <c r="CP434" s="220">
        <v>2</v>
      </c>
      <c r="CQ434" s="216">
        <v>2</v>
      </c>
      <c r="CR434" s="222">
        <v>1.166666666666667</v>
      </c>
      <c r="CS434" s="198">
        <v>8.1666666666666651E-2</v>
      </c>
      <c r="CT434" s="198">
        <v>7.0000000000000007E-2</v>
      </c>
      <c r="CU434" s="198">
        <v>9.5083333333333311E-2</v>
      </c>
      <c r="CV434" s="198">
        <v>8.1500000000000003E-2</v>
      </c>
      <c r="CW434" s="222">
        <v>0.93571428571428572</v>
      </c>
      <c r="CX434" s="272">
        <v>2.261316872427983E-2</v>
      </c>
      <c r="CY434" s="272">
        <v>2822.363636363636</v>
      </c>
      <c r="CZ434" s="272">
        <v>361</v>
      </c>
      <c r="DA434" s="272"/>
      <c r="DB434" s="272"/>
      <c r="DC434" s="272"/>
      <c r="DD434" s="230">
        <f t="shared" si="54"/>
        <v>0.93571428571428572</v>
      </c>
      <c r="DE434" s="273">
        <f t="shared" si="55"/>
        <v>0</v>
      </c>
      <c r="DF434" s="14">
        <f t="shared" si="56"/>
        <v>7</v>
      </c>
      <c r="DG434" s="148">
        <f t="shared" si="57"/>
        <v>2</v>
      </c>
      <c r="DH434" s="148">
        <f t="shared" si="58"/>
        <v>0</v>
      </c>
      <c r="DI434" s="273">
        <f t="shared" si="59"/>
        <v>2</v>
      </c>
      <c r="DJ434" s="264">
        <f t="shared" si="60"/>
        <v>1</v>
      </c>
      <c r="DL434" s="14" t="str">
        <f>IFERROR(#REF!-AP434,"")</f>
        <v/>
      </c>
      <c r="DN434" s="274" t="str">
        <f>IFERROR(#REF!-M434,"")</f>
        <v/>
      </c>
      <c r="DO434" s="186" t="e">
        <f>IF(#REF!&gt;AQ434,0,1)</f>
        <v>#REF!</v>
      </c>
      <c r="DP434" s="186">
        <f t="shared" si="61"/>
        <v>1</v>
      </c>
      <c r="DQ434" s="186">
        <f t="shared" si="62"/>
        <v>0</v>
      </c>
      <c r="DR434" s="186"/>
      <c r="DS434" s="186"/>
      <c r="DT434" s="186"/>
      <c r="DU434" s="186"/>
      <c r="DV434" s="186"/>
      <c r="DW434" s="186"/>
      <c r="DX434" s="186"/>
      <c r="DY434" s="186"/>
      <c r="DZ434" s="186"/>
      <c r="EA434" s="186"/>
      <c r="EB434" s="186"/>
      <c r="EC434" s="186"/>
      <c r="ED434" s="186"/>
      <c r="EE434" s="186"/>
      <c r="EF434" s="186"/>
      <c r="EG434" s="186"/>
      <c r="EH434" s="186"/>
      <c r="EI434" s="186"/>
      <c r="EJ434" s="186"/>
    </row>
    <row r="435" spans="1:140" s="195" customFormat="1" ht="31.5" hidden="1" customHeight="1" x14ac:dyDescent="0.2">
      <c r="A435" s="214">
        <v>44945</v>
      </c>
      <c r="B435" s="194">
        <v>19</v>
      </c>
      <c r="C435" s="194">
        <v>1</v>
      </c>
      <c r="D435" s="193">
        <v>2023</v>
      </c>
      <c r="E435" s="194">
        <v>414</v>
      </c>
      <c r="F435" s="194">
        <v>649</v>
      </c>
      <c r="G435" s="194">
        <v>2</v>
      </c>
      <c r="H435" s="207" t="s">
        <v>419</v>
      </c>
      <c r="I435" s="148" t="s">
        <v>420</v>
      </c>
      <c r="J435" s="148" t="s">
        <v>193</v>
      </c>
      <c r="K435" s="148">
        <v>6</v>
      </c>
      <c r="L435" s="148">
        <v>2</v>
      </c>
      <c r="M435" s="208">
        <v>143</v>
      </c>
      <c r="N435" s="209">
        <v>132</v>
      </c>
      <c r="O435" s="210">
        <v>153</v>
      </c>
      <c r="P435" s="196"/>
      <c r="Q435" s="196">
        <v>153</v>
      </c>
      <c r="R435" s="196"/>
      <c r="S435" s="196"/>
      <c r="T435" s="196"/>
      <c r="U435" s="196"/>
      <c r="V435" s="196">
        <v>123</v>
      </c>
      <c r="W435" s="196"/>
      <c r="X435" s="196"/>
      <c r="Y435" s="196"/>
      <c r="Z435" s="197"/>
      <c r="AA435" s="197"/>
      <c r="AB435" s="196"/>
      <c r="AC435" s="196"/>
      <c r="AD435" s="196"/>
      <c r="AE435" s="196"/>
      <c r="AF435" s="196"/>
      <c r="AG435" s="196"/>
      <c r="AH435" s="196"/>
      <c r="AI435" s="196"/>
      <c r="AJ435" s="196"/>
      <c r="AK435" s="196"/>
      <c r="AL435" s="197"/>
      <c r="AM435" s="197"/>
      <c r="AN435" s="271">
        <v>153</v>
      </c>
      <c r="AO435" s="271">
        <v>123</v>
      </c>
      <c r="AP435" s="218">
        <v>150</v>
      </c>
      <c r="AQ435" s="219">
        <v>144</v>
      </c>
      <c r="AR435" s="217"/>
      <c r="AS435" s="217"/>
      <c r="AT435" s="217"/>
      <c r="AU435" s="217"/>
      <c r="AV435" s="217">
        <v>560</v>
      </c>
      <c r="AW435" s="217"/>
      <c r="AX435" s="217"/>
      <c r="AY435" s="217">
        <v>2</v>
      </c>
      <c r="AZ435" s="217"/>
      <c r="BA435" s="217"/>
      <c r="BB435" s="217"/>
      <c r="BC435" s="217"/>
      <c r="BD435" s="217">
        <v>2</v>
      </c>
      <c r="BE435" s="217"/>
      <c r="BF435" s="217"/>
      <c r="BG435" s="217"/>
      <c r="BH435" s="217">
        <v>1240</v>
      </c>
      <c r="BI435" s="217"/>
      <c r="BJ435" s="217"/>
      <c r="BK435" s="217"/>
      <c r="BL435" s="217"/>
      <c r="BM435" s="217"/>
      <c r="BN435" s="217"/>
      <c r="BO435" s="217"/>
      <c r="BP435" s="217"/>
      <c r="BQ435" s="217"/>
      <c r="BR435" s="186" t="s">
        <v>421</v>
      </c>
      <c r="BS435" s="186" t="s">
        <v>422</v>
      </c>
      <c r="BT435" s="186"/>
      <c r="BU435" s="186"/>
      <c r="BV435" s="186">
        <v>3</v>
      </c>
      <c r="BW435" s="186" t="s">
        <v>423</v>
      </c>
      <c r="BX435" s="186" t="s">
        <v>198</v>
      </c>
      <c r="BY435" s="221">
        <v>1.4999999999999999E-2</v>
      </c>
      <c r="BZ435" s="217">
        <v>4</v>
      </c>
      <c r="CA435" s="217">
        <v>2</v>
      </c>
      <c r="CB435" s="217">
        <v>562</v>
      </c>
      <c r="CC435" s="217">
        <v>0</v>
      </c>
      <c r="CD435" s="217">
        <v>0</v>
      </c>
      <c r="CE435" s="217">
        <v>1240</v>
      </c>
      <c r="CF435" s="186">
        <v>0</v>
      </c>
      <c r="CG435" s="186">
        <v>0</v>
      </c>
      <c r="CH435" s="101">
        <v>1</v>
      </c>
      <c r="CI435" s="101">
        <v>0</v>
      </c>
      <c r="CJ435" s="101">
        <v>0</v>
      </c>
      <c r="CK435" s="101">
        <v>0</v>
      </c>
      <c r="CL435" s="101">
        <v>0</v>
      </c>
      <c r="CM435" s="101">
        <v>1</v>
      </c>
      <c r="CN435" s="101">
        <v>0</v>
      </c>
      <c r="CO435" s="101">
        <v>4</v>
      </c>
      <c r="CP435" s="220">
        <v>2</v>
      </c>
      <c r="CQ435" s="216">
        <v>1802</v>
      </c>
      <c r="CR435" s="222">
        <v>1.109877913429523E-3</v>
      </c>
      <c r="CS435" s="198">
        <v>0.28599999999999998</v>
      </c>
      <c r="CT435" s="198">
        <v>257.68599999999998</v>
      </c>
      <c r="CU435" s="198">
        <v>0.246</v>
      </c>
      <c r="CV435" s="198">
        <v>221.64599999999999</v>
      </c>
      <c r="CW435" s="222">
        <v>6.9930069930069935E-2</v>
      </c>
      <c r="CX435" s="272"/>
      <c r="CY435" s="272">
        <v>4435377.2727272734</v>
      </c>
      <c r="CZ435" s="272">
        <v>361</v>
      </c>
      <c r="DA435" s="272"/>
      <c r="DB435" s="272"/>
      <c r="DC435" s="272"/>
      <c r="DD435" s="230">
        <f t="shared" si="54"/>
        <v>6.9930069930069935E-2</v>
      </c>
      <c r="DE435" s="273">
        <f t="shared" si="55"/>
        <v>1800</v>
      </c>
      <c r="DF435" s="14">
        <f t="shared" si="56"/>
        <v>4</v>
      </c>
      <c r="DG435" s="148">
        <f t="shared" si="57"/>
        <v>2</v>
      </c>
      <c r="DH435" s="148" t="str">
        <f t="shared" si="58"/>
        <v/>
      </c>
      <c r="DI435" s="273">
        <f t="shared" si="59"/>
        <v>1802</v>
      </c>
      <c r="DJ435" s="264">
        <f t="shared" si="60"/>
        <v>1.1098779134295228E-3</v>
      </c>
      <c r="DL435" s="14" t="str">
        <f>IFERROR(#REF!-AP435,"")</f>
        <v/>
      </c>
      <c r="DN435" s="274" t="str">
        <f>IFERROR(#REF!-M435,"")</f>
        <v/>
      </c>
      <c r="DO435" s="186" t="e">
        <f>IF(#REF!&gt;AQ435,0,1)</f>
        <v>#REF!</v>
      </c>
      <c r="DP435" s="186">
        <f t="shared" si="61"/>
        <v>0</v>
      </c>
      <c r="DQ435" s="186">
        <f t="shared" si="62"/>
        <v>1</v>
      </c>
      <c r="DR435" s="186"/>
      <c r="DS435" s="186"/>
      <c r="DT435" s="186"/>
      <c r="DU435" s="186"/>
      <c r="DV435" s="186"/>
      <c r="DW435" s="186"/>
      <c r="DX435" s="186"/>
      <c r="DY435" s="186"/>
      <c r="DZ435" s="186"/>
      <c r="EA435" s="186"/>
      <c r="EB435" s="186"/>
      <c r="EC435" s="186"/>
      <c r="ED435" s="186"/>
      <c r="EE435" s="186"/>
      <c r="EF435" s="186"/>
      <c r="EG435" s="186"/>
      <c r="EH435" s="186"/>
      <c r="EI435" s="186"/>
      <c r="EJ435" s="186"/>
    </row>
    <row r="436" spans="1:140" s="195" customFormat="1" ht="31.5" hidden="1" customHeight="1" x14ac:dyDescent="0.2">
      <c r="A436" s="214">
        <v>44945</v>
      </c>
      <c r="B436" s="194">
        <v>19</v>
      </c>
      <c r="C436" s="194">
        <v>1</v>
      </c>
      <c r="D436" s="193">
        <v>2023</v>
      </c>
      <c r="E436" s="194">
        <v>414</v>
      </c>
      <c r="F436" s="194">
        <v>650</v>
      </c>
      <c r="G436" s="194">
        <v>2</v>
      </c>
      <c r="H436" s="207" t="s">
        <v>424</v>
      </c>
      <c r="I436" s="148" t="s">
        <v>425</v>
      </c>
      <c r="J436" s="148" t="s">
        <v>193</v>
      </c>
      <c r="K436" s="148">
        <v>6</v>
      </c>
      <c r="L436" s="148">
        <v>2</v>
      </c>
      <c r="M436" s="208">
        <v>131</v>
      </c>
      <c r="N436" s="209">
        <v>121</v>
      </c>
      <c r="O436" s="210">
        <v>140</v>
      </c>
      <c r="P436" s="196"/>
      <c r="Q436" s="196">
        <v>168</v>
      </c>
      <c r="R436" s="196"/>
      <c r="S436" s="196"/>
      <c r="T436" s="196"/>
      <c r="U436" s="196"/>
      <c r="V436" s="196">
        <v>130</v>
      </c>
      <c r="W436" s="196"/>
      <c r="X436" s="196"/>
      <c r="Y436" s="196"/>
      <c r="Z436" s="197">
        <v>111</v>
      </c>
      <c r="AA436" s="197"/>
      <c r="AB436" s="196"/>
      <c r="AC436" s="196"/>
      <c r="AD436" s="196"/>
      <c r="AE436" s="196"/>
      <c r="AF436" s="196"/>
      <c r="AG436" s="196"/>
      <c r="AH436" s="196"/>
      <c r="AI436" s="196"/>
      <c r="AJ436" s="196"/>
      <c r="AK436" s="196"/>
      <c r="AL436" s="197"/>
      <c r="AM436" s="197"/>
      <c r="AN436" s="271">
        <v>168</v>
      </c>
      <c r="AO436" s="271">
        <v>130</v>
      </c>
      <c r="AP436" s="218">
        <v>150</v>
      </c>
      <c r="AQ436" s="219">
        <v>144</v>
      </c>
      <c r="AR436" s="217">
        <v>194.59459459459461</v>
      </c>
      <c r="AS436" s="217">
        <v>111</v>
      </c>
      <c r="AT436" s="217"/>
      <c r="AU436" s="217"/>
      <c r="AV436" s="217">
        <v>560</v>
      </c>
      <c r="AW436" s="217">
        <v>2</v>
      </c>
      <c r="AX436" s="217"/>
      <c r="AY436" s="217">
        <v>1</v>
      </c>
      <c r="AZ436" s="217"/>
      <c r="BA436" s="217"/>
      <c r="BB436" s="217"/>
      <c r="BC436" s="217"/>
      <c r="BD436" s="217">
        <v>1</v>
      </c>
      <c r="BE436" s="217"/>
      <c r="BF436" s="217"/>
      <c r="BG436" s="217"/>
      <c r="BH436" s="217">
        <v>1240</v>
      </c>
      <c r="BI436" s="217"/>
      <c r="BJ436" s="217"/>
      <c r="BK436" s="217"/>
      <c r="BL436" s="217"/>
      <c r="BM436" s="217"/>
      <c r="BN436" s="217"/>
      <c r="BO436" s="217"/>
      <c r="BP436" s="217"/>
      <c r="BQ436" s="217"/>
      <c r="BR436" s="186" t="s">
        <v>421</v>
      </c>
      <c r="BS436" s="186" t="s">
        <v>422</v>
      </c>
      <c r="BT436" s="186"/>
      <c r="BU436" s="186"/>
      <c r="BV436" s="186">
        <v>3</v>
      </c>
      <c r="BW436" s="186" t="s">
        <v>423</v>
      </c>
      <c r="BX436" s="186" t="s">
        <v>198</v>
      </c>
      <c r="BY436" s="221">
        <v>1.4999999999999999E-2</v>
      </c>
      <c r="BZ436" s="217">
        <v>4</v>
      </c>
      <c r="CA436" s="217">
        <v>2</v>
      </c>
      <c r="CB436" s="217">
        <v>562</v>
      </c>
      <c r="CC436" s="217">
        <v>0</v>
      </c>
      <c r="CD436" s="217">
        <v>0</v>
      </c>
      <c r="CE436" s="217">
        <v>1240</v>
      </c>
      <c r="CF436" s="186">
        <v>1</v>
      </c>
      <c r="CG436" s="186">
        <v>0</v>
      </c>
      <c r="CH436" s="101">
        <v>0</v>
      </c>
      <c r="CI436" s="101">
        <v>0</v>
      </c>
      <c r="CJ436" s="101">
        <v>0</v>
      </c>
      <c r="CK436" s="101">
        <v>0</v>
      </c>
      <c r="CL436" s="101">
        <v>0</v>
      </c>
      <c r="CM436" s="101">
        <v>0</v>
      </c>
      <c r="CN436" s="101">
        <v>0</v>
      </c>
      <c r="CO436" s="101">
        <v>4</v>
      </c>
      <c r="CP436" s="220">
        <v>2</v>
      </c>
      <c r="CQ436" s="216">
        <v>1802</v>
      </c>
      <c r="CR436" s="222">
        <v>1.109877913429523E-3</v>
      </c>
      <c r="CS436" s="198">
        <v>0.26200000000000001</v>
      </c>
      <c r="CT436" s="198">
        <v>236.06200000000001</v>
      </c>
      <c r="CU436" s="198">
        <v>0.26</v>
      </c>
      <c r="CV436" s="198">
        <v>234.26</v>
      </c>
      <c r="CW436" s="222">
        <v>0.28244274809160308</v>
      </c>
      <c r="CX436" s="272">
        <v>1.027777777777778E-2</v>
      </c>
      <c r="CY436" s="272">
        <v>4435377.2727272734</v>
      </c>
      <c r="CZ436" s="272">
        <v>361</v>
      </c>
      <c r="DA436" s="272"/>
      <c r="DB436" s="272"/>
      <c r="DC436" s="272"/>
      <c r="DD436" s="230">
        <f t="shared" si="54"/>
        <v>0.28244274809160308</v>
      </c>
      <c r="DE436" s="273">
        <f t="shared" si="55"/>
        <v>1800</v>
      </c>
      <c r="DF436" s="14">
        <f t="shared" si="56"/>
        <v>4</v>
      </c>
      <c r="DG436" s="148">
        <f t="shared" si="57"/>
        <v>2</v>
      </c>
      <c r="DH436" s="148">
        <f t="shared" si="58"/>
        <v>0</v>
      </c>
      <c r="DI436" s="273">
        <f t="shared" si="59"/>
        <v>1802</v>
      </c>
      <c r="DJ436" s="264">
        <f t="shared" si="60"/>
        <v>1.1098779134295228E-3</v>
      </c>
      <c r="DL436" s="14" t="str">
        <f>IFERROR(#REF!-AP436,"")</f>
        <v/>
      </c>
      <c r="DN436" s="274" t="str">
        <f>IFERROR(#REF!-M436,"")</f>
        <v/>
      </c>
      <c r="DO436" s="186" t="e">
        <f>IF(#REF!&gt;AQ436,0,1)</f>
        <v>#REF!</v>
      </c>
      <c r="DP436" s="186">
        <f t="shared" si="61"/>
        <v>1</v>
      </c>
      <c r="DQ436" s="186">
        <f t="shared" si="62"/>
        <v>1</v>
      </c>
      <c r="DR436" s="186"/>
      <c r="DS436" s="186"/>
      <c r="DT436" s="186"/>
      <c r="DU436" s="186"/>
      <c r="DV436" s="186"/>
      <c r="DW436" s="186"/>
      <c r="DX436" s="186"/>
      <c r="DY436" s="186"/>
      <c r="DZ436" s="186"/>
      <c r="EA436" s="186"/>
      <c r="EB436" s="186"/>
      <c r="EC436" s="186"/>
      <c r="ED436" s="186"/>
      <c r="EE436" s="186"/>
      <c r="EF436" s="186"/>
      <c r="EG436" s="186"/>
      <c r="EH436" s="186"/>
      <c r="EI436" s="186"/>
      <c r="EJ436" s="186"/>
    </row>
    <row r="437" spans="1:140" s="195" customFormat="1" ht="31.5" hidden="1" customHeight="1" x14ac:dyDescent="0.2">
      <c r="A437" s="214">
        <v>44945</v>
      </c>
      <c r="B437" s="194">
        <v>19</v>
      </c>
      <c r="C437" s="194">
        <v>1</v>
      </c>
      <c r="D437" s="193">
        <v>2023</v>
      </c>
      <c r="E437" s="194">
        <v>47</v>
      </c>
      <c r="F437" s="194">
        <v>122</v>
      </c>
      <c r="G437" s="194">
        <v>3</v>
      </c>
      <c r="H437" s="207" t="s">
        <v>215</v>
      </c>
      <c r="I437" s="148" t="s">
        <v>216</v>
      </c>
      <c r="J437" s="148" t="s">
        <v>217</v>
      </c>
      <c r="K437" s="148">
        <v>2</v>
      </c>
      <c r="L437" s="148">
        <v>1</v>
      </c>
      <c r="M437" s="208">
        <v>280</v>
      </c>
      <c r="N437" s="209">
        <v>267</v>
      </c>
      <c r="O437" s="210">
        <v>292</v>
      </c>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c r="AO437" s="271"/>
      <c r="AP437" s="218">
        <v>64</v>
      </c>
      <c r="AQ437" s="219">
        <v>113</v>
      </c>
      <c r="AR437" s="217"/>
      <c r="AS437" s="217"/>
      <c r="AT437" s="217"/>
      <c r="AU437" s="217"/>
      <c r="AV437" s="217"/>
      <c r="AW437" s="217"/>
      <c r="AX437" s="217"/>
      <c r="AY437" s="217"/>
      <c r="AZ437" s="217"/>
      <c r="BA437" s="217"/>
      <c r="BB437" s="217"/>
      <c r="BC437" s="217"/>
      <c r="BD437" s="217"/>
      <c r="BE437" s="217"/>
      <c r="BF437" s="217"/>
      <c r="BG437" s="217"/>
      <c r="BH437" s="217">
        <v>800</v>
      </c>
      <c r="BI437" s="217"/>
      <c r="BJ437" s="217"/>
      <c r="BK437" s="217"/>
      <c r="BL437" s="217"/>
      <c r="BM437" s="217"/>
      <c r="BN437" s="217"/>
      <c r="BO437" s="217"/>
      <c r="BP437" s="217"/>
      <c r="BQ437" s="217"/>
      <c r="BR437" s="186" t="s">
        <v>194</v>
      </c>
      <c r="BS437" s="186" t="s">
        <v>195</v>
      </c>
      <c r="BT437" s="186" t="s">
        <v>218</v>
      </c>
      <c r="BU437" s="186" t="s">
        <v>219</v>
      </c>
      <c r="BV437" s="186">
        <v>3</v>
      </c>
      <c r="BW437" s="186" t="s">
        <v>220</v>
      </c>
      <c r="BX437" s="186" t="s">
        <v>198</v>
      </c>
      <c r="BY437" s="221">
        <v>1.4999999999999999E-2</v>
      </c>
      <c r="BZ437" s="217">
        <v>0</v>
      </c>
      <c r="CA437" s="217">
        <v>0</v>
      </c>
      <c r="CB437" s="217">
        <v>0</v>
      </c>
      <c r="CC437" s="217">
        <v>0</v>
      </c>
      <c r="CD437" s="217">
        <v>0</v>
      </c>
      <c r="CE437" s="217">
        <v>800</v>
      </c>
      <c r="CF437" s="186">
        <v>0</v>
      </c>
      <c r="CG437" s="186">
        <v>0</v>
      </c>
      <c r="CH437" s="101">
        <v>0</v>
      </c>
      <c r="CI437" s="101">
        <v>0</v>
      </c>
      <c r="CJ437" s="101">
        <v>0</v>
      </c>
      <c r="CK437" s="101">
        <v>0</v>
      </c>
      <c r="CL437" s="101">
        <v>0</v>
      </c>
      <c r="CM437" s="101">
        <v>0</v>
      </c>
      <c r="CN437" s="101">
        <v>0</v>
      </c>
      <c r="CO437" s="101">
        <v>0</v>
      </c>
      <c r="CP437" s="220">
        <v>0</v>
      </c>
      <c r="CQ437" s="216">
        <v>800</v>
      </c>
      <c r="CR437" s="222">
        <v>0</v>
      </c>
      <c r="CS437" s="198">
        <v>0</v>
      </c>
      <c r="CT437" s="198">
        <v>224</v>
      </c>
      <c r="CU437" s="198"/>
      <c r="CV437" s="198"/>
      <c r="CW437" s="222"/>
      <c r="CX437" s="272"/>
      <c r="CY437" s="272">
        <v>840145.45454545459</v>
      </c>
      <c r="CZ437" s="272">
        <v>361</v>
      </c>
      <c r="DA437" s="272"/>
      <c r="DB437" s="272"/>
      <c r="DC437" s="272"/>
      <c r="DD437" s="230">
        <f t="shared" si="54"/>
        <v>-1</v>
      </c>
      <c r="DE437" s="273">
        <f t="shared" si="55"/>
        <v>800</v>
      </c>
      <c r="DF437" s="14">
        <f t="shared" si="56"/>
        <v>0</v>
      </c>
      <c r="DG437" s="148">
        <f t="shared" si="57"/>
        <v>0</v>
      </c>
      <c r="DH437" s="148" t="str">
        <f t="shared" si="58"/>
        <v/>
      </c>
      <c r="DI437" s="273">
        <f t="shared" si="59"/>
        <v>800</v>
      </c>
      <c r="DJ437" s="264">
        <f t="shared" si="60"/>
        <v>0</v>
      </c>
      <c r="DL437" s="14" t="str">
        <f>IFERROR(#REF!-AP437,"")</f>
        <v/>
      </c>
      <c r="DN437" s="274" t="str">
        <f>IFERROR(#REF!-M437,"")</f>
        <v/>
      </c>
      <c r="DO437" s="186" t="e">
        <f>IF(#REF!&gt;AQ437,0,1)</f>
        <v>#REF!</v>
      </c>
      <c r="DP437" s="186">
        <f t="shared" si="61"/>
        <v>0</v>
      </c>
      <c r="DQ437" s="186">
        <f t="shared" si="62"/>
        <v>1</v>
      </c>
      <c r="DR437" s="186"/>
      <c r="DS437" s="186"/>
      <c r="DT437" s="186"/>
      <c r="DU437" s="186"/>
      <c r="DV437" s="186"/>
      <c r="DW437" s="186"/>
      <c r="DX437" s="186"/>
      <c r="DY437" s="186"/>
      <c r="DZ437" s="186"/>
      <c r="EA437" s="186"/>
      <c r="EB437" s="186"/>
      <c r="EC437" s="186"/>
      <c r="ED437" s="186"/>
      <c r="EE437" s="186"/>
      <c r="EF437" s="186"/>
      <c r="EG437" s="186"/>
      <c r="EH437" s="186"/>
      <c r="EI437" s="186"/>
      <c r="EJ437" s="186"/>
    </row>
    <row r="438" spans="1:140" s="195" customFormat="1" ht="31.5" hidden="1" customHeight="1" x14ac:dyDescent="0.2">
      <c r="A438" s="214">
        <v>44945</v>
      </c>
      <c r="B438" s="194">
        <v>19</v>
      </c>
      <c r="C438" s="194">
        <v>1</v>
      </c>
      <c r="D438" s="193">
        <v>2023</v>
      </c>
      <c r="E438" s="194">
        <v>417</v>
      </c>
      <c r="F438" s="194">
        <v>660</v>
      </c>
      <c r="G438" s="194">
        <v>3</v>
      </c>
      <c r="H438" s="207" t="s">
        <v>426</v>
      </c>
      <c r="I438" s="148" t="s">
        <v>427</v>
      </c>
      <c r="J438" s="148" t="s">
        <v>193</v>
      </c>
      <c r="K438" s="148">
        <v>1</v>
      </c>
      <c r="L438" s="148">
        <v>6</v>
      </c>
      <c r="M438" s="208">
        <v>1265</v>
      </c>
      <c r="N438" s="209">
        <v>1190</v>
      </c>
      <c r="O438" s="210">
        <v>1354</v>
      </c>
      <c r="P438" s="196"/>
      <c r="Q438" s="196">
        <v>1625</v>
      </c>
      <c r="R438" s="196">
        <v>1664</v>
      </c>
      <c r="S438" s="196">
        <v>1722</v>
      </c>
      <c r="T438" s="196"/>
      <c r="U438" s="196"/>
      <c r="V438" s="196">
        <v>1303</v>
      </c>
      <c r="W438" s="196">
        <v>1320</v>
      </c>
      <c r="X438" s="196">
        <v>1339</v>
      </c>
      <c r="Y438" s="196"/>
      <c r="Z438" s="197"/>
      <c r="AA438" s="197"/>
      <c r="AB438" s="196"/>
      <c r="AC438" s="196">
        <v>1703</v>
      </c>
      <c r="AD438" s="196">
        <v>1686</v>
      </c>
      <c r="AE438" s="196">
        <v>1670</v>
      </c>
      <c r="AF438" s="196"/>
      <c r="AG438" s="196"/>
      <c r="AH438" s="196">
        <v>1293</v>
      </c>
      <c r="AI438" s="196">
        <v>1282</v>
      </c>
      <c r="AJ438" s="196">
        <v>1275</v>
      </c>
      <c r="AK438" s="196"/>
      <c r="AL438" s="197"/>
      <c r="AM438" s="197"/>
      <c r="AN438" s="271">
        <v>1678.333333333333</v>
      </c>
      <c r="AO438" s="271">
        <v>1302</v>
      </c>
      <c r="AP438" s="218">
        <v>21</v>
      </c>
      <c r="AQ438" s="219">
        <v>180</v>
      </c>
      <c r="AR438" s="217"/>
      <c r="AS438" s="217"/>
      <c r="AT438" s="217"/>
      <c r="AU438" s="217"/>
      <c r="AV438" s="217">
        <v>90</v>
      </c>
      <c r="AW438" s="217">
        <v>3</v>
      </c>
      <c r="AX438" s="217">
        <v>4</v>
      </c>
      <c r="AY438" s="217">
        <v>6</v>
      </c>
      <c r="AZ438" s="217"/>
      <c r="BA438" s="217">
        <v>4</v>
      </c>
      <c r="BB438" s="217"/>
      <c r="BC438" s="217"/>
      <c r="BD438" s="217">
        <v>1</v>
      </c>
      <c r="BE438" s="217"/>
      <c r="BF438" s="217"/>
      <c r="BG438" s="217"/>
      <c r="BH438" s="217">
        <v>135</v>
      </c>
      <c r="BI438" s="217">
        <v>8</v>
      </c>
      <c r="BJ438" s="217">
        <v>4</v>
      </c>
      <c r="BK438" s="217">
        <v>6</v>
      </c>
      <c r="BL438" s="217"/>
      <c r="BM438" s="217"/>
      <c r="BN438" s="217"/>
      <c r="BO438" s="217"/>
      <c r="BP438" s="217"/>
      <c r="BQ438" s="217"/>
      <c r="BR438" s="186" t="s">
        <v>194</v>
      </c>
      <c r="BS438" s="186" t="s">
        <v>195</v>
      </c>
      <c r="BT438" s="186" t="s">
        <v>428</v>
      </c>
      <c r="BU438" s="186" t="s">
        <v>197</v>
      </c>
      <c r="BV438" s="186">
        <v>3</v>
      </c>
      <c r="BW438" s="186" t="s">
        <v>429</v>
      </c>
      <c r="BX438" s="186" t="s">
        <v>198</v>
      </c>
      <c r="BY438" s="221">
        <v>1.4999999999999999E-2</v>
      </c>
      <c r="BZ438" s="217">
        <v>18</v>
      </c>
      <c r="CA438" s="217">
        <v>3</v>
      </c>
      <c r="CB438" s="217">
        <v>93</v>
      </c>
      <c r="CC438" s="217">
        <v>18</v>
      </c>
      <c r="CD438" s="217">
        <v>3</v>
      </c>
      <c r="CE438" s="217">
        <v>138</v>
      </c>
      <c r="CF438" s="186">
        <v>1</v>
      </c>
      <c r="CG438" s="186">
        <v>1</v>
      </c>
      <c r="CH438" s="101">
        <v>2</v>
      </c>
      <c r="CI438" s="101">
        <v>0</v>
      </c>
      <c r="CJ438" s="101">
        <v>0</v>
      </c>
      <c r="CK438" s="101">
        <v>0</v>
      </c>
      <c r="CL438" s="101">
        <v>0</v>
      </c>
      <c r="CM438" s="101">
        <v>0</v>
      </c>
      <c r="CN438" s="101">
        <v>0</v>
      </c>
      <c r="CO438" s="101">
        <v>36</v>
      </c>
      <c r="CP438" s="220">
        <v>6</v>
      </c>
      <c r="CQ438" s="216">
        <v>231</v>
      </c>
      <c r="CR438" s="222">
        <v>2.5974025974025979E-2</v>
      </c>
      <c r="CS438" s="198">
        <v>7.59</v>
      </c>
      <c r="CT438" s="198">
        <v>292.21499999999997</v>
      </c>
      <c r="CU438" s="198">
        <v>7.8120000000000003</v>
      </c>
      <c r="CV438" s="198">
        <v>300.762</v>
      </c>
      <c r="CW438" s="222">
        <v>0.3267457180500658</v>
      </c>
      <c r="CX438" s="272"/>
      <c r="CY438" s="272">
        <v>79600.5</v>
      </c>
      <c r="CZ438" s="272">
        <v>361</v>
      </c>
      <c r="DA438" s="272"/>
      <c r="DB438" s="272"/>
      <c r="DC438" s="272"/>
      <c r="DD438" s="230">
        <f t="shared" si="54"/>
        <v>0.32674571805006564</v>
      </c>
      <c r="DE438" s="273">
        <f t="shared" si="55"/>
        <v>225</v>
      </c>
      <c r="DF438" s="14">
        <f t="shared" si="56"/>
        <v>36</v>
      </c>
      <c r="DG438" s="148">
        <f t="shared" si="57"/>
        <v>6</v>
      </c>
      <c r="DH438" s="148" t="str">
        <f t="shared" si="58"/>
        <v/>
      </c>
      <c r="DI438" s="273">
        <f t="shared" si="59"/>
        <v>231</v>
      </c>
      <c r="DJ438" s="264">
        <f t="shared" si="60"/>
        <v>2.5974025974025976E-2</v>
      </c>
      <c r="DL438" s="14" t="str">
        <f>IFERROR(#REF!-AP438,"")</f>
        <v/>
      </c>
      <c r="DN438" s="274" t="str">
        <f>IFERROR(#REF!-M438,"")</f>
        <v/>
      </c>
      <c r="DO438" s="186" t="e">
        <f>IF(#REF!&gt;AQ438,0,1)</f>
        <v>#REF!</v>
      </c>
      <c r="DP438" s="186">
        <f t="shared" si="61"/>
        <v>1</v>
      </c>
      <c r="DQ438" s="186">
        <f t="shared" si="62"/>
        <v>1</v>
      </c>
      <c r="DR438" s="186"/>
      <c r="DS438" s="186"/>
      <c r="DT438" s="186"/>
      <c r="DU438" s="186"/>
      <c r="DV438" s="186"/>
      <c r="DW438" s="186"/>
      <c r="DX438" s="186"/>
      <c r="DY438" s="186"/>
      <c r="DZ438" s="186"/>
      <c r="EA438" s="186"/>
      <c r="EB438" s="186"/>
      <c r="EC438" s="186"/>
      <c r="ED438" s="186"/>
      <c r="EE438" s="186"/>
      <c r="EF438" s="186"/>
      <c r="EG438" s="186"/>
      <c r="EH438" s="186"/>
      <c r="EI438" s="186"/>
      <c r="EJ438" s="186"/>
    </row>
    <row r="439" spans="1:140" s="195" customFormat="1" ht="31.5" hidden="1" customHeight="1" x14ac:dyDescent="0.2">
      <c r="A439" s="214">
        <v>44945</v>
      </c>
      <c r="B439" s="194">
        <v>19</v>
      </c>
      <c r="C439" s="194">
        <v>1</v>
      </c>
      <c r="D439" s="193">
        <v>2023</v>
      </c>
      <c r="E439" s="194">
        <v>417</v>
      </c>
      <c r="F439" s="194">
        <v>661</v>
      </c>
      <c r="G439" s="194">
        <v>3</v>
      </c>
      <c r="H439" s="207" t="s">
        <v>430</v>
      </c>
      <c r="I439" s="148" t="s">
        <v>431</v>
      </c>
      <c r="J439" s="148" t="s">
        <v>193</v>
      </c>
      <c r="K439" s="148">
        <v>1</v>
      </c>
      <c r="L439" s="148">
        <v>6</v>
      </c>
      <c r="M439" s="208">
        <v>276</v>
      </c>
      <c r="N439" s="209">
        <v>259</v>
      </c>
      <c r="O439" s="210">
        <v>295</v>
      </c>
      <c r="P439" s="196"/>
      <c r="Q439" s="196">
        <v>349</v>
      </c>
      <c r="R439" s="196">
        <v>351</v>
      </c>
      <c r="S439" s="196">
        <v>368</v>
      </c>
      <c r="T439" s="196"/>
      <c r="U439" s="196"/>
      <c r="V439" s="196">
        <v>280</v>
      </c>
      <c r="W439" s="196">
        <v>282</v>
      </c>
      <c r="X439" s="196">
        <v>290</v>
      </c>
      <c r="Y439" s="196"/>
      <c r="Z439" s="197">
        <v>156</v>
      </c>
      <c r="AA439" s="197">
        <v>154</v>
      </c>
      <c r="AB439" s="196"/>
      <c r="AC439" s="196">
        <v>350</v>
      </c>
      <c r="AD439" s="196">
        <v>328</v>
      </c>
      <c r="AE439" s="196">
        <v>306</v>
      </c>
      <c r="AF439" s="196"/>
      <c r="AG439" s="196"/>
      <c r="AH439" s="196">
        <v>294</v>
      </c>
      <c r="AI439" s="196">
        <v>280</v>
      </c>
      <c r="AJ439" s="196">
        <v>284</v>
      </c>
      <c r="AK439" s="196"/>
      <c r="AL439" s="197">
        <v>158</v>
      </c>
      <c r="AM439" s="197">
        <v>154</v>
      </c>
      <c r="AN439" s="271">
        <v>342</v>
      </c>
      <c r="AO439" s="271">
        <v>285</v>
      </c>
      <c r="AP439" s="218">
        <v>21</v>
      </c>
      <c r="AQ439" s="219">
        <v>180</v>
      </c>
      <c r="AR439" s="217">
        <v>23.15112540192926</v>
      </c>
      <c r="AS439" s="217">
        <v>155.5</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t="s">
        <v>194</v>
      </c>
      <c r="BS439" s="186" t="s">
        <v>195</v>
      </c>
      <c r="BT439" s="186" t="s">
        <v>432</v>
      </c>
      <c r="BU439" s="186" t="s">
        <v>197</v>
      </c>
      <c r="BV439" s="186">
        <v>3</v>
      </c>
      <c r="BW439" s="186" t="s">
        <v>429</v>
      </c>
      <c r="BX439" s="186" t="s">
        <v>198</v>
      </c>
      <c r="BY439" s="221">
        <v>1.4999999999999999E-2</v>
      </c>
      <c r="BZ439" s="217">
        <v>0</v>
      </c>
      <c r="CA439" s="217">
        <v>0</v>
      </c>
      <c r="CB439" s="217">
        <v>0</v>
      </c>
      <c r="CC439" s="217">
        <v>0</v>
      </c>
      <c r="CD439" s="217">
        <v>0</v>
      </c>
      <c r="CE439" s="217">
        <v>0</v>
      </c>
      <c r="CF439" s="186">
        <v>0</v>
      </c>
      <c r="CG439" s="186">
        <v>0</v>
      </c>
      <c r="CH439" s="101">
        <v>0</v>
      </c>
      <c r="CI439" s="101">
        <v>0</v>
      </c>
      <c r="CJ439" s="101">
        <v>0</v>
      </c>
      <c r="CK439" s="101">
        <v>0</v>
      </c>
      <c r="CL439" s="101">
        <v>0</v>
      </c>
      <c r="CM439" s="101">
        <v>0</v>
      </c>
      <c r="CN439" s="101">
        <v>0</v>
      </c>
      <c r="CO439" s="101">
        <v>0</v>
      </c>
      <c r="CP439" s="220">
        <v>0</v>
      </c>
      <c r="CQ439" s="216">
        <v>0</v>
      </c>
      <c r="CR439" s="222"/>
      <c r="CS439" s="198">
        <v>0</v>
      </c>
      <c r="CT439" s="198">
        <v>0</v>
      </c>
      <c r="CU439" s="198">
        <v>0</v>
      </c>
      <c r="CV439" s="198">
        <v>0</v>
      </c>
      <c r="CW439" s="222">
        <v>0.2391304347826087</v>
      </c>
      <c r="CX439" s="272">
        <v>0</v>
      </c>
      <c r="CY439" s="272">
        <v>0</v>
      </c>
      <c r="CZ439" s="272">
        <v>361</v>
      </c>
      <c r="DA439" s="272"/>
      <c r="DB439" s="272"/>
      <c r="DC439" s="272"/>
      <c r="DD439" s="230">
        <f t="shared" si="54"/>
        <v>0.2391304347826087</v>
      </c>
      <c r="DE439" s="273">
        <f t="shared" si="55"/>
        <v>0</v>
      </c>
      <c r="DF439" s="14">
        <f t="shared" si="56"/>
        <v>0</v>
      </c>
      <c r="DG439" s="148">
        <f t="shared" si="57"/>
        <v>0</v>
      </c>
      <c r="DH439" s="148">
        <f t="shared" si="58"/>
        <v>0</v>
      </c>
      <c r="DI439" s="273">
        <f t="shared" si="59"/>
        <v>0</v>
      </c>
      <c r="DJ439" s="264" t="str">
        <f t="shared" si="60"/>
        <v/>
      </c>
      <c r="DL439" s="14" t="str">
        <f>IFERROR(#REF!-AP439,"")</f>
        <v/>
      </c>
      <c r="DN439" s="274" t="str">
        <f>IFERROR(#REF!-M439,"")</f>
        <v/>
      </c>
      <c r="DO439" s="186" t="e">
        <f>IF(#REF!&gt;AQ439,0,1)</f>
        <v>#REF!</v>
      </c>
      <c r="DP439" s="186">
        <f t="shared" si="61"/>
        <v>1</v>
      </c>
      <c r="DQ439" s="186">
        <f t="shared" si="62"/>
        <v>1</v>
      </c>
      <c r="DR439" s="186"/>
      <c r="DS439" s="186"/>
      <c r="DT439" s="186"/>
      <c r="DU439" s="186"/>
      <c r="DV439" s="186"/>
      <c r="DW439" s="186"/>
      <c r="DX439" s="186"/>
      <c r="DY439" s="186"/>
      <c r="DZ439" s="186"/>
      <c r="EA439" s="186"/>
      <c r="EB439" s="186"/>
      <c r="EC439" s="186"/>
      <c r="ED439" s="186"/>
      <c r="EE439" s="186"/>
      <c r="EF439" s="186"/>
      <c r="EG439" s="186"/>
      <c r="EH439" s="186"/>
      <c r="EI439" s="186"/>
      <c r="EJ439" s="186"/>
    </row>
    <row r="440" spans="1:140" s="195" customFormat="1" ht="31.5" hidden="1" customHeight="1" x14ac:dyDescent="0.2">
      <c r="A440" s="214">
        <v>44945</v>
      </c>
      <c r="B440" s="194">
        <v>19</v>
      </c>
      <c r="C440" s="194">
        <v>1</v>
      </c>
      <c r="D440" s="193">
        <v>2023</v>
      </c>
      <c r="E440" s="194">
        <v>421</v>
      </c>
      <c r="F440" s="194">
        <v>673</v>
      </c>
      <c r="G440" s="194">
        <v>3</v>
      </c>
      <c r="H440" s="207" t="s">
        <v>293</v>
      </c>
      <c r="I440" s="148" t="s">
        <v>294</v>
      </c>
      <c r="J440" s="148" t="s">
        <v>193</v>
      </c>
      <c r="K440" s="148">
        <v>1</v>
      </c>
      <c r="L440" s="148">
        <v>4</v>
      </c>
      <c r="M440" s="208">
        <v>61</v>
      </c>
      <c r="N440" s="209">
        <v>57</v>
      </c>
      <c r="O440" s="210">
        <v>65</v>
      </c>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c r="AO440" s="271"/>
      <c r="AP440" s="218">
        <v>18</v>
      </c>
      <c r="AQ440" s="219">
        <v>200</v>
      </c>
      <c r="AR440" s="217"/>
      <c r="AS440" s="217"/>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t="s">
        <v>194</v>
      </c>
      <c r="BS440" s="186" t="s">
        <v>195</v>
      </c>
      <c r="BT440" s="186" t="s">
        <v>295</v>
      </c>
      <c r="BU440" s="186" t="s">
        <v>197</v>
      </c>
      <c r="BV440" s="186">
        <v>3</v>
      </c>
      <c r="BW440" s="186" t="s">
        <v>292</v>
      </c>
      <c r="BX440" s="186" t="s">
        <v>198</v>
      </c>
      <c r="BY440" s="221">
        <v>1.4999999999999999E-2</v>
      </c>
      <c r="BZ440" s="217">
        <v>0</v>
      </c>
      <c r="CA440" s="217">
        <v>0</v>
      </c>
      <c r="CB440" s="217">
        <v>0</v>
      </c>
      <c r="CC440" s="217">
        <v>0</v>
      </c>
      <c r="CD440" s="217">
        <v>0</v>
      </c>
      <c r="CE440" s="217">
        <v>0</v>
      </c>
      <c r="CF440" s="186">
        <v>0</v>
      </c>
      <c r="CG440" s="186">
        <v>0</v>
      </c>
      <c r="CH440" s="101">
        <v>0</v>
      </c>
      <c r="CI440" s="101">
        <v>0</v>
      </c>
      <c r="CJ440" s="101">
        <v>0</v>
      </c>
      <c r="CK440" s="101">
        <v>0</v>
      </c>
      <c r="CL440" s="101">
        <v>0</v>
      </c>
      <c r="CM440" s="101">
        <v>0</v>
      </c>
      <c r="CN440" s="101">
        <v>0</v>
      </c>
      <c r="CO440" s="101">
        <v>0</v>
      </c>
      <c r="CP440" s="220">
        <v>0</v>
      </c>
      <c r="CQ440" s="216">
        <v>0</v>
      </c>
      <c r="CR440" s="222"/>
      <c r="CS440" s="198">
        <v>0</v>
      </c>
      <c r="CT440" s="198">
        <v>0</v>
      </c>
      <c r="CU440" s="198"/>
      <c r="CV440" s="198"/>
      <c r="CW440" s="222"/>
      <c r="CX440" s="272"/>
      <c r="CY440" s="272">
        <v>0</v>
      </c>
      <c r="CZ440" s="272">
        <v>361</v>
      </c>
      <c r="DA440" s="272"/>
      <c r="DB440" s="272"/>
      <c r="DC440" s="272"/>
      <c r="DD440" s="230">
        <f t="shared" si="54"/>
        <v>-1</v>
      </c>
      <c r="DE440" s="273">
        <f t="shared" si="55"/>
        <v>0</v>
      </c>
      <c r="DF440" s="14">
        <f t="shared" si="56"/>
        <v>0</v>
      </c>
      <c r="DG440" s="148">
        <f t="shared" si="57"/>
        <v>0</v>
      </c>
      <c r="DH440" s="148" t="str">
        <f t="shared" si="58"/>
        <v/>
      </c>
      <c r="DI440" s="273">
        <f t="shared" si="59"/>
        <v>0</v>
      </c>
      <c r="DJ440" s="264" t="str">
        <f t="shared" si="60"/>
        <v/>
      </c>
      <c r="DL440" s="14" t="str">
        <f>IFERROR(#REF!-AP440,"")</f>
        <v/>
      </c>
      <c r="DN440" s="274" t="str">
        <f>IFERROR(#REF!-M440,"")</f>
        <v/>
      </c>
      <c r="DO440" s="186" t="e">
        <f>IF(#REF!&gt;AQ440,0,1)</f>
        <v>#REF!</v>
      </c>
      <c r="DP440" s="186">
        <f t="shared" si="61"/>
        <v>0</v>
      </c>
      <c r="DQ440" s="186">
        <f t="shared" si="62"/>
        <v>1</v>
      </c>
      <c r="DR440" s="186"/>
      <c r="DS440" s="186"/>
      <c r="DT440" s="186"/>
      <c r="DU440" s="186"/>
      <c r="DV440" s="186"/>
      <c r="DW440" s="186"/>
      <c r="DX440" s="186"/>
      <c r="DY440" s="186"/>
      <c r="DZ440" s="186"/>
      <c r="EA440" s="186"/>
      <c r="EB440" s="186"/>
      <c r="EC440" s="186"/>
      <c r="ED440" s="186"/>
      <c r="EE440" s="186"/>
      <c r="EF440" s="186"/>
      <c r="EG440" s="186"/>
      <c r="EH440" s="186"/>
      <c r="EI440" s="186"/>
      <c r="EJ440" s="186"/>
    </row>
    <row r="441" spans="1:140" s="195" customFormat="1" ht="31.5" hidden="1" customHeight="1" x14ac:dyDescent="0.2">
      <c r="A441" s="214">
        <v>44945</v>
      </c>
      <c r="B441" s="194">
        <v>19</v>
      </c>
      <c r="C441" s="194">
        <v>1</v>
      </c>
      <c r="D441" s="193">
        <v>2023</v>
      </c>
      <c r="E441" s="194">
        <v>236</v>
      </c>
      <c r="F441" s="194">
        <v>160</v>
      </c>
      <c r="G441" s="194">
        <v>4</v>
      </c>
      <c r="H441" s="207" t="s">
        <v>371</v>
      </c>
      <c r="I441" s="148" t="s">
        <v>372</v>
      </c>
      <c r="J441" s="148" t="s">
        <v>193</v>
      </c>
      <c r="K441" s="148">
        <v>2</v>
      </c>
      <c r="L441" s="148">
        <v>1</v>
      </c>
      <c r="M441" s="208">
        <v>200</v>
      </c>
      <c r="N441" s="209">
        <v>186</v>
      </c>
      <c r="O441" s="210">
        <v>214</v>
      </c>
      <c r="P441" s="196"/>
      <c r="Q441" s="196">
        <v>267</v>
      </c>
      <c r="R441" s="196">
        <v>253</v>
      </c>
      <c r="S441" s="196">
        <v>287</v>
      </c>
      <c r="T441" s="196"/>
      <c r="U441" s="196"/>
      <c r="V441" s="196">
        <v>198</v>
      </c>
      <c r="W441" s="196">
        <v>198</v>
      </c>
      <c r="X441" s="196">
        <v>200</v>
      </c>
      <c r="Y441" s="196"/>
      <c r="Z441" s="197">
        <v>99</v>
      </c>
      <c r="AA441" s="197">
        <v>103</v>
      </c>
      <c r="AB441" s="196"/>
      <c r="AC441" s="196">
        <v>246</v>
      </c>
      <c r="AD441" s="196">
        <v>264</v>
      </c>
      <c r="AE441" s="196">
        <v>262</v>
      </c>
      <c r="AF441" s="196"/>
      <c r="AG441" s="196"/>
      <c r="AH441" s="196">
        <v>185</v>
      </c>
      <c r="AI441" s="196">
        <v>198</v>
      </c>
      <c r="AJ441" s="196">
        <v>204</v>
      </c>
      <c r="AK441" s="196"/>
      <c r="AL441" s="197">
        <v>97</v>
      </c>
      <c r="AM441" s="197">
        <v>101</v>
      </c>
      <c r="AN441" s="271">
        <v>263.16666666666669</v>
      </c>
      <c r="AO441" s="271">
        <v>197.16666666666671</v>
      </c>
      <c r="AP441" s="218">
        <v>76</v>
      </c>
      <c r="AQ441" s="219">
        <v>95</v>
      </c>
      <c r="AR441" s="217">
        <v>72</v>
      </c>
      <c r="AS441" s="217">
        <v>100</v>
      </c>
      <c r="AT441" s="217"/>
      <c r="AU441" s="217"/>
      <c r="AV441" s="217">
        <v>522</v>
      </c>
      <c r="AW441" s="217">
        <v>2</v>
      </c>
      <c r="AX441" s="217">
        <v>2</v>
      </c>
      <c r="AY441" s="217">
        <v>2</v>
      </c>
      <c r="AZ441" s="217"/>
      <c r="BA441" s="217"/>
      <c r="BB441" s="217"/>
      <c r="BC441" s="217"/>
      <c r="BD441" s="217"/>
      <c r="BE441" s="217"/>
      <c r="BF441" s="217"/>
      <c r="BG441" s="217"/>
      <c r="BH441" s="217">
        <v>300</v>
      </c>
      <c r="BI441" s="217">
        <v>4</v>
      </c>
      <c r="BJ441" s="217">
        <v>4</v>
      </c>
      <c r="BK441" s="217">
        <v>3</v>
      </c>
      <c r="BL441" s="217"/>
      <c r="BM441" s="217"/>
      <c r="BN441" s="217"/>
      <c r="BO441" s="217"/>
      <c r="BP441" s="217"/>
      <c r="BQ441" s="217"/>
      <c r="BR441" s="186" t="s">
        <v>373</v>
      </c>
      <c r="BS441" s="186" t="s">
        <v>374</v>
      </c>
      <c r="BT441" s="186"/>
      <c r="BU441" s="186"/>
      <c r="BV441" s="186">
        <v>3</v>
      </c>
      <c r="BW441" s="186" t="s">
        <v>371</v>
      </c>
      <c r="BX441" s="186" t="s">
        <v>198</v>
      </c>
      <c r="BY441" s="221">
        <v>1.4999999999999999E-2</v>
      </c>
      <c r="BZ441" s="217">
        <v>6</v>
      </c>
      <c r="CA441" s="217">
        <v>6</v>
      </c>
      <c r="CB441" s="217">
        <v>528</v>
      </c>
      <c r="CC441" s="217">
        <v>11</v>
      </c>
      <c r="CD441" s="217">
        <v>11</v>
      </c>
      <c r="CE441" s="217">
        <v>311</v>
      </c>
      <c r="CF441" s="186">
        <v>6</v>
      </c>
      <c r="CG441" s="186">
        <v>6</v>
      </c>
      <c r="CH441" s="101">
        <v>5</v>
      </c>
      <c r="CI441" s="101">
        <v>0</v>
      </c>
      <c r="CJ441" s="101">
        <v>0</v>
      </c>
      <c r="CK441" s="101">
        <v>0</v>
      </c>
      <c r="CL441" s="101">
        <v>0</v>
      </c>
      <c r="CM441" s="101">
        <v>0</v>
      </c>
      <c r="CN441" s="101">
        <v>0</v>
      </c>
      <c r="CO441" s="101">
        <v>17</v>
      </c>
      <c r="CP441" s="220">
        <v>17</v>
      </c>
      <c r="CQ441" s="216">
        <v>839</v>
      </c>
      <c r="CR441" s="222">
        <v>2.0262216924910609E-2</v>
      </c>
      <c r="CS441" s="198">
        <v>3.4</v>
      </c>
      <c r="CT441" s="198">
        <v>167.8</v>
      </c>
      <c r="CU441" s="198">
        <v>3.351833333333333</v>
      </c>
      <c r="CV441" s="198">
        <v>165.4228333333333</v>
      </c>
      <c r="CW441" s="222">
        <v>0.31583333333333341</v>
      </c>
      <c r="CX441" s="272">
        <v>0.2361111111111111</v>
      </c>
      <c r="CY441" s="272">
        <v>1046309.2727272731</v>
      </c>
      <c r="CZ441" s="272">
        <v>361</v>
      </c>
      <c r="DA441" s="272"/>
      <c r="DB441" s="272"/>
      <c r="DC441" s="272"/>
      <c r="DD441" s="230">
        <f t="shared" si="54"/>
        <v>0.31583333333333341</v>
      </c>
      <c r="DE441" s="273">
        <f t="shared" si="55"/>
        <v>822</v>
      </c>
      <c r="DF441" s="14">
        <f t="shared" si="56"/>
        <v>17</v>
      </c>
      <c r="DG441" s="148">
        <f t="shared" si="57"/>
        <v>17</v>
      </c>
      <c r="DH441" s="148">
        <f t="shared" si="58"/>
        <v>0.2</v>
      </c>
      <c r="DI441" s="273">
        <f t="shared" si="59"/>
        <v>839</v>
      </c>
      <c r="DJ441" s="264">
        <f t="shared" si="60"/>
        <v>2.0262216924910609E-2</v>
      </c>
      <c r="DL441" s="14" t="str">
        <f>IFERROR(#REF!-AP441,"")</f>
        <v/>
      </c>
      <c r="DN441" s="274" t="str">
        <f>IFERROR(#REF!-M441,"")</f>
        <v/>
      </c>
      <c r="DO441" s="186" t="e">
        <f>IF(#REF!&gt;AQ441,0,1)</f>
        <v>#REF!</v>
      </c>
      <c r="DP441" s="186">
        <f t="shared" si="61"/>
        <v>1</v>
      </c>
      <c r="DQ441" s="186">
        <f t="shared" si="62"/>
        <v>1</v>
      </c>
      <c r="DR441" s="186"/>
      <c r="DS441" s="186"/>
      <c r="DT441" s="186"/>
      <c r="DU441" s="186"/>
      <c r="DV441" s="186"/>
      <c r="DW441" s="186"/>
      <c r="DX441" s="186"/>
      <c r="DY441" s="186"/>
      <c r="DZ441" s="186"/>
      <c r="EA441" s="186"/>
      <c r="EB441" s="186"/>
      <c r="EC441" s="186"/>
      <c r="ED441" s="186"/>
      <c r="EE441" s="186"/>
      <c r="EF441" s="186"/>
      <c r="EG441" s="186"/>
      <c r="EH441" s="186"/>
      <c r="EI441" s="186"/>
      <c r="EJ441" s="186"/>
    </row>
    <row r="442" spans="1:140" s="195" customFormat="1" ht="31.5" hidden="1" customHeight="1" x14ac:dyDescent="0.2">
      <c r="A442" s="214">
        <v>44945</v>
      </c>
      <c r="B442" s="194">
        <v>19</v>
      </c>
      <c r="C442" s="194">
        <v>1</v>
      </c>
      <c r="D442" s="193">
        <v>2023</v>
      </c>
      <c r="E442" s="194">
        <v>425</v>
      </c>
      <c r="F442" s="194">
        <v>674</v>
      </c>
      <c r="G442" s="194">
        <v>5</v>
      </c>
      <c r="H442" s="207" t="s">
        <v>238</v>
      </c>
      <c r="I442" s="148" t="s">
        <v>239</v>
      </c>
      <c r="J442" s="148" t="s">
        <v>217</v>
      </c>
      <c r="K442" s="148">
        <v>2</v>
      </c>
      <c r="L442" s="148">
        <v>1</v>
      </c>
      <c r="M442" s="208">
        <v>256</v>
      </c>
      <c r="N442" s="209">
        <v>240</v>
      </c>
      <c r="O442" s="210">
        <v>274</v>
      </c>
      <c r="P442" s="196"/>
      <c r="Q442" s="196">
        <v>401</v>
      </c>
      <c r="R442" s="196">
        <v>335</v>
      </c>
      <c r="S442" s="196">
        <v>404</v>
      </c>
      <c r="T442" s="196"/>
      <c r="U442" s="196"/>
      <c r="V442" s="196">
        <v>304</v>
      </c>
      <c r="W442" s="196">
        <v>284</v>
      </c>
      <c r="X442" s="196">
        <v>275</v>
      </c>
      <c r="Y442" s="196"/>
      <c r="Z442" s="197">
        <v>98</v>
      </c>
      <c r="AA442" s="197">
        <v>101</v>
      </c>
      <c r="AB442" s="196"/>
      <c r="AC442" s="196">
        <v>383</v>
      </c>
      <c r="AD442" s="196">
        <v>364</v>
      </c>
      <c r="AE442" s="196">
        <v>346</v>
      </c>
      <c r="AF442" s="196"/>
      <c r="AG442" s="196"/>
      <c r="AH442" s="196">
        <v>311</v>
      </c>
      <c r="AI442" s="196">
        <v>284</v>
      </c>
      <c r="AJ442" s="196">
        <v>291</v>
      </c>
      <c r="AK442" s="196"/>
      <c r="AL442" s="197">
        <v>97</v>
      </c>
      <c r="AM442" s="197">
        <v>99</v>
      </c>
      <c r="AN442" s="271">
        <v>372.16666666666669</v>
      </c>
      <c r="AO442" s="271">
        <v>291.5</v>
      </c>
      <c r="AP442" s="218">
        <v>60</v>
      </c>
      <c r="AQ442" s="219">
        <v>120</v>
      </c>
      <c r="AR442" s="217">
        <v>72.911392405063296</v>
      </c>
      <c r="AS442" s="217">
        <v>98.75</v>
      </c>
      <c r="AT442" s="217"/>
      <c r="AU442" s="217"/>
      <c r="AV442" s="217"/>
      <c r="AW442" s="217">
        <v>1</v>
      </c>
      <c r="AX442" s="217">
        <v>1</v>
      </c>
      <c r="AY442" s="217">
        <v>1</v>
      </c>
      <c r="AZ442" s="217"/>
      <c r="BA442" s="217"/>
      <c r="BB442" s="217"/>
      <c r="BC442" s="217"/>
      <c r="BD442" s="217"/>
      <c r="BE442" s="217"/>
      <c r="BF442" s="217"/>
      <c r="BG442" s="217"/>
      <c r="BH442" s="217">
        <v>800</v>
      </c>
      <c r="BI442" s="217">
        <v>1</v>
      </c>
      <c r="BJ442" s="217">
        <v>3</v>
      </c>
      <c r="BK442" s="217">
        <v>1</v>
      </c>
      <c r="BL442" s="217"/>
      <c r="BM442" s="217"/>
      <c r="BN442" s="217"/>
      <c r="BO442" s="217"/>
      <c r="BP442" s="217"/>
      <c r="BQ442" s="217"/>
      <c r="BR442" s="186" t="s">
        <v>194</v>
      </c>
      <c r="BS442" s="186" t="s">
        <v>195</v>
      </c>
      <c r="BT442" s="186" t="s">
        <v>240</v>
      </c>
      <c r="BU442" s="186" t="s">
        <v>219</v>
      </c>
      <c r="BV442" s="186">
        <v>3</v>
      </c>
      <c r="BW442" s="186" t="s">
        <v>238</v>
      </c>
      <c r="BX442" s="186" t="s">
        <v>198</v>
      </c>
      <c r="BY442" s="221">
        <v>1.4999999999999999E-2</v>
      </c>
      <c r="BZ442" s="217">
        <v>3</v>
      </c>
      <c r="CA442" s="217">
        <v>3</v>
      </c>
      <c r="CB442" s="217">
        <v>3</v>
      </c>
      <c r="CC442" s="217">
        <v>5</v>
      </c>
      <c r="CD442" s="217">
        <v>5</v>
      </c>
      <c r="CE442" s="217">
        <v>805</v>
      </c>
      <c r="CF442" s="186">
        <v>2</v>
      </c>
      <c r="CG442" s="186">
        <v>4</v>
      </c>
      <c r="CH442" s="101">
        <v>2</v>
      </c>
      <c r="CI442" s="101">
        <v>0</v>
      </c>
      <c r="CJ442" s="101">
        <v>0</v>
      </c>
      <c r="CK442" s="101">
        <v>0</v>
      </c>
      <c r="CL442" s="101">
        <v>0</v>
      </c>
      <c r="CM442" s="101">
        <v>0</v>
      </c>
      <c r="CN442" s="101">
        <v>0</v>
      </c>
      <c r="CO442" s="101">
        <v>8</v>
      </c>
      <c r="CP442" s="220">
        <v>8</v>
      </c>
      <c r="CQ442" s="216">
        <v>808</v>
      </c>
      <c r="CR442" s="222">
        <v>9.9009900990099011E-3</v>
      </c>
      <c r="CS442" s="198">
        <v>2.048</v>
      </c>
      <c r="CT442" s="198">
        <v>206.84800000000001</v>
      </c>
      <c r="CU442" s="198">
        <v>2.3319999999999999</v>
      </c>
      <c r="CV442" s="198">
        <v>235.53200000000001</v>
      </c>
      <c r="CW442" s="222">
        <v>0.45377604166666669</v>
      </c>
      <c r="CX442" s="272">
        <v>0.10972222222222219</v>
      </c>
      <c r="CY442" s="272">
        <v>795512.72727272729</v>
      </c>
      <c r="CZ442" s="272">
        <v>361</v>
      </c>
      <c r="DA442" s="272"/>
      <c r="DB442" s="272"/>
      <c r="DC442" s="272"/>
      <c r="DD442" s="230">
        <f t="shared" si="54"/>
        <v>0.45377604166666674</v>
      </c>
      <c r="DE442" s="273">
        <f t="shared" si="55"/>
        <v>800</v>
      </c>
      <c r="DF442" s="14">
        <f t="shared" si="56"/>
        <v>8</v>
      </c>
      <c r="DG442" s="148">
        <f t="shared" si="57"/>
        <v>8</v>
      </c>
      <c r="DH442" s="148">
        <f t="shared" si="58"/>
        <v>0.1</v>
      </c>
      <c r="DI442" s="273">
        <f t="shared" si="59"/>
        <v>808</v>
      </c>
      <c r="DJ442" s="264">
        <f t="shared" si="60"/>
        <v>9.9009900990099011E-3</v>
      </c>
      <c r="DL442" s="14" t="str">
        <f>IFERROR(#REF!-AP442,"")</f>
        <v/>
      </c>
      <c r="DN442" s="274" t="str">
        <f>IFERROR(#REF!-M442,"")</f>
        <v/>
      </c>
      <c r="DO442" s="186" t="e">
        <f>IF(#REF!&gt;AQ442,0,1)</f>
        <v>#REF!</v>
      </c>
      <c r="DP442" s="186">
        <f t="shared" si="61"/>
        <v>1</v>
      </c>
      <c r="DQ442" s="186">
        <f t="shared" si="62"/>
        <v>0</v>
      </c>
      <c r="DR442" s="186"/>
      <c r="DS442" s="186"/>
      <c r="DT442" s="186"/>
      <c r="DU442" s="186"/>
      <c r="DV442" s="186"/>
      <c r="DW442" s="186"/>
      <c r="DX442" s="186"/>
      <c r="DY442" s="186"/>
      <c r="DZ442" s="186"/>
      <c r="EA442" s="186"/>
      <c r="EB442" s="186"/>
      <c r="EC442" s="186"/>
      <c r="ED442" s="186"/>
      <c r="EE442" s="186"/>
      <c r="EF442" s="186"/>
      <c r="EG442" s="186"/>
      <c r="EH442" s="186"/>
      <c r="EI442" s="186"/>
      <c r="EJ442" s="186"/>
    </row>
    <row r="443" spans="1:140" s="195" customFormat="1" ht="31.5" hidden="1" customHeight="1" x14ac:dyDescent="0.2">
      <c r="A443" s="214">
        <v>44945</v>
      </c>
      <c r="B443" s="194">
        <v>19</v>
      </c>
      <c r="C443" s="194">
        <v>1</v>
      </c>
      <c r="D443" s="193">
        <v>2023</v>
      </c>
      <c r="E443" s="194">
        <v>18</v>
      </c>
      <c r="F443" s="194">
        <v>49</v>
      </c>
      <c r="G443" s="194">
        <v>6</v>
      </c>
      <c r="H443" s="207" t="s">
        <v>244</v>
      </c>
      <c r="I443" s="148" t="s">
        <v>245</v>
      </c>
      <c r="J443" s="148" t="s">
        <v>217</v>
      </c>
      <c r="K443" s="148">
        <v>3</v>
      </c>
      <c r="L443" s="148">
        <v>3</v>
      </c>
      <c r="M443" s="208">
        <v>100</v>
      </c>
      <c r="N443" s="209">
        <v>95</v>
      </c>
      <c r="O443" s="210">
        <v>104</v>
      </c>
      <c r="P443" s="196"/>
      <c r="Q443" s="196">
        <v>177</v>
      </c>
      <c r="R443" s="196">
        <v>138</v>
      </c>
      <c r="S443" s="196">
        <v>140</v>
      </c>
      <c r="T443" s="196"/>
      <c r="U443" s="196"/>
      <c r="V443" s="196">
        <v>112</v>
      </c>
      <c r="W443" s="196">
        <v>103</v>
      </c>
      <c r="X443" s="196">
        <v>109</v>
      </c>
      <c r="Y443" s="196"/>
      <c r="Z443" s="197"/>
      <c r="AA443" s="197"/>
      <c r="AB443" s="196"/>
      <c r="AC443" s="196">
        <v>122</v>
      </c>
      <c r="AD443" s="196">
        <v>138</v>
      </c>
      <c r="AE443" s="196">
        <v>142</v>
      </c>
      <c r="AF443" s="196"/>
      <c r="AG443" s="196"/>
      <c r="AH443" s="196">
        <v>96</v>
      </c>
      <c r="AI443" s="196">
        <v>103</v>
      </c>
      <c r="AJ443" s="196">
        <v>103</v>
      </c>
      <c r="AK443" s="196"/>
      <c r="AL443" s="197"/>
      <c r="AM443" s="197"/>
      <c r="AN443" s="271">
        <v>142.83333333333329</v>
      </c>
      <c r="AO443" s="271">
        <v>104.3333333333333</v>
      </c>
      <c r="AP443" s="218">
        <v>101</v>
      </c>
      <c r="AQ443" s="219">
        <v>107</v>
      </c>
      <c r="AR443" s="217"/>
      <c r="AS443" s="217"/>
      <c r="AT443" s="217"/>
      <c r="AU443" s="217"/>
      <c r="AV443" s="217">
        <v>1680</v>
      </c>
      <c r="AW443" s="217">
        <v>2</v>
      </c>
      <c r="AX443" s="217">
        <v>3</v>
      </c>
      <c r="AY443" s="217">
        <v>3</v>
      </c>
      <c r="AZ443" s="217"/>
      <c r="BA443" s="217"/>
      <c r="BB443" s="217"/>
      <c r="BC443" s="217"/>
      <c r="BD443" s="217"/>
      <c r="BE443" s="217"/>
      <c r="BF443" s="217"/>
      <c r="BG443" s="217"/>
      <c r="BH443" s="217">
        <v>840</v>
      </c>
      <c r="BI443" s="217">
        <v>2</v>
      </c>
      <c r="BJ443" s="217">
        <v>2</v>
      </c>
      <c r="BK443" s="217">
        <v>2</v>
      </c>
      <c r="BL443" s="217"/>
      <c r="BM443" s="217"/>
      <c r="BN443" s="217"/>
      <c r="BO443" s="217"/>
      <c r="BP443" s="217"/>
      <c r="BQ443" s="217"/>
      <c r="BR443" s="186" t="s">
        <v>194</v>
      </c>
      <c r="BS443" s="186" t="s">
        <v>195</v>
      </c>
      <c r="BT443" s="186" t="s">
        <v>246</v>
      </c>
      <c r="BU443" s="186" t="s">
        <v>219</v>
      </c>
      <c r="BV443" s="186">
        <v>3</v>
      </c>
      <c r="BW443" s="186" t="s">
        <v>247</v>
      </c>
      <c r="BX443" s="186" t="s">
        <v>198</v>
      </c>
      <c r="BY443" s="221">
        <v>1.4999999999999999E-2</v>
      </c>
      <c r="BZ443" s="217">
        <v>8</v>
      </c>
      <c r="CA443" s="217">
        <v>2.666666666666667</v>
      </c>
      <c r="CB443" s="217">
        <v>1682</v>
      </c>
      <c r="CC443" s="217">
        <v>6</v>
      </c>
      <c r="CD443" s="217">
        <v>2</v>
      </c>
      <c r="CE443" s="217">
        <v>842</v>
      </c>
      <c r="CF443" s="186">
        <v>1</v>
      </c>
      <c r="CG443" s="186">
        <v>1</v>
      </c>
      <c r="CH443" s="101">
        <v>1</v>
      </c>
      <c r="CI443" s="101">
        <v>0</v>
      </c>
      <c r="CJ443" s="101">
        <v>0</v>
      </c>
      <c r="CK443" s="101">
        <v>0</v>
      </c>
      <c r="CL443" s="101">
        <v>0</v>
      </c>
      <c r="CM443" s="101">
        <v>0</v>
      </c>
      <c r="CN443" s="101">
        <v>0</v>
      </c>
      <c r="CO443" s="101">
        <v>14</v>
      </c>
      <c r="CP443" s="220">
        <v>4</v>
      </c>
      <c r="CQ443" s="216">
        <v>2524</v>
      </c>
      <c r="CR443" s="222">
        <v>1.84891706286318E-3</v>
      </c>
      <c r="CS443" s="198">
        <v>0.46666666666666662</v>
      </c>
      <c r="CT443" s="198">
        <v>252.4</v>
      </c>
      <c r="CU443" s="198">
        <v>0.48688888888888882</v>
      </c>
      <c r="CV443" s="198">
        <v>263.33733333333328</v>
      </c>
      <c r="CW443" s="222">
        <v>0.42833333333333351</v>
      </c>
      <c r="CX443" s="272"/>
      <c r="CY443" s="272">
        <v>4183071.0909090908</v>
      </c>
      <c r="CZ443" s="272">
        <v>361</v>
      </c>
      <c r="DA443" s="272"/>
      <c r="DB443" s="272"/>
      <c r="DC443" s="272"/>
      <c r="DD443" s="230">
        <f t="shared" si="54"/>
        <v>0.42833333333333284</v>
      </c>
      <c r="DE443" s="273">
        <f t="shared" si="55"/>
        <v>2520</v>
      </c>
      <c r="DF443" s="14">
        <f t="shared" si="56"/>
        <v>14</v>
      </c>
      <c r="DG443" s="148">
        <f t="shared" si="57"/>
        <v>5</v>
      </c>
      <c r="DH443" s="148" t="str">
        <f t="shared" si="58"/>
        <v/>
      </c>
      <c r="DI443" s="273">
        <f t="shared" si="59"/>
        <v>2525</v>
      </c>
      <c r="DJ443" s="264">
        <f t="shared" si="60"/>
        <v>1.9801980198019802E-3</v>
      </c>
      <c r="DL443" s="14" t="str">
        <f>IFERROR(#REF!-AP443,"")</f>
        <v/>
      </c>
      <c r="DN443" s="274" t="str">
        <f>IFERROR(#REF!-M443,"")</f>
        <v/>
      </c>
      <c r="DO443" s="186" t="e">
        <f>IF(#REF!&gt;AQ443,0,1)</f>
        <v>#REF!</v>
      </c>
      <c r="DP443" s="186">
        <f t="shared" si="61"/>
        <v>1</v>
      </c>
      <c r="DQ443" s="186">
        <f t="shared" si="62"/>
        <v>0</v>
      </c>
      <c r="DR443" s="186"/>
      <c r="DS443" s="186"/>
      <c r="DT443" s="186"/>
      <c r="DU443" s="186"/>
      <c r="DV443" s="186"/>
      <c r="DW443" s="186"/>
      <c r="DX443" s="186"/>
      <c r="DY443" s="186"/>
      <c r="DZ443" s="186"/>
      <c r="EA443" s="186"/>
      <c r="EB443" s="186"/>
      <c r="EC443" s="186"/>
      <c r="ED443" s="186"/>
      <c r="EE443" s="186"/>
      <c r="EF443" s="186"/>
      <c r="EG443" s="186"/>
      <c r="EH443" s="186"/>
      <c r="EI443" s="186"/>
      <c r="EJ443" s="186"/>
    </row>
    <row r="444" spans="1:140" s="195" customFormat="1" ht="31.5" hidden="1" customHeight="1" x14ac:dyDescent="0.2">
      <c r="A444" s="214">
        <v>44945</v>
      </c>
      <c r="B444" s="194">
        <v>19</v>
      </c>
      <c r="C444" s="194">
        <v>1</v>
      </c>
      <c r="D444" s="193">
        <v>2023</v>
      </c>
      <c r="E444" s="194">
        <v>18</v>
      </c>
      <c r="F444" s="194">
        <v>50</v>
      </c>
      <c r="G444" s="194">
        <v>6</v>
      </c>
      <c r="H444" s="207" t="s">
        <v>248</v>
      </c>
      <c r="I444" s="148" t="s">
        <v>249</v>
      </c>
      <c r="J444" s="148" t="s">
        <v>217</v>
      </c>
      <c r="K444" s="148">
        <v>3</v>
      </c>
      <c r="L444" s="148">
        <v>3</v>
      </c>
      <c r="M444" s="208">
        <v>54</v>
      </c>
      <c r="N444" s="209">
        <v>51</v>
      </c>
      <c r="O444" s="210">
        <v>56</v>
      </c>
      <c r="P444" s="196"/>
      <c r="Q444" s="196">
        <v>101</v>
      </c>
      <c r="R444" s="196">
        <v>73</v>
      </c>
      <c r="S444" s="196">
        <v>75</v>
      </c>
      <c r="T444" s="196"/>
      <c r="U444" s="196"/>
      <c r="V444" s="196">
        <v>71</v>
      </c>
      <c r="W444" s="196">
        <v>60</v>
      </c>
      <c r="X444" s="196">
        <v>64</v>
      </c>
      <c r="Y444" s="196"/>
      <c r="Z444" s="197">
        <v>98</v>
      </c>
      <c r="AA444" s="197">
        <v>96</v>
      </c>
      <c r="AB444" s="196"/>
      <c r="AC444" s="196">
        <v>70</v>
      </c>
      <c r="AD444" s="196">
        <v>65</v>
      </c>
      <c r="AE444" s="196">
        <v>64</v>
      </c>
      <c r="AF444" s="196"/>
      <c r="AG444" s="196"/>
      <c r="AH444" s="196">
        <v>58</v>
      </c>
      <c r="AI444" s="196">
        <v>54</v>
      </c>
      <c r="AJ444" s="196">
        <v>53</v>
      </c>
      <c r="AK444" s="196"/>
      <c r="AL444" s="197">
        <v>95</v>
      </c>
      <c r="AM444" s="197">
        <v>97</v>
      </c>
      <c r="AN444" s="271">
        <v>74.666666666666671</v>
      </c>
      <c r="AO444" s="271">
        <v>60</v>
      </c>
      <c r="AP444" s="218">
        <v>101</v>
      </c>
      <c r="AQ444" s="219">
        <v>107</v>
      </c>
      <c r="AR444" s="217">
        <v>111.9170984455959</v>
      </c>
      <c r="AS444" s="217">
        <v>96.5</v>
      </c>
      <c r="AT444" s="217"/>
      <c r="AU444" s="217"/>
      <c r="AV444" s="217">
        <v>1680</v>
      </c>
      <c r="AW444" s="217">
        <v>3</v>
      </c>
      <c r="AX444" s="217">
        <v>3</v>
      </c>
      <c r="AY444" s="217">
        <v>3</v>
      </c>
      <c r="AZ444" s="217"/>
      <c r="BA444" s="217"/>
      <c r="BB444" s="217"/>
      <c r="BC444" s="217"/>
      <c r="BD444" s="217"/>
      <c r="BE444" s="217"/>
      <c r="BF444" s="217"/>
      <c r="BG444" s="217"/>
      <c r="BH444" s="217">
        <v>840</v>
      </c>
      <c r="BI444" s="217">
        <v>2</v>
      </c>
      <c r="BJ444" s="217">
        <v>4</v>
      </c>
      <c r="BK444" s="217">
        <v>2</v>
      </c>
      <c r="BL444" s="217"/>
      <c r="BM444" s="217"/>
      <c r="BN444" s="217"/>
      <c r="BO444" s="217"/>
      <c r="BP444" s="217"/>
      <c r="BQ444" s="217"/>
      <c r="BR444" s="186" t="s">
        <v>194</v>
      </c>
      <c r="BS444" s="186" t="s">
        <v>195</v>
      </c>
      <c r="BT444" s="186" t="s">
        <v>250</v>
      </c>
      <c r="BU444" s="186" t="s">
        <v>219</v>
      </c>
      <c r="BV444" s="186">
        <v>3</v>
      </c>
      <c r="BW444" s="186" t="s">
        <v>247</v>
      </c>
      <c r="BX444" s="186" t="s">
        <v>198</v>
      </c>
      <c r="BY444" s="221">
        <v>1.4999999999999999E-2</v>
      </c>
      <c r="BZ444" s="217">
        <v>9</v>
      </c>
      <c r="CA444" s="217">
        <v>3</v>
      </c>
      <c r="CB444" s="217">
        <v>1683</v>
      </c>
      <c r="CC444" s="217">
        <v>8</v>
      </c>
      <c r="CD444" s="217">
        <v>2.666666666666667</v>
      </c>
      <c r="CE444" s="217">
        <v>842</v>
      </c>
      <c r="CF444" s="186">
        <v>1</v>
      </c>
      <c r="CG444" s="186">
        <v>2</v>
      </c>
      <c r="CH444" s="101">
        <v>1</v>
      </c>
      <c r="CI444" s="101">
        <v>0</v>
      </c>
      <c r="CJ444" s="101">
        <v>0</v>
      </c>
      <c r="CK444" s="101">
        <v>0</v>
      </c>
      <c r="CL444" s="101">
        <v>0</v>
      </c>
      <c r="CM444" s="101">
        <v>0</v>
      </c>
      <c r="CN444" s="101">
        <v>0</v>
      </c>
      <c r="CO444" s="101">
        <v>17</v>
      </c>
      <c r="CP444" s="220">
        <v>5</v>
      </c>
      <c r="CQ444" s="216">
        <v>2525</v>
      </c>
      <c r="CR444" s="222">
        <v>2.2442244224422439E-3</v>
      </c>
      <c r="CS444" s="198">
        <v>0.30599999999999988</v>
      </c>
      <c r="CT444" s="198">
        <v>136.35</v>
      </c>
      <c r="CU444" s="198">
        <v>0.34</v>
      </c>
      <c r="CV444" s="198">
        <v>151.5</v>
      </c>
      <c r="CW444" s="222">
        <v>0.38271604938271608</v>
      </c>
      <c r="CX444" s="272">
        <v>5.0632716049382707E-2</v>
      </c>
      <c r="CY444" s="272">
        <v>4184728.4090909101</v>
      </c>
      <c r="CZ444" s="272">
        <v>361</v>
      </c>
      <c r="DA444" s="272"/>
      <c r="DB444" s="272"/>
      <c r="DC444" s="272"/>
      <c r="DD444" s="230">
        <f t="shared" si="54"/>
        <v>0.38271604938271614</v>
      </c>
      <c r="DE444" s="273">
        <f t="shared" si="55"/>
        <v>2520</v>
      </c>
      <c r="DF444" s="14">
        <f t="shared" si="56"/>
        <v>17</v>
      </c>
      <c r="DG444" s="148">
        <f t="shared" si="57"/>
        <v>6</v>
      </c>
      <c r="DH444" s="148">
        <f t="shared" si="58"/>
        <v>0</v>
      </c>
      <c r="DI444" s="273">
        <f t="shared" si="59"/>
        <v>2526</v>
      </c>
      <c r="DJ444" s="264">
        <f t="shared" si="60"/>
        <v>2.3752969121140144E-3</v>
      </c>
      <c r="DL444" s="14" t="str">
        <f>IFERROR(#REF!-AP444,"")</f>
        <v/>
      </c>
      <c r="DN444" s="274" t="str">
        <f>IFERROR(#REF!-M444,"")</f>
        <v/>
      </c>
      <c r="DO444" s="186" t="e">
        <f>IF(#REF!&gt;AQ444,0,1)</f>
        <v>#REF!</v>
      </c>
      <c r="DP444" s="186">
        <f t="shared" si="61"/>
        <v>1</v>
      </c>
      <c r="DQ444" s="186">
        <f t="shared" si="62"/>
        <v>0</v>
      </c>
      <c r="DR444" s="186"/>
      <c r="DS444" s="186"/>
      <c r="DT444" s="186"/>
      <c r="DU444" s="186"/>
      <c r="DV444" s="186"/>
      <c r="DW444" s="186"/>
      <c r="DX444" s="186"/>
      <c r="DY444" s="186"/>
      <c r="DZ444" s="186"/>
      <c r="EA444" s="186"/>
      <c r="EB444" s="186"/>
      <c r="EC444" s="186"/>
      <c r="ED444" s="186"/>
      <c r="EE444" s="186"/>
      <c r="EF444" s="186"/>
      <c r="EG444" s="186"/>
      <c r="EH444" s="186"/>
      <c r="EI444" s="186"/>
      <c r="EJ444" s="186"/>
    </row>
    <row r="445" spans="1:140" s="195" customFormat="1" ht="31.5" hidden="1" customHeight="1" x14ac:dyDescent="0.2">
      <c r="A445" s="214">
        <v>44945</v>
      </c>
      <c r="B445" s="194">
        <v>19</v>
      </c>
      <c r="C445" s="194">
        <v>1</v>
      </c>
      <c r="D445" s="193">
        <v>2023</v>
      </c>
      <c r="E445" s="194">
        <v>29</v>
      </c>
      <c r="F445" s="194">
        <v>81</v>
      </c>
      <c r="G445" s="194">
        <v>7</v>
      </c>
      <c r="H445" s="207" t="s">
        <v>199</v>
      </c>
      <c r="I445" s="148" t="s">
        <v>200</v>
      </c>
      <c r="J445" s="148" t="s">
        <v>193</v>
      </c>
      <c r="K445" s="148">
        <v>2</v>
      </c>
      <c r="L445" s="148">
        <v>3</v>
      </c>
      <c r="M445" s="208">
        <v>388</v>
      </c>
      <c r="N445" s="209">
        <v>360</v>
      </c>
      <c r="O445" s="210">
        <v>415</v>
      </c>
      <c r="P445" s="196"/>
      <c r="Q445" s="196">
        <v>402</v>
      </c>
      <c r="R445" s="196">
        <v>405</v>
      </c>
      <c r="S445" s="196">
        <v>370</v>
      </c>
      <c r="T445" s="196"/>
      <c r="U445" s="196"/>
      <c r="V445" s="196">
        <v>326</v>
      </c>
      <c r="W445" s="196">
        <v>307</v>
      </c>
      <c r="X445" s="196">
        <v>323</v>
      </c>
      <c r="Y445" s="196"/>
      <c r="Z445" s="197"/>
      <c r="AA445" s="197"/>
      <c r="AB445" s="196"/>
      <c r="AC445" s="196">
        <v>411</v>
      </c>
      <c r="AD445" s="196">
        <v>423</v>
      </c>
      <c r="AE445" s="196">
        <v>431</v>
      </c>
      <c r="AF445" s="196"/>
      <c r="AG445" s="196"/>
      <c r="AH445" s="196">
        <v>352</v>
      </c>
      <c r="AI445" s="196">
        <v>364</v>
      </c>
      <c r="AJ445" s="196">
        <v>372</v>
      </c>
      <c r="AK445" s="196"/>
      <c r="AL445" s="197"/>
      <c r="AM445" s="197"/>
      <c r="AN445" s="271">
        <v>407</v>
      </c>
      <c r="AO445" s="271">
        <v>340.66666666666669</v>
      </c>
      <c r="AP445" s="218">
        <v>60</v>
      </c>
      <c r="AQ445" s="219">
        <v>120</v>
      </c>
      <c r="AR445" s="217"/>
      <c r="AS445" s="217"/>
      <c r="AT445" s="217"/>
      <c r="AU445" s="217"/>
      <c r="AV445" s="217">
        <v>390</v>
      </c>
      <c r="AW445" s="217">
        <v>1</v>
      </c>
      <c r="AX445" s="217">
        <v>2</v>
      </c>
      <c r="AY445" s="217">
        <v>4</v>
      </c>
      <c r="AZ445" s="217"/>
      <c r="BA445" s="217"/>
      <c r="BB445" s="217"/>
      <c r="BC445" s="217"/>
      <c r="BD445" s="217"/>
      <c r="BE445" s="217"/>
      <c r="BF445" s="217"/>
      <c r="BG445" s="217"/>
      <c r="BH445" s="217">
        <v>770</v>
      </c>
      <c r="BI445" s="217">
        <v>2</v>
      </c>
      <c r="BJ445" s="217">
        <v>2</v>
      </c>
      <c r="BK445" s="217">
        <v>4</v>
      </c>
      <c r="BL445" s="217"/>
      <c r="BM445" s="217"/>
      <c r="BN445" s="217"/>
      <c r="BO445" s="217"/>
      <c r="BP445" s="217"/>
      <c r="BQ445" s="217"/>
      <c r="BR445" s="186" t="s">
        <v>201</v>
      </c>
      <c r="BS445" s="186" t="s">
        <v>202</v>
      </c>
      <c r="BT445" s="186" t="s">
        <v>203</v>
      </c>
      <c r="BU445" s="186"/>
      <c r="BV445" s="186">
        <v>3</v>
      </c>
      <c r="BW445" s="186" t="s">
        <v>204</v>
      </c>
      <c r="BX445" s="186" t="s">
        <v>198</v>
      </c>
      <c r="BY445" s="221">
        <v>1.4999999999999999E-2</v>
      </c>
      <c r="BZ445" s="217">
        <v>7</v>
      </c>
      <c r="CA445" s="217">
        <v>2.333333333333333</v>
      </c>
      <c r="CB445" s="217">
        <v>392</v>
      </c>
      <c r="CC445" s="217">
        <v>8</v>
      </c>
      <c r="CD445" s="217">
        <v>2.666666666666667</v>
      </c>
      <c r="CE445" s="217">
        <v>772</v>
      </c>
      <c r="CF445" s="186">
        <v>1</v>
      </c>
      <c r="CG445" s="186">
        <v>1</v>
      </c>
      <c r="CH445" s="101">
        <v>2</v>
      </c>
      <c r="CI445" s="101">
        <v>0</v>
      </c>
      <c r="CJ445" s="101">
        <v>0</v>
      </c>
      <c r="CK445" s="101">
        <v>0</v>
      </c>
      <c r="CL445" s="101">
        <v>0</v>
      </c>
      <c r="CM445" s="101">
        <v>0</v>
      </c>
      <c r="CN445" s="101">
        <v>0</v>
      </c>
      <c r="CO445" s="101">
        <v>15</v>
      </c>
      <c r="CP445" s="220">
        <v>5</v>
      </c>
      <c r="CQ445" s="216">
        <v>1164</v>
      </c>
      <c r="CR445" s="222">
        <v>4.2955326460481103E-3</v>
      </c>
      <c r="CS445" s="198">
        <v>1.94</v>
      </c>
      <c r="CT445" s="198">
        <v>451.63200000000001</v>
      </c>
      <c r="CU445" s="198">
        <v>1.703333333333334</v>
      </c>
      <c r="CV445" s="198">
        <v>396.536</v>
      </c>
      <c r="CW445" s="222">
        <v>4.8969072164948453E-2</v>
      </c>
      <c r="CX445" s="272"/>
      <c r="CY445" s="272">
        <v>1146010.9090909089</v>
      </c>
      <c r="CZ445" s="272">
        <v>361</v>
      </c>
      <c r="DA445" s="272"/>
      <c r="DB445" s="272"/>
      <c r="DC445" s="272"/>
      <c r="DD445" s="230">
        <f t="shared" si="54"/>
        <v>4.8969072164948453E-2</v>
      </c>
      <c r="DE445" s="273">
        <f t="shared" si="55"/>
        <v>1160</v>
      </c>
      <c r="DF445" s="14">
        <f t="shared" si="56"/>
        <v>15</v>
      </c>
      <c r="DG445" s="148">
        <f t="shared" si="57"/>
        <v>5</v>
      </c>
      <c r="DH445" s="148" t="str">
        <f t="shared" si="58"/>
        <v/>
      </c>
      <c r="DI445" s="273">
        <f t="shared" si="59"/>
        <v>1165</v>
      </c>
      <c r="DJ445" s="264">
        <f t="shared" si="60"/>
        <v>4.2918454935622317E-3</v>
      </c>
      <c r="DL445" s="14" t="str">
        <f>IFERROR(#REF!-AP445,"")</f>
        <v/>
      </c>
      <c r="DN445" s="274" t="str">
        <f>IFERROR(#REF!-M445,"")</f>
        <v/>
      </c>
      <c r="DO445" s="186" t="e">
        <f>IF(#REF!&gt;AQ445,0,1)</f>
        <v>#REF!</v>
      </c>
      <c r="DP445" s="186">
        <f t="shared" si="61"/>
        <v>0</v>
      </c>
      <c r="DQ445" s="186">
        <f t="shared" si="62"/>
        <v>1</v>
      </c>
      <c r="DR445" s="186"/>
      <c r="DS445" s="186"/>
      <c r="DT445" s="186"/>
      <c r="DU445" s="186"/>
      <c r="DV445" s="186"/>
      <c r="DW445" s="186"/>
      <c r="DX445" s="186"/>
      <c r="DY445" s="186"/>
      <c r="DZ445" s="186"/>
      <c r="EA445" s="186"/>
      <c r="EB445" s="186"/>
      <c r="EC445" s="186"/>
      <c r="ED445" s="186"/>
      <c r="EE445" s="186"/>
      <c r="EF445" s="186"/>
      <c r="EG445" s="186"/>
      <c r="EH445" s="186"/>
      <c r="EI445" s="186"/>
      <c r="EJ445" s="186"/>
    </row>
    <row r="446" spans="1:140" s="195" customFormat="1" ht="31.5" hidden="1" customHeight="1" x14ac:dyDescent="0.2">
      <c r="A446" s="214">
        <v>44945</v>
      </c>
      <c r="B446" s="194">
        <v>19</v>
      </c>
      <c r="C446" s="194">
        <v>1</v>
      </c>
      <c r="D446" s="193">
        <v>2023</v>
      </c>
      <c r="E446" s="194">
        <v>29</v>
      </c>
      <c r="F446" s="194">
        <v>83</v>
      </c>
      <c r="G446" s="194">
        <v>7</v>
      </c>
      <c r="H446" s="207" t="s">
        <v>205</v>
      </c>
      <c r="I446" s="148" t="s">
        <v>206</v>
      </c>
      <c r="J446" s="148" t="s">
        <v>193</v>
      </c>
      <c r="K446" s="148">
        <v>2</v>
      </c>
      <c r="L446" s="148">
        <v>3</v>
      </c>
      <c r="M446" s="208">
        <v>22</v>
      </c>
      <c r="N446" s="209">
        <v>20</v>
      </c>
      <c r="O446" s="210">
        <v>23</v>
      </c>
      <c r="P446" s="196"/>
      <c r="Q446" s="196"/>
      <c r="R446" s="196"/>
      <c r="S446" s="196"/>
      <c r="T446" s="196"/>
      <c r="U446" s="196"/>
      <c r="V446" s="196"/>
      <c r="W446" s="196"/>
      <c r="X446" s="196"/>
      <c r="Y446" s="196"/>
      <c r="Z446" s="197">
        <v>107</v>
      </c>
      <c r="AA446" s="197">
        <v>114</v>
      </c>
      <c r="AB446" s="196"/>
      <c r="AC446" s="196"/>
      <c r="AD446" s="196"/>
      <c r="AE446" s="196"/>
      <c r="AF446" s="196"/>
      <c r="AG446" s="196"/>
      <c r="AH446" s="196"/>
      <c r="AI446" s="196"/>
      <c r="AJ446" s="196"/>
      <c r="AK446" s="196"/>
      <c r="AL446" s="197">
        <v>109</v>
      </c>
      <c r="AM446" s="197">
        <v>105</v>
      </c>
      <c r="AN446" s="271"/>
      <c r="AO446" s="271"/>
      <c r="AP446" s="218">
        <v>60</v>
      </c>
      <c r="AQ446" s="219">
        <v>120</v>
      </c>
      <c r="AR446" s="217">
        <v>66.206896551724142</v>
      </c>
      <c r="AS446" s="217">
        <v>108.75</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t="s">
        <v>201</v>
      </c>
      <c r="BS446" s="186" t="s">
        <v>202</v>
      </c>
      <c r="BT446" s="186" t="s">
        <v>207</v>
      </c>
      <c r="BU446" s="186"/>
      <c r="BV446" s="186">
        <v>3</v>
      </c>
      <c r="BW446" s="186" t="s">
        <v>204</v>
      </c>
      <c r="BX446" s="186" t="s">
        <v>198</v>
      </c>
      <c r="BY446" s="221">
        <v>1.4999999999999999E-2</v>
      </c>
      <c r="BZ446" s="217">
        <v>0</v>
      </c>
      <c r="CA446" s="217">
        <v>0</v>
      </c>
      <c r="CB446" s="217">
        <v>0</v>
      </c>
      <c r="CC446" s="217">
        <v>0</v>
      </c>
      <c r="CD446" s="217">
        <v>0</v>
      </c>
      <c r="CE446" s="217">
        <v>0</v>
      </c>
      <c r="CF446" s="186">
        <v>0</v>
      </c>
      <c r="CG446" s="186">
        <v>0</v>
      </c>
      <c r="CH446" s="101">
        <v>0</v>
      </c>
      <c r="CI446" s="101">
        <v>0</v>
      </c>
      <c r="CJ446" s="101">
        <v>0</v>
      </c>
      <c r="CK446" s="101">
        <v>0</v>
      </c>
      <c r="CL446" s="101">
        <v>0</v>
      </c>
      <c r="CM446" s="101">
        <v>0</v>
      </c>
      <c r="CN446" s="101">
        <v>0</v>
      </c>
      <c r="CO446" s="101">
        <v>0</v>
      </c>
      <c r="CP446" s="220">
        <v>0</v>
      </c>
      <c r="CQ446" s="216">
        <v>0</v>
      </c>
      <c r="CR446" s="222"/>
      <c r="CS446" s="198">
        <v>0</v>
      </c>
      <c r="CT446" s="198">
        <v>0</v>
      </c>
      <c r="CU446" s="198"/>
      <c r="CV446" s="198"/>
      <c r="CW446" s="222"/>
      <c r="CX446" s="272">
        <v>0</v>
      </c>
      <c r="CY446" s="272">
        <v>0</v>
      </c>
      <c r="CZ446" s="272">
        <v>361</v>
      </c>
      <c r="DA446" s="272"/>
      <c r="DB446" s="272"/>
      <c r="DC446" s="272"/>
      <c r="DD446" s="230">
        <f t="shared" si="54"/>
        <v>-1</v>
      </c>
      <c r="DE446" s="273">
        <f t="shared" si="55"/>
        <v>0</v>
      </c>
      <c r="DF446" s="14">
        <f t="shared" si="56"/>
        <v>0</v>
      </c>
      <c r="DG446" s="148">
        <f t="shared" si="57"/>
        <v>0</v>
      </c>
      <c r="DH446" s="148">
        <f t="shared" si="58"/>
        <v>0</v>
      </c>
      <c r="DI446" s="273">
        <f t="shared" si="59"/>
        <v>0</v>
      </c>
      <c r="DJ446" s="264" t="str">
        <f t="shared" si="60"/>
        <v/>
      </c>
      <c r="DL446" s="14" t="str">
        <f>IFERROR(#REF!-AP446,"")</f>
        <v/>
      </c>
      <c r="DN446" s="274" t="str">
        <f>IFERROR(#REF!-M446,"")</f>
        <v/>
      </c>
      <c r="DO446" s="186" t="e">
        <f>IF(#REF!&gt;AQ446,0,1)</f>
        <v>#REF!</v>
      </c>
      <c r="DP446" s="186">
        <f t="shared" si="61"/>
        <v>0</v>
      </c>
      <c r="DQ446" s="186">
        <f t="shared" si="62"/>
        <v>1</v>
      </c>
      <c r="DR446" s="186"/>
      <c r="DS446" s="186"/>
      <c r="DT446" s="186"/>
      <c r="DU446" s="186"/>
      <c r="DV446" s="186"/>
      <c r="DW446" s="186"/>
      <c r="DX446" s="186"/>
      <c r="DY446" s="186"/>
      <c r="DZ446" s="186"/>
      <c r="EA446" s="186"/>
      <c r="EB446" s="186"/>
      <c r="EC446" s="186"/>
      <c r="ED446" s="186"/>
      <c r="EE446" s="186"/>
      <c r="EF446" s="186"/>
      <c r="EG446" s="186"/>
      <c r="EH446" s="186"/>
      <c r="EI446" s="186"/>
      <c r="EJ446" s="186"/>
    </row>
    <row r="447" spans="1:140" s="195" customFormat="1" ht="31.5" hidden="1" customHeight="1" x14ac:dyDescent="0.2">
      <c r="A447" s="214">
        <v>44945</v>
      </c>
      <c r="B447" s="194">
        <v>19</v>
      </c>
      <c r="C447" s="194">
        <v>1</v>
      </c>
      <c r="D447" s="193">
        <v>2023</v>
      </c>
      <c r="E447" s="194">
        <v>423</v>
      </c>
      <c r="F447" s="194">
        <v>669</v>
      </c>
      <c r="G447" s="194">
        <v>8</v>
      </c>
      <c r="H447" s="207" t="s">
        <v>241</v>
      </c>
      <c r="I447" s="148" t="s">
        <v>242</v>
      </c>
      <c r="J447" s="148" t="s">
        <v>193</v>
      </c>
      <c r="K447" s="148">
        <v>2</v>
      </c>
      <c r="L447" s="148">
        <v>2</v>
      </c>
      <c r="M447" s="208">
        <v>954</v>
      </c>
      <c r="N447" s="209">
        <v>897</v>
      </c>
      <c r="O447" s="210">
        <v>1021</v>
      </c>
      <c r="P447" s="196"/>
      <c r="Q447" s="196">
        <v>1235</v>
      </c>
      <c r="R447" s="196">
        <v>1205</v>
      </c>
      <c r="S447" s="196">
        <v>1212</v>
      </c>
      <c r="T447" s="196"/>
      <c r="U447" s="196"/>
      <c r="V447" s="196">
        <v>984</v>
      </c>
      <c r="W447" s="196">
        <v>956</v>
      </c>
      <c r="X447" s="196">
        <v>982</v>
      </c>
      <c r="Y447" s="196"/>
      <c r="Z447" s="197">
        <v>153</v>
      </c>
      <c r="AA447" s="197">
        <v>156</v>
      </c>
      <c r="AB447" s="196"/>
      <c r="AC447" s="196"/>
      <c r="AD447" s="196">
        <v>1319</v>
      </c>
      <c r="AE447" s="196">
        <v>1322</v>
      </c>
      <c r="AF447" s="196"/>
      <c r="AG447" s="196"/>
      <c r="AH447" s="196"/>
      <c r="AI447" s="196">
        <v>958</v>
      </c>
      <c r="AJ447" s="196">
        <v>946</v>
      </c>
      <c r="AK447" s="196"/>
      <c r="AL447" s="197">
        <v>149</v>
      </c>
      <c r="AM447" s="197">
        <v>152</v>
      </c>
      <c r="AN447" s="271">
        <v>1258.5999999999999</v>
      </c>
      <c r="AO447" s="271">
        <v>965.2</v>
      </c>
      <c r="AP447" s="218">
        <v>40</v>
      </c>
      <c r="AQ447" s="219">
        <v>180</v>
      </c>
      <c r="AR447" s="217">
        <v>47.213114754098363</v>
      </c>
      <c r="AS447" s="217">
        <v>152.5</v>
      </c>
      <c r="AT447" s="217"/>
      <c r="AU447" s="217"/>
      <c r="AV447" s="217">
        <v>318</v>
      </c>
      <c r="AW447" s="217">
        <v>2</v>
      </c>
      <c r="AX447" s="217">
        <v>2</v>
      </c>
      <c r="AY447" s="217">
        <v>4</v>
      </c>
      <c r="AZ447" s="217"/>
      <c r="BA447" s="217"/>
      <c r="BB447" s="217"/>
      <c r="BC447" s="217"/>
      <c r="BD447" s="217"/>
      <c r="BE447" s="217"/>
      <c r="BF447" s="217"/>
      <c r="BG447" s="217"/>
      <c r="BH447" s="217">
        <v>390</v>
      </c>
      <c r="BI447" s="217">
        <v>4</v>
      </c>
      <c r="BJ447" s="217">
        <v>6</v>
      </c>
      <c r="BK447" s="217">
        <v>6</v>
      </c>
      <c r="BL447" s="217"/>
      <c r="BM447" s="217"/>
      <c r="BN447" s="217"/>
      <c r="BO447" s="217"/>
      <c r="BP447" s="217"/>
      <c r="BQ447" s="217"/>
      <c r="BR447" s="186" t="s">
        <v>194</v>
      </c>
      <c r="BS447" s="186" t="s">
        <v>195</v>
      </c>
      <c r="BT447" s="186" t="s">
        <v>243</v>
      </c>
      <c r="BU447" s="186" t="s">
        <v>197</v>
      </c>
      <c r="BV447" s="186">
        <v>3</v>
      </c>
      <c r="BW447" s="186" t="s">
        <v>241</v>
      </c>
      <c r="BX447" s="186" t="s">
        <v>198</v>
      </c>
      <c r="BY447" s="221">
        <v>1.4999999999999999E-2</v>
      </c>
      <c r="BZ447" s="217">
        <v>8</v>
      </c>
      <c r="CA447" s="217">
        <v>4</v>
      </c>
      <c r="CB447" s="217">
        <v>322</v>
      </c>
      <c r="CC447" s="217">
        <v>16</v>
      </c>
      <c r="CD447" s="217">
        <v>8</v>
      </c>
      <c r="CE447" s="217">
        <v>398</v>
      </c>
      <c r="CF447" s="186">
        <v>3</v>
      </c>
      <c r="CG447" s="186">
        <v>4</v>
      </c>
      <c r="CH447" s="101">
        <v>5</v>
      </c>
      <c r="CI447" s="101">
        <v>0</v>
      </c>
      <c r="CJ447" s="101">
        <v>0</v>
      </c>
      <c r="CK447" s="101">
        <v>0</v>
      </c>
      <c r="CL447" s="101">
        <v>0</v>
      </c>
      <c r="CM447" s="101">
        <v>0</v>
      </c>
      <c r="CN447" s="101">
        <v>0</v>
      </c>
      <c r="CO447" s="101">
        <v>24</v>
      </c>
      <c r="CP447" s="220">
        <v>12</v>
      </c>
      <c r="CQ447" s="216">
        <v>720</v>
      </c>
      <c r="CR447" s="222">
        <v>1.666666666666667E-2</v>
      </c>
      <c r="CS447" s="198">
        <v>11.448</v>
      </c>
      <c r="CT447" s="198">
        <v>686.88</v>
      </c>
      <c r="CU447" s="198">
        <v>11.5824</v>
      </c>
      <c r="CV447" s="198">
        <v>694.94399999999996</v>
      </c>
      <c r="CW447" s="222">
        <v>0.31928721174004182</v>
      </c>
      <c r="CX447" s="272">
        <v>0.25416666666666671</v>
      </c>
      <c r="CY447" s="272">
        <v>472581.81818181818</v>
      </c>
      <c r="CZ447" s="272">
        <v>361</v>
      </c>
      <c r="DA447" s="272"/>
      <c r="DB447" s="272"/>
      <c r="DC447" s="272"/>
      <c r="DD447" s="230">
        <f t="shared" si="54"/>
        <v>0.31928721174004182</v>
      </c>
      <c r="DE447" s="273">
        <f t="shared" si="55"/>
        <v>708</v>
      </c>
      <c r="DF447" s="14">
        <f t="shared" si="56"/>
        <v>24</v>
      </c>
      <c r="DG447" s="148">
        <f t="shared" si="57"/>
        <v>12</v>
      </c>
      <c r="DH447" s="148">
        <f t="shared" si="58"/>
        <v>0.3</v>
      </c>
      <c r="DI447" s="273">
        <f t="shared" si="59"/>
        <v>720</v>
      </c>
      <c r="DJ447" s="264">
        <f t="shared" si="60"/>
        <v>1.6666666666666666E-2</v>
      </c>
      <c r="DL447" s="14" t="str">
        <f>IFERROR(#REF!-AP447,"")</f>
        <v/>
      </c>
      <c r="DN447" s="274" t="str">
        <f>IFERROR(#REF!-M447,"")</f>
        <v/>
      </c>
      <c r="DO447" s="186" t="e">
        <f>IF(#REF!&gt;AQ447,0,1)</f>
        <v>#REF!</v>
      </c>
      <c r="DP447" s="186">
        <f t="shared" si="61"/>
        <v>1</v>
      </c>
      <c r="DQ447" s="186">
        <f t="shared" si="62"/>
        <v>1</v>
      </c>
      <c r="DR447" s="186"/>
      <c r="DS447" s="186"/>
      <c r="DT447" s="186"/>
      <c r="DU447" s="186"/>
      <c r="DV447" s="186"/>
      <c r="DW447" s="186"/>
      <c r="DX447" s="186"/>
      <c r="DY447" s="186"/>
      <c r="DZ447" s="186"/>
      <c r="EA447" s="186"/>
      <c r="EB447" s="186"/>
      <c r="EC447" s="186"/>
      <c r="ED447" s="186"/>
      <c r="EE447" s="186"/>
      <c r="EF447" s="186"/>
      <c r="EG447" s="186"/>
      <c r="EH447" s="186"/>
      <c r="EI447" s="186"/>
      <c r="EJ447" s="186"/>
    </row>
    <row r="448" spans="1:140" s="195" customFormat="1" ht="31.5" hidden="1" customHeight="1" x14ac:dyDescent="0.2">
      <c r="A448" s="214">
        <v>44945</v>
      </c>
      <c r="B448" s="194">
        <v>19</v>
      </c>
      <c r="C448" s="194">
        <v>1</v>
      </c>
      <c r="D448" s="193">
        <v>2023</v>
      </c>
      <c r="E448" s="194">
        <v>384</v>
      </c>
      <c r="F448" s="194">
        <v>556</v>
      </c>
      <c r="G448" s="194">
        <v>9</v>
      </c>
      <c r="H448" s="207" t="s">
        <v>317</v>
      </c>
      <c r="I448" s="148" t="s">
        <v>318</v>
      </c>
      <c r="J448" s="148" t="s">
        <v>193</v>
      </c>
      <c r="K448" s="148">
        <v>1</v>
      </c>
      <c r="L448" s="148">
        <v>6</v>
      </c>
      <c r="M448" s="208">
        <v>1066</v>
      </c>
      <c r="N448" s="209">
        <v>1003</v>
      </c>
      <c r="O448" s="210">
        <v>1141</v>
      </c>
      <c r="P448" s="196"/>
      <c r="Q448" s="196">
        <v>1698</v>
      </c>
      <c r="R448" s="196"/>
      <c r="S448" s="196"/>
      <c r="T448" s="196"/>
      <c r="U448" s="196"/>
      <c r="V448" s="196">
        <v>1274</v>
      </c>
      <c r="W448" s="196"/>
      <c r="X448" s="196"/>
      <c r="Y448" s="196"/>
      <c r="Z448" s="197">
        <v>156</v>
      </c>
      <c r="AA448" s="197"/>
      <c r="AB448" s="196"/>
      <c r="AC448" s="196"/>
      <c r="AD448" s="196"/>
      <c r="AE448" s="196"/>
      <c r="AF448" s="196"/>
      <c r="AG448" s="196"/>
      <c r="AH448" s="196"/>
      <c r="AI448" s="196"/>
      <c r="AJ448" s="196"/>
      <c r="AK448" s="196"/>
      <c r="AL448" s="197"/>
      <c r="AM448" s="197"/>
      <c r="AN448" s="271">
        <v>1698</v>
      </c>
      <c r="AO448" s="271">
        <v>1274</v>
      </c>
      <c r="AP448" s="218">
        <v>21</v>
      </c>
      <c r="AQ448" s="219">
        <v>180</v>
      </c>
      <c r="AR448" s="217">
        <v>23.07692307692308</v>
      </c>
      <c r="AS448" s="217">
        <v>156</v>
      </c>
      <c r="AT448" s="217"/>
      <c r="AU448" s="217"/>
      <c r="AV448" s="217">
        <v>120</v>
      </c>
      <c r="AW448" s="217">
        <v>4</v>
      </c>
      <c r="AX448" s="217">
        <v>4</v>
      </c>
      <c r="AY448" s="217">
        <v>4</v>
      </c>
      <c r="AZ448" s="217"/>
      <c r="BA448" s="217"/>
      <c r="BB448" s="217"/>
      <c r="BC448" s="217"/>
      <c r="BD448" s="217"/>
      <c r="BE448" s="217"/>
      <c r="BF448" s="217"/>
      <c r="BG448" s="217"/>
      <c r="BH448" s="217">
        <v>144</v>
      </c>
      <c r="BI448" s="217"/>
      <c r="BJ448" s="217"/>
      <c r="BK448" s="217"/>
      <c r="BL448" s="217"/>
      <c r="BM448" s="217"/>
      <c r="BN448" s="217"/>
      <c r="BO448" s="217"/>
      <c r="BP448" s="217"/>
      <c r="BQ448" s="217"/>
      <c r="BR448" s="186" t="s">
        <v>194</v>
      </c>
      <c r="BS448" s="186" t="s">
        <v>195</v>
      </c>
      <c r="BT448" s="186" t="s">
        <v>319</v>
      </c>
      <c r="BU448" s="186" t="s">
        <v>197</v>
      </c>
      <c r="BV448" s="186">
        <v>3</v>
      </c>
      <c r="BW448" s="186" t="s">
        <v>320</v>
      </c>
      <c r="BX448" s="186" t="s">
        <v>198</v>
      </c>
      <c r="BY448" s="221">
        <v>1.4999999999999999E-2</v>
      </c>
      <c r="BZ448" s="217">
        <v>12</v>
      </c>
      <c r="CA448" s="217">
        <v>2</v>
      </c>
      <c r="CB448" s="217">
        <v>122</v>
      </c>
      <c r="CC448" s="217">
        <v>0</v>
      </c>
      <c r="CD448" s="217">
        <v>0</v>
      </c>
      <c r="CE448" s="217">
        <v>144</v>
      </c>
      <c r="CF448" s="186">
        <v>0</v>
      </c>
      <c r="CG448" s="186">
        <v>0</v>
      </c>
      <c r="CH448" s="101">
        <v>0</v>
      </c>
      <c r="CI448" s="101">
        <v>0</v>
      </c>
      <c r="CJ448" s="101">
        <v>0</v>
      </c>
      <c r="CK448" s="101">
        <v>0</v>
      </c>
      <c r="CL448" s="101">
        <v>0</v>
      </c>
      <c r="CM448" s="101">
        <v>0</v>
      </c>
      <c r="CN448" s="101">
        <v>0</v>
      </c>
      <c r="CO448" s="101">
        <v>12</v>
      </c>
      <c r="CP448" s="220">
        <v>2</v>
      </c>
      <c r="CQ448" s="216">
        <v>266</v>
      </c>
      <c r="CR448" s="222">
        <v>7.5187969924812026E-3</v>
      </c>
      <c r="CS448" s="198">
        <v>2.1320000000000001</v>
      </c>
      <c r="CT448" s="198">
        <v>283.55599999999998</v>
      </c>
      <c r="CU448" s="198">
        <v>2.548</v>
      </c>
      <c r="CV448" s="198">
        <v>338.88400000000001</v>
      </c>
      <c r="CW448" s="222">
        <v>0.59287054409005624</v>
      </c>
      <c r="CX448" s="272">
        <v>8.666666666666667E-2</v>
      </c>
      <c r="CY448" s="272">
        <v>91661.181818181823</v>
      </c>
      <c r="CZ448" s="272">
        <v>361</v>
      </c>
      <c r="DA448" s="272"/>
      <c r="DB448" s="272"/>
      <c r="DC448" s="272"/>
      <c r="DD448" s="230">
        <f t="shared" si="54"/>
        <v>0.59287054409005624</v>
      </c>
      <c r="DE448" s="273">
        <f t="shared" si="55"/>
        <v>264</v>
      </c>
      <c r="DF448" s="14">
        <f t="shared" si="56"/>
        <v>12</v>
      </c>
      <c r="DG448" s="148">
        <f t="shared" si="57"/>
        <v>2</v>
      </c>
      <c r="DH448" s="148">
        <f t="shared" si="58"/>
        <v>0.1</v>
      </c>
      <c r="DI448" s="273">
        <f t="shared" si="59"/>
        <v>266</v>
      </c>
      <c r="DJ448" s="264">
        <f t="shared" si="60"/>
        <v>7.5187969924812026E-3</v>
      </c>
      <c r="DL448" s="14" t="str">
        <f>IFERROR(#REF!-AP448,"")</f>
        <v/>
      </c>
      <c r="DN448" s="274" t="str">
        <f>IFERROR(#REF!-M448,"")</f>
        <v/>
      </c>
      <c r="DO448" s="186" t="e">
        <f>IF(#REF!&gt;AQ448,0,1)</f>
        <v>#REF!</v>
      </c>
      <c r="DP448" s="186">
        <f t="shared" si="61"/>
        <v>1</v>
      </c>
      <c r="DQ448" s="186">
        <f t="shared" si="62"/>
        <v>0</v>
      </c>
      <c r="DR448" s="186"/>
      <c r="DS448" s="186"/>
      <c r="DT448" s="186"/>
      <c r="DU448" s="186"/>
      <c r="DV448" s="186"/>
      <c r="DW448" s="186"/>
      <c r="DX448" s="186"/>
      <c r="DY448" s="186"/>
      <c r="DZ448" s="186"/>
      <c r="EA448" s="186"/>
      <c r="EB448" s="186"/>
      <c r="EC448" s="186"/>
      <c r="ED448" s="186"/>
      <c r="EE448" s="186"/>
      <c r="EF448" s="186"/>
      <c r="EG448" s="186"/>
      <c r="EH448" s="186"/>
      <c r="EI448" s="186"/>
      <c r="EJ448" s="186"/>
    </row>
    <row r="449" spans="1:140" s="195" customFormat="1" ht="31.5" hidden="1" customHeight="1" x14ac:dyDescent="0.2">
      <c r="A449" s="214">
        <v>44945</v>
      </c>
      <c r="B449" s="194">
        <v>19</v>
      </c>
      <c r="C449" s="194">
        <v>1</v>
      </c>
      <c r="D449" s="193">
        <v>2023</v>
      </c>
      <c r="E449" s="194">
        <v>384</v>
      </c>
      <c r="F449" s="194">
        <v>557</v>
      </c>
      <c r="G449" s="194">
        <v>9</v>
      </c>
      <c r="H449" s="207" t="s">
        <v>321</v>
      </c>
      <c r="I449" s="148" t="s">
        <v>322</v>
      </c>
      <c r="J449" s="148" t="s">
        <v>193</v>
      </c>
      <c r="K449" s="148">
        <v>1</v>
      </c>
      <c r="L449" s="148">
        <v>6</v>
      </c>
      <c r="M449" s="208">
        <v>182</v>
      </c>
      <c r="N449" s="209">
        <v>171</v>
      </c>
      <c r="O449" s="210">
        <v>194</v>
      </c>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c r="AO449" s="271"/>
      <c r="AP449" s="218">
        <v>21</v>
      </c>
      <c r="AQ449" s="219">
        <v>180</v>
      </c>
      <c r="AR449" s="217"/>
      <c r="AS449" s="217"/>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t="s">
        <v>194</v>
      </c>
      <c r="BS449" s="186" t="s">
        <v>195</v>
      </c>
      <c r="BT449" s="186" t="s">
        <v>323</v>
      </c>
      <c r="BU449" s="186" t="s">
        <v>324</v>
      </c>
      <c r="BV449" s="186">
        <v>3</v>
      </c>
      <c r="BW449" s="186" t="s">
        <v>320</v>
      </c>
      <c r="BX449" s="186" t="s">
        <v>198</v>
      </c>
      <c r="BY449" s="221">
        <v>1.4999999999999999E-2</v>
      </c>
      <c r="BZ449" s="217">
        <v>0</v>
      </c>
      <c r="CA449" s="217">
        <v>0</v>
      </c>
      <c r="CB449" s="217">
        <v>0</v>
      </c>
      <c r="CC449" s="217">
        <v>0</v>
      </c>
      <c r="CD449" s="217">
        <v>0</v>
      </c>
      <c r="CE449" s="217">
        <v>0</v>
      </c>
      <c r="CF449" s="186">
        <v>0</v>
      </c>
      <c r="CG449" s="186">
        <v>0</v>
      </c>
      <c r="CH449" s="101">
        <v>0</v>
      </c>
      <c r="CI449" s="101">
        <v>0</v>
      </c>
      <c r="CJ449" s="101">
        <v>0</v>
      </c>
      <c r="CK449" s="101">
        <v>0</v>
      </c>
      <c r="CL449" s="101">
        <v>0</v>
      </c>
      <c r="CM449" s="101">
        <v>0</v>
      </c>
      <c r="CN449" s="101">
        <v>0</v>
      </c>
      <c r="CO449" s="101">
        <v>0</v>
      </c>
      <c r="CP449" s="220">
        <v>0</v>
      </c>
      <c r="CQ449" s="216">
        <v>0</v>
      </c>
      <c r="CR449" s="222"/>
      <c r="CS449" s="198">
        <v>0</v>
      </c>
      <c r="CT449" s="198">
        <v>0</v>
      </c>
      <c r="CU449" s="198"/>
      <c r="CV449" s="198"/>
      <c r="CW449" s="222"/>
      <c r="CX449" s="272"/>
      <c r="CY449" s="272">
        <v>0</v>
      </c>
      <c r="CZ449" s="272">
        <v>361</v>
      </c>
      <c r="DA449" s="272"/>
      <c r="DB449" s="272"/>
      <c r="DC449" s="272"/>
      <c r="DD449" s="230">
        <f t="shared" si="54"/>
        <v>-1</v>
      </c>
      <c r="DE449" s="273">
        <f t="shared" si="55"/>
        <v>0</v>
      </c>
      <c r="DF449" s="14">
        <f t="shared" si="56"/>
        <v>0</v>
      </c>
      <c r="DG449" s="148">
        <f t="shared" si="57"/>
        <v>0</v>
      </c>
      <c r="DH449" s="148" t="str">
        <f t="shared" si="58"/>
        <v/>
      </c>
      <c r="DI449" s="273">
        <f t="shared" si="59"/>
        <v>0</v>
      </c>
      <c r="DJ449" s="264" t="str">
        <f t="shared" si="60"/>
        <v/>
      </c>
      <c r="DL449" s="14" t="str">
        <f>IFERROR(#REF!-AP449,"")</f>
        <v/>
      </c>
      <c r="DN449" s="274" t="str">
        <f>IFERROR(#REF!-M449,"")</f>
        <v/>
      </c>
      <c r="DO449" s="186" t="e">
        <f>IF(#REF!&gt;AQ449,0,1)</f>
        <v>#REF!</v>
      </c>
      <c r="DP449" s="186">
        <f t="shared" si="61"/>
        <v>0</v>
      </c>
      <c r="DQ449" s="186">
        <f t="shared" si="62"/>
        <v>1</v>
      </c>
      <c r="DR449" s="186"/>
      <c r="DS449" s="186"/>
      <c r="DT449" s="186"/>
      <c r="DU449" s="186"/>
      <c r="DV449" s="186"/>
      <c r="DW449" s="186"/>
      <c r="DX449" s="186"/>
      <c r="DY449" s="186"/>
      <c r="DZ449" s="186"/>
      <c r="EA449" s="186"/>
      <c r="EB449" s="186"/>
      <c r="EC449" s="186"/>
      <c r="ED449" s="186"/>
      <c r="EE449" s="186"/>
      <c r="EF449" s="186"/>
      <c r="EG449" s="186"/>
      <c r="EH449" s="186"/>
      <c r="EI449" s="186"/>
      <c r="EJ449" s="186"/>
    </row>
    <row r="450" spans="1:140" s="195" customFormat="1" ht="31.5" hidden="1" customHeight="1" x14ac:dyDescent="0.2">
      <c r="A450" s="214">
        <v>44945</v>
      </c>
      <c r="B450" s="194">
        <v>19</v>
      </c>
      <c r="C450" s="194">
        <v>1</v>
      </c>
      <c r="D450" s="193">
        <v>2023</v>
      </c>
      <c r="E450" s="194">
        <v>416</v>
      </c>
      <c r="F450" s="194">
        <v>659</v>
      </c>
      <c r="G450" s="194">
        <v>9</v>
      </c>
      <c r="H450" s="207" t="s">
        <v>442</v>
      </c>
      <c r="I450" s="148" t="s">
        <v>443</v>
      </c>
      <c r="J450" s="148" t="s">
        <v>193</v>
      </c>
      <c r="K450" s="148">
        <v>2</v>
      </c>
      <c r="L450" s="148">
        <v>1</v>
      </c>
      <c r="M450" s="208">
        <v>301</v>
      </c>
      <c r="N450" s="209">
        <v>283</v>
      </c>
      <c r="O450" s="210">
        <v>322</v>
      </c>
      <c r="P450" s="196"/>
      <c r="Q450" s="196"/>
      <c r="R450" s="196">
        <v>453</v>
      </c>
      <c r="S450" s="196">
        <v>473</v>
      </c>
      <c r="T450" s="196"/>
      <c r="U450" s="196"/>
      <c r="V450" s="196"/>
      <c r="W450" s="196">
        <v>320</v>
      </c>
      <c r="X450" s="196">
        <v>325</v>
      </c>
      <c r="Y450" s="196"/>
      <c r="Z450" s="197"/>
      <c r="AA450" s="197">
        <v>112</v>
      </c>
      <c r="AB450" s="196"/>
      <c r="AC450" s="196">
        <v>456</v>
      </c>
      <c r="AD450" s="196">
        <v>432</v>
      </c>
      <c r="AE450" s="196">
        <v>411</v>
      </c>
      <c r="AF450" s="196"/>
      <c r="AG450" s="196"/>
      <c r="AH450" s="196">
        <v>321</v>
      </c>
      <c r="AI450" s="196">
        <v>308</v>
      </c>
      <c r="AJ450" s="196">
        <v>301</v>
      </c>
      <c r="AK450" s="196"/>
      <c r="AL450" s="197">
        <v>109</v>
      </c>
      <c r="AM450" s="197">
        <v>111</v>
      </c>
      <c r="AN450" s="271">
        <v>445</v>
      </c>
      <c r="AO450" s="271">
        <v>315</v>
      </c>
      <c r="AP450" s="218">
        <v>55</v>
      </c>
      <c r="AQ450" s="219">
        <v>131</v>
      </c>
      <c r="AR450" s="217">
        <v>65.060240963855421</v>
      </c>
      <c r="AS450" s="217">
        <v>110.6666666666667</v>
      </c>
      <c r="AT450" s="217"/>
      <c r="AU450" s="217"/>
      <c r="AV450" s="217"/>
      <c r="AW450" s="217">
        <v>1</v>
      </c>
      <c r="AX450" s="217">
        <v>1</v>
      </c>
      <c r="AY450" s="217">
        <v>2</v>
      </c>
      <c r="AZ450" s="217"/>
      <c r="BA450" s="217"/>
      <c r="BB450" s="217"/>
      <c r="BC450" s="217"/>
      <c r="BD450" s="217">
        <v>2</v>
      </c>
      <c r="BE450" s="217"/>
      <c r="BF450" s="217"/>
      <c r="BG450" s="217"/>
      <c r="BH450" s="217">
        <v>189</v>
      </c>
      <c r="BI450" s="217">
        <v>2</v>
      </c>
      <c r="BJ450" s="217">
        <v>1</v>
      </c>
      <c r="BK450" s="217">
        <v>4</v>
      </c>
      <c r="BL450" s="217"/>
      <c r="BM450" s="217"/>
      <c r="BN450" s="217"/>
      <c r="BO450" s="217"/>
      <c r="BP450" s="217"/>
      <c r="BQ450" s="217"/>
      <c r="BR450" s="186" t="s">
        <v>194</v>
      </c>
      <c r="BS450" s="186" t="s">
        <v>195</v>
      </c>
      <c r="BT450" s="186" t="s">
        <v>444</v>
      </c>
      <c r="BU450" s="186" t="s">
        <v>197</v>
      </c>
      <c r="BV450" s="186">
        <v>3</v>
      </c>
      <c r="BW450" s="186" t="s">
        <v>445</v>
      </c>
      <c r="BX450" s="186" t="s">
        <v>198</v>
      </c>
      <c r="BY450" s="221">
        <v>1.4999999999999999E-2</v>
      </c>
      <c r="BZ450" s="217">
        <v>6</v>
      </c>
      <c r="CA450" s="217">
        <v>6</v>
      </c>
      <c r="CB450" s="217">
        <v>6</v>
      </c>
      <c r="CC450" s="217">
        <v>7</v>
      </c>
      <c r="CD450" s="217">
        <v>7</v>
      </c>
      <c r="CE450" s="217">
        <v>196</v>
      </c>
      <c r="CF450" s="186">
        <v>3</v>
      </c>
      <c r="CG450" s="186">
        <v>2</v>
      </c>
      <c r="CH450" s="101">
        <v>6</v>
      </c>
      <c r="CI450" s="101">
        <v>0</v>
      </c>
      <c r="CJ450" s="101">
        <v>0</v>
      </c>
      <c r="CK450" s="101">
        <v>0</v>
      </c>
      <c r="CL450" s="101">
        <v>0</v>
      </c>
      <c r="CM450" s="101">
        <v>2</v>
      </c>
      <c r="CN450" s="101">
        <v>0</v>
      </c>
      <c r="CO450" s="101">
        <v>13</v>
      </c>
      <c r="CP450" s="220">
        <v>13</v>
      </c>
      <c r="CQ450" s="216">
        <v>202</v>
      </c>
      <c r="CR450" s="222">
        <v>6.4356435643564358E-2</v>
      </c>
      <c r="CS450" s="198">
        <v>3.9129999999999998</v>
      </c>
      <c r="CT450" s="198">
        <v>60.802</v>
      </c>
      <c r="CU450" s="198">
        <v>4.0949999999999998</v>
      </c>
      <c r="CV450" s="198">
        <v>63.63</v>
      </c>
      <c r="CW450" s="222">
        <v>0.47840531561461802</v>
      </c>
      <c r="CX450" s="272">
        <v>0.19981481481481481</v>
      </c>
      <c r="CY450" s="272">
        <v>182305</v>
      </c>
      <c r="CZ450" s="272">
        <v>361</v>
      </c>
      <c r="DA450" s="272"/>
      <c r="DB450" s="272"/>
      <c r="DC450" s="272"/>
      <c r="DD450" s="230">
        <f t="shared" si="54"/>
        <v>0.47840531561461797</v>
      </c>
      <c r="DE450" s="273">
        <f t="shared" si="55"/>
        <v>189</v>
      </c>
      <c r="DF450" s="14">
        <f t="shared" si="56"/>
        <v>13</v>
      </c>
      <c r="DG450" s="148">
        <f t="shared" si="57"/>
        <v>13</v>
      </c>
      <c r="DH450" s="148">
        <f t="shared" si="58"/>
        <v>0.2</v>
      </c>
      <c r="DI450" s="273">
        <f t="shared" si="59"/>
        <v>202</v>
      </c>
      <c r="DJ450" s="264">
        <f t="shared" si="60"/>
        <v>6.4356435643564358E-2</v>
      </c>
      <c r="DL450" s="14" t="str">
        <f>IFERROR(#REF!-AP450,"")</f>
        <v/>
      </c>
      <c r="DN450" s="274" t="str">
        <f>IFERROR(#REF!-M450,"")</f>
        <v/>
      </c>
      <c r="DO450" s="186" t="e">
        <f>IF(#REF!&gt;AQ450,0,1)</f>
        <v>#REF!</v>
      </c>
      <c r="DP450" s="186">
        <f t="shared" si="61"/>
        <v>1</v>
      </c>
      <c r="DQ450" s="186">
        <f t="shared" si="62"/>
        <v>1</v>
      </c>
      <c r="DR450" s="186"/>
      <c r="DS450" s="186"/>
      <c r="DT450" s="186"/>
      <c r="DU450" s="186"/>
      <c r="DV450" s="186"/>
      <c r="DW450" s="186"/>
      <c r="DX450" s="186"/>
      <c r="DY450" s="186"/>
      <c r="DZ450" s="186"/>
      <c r="EA450" s="186"/>
      <c r="EB450" s="186"/>
      <c r="EC450" s="186"/>
      <c r="ED450" s="186"/>
      <c r="EE450" s="186"/>
      <c r="EF450" s="186"/>
      <c r="EG450" s="186"/>
      <c r="EH450" s="186"/>
      <c r="EI450" s="186"/>
      <c r="EJ450" s="186"/>
    </row>
    <row r="451" spans="1:140" s="195" customFormat="1" ht="31.5" hidden="1" customHeight="1" x14ac:dyDescent="0.2">
      <c r="A451" s="214">
        <v>44945</v>
      </c>
      <c r="B451" s="194">
        <v>19</v>
      </c>
      <c r="C451" s="194">
        <v>1</v>
      </c>
      <c r="D451" s="193">
        <v>2023</v>
      </c>
      <c r="E451" s="194">
        <v>571</v>
      </c>
      <c r="F451" s="194">
        <v>1064</v>
      </c>
      <c r="G451" s="194">
        <v>9</v>
      </c>
      <c r="H451" s="207" t="s">
        <v>396</v>
      </c>
      <c r="I451" s="148" t="s">
        <v>397</v>
      </c>
      <c r="J451" s="148" t="s">
        <v>193</v>
      </c>
      <c r="K451" s="148">
        <v>1</v>
      </c>
      <c r="L451" s="148"/>
      <c r="M451" s="208">
        <v>0</v>
      </c>
      <c r="N451" s="209">
        <v>0</v>
      </c>
      <c r="O451" s="210">
        <v>0</v>
      </c>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c r="AO451" s="271"/>
      <c r="AP451" s="218">
        <v>20</v>
      </c>
      <c r="AQ451" s="219">
        <v>180</v>
      </c>
      <c r="AR451" s="217"/>
      <c r="AS451" s="217"/>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t="s">
        <v>194</v>
      </c>
      <c r="BS451" s="186" t="s">
        <v>195</v>
      </c>
      <c r="BT451" s="186" t="s">
        <v>398</v>
      </c>
      <c r="BU451" s="186" t="s">
        <v>197</v>
      </c>
      <c r="BV451" s="186">
        <v>3</v>
      </c>
      <c r="BW451" s="186" t="s">
        <v>399</v>
      </c>
      <c r="BX451" s="186" t="s">
        <v>198</v>
      </c>
      <c r="BY451" s="221">
        <v>1.4999999999999999E-2</v>
      </c>
      <c r="BZ451" s="217">
        <v>0</v>
      </c>
      <c r="CA451" s="217"/>
      <c r="CB451" s="217">
        <v>0</v>
      </c>
      <c r="CC451" s="217">
        <v>0</v>
      </c>
      <c r="CD451" s="217"/>
      <c r="CE451" s="217">
        <v>0</v>
      </c>
      <c r="CF451" s="186">
        <v>0</v>
      </c>
      <c r="CG451" s="186">
        <v>0</v>
      </c>
      <c r="CH451" s="101">
        <v>0</v>
      </c>
      <c r="CI451" s="101">
        <v>0</v>
      </c>
      <c r="CJ451" s="101">
        <v>0</v>
      </c>
      <c r="CK451" s="101">
        <v>0</v>
      </c>
      <c r="CL451" s="101">
        <v>0</v>
      </c>
      <c r="CM451" s="101">
        <v>0</v>
      </c>
      <c r="CN451" s="101">
        <v>0</v>
      </c>
      <c r="CO451" s="101">
        <v>0</v>
      </c>
      <c r="CP451" s="220">
        <v>0</v>
      </c>
      <c r="CQ451" s="216">
        <v>0</v>
      </c>
      <c r="CR451" s="222"/>
      <c r="CS451" s="198">
        <v>0</v>
      </c>
      <c r="CT451" s="198">
        <v>0</v>
      </c>
      <c r="CU451" s="198"/>
      <c r="CV451" s="198"/>
      <c r="CW451" s="222"/>
      <c r="CX451" s="272"/>
      <c r="CY451" s="272">
        <v>0</v>
      </c>
      <c r="CZ451" s="272">
        <v>361</v>
      </c>
      <c r="DA451" s="272"/>
      <c r="DB451" s="272"/>
      <c r="DC451" s="272"/>
      <c r="DD451" s="230" t="str">
        <f t="shared" si="54"/>
        <v/>
      </c>
      <c r="DE451" s="273">
        <f t="shared" si="55"/>
        <v>0</v>
      </c>
      <c r="DF451" s="14">
        <f t="shared" si="56"/>
        <v>0</v>
      </c>
      <c r="DG451" s="148" t="str">
        <f t="shared" si="57"/>
        <v/>
      </c>
      <c r="DH451" s="148" t="str">
        <f t="shared" si="58"/>
        <v/>
      </c>
      <c r="DI451" s="273" t="str">
        <f t="shared" si="59"/>
        <v/>
      </c>
      <c r="DJ451" s="264" t="str">
        <f t="shared" si="60"/>
        <v/>
      </c>
      <c r="DL451" s="14" t="str">
        <f>IFERROR(#REF!-AP451,"")</f>
        <v/>
      </c>
      <c r="DN451" s="274" t="str">
        <f>IFERROR(#REF!-M451,"")</f>
        <v/>
      </c>
      <c r="DO451" s="186" t="e">
        <f>IF(#REF!&gt;AQ451,0,1)</f>
        <v>#REF!</v>
      </c>
      <c r="DP451" s="186">
        <f t="shared" si="61"/>
        <v>1</v>
      </c>
      <c r="DQ451" s="186">
        <f t="shared" si="62"/>
        <v>1</v>
      </c>
      <c r="DR451" s="186"/>
      <c r="DS451" s="186"/>
      <c r="DT451" s="186"/>
      <c r="DU451" s="186"/>
      <c r="DV451" s="186"/>
      <c r="DW451" s="186"/>
      <c r="DX451" s="186"/>
      <c r="DY451" s="186"/>
      <c r="DZ451" s="186"/>
      <c r="EA451" s="186"/>
      <c r="EB451" s="186"/>
      <c r="EC451" s="186"/>
      <c r="ED451" s="186"/>
      <c r="EE451" s="186"/>
      <c r="EF451" s="186"/>
      <c r="EG451" s="186"/>
      <c r="EH451" s="186"/>
      <c r="EI451" s="186"/>
      <c r="EJ451" s="186"/>
    </row>
    <row r="452" spans="1:140" s="195" customFormat="1" ht="31.5" hidden="1" customHeight="1" x14ac:dyDescent="0.2">
      <c r="A452" s="214">
        <v>44945</v>
      </c>
      <c r="B452" s="194">
        <v>19</v>
      </c>
      <c r="C452" s="194">
        <v>1</v>
      </c>
      <c r="D452" s="193">
        <v>2023</v>
      </c>
      <c r="E452" s="194">
        <v>571</v>
      </c>
      <c r="F452" s="194">
        <v>1068</v>
      </c>
      <c r="G452" s="194">
        <v>9</v>
      </c>
      <c r="H452" s="207"/>
      <c r="I452" s="148"/>
      <c r="J452" s="148"/>
      <c r="K452" s="148"/>
      <c r="L452" s="148"/>
      <c r="M452" s="208">
        <v>0</v>
      </c>
      <c r="N452" s="209">
        <v>0</v>
      </c>
      <c r="O452" s="210">
        <v>0</v>
      </c>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c r="AO452" s="271"/>
      <c r="AP452" s="218">
        <v>0</v>
      </c>
      <c r="AQ452" s="219">
        <v>0</v>
      </c>
      <c r="AR452" s="217"/>
      <c r="AS452" s="217"/>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v>3</v>
      </c>
      <c r="BW452" s="186"/>
      <c r="BX452" s="186" t="s">
        <v>198</v>
      </c>
      <c r="BY452" s="221">
        <v>1.4999999999999999E-2</v>
      </c>
      <c r="BZ452" s="217">
        <v>0</v>
      </c>
      <c r="CA452" s="217"/>
      <c r="CB452" s="217">
        <v>0</v>
      </c>
      <c r="CC452" s="217">
        <v>0</v>
      </c>
      <c r="CD452" s="217"/>
      <c r="CE452" s="217">
        <v>0</v>
      </c>
      <c r="CF452" s="186">
        <v>0</v>
      </c>
      <c r="CG452" s="186">
        <v>0</v>
      </c>
      <c r="CH452" s="101">
        <v>0</v>
      </c>
      <c r="CI452" s="101">
        <v>0</v>
      </c>
      <c r="CJ452" s="101">
        <v>0</v>
      </c>
      <c r="CK452" s="101">
        <v>0</v>
      </c>
      <c r="CL452" s="101">
        <v>0</v>
      </c>
      <c r="CM452" s="101">
        <v>0</v>
      </c>
      <c r="CN452" s="101">
        <v>0</v>
      </c>
      <c r="CO452" s="101">
        <v>0</v>
      </c>
      <c r="CP452" s="220">
        <v>0</v>
      </c>
      <c r="CQ452" s="216">
        <v>0</v>
      </c>
      <c r="CR452" s="222"/>
      <c r="CS452" s="198">
        <v>0</v>
      </c>
      <c r="CT452" s="198">
        <v>0</v>
      </c>
      <c r="CU452" s="198"/>
      <c r="CV452" s="198"/>
      <c r="CW452" s="222"/>
      <c r="CX452" s="272"/>
      <c r="CY452" s="272">
        <v>0</v>
      </c>
      <c r="CZ452" s="272">
        <v>361</v>
      </c>
      <c r="DA452" s="272"/>
      <c r="DB452" s="272"/>
      <c r="DC452" s="272"/>
      <c r="DD452" s="230" t="str">
        <f t="shared" ref="DD452:DD515" si="63">IFERROR((AN452-M452)/M452,"")</f>
        <v/>
      </c>
      <c r="DE452" s="273">
        <f t="shared" ref="DE452:DE515" si="64">AV452+BH452</f>
        <v>0</v>
      </c>
      <c r="DF452" s="14">
        <f t="shared" ref="DF452:DF515" si="65">SUM(BI452:BQ452,AW452:BE452)</f>
        <v>0</v>
      </c>
      <c r="DG452" s="148" t="str">
        <f t="shared" ref="DG452:DG515" si="66">IFERROR(ROUND(DF452/L452,0),"")</f>
        <v/>
      </c>
      <c r="DH452" s="148" t="str">
        <f t="shared" ref="DH452:DH515" si="67">IFERROR(ROUND(CP452/AR452,1),"")</f>
        <v/>
      </c>
      <c r="DI452" s="273" t="str">
        <f t="shared" ref="DI452:DI515" si="68">IFERROR(DE452+DG452,"")</f>
        <v/>
      </c>
      <c r="DJ452" s="264" t="str">
        <f t="shared" ref="DJ452:DJ515" si="69">IFERROR(DG452/DI452,"")</f>
        <v/>
      </c>
      <c r="DL452" s="14" t="str">
        <f>IFERROR(#REF!-AP452,"")</f>
        <v/>
      </c>
      <c r="DN452" s="274" t="str">
        <f>IFERROR(#REF!-M452,"")</f>
        <v/>
      </c>
      <c r="DO452" s="186" t="e">
        <f>IF(#REF!&gt;AQ452,0,1)</f>
        <v>#REF!</v>
      </c>
      <c r="DP452" s="186">
        <f t="shared" ref="DP452:DP515" si="70">IF(AO452&lt;N452,0,1)</f>
        <v>1</v>
      </c>
      <c r="DQ452" s="186">
        <f t="shared" ref="DQ452:DQ515" si="71">IF(AO452&gt;O452,0,1)</f>
        <v>1</v>
      </c>
      <c r="DR452" s="186"/>
      <c r="DS452" s="186"/>
      <c r="DT452" s="186"/>
      <c r="DU452" s="186"/>
      <c r="DV452" s="186"/>
      <c r="DW452" s="186"/>
      <c r="DX452" s="186"/>
      <c r="DY452" s="186"/>
      <c r="DZ452" s="186"/>
      <c r="EA452" s="186"/>
      <c r="EB452" s="186"/>
      <c r="EC452" s="186"/>
      <c r="ED452" s="186"/>
      <c r="EE452" s="186"/>
      <c r="EF452" s="186"/>
      <c r="EG452" s="186"/>
      <c r="EH452" s="186"/>
      <c r="EI452" s="186"/>
      <c r="EJ452" s="186"/>
    </row>
    <row r="453" spans="1:140" s="195" customFormat="1" ht="31.5" hidden="1" customHeight="1" x14ac:dyDescent="0.2">
      <c r="A453" s="214">
        <v>44945</v>
      </c>
      <c r="B453" s="194">
        <v>19</v>
      </c>
      <c r="C453" s="194">
        <v>1</v>
      </c>
      <c r="D453" s="193">
        <v>2023</v>
      </c>
      <c r="E453" s="194">
        <v>57</v>
      </c>
      <c r="F453" s="194">
        <v>135</v>
      </c>
      <c r="G453" s="194">
        <v>25</v>
      </c>
      <c r="H453" s="207" t="s">
        <v>433</v>
      </c>
      <c r="I453" s="148" t="s">
        <v>434</v>
      </c>
      <c r="J453" s="148" t="s">
        <v>253</v>
      </c>
      <c r="K453" s="148">
        <v>12</v>
      </c>
      <c r="L453" s="148">
        <v>1</v>
      </c>
      <c r="M453" s="208">
        <v>10</v>
      </c>
      <c r="N453" s="209">
        <v>9</v>
      </c>
      <c r="O453" s="210">
        <v>11</v>
      </c>
      <c r="P453" s="196"/>
      <c r="Q453" s="196">
        <v>17</v>
      </c>
      <c r="R453" s="196">
        <v>16</v>
      </c>
      <c r="S453" s="196">
        <v>14</v>
      </c>
      <c r="T453" s="196"/>
      <c r="U453" s="196"/>
      <c r="V453" s="196">
        <v>12</v>
      </c>
      <c r="W453" s="196">
        <v>12</v>
      </c>
      <c r="X453" s="196">
        <v>12</v>
      </c>
      <c r="Y453" s="196"/>
      <c r="Z453" s="197">
        <v>95</v>
      </c>
      <c r="AA453" s="197">
        <v>95</v>
      </c>
      <c r="AB453" s="196"/>
      <c r="AC453" s="196"/>
      <c r="AD453" s="196"/>
      <c r="AE453" s="196"/>
      <c r="AF453" s="196"/>
      <c r="AG453" s="196"/>
      <c r="AH453" s="196"/>
      <c r="AI453" s="196"/>
      <c r="AJ453" s="196"/>
      <c r="AK453" s="196"/>
      <c r="AL453" s="197"/>
      <c r="AM453" s="197"/>
      <c r="AN453" s="271">
        <v>15.66666666666667</v>
      </c>
      <c r="AO453" s="271">
        <v>12</v>
      </c>
      <c r="AP453" s="218">
        <v>345</v>
      </c>
      <c r="AQ453" s="219">
        <v>125</v>
      </c>
      <c r="AR453" s="217">
        <v>454.73684210526312</v>
      </c>
      <c r="AS453" s="217">
        <v>95</v>
      </c>
      <c r="AT453" s="217"/>
      <c r="AU453" s="217"/>
      <c r="AV453" s="217">
        <v>2400</v>
      </c>
      <c r="AW453" s="217">
        <v>10</v>
      </c>
      <c r="AX453" s="217">
        <v>5</v>
      </c>
      <c r="AY453" s="217">
        <v>5</v>
      </c>
      <c r="AZ453" s="217"/>
      <c r="BA453" s="217"/>
      <c r="BB453" s="217"/>
      <c r="BC453" s="217"/>
      <c r="BD453" s="217"/>
      <c r="BE453" s="217"/>
      <c r="BF453" s="217"/>
      <c r="BG453" s="217"/>
      <c r="BH453" s="217">
        <v>3360</v>
      </c>
      <c r="BI453" s="217"/>
      <c r="BJ453" s="217"/>
      <c r="BK453" s="217"/>
      <c r="BL453" s="217"/>
      <c r="BM453" s="217"/>
      <c r="BN453" s="217"/>
      <c r="BO453" s="217"/>
      <c r="BP453" s="217"/>
      <c r="BQ453" s="217"/>
      <c r="BR453" s="186" t="s">
        <v>413</v>
      </c>
      <c r="BS453" s="186" t="s">
        <v>414</v>
      </c>
      <c r="BT453" s="186"/>
      <c r="BU453" s="186"/>
      <c r="BV453" s="186">
        <v>3</v>
      </c>
      <c r="BW453" s="186" t="s">
        <v>433</v>
      </c>
      <c r="BX453" s="186" t="s">
        <v>257</v>
      </c>
      <c r="BY453" s="221">
        <v>0.02</v>
      </c>
      <c r="BZ453" s="217">
        <v>20</v>
      </c>
      <c r="CA453" s="217">
        <v>20</v>
      </c>
      <c r="CB453" s="217">
        <v>2420</v>
      </c>
      <c r="CC453" s="217">
        <v>0</v>
      </c>
      <c r="CD453" s="217">
        <v>0</v>
      </c>
      <c r="CE453" s="217">
        <v>3360</v>
      </c>
      <c r="CF453" s="186">
        <v>10</v>
      </c>
      <c r="CG453" s="186">
        <v>5</v>
      </c>
      <c r="CH453" s="101">
        <v>5</v>
      </c>
      <c r="CI453" s="101">
        <v>0</v>
      </c>
      <c r="CJ453" s="101">
        <v>0</v>
      </c>
      <c r="CK453" s="101">
        <v>0</v>
      </c>
      <c r="CL453" s="101">
        <v>0</v>
      </c>
      <c r="CM453" s="101">
        <v>0</v>
      </c>
      <c r="CN453" s="101">
        <v>0</v>
      </c>
      <c r="CO453" s="101">
        <v>20</v>
      </c>
      <c r="CP453" s="220">
        <v>20</v>
      </c>
      <c r="CQ453" s="216">
        <v>5780</v>
      </c>
      <c r="CR453" s="222">
        <v>3.4602076124567479E-3</v>
      </c>
      <c r="CS453" s="198">
        <v>0.2</v>
      </c>
      <c r="CT453" s="198">
        <v>57.8</v>
      </c>
      <c r="CU453" s="198">
        <v>0.24</v>
      </c>
      <c r="CV453" s="198">
        <v>69.36</v>
      </c>
      <c r="CW453" s="222">
        <v>0.56666666666666665</v>
      </c>
      <c r="CX453" s="272">
        <v>4.3981481481481483E-2</v>
      </c>
      <c r="CY453" s="272">
        <v>32721368.18181818</v>
      </c>
      <c r="CZ453" s="272">
        <v>361</v>
      </c>
      <c r="DA453" s="272"/>
      <c r="DB453" s="272"/>
      <c r="DC453" s="272"/>
      <c r="DD453" s="230">
        <f t="shared" si="63"/>
        <v>0.56666666666666698</v>
      </c>
      <c r="DE453" s="273">
        <f t="shared" si="64"/>
        <v>5760</v>
      </c>
      <c r="DF453" s="14">
        <f t="shared" si="65"/>
        <v>20</v>
      </c>
      <c r="DG453" s="148">
        <f t="shared" si="66"/>
        <v>20</v>
      </c>
      <c r="DH453" s="148">
        <f t="shared" si="67"/>
        <v>0</v>
      </c>
      <c r="DI453" s="273">
        <f t="shared" si="68"/>
        <v>5780</v>
      </c>
      <c r="DJ453" s="264">
        <f t="shared" si="69"/>
        <v>3.4602076124567475E-3</v>
      </c>
      <c r="DL453" s="14" t="str">
        <f>IFERROR(#REF!-AP453,"")</f>
        <v/>
      </c>
      <c r="DN453" s="274" t="str">
        <f>IFERROR(#REF!-M453,"")</f>
        <v/>
      </c>
      <c r="DO453" s="186" t="e">
        <f>IF(#REF!&gt;AQ453,0,1)</f>
        <v>#REF!</v>
      </c>
      <c r="DP453" s="186">
        <f t="shared" si="70"/>
        <v>1</v>
      </c>
      <c r="DQ453" s="186">
        <f t="shared" si="71"/>
        <v>0</v>
      </c>
      <c r="DR453" s="186"/>
      <c r="DS453" s="186"/>
      <c r="DT453" s="186"/>
      <c r="DU453" s="186"/>
      <c r="DV453" s="186"/>
      <c r="DW453" s="186"/>
      <c r="DX453" s="186"/>
      <c r="DY453" s="186"/>
      <c r="DZ453" s="186"/>
      <c r="EA453" s="186"/>
      <c r="EB453" s="186"/>
      <c r="EC453" s="186"/>
      <c r="ED453" s="186"/>
      <c r="EE453" s="186"/>
      <c r="EF453" s="186"/>
      <c r="EG453" s="186"/>
      <c r="EH453" s="186"/>
      <c r="EI453" s="186"/>
      <c r="EJ453" s="186"/>
    </row>
    <row r="454" spans="1:140" s="195" customFormat="1" ht="31.5" hidden="1" customHeight="1" x14ac:dyDescent="0.2">
      <c r="A454" s="214">
        <v>44945</v>
      </c>
      <c r="B454" s="194">
        <v>19</v>
      </c>
      <c r="C454" s="194">
        <v>1</v>
      </c>
      <c r="D454" s="193">
        <v>2023</v>
      </c>
      <c r="E454" s="194">
        <v>433</v>
      </c>
      <c r="F454" s="194">
        <v>452</v>
      </c>
      <c r="G454" s="194">
        <v>48</v>
      </c>
      <c r="H454" s="207" t="s">
        <v>276</v>
      </c>
      <c r="I454" s="148" t="s">
        <v>277</v>
      </c>
      <c r="J454" s="148" t="s">
        <v>270</v>
      </c>
      <c r="K454" s="148">
        <v>4</v>
      </c>
      <c r="L454" s="148">
        <v>2</v>
      </c>
      <c r="M454" s="208">
        <v>270</v>
      </c>
      <c r="N454" s="209">
        <v>251</v>
      </c>
      <c r="O454" s="210">
        <v>288</v>
      </c>
      <c r="P454" s="196"/>
      <c r="Q454" s="196"/>
      <c r="R454" s="196"/>
      <c r="S454" s="196"/>
      <c r="T454" s="196"/>
      <c r="U454" s="196"/>
      <c r="V454" s="196"/>
      <c r="W454" s="196"/>
      <c r="X454" s="196"/>
      <c r="Y454" s="196"/>
      <c r="Z454" s="197"/>
      <c r="AA454" s="197"/>
      <c r="AB454" s="196"/>
      <c r="AC454" s="196">
        <v>443</v>
      </c>
      <c r="AD454" s="196">
        <v>382</v>
      </c>
      <c r="AE454" s="196">
        <v>364</v>
      </c>
      <c r="AF454" s="196"/>
      <c r="AG454" s="196"/>
      <c r="AH454" s="196">
        <v>304</v>
      </c>
      <c r="AI454" s="196">
        <v>285</v>
      </c>
      <c r="AJ454" s="196">
        <v>276</v>
      </c>
      <c r="AK454" s="196"/>
      <c r="AL454" s="197"/>
      <c r="AM454" s="197"/>
      <c r="AN454" s="271">
        <v>396.33333333333331</v>
      </c>
      <c r="AO454" s="271">
        <v>288.33333333333331</v>
      </c>
      <c r="AP454" s="218">
        <v>96</v>
      </c>
      <c r="AQ454" s="219">
        <v>150</v>
      </c>
      <c r="AR454" s="217"/>
      <c r="AS454" s="217"/>
      <c r="AT454" s="217"/>
      <c r="AU454" s="217"/>
      <c r="AV454" s="217"/>
      <c r="AW454" s="217"/>
      <c r="AX454" s="217"/>
      <c r="AY454" s="217"/>
      <c r="AZ454" s="217"/>
      <c r="BA454" s="217"/>
      <c r="BB454" s="217"/>
      <c r="BC454" s="217"/>
      <c r="BD454" s="217"/>
      <c r="BE454" s="217"/>
      <c r="BF454" s="217"/>
      <c r="BG454" s="217"/>
      <c r="BH454" s="217">
        <v>840</v>
      </c>
      <c r="BI454" s="217">
        <v>2</v>
      </c>
      <c r="BJ454" s="217">
        <v>4</v>
      </c>
      <c r="BK454" s="217"/>
      <c r="BL454" s="217"/>
      <c r="BM454" s="217"/>
      <c r="BN454" s="217"/>
      <c r="BO454" s="217"/>
      <c r="BP454" s="217"/>
      <c r="BQ454" s="217"/>
      <c r="BR454" s="186" t="s">
        <v>201</v>
      </c>
      <c r="BS454" s="186" t="s">
        <v>202</v>
      </c>
      <c r="BT454" s="186"/>
      <c r="BU454" s="186"/>
      <c r="BV454" s="186">
        <v>3</v>
      </c>
      <c r="BW454" s="186" t="s">
        <v>278</v>
      </c>
      <c r="BX454" s="186" t="s">
        <v>257</v>
      </c>
      <c r="BY454" s="221">
        <v>0.02</v>
      </c>
      <c r="BZ454" s="217">
        <v>0</v>
      </c>
      <c r="CA454" s="217">
        <v>0</v>
      </c>
      <c r="CB454" s="217">
        <v>0</v>
      </c>
      <c r="CC454" s="217">
        <v>6</v>
      </c>
      <c r="CD454" s="217">
        <v>3</v>
      </c>
      <c r="CE454" s="217">
        <v>843</v>
      </c>
      <c r="CF454" s="186">
        <v>1</v>
      </c>
      <c r="CG454" s="186">
        <v>2</v>
      </c>
      <c r="CH454" s="101">
        <v>0</v>
      </c>
      <c r="CI454" s="101">
        <v>0</v>
      </c>
      <c r="CJ454" s="101">
        <v>0</v>
      </c>
      <c r="CK454" s="101">
        <v>0</v>
      </c>
      <c r="CL454" s="101">
        <v>0</v>
      </c>
      <c r="CM454" s="101">
        <v>0</v>
      </c>
      <c r="CN454" s="101">
        <v>0</v>
      </c>
      <c r="CO454" s="101">
        <v>6</v>
      </c>
      <c r="CP454" s="220">
        <v>3</v>
      </c>
      <c r="CQ454" s="216">
        <v>843</v>
      </c>
      <c r="CR454" s="222">
        <v>3.5587188612099638E-3</v>
      </c>
      <c r="CS454" s="198">
        <v>0.81</v>
      </c>
      <c r="CT454" s="198">
        <v>227.61</v>
      </c>
      <c r="CU454" s="198">
        <v>0.86499999999999999</v>
      </c>
      <c r="CV454" s="198">
        <v>243.065</v>
      </c>
      <c r="CW454" s="222">
        <v>0.46790123456790123</v>
      </c>
      <c r="CX454" s="272"/>
      <c r="CY454" s="272">
        <v>1327954.9090909089</v>
      </c>
      <c r="CZ454" s="272">
        <v>361</v>
      </c>
      <c r="DA454" s="272"/>
      <c r="DB454" s="272"/>
      <c r="DC454" s="272"/>
      <c r="DD454" s="230">
        <f t="shared" si="63"/>
        <v>0.46790123456790117</v>
      </c>
      <c r="DE454" s="273">
        <f t="shared" si="64"/>
        <v>840</v>
      </c>
      <c r="DF454" s="14">
        <f t="shared" si="65"/>
        <v>6</v>
      </c>
      <c r="DG454" s="148">
        <f t="shared" si="66"/>
        <v>3</v>
      </c>
      <c r="DH454" s="148" t="str">
        <f t="shared" si="67"/>
        <v/>
      </c>
      <c r="DI454" s="273">
        <f t="shared" si="68"/>
        <v>843</v>
      </c>
      <c r="DJ454" s="264">
        <f t="shared" si="69"/>
        <v>3.5587188612099642E-3</v>
      </c>
      <c r="DL454" s="14" t="str">
        <f>IFERROR(#REF!-AP454,"")</f>
        <v/>
      </c>
      <c r="DN454" s="274" t="str">
        <f>IFERROR(#REF!-M454,"")</f>
        <v/>
      </c>
      <c r="DO454" s="186" t="e">
        <f>IF(#REF!&gt;AQ454,0,1)</f>
        <v>#REF!</v>
      </c>
      <c r="DP454" s="186">
        <f t="shared" si="70"/>
        <v>1</v>
      </c>
      <c r="DQ454" s="186">
        <f t="shared" si="71"/>
        <v>0</v>
      </c>
      <c r="DR454" s="186"/>
      <c r="DS454" s="186"/>
      <c r="DT454" s="186"/>
      <c r="DU454" s="186"/>
      <c r="DV454" s="186"/>
      <c r="DW454" s="186"/>
      <c r="DX454" s="186"/>
      <c r="DY454" s="186"/>
      <c r="DZ454" s="186"/>
      <c r="EA454" s="186"/>
      <c r="EB454" s="186"/>
      <c r="EC454" s="186"/>
      <c r="ED454" s="186"/>
      <c r="EE454" s="186"/>
      <c r="EF454" s="186"/>
      <c r="EG454" s="186"/>
      <c r="EH454" s="186"/>
      <c r="EI454" s="186"/>
      <c r="EJ454" s="186"/>
    </row>
    <row r="455" spans="1:140" s="195" customFormat="1" ht="31.5" hidden="1" customHeight="1" x14ac:dyDescent="0.2">
      <c r="A455" s="214">
        <v>44945</v>
      </c>
      <c r="B455" s="194">
        <v>19</v>
      </c>
      <c r="C455" s="194">
        <v>1</v>
      </c>
      <c r="D455" s="193">
        <v>2023</v>
      </c>
      <c r="E455" s="194">
        <v>433</v>
      </c>
      <c r="F455" s="194">
        <v>453</v>
      </c>
      <c r="G455" s="194">
        <v>48</v>
      </c>
      <c r="H455" s="207" t="s">
        <v>279</v>
      </c>
      <c r="I455" s="148" t="s">
        <v>280</v>
      </c>
      <c r="J455" s="148" t="s">
        <v>270</v>
      </c>
      <c r="K455" s="148">
        <v>4</v>
      </c>
      <c r="L455" s="148">
        <v>2</v>
      </c>
      <c r="M455" s="208">
        <v>175</v>
      </c>
      <c r="N455" s="209">
        <v>162</v>
      </c>
      <c r="O455" s="210">
        <v>187</v>
      </c>
      <c r="P455" s="196"/>
      <c r="Q455" s="196"/>
      <c r="R455" s="196"/>
      <c r="S455" s="196"/>
      <c r="T455" s="196"/>
      <c r="U455" s="196"/>
      <c r="V455" s="196"/>
      <c r="W455" s="196"/>
      <c r="X455" s="196"/>
      <c r="Y455" s="196"/>
      <c r="Z455" s="197"/>
      <c r="AA455" s="197"/>
      <c r="AB455" s="196"/>
      <c r="AC455" s="196">
        <v>304</v>
      </c>
      <c r="AD455" s="196">
        <v>285</v>
      </c>
      <c r="AE455" s="196">
        <v>278</v>
      </c>
      <c r="AF455" s="196"/>
      <c r="AG455" s="196"/>
      <c r="AH455" s="196">
        <v>193</v>
      </c>
      <c r="AI455" s="196">
        <v>188</v>
      </c>
      <c r="AJ455" s="196">
        <v>178</v>
      </c>
      <c r="AK455" s="196"/>
      <c r="AL455" s="197">
        <v>138</v>
      </c>
      <c r="AM455" s="197">
        <v>143</v>
      </c>
      <c r="AN455" s="271">
        <v>289</v>
      </c>
      <c r="AO455" s="271">
        <v>186.33333333333329</v>
      </c>
      <c r="AP455" s="218">
        <v>96</v>
      </c>
      <c r="AQ455" s="219">
        <v>150</v>
      </c>
      <c r="AR455" s="217">
        <v>102.491103202847</v>
      </c>
      <c r="AS455" s="217">
        <v>140.5</v>
      </c>
      <c r="AT455" s="217"/>
      <c r="AU455" s="217"/>
      <c r="AV455" s="217"/>
      <c r="AW455" s="217"/>
      <c r="AX455" s="217"/>
      <c r="AY455" s="217"/>
      <c r="AZ455" s="217"/>
      <c r="BA455" s="217"/>
      <c r="BB455" s="217"/>
      <c r="BC455" s="217"/>
      <c r="BD455" s="217"/>
      <c r="BE455" s="217"/>
      <c r="BF455" s="217"/>
      <c r="BG455" s="217"/>
      <c r="BH455" s="217">
        <v>840</v>
      </c>
      <c r="BI455" s="217">
        <v>3</v>
      </c>
      <c r="BJ455" s="217">
        <v>3</v>
      </c>
      <c r="BK455" s="217"/>
      <c r="BL455" s="217"/>
      <c r="BM455" s="217"/>
      <c r="BN455" s="217"/>
      <c r="BO455" s="217"/>
      <c r="BP455" s="217"/>
      <c r="BQ455" s="217"/>
      <c r="BR455" s="186" t="s">
        <v>201</v>
      </c>
      <c r="BS455" s="186" t="s">
        <v>202</v>
      </c>
      <c r="BT455" s="186"/>
      <c r="BU455" s="186"/>
      <c r="BV455" s="186">
        <v>3</v>
      </c>
      <c r="BW455" s="186" t="s">
        <v>278</v>
      </c>
      <c r="BX455" s="186" t="s">
        <v>257</v>
      </c>
      <c r="BY455" s="221">
        <v>0.02</v>
      </c>
      <c r="BZ455" s="217">
        <v>0</v>
      </c>
      <c r="CA455" s="217">
        <v>0</v>
      </c>
      <c r="CB455" s="217">
        <v>0</v>
      </c>
      <c r="CC455" s="217">
        <v>6</v>
      </c>
      <c r="CD455" s="217">
        <v>3</v>
      </c>
      <c r="CE455" s="217">
        <v>843</v>
      </c>
      <c r="CF455" s="186">
        <v>1</v>
      </c>
      <c r="CG455" s="186">
        <v>1</v>
      </c>
      <c r="CH455" s="101">
        <v>0</v>
      </c>
      <c r="CI455" s="101">
        <v>0</v>
      </c>
      <c r="CJ455" s="101">
        <v>0</v>
      </c>
      <c r="CK455" s="101">
        <v>0</v>
      </c>
      <c r="CL455" s="101">
        <v>0</v>
      </c>
      <c r="CM455" s="101">
        <v>0</v>
      </c>
      <c r="CN455" s="101">
        <v>0</v>
      </c>
      <c r="CO455" s="101">
        <v>6</v>
      </c>
      <c r="CP455" s="220">
        <v>3</v>
      </c>
      <c r="CQ455" s="216">
        <v>843</v>
      </c>
      <c r="CR455" s="222">
        <v>3.5587188612099638E-3</v>
      </c>
      <c r="CS455" s="198">
        <v>0.52500000000000002</v>
      </c>
      <c r="CT455" s="198">
        <v>147.52500000000001</v>
      </c>
      <c r="CU455" s="198">
        <v>0.55900000000000005</v>
      </c>
      <c r="CV455" s="198">
        <v>157.07900000000001</v>
      </c>
      <c r="CW455" s="222">
        <v>0.65142857142857147</v>
      </c>
      <c r="CX455" s="272">
        <v>2.9270833333333329E-2</v>
      </c>
      <c r="CY455" s="272">
        <v>1327954.9090909089</v>
      </c>
      <c r="CZ455" s="272">
        <v>361</v>
      </c>
      <c r="DA455" s="272"/>
      <c r="DB455" s="272"/>
      <c r="DC455" s="272"/>
      <c r="DD455" s="230">
        <f t="shared" si="63"/>
        <v>0.65142857142857147</v>
      </c>
      <c r="DE455" s="273">
        <f t="shared" si="64"/>
        <v>840</v>
      </c>
      <c r="DF455" s="14">
        <f t="shared" si="65"/>
        <v>6</v>
      </c>
      <c r="DG455" s="148">
        <f t="shared" si="66"/>
        <v>3</v>
      </c>
      <c r="DH455" s="148">
        <f t="shared" si="67"/>
        <v>0</v>
      </c>
      <c r="DI455" s="273">
        <f t="shared" si="68"/>
        <v>843</v>
      </c>
      <c r="DJ455" s="264">
        <f t="shared" si="69"/>
        <v>3.5587188612099642E-3</v>
      </c>
      <c r="DL455" s="14" t="str">
        <f>IFERROR(#REF!-AP455,"")</f>
        <v/>
      </c>
      <c r="DN455" s="274" t="str">
        <f>IFERROR(#REF!-M455,"")</f>
        <v/>
      </c>
      <c r="DO455" s="186" t="e">
        <f>IF(#REF!&gt;AQ455,0,1)</f>
        <v>#REF!</v>
      </c>
      <c r="DP455" s="186">
        <f t="shared" si="70"/>
        <v>1</v>
      </c>
      <c r="DQ455" s="186">
        <f t="shared" si="71"/>
        <v>1</v>
      </c>
      <c r="DR455" s="186"/>
      <c r="DS455" s="186"/>
      <c r="DT455" s="186"/>
      <c r="DU455" s="186"/>
      <c r="DV455" s="186"/>
      <c r="DW455" s="186"/>
      <c r="DX455" s="186"/>
      <c r="DY455" s="186"/>
      <c r="DZ455" s="186"/>
      <c r="EA455" s="186"/>
      <c r="EB455" s="186"/>
      <c r="EC455" s="186"/>
      <c r="ED455" s="186"/>
      <c r="EE455" s="186"/>
      <c r="EF455" s="186"/>
      <c r="EG455" s="186"/>
      <c r="EH455" s="186"/>
      <c r="EI455" s="186"/>
      <c r="EJ455" s="186"/>
    </row>
    <row r="456" spans="1:140" s="195" customFormat="1" ht="31.5" hidden="1" customHeight="1" x14ac:dyDescent="0.2">
      <c r="A456" s="214">
        <v>44948</v>
      </c>
      <c r="B456" s="194">
        <v>22</v>
      </c>
      <c r="C456" s="194">
        <v>1</v>
      </c>
      <c r="D456" s="193">
        <v>2023</v>
      </c>
      <c r="E456" s="194">
        <v>432</v>
      </c>
      <c r="F456" s="194">
        <v>450</v>
      </c>
      <c r="G456" s="194">
        <v>1</v>
      </c>
      <c r="H456" s="207" t="s">
        <v>296</v>
      </c>
      <c r="I456" s="148" t="s">
        <v>280</v>
      </c>
      <c r="J456" s="148" t="s">
        <v>193</v>
      </c>
      <c r="K456" s="148">
        <v>3</v>
      </c>
      <c r="L456" s="148">
        <v>2</v>
      </c>
      <c r="M456" s="208">
        <v>270</v>
      </c>
      <c r="N456" s="209">
        <v>251</v>
      </c>
      <c r="O456" s="210">
        <v>288</v>
      </c>
      <c r="P456" s="196"/>
      <c r="Q456" s="196">
        <v>308</v>
      </c>
      <c r="R456" s="196">
        <v>311</v>
      </c>
      <c r="S456" s="196">
        <v>321</v>
      </c>
      <c r="T456" s="196"/>
      <c r="U456" s="196"/>
      <c r="V456" s="196">
        <v>264</v>
      </c>
      <c r="W456" s="196">
        <v>265</v>
      </c>
      <c r="X456" s="196">
        <v>262</v>
      </c>
      <c r="Y456" s="196"/>
      <c r="Z456" s="197">
        <v>90</v>
      </c>
      <c r="AA456" s="197"/>
      <c r="AB456" s="196"/>
      <c r="AC456" s="196">
        <v>325</v>
      </c>
      <c r="AD456" s="196">
        <v>361</v>
      </c>
      <c r="AE456" s="196">
        <v>344</v>
      </c>
      <c r="AF456" s="196"/>
      <c r="AG456" s="196"/>
      <c r="AH456" s="196">
        <v>248</v>
      </c>
      <c r="AI456" s="196">
        <v>256</v>
      </c>
      <c r="AJ456" s="196">
        <v>261</v>
      </c>
      <c r="AK456" s="196"/>
      <c r="AL456" s="197">
        <v>94</v>
      </c>
      <c r="AM456" s="197">
        <v>91</v>
      </c>
      <c r="AN456" s="271">
        <v>328.33333333333331</v>
      </c>
      <c r="AO456" s="271">
        <v>259.33333333333331</v>
      </c>
      <c r="AP456" s="218">
        <v>120</v>
      </c>
      <c r="AQ456" s="219">
        <v>90</v>
      </c>
      <c r="AR456" s="217">
        <v>117.8181818181818</v>
      </c>
      <c r="AS456" s="217">
        <v>91.666666666666671</v>
      </c>
      <c r="AT456" s="217"/>
      <c r="AU456" s="217"/>
      <c r="AV456" s="217">
        <v>2240</v>
      </c>
      <c r="AW456" s="217">
        <v>2</v>
      </c>
      <c r="AX456" s="217"/>
      <c r="AY456" s="217">
        <v>8</v>
      </c>
      <c r="AZ456" s="217"/>
      <c r="BA456" s="217"/>
      <c r="BB456" s="217"/>
      <c r="BC456" s="217"/>
      <c r="BD456" s="217"/>
      <c r="BE456" s="217"/>
      <c r="BF456" s="217"/>
      <c r="BG456" s="217"/>
      <c r="BH456" s="217">
        <v>560</v>
      </c>
      <c r="BI456" s="217">
        <v>2</v>
      </c>
      <c r="BJ456" s="217">
        <v>2</v>
      </c>
      <c r="BK456" s="217">
        <v>1</v>
      </c>
      <c r="BL456" s="217"/>
      <c r="BM456" s="217"/>
      <c r="BN456" s="217"/>
      <c r="BO456" s="217"/>
      <c r="BP456" s="217"/>
      <c r="BQ456" s="217"/>
      <c r="BR456" s="186" t="s">
        <v>201</v>
      </c>
      <c r="BS456" s="186" t="s">
        <v>202</v>
      </c>
      <c r="BT456" s="186"/>
      <c r="BU456" s="186"/>
      <c r="BV456" s="186">
        <v>3</v>
      </c>
      <c r="BW456" s="186" t="s">
        <v>297</v>
      </c>
      <c r="BX456" s="186" t="s">
        <v>198</v>
      </c>
      <c r="BY456" s="221">
        <v>1.4999999999999999E-2</v>
      </c>
      <c r="BZ456" s="217">
        <v>10</v>
      </c>
      <c r="CA456" s="217">
        <v>5</v>
      </c>
      <c r="CB456" s="217">
        <v>2245</v>
      </c>
      <c r="CC456" s="217">
        <v>5</v>
      </c>
      <c r="CD456" s="217">
        <v>2.5</v>
      </c>
      <c r="CE456" s="217">
        <v>562</v>
      </c>
      <c r="CF456" s="186">
        <v>2</v>
      </c>
      <c r="CG456" s="186">
        <v>1</v>
      </c>
      <c r="CH456" s="101">
        <v>4</v>
      </c>
      <c r="CI456" s="101">
        <v>0</v>
      </c>
      <c r="CJ456" s="101">
        <v>0</v>
      </c>
      <c r="CK456" s="101">
        <v>0</v>
      </c>
      <c r="CL456" s="101">
        <v>0</v>
      </c>
      <c r="CM456" s="101">
        <v>0</v>
      </c>
      <c r="CN456" s="101">
        <v>0</v>
      </c>
      <c r="CO456" s="101">
        <v>15</v>
      </c>
      <c r="CP456" s="220">
        <v>7</v>
      </c>
      <c r="CQ456" s="216">
        <v>2807</v>
      </c>
      <c r="CR456" s="222">
        <v>2.6718916993231211E-3</v>
      </c>
      <c r="CS456" s="198">
        <v>2.0249999999999999</v>
      </c>
      <c r="CT456" s="198">
        <v>757.89</v>
      </c>
      <c r="CU456" s="198">
        <v>1.9450000000000001</v>
      </c>
      <c r="CV456" s="198">
        <v>727.94866666666667</v>
      </c>
      <c r="CW456" s="222">
        <v>0.21604938271604929</v>
      </c>
      <c r="CX456" s="272">
        <v>6.3657407407407413E-2</v>
      </c>
      <c r="CY456" s="272">
        <v>5527238.1818181816</v>
      </c>
      <c r="CZ456" s="272">
        <v>361</v>
      </c>
      <c r="DA456" s="272"/>
      <c r="DB456" s="272"/>
      <c r="DC456" s="272"/>
      <c r="DD456" s="230">
        <f t="shared" si="63"/>
        <v>0.21604938271604932</v>
      </c>
      <c r="DE456" s="273">
        <f t="shared" si="64"/>
        <v>2800</v>
      </c>
      <c r="DF456" s="14">
        <f t="shared" si="65"/>
        <v>15</v>
      </c>
      <c r="DG456" s="148">
        <f t="shared" si="66"/>
        <v>8</v>
      </c>
      <c r="DH456" s="148">
        <f t="shared" si="67"/>
        <v>0.1</v>
      </c>
      <c r="DI456" s="273">
        <f t="shared" si="68"/>
        <v>2808</v>
      </c>
      <c r="DJ456" s="264">
        <f t="shared" si="69"/>
        <v>2.8490028490028491E-3</v>
      </c>
      <c r="DL456" s="14" t="str">
        <f>IFERROR(#REF!-AP456,"")</f>
        <v/>
      </c>
      <c r="DN456" s="274" t="str">
        <f>IFERROR(#REF!-M456,"")</f>
        <v/>
      </c>
      <c r="DO456" s="186" t="e">
        <f>IF(#REF!&gt;AQ456,0,1)</f>
        <v>#REF!</v>
      </c>
      <c r="DP456" s="186">
        <f t="shared" si="70"/>
        <v>1</v>
      </c>
      <c r="DQ456" s="186">
        <f t="shared" si="71"/>
        <v>1</v>
      </c>
      <c r="DR456" s="186"/>
      <c r="DS456" s="186"/>
      <c r="DT456" s="186"/>
      <c r="DU456" s="186"/>
      <c r="DV456" s="186"/>
      <c r="DW456" s="186"/>
      <c r="DX456" s="186"/>
      <c r="DY456" s="186"/>
      <c r="DZ456" s="186"/>
      <c r="EA456" s="186"/>
      <c r="EB456" s="186"/>
      <c r="EC456" s="186"/>
      <c r="ED456" s="186"/>
      <c r="EE456" s="186"/>
      <c r="EF456" s="186"/>
      <c r="EG456" s="186"/>
      <c r="EH456" s="186"/>
      <c r="EI456" s="186"/>
      <c r="EJ456" s="186"/>
    </row>
    <row r="457" spans="1:140" s="195" customFormat="1" ht="31.5" hidden="1" customHeight="1" x14ac:dyDescent="0.2">
      <c r="A457" s="214">
        <v>44948</v>
      </c>
      <c r="B457" s="194">
        <v>22</v>
      </c>
      <c r="C457" s="194">
        <v>1</v>
      </c>
      <c r="D457" s="193">
        <v>2023</v>
      </c>
      <c r="E457" s="194">
        <v>432</v>
      </c>
      <c r="F457" s="194">
        <v>451</v>
      </c>
      <c r="G457" s="194">
        <v>1</v>
      </c>
      <c r="H457" s="207" t="s">
        <v>298</v>
      </c>
      <c r="I457" s="148" t="s">
        <v>277</v>
      </c>
      <c r="J457" s="148" t="s">
        <v>193</v>
      </c>
      <c r="K457" s="148">
        <v>3</v>
      </c>
      <c r="L457" s="148">
        <v>2</v>
      </c>
      <c r="M457" s="208">
        <v>175</v>
      </c>
      <c r="N457" s="209">
        <v>162</v>
      </c>
      <c r="O457" s="210">
        <v>187</v>
      </c>
      <c r="P457" s="196"/>
      <c r="Q457" s="196">
        <v>206</v>
      </c>
      <c r="R457" s="196">
        <v>208</v>
      </c>
      <c r="S457" s="196">
        <v>211</v>
      </c>
      <c r="T457" s="196"/>
      <c r="U457" s="196"/>
      <c r="V457" s="196">
        <v>168</v>
      </c>
      <c r="W457" s="196">
        <v>170</v>
      </c>
      <c r="X457" s="196">
        <v>167</v>
      </c>
      <c r="Y457" s="196"/>
      <c r="Z457" s="197"/>
      <c r="AA457" s="197"/>
      <c r="AB457" s="196"/>
      <c r="AC457" s="196">
        <v>209</v>
      </c>
      <c r="AD457" s="196">
        <v>241</v>
      </c>
      <c r="AE457" s="196">
        <v>224</v>
      </c>
      <c r="AF457" s="196"/>
      <c r="AG457" s="196"/>
      <c r="AH457" s="196">
        <v>159</v>
      </c>
      <c r="AI457" s="196">
        <v>164</v>
      </c>
      <c r="AJ457" s="196">
        <v>172</v>
      </c>
      <c r="AK457" s="196"/>
      <c r="AL457" s="197"/>
      <c r="AM457" s="197"/>
      <c r="AN457" s="271">
        <v>216.5</v>
      </c>
      <c r="AO457" s="271">
        <v>166.66666666666671</v>
      </c>
      <c r="AP457" s="218">
        <v>120</v>
      </c>
      <c r="AQ457" s="219">
        <v>90</v>
      </c>
      <c r="AR457" s="217"/>
      <c r="AS457" s="217"/>
      <c r="AT457" s="217"/>
      <c r="AU457" s="217"/>
      <c r="AV457" s="217">
        <v>2240</v>
      </c>
      <c r="AW457" s="217"/>
      <c r="AX457" s="217"/>
      <c r="AY457" s="217">
        <v>6</v>
      </c>
      <c r="AZ457" s="217"/>
      <c r="BA457" s="217">
        <v>4</v>
      </c>
      <c r="BB457" s="217"/>
      <c r="BC457" s="217"/>
      <c r="BD457" s="217"/>
      <c r="BE457" s="217"/>
      <c r="BF457" s="217"/>
      <c r="BG457" s="217"/>
      <c r="BH457" s="217">
        <v>560</v>
      </c>
      <c r="BI457" s="217">
        <v>2</v>
      </c>
      <c r="BJ457" s="217">
        <v>2</v>
      </c>
      <c r="BK457" s="217">
        <v>2</v>
      </c>
      <c r="BL457" s="217"/>
      <c r="BM457" s="217"/>
      <c r="BN457" s="217"/>
      <c r="BO457" s="217"/>
      <c r="BP457" s="217"/>
      <c r="BQ457" s="217"/>
      <c r="BR457" s="186" t="s">
        <v>201</v>
      </c>
      <c r="BS457" s="186" t="s">
        <v>202</v>
      </c>
      <c r="BT457" s="186"/>
      <c r="BU457" s="186"/>
      <c r="BV457" s="186">
        <v>3</v>
      </c>
      <c r="BW457" s="186" t="s">
        <v>297</v>
      </c>
      <c r="BX457" s="186" t="s">
        <v>198</v>
      </c>
      <c r="BY457" s="221">
        <v>1.4999999999999999E-2</v>
      </c>
      <c r="BZ457" s="217">
        <v>10</v>
      </c>
      <c r="CA457" s="217">
        <v>5</v>
      </c>
      <c r="CB457" s="217">
        <v>2245</v>
      </c>
      <c r="CC457" s="217">
        <v>6</v>
      </c>
      <c r="CD457" s="217">
        <v>3</v>
      </c>
      <c r="CE457" s="217">
        <v>563</v>
      </c>
      <c r="CF457" s="186">
        <v>1</v>
      </c>
      <c r="CG457" s="186">
        <v>1</v>
      </c>
      <c r="CH457" s="101">
        <v>4</v>
      </c>
      <c r="CI457" s="101">
        <v>0</v>
      </c>
      <c r="CJ457" s="101">
        <v>2</v>
      </c>
      <c r="CK457" s="101">
        <v>0</v>
      </c>
      <c r="CL457" s="101">
        <v>0</v>
      </c>
      <c r="CM457" s="101">
        <v>0</v>
      </c>
      <c r="CN457" s="101">
        <v>0</v>
      </c>
      <c r="CO457" s="101">
        <v>16</v>
      </c>
      <c r="CP457" s="220">
        <v>8</v>
      </c>
      <c r="CQ457" s="216">
        <v>2808</v>
      </c>
      <c r="CR457" s="222">
        <v>2.8490028490028491E-3</v>
      </c>
      <c r="CS457" s="198">
        <v>1.4</v>
      </c>
      <c r="CT457" s="198">
        <v>491.4</v>
      </c>
      <c r="CU457" s="198">
        <v>1.333333333333333</v>
      </c>
      <c r="CV457" s="198">
        <v>468</v>
      </c>
      <c r="CW457" s="222">
        <v>0.23714285714285721</v>
      </c>
      <c r="CX457" s="272"/>
      <c r="CY457" s="272">
        <v>5529207.2727272715</v>
      </c>
      <c r="CZ457" s="272">
        <v>361</v>
      </c>
      <c r="DA457" s="272"/>
      <c r="DB457" s="272"/>
      <c r="DC457" s="272"/>
      <c r="DD457" s="230">
        <f t="shared" si="63"/>
        <v>0.23714285714285716</v>
      </c>
      <c r="DE457" s="273">
        <f t="shared" si="64"/>
        <v>2800</v>
      </c>
      <c r="DF457" s="14">
        <f t="shared" si="65"/>
        <v>16</v>
      </c>
      <c r="DG457" s="148">
        <f t="shared" si="66"/>
        <v>8</v>
      </c>
      <c r="DH457" s="148" t="str">
        <f t="shared" si="67"/>
        <v/>
      </c>
      <c r="DI457" s="273">
        <f t="shared" si="68"/>
        <v>2808</v>
      </c>
      <c r="DJ457" s="264">
        <f t="shared" si="69"/>
        <v>2.8490028490028491E-3</v>
      </c>
      <c r="DL457" s="14" t="str">
        <f>IFERROR(#REF!-AP457,"")</f>
        <v/>
      </c>
      <c r="DN457" s="274" t="str">
        <f>IFERROR(#REF!-M457,"")</f>
        <v/>
      </c>
      <c r="DO457" s="186" t="e">
        <f>IF(#REF!&gt;AQ457,0,1)</f>
        <v>#REF!</v>
      </c>
      <c r="DP457" s="186">
        <f t="shared" si="70"/>
        <v>1</v>
      </c>
      <c r="DQ457" s="186">
        <f t="shared" si="71"/>
        <v>1</v>
      </c>
      <c r="DR457" s="186"/>
      <c r="DS457" s="186"/>
      <c r="DT457" s="186"/>
      <c r="DU457" s="186"/>
      <c r="DV457" s="186"/>
      <c r="DW457" s="186"/>
      <c r="DX457" s="186"/>
      <c r="DY457" s="186"/>
      <c r="DZ457" s="186"/>
      <c r="EA457" s="186"/>
      <c r="EB457" s="186"/>
      <c r="EC457" s="186"/>
      <c r="ED457" s="186"/>
      <c r="EE457" s="186"/>
      <c r="EF457" s="186"/>
      <c r="EG457" s="186"/>
      <c r="EH457" s="186"/>
      <c r="EI457" s="186"/>
      <c r="EJ457" s="186"/>
    </row>
    <row r="458" spans="1:140" s="195" customFormat="1" ht="31.5" hidden="1" customHeight="1" x14ac:dyDescent="0.2">
      <c r="A458" s="214">
        <v>44948</v>
      </c>
      <c r="B458" s="194">
        <v>22</v>
      </c>
      <c r="C458" s="194">
        <v>1</v>
      </c>
      <c r="D458" s="193">
        <v>2023</v>
      </c>
      <c r="E458" s="194">
        <v>395</v>
      </c>
      <c r="F458" s="194">
        <v>607</v>
      </c>
      <c r="G458" s="194">
        <v>2</v>
      </c>
      <c r="H458" s="207" t="s">
        <v>435</v>
      </c>
      <c r="I458" s="148" t="s">
        <v>436</v>
      </c>
      <c r="J458" s="148" t="s">
        <v>193</v>
      </c>
      <c r="K458" s="148">
        <v>3</v>
      </c>
      <c r="L458" s="148">
        <v>3</v>
      </c>
      <c r="M458" s="208">
        <v>100</v>
      </c>
      <c r="N458" s="209">
        <v>93</v>
      </c>
      <c r="O458" s="210">
        <v>107</v>
      </c>
      <c r="P458" s="196"/>
      <c r="Q458" s="196">
        <v>193</v>
      </c>
      <c r="R458" s="196">
        <v>184</v>
      </c>
      <c r="S458" s="196">
        <v>181</v>
      </c>
      <c r="T458" s="196"/>
      <c r="U458" s="196"/>
      <c r="V458" s="196">
        <v>101</v>
      </c>
      <c r="W458" s="196">
        <v>103</v>
      </c>
      <c r="X458" s="196">
        <v>101</v>
      </c>
      <c r="Y458" s="196"/>
      <c r="Z458" s="197"/>
      <c r="AA458" s="197"/>
      <c r="AB458" s="196"/>
      <c r="AC458" s="196">
        <v>169</v>
      </c>
      <c r="AD458" s="196">
        <v>182</v>
      </c>
      <c r="AE458" s="196">
        <v>172</v>
      </c>
      <c r="AF458" s="196"/>
      <c r="AG458" s="196"/>
      <c r="AH458" s="196">
        <v>104</v>
      </c>
      <c r="AI458" s="196">
        <v>101</v>
      </c>
      <c r="AJ458" s="196">
        <v>121</v>
      </c>
      <c r="AK458" s="196"/>
      <c r="AL458" s="197"/>
      <c r="AM458" s="197"/>
      <c r="AN458" s="271">
        <v>180.16666666666671</v>
      </c>
      <c r="AO458" s="271">
        <v>105.1666666666667</v>
      </c>
      <c r="AP458" s="218">
        <v>86</v>
      </c>
      <c r="AQ458" s="219">
        <v>126</v>
      </c>
      <c r="AR458" s="217"/>
      <c r="AS458" s="217"/>
      <c r="AT458" s="217"/>
      <c r="AU458" s="217"/>
      <c r="AV458" s="217">
        <v>288</v>
      </c>
      <c r="AW458" s="217"/>
      <c r="AX458" s="217">
        <v>3</v>
      </c>
      <c r="AY458" s="217"/>
      <c r="AZ458" s="217"/>
      <c r="BA458" s="217"/>
      <c r="BB458" s="217"/>
      <c r="BC458" s="217"/>
      <c r="BD458" s="217"/>
      <c r="BE458" s="217"/>
      <c r="BF458" s="217"/>
      <c r="BG458" s="217"/>
      <c r="BH458" s="217">
        <v>1368</v>
      </c>
      <c r="BI458" s="217">
        <v>2</v>
      </c>
      <c r="BJ458" s="217">
        <v>2</v>
      </c>
      <c r="BK458" s="217">
        <v>2</v>
      </c>
      <c r="BL458" s="217"/>
      <c r="BM458" s="217"/>
      <c r="BN458" s="217"/>
      <c r="BO458" s="217"/>
      <c r="BP458" s="217"/>
      <c r="BQ458" s="217"/>
      <c r="BR458" s="186" t="s">
        <v>421</v>
      </c>
      <c r="BS458" s="186" t="s">
        <v>422</v>
      </c>
      <c r="BT458" s="186"/>
      <c r="BU458" s="186"/>
      <c r="BV458" s="186">
        <v>3</v>
      </c>
      <c r="BW458" s="186" t="s">
        <v>437</v>
      </c>
      <c r="BX458" s="186" t="s">
        <v>198</v>
      </c>
      <c r="BY458" s="221">
        <v>1.4999999999999999E-2</v>
      </c>
      <c r="BZ458" s="217">
        <v>3</v>
      </c>
      <c r="CA458" s="217">
        <v>1</v>
      </c>
      <c r="CB458" s="217">
        <v>289</v>
      </c>
      <c r="CC458" s="217">
        <v>6</v>
      </c>
      <c r="CD458" s="217">
        <v>2</v>
      </c>
      <c r="CE458" s="217">
        <v>1370</v>
      </c>
      <c r="CF458" s="186">
        <v>0</v>
      </c>
      <c r="CG458" s="186">
        <v>1</v>
      </c>
      <c r="CH458" s="101">
        <v>0</v>
      </c>
      <c r="CI458" s="101">
        <v>0</v>
      </c>
      <c r="CJ458" s="101">
        <v>0</v>
      </c>
      <c r="CK458" s="101">
        <v>0</v>
      </c>
      <c r="CL458" s="101">
        <v>0</v>
      </c>
      <c r="CM458" s="101">
        <v>0</v>
      </c>
      <c r="CN458" s="101">
        <v>0</v>
      </c>
      <c r="CO458" s="101">
        <v>9</v>
      </c>
      <c r="CP458" s="220">
        <v>3</v>
      </c>
      <c r="CQ458" s="216">
        <v>1659</v>
      </c>
      <c r="CR458" s="222">
        <v>1.8083182640144661E-3</v>
      </c>
      <c r="CS458" s="198">
        <v>0.3</v>
      </c>
      <c r="CT458" s="198">
        <v>165.9</v>
      </c>
      <c r="CU458" s="198">
        <v>0.3155</v>
      </c>
      <c r="CV458" s="198">
        <v>174.47149999999999</v>
      </c>
      <c r="CW458" s="222">
        <v>0.80166666666666653</v>
      </c>
      <c r="CX458" s="272"/>
      <c r="CY458" s="272">
        <v>2341150.6363636372</v>
      </c>
      <c r="CZ458" s="272">
        <v>361</v>
      </c>
      <c r="DA458" s="272"/>
      <c r="DB458" s="272"/>
      <c r="DC458" s="272"/>
      <c r="DD458" s="230">
        <f t="shared" si="63"/>
        <v>0.80166666666666719</v>
      </c>
      <c r="DE458" s="273">
        <f t="shared" si="64"/>
        <v>1656</v>
      </c>
      <c r="DF458" s="14">
        <f t="shared" si="65"/>
        <v>9</v>
      </c>
      <c r="DG458" s="148">
        <f t="shared" si="66"/>
        <v>3</v>
      </c>
      <c r="DH458" s="148" t="str">
        <f t="shared" si="67"/>
        <v/>
      </c>
      <c r="DI458" s="273">
        <f t="shared" si="68"/>
        <v>1659</v>
      </c>
      <c r="DJ458" s="264">
        <f t="shared" si="69"/>
        <v>1.8083182640144665E-3</v>
      </c>
      <c r="DL458" s="14" t="str">
        <f>IFERROR(#REF!-AP458,"")</f>
        <v/>
      </c>
      <c r="DN458" s="274" t="str">
        <f>IFERROR(#REF!-M458,"")</f>
        <v/>
      </c>
      <c r="DO458" s="186" t="e">
        <f>IF(#REF!&gt;AQ458,0,1)</f>
        <v>#REF!</v>
      </c>
      <c r="DP458" s="186">
        <f t="shared" si="70"/>
        <v>1</v>
      </c>
      <c r="DQ458" s="186">
        <f t="shared" si="71"/>
        <v>1</v>
      </c>
      <c r="DR458" s="186"/>
      <c r="DS458" s="186"/>
      <c r="DT458" s="186"/>
      <c r="DU458" s="186"/>
      <c r="DV458" s="186"/>
      <c r="DW458" s="186"/>
      <c r="DX458" s="186"/>
      <c r="DY458" s="186"/>
      <c r="DZ458" s="186"/>
      <c r="EA458" s="186"/>
      <c r="EB458" s="186"/>
      <c r="EC458" s="186"/>
      <c r="ED458" s="186"/>
      <c r="EE458" s="186"/>
      <c r="EF458" s="186"/>
      <c r="EG458" s="186"/>
      <c r="EH458" s="186"/>
      <c r="EI458" s="186"/>
      <c r="EJ458" s="186"/>
    </row>
    <row r="459" spans="1:140" s="195" customFormat="1" ht="31.5" hidden="1" customHeight="1" x14ac:dyDescent="0.2">
      <c r="A459" s="214">
        <v>44948</v>
      </c>
      <c r="B459" s="194">
        <v>22</v>
      </c>
      <c r="C459" s="194">
        <v>1</v>
      </c>
      <c r="D459" s="193">
        <v>2023</v>
      </c>
      <c r="E459" s="194">
        <v>395</v>
      </c>
      <c r="F459" s="194">
        <v>608</v>
      </c>
      <c r="G459" s="194">
        <v>2</v>
      </c>
      <c r="H459" s="207" t="s">
        <v>438</v>
      </c>
      <c r="I459" s="148" t="s">
        <v>439</v>
      </c>
      <c r="J459" s="148" t="s">
        <v>193</v>
      </c>
      <c r="K459" s="148">
        <v>3</v>
      </c>
      <c r="L459" s="148">
        <v>3</v>
      </c>
      <c r="M459" s="208">
        <v>100</v>
      </c>
      <c r="N459" s="209">
        <v>93</v>
      </c>
      <c r="O459" s="210">
        <v>107</v>
      </c>
      <c r="P459" s="196"/>
      <c r="Q459" s="196">
        <v>182</v>
      </c>
      <c r="R459" s="196">
        <v>175</v>
      </c>
      <c r="S459" s="196">
        <v>172</v>
      </c>
      <c r="T459" s="196"/>
      <c r="U459" s="196"/>
      <c r="V459" s="196">
        <v>102</v>
      </c>
      <c r="W459" s="196">
        <v>104</v>
      </c>
      <c r="X459" s="196">
        <v>102</v>
      </c>
      <c r="Y459" s="196"/>
      <c r="Z459" s="197"/>
      <c r="AA459" s="197"/>
      <c r="AB459" s="196"/>
      <c r="AC459" s="196">
        <v>151</v>
      </c>
      <c r="AD459" s="196">
        <v>154</v>
      </c>
      <c r="AE459" s="196">
        <v>151</v>
      </c>
      <c r="AF459" s="196"/>
      <c r="AG459" s="196"/>
      <c r="AH459" s="196">
        <v>101</v>
      </c>
      <c r="AI459" s="196">
        <v>99</v>
      </c>
      <c r="AJ459" s="196">
        <v>96</v>
      </c>
      <c r="AK459" s="196"/>
      <c r="AL459" s="197"/>
      <c r="AM459" s="197"/>
      <c r="AN459" s="271">
        <v>164.16666666666671</v>
      </c>
      <c r="AO459" s="271">
        <v>100.6666666666667</v>
      </c>
      <c r="AP459" s="218">
        <v>86</v>
      </c>
      <c r="AQ459" s="219">
        <v>126</v>
      </c>
      <c r="AR459" s="217"/>
      <c r="AS459" s="217"/>
      <c r="AT459" s="217"/>
      <c r="AU459" s="217"/>
      <c r="AV459" s="217">
        <v>288</v>
      </c>
      <c r="AW459" s="217"/>
      <c r="AX459" s="217"/>
      <c r="AY459" s="217">
        <v>3</v>
      </c>
      <c r="AZ459" s="217"/>
      <c r="BA459" s="217"/>
      <c r="BB459" s="217"/>
      <c r="BC459" s="217"/>
      <c r="BD459" s="217"/>
      <c r="BE459" s="217"/>
      <c r="BF459" s="217"/>
      <c r="BG459" s="217"/>
      <c r="BH459" s="217">
        <v>1368</v>
      </c>
      <c r="BI459" s="217">
        <v>4</v>
      </c>
      <c r="BJ459" s="217">
        <v>2</v>
      </c>
      <c r="BK459" s="217">
        <v>2</v>
      </c>
      <c r="BL459" s="217"/>
      <c r="BM459" s="217"/>
      <c r="BN459" s="217"/>
      <c r="BO459" s="217"/>
      <c r="BP459" s="217"/>
      <c r="BQ459" s="217"/>
      <c r="BR459" s="186" t="s">
        <v>421</v>
      </c>
      <c r="BS459" s="186" t="s">
        <v>422</v>
      </c>
      <c r="BT459" s="186"/>
      <c r="BU459" s="186"/>
      <c r="BV459" s="186">
        <v>3</v>
      </c>
      <c r="BW459" s="186" t="s">
        <v>437</v>
      </c>
      <c r="BX459" s="186" t="s">
        <v>198</v>
      </c>
      <c r="BY459" s="221">
        <v>1.4999999999999999E-2</v>
      </c>
      <c r="BZ459" s="217">
        <v>3</v>
      </c>
      <c r="CA459" s="217">
        <v>1</v>
      </c>
      <c r="CB459" s="217">
        <v>289</v>
      </c>
      <c r="CC459" s="217">
        <v>8</v>
      </c>
      <c r="CD459" s="217">
        <v>2.666666666666667</v>
      </c>
      <c r="CE459" s="217">
        <v>1370</v>
      </c>
      <c r="CF459" s="186">
        <v>1</v>
      </c>
      <c r="CG459" s="186">
        <v>0</v>
      </c>
      <c r="CH459" s="101">
        <v>1</v>
      </c>
      <c r="CI459" s="101">
        <v>0</v>
      </c>
      <c r="CJ459" s="101">
        <v>0</v>
      </c>
      <c r="CK459" s="101">
        <v>0</v>
      </c>
      <c r="CL459" s="101">
        <v>0</v>
      </c>
      <c r="CM459" s="101">
        <v>0</v>
      </c>
      <c r="CN459" s="101">
        <v>0</v>
      </c>
      <c r="CO459" s="101">
        <v>11</v>
      </c>
      <c r="CP459" s="220">
        <v>3</v>
      </c>
      <c r="CQ459" s="216">
        <v>1659</v>
      </c>
      <c r="CR459" s="222">
        <v>2.2101667671287919E-3</v>
      </c>
      <c r="CS459" s="198">
        <v>0.36666666666666659</v>
      </c>
      <c r="CT459" s="198">
        <v>165.9</v>
      </c>
      <c r="CU459" s="198">
        <v>0.36911111111111111</v>
      </c>
      <c r="CV459" s="198">
        <v>167.006</v>
      </c>
      <c r="CW459" s="222">
        <v>0.64166666666666661</v>
      </c>
      <c r="CX459" s="272"/>
      <c r="CY459" s="272">
        <v>2341150.6363636372</v>
      </c>
      <c r="CZ459" s="272">
        <v>361</v>
      </c>
      <c r="DA459" s="272"/>
      <c r="DB459" s="272"/>
      <c r="DC459" s="272"/>
      <c r="DD459" s="230">
        <f t="shared" si="63"/>
        <v>0.64166666666666716</v>
      </c>
      <c r="DE459" s="273">
        <f t="shared" si="64"/>
        <v>1656</v>
      </c>
      <c r="DF459" s="14">
        <f t="shared" si="65"/>
        <v>11</v>
      </c>
      <c r="DG459" s="148">
        <f t="shared" si="66"/>
        <v>4</v>
      </c>
      <c r="DH459" s="148" t="str">
        <f t="shared" si="67"/>
        <v/>
      </c>
      <c r="DI459" s="273">
        <f t="shared" si="68"/>
        <v>1660</v>
      </c>
      <c r="DJ459" s="264">
        <f t="shared" si="69"/>
        <v>2.4096385542168677E-3</v>
      </c>
      <c r="DL459" s="14" t="str">
        <f>IFERROR(#REF!-AP459,"")</f>
        <v/>
      </c>
      <c r="DN459" s="274" t="str">
        <f>IFERROR(#REF!-M459,"")</f>
        <v/>
      </c>
      <c r="DO459" s="186" t="e">
        <f>IF(#REF!&gt;AQ459,0,1)</f>
        <v>#REF!</v>
      </c>
      <c r="DP459" s="186">
        <f t="shared" si="70"/>
        <v>1</v>
      </c>
      <c r="DQ459" s="186">
        <f t="shared" si="71"/>
        <v>1</v>
      </c>
      <c r="DR459" s="186"/>
      <c r="DS459" s="186"/>
      <c r="DT459" s="186"/>
      <c r="DU459" s="186"/>
      <c r="DV459" s="186"/>
      <c r="DW459" s="186"/>
      <c r="DX459" s="186"/>
      <c r="DY459" s="186"/>
      <c r="DZ459" s="186"/>
      <c r="EA459" s="186"/>
      <c r="EB459" s="186"/>
      <c r="EC459" s="186"/>
      <c r="ED459" s="186"/>
      <c r="EE459" s="186"/>
      <c r="EF459" s="186"/>
      <c r="EG459" s="186"/>
      <c r="EH459" s="186"/>
      <c r="EI459" s="186"/>
      <c r="EJ459" s="186"/>
    </row>
    <row r="460" spans="1:140" s="195" customFormat="1" ht="31.5" hidden="1" customHeight="1" x14ac:dyDescent="0.2">
      <c r="A460" s="214">
        <v>44948</v>
      </c>
      <c r="B460" s="194">
        <v>22</v>
      </c>
      <c r="C460" s="194">
        <v>1</v>
      </c>
      <c r="D460" s="193">
        <v>2023</v>
      </c>
      <c r="E460" s="194">
        <v>395</v>
      </c>
      <c r="F460" s="194">
        <v>609</v>
      </c>
      <c r="G460" s="194">
        <v>2</v>
      </c>
      <c r="H460" s="207" t="s">
        <v>440</v>
      </c>
      <c r="I460" s="148" t="s">
        <v>441</v>
      </c>
      <c r="J460" s="148" t="s">
        <v>193</v>
      </c>
      <c r="K460" s="148">
        <v>3</v>
      </c>
      <c r="L460" s="148">
        <v>3</v>
      </c>
      <c r="M460" s="208">
        <v>35</v>
      </c>
      <c r="N460" s="209">
        <v>32</v>
      </c>
      <c r="O460" s="210">
        <v>37</v>
      </c>
      <c r="P460" s="196"/>
      <c r="Q460" s="196">
        <v>65</v>
      </c>
      <c r="R460" s="196">
        <v>67</v>
      </c>
      <c r="S460" s="196">
        <v>65</v>
      </c>
      <c r="T460" s="196"/>
      <c r="U460" s="196"/>
      <c r="V460" s="196">
        <v>44</v>
      </c>
      <c r="W460" s="196">
        <v>38</v>
      </c>
      <c r="X460" s="196">
        <v>35</v>
      </c>
      <c r="Y460" s="196"/>
      <c r="Z460" s="197">
        <v>108</v>
      </c>
      <c r="AA460" s="197"/>
      <c r="AB460" s="196"/>
      <c r="AC460" s="196">
        <v>62</v>
      </c>
      <c r="AD460" s="196">
        <v>68</v>
      </c>
      <c r="AE460" s="196">
        <v>63</v>
      </c>
      <c r="AF460" s="196"/>
      <c r="AG460" s="196"/>
      <c r="AH460" s="196">
        <v>38</v>
      </c>
      <c r="AI460" s="196">
        <v>36</v>
      </c>
      <c r="AJ460" s="196">
        <v>36</v>
      </c>
      <c r="AK460" s="196"/>
      <c r="AL460" s="197">
        <v>106</v>
      </c>
      <c r="AM460" s="197">
        <v>104</v>
      </c>
      <c r="AN460" s="271">
        <v>65</v>
      </c>
      <c r="AO460" s="271">
        <v>37.833333333333343</v>
      </c>
      <c r="AP460" s="218">
        <v>86</v>
      </c>
      <c r="AQ460" s="219">
        <v>126</v>
      </c>
      <c r="AR460" s="217">
        <v>101.88679245283021</v>
      </c>
      <c r="AS460" s="217">
        <v>106</v>
      </c>
      <c r="AT460" s="217"/>
      <c r="AU460" s="217"/>
      <c r="AV460" s="217">
        <v>288</v>
      </c>
      <c r="AW460" s="217"/>
      <c r="AX460" s="217"/>
      <c r="AY460" s="217">
        <v>3</v>
      </c>
      <c r="AZ460" s="217"/>
      <c r="BA460" s="217"/>
      <c r="BB460" s="217"/>
      <c r="BC460" s="217"/>
      <c r="BD460" s="217"/>
      <c r="BE460" s="217"/>
      <c r="BF460" s="217"/>
      <c r="BG460" s="217"/>
      <c r="BH460" s="217">
        <v>1368</v>
      </c>
      <c r="BI460" s="217">
        <v>2</v>
      </c>
      <c r="BJ460" s="217">
        <v>1</v>
      </c>
      <c r="BK460" s="217">
        <v>1</v>
      </c>
      <c r="BL460" s="217"/>
      <c r="BM460" s="217"/>
      <c r="BN460" s="217"/>
      <c r="BO460" s="217"/>
      <c r="BP460" s="217"/>
      <c r="BQ460" s="217"/>
      <c r="BR460" s="186" t="s">
        <v>421</v>
      </c>
      <c r="BS460" s="186" t="s">
        <v>422</v>
      </c>
      <c r="BT460" s="186"/>
      <c r="BU460" s="186"/>
      <c r="BV460" s="186">
        <v>3</v>
      </c>
      <c r="BW460" s="186" t="s">
        <v>437</v>
      </c>
      <c r="BX460" s="186" t="s">
        <v>198</v>
      </c>
      <c r="BY460" s="221">
        <v>1.4999999999999999E-2</v>
      </c>
      <c r="BZ460" s="217">
        <v>3</v>
      </c>
      <c r="CA460" s="217">
        <v>1</v>
      </c>
      <c r="CB460" s="217">
        <v>289</v>
      </c>
      <c r="CC460" s="217">
        <v>4</v>
      </c>
      <c r="CD460" s="217">
        <v>1.333333333333333</v>
      </c>
      <c r="CE460" s="217">
        <v>1369</v>
      </c>
      <c r="CF460" s="186">
        <v>0</v>
      </c>
      <c r="CG460" s="186">
        <v>0</v>
      </c>
      <c r="CH460" s="101">
        <v>1</v>
      </c>
      <c r="CI460" s="101">
        <v>0</v>
      </c>
      <c r="CJ460" s="101">
        <v>0</v>
      </c>
      <c r="CK460" s="101">
        <v>0</v>
      </c>
      <c r="CL460" s="101">
        <v>0</v>
      </c>
      <c r="CM460" s="101">
        <v>0</v>
      </c>
      <c r="CN460" s="101">
        <v>0</v>
      </c>
      <c r="CO460" s="101">
        <v>7</v>
      </c>
      <c r="CP460" s="220">
        <v>2</v>
      </c>
      <c r="CQ460" s="216">
        <v>1658</v>
      </c>
      <c r="CR460" s="222">
        <v>1.4073180538801771E-3</v>
      </c>
      <c r="CS460" s="198">
        <v>8.1666666666666651E-2</v>
      </c>
      <c r="CT460" s="198">
        <v>58.03</v>
      </c>
      <c r="CU460" s="198">
        <v>8.8277777777777774E-2</v>
      </c>
      <c r="CV460" s="198">
        <v>62.727666666666671</v>
      </c>
      <c r="CW460" s="222">
        <v>0.8571428571428571</v>
      </c>
      <c r="CX460" s="272">
        <v>2.2901234567901229E-2</v>
      </c>
      <c r="CY460" s="272">
        <v>2339739.4545454551</v>
      </c>
      <c r="CZ460" s="272">
        <v>361</v>
      </c>
      <c r="DA460" s="272"/>
      <c r="DB460" s="272"/>
      <c r="DC460" s="272"/>
      <c r="DD460" s="230">
        <f t="shared" si="63"/>
        <v>0.8571428571428571</v>
      </c>
      <c r="DE460" s="273">
        <f t="shared" si="64"/>
        <v>1656</v>
      </c>
      <c r="DF460" s="14">
        <f t="shared" si="65"/>
        <v>7</v>
      </c>
      <c r="DG460" s="148">
        <f t="shared" si="66"/>
        <v>2</v>
      </c>
      <c r="DH460" s="148">
        <f t="shared" si="67"/>
        <v>0</v>
      </c>
      <c r="DI460" s="273">
        <f t="shared" si="68"/>
        <v>1658</v>
      </c>
      <c r="DJ460" s="264">
        <f t="shared" si="69"/>
        <v>1.2062726176115801E-3</v>
      </c>
      <c r="DL460" s="14" t="str">
        <f>IFERROR(#REF!-AP460,"")</f>
        <v/>
      </c>
      <c r="DN460" s="274" t="str">
        <f>IFERROR(#REF!-M460,"")</f>
        <v/>
      </c>
      <c r="DO460" s="186" t="e">
        <f>IF(#REF!&gt;AQ460,0,1)</f>
        <v>#REF!</v>
      </c>
      <c r="DP460" s="186">
        <f t="shared" si="70"/>
        <v>1</v>
      </c>
      <c r="DQ460" s="186">
        <f t="shared" si="71"/>
        <v>0</v>
      </c>
      <c r="DR460" s="186"/>
      <c r="DS460" s="186"/>
      <c r="DT460" s="186"/>
      <c r="DU460" s="186"/>
      <c r="DV460" s="186"/>
      <c r="DW460" s="186"/>
      <c r="DX460" s="186"/>
      <c r="DY460" s="186"/>
      <c r="DZ460" s="186"/>
      <c r="EA460" s="186"/>
      <c r="EB460" s="186"/>
      <c r="EC460" s="186"/>
      <c r="ED460" s="186"/>
      <c r="EE460" s="186"/>
      <c r="EF460" s="186"/>
      <c r="EG460" s="186"/>
      <c r="EH460" s="186"/>
      <c r="EI460" s="186"/>
      <c r="EJ460" s="186"/>
    </row>
    <row r="461" spans="1:140" s="195" customFormat="1" ht="31.5" hidden="1" customHeight="1" x14ac:dyDescent="0.2">
      <c r="A461" s="214">
        <v>44948</v>
      </c>
      <c r="B461" s="194">
        <v>22</v>
      </c>
      <c r="C461" s="194">
        <v>1</v>
      </c>
      <c r="D461" s="193">
        <v>2023</v>
      </c>
      <c r="E461" s="194">
        <v>47</v>
      </c>
      <c r="F461" s="194">
        <v>122</v>
      </c>
      <c r="G461" s="194">
        <v>3</v>
      </c>
      <c r="H461" s="207" t="s">
        <v>215</v>
      </c>
      <c r="I461" s="148" t="s">
        <v>216</v>
      </c>
      <c r="J461" s="148" t="s">
        <v>217</v>
      </c>
      <c r="K461" s="148">
        <v>2</v>
      </c>
      <c r="L461" s="148">
        <v>1</v>
      </c>
      <c r="M461" s="208">
        <v>280</v>
      </c>
      <c r="N461" s="209">
        <v>267</v>
      </c>
      <c r="O461" s="210">
        <v>292</v>
      </c>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c r="AO461" s="271"/>
      <c r="AP461" s="218">
        <v>64</v>
      </c>
      <c r="AQ461" s="219">
        <v>113</v>
      </c>
      <c r="AR461" s="217"/>
      <c r="AS461" s="217"/>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t="s">
        <v>194</v>
      </c>
      <c r="BS461" s="186" t="s">
        <v>195</v>
      </c>
      <c r="BT461" s="186" t="s">
        <v>218</v>
      </c>
      <c r="BU461" s="186" t="s">
        <v>219</v>
      </c>
      <c r="BV461" s="186">
        <v>3</v>
      </c>
      <c r="BW461" s="186" t="s">
        <v>220</v>
      </c>
      <c r="BX461" s="186" t="s">
        <v>198</v>
      </c>
      <c r="BY461" s="221">
        <v>1.4999999999999999E-2</v>
      </c>
      <c r="BZ461" s="217">
        <v>0</v>
      </c>
      <c r="CA461" s="217">
        <v>0</v>
      </c>
      <c r="CB461" s="217">
        <v>0</v>
      </c>
      <c r="CC461" s="217">
        <v>0</v>
      </c>
      <c r="CD461" s="217">
        <v>0</v>
      </c>
      <c r="CE461" s="217">
        <v>0</v>
      </c>
      <c r="CF461" s="186">
        <v>0</v>
      </c>
      <c r="CG461" s="186">
        <v>0</v>
      </c>
      <c r="CH461" s="101">
        <v>0</v>
      </c>
      <c r="CI461" s="101">
        <v>0</v>
      </c>
      <c r="CJ461" s="101">
        <v>0</v>
      </c>
      <c r="CK461" s="101">
        <v>0</v>
      </c>
      <c r="CL461" s="101">
        <v>0</v>
      </c>
      <c r="CM461" s="101">
        <v>0</v>
      </c>
      <c r="CN461" s="101">
        <v>0</v>
      </c>
      <c r="CO461" s="101">
        <v>0</v>
      </c>
      <c r="CP461" s="220">
        <v>0</v>
      </c>
      <c r="CQ461" s="216">
        <v>0</v>
      </c>
      <c r="CR461" s="222"/>
      <c r="CS461" s="198">
        <v>0</v>
      </c>
      <c r="CT461" s="198">
        <v>0</v>
      </c>
      <c r="CU461" s="198"/>
      <c r="CV461" s="198"/>
      <c r="CW461" s="222"/>
      <c r="CX461" s="272"/>
      <c r="CY461" s="272">
        <v>0</v>
      </c>
      <c r="CZ461" s="272">
        <v>361</v>
      </c>
      <c r="DA461" s="272"/>
      <c r="DB461" s="272"/>
      <c r="DC461" s="272"/>
      <c r="DD461" s="230">
        <f t="shared" si="63"/>
        <v>-1</v>
      </c>
      <c r="DE461" s="273">
        <f t="shared" si="64"/>
        <v>0</v>
      </c>
      <c r="DF461" s="14">
        <f t="shared" si="65"/>
        <v>0</v>
      </c>
      <c r="DG461" s="148">
        <f t="shared" si="66"/>
        <v>0</v>
      </c>
      <c r="DH461" s="148" t="str">
        <f t="shared" si="67"/>
        <v/>
      </c>
      <c r="DI461" s="273">
        <f t="shared" si="68"/>
        <v>0</v>
      </c>
      <c r="DJ461" s="264" t="str">
        <f t="shared" si="69"/>
        <v/>
      </c>
      <c r="DL461" s="14" t="str">
        <f>IFERROR(#REF!-AP461,"")</f>
        <v/>
      </c>
      <c r="DN461" s="274" t="str">
        <f>IFERROR(#REF!-M461,"")</f>
        <v/>
      </c>
      <c r="DO461" s="186" t="e">
        <f>IF(#REF!&gt;AQ461,0,1)</f>
        <v>#REF!</v>
      </c>
      <c r="DP461" s="186">
        <f t="shared" si="70"/>
        <v>0</v>
      </c>
      <c r="DQ461" s="186">
        <f t="shared" si="71"/>
        <v>1</v>
      </c>
      <c r="DR461" s="186"/>
      <c r="DS461" s="186"/>
      <c r="DT461" s="186"/>
      <c r="DU461" s="186"/>
      <c r="DV461" s="186"/>
      <c r="DW461" s="186"/>
      <c r="DX461" s="186"/>
      <c r="DY461" s="186"/>
      <c r="DZ461" s="186"/>
      <c r="EA461" s="186"/>
      <c r="EB461" s="186"/>
      <c r="EC461" s="186"/>
      <c r="ED461" s="186"/>
      <c r="EE461" s="186"/>
      <c r="EF461" s="186"/>
      <c r="EG461" s="186"/>
      <c r="EH461" s="186"/>
      <c r="EI461" s="186"/>
      <c r="EJ461" s="186"/>
    </row>
    <row r="462" spans="1:140" s="195" customFormat="1" ht="31.5" hidden="1" customHeight="1" x14ac:dyDescent="0.2">
      <c r="A462" s="214">
        <v>44948</v>
      </c>
      <c r="B462" s="194">
        <v>22</v>
      </c>
      <c r="C462" s="194">
        <v>1</v>
      </c>
      <c r="D462" s="193">
        <v>2023</v>
      </c>
      <c r="E462" s="194">
        <v>417</v>
      </c>
      <c r="F462" s="194">
        <v>660</v>
      </c>
      <c r="G462" s="194">
        <v>3</v>
      </c>
      <c r="H462" s="207" t="s">
        <v>426</v>
      </c>
      <c r="I462" s="148" t="s">
        <v>427</v>
      </c>
      <c r="J462" s="148" t="s">
        <v>193</v>
      </c>
      <c r="K462" s="148">
        <v>1</v>
      </c>
      <c r="L462" s="148">
        <v>6</v>
      </c>
      <c r="M462" s="208">
        <v>1265</v>
      </c>
      <c r="N462" s="209">
        <v>1190</v>
      </c>
      <c r="O462" s="210">
        <v>1354</v>
      </c>
      <c r="P462" s="196"/>
      <c r="Q462" s="196">
        <v>1553</v>
      </c>
      <c r="R462" s="196">
        <v>1562</v>
      </c>
      <c r="S462" s="196">
        <v>1615</v>
      </c>
      <c r="T462" s="196"/>
      <c r="U462" s="196"/>
      <c r="V462" s="196">
        <v>1276</v>
      </c>
      <c r="W462" s="196">
        <v>1288</v>
      </c>
      <c r="X462" s="196">
        <v>1292</v>
      </c>
      <c r="Y462" s="196"/>
      <c r="Z462" s="197"/>
      <c r="AA462" s="197"/>
      <c r="AB462" s="196"/>
      <c r="AC462" s="196">
        <v>1870</v>
      </c>
      <c r="AD462" s="196">
        <v>1725</v>
      </c>
      <c r="AE462" s="196">
        <v>1762</v>
      </c>
      <c r="AF462" s="196"/>
      <c r="AG462" s="196"/>
      <c r="AH462" s="196">
        <v>1285</v>
      </c>
      <c r="AI462" s="196">
        <v>1288</v>
      </c>
      <c r="AJ462" s="196">
        <v>1302</v>
      </c>
      <c r="AK462" s="196"/>
      <c r="AL462" s="197"/>
      <c r="AM462" s="197"/>
      <c r="AN462" s="271">
        <v>1681.166666666667</v>
      </c>
      <c r="AO462" s="271">
        <v>1288.5</v>
      </c>
      <c r="AP462" s="218">
        <v>21</v>
      </c>
      <c r="AQ462" s="219">
        <v>180</v>
      </c>
      <c r="AR462" s="217"/>
      <c r="AS462" s="217"/>
      <c r="AT462" s="217"/>
      <c r="AU462" s="217"/>
      <c r="AV462" s="217">
        <v>270</v>
      </c>
      <c r="AW462" s="217">
        <v>4</v>
      </c>
      <c r="AX462" s="217">
        <v>3</v>
      </c>
      <c r="AY462" s="217"/>
      <c r="AZ462" s="217"/>
      <c r="BA462" s="217">
        <v>4</v>
      </c>
      <c r="BB462" s="217"/>
      <c r="BC462" s="217"/>
      <c r="BD462" s="217"/>
      <c r="BE462" s="217"/>
      <c r="BF462" s="217"/>
      <c r="BG462" s="217"/>
      <c r="BH462" s="217">
        <v>288</v>
      </c>
      <c r="BI462" s="217">
        <v>6</v>
      </c>
      <c r="BJ462" s="217">
        <v>6</v>
      </c>
      <c r="BK462" s="217">
        <v>6</v>
      </c>
      <c r="BL462" s="217"/>
      <c r="BM462" s="217"/>
      <c r="BN462" s="217"/>
      <c r="BO462" s="217"/>
      <c r="BP462" s="217"/>
      <c r="BQ462" s="217"/>
      <c r="BR462" s="186" t="s">
        <v>194</v>
      </c>
      <c r="BS462" s="186" t="s">
        <v>195</v>
      </c>
      <c r="BT462" s="186" t="s">
        <v>428</v>
      </c>
      <c r="BU462" s="186" t="s">
        <v>197</v>
      </c>
      <c r="BV462" s="186">
        <v>3</v>
      </c>
      <c r="BW462" s="186" t="s">
        <v>429</v>
      </c>
      <c r="BX462" s="186" t="s">
        <v>198</v>
      </c>
      <c r="BY462" s="221">
        <v>1.4999999999999999E-2</v>
      </c>
      <c r="BZ462" s="217">
        <v>11</v>
      </c>
      <c r="CA462" s="217">
        <v>1.833333333333333</v>
      </c>
      <c r="CB462" s="217">
        <v>271</v>
      </c>
      <c r="CC462" s="217">
        <v>18</v>
      </c>
      <c r="CD462" s="217">
        <v>3</v>
      </c>
      <c r="CE462" s="217">
        <v>291</v>
      </c>
      <c r="CF462" s="186">
        <v>1</v>
      </c>
      <c r="CG462" s="186">
        <v>1</v>
      </c>
      <c r="CH462" s="101">
        <v>1</v>
      </c>
      <c r="CI462" s="101">
        <v>0</v>
      </c>
      <c r="CJ462" s="101">
        <v>0</v>
      </c>
      <c r="CK462" s="101">
        <v>0</v>
      </c>
      <c r="CL462" s="101">
        <v>0</v>
      </c>
      <c r="CM462" s="101">
        <v>0</v>
      </c>
      <c r="CN462" s="101">
        <v>0</v>
      </c>
      <c r="CO462" s="101">
        <v>29</v>
      </c>
      <c r="CP462" s="220">
        <v>4</v>
      </c>
      <c r="CQ462" s="216">
        <v>562</v>
      </c>
      <c r="CR462" s="222">
        <v>8.6002372479240807E-3</v>
      </c>
      <c r="CS462" s="198">
        <v>6.1141666666666659</v>
      </c>
      <c r="CT462" s="198">
        <v>710.93</v>
      </c>
      <c r="CU462" s="198">
        <v>6.2277500000000003</v>
      </c>
      <c r="CV462" s="198">
        <v>724.13699999999994</v>
      </c>
      <c r="CW462" s="222">
        <v>0.32898550724637687</v>
      </c>
      <c r="CX462" s="272"/>
      <c r="CY462" s="272">
        <v>193660.09090909091</v>
      </c>
      <c r="CZ462" s="272">
        <v>361</v>
      </c>
      <c r="DA462" s="272"/>
      <c r="DB462" s="272"/>
      <c r="DC462" s="272"/>
      <c r="DD462" s="230">
        <f t="shared" si="63"/>
        <v>0.32898550724637704</v>
      </c>
      <c r="DE462" s="273">
        <f t="shared" si="64"/>
        <v>558</v>
      </c>
      <c r="DF462" s="14">
        <f t="shared" si="65"/>
        <v>29</v>
      </c>
      <c r="DG462" s="148">
        <f t="shared" si="66"/>
        <v>5</v>
      </c>
      <c r="DH462" s="148" t="str">
        <f t="shared" si="67"/>
        <v/>
      </c>
      <c r="DI462" s="273">
        <f t="shared" si="68"/>
        <v>563</v>
      </c>
      <c r="DJ462" s="264">
        <f t="shared" si="69"/>
        <v>8.8809946714031966E-3</v>
      </c>
      <c r="DL462" s="14" t="str">
        <f>IFERROR(#REF!-AP462,"")</f>
        <v/>
      </c>
      <c r="DN462" s="274" t="str">
        <f>IFERROR(#REF!-M462,"")</f>
        <v/>
      </c>
      <c r="DO462" s="186" t="e">
        <f>IF(#REF!&gt;AQ462,0,1)</f>
        <v>#REF!</v>
      </c>
      <c r="DP462" s="186">
        <f t="shared" si="70"/>
        <v>1</v>
      </c>
      <c r="DQ462" s="186">
        <f t="shared" si="71"/>
        <v>1</v>
      </c>
      <c r="DR462" s="186"/>
      <c r="DS462" s="186"/>
      <c r="DT462" s="186"/>
      <c r="DU462" s="186"/>
      <c r="DV462" s="186"/>
      <c r="DW462" s="186"/>
      <c r="DX462" s="186"/>
      <c r="DY462" s="186"/>
      <c r="DZ462" s="186"/>
      <c r="EA462" s="186"/>
      <c r="EB462" s="186"/>
      <c r="EC462" s="186"/>
      <c r="ED462" s="186"/>
      <c r="EE462" s="186"/>
      <c r="EF462" s="186"/>
      <c r="EG462" s="186"/>
      <c r="EH462" s="186"/>
      <c r="EI462" s="186"/>
      <c r="EJ462" s="186"/>
    </row>
    <row r="463" spans="1:140" s="195" customFormat="1" ht="31.5" hidden="1" customHeight="1" x14ac:dyDescent="0.2">
      <c r="A463" s="214">
        <v>44948</v>
      </c>
      <c r="B463" s="194">
        <v>22</v>
      </c>
      <c r="C463" s="194">
        <v>1</v>
      </c>
      <c r="D463" s="193">
        <v>2023</v>
      </c>
      <c r="E463" s="194">
        <v>417</v>
      </c>
      <c r="F463" s="194">
        <v>661</v>
      </c>
      <c r="G463" s="194">
        <v>3</v>
      </c>
      <c r="H463" s="207" t="s">
        <v>430</v>
      </c>
      <c r="I463" s="148" t="s">
        <v>431</v>
      </c>
      <c r="J463" s="148" t="s">
        <v>193</v>
      </c>
      <c r="K463" s="148">
        <v>1</v>
      </c>
      <c r="L463" s="148">
        <v>6</v>
      </c>
      <c r="M463" s="208">
        <v>276</v>
      </c>
      <c r="N463" s="209">
        <v>259</v>
      </c>
      <c r="O463" s="210">
        <v>295</v>
      </c>
      <c r="P463" s="196"/>
      <c r="Q463" s="196">
        <v>322</v>
      </c>
      <c r="R463" s="196">
        <v>321</v>
      </c>
      <c r="S463" s="196">
        <v>319</v>
      </c>
      <c r="T463" s="196"/>
      <c r="U463" s="196"/>
      <c r="V463" s="196">
        <v>280</v>
      </c>
      <c r="W463" s="196">
        <v>278</v>
      </c>
      <c r="X463" s="196">
        <v>280</v>
      </c>
      <c r="Y463" s="196"/>
      <c r="Z463" s="197">
        <v>159</v>
      </c>
      <c r="AA463" s="197"/>
      <c r="AB463" s="196"/>
      <c r="AC463" s="196">
        <v>384</v>
      </c>
      <c r="AD463" s="196">
        <v>374</v>
      </c>
      <c r="AE463" s="196">
        <v>396</v>
      </c>
      <c r="AF463" s="196"/>
      <c r="AG463" s="196"/>
      <c r="AH463" s="196">
        <v>282</v>
      </c>
      <c r="AI463" s="196">
        <v>286</v>
      </c>
      <c r="AJ463" s="196">
        <v>284</v>
      </c>
      <c r="AK463" s="196"/>
      <c r="AL463" s="197">
        <v>160</v>
      </c>
      <c r="AM463" s="197">
        <v>174</v>
      </c>
      <c r="AN463" s="271">
        <v>352.66666666666669</v>
      </c>
      <c r="AO463" s="271">
        <v>281.66666666666669</v>
      </c>
      <c r="AP463" s="218">
        <v>21</v>
      </c>
      <c r="AQ463" s="219">
        <v>180</v>
      </c>
      <c r="AR463" s="217">
        <v>21.906693711967549</v>
      </c>
      <c r="AS463" s="217">
        <v>164.33333333333329</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t="s">
        <v>194</v>
      </c>
      <c r="BS463" s="186" t="s">
        <v>195</v>
      </c>
      <c r="BT463" s="186" t="s">
        <v>432</v>
      </c>
      <c r="BU463" s="186" t="s">
        <v>197</v>
      </c>
      <c r="BV463" s="186">
        <v>3</v>
      </c>
      <c r="BW463" s="186" t="s">
        <v>429</v>
      </c>
      <c r="BX463" s="186" t="s">
        <v>198</v>
      </c>
      <c r="BY463" s="221">
        <v>1.4999999999999999E-2</v>
      </c>
      <c r="BZ463" s="217">
        <v>0</v>
      </c>
      <c r="CA463" s="217">
        <v>0</v>
      </c>
      <c r="CB463" s="217">
        <v>0</v>
      </c>
      <c r="CC463" s="217">
        <v>0</v>
      </c>
      <c r="CD463" s="217">
        <v>0</v>
      </c>
      <c r="CE463" s="217">
        <v>0</v>
      </c>
      <c r="CF463" s="186">
        <v>0</v>
      </c>
      <c r="CG463" s="186">
        <v>0</v>
      </c>
      <c r="CH463" s="101">
        <v>0</v>
      </c>
      <c r="CI463" s="101">
        <v>0</v>
      </c>
      <c r="CJ463" s="101">
        <v>0</v>
      </c>
      <c r="CK463" s="101">
        <v>0</v>
      </c>
      <c r="CL463" s="101">
        <v>0</v>
      </c>
      <c r="CM463" s="101">
        <v>0</v>
      </c>
      <c r="CN463" s="101">
        <v>0</v>
      </c>
      <c r="CO463" s="101">
        <v>0</v>
      </c>
      <c r="CP463" s="220">
        <v>0</v>
      </c>
      <c r="CQ463" s="216">
        <v>0</v>
      </c>
      <c r="CR463" s="222"/>
      <c r="CS463" s="198">
        <v>0</v>
      </c>
      <c r="CT463" s="198">
        <v>0</v>
      </c>
      <c r="CU463" s="198">
        <v>0</v>
      </c>
      <c r="CV463" s="198">
        <v>0</v>
      </c>
      <c r="CW463" s="222">
        <v>0.27777777777777779</v>
      </c>
      <c r="CX463" s="272">
        <v>0</v>
      </c>
      <c r="CY463" s="272">
        <v>0</v>
      </c>
      <c r="CZ463" s="272">
        <v>361</v>
      </c>
      <c r="DA463" s="272"/>
      <c r="DB463" s="272"/>
      <c r="DC463" s="272"/>
      <c r="DD463" s="230">
        <f t="shared" si="63"/>
        <v>0.27777777777777785</v>
      </c>
      <c r="DE463" s="273">
        <f t="shared" si="64"/>
        <v>0</v>
      </c>
      <c r="DF463" s="14">
        <f t="shared" si="65"/>
        <v>0</v>
      </c>
      <c r="DG463" s="148">
        <f t="shared" si="66"/>
        <v>0</v>
      </c>
      <c r="DH463" s="148">
        <f t="shared" si="67"/>
        <v>0</v>
      </c>
      <c r="DI463" s="273">
        <f t="shared" si="68"/>
        <v>0</v>
      </c>
      <c r="DJ463" s="264" t="str">
        <f t="shared" si="69"/>
        <v/>
      </c>
      <c r="DL463" s="14" t="str">
        <f>IFERROR(#REF!-AP463,"")</f>
        <v/>
      </c>
      <c r="DN463" s="274" t="str">
        <f>IFERROR(#REF!-M463,"")</f>
        <v/>
      </c>
      <c r="DO463" s="186" t="e">
        <f>IF(#REF!&gt;AQ463,0,1)</f>
        <v>#REF!</v>
      </c>
      <c r="DP463" s="186">
        <f t="shared" si="70"/>
        <v>1</v>
      </c>
      <c r="DQ463" s="186">
        <f t="shared" si="71"/>
        <v>1</v>
      </c>
      <c r="DR463" s="186"/>
      <c r="DS463" s="186"/>
      <c r="DT463" s="186"/>
      <c r="DU463" s="186"/>
      <c r="DV463" s="186"/>
      <c r="DW463" s="186"/>
      <c r="DX463" s="186"/>
      <c r="DY463" s="186"/>
      <c r="DZ463" s="186"/>
      <c r="EA463" s="186"/>
      <c r="EB463" s="186"/>
      <c r="EC463" s="186"/>
      <c r="ED463" s="186"/>
      <c r="EE463" s="186"/>
      <c r="EF463" s="186"/>
      <c r="EG463" s="186"/>
      <c r="EH463" s="186"/>
      <c r="EI463" s="186"/>
      <c r="EJ463" s="186"/>
    </row>
    <row r="464" spans="1:140" s="195" customFormat="1" ht="31.5" hidden="1" customHeight="1" x14ac:dyDescent="0.2">
      <c r="A464" s="214">
        <v>44948</v>
      </c>
      <c r="B464" s="194">
        <v>22</v>
      </c>
      <c r="C464" s="194">
        <v>1</v>
      </c>
      <c r="D464" s="193">
        <v>2023</v>
      </c>
      <c r="E464" s="194">
        <v>421</v>
      </c>
      <c r="F464" s="194">
        <v>673</v>
      </c>
      <c r="G464" s="194">
        <v>3</v>
      </c>
      <c r="H464" s="207" t="s">
        <v>293</v>
      </c>
      <c r="I464" s="148" t="s">
        <v>294</v>
      </c>
      <c r="J464" s="148" t="s">
        <v>193</v>
      </c>
      <c r="K464" s="148">
        <v>1</v>
      </c>
      <c r="L464" s="148">
        <v>4</v>
      </c>
      <c r="M464" s="208">
        <v>61</v>
      </c>
      <c r="N464" s="209">
        <v>57</v>
      </c>
      <c r="O464" s="210">
        <v>65</v>
      </c>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c r="AO464" s="271"/>
      <c r="AP464" s="218">
        <v>18</v>
      </c>
      <c r="AQ464" s="219">
        <v>200</v>
      </c>
      <c r="AR464" s="217"/>
      <c r="AS464" s="217"/>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t="s">
        <v>194</v>
      </c>
      <c r="BS464" s="186" t="s">
        <v>195</v>
      </c>
      <c r="BT464" s="186" t="s">
        <v>295</v>
      </c>
      <c r="BU464" s="186" t="s">
        <v>197</v>
      </c>
      <c r="BV464" s="186">
        <v>3</v>
      </c>
      <c r="BW464" s="186" t="s">
        <v>292</v>
      </c>
      <c r="BX464" s="186" t="s">
        <v>198</v>
      </c>
      <c r="BY464" s="221">
        <v>1.4999999999999999E-2</v>
      </c>
      <c r="BZ464" s="217">
        <v>0</v>
      </c>
      <c r="CA464" s="217">
        <v>0</v>
      </c>
      <c r="CB464" s="217">
        <v>0</v>
      </c>
      <c r="CC464" s="217">
        <v>0</v>
      </c>
      <c r="CD464" s="217">
        <v>0</v>
      </c>
      <c r="CE464" s="217">
        <v>0</v>
      </c>
      <c r="CF464" s="186">
        <v>0</v>
      </c>
      <c r="CG464" s="186">
        <v>0</v>
      </c>
      <c r="CH464" s="101">
        <v>0</v>
      </c>
      <c r="CI464" s="101">
        <v>0</v>
      </c>
      <c r="CJ464" s="101">
        <v>0</v>
      </c>
      <c r="CK464" s="101">
        <v>0</v>
      </c>
      <c r="CL464" s="101">
        <v>0</v>
      </c>
      <c r="CM464" s="101">
        <v>0</v>
      </c>
      <c r="CN464" s="101">
        <v>0</v>
      </c>
      <c r="CO464" s="101">
        <v>0</v>
      </c>
      <c r="CP464" s="220">
        <v>0</v>
      </c>
      <c r="CQ464" s="216">
        <v>0</v>
      </c>
      <c r="CR464" s="222"/>
      <c r="CS464" s="198">
        <v>0</v>
      </c>
      <c r="CT464" s="198">
        <v>0</v>
      </c>
      <c r="CU464" s="198"/>
      <c r="CV464" s="198"/>
      <c r="CW464" s="222"/>
      <c r="CX464" s="272"/>
      <c r="CY464" s="272">
        <v>0</v>
      </c>
      <c r="CZ464" s="272">
        <v>361</v>
      </c>
      <c r="DA464" s="272"/>
      <c r="DB464" s="272"/>
      <c r="DC464" s="272"/>
      <c r="DD464" s="230">
        <f t="shared" si="63"/>
        <v>-1</v>
      </c>
      <c r="DE464" s="273">
        <f t="shared" si="64"/>
        <v>0</v>
      </c>
      <c r="DF464" s="14">
        <f t="shared" si="65"/>
        <v>0</v>
      </c>
      <c r="DG464" s="148">
        <f t="shared" si="66"/>
        <v>0</v>
      </c>
      <c r="DH464" s="148" t="str">
        <f t="shared" si="67"/>
        <v/>
      </c>
      <c r="DI464" s="273">
        <f t="shared" si="68"/>
        <v>0</v>
      </c>
      <c r="DJ464" s="264" t="str">
        <f t="shared" si="69"/>
        <v/>
      </c>
      <c r="DL464" s="14" t="str">
        <f>IFERROR(#REF!-AP464,"")</f>
        <v/>
      </c>
      <c r="DN464" s="274" t="str">
        <f>IFERROR(#REF!-M464,"")</f>
        <v/>
      </c>
      <c r="DO464" s="186" t="e">
        <f>IF(#REF!&gt;AQ464,0,1)</f>
        <v>#REF!</v>
      </c>
      <c r="DP464" s="186">
        <f t="shared" si="70"/>
        <v>0</v>
      </c>
      <c r="DQ464" s="186">
        <f t="shared" si="71"/>
        <v>1</v>
      </c>
      <c r="DR464" s="186"/>
      <c r="DS464" s="186"/>
      <c r="DT464" s="186"/>
      <c r="DU464" s="186"/>
      <c r="DV464" s="186"/>
      <c r="DW464" s="186"/>
      <c r="DX464" s="186"/>
      <c r="DY464" s="186"/>
      <c r="DZ464" s="186"/>
      <c r="EA464" s="186"/>
      <c r="EB464" s="186"/>
      <c r="EC464" s="186"/>
      <c r="ED464" s="186"/>
      <c r="EE464" s="186"/>
      <c r="EF464" s="186"/>
      <c r="EG464" s="186"/>
      <c r="EH464" s="186"/>
      <c r="EI464" s="186"/>
      <c r="EJ464" s="186"/>
    </row>
    <row r="465" spans="1:140" s="195" customFormat="1" ht="31.5" hidden="1" customHeight="1" x14ac:dyDescent="0.2">
      <c r="A465" s="214">
        <v>44948</v>
      </c>
      <c r="B465" s="194">
        <v>22</v>
      </c>
      <c r="C465" s="194">
        <v>1</v>
      </c>
      <c r="D465" s="193">
        <v>2023</v>
      </c>
      <c r="E465" s="194">
        <v>236</v>
      </c>
      <c r="F465" s="194">
        <v>160</v>
      </c>
      <c r="G465" s="194">
        <v>4</v>
      </c>
      <c r="H465" s="207" t="s">
        <v>371</v>
      </c>
      <c r="I465" s="148" t="s">
        <v>372</v>
      </c>
      <c r="J465" s="148" t="s">
        <v>193</v>
      </c>
      <c r="K465" s="148">
        <v>2</v>
      </c>
      <c r="L465" s="148">
        <v>1</v>
      </c>
      <c r="M465" s="208">
        <v>200</v>
      </c>
      <c r="N465" s="209">
        <v>186</v>
      </c>
      <c r="O465" s="210">
        <v>214</v>
      </c>
      <c r="P465" s="196"/>
      <c r="Q465" s="196">
        <v>264</v>
      </c>
      <c r="R465" s="196">
        <v>272</v>
      </c>
      <c r="S465" s="196">
        <v>274</v>
      </c>
      <c r="T465" s="196"/>
      <c r="U465" s="196"/>
      <c r="V465" s="196">
        <v>206</v>
      </c>
      <c r="W465" s="196">
        <v>208</v>
      </c>
      <c r="X465" s="196">
        <v>202</v>
      </c>
      <c r="Y465" s="196"/>
      <c r="Z465" s="197">
        <v>97</v>
      </c>
      <c r="AA465" s="197"/>
      <c r="AB465" s="196"/>
      <c r="AC465" s="196">
        <v>254</v>
      </c>
      <c r="AD465" s="196">
        <v>275</v>
      </c>
      <c r="AE465" s="196">
        <v>261</v>
      </c>
      <c r="AF465" s="196"/>
      <c r="AG465" s="196"/>
      <c r="AH465" s="196">
        <v>190</v>
      </c>
      <c r="AI465" s="196">
        <v>198</v>
      </c>
      <c r="AJ465" s="196">
        <v>200</v>
      </c>
      <c r="AK465" s="196"/>
      <c r="AL465" s="197">
        <v>94</v>
      </c>
      <c r="AM465" s="197">
        <v>102</v>
      </c>
      <c r="AN465" s="271">
        <v>266.66666666666669</v>
      </c>
      <c r="AO465" s="271">
        <v>200.66666666666671</v>
      </c>
      <c r="AP465" s="218">
        <v>76</v>
      </c>
      <c r="AQ465" s="219">
        <v>95</v>
      </c>
      <c r="AR465" s="217">
        <v>73.720136518771326</v>
      </c>
      <c r="AS465" s="217">
        <v>97.666666666666671</v>
      </c>
      <c r="AT465" s="217"/>
      <c r="AU465" s="217"/>
      <c r="AV465" s="217">
        <v>864</v>
      </c>
      <c r="AW465" s="217">
        <v>3</v>
      </c>
      <c r="AX465" s="217"/>
      <c r="AY465" s="217">
        <v>5</v>
      </c>
      <c r="AZ465" s="217"/>
      <c r="BA465" s="217"/>
      <c r="BB465" s="217"/>
      <c r="BC465" s="217"/>
      <c r="BD465" s="217"/>
      <c r="BE465" s="217"/>
      <c r="BF465" s="217"/>
      <c r="BG465" s="217"/>
      <c r="BH465" s="217">
        <v>684</v>
      </c>
      <c r="BI465" s="217">
        <v>5</v>
      </c>
      <c r="BJ465" s="217">
        <v>3</v>
      </c>
      <c r="BK465" s="217">
        <v>2</v>
      </c>
      <c r="BL465" s="217"/>
      <c r="BM465" s="217"/>
      <c r="BN465" s="217"/>
      <c r="BO465" s="217"/>
      <c r="BP465" s="217"/>
      <c r="BQ465" s="217"/>
      <c r="BR465" s="186" t="s">
        <v>373</v>
      </c>
      <c r="BS465" s="186" t="s">
        <v>374</v>
      </c>
      <c r="BT465" s="186"/>
      <c r="BU465" s="186"/>
      <c r="BV465" s="186">
        <v>3</v>
      </c>
      <c r="BW465" s="186" t="s">
        <v>371</v>
      </c>
      <c r="BX465" s="186" t="s">
        <v>198</v>
      </c>
      <c r="BY465" s="221">
        <v>1.4999999999999999E-2</v>
      </c>
      <c r="BZ465" s="217">
        <v>8</v>
      </c>
      <c r="CA465" s="217">
        <v>8</v>
      </c>
      <c r="CB465" s="217">
        <v>872</v>
      </c>
      <c r="CC465" s="217">
        <v>10</v>
      </c>
      <c r="CD465" s="217">
        <v>10</v>
      </c>
      <c r="CE465" s="217">
        <v>694</v>
      </c>
      <c r="CF465" s="186">
        <v>8</v>
      </c>
      <c r="CG465" s="186">
        <v>3</v>
      </c>
      <c r="CH465" s="101">
        <v>7</v>
      </c>
      <c r="CI465" s="101">
        <v>0</v>
      </c>
      <c r="CJ465" s="101">
        <v>0</v>
      </c>
      <c r="CK465" s="101">
        <v>0</v>
      </c>
      <c r="CL465" s="101">
        <v>0</v>
      </c>
      <c r="CM465" s="101">
        <v>0</v>
      </c>
      <c r="CN465" s="101">
        <v>0</v>
      </c>
      <c r="CO465" s="101">
        <v>18</v>
      </c>
      <c r="CP465" s="220">
        <v>18</v>
      </c>
      <c r="CQ465" s="216">
        <v>1566</v>
      </c>
      <c r="CR465" s="222">
        <v>1.149425287356322E-2</v>
      </c>
      <c r="CS465" s="198">
        <v>3.6</v>
      </c>
      <c r="CT465" s="198">
        <v>313.2</v>
      </c>
      <c r="CU465" s="198">
        <v>3.6120000000000001</v>
      </c>
      <c r="CV465" s="198">
        <v>314.24400000000003</v>
      </c>
      <c r="CW465" s="222">
        <v>0.33333333333333343</v>
      </c>
      <c r="CX465" s="272">
        <v>0.2441666666666667</v>
      </c>
      <c r="CY465" s="272">
        <v>1952944.363636364</v>
      </c>
      <c r="CZ465" s="272">
        <v>361</v>
      </c>
      <c r="DA465" s="272"/>
      <c r="DB465" s="272"/>
      <c r="DC465" s="272"/>
      <c r="DD465" s="230">
        <f t="shared" si="63"/>
        <v>0.33333333333333343</v>
      </c>
      <c r="DE465" s="273">
        <f t="shared" si="64"/>
        <v>1548</v>
      </c>
      <c r="DF465" s="14">
        <f t="shared" si="65"/>
        <v>18</v>
      </c>
      <c r="DG465" s="148">
        <f t="shared" si="66"/>
        <v>18</v>
      </c>
      <c r="DH465" s="148">
        <f t="shared" si="67"/>
        <v>0.2</v>
      </c>
      <c r="DI465" s="273">
        <f t="shared" si="68"/>
        <v>1566</v>
      </c>
      <c r="DJ465" s="264">
        <f t="shared" si="69"/>
        <v>1.1494252873563218E-2</v>
      </c>
      <c r="DL465" s="14" t="str">
        <f>IFERROR(#REF!-AP465,"")</f>
        <v/>
      </c>
      <c r="DN465" s="274" t="str">
        <f>IFERROR(#REF!-M465,"")</f>
        <v/>
      </c>
      <c r="DO465" s="186" t="e">
        <f>IF(#REF!&gt;AQ465,0,1)</f>
        <v>#REF!</v>
      </c>
      <c r="DP465" s="186">
        <f t="shared" si="70"/>
        <v>1</v>
      </c>
      <c r="DQ465" s="186">
        <f t="shared" si="71"/>
        <v>1</v>
      </c>
      <c r="DR465" s="186"/>
      <c r="DS465" s="186"/>
      <c r="DT465" s="186"/>
      <c r="DU465" s="186"/>
      <c r="DV465" s="186"/>
      <c r="DW465" s="186"/>
      <c r="DX465" s="186"/>
      <c r="DY465" s="186"/>
      <c r="DZ465" s="186"/>
      <c r="EA465" s="186"/>
      <c r="EB465" s="186"/>
      <c r="EC465" s="186"/>
      <c r="ED465" s="186"/>
      <c r="EE465" s="186"/>
      <c r="EF465" s="186"/>
      <c r="EG465" s="186"/>
      <c r="EH465" s="186"/>
      <c r="EI465" s="186"/>
      <c r="EJ465" s="186"/>
    </row>
    <row r="466" spans="1:140" s="195" customFormat="1" ht="31.5" hidden="1" customHeight="1" x14ac:dyDescent="0.2">
      <c r="A466" s="214">
        <v>44948</v>
      </c>
      <c r="B466" s="194">
        <v>22</v>
      </c>
      <c r="C466" s="194">
        <v>1</v>
      </c>
      <c r="D466" s="193">
        <v>2023</v>
      </c>
      <c r="E466" s="194">
        <v>425</v>
      </c>
      <c r="F466" s="194">
        <v>674</v>
      </c>
      <c r="G466" s="194">
        <v>5</v>
      </c>
      <c r="H466" s="207" t="s">
        <v>238</v>
      </c>
      <c r="I466" s="148" t="s">
        <v>239</v>
      </c>
      <c r="J466" s="148" t="s">
        <v>217</v>
      </c>
      <c r="K466" s="148">
        <v>2</v>
      </c>
      <c r="L466" s="148">
        <v>1</v>
      </c>
      <c r="M466" s="208">
        <v>256</v>
      </c>
      <c r="N466" s="209">
        <v>240</v>
      </c>
      <c r="O466" s="210">
        <v>274</v>
      </c>
      <c r="P466" s="196"/>
      <c r="Q466" s="196">
        <v>352</v>
      </c>
      <c r="R466" s="196">
        <v>341</v>
      </c>
      <c r="S466" s="196">
        <v>350</v>
      </c>
      <c r="T466" s="196"/>
      <c r="U466" s="196"/>
      <c r="V466" s="196">
        <v>295</v>
      </c>
      <c r="W466" s="196">
        <v>283</v>
      </c>
      <c r="X466" s="196">
        <v>273</v>
      </c>
      <c r="Y466" s="196"/>
      <c r="Z466" s="197">
        <v>103</v>
      </c>
      <c r="AA466" s="197"/>
      <c r="AB466" s="196"/>
      <c r="AC466" s="196">
        <v>368</v>
      </c>
      <c r="AD466" s="196">
        <v>367</v>
      </c>
      <c r="AE466" s="196">
        <v>385</v>
      </c>
      <c r="AF466" s="196"/>
      <c r="AG466" s="196"/>
      <c r="AH466" s="196">
        <v>262</v>
      </c>
      <c r="AI466" s="196">
        <v>260</v>
      </c>
      <c r="AJ466" s="196">
        <v>261</v>
      </c>
      <c r="AK466" s="196"/>
      <c r="AL466" s="197">
        <v>100</v>
      </c>
      <c r="AM466" s="197">
        <v>104</v>
      </c>
      <c r="AN466" s="271">
        <v>360.5</v>
      </c>
      <c r="AO466" s="271">
        <v>272.33333333333331</v>
      </c>
      <c r="AP466" s="218">
        <v>60</v>
      </c>
      <c r="AQ466" s="219">
        <v>120</v>
      </c>
      <c r="AR466" s="217">
        <v>70.358306188925084</v>
      </c>
      <c r="AS466" s="217">
        <v>102.3333333333333</v>
      </c>
      <c r="AT466" s="217"/>
      <c r="AU466" s="217"/>
      <c r="AV466" s="217">
        <v>1400</v>
      </c>
      <c r="AW466" s="217"/>
      <c r="AX466" s="217">
        <v>4</v>
      </c>
      <c r="AY466" s="217"/>
      <c r="AZ466" s="217">
        <v>6</v>
      </c>
      <c r="BA466" s="217"/>
      <c r="BB466" s="217"/>
      <c r="BC466" s="217"/>
      <c r="BD466" s="217"/>
      <c r="BE466" s="217"/>
      <c r="BF466" s="217"/>
      <c r="BG466" s="217"/>
      <c r="BH466" s="217"/>
      <c r="BI466" s="217">
        <v>2</v>
      </c>
      <c r="BJ466" s="217">
        <v>4</v>
      </c>
      <c r="BK466" s="217">
        <v>2</v>
      </c>
      <c r="BL466" s="217"/>
      <c r="BM466" s="217"/>
      <c r="BN466" s="217"/>
      <c r="BO466" s="217"/>
      <c r="BP466" s="217"/>
      <c r="BQ466" s="217"/>
      <c r="BR466" s="186" t="s">
        <v>194</v>
      </c>
      <c r="BS466" s="186" t="s">
        <v>195</v>
      </c>
      <c r="BT466" s="186" t="s">
        <v>240</v>
      </c>
      <c r="BU466" s="186" t="s">
        <v>219</v>
      </c>
      <c r="BV466" s="186">
        <v>3</v>
      </c>
      <c r="BW466" s="186" t="s">
        <v>238</v>
      </c>
      <c r="BX466" s="186" t="s">
        <v>198</v>
      </c>
      <c r="BY466" s="221">
        <v>1.4999999999999999E-2</v>
      </c>
      <c r="BZ466" s="217">
        <v>10</v>
      </c>
      <c r="CA466" s="217">
        <v>10</v>
      </c>
      <c r="CB466" s="217">
        <v>1410</v>
      </c>
      <c r="CC466" s="217">
        <v>8</v>
      </c>
      <c r="CD466" s="217">
        <v>8</v>
      </c>
      <c r="CE466" s="217">
        <v>8</v>
      </c>
      <c r="CF466" s="186">
        <v>2</v>
      </c>
      <c r="CG466" s="186">
        <v>8</v>
      </c>
      <c r="CH466" s="101">
        <v>2</v>
      </c>
      <c r="CI466" s="101">
        <v>6</v>
      </c>
      <c r="CJ466" s="101">
        <v>0</v>
      </c>
      <c r="CK466" s="101">
        <v>0</v>
      </c>
      <c r="CL466" s="101">
        <v>0</v>
      </c>
      <c r="CM466" s="101">
        <v>0</v>
      </c>
      <c r="CN466" s="101">
        <v>0</v>
      </c>
      <c r="CO466" s="101">
        <v>18</v>
      </c>
      <c r="CP466" s="220">
        <v>18</v>
      </c>
      <c r="CQ466" s="216">
        <v>1418</v>
      </c>
      <c r="CR466" s="222">
        <v>1.2693935119887159E-2</v>
      </c>
      <c r="CS466" s="198">
        <v>4.6079999999999997</v>
      </c>
      <c r="CT466" s="198">
        <v>363.00799999999998</v>
      </c>
      <c r="CU466" s="198">
        <v>4.9020000000000001</v>
      </c>
      <c r="CV466" s="198">
        <v>386.16866666666658</v>
      </c>
      <c r="CW466" s="222">
        <v>0.408203125</v>
      </c>
      <c r="CX466" s="272">
        <v>0.2558333333333333</v>
      </c>
      <c r="CY466" s="272">
        <v>1396085.4545454551</v>
      </c>
      <c r="CZ466" s="272">
        <v>361</v>
      </c>
      <c r="DA466" s="272"/>
      <c r="DB466" s="272"/>
      <c r="DC466" s="272"/>
      <c r="DD466" s="230">
        <f t="shared" si="63"/>
        <v>0.408203125</v>
      </c>
      <c r="DE466" s="273">
        <f t="shared" si="64"/>
        <v>1400</v>
      </c>
      <c r="DF466" s="14">
        <f t="shared" si="65"/>
        <v>18</v>
      </c>
      <c r="DG466" s="148">
        <f t="shared" si="66"/>
        <v>18</v>
      </c>
      <c r="DH466" s="148">
        <f t="shared" si="67"/>
        <v>0.3</v>
      </c>
      <c r="DI466" s="273">
        <f t="shared" si="68"/>
        <v>1418</v>
      </c>
      <c r="DJ466" s="264">
        <f t="shared" si="69"/>
        <v>1.2693935119887164E-2</v>
      </c>
      <c r="DL466" s="14" t="str">
        <f>IFERROR(#REF!-AP466,"")</f>
        <v/>
      </c>
      <c r="DN466" s="274" t="str">
        <f>IFERROR(#REF!-M466,"")</f>
        <v/>
      </c>
      <c r="DO466" s="186" t="e">
        <f>IF(#REF!&gt;AQ466,0,1)</f>
        <v>#REF!</v>
      </c>
      <c r="DP466" s="186">
        <f t="shared" si="70"/>
        <v>1</v>
      </c>
      <c r="DQ466" s="186">
        <f t="shared" si="71"/>
        <v>1</v>
      </c>
      <c r="DR466" s="186"/>
      <c r="DS466" s="186"/>
      <c r="DT466" s="186"/>
      <c r="DU466" s="186"/>
      <c r="DV466" s="186"/>
      <c r="DW466" s="186"/>
      <c r="DX466" s="186"/>
      <c r="DY466" s="186"/>
      <c r="DZ466" s="186"/>
      <c r="EA466" s="186"/>
      <c r="EB466" s="186"/>
      <c r="EC466" s="186"/>
      <c r="ED466" s="186"/>
      <c r="EE466" s="186"/>
      <c r="EF466" s="186"/>
      <c r="EG466" s="186"/>
      <c r="EH466" s="186"/>
      <c r="EI466" s="186"/>
      <c r="EJ466" s="186"/>
    </row>
    <row r="467" spans="1:140" s="195" customFormat="1" ht="31.5" hidden="1" customHeight="1" x14ac:dyDescent="0.2">
      <c r="A467" s="214">
        <v>44948</v>
      </c>
      <c r="B467" s="194">
        <v>22</v>
      </c>
      <c r="C467" s="194">
        <v>1</v>
      </c>
      <c r="D467" s="193">
        <v>2023</v>
      </c>
      <c r="E467" s="194">
        <v>18</v>
      </c>
      <c r="F467" s="194">
        <v>49</v>
      </c>
      <c r="G467" s="194">
        <v>6</v>
      </c>
      <c r="H467" s="207" t="s">
        <v>244</v>
      </c>
      <c r="I467" s="148" t="s">
        <v>245</v>
      </c>
      <c r="J467" s="148" t="s">
        <v>217</v>
      </c>
      <c r="K467" s="148">
        <v>3</v>
      </c>
      <c r="L467" s="148">
        <v>3</v>
      </c>
      <c r="M467" s="208">
        <v>100</v>
      </c>
      <c r="N467" s="209">
        <v>95</v>
      </c>
      <c r="O467" s="210">
        <v>104</v>
      </c>
      <c r="P467" s="196"/>
      <c r="Q467" s="196">
        <v>138</v>
      </c>
      <c r="R467" s="196">
        <v>136</v>
      </c>
      <c r="S467" s="196"/>
      <c r="T467" s="196"/>
      <c r="U467" s="196"/>
      <c r="V467" s="196">
        <v>101</v>
      </c>
      <c r="W467" s="196">
        <v>103</v>
      </c>
      <c r="X467" s="196"/>
      <c r="Y467" s="196"/>
      <c r="Z467" s="197"/>
      <c r="AA467" s="197"/>
      <c r="AB467" s="196"/>
      <c r="AC467" s="196"/>
      <c r="AD467" s="196"/>
      <c r="AE467" s="196"/>
      <c r="AF467" s="196"/>
      <c r="AG467" s="196"/>
      <c r="AH467" s="196"/>
      <c r="AI467" s="196"/>
      <c r="AJ467" s="196"/>
      <c r="AK467" s="196"/>
      <c r="AL467" s="197"/>
      <c r="AM467" s="197"/>
      <c r="AN467" s="271">
        <v>137</v>
      </c>
      <c r="AO467" s="271">
        <v>102</v>
      </c>
      <c r="AP467" s="218">
        <v>101</v>
      </c>
      <c r="AQ467" s="219">
        <v>107</v>
      </c>
      <c r="AR467" s="217"/>
      <c r="AS467" s="217"/>
      <c r="AT467" s="217"/>
      <c r="AU467" s="217"/>
      <c r="AV467" s="217">
        <v>588</v>
      </c>
      <c r="AW467" s="217"/>
      <c r="AX467" s="217"/>
      <c r="AY467" s="217">
        <v>3</v>
      </c>
      <c r="AZ467" s="217">
        <v>2</v>
      </c>
      <c r="BA467" s="217"/>
      <c r="BB467" s="217"/>
      <c r="BC467" s="217"/>
      <c r="BD467" s="217"/>
      <c r="BE467" s="217"/>
      <c r="BF467" s="217"/>
      <c r="BG467" s="217"/>
      <c r="BH467" s="217">
        <v>1092</v>
      </c>
      <c r="BI467" s="217"/>
      <c r="BJ467" s="217"/>
      <c r="BK467" s="217"/>
      <c r="BL467" s="217"/>
      <c r="BM467" s="217"/>
      <c r="BN467" s="217"/>
      <c r="BO467" s="217"/>
      <c r="BP467" s="217"/>
      <c r="BQ467" s="217"/>
      <c r="BR467" s="186" t="s">
        <v>194</v>
      </c>
      <c r="BS467" s="186" t="s">
        <v>195</v>
      </c>
      <c r="BT467" s="186" t="s">
        <v>246</v>
      </c>
      <c r="BU467" s="186" t="s">
        <v>219</v>
      </c>
      <c r="BV467" s="186">
        <v>3</v>
      </c>
      <c r="BW467" s="186" t="s">
        <v>247</v>
      </c>
      <c r="BX467" s="186" t="s">
        <v>198</v>
      </c>
      <c r="BY467" s="221">
        <v>1.4999999999999999E-2</v>
      </c>
      <c r="BZ467" s="217">
        <v>5</v>
      </c>
      <c r="CA467" s="217">
        <v>1.666666666666667</v>
      </c>
      <c r="CB467" s="217">
        <v>589</v>
      </c>
      <c r="CC467" s="217">
        <v>0</v>
      </c>
      <c r="CD467" s="217">
        <v>0</v>
      </c>
      <c r="CE467" s="217">
        <v>1092</v>
      </c>
      <c r="CF467" s="186">
        <v>0</v>
      </c>
      <c r="CG467" s="186">
        <v>0</v>
      </c>
      <c r="CH467" s="101">
        <v>1</v>
      </c>
      <c r="CI467" s="101">
        <v>0</v>
      </c>
      <c r="CJ467" s="101">
        <v>0</v>
      </c>
      <c r="CK467" s="101">
        <v>0</v>
      </c>
      <c r="CL467" s="101">
        <v>0</v>
      </c>
      <c r="CM467" s="101">
        <v>0</v>
      </c>
      <c r="CN467" s="101">
        <v>0</v>
      </c>
      <c r="CO467" s="101">
        <v>5</v>
      </c>
      <c r="CP467" s="220">
        <v>1</v>
      </c>
      <c r="CQ467" s="216">
        <v>1681</v>
      </c>
      <c r="CR467" s="222">
        <v>9.914733293674401E-4</v>
      </c>
      <c r="CS467" s="198">
        <v>0.16666666666666671</v>
      </c>
      <c r="CT467" s="198">
        <v>168.1</v>
      </c>
      <c r="CU467" s="198">
        <v>0.17</v>
      </c>
      <c r="CV467" s="198">
        <v>171.46199999999999</v>
      </c>
      <c r="CW467" s="222">
        <v>0.37</v>
      </c>
      <c r="CX467" s="272"/>
      <c r="CY467" s="272">
        <v>2785951.8636363642</v>
      </c>
      <c r="CZ467" s="272">
        <v>361</v>
      </c>
      <c r="DA467" s="272"/>
      <c r="DB467" s="272"/>
      <c r="DC467" s="272"/>
      <c r="DD467" s="230">
        <f t="shared" si="63"/>
        <v>0.37</v>
      </c>
      <c r="DE467" s="273">
        <f t="shared" si="64"/>
        <v>1680</v>
      </c>
      <c r="DF467" s="14">
        <f t="shared" si="65"/>
        <v>5</v>
      </c>
      <c r="DG467" s="148">
        <f t="shared" si="66"/>
        <v>2</v>
      </c>
      <c r="DH467" s="148" t="str">
        <f t="shared" si="67"/>
        <v/>
      </c>
      <c r="DI467" s="273">
        <f t="shared" si="68"/>
        <v>1682</v>
      </c>
      <c r="DJ467" s="264">
        <f t="shared" si="69"/>
        <v>1.1890606420927466E-3</v>
      </c>
      <c r="DL467" s="14" t="str">
        <f>IFERROR(#REF!-AP467,"")</f>
        <v/>
      </c>
      <c r="DN467" s="274" t="str">
        <f>IFERROR(#REF!-M467,"")</f>
        <v/>
      </c>
      <c r="DO467" s="186" t="e">
        <f>IF(#REF!&gt;AQ467,0,1)</f>
        <v>#REF!</v>
      </c>
      <c r="DP467" s="186">
        <f t="shared" si="70"/>
        <v>1</v>
      </c>
      <c r="DQ467" s="186">
        <f t="shared" si="71"/>
        <v>1</v>
      </c>
      <c r="DR467" s="186"/>
      <c r="DS467" s="186"/>
      <c r="DT467" s="186"/>
      <c r="DU467" s="186"/>
      <c r="DV467" s="186"/>
      <c r="DW467" s="186"/>
      <c r="DX467" s="186"/>
      <c r="DY467" s="186"/>
      <c r="DZ467" s="186"/>
      <c r="EA467" s="186"/>
      <c r="EB467" s="186"/>
      <c r="EC467" s="186"/>
      <c r="ED467" s="186"/>
      <c r="EE467" s="186"/>
      <c r="EF467" s="186"/>
      <c r="EG467" s="186"/>
      <c r="EH467" s="186"/>
      <c r="EI467" s="186"/>
      <c r="EJ467" s="186"/>
    </row>
    <row r="468" spans="1:140" s="195" customFormat="1" ht="31.5" hidden="1" customHeight="1" x14ac:dyDescent="0.2">
      <c r="A468" s="214">
        <v>44948</v>
      </c>
      <c r="B468" s="194">
        <v>22</v>
      </c>
      <c r="C468" s="194">
        <v>1</v>
      </c>
      <c r="D468" s="193">
        <v>2023</v>
      </c>
      <c r="E468" s="194">
        <v>18</v>
      </c>
      <c r="F468" s="194">
        <v>50</v>
      </c>
      <c r="G468" s="194">
        <v>6</v>
      </c>
      <c r="H468" s="207" t="s">
        <v>248</v>
      </c>
      <c r="I468" s="148" t="s">
        <v>249</v>
      </c>
      <c r="J468" s="148" t="s">
        <v>217</v>
      </c>
      <c r="K468" s="148">
        <v>3</v>
      </c>
      <c r="L468" s="148">
        <v>3</v>
      </c>
      <c r="M468" s="208">
        <v>54</v>
      </c>
      <c r="N468" s="209">
        <v>51</v>
      </c>
      <c r="O468" s="210">
        <v>56</v>
      </c>
      <c r="P468" s="196"/>
      <c r="Q468" s="196">
        <v>64</v>
      </c>
      <c r="R468" s="196">
        <v>65</v>
      </c>
      <c r="S468" s="196"/>
      <c r="T468" s="196"/>
      <c r="U468" s="196"/>
      <c r="V468" s="196">
        <v>53</v>
      </c>
      <c r="W468" s="196">
        <v>54</v>
      </c>
      <c r="X468" s="196"/>
      <c r="Y468" s="196"/>
      <c r="Z468" s="197">
        <v>101</v>
      </c>
      <c r="AA468" s="197"/>
      <c r="AB468" s="196"/>
      <c r="AC468" s="196"/>
      <c r="AD468" s="196"/>
      <c r="AE468" s="196"/>
      <c r="AF468" s="196"/>
      <c r="AG468" s="196"/>
      <c r="AH468" s="196"/>
      <c r="AI468" s="196"/>
      <c r="AJ468" s="196"/>
      <c r="AK468" s="196"/>
      <c r="AL468" s="197"/>
      <c r="AM468" s="197"/>
      <c r="AN468" s="271">
        <v>64.5</v>
      </c>
      <c r="AO468" s="271">
        <v>53.5</v>
      </c>
      <c r="AP468" s="218">
        <v>101</v>
      </c>
      <c r="AQ468" s="219">
        <v>107</v>
      </c>
      <c r="AR468" s="217">
        <v>106.9306930693069</v>
      </c>
      <c r="AS468" s="217">
        <v>101</v>
      </c>
      <c r="AT468" s="217"/>
      <c r="AU468" s="217"/>
      <c r="AV468" s="217">
        <v>588</v>
      </c>
      <c r="AW468" s="217"/>
      <c r="AX468" s="217"/>
      <c r="AY468" s="217">
        <v>5</v>
      </c>
      <c r="AZ468" s="217"/>
      <c r="BA468" s="217"/>
      <c r="BB468" s="217"/>
      <c r="BC468" s="217"/>
      <c r="BD468" s="217"/>
      <c r="BE468" s="217"/>
      <c r="BF468" s="217"/>
      <c r="BG468" s="217"/>
      <c r="BH468" s="217">
        <v>1092</v>
      </c>
      <c r="BI468" s="217"/>
      <c r="BJ468" s="217"/>
      <c r="BK468" s="217"/>
      <c r="BL468" s="217"/>
      <c r="BM468" s="217"/>
      <c r="BN468" s="217"/>
      <c r="BO468" s="217"/>
      <c r="BP468" s="217"/>
      <c r="BQ468" s="217"/>
      <c r="BR468" s="186" t="s">
        <v>194</v>
      </c>
      <c r="BS468" s="186" t="s">
        <v>195</v>
      </c>
      <c r="BT468" s="186" t="s">
        <v>250</v>
      </c>
      <c r="BU468" s="186" t="s">
        <v>219</v>
      </c>
      <c r="BV468" s="186">
        <v>3</v>
      </c>
      <c r="BW468" s="186" t="s">
        <v>247</v>
      </c>
      <c r="BX468" s="186" t="s">
        <v>198</v>
      </c>
      <c r="BY468" s="221">
        <v>1.4999999999999999E-2</v>
      </c>
      <c r="BZ468" s="217">
        <v>5</v>
      </c>
      <c r="CA468" s="217">
        <v>1.666666666666667</v>
      </c>
      <c r="CB468" s="217">
        <v>589</v>
      </c>
      <c r="CC468" s="217">
        <v>0</v>
      </c>
      <c r="CD468" s="217">
        <v>0</v>
      </c>
      <c r="CE468" s="217">
        <v>1092</v>
      </c>
      <c r="CF468" s="186">
        <v>0</v>
      </c>
      <c r="CG468" s="186">
        <v>0</v>
      </c>
      <c r="CH468" s="101">
        <v>1</v>
      </c>
      <c r="CI468" s="101">
        <v>0</v>
      </c>
      <c r="CJ468" s="101">
        <v>0</v>
      </c>
      <c r="CK468" s="101">
        <v>0</v>
      </c>
      <c r="CL468" s="101">
        <v>0</v>
      </c>
      <c r="CM468" s="101">
        <v>0</v>
      </c>
      <c r="CN468" s="101">
        <v>0</v>
      </c>
      <c r="CO468" s="101">
        <v>5</v>
      </c>
      <c r="CP468" s="220">
        <v>1</v>
      </c>
      <c r="CQ468" s="216">
        <v>1681</v>
      </c>
      <c r="CR468" s="222">
        <v>9.914733293674401E-4</v>
      </c>
      <c r="CS468" s="198">
        <v>0.09</v>
      </c>
      <c r="CT468" s="198">
        <v>90.774000000000001</v>
      </c>
      <c r="CU468" s="198">
        <v>8.9166666666666672E-2</v>
      </c>
      <c r="CV468" s="198">
        <v>89.933499999999995</v>
      </c>
      <c r="CW468" s="222">
        <v>0.19444444444444439</v>
      </c>
      <c r="CX468" s="272">
        <v>1.558641975308642E-2</v>
      </c>
      <c r="CY468" s="272">
        <v>2785951.8636363642</v>
      </c>
      <c r="CZ468" s="272">
        <v>361</v>
      </c>
      <c r="DA468" s="272"/>
      <c r="DB468" s="272"/>
      <c r="DC468" s="272"/>
      <c r="DD468" s="230">
        <f t="shared" si="63"/>
        <v>0.19444444444444445</v>
      </c>
      <c r="DE468" s="273">
        <f t="shared" si="64"/>
        <v>1680</v>
      </c>
      <c r="DF468" s="14">
        <f t="shared" si="65"/>
        <v>5</v>
      </c>
      <c r="DG468" s="148">
        <f t="shared" si="66"/>
        <v>2</v>
      </c>
      <c r="DH468" s="148">
        <f t="shared" si="67"/>
        <v>0</v>
      </c>
      <c r="DI468" s="273">
        <f t="shared" si="68"/>
        <v>1682</v>
      </c>
      <c r="DJ468" s="264">
        <f t="shared" si="69"/>
        <v>1.1890606420927466E-3</v>
      </c>
      <c r="DL468" s="14" t="str">
        <f>IFERROR(#REF!-AP468,"")</f>
        <v/>
      </c>
      <c r="DN468" s="274" t="str">
        <f>IFERROR(#REF!-M468,"")</f>
        <v/>
      </c>
      <c r="DO468" s="186" t="e">
        <f>IF(#REF!&gt;AQ468,0,1)</f>
        <v>#REF!</v>
      </c>
      <c r="DP468" s="186">
        <f t="shared" si="70"/>
        <v>1</v>
      </c>
      <c r="DQ468" s="186">
        <f t="shared" si="71"/>
        <v>1</v>
      </c>
      <c r="DR468" s="186"/>
      <c r="DS468" s="186"/>
      <c r="DT468" s="186"/>
      <c r="DU468" s="186"/>
      <c r="DV468" s="186"/>
      <c r="DW468" s="186"/>
      <c r="DX468" s="186"/>
      <c r="DY468" s="186"/>
      <c r="DZ468" s="186"/>
      <c r="EA468" s="186"/>
      <c r="EB468" s="186"/>
      <c r="EC468" s="186"/>
      <c r="ED468" s="186"/>
      <c r="EE468" s="186"/>
      <c r="EF468" s="186"/>
      <c r="EG468" s="186"/>
      <c r="EH468" s="186"/>
      <c r="EI468" s="186"/>
      <c r="EJ468" s="186"/>
    </row>
    <row r="469" spans="1:140" s="195" customFormat="1" ht="31.5" hidden="1" customHeight="1" x14ac:dyDescent="0.2">
      <c r="A469" s="214">
        <v>44948</v>
      </c>
      <c r="B469" s="194">
        <v>22</v>
      </c>
      <c r="C469" s="194">
        <v>1</v>
      </c>
      <c r="D469" s="193">
        <v>2023</v>
      </c>
      <c r="E469" s="194">
        <v>406</v>
      </c>
      <c r="F469" s="194">
        <v>623</v>
      </c>
      <c r="G469" s="194">
        <v>6</v>
      </c>
      <c r="H469" s="207" t="s">
        <v>446</v>
      </c>
      <c r="I469" s="148" t="s">
        <v>447</v>
      </c>
      <c r="J469" s="148" t="s">
        <v>193</v>
      </c>
      <c r="K469" s="148">
        <v>1</v>
      </c>
      <c r="L469" s="148">
        <v>5</v>
      </c>
      <c r="M469" s="208">
        <v>599</v>
      </c>
      <c r="N469" s="209">
        <v>551</v>
      </c>
      <c r="O469" s="210">
        <v>646</v>
      </c>
      <c r="P469" s="196"/>
      <c r="Q469" s="196"/>
      <c r="R469" s="196"/>
      <c r="S469" s="196"/>
      <c r="T469" s="196"/>
      <c r="U469" s="196"/>
      <c r="V469" s="196"/>
      <c r="W469" s="196"/>
      <c r="X469" s="196"/>
      <c r="Y469" s="196"/>
      <c r="Z469" s="197"/>
      <c r="AA469" s="197"/>
      <c r="AB469" s="196"/>
      <c r="AC469" s="196">
        <v>930</v>
      </c>
      <c r="AD469" s="196">
        <v>755</v>
      </c>
      <c r="AE469" s="196">
        <v>728</v>
      </c>
      <c r="AF469" s="196"/>
      <c r="AG469" s="196"/>
      <c r="AH469" s="196">
        <v>610</v>
      </c>
      <c r="AI469" s="196">
        <v>611</v>
      </c>
      <c r="AJ469" s="196">
        <v>600</v>
      </c>
      <c r="AK469" s="196"/>
      <c r="AL469" s="197"/>
      <c r="AM469" s="197"/>
      <c r="AN469" s="271">
        <v>804.33333333333337</v>
      </c>
      <c r="AO469" s="271">
        <v>607</v>
      </c>
      <c r="AP469" s="218">
        <v>23</v>
      </c>
      <c r="AQ469" s="219">
        <v>157</v>
      </c>
      <c r="AR469" s="217"/>
      <c r="AS469" s="217"/>
      <c r="AT469" s="217"/>
      <c r="AU469" s="217"/>
      <c r="AV469" s="217"/>
      <c r="AW469" s="217"/>
      <c r="AX469" s="217"/>
      <c r="AY469" s="217">
        <v>1</v>
      </c>
      <c r="AZ469" s="217"/>
      <c r="BA469" s="217"/>
      <c r="BB469" s="217"/>
      <c r="BC469" s="217"/>
      <c r="BD469" s="217"/>
      <c r="BE469" s="217"/>
      <c r="BF469" s="217"/>
      <c r="BG469" s="217"/>
      <c r="BH469" s="217"/>
      <c r="BI469" s="217">
        <v>1</v>
      </c>
      <c r="BJ469" s="217">
        <v>1</v>
      </c>
      <c r="BK469" s="217">
        <v>1</v>
      </c>
      <c r="BL469" s="217"/>
      <c r="BM469" s="217"/>
      <c r="BN469" s="217"/>
      <c r="BO469" s="217"/>
      <c r="BP469" s="217"/>
      <c r="BQ469" s="217"/>
      <c r="BR469" s="186" t="s">
        <v>201</v>
      </c>
      <c r="BS469" s="186" t="s">
        <v>202</v>
      </c>
      <c r="BT469" s="186" t="s">
        <v>448</v>
      </c>
      <c r="BU469" s="186"/>
      <c r="BV469" s="186">
        <v>3</v>
      </c>
      <c r="BW469" s="186" t="s">
        <v>449</v>
      </c>
      <c r="BX469" s="186" t="s">
        <v>198</v>
      </c>
      <c r="BY469" s="221">
        <v>1.4999999999999999E-2</v>
      </c>
      <c r="BZ469" s="217">
        <v>1</v>
      </c>
      <c r="CA469" s="217">
        <v>0.2</v>
      </c>
      <c r="CB469" s="217">
        <v>0</v>
      </c>
      <c r="CC469" s="217">
        <v>3</v>
      </c>
      <c r="CD469" s="217">
        <v>0.6</v>
      </c>
      <c r="CE469" s="217">
        <v>0</v>
      </c>
      <c r="CF469" s="186">
        <v>0</v>
      </c>
      <c r="CG469" s="186">
        <v>0</v>
      </c>
      <c r="CH469" s="101">
        <v>0</v>
      </c>
      <c r="CI469" s="101">
        <v>0</v>
      </c>
      <c r="CJ469" s="101">
        <v>0</v>
      </c>
      <c r="CK469" s="101">
        <v>0</v>
      </c>
      <c r="CL469" s="101">
        <v>0</v>
      </c>
      <c r="CM469" s="101">
        <v>0</v>
      </c>
      <c r="CN469" s="101">
        <v>0</v>
      </c>
      <c r="CO469" s="101">
        <v>4</v>
      </c>
      <c r="CP469" s="220">
        <v>0</v>
      </c>
      <c r="CQ469" s="216">
        <v>0</v>
      </c>
      <c r="CR469" s="222"/>
      <c r="CS469" s="198">
        <v>0.47920000000000013</v>
      </c>
      <c r="CT469" s="198">
        <v>0</v>
      </c>
      <c r="CU469" s="198">
        <v>0.48559999999999998</v>
      </c>
      <c r="CV469" s="198">
        <v>0</v>
      </c>
      <c r="CW469" s="222">
        <v>0.34279354479688368</v>
      </c>
      <c r="CX469" s="272"/>
      <c r="CY469" s="272">
        <v>0</v>
      </c>
      <c r="CZ469" s="272">
        <v>361</v>
      </c>
      <c r="DA469" s="272"/>
      <c r="DB469" s="272"/>
      <c r="DC469" s="272"/>
      <c r="DD469" s="230">
        <f t="shared" si="63"/>
        <v>0.34279354479688373</v>
      </c>
      <c r="DE469" s="273">
        <f t="shared" si="64"/>
        <v>0</v>
      </c>
      <c r="DF469" s="14">
        <f t="shared" si="65"/>
        <v>4</v>
      </c>
      <c r="DG469" s="148">
        <f t="shared" si="66"/>
        <v>1</v>
      </c>
      <c r="DH469" s="148" t="str">
        <f t="shared" si="67"/>
        <v/>
      </c>
      <c r="DI469" s="273">
        <f t="shared" si="68"/>
        <v>1</v>
      </c>
      <c r="DJ469" s="264">
        <f t="shared" si="69"/>
        <v>1</v>
      </c>
      <c r="DL469" s="14" t="str">
        <f>IFERROR(#REF!-AP469,"")</f>
        <v/>
      </c>
      <c r="DN469" s="274" t="str">
        <f>IFERROR(#REF!-M469,"")</f>
        <v/>
      </c>
      <c r="DO469" s="186" t="e">
        <f>IF(#REF!&gt;AQ469,0,1)</f>
        <v>#REF!</v>
      </c>
      <c r="DP469" s="186">
        <f t="shared" si="70"/>
        <v>1</v>
      </c>
      <c r="DQ469" s="186">
        <f t="shared" si="71"/>
        <v>1</v>
      </c>
      <c r="DR469" s="186"/>
      <c r="DS469" s="186"/>
      <c r="DT469" s="186"/>
      <c r="DU469" s="186"/>
      <c r="DV469" s="186"/>
      <c r="DW469" s="186"/>
      <c r="DX469" s="186"/>
      <c r="DY469" s="186"/>
      <c r="DZ469" s="186"/>
      <c r="EA469" s="186"/>
      <c r="EB469" s="186"/>
      <c r="EC469" s="186"/>
      <c r="ED469" s="186"/>
      <c r="EE469" s="186"/>
      <c r="EF469" s="186"/>
      <c r="EG469" s="186"/>
      <c r="EH469" s="186"/>
      <c r="EI469" s="186"/>
      <c r="EJ469" s="186"/>
    </row>
    <row r="470" spans="1:140" s="195" customFormat="1" ht="31.5" hidden="1" customHeight="1" x14ac:dyDescent="0.2">
      <c r="A470" s="214">
        <v>44948</v>
      </c>
      <c r="B470" s="194">
        <v>22</v>
      </c>
      <c r="C470" s="194">
        <v>1</v>
      </c>
      <c r="D470" s="193">
        <v>2023</v>
      </c>
      <c r="E470" s="194">
        <v>406</v>
      </c>
      <c r="F470" s="194">
        <v>624</v>
      </c>
      <c r="G470" s="194">
        <v>6</v>
      </c>
      <c r="H470" s="207" t="s">
        <v>450</v>
      </c>
      <c r="I470" s="148" t="s">
        <v>451</v>
      </c>
      <c r="J470" s="148" t="s">
        <v>193</v>
      </c>
      <c r="K470" s="148">
        <v>1</v>
      </c>
      <c r="L470" s="148">
        <v>5</v>
      </c>
      <c r="M470" s="208">
        <v>374</v>
      </c>
      <c r="N470" s="209">
        <v>344</v>
      </c>
      <c r="O470" s="210">
        <v>403</v>
      </c>
      <c r="P470" s="196"/>
      <c r="Q470" s="196"/>
      <c r="R470" s="196"/>
      <c r="S470" s="196"/>
      <c r="T470" s="196"/>
      <c r="U470" s="196"/>
      <c r="V470" s="196"/>
      <c r="W470" s="196"/>
      <c r="X470" s="196"/>
      <c r="Y470" s="196"/>
      <c r="Z470" s="197"/>
      <c r="AA470" s="197"/>
      <c r="AB470" s="196"/>
      <c r="AC470" s="196">
        <v>421</v>
      </c>
      <c r="AD470" s="196">
        <v>462</v>
      </c>
      <c r="AE470" s="196">
        <v>455</v>
      </c>
      <c r="AF470" s="196"/>
      <c r="AG470" s="196"/>
      <c r="AH470" s="196">
        <v>354</v>
      </c>
      <c r="AI470" s="196">
        <v>371</v>
      </c>
      <c r="AJ470" s="196">
        <v>357</v>
      </c>
      <c r="AK470" s="196"/>
      <c r="AL470" s="197"/>
      <c r="AM470" s="197"/>
      <c r="AN470" s="271">
        <v>446</v>
      </c>
      <c r="AO470" s="271">
        <v>360.66666666666669</v>
      </c>
      <c r="AP470" s="218">
        <v>23</v>
      </c>
      <c r="AQ470" s="219">
        <v>157</v>
      </c>
      <c r="AR470" s="217"/>
      <c r="AS470" s="217"/>
      <c r="AT470" s="217"/>
      <c r="AU470" s="217"/>
      <c r="AV470" s="217"/>
      <c r="AW470" s="217"/>
      <c r="AX470" s="217"/>
      <c r="AY470" s="217">
        <v>1</v>
      </c>
      <c r="AZ470" s="217"/>
      <c r="BA470" s="217"/>
      <c r="BB470" s="217"/>
      <c r="BC470" s="217"/>
      <c r="BD470" s="217"/>
      <c r="BE470" s="217"/>
      <c r="BF470" s="217"/>
      <c r="BG470" s="217"/>
      <c r="BH470" s="217"/>
      <c r="BI470" s="217">
        <v>1</v>
      </c>
      <c r="BJ470" s="217">
        <v>1</v>
      </c>
      <c r="BK470" s="217"/>
      <c r="BL470" s="217"/>
      <c r="BM470" s="217"/>
      <c r="BN470" s="217"/>
      <c r="BO470" s="217"/>
      <c r="BP470" s="217"/>
      <c r="BQ470" s="217"/>
      <c r="BR470" s="186" t="s">
        <v>201</v>
      </c>
      <c r="BS470" s="186" t="s">
        <v>202</v>
      </c>
      <c r="BT470" s="186" t="s">
        <v>452</v>
      </c>
      <c r="BU470" s="186"/>
      <c r="BV470" s="186">
        <v>3</v>
      </c>
      <c r="BW470" s="186" t="s">
        <v>449</v>
      </c>
      <c r="BX470" s="186" t="s">
        <v>198</v>
      </c>
      <c r="BY470" s="221">
        <v>1.4999999999999999E-2</v>
      </c>
      <c r="BZ470" s="217">
        <v>1</v>
      </c>
      <c r="CA470" s="217">
        <v>0.2</v>
      </c>
      <c r="CB470" s="217">
        <v>0</v>
      </c>
      <c r="CC470" s="217">
        <v>2</v>
      </c>
      <c r="CD470" s="217">
        <v>0.4</v>
      </c>
      <c r="CE470" s="217">
        <v>0</v>
      </c>
      <c r="CF470" s="186">
        <v>0</v>
      </c>
      <c r="CG470" s="186">
        <v>0</v>
      </c>
      <c r="CH470" s="101">
        <v>0</v>
      </c>
      <c r="CI470" s="101">
        <v>0</v>
      </c>
      <c r="CJ470" s="101">
        <v>0</v>
      </c>
      <c r="CK470" s="101">
        <v>0</v>
      </c>
      <c r="CL470" s="101">
        <v>0</v>
      </c>
      <c r="CM470" s="101">
        <v>0</v>
      </c>
      <c r="CN470" s="101">
        <v>0</v>
      </c>
      <c r="CO470" s="101">
        <v>3</v>
      </c>
      <c r="CP470" s="220">
        <v>0</v>
      </c>
      <c r="CQ470" s="216">
        <v>0</v>
      </c>
      <c r="CR470" s="222"/>
      <c r="CS470" s="198">
        <v>0.22439999999999999</v>
      </c>
      <c r="CT470" s="198">
        <v>0</v>
      </c>
      <c r="CU470" s="198">
        <v>0.21640000000000001</v>
      </c>
      <c r="CV470" s="198">
        <v>0</v>
      </c>
      <c r="CW470" s="222">
        <v>0.19251336898395721</v>
      </c>
      <c r="CX470" s="272"/>
      <c r="CY470" s="272">
        <v>0</v>
      </c>
      <c r="CZ470" s="272">
        <v>361</v>
      </c>
      <c r="DA470" s="272"/>
      <c r="DB470" s="272"/>
      <c r="DC470" s="272"/>
      <c r="DD470" s="230">
        <f t="shared" si="63"/>
        <v>0.19251336898395721</v>
      </c>
      <c r="DE470" s="273">
        <f t="shared" si="64"/>
        <v>0</v>
      </c>
      <c r="DF470" s="14">
        <f t="shared" si="65"/>
        <v>3</v>
      </c>
      <c r="DG470" s="148">
        <f t="shared" si="66"/>
        <v>1</v>
      </c>
      <c r="DH470" s="148" t="str">
        <f t="shared" si="67"/>
        <v/>
      </c>
      <c r="DI470" s="273">
        <f t="shared" si="68"/>
        <v>1</v>
      </c>
      <c r="DJ470" s="264">
        <f t="shared" si="69"/>
        <v>1</v>
      </c>
      <c r="DL470" s="14" t="str">
        <f>IFERROR(#REF!-AP470,"")</f>
        <v/>
      </c>
      <c r="DN470" s="274" t="str">
        <f>IFERROR(#REF!-M470,"")</f>
        <v/>
      </c>
      <c r="DO470" s="186" t="e">
        <f>IF(#REF!&gt;AQ470,0,1)</f>
        <v>#REF!</v>
      </c>
      <c r="DP470" s="186">
        <f t="shared" si="70"/>
        <v>1</v>
      </c>
      <c r="DQ470" s="186">
        <f t="shared" si="71"/>
        <v>1</v>
      </c>
      <c r="DR470" s="186"/>
      <c r="DS470" s="186"/>
      <c r="DT470" s="186"/>
      <c r="DU470" s="186"/>
      <c r="DV470" s="186"/>
      <c r="DW470" s="186"/>
      <c r="DX470" s="186"/>
      <c r="DY470" s="186"/>
      <c r="DZ470" s="186"/>
      <c r="EA470" s="186"/>
      <c r="EB470" s="186"/>
      <c r="EC470" s="186"/>
      <c r="ED470" s="186"/>
      <c r="EE470" s="186"/>
      <c r="EF470" s="186"/>
      <c r="EG470" s="186"/>
      <c r="EH470" s="186"/>
      <c r="EI470" s="186"/>
      <c r="EJ470" s="186"/>
    </row>
    <row r="471" spans="1:140" s="195" customFormat="1" ht="31.5" hidden="1" customHeight="1" x14ac:dyDescent="0.2">
      <c r="A471" s="214">
        <v>44948</v>
      </c>
      <c r="B471" s="194">
        <v>22</v>
      </c>
      <c r="C471" s="194">
        <v>1</v>
      </c>
      <c r="D471" s="193">
        <v>2023</v>
      </c>
      <c r="E471" s="194">
        <v>406</v>
      </c>
      <c r="F471" s="194">
        <v>625</v>
      </c>
      <c r="G471" s="194">
        <v>6</v>
      </c>
      <c r="H471" s="207" t="s">
        <v>453</v>
      </c>
      <c r="I471" s="148" t="s">
        <v>454</v>
      </c>
      <c r="J471" s="148" t="s">
        <v>193</v>
      </c>
      <c r="K471" s="148">
        <v>1</v>
      </c>
      <c r="L471" s="148">
        <v>5</v>
      </c>
      <c r="M471" s="208">
        <v>140</v>
      </c>
      <c r="N471" s="209">
        <v>129</v>
      </c>
      <c r="O471" s="210">
        <v>150</v>
      </c>
      <c r="P471" s="196"/>
      <c r="Q471" s="196"/>
      <c r="R471" s="196"/>
      <c r="S471" s="196"/>
      <c r="T471" s="196"/>
      <c r="U471" s="196"/>
      <c r="V471" s="196"/>
      <c r="W471" s="196"/>
      <c r="X471" s="196"/>
      <c r="Y471" s="196"/>
      <c r="Z471" s="197"/>
      <c r="AA471" s="197"/>
      <c r="AB471" s="196"/>
      <c r="AC471" s="196">
        <v>160</v>
      </c>
      <c r="AD471" s="196">
        <v>164</v>
      </c>
      <c r="AE471" s="196">
        <v>160</v>
      </c>
      <c r="AF471" s="196"/>
      <c r="AG471" s="196"/>
      <c r="AH471" s="196">
        <v>136</v>
      </c>
      <c r="AI471" s="196">
        <v>135</v>
      </c>
      <c r="AJ471" s="196">
        <v>138</v>
      </c>
      <c r="AK471" s="196"/>
      <c r="AL471" s="197"/>
      <c r="AM471" s="197"/>
      <c r="AN471" s="271">
        <v>161.33333333333329</v>
      </c>
      <c r="AO471" s="271">
        <v>136.33333333333329</v>
      </c>
      <c r="AP471" s="218">
        <v>23</v>
      </c>
      <c r="AQ471" s="219">
        <v>157</v>
      </c>
      <c r="AR471" s="217"/>
      <c r="AS471" s="217"/>
      <c r="AT471" s="217"/>
      <c r="AU471" s="217"/>
      <c r="AV471" s="217"/>
      <c r="AW471" s="217"/>
      <c r="AX471" s="217"/>
      <c r="AY471" s="217">
        <v>1</v>
      </c>
      <c r="AZ471" s="217"/>
      <c r="BA471" s="217"/>
      <c r="BB471" s="217"/>
      <c r="BC471" s="217"/>
      <c r="BD471" s="217"/>
      <c r="BE471" s="217"/>
      <c r="BF471" s="217"/>
      <c r="BG471" s="217"/>
      <c r="BH471" s="217"/>
      <c r="BI471" s="217"/>
      <c r="BJ471" s="217">
        <v>1</v>
      </c>
      <c r="BK471" s="217">
        <v>1</v>
      </c>
      <c r="BL471" s="217"/>
      <c r="BM471" s="217"/>
      <c r="BN471" s="217"/>
      <c r="BO471" s="217"/>
      <c r="BP471" s="217"/>
      <c r="BQ471" s="217"/>
      <c r="BR471" s="186" t="s">
        <v>201</v>
      </c>
      <c r="BS471" s="186" t="s">
        <v>202</v>
      </c>
      <c r="BT471" s="186" t="s">
        <v>452</v>
      </c>
      <c r="BU471" s="186"/>
      <c r="BV471" s="186">
        <v>3</v>
      </c>
      <c r="BW471" s="186" t="s">
        <v>449</v>
      </c>
      <c r="BX471" s="186" t="s">
        <v>198</v>
      </c>
      <c r="BY471" s="221">
        <v>1.4999999999999999E-2</v>
      </c>
      <c r="BZ471" s="217">
        <v>1</v>
      </c>
      <c r="CA471" s="217">
        <v>0.2</v>
      </c>
      <c r="CB471" s="217">
        <v>0</v>
      </c>
      <c r="CC471" s="217">
        <v>2</v>
      </c>
      <c r="CD471" s="217">
        <v>0.4</v>
      </c>
      <c r="CE471" s="217">
        <v>0</v>
      </c>
      <c r="CF471" s="186">
        <v>0</v>
      </c>
      <c r="CG471" s="186">
        <v>0</v>
      </c>
      <c r="CH471" s="101">
        <v>0</v>
      </c>
      <c r="CI471" s="101">
        <v>0</v>
      </c>
      <c r="CJ471" s="101">
        <v>0</v>
      </c>
      <c r="CK471" s="101">
        <v>0</v>
      </c>
      <c r="CL471" s="101">
        <v>0</v>
      </c>
      <c r="CM471" s="101">
        <v>0</v>
      </c>
      <c r="CN471" s="101">
        <v>0</v>
      </c>
      <c r="CO471" s="101">
        <v>3</v>
      </c>
      <c r="CP471" s="220">
        <v>0</v>
      </c>
      <c r="CQ471" s="216">
        <v>0</v>
      </c>
      <c r="CR471" s="222"/>
      <c r="CS471" s="198">
        <v>8.4000000000000019E-2</v>
      </c>
      <c r="CT471" s="198">
        <v>0</v>
      </c>
      <c r="CU471" s="198">
        <v>8.1800000000000012E-2</v>
      </c>
      <c r="CV471" s="198">
        <v>0</v>
      </c>
      <c r="CW471" s="222">
        <v>0.15238095238095251</v>
      </c>
      <c r="CX471" s="272"/>
      <c r="CY471" s="272">
        <v>0</v>
      </c>
      <c r="CZ471" s="272">
        <v>361</v>
      </c>
      <c r="DA471" s="272"/>
      <c r="DB471" s="272"/>
      <c r="DC471" s="272"/>
      <c r="DD471" s="230">
        <f t="shared" si="63"/>
        <v>0.15238095238095203</v>
      </c>
      <c r="DE471" s="273">
        <f t="shared" si="64"/>
        <v>0</v>
      </c>
      <c r="DF471" s="14">
        <f t="shared" si="65"/>
        <v>3</v>
      </c>
      <c r="DG471" s="148">
        <f t="shared" si="66"/>
        <v>1</v>
      </c>
      <c r="DH471" s="148" t="str">
        <f t="shared" si="67"/>
        <v/>
      </c>
      <c r="DI471" s="273">
        <f t="shared" si="68"/>
        <v>1</v>
      </c>
      <c r="DJ471" s="264">
        <f t="shared" si="69"/>
        <v>1</v>
      </c>
      <c r="DL471" s="14" t="str">
        <f>IFERROR(#REF!-AP471,"")</f>
        <v/>
      </c>
      <c r="DN471" s="274" t="str">
        <f>IFERROR(#REF!-M471,"")</f>
        <v/>
      </c>
      <c r="DO471" s="186" t="e">
        <f>IF(#REF!&gt;AQ471,0,1)</f>
        <v>#REF!</v>
      </c>
      <c r="DP471" s="186">
        <f t="shared" si="70"/>
        <v>1</v>
      </c>
      <c r="DQ471" s="186">
        <f t="shared" si="71"/>
        <v>1</v>
      </c>
      <c r="DR471" s="186"/>
      <c r="DS471" s="186"/>
      <c r="DT471" s="186"/>
      <c r="DU471" s="186"/>
      <c r="DV471" s="186"/>
      <c r="DW471" s="186"/>
      <c r="DX471" s="186"/>
      <c r="DY471" s="186"/>
      <c r="DZ471" s="186"/>
      <c r="EA471" s="186"/>
      <c r="EB471" s="186"/>
      <c r="EC471" s="186"/>
      <c r="ED471" s="186"/>
      <c r="EE471" s="186"/>
      <c r="EF471" s="186"/>
      <c r="EG471" s="186"/>
      <c r="EH471" s="186"/>
      <c r="EI471" s="186"/>
      <c r="EJ471" s="186"/>
    </row>
    <row r="472" spans="1:140" s="195" customFormat="1" ht="31.5" hidden="1" customHeight="1" x14ac:dyDescent="0.2">
      <c r="A472" s="214">
        <v>44948</v>
      </c>
      <c r="B472" s="194">
        <v>22</v>
      </c>
      <c r="C472" s="194">
        <v>1</v>
      </c>
      <c r="D472" s="193">
        <v>2023</v>
      </c>
      <c r="E472" s="194">
        <v>406</v>
      </c>
      <c r="F472" s="194">
        <v>626</v>
      </c>
      <c r="G472" s="194">
        <v>6</v>
      </c>
      <c r="H472" s="207" t="s">
        <v>455</v>
      </c>
      <c r="I472" s="148" t="s">
        <v>456</v>
      </c>
      <c r="J472" s="148" t="s">
        <v>193</v>
      </c>
      <c r="K472" s="148">
        <v>1</v>
      </c>
      <c r="L472" s="148">
        <v>5</v>
      </c>
      <c r="M472" s="208">
        <v>276</v>
      </c>
      <c r="N472" s="209">
        <v>254</v>
      </c>
      <c r="O472" s="210">
        <v>297</v>
      </c>
      <c r="P472" s="196"/>
      <c r="Q472" s="196"/>
      <c r="R472" s="196"/>
      <c r="S472" s="196"/>
      <c r="T472" s="196"/>
      <c r="U472" s="196"/>
      <c r="V472" s="196"/>
      <c r="W472" s="196"/>
      <c r="X472" s="196"/>
      <c r="Y472" s="196"/>
      <c r="Z472" s="197"/>
      <c r="AA472" s="197"/>
      <c r="AB472" s="196"/>
      <c r="AC472" s="196">
        <v>368</v>
      </c>
      <c r="AD472" s="196">
        <v>378</v>
      </c>
      <c r="AE472" s="196">
        <v>366</v>
      </c>
      <c r="AF472" s="196"/>
      <c r="AG472" s="196"/>
      <c r="AH472" s="196">
        <v>269</v>
      </c>
      <c r="AI472" s="196">
        <v>273</v>
      </c>
      <c r="AJ472" s="196">
        <v>272</v>
      </c>
      <c r="AK472" s="196"/>
      <c r="AL472" s="197">
        <v>135</v>
      </c>
      <c r="AM472" s="197">
        <v>147</v>
      </c>
      <c r="AN472" s="271">
        <v>370.66666666666669</v>
      </c>
      <c r="AO472" s="271">
        <v>271.33333333333331</v>
      </c>
      <c r="AP472" s="218">
        <v>23</v>
      </c>
      <c r="AQ472" s="219">
        <v>157</v>
      </c>
      <c r="AR472" s="217">
        <v>25.531914893617021</v>
      </c>
      <c r="AS472" s="217">
        <v>141</v>
      </c>
      <c r="AT472" s="217"/>
      <c r="AU472" s="217"/>
      <c r="AV472" s="217"/>
      <c r="AW472" s="217">
        <v>1</v>
      </c>
      <c r="AX472" s="217"/>
      <c r="AY472" s="217">
        <v>1</v>
      </c>
      <c r="AZ472" s="217"/>
      <c r="BA472" s="217"/>
      <c r="BB472" s="217"/>
      <c r="BC472" s="217"/>
      <c r="BD472" s="217"/>
      <c r="BE472" s="217"/>
      <c r="BF472" s="217"/>
      <c r="BG472" s="217"/>
      <c r="BH472" s="217"/>
      <c r="BI472" s="217">
        <v>2</v>
      </c>
      <c r="BJ472" s="217">
        <v>2</v>
      </c>
      <c r="BK472" s="217">
        <v>2</v>
      </c>
      <c r="BL472" s="217"/>
      <c r="BM472" s="217"/>
      <c r="BN472" s="217"/>
      <c r="BO472" s="217"/>
      <c r="BP472" s="217"/>
      <c r="BQ472" s="217"/>
      <c r="BR472" s="186" t="s">
        <v>201</v>
      </c>
      <c r="BS472" s="186" t="s">
        <v>202</v>
      </c>
      <c r="BT472" s="186" t="s">
        <v>452</v>
      </c>
      <c r="BU472" s="186"/>
      <c r="BV472" s="186">
        <v>3</v>
      </c>
      <c r="BW472" s="186" t="s">
        <v>449</v>
      </c>
      <c r="BX472" s="186" t="s">
        <v>198</v>
      </c>
      <c r="BY472" s="221">
        <v>1.4999999999999999E-2</v>
      </c>
      <c r="BZ472" s="217">
        <v>2</v>
      </c>
      <c r="CA472" s="217">
        <v>0.4</v>
      </c>
      <c r="CB472" s="217">
        <v>0</v>
      </c>
      <c r="CC472" s="217">
        <v>6</v>
      </c>
      <c r="CD472" s="217">
        <v>1.2</v>
      </c>
      <c r="CE472" s="217">
        <v>1</v>
      </c>
      <c r="CF472" s="186">
        <v>0</v>
      </c>
      <c r="CG472" s="186">
        <v>0</v>
      </c>
      <c r="CH472" s="101">
        <v>0</v>
      </c>
      <c r="CI472" s="101">
        <v>0</v>
      </c>
      <c r="CJ472" s="101">
        <v>0</v>
      </c>
      <c r="CK472" s="101">
        <v>0</v>
      </c>
      <c r="CL472" s="101">
        <v>0</v>
      </c>
      <c r="CM472" s="101">
        <v>0</v>
      </c>
      <c r="CN472" s="101">
        <v>0</v>
      </c>
      <c r="CO472" s="101">
        <v>8</v>
      </c>
      <c r="CP472" s="220">
        <v>1</v>
      </c>
      <c r="CQ472" s="216">
        <v>1</v>
      </c>
      <c r="CR472" s="222">
        <v>1.6</v>
      </c>
      <c r="CS472" s="198">
        <v>0.44159999999999999</v>
      </c>
      <c r="CT472" s="198">
        <v>0.27600000000000002</v>
      </c>
      <c r="CU472" s="198">
        <v>0.43413333333333332</v>
      </c>
      <c r="CV472" s="198">
        <v>0.27133333333333332</v>
      </c>
      <c r="CW472" s="222">
        <v>0.34299516908212568</v>
      </c>
      <c r="CX472" s="272">
        <v>6.2666666666666676E-2</v>
      </c>
      <c r="CY472" s="272">
        <v>377.40909090909088</v>
      </c>
      <c r="CZ472" s="272">
        <v>361</v>
      </c>
      <c r="DA472" s="272"/>
      <c r="DB472" s="272"/>
      <c r="DC472" s="272"/>
      <c r="DD472" s="230">
        <f t="shared" si="63"/>
        <v>0.34299516908212568</v>
      </c>
      <c r="DE472" s="273">
        <f t="shared" si="64"/>
        <v>0</v>
      </c>
      <c r="DF472" s="14">
        <f t="shared" si="65"/>
        <v>8</v>
      </c>
      <c r="DG472" s="148">
        <f t="shared" si="66"/>
        <v>2</v>
      </c>
      <c r="DH472" s="148">
        <f t="shared" si="67"/>
        <v>0</v>
      </c>
      <c r="DI472" s="273">
        <f t="shared" si="68"/>
        <v>2</v>
      </c>
      <c r="DJ472" s="264">
        <f t="shared" si="69"/>
        <v>1</v>
      </c>
      <c r="DL472" s="14" t="str">
        <f>IFERROR(#REF!-AP472,"")</f>
        <v/>
      </c>
      <c r="DN472" s="274" t="str">
        <f>IFERROR(#REF!-M472,"")</f>
        <v/>
      </c>
      <c r="DO472" s="186" t="e">
        <f>IF(#REF!&gt;AQ472,0,1)</f>
        <v>#REF!</v>
      </c>
      <c r="DP472" s="186">
        <f t="shared" si="70"/>
        <v>1</v>
      </c>
      <c r="DQ472" s="186">
        <f t="shared" si="71"/>
        <v>1</v>
      </c>
      <c r="DR472" s="186"/>
      <c r="DS472" s="186"/>
      <c r="DT472" s="186"/>
      <c r="DU472" s="186"/>
      <c r="DV472" s="186"/>
      <c r="DW472" s="186"/>
      <c r="DX472" s="186"/>
      <c r="DY472" s="186"/>
      <c r="DZ472" s="186"/>
      <c r="EA472" s="186"/>
      <c r="EB472" s="186"/>
      <c r="EC472" s="186"/>
      <c r="ED472" s="186"/>
      <c r="EE472" s="186"/>
      <c r="EF472" s="186"/>
      <c r="EG472" s="186"/>
      <c r="EH472" s="186"/>
      <c r="EI472" s="186"/>
      <c r="EJ472" s="186"/>
    </row>
    <row r="473" spans="1:140" s="195" customFormat="1" ht="31.5" hidden="1" customHeight="1" x14ac:dyDescent="0.2">
      <c r="A473" s="214">
        <v>44948</v>
      </c>
      <c r="B473" s="194">
        <v>22</v>
      </c>
      <c r="C473" s="194">
        <v>1</v>
      </c>
      <c r="D473" s="193">
        <v>2023</v>
      </c>
      <c r="E473" s="194">
        <v>29</v>
      </c>
      <c r="F473" s="194">
        <v>81</v>
      </c>
      <c r="G473" s="194">
        <v>7</v>
      </c>
      <c r="H473" s="207" t="s">
        <v>199</v>
      </c>
      <c r="I473" s="148" t="s">
        <v>200</v>
      </c>
      <c r="J473" s="148" t="s">
        <v>193</v>
      </c>
      <c r="K473" s="148">
        <v>2</v>
      </c>
      <c r="L473" s="148">
        <v>3</v>
      </c>
      <c r="M473" s="208">
        <v>388</v>
      </c>
      <c r="N473" s="209">
        <v>360</v>
      </c>
      <c r="O473" s="210">
        <v>415</v>
      </c>
      <c r="P473" s="196"/>
      <c r="Q473" s="196">
        <v>423</v>
      </c>
      <c r="R473" s="196"/>
      <c r="S473" s="196"/>
      <c r="T473" s="196"/>
      <c r="U473" s="196"/>
      <c r="V473" s="196">
        <v>358</v>
      </c>
      <c r="W473" s="196"/>
      <c r="X473" s="196"/>
      <c r="Y473" s="196"/>
      <c r="Z473" s="197"/>
      <c r="AA473" s="197"/>
      <c r="AB473" s="196"/>
      <c r="AC473" s="196"/>
      <c r="AD473" s="196"/>
      <c r="AE473" s="196"/>
      <c r="AF473" s="196"/>
      <c r="AG473" s="196"/>
      <c r="AH473" s="196"/>
      <c r="AI473" s="196"/>
      <c r="AJ473" s="196"/>
      <c r="AK473" s="196"/>
      <c r="AL473" s="197"/>
      <c r="AM473" s="197"/>
      <c r="AN473" s="271">
        <v>423</v>
      </c>
      <c r="AO473" s="271">
        <v>358</v>
      </c>
      <c r="AP473" s="218">
        <v>60</v>
      </c>
      <c r="AQ473" s="219">
        <v>120</v>
      </c>
      <c r="AR473" s="217"/>
      <c r="AS473" s="217"/>
      <c r="AT473" s="217"/>
      <c r="AU473" s="217"/>
      <c r="AV473" s="217">
        <v>660</v>
      </c>
      <c r="AW473" s="217">
        <v>4</v>
      </c>
      <c r="AX473" s="217"/>
      <c r="AY473" s="217">
        <v>3</v>
      </c>
      <c r="AZ473" s="217"/>
      <c r="BA473" s="217"/>
      <c r="BB473" s="217"/>
      <c r="BC473" s="217"/>
      <c r="BD473" s="217"/>
      <c r="BE473" s="217"/>
      <c r="BF473" s="217"/>
      <c r="BG473" s="217"/>
      <c r="BH473" s="217"/>
      <c r="BI473" s="217"/>
      <c r="BJ473" s="217"/>
      <c r="BK473" s="217"/>
      <c r="BL473" s="217"/>
      <c r="BM473" s="217"/>
      <c r="BN473" s="217"/>
      <c r="BO473" s="217"/>
      <c r="BP473" s="217"/>
      <c r="BQ473" s="217"/>
      <c r="BR473" s="186" t="s">
        <v>201</v>
      </c>
      <c r="BS473" s="186" t="s">
        <v>202</v>
      </c>
      <c r="BT473" s="186" t="s">
        <v>203</v>
      </c>
      <c r="BU473" s="186"/>
      <c r="BV473" s="186">
        <v>3</v>
      </c>
      <c r="BW473" s="186" t="s">
        <v>204</v>
      </c>
      <c r="BX473" s="186" t="s">
        <v>198</v>
      </c>
      <c r="BY473" s="221">
        <v>1.4999999999999999E-2</v>
      </c>
      <c r="BZ473" s="217">
        <v>7</v>
      </c>
      <c r="CA473" s="217">
        <v>2.333333333333333</v>
      </c>
      <c r="CB473" s="217">
        <v>662</v>
      </c>
      <c r="CC473" s="217">
        <v>0</v>
      </c>
      <c r="CD473" s="217">
        <v>0</v>
      </c>
      <c r="CE473" s="217">
        <v>0</v>
      </c>
      <c r="CF473" s="186">
        <v>1</v>
      </c>
      <c r="CG473" s="186">
        <v>0</v>
      </c>
      <c r="CH473" s="101">
        <v>1</v>
      </c>
      <c r="CI473" s="101">
        <v>0</v>
      </c>
      <c r="CJ473" s="101">
        <v>0</v>
      </c>
      <c r="CK473" s="101">
        <v>0</v>
      </c>
      <c r="CL473" s="101">
        <v>0</v>
      </c>
      <c r="CM473" s="101">
        <v>0</v>
      </c>
      <c r="CN473" s="101">
        <v>0</v>
      </c>
      <c r="CO473" s="101">
        <v>7</v>
      </c>
      <c r="CP473" s="220">
        <v>2</v>
      </c>
      <c r="CQ473" s="216">
        <v>662</v>
      </c>
      <c r="CR473" s="222">
        <v>3.52467270896274E-3</v>
      </c>
      <c r="CS473" s="198">
        <v>0.90533333333333332</v>
      </c>
      <c r="CT473" s="198">
        <v>256.85599999999999</v>
      </c>
      <c r="CU473" s="198">
        <v>0.83533333333333337</v>
      </c>
      <c r="CV473" s="198">
        <v>236.99600000000001</v>
      </c>
      <c r="CW473" s="222">
        <v>9.0206185567010308E-2</v>
      </c>
      <c r="CX473" s="272"/>
      <c r="CY473" s="272">
        <v>651769.09090909094</v>
      </c>
      <c r="CZ473" s="272">
        <v>361</v>
      </c>
      <c r="DA473" s="272"/>
      <c r="DB473" s="272"/>
      <c r="DC473" s="272"/>
      <c r="DD473" s="230">
        <f t="shared" si="63"/>
        <v>9.0206185567010308E-2</v>
      </c>
      <c r="DE473" s="273">
        <f t="shared" si="64"/>
        <v>660</v>
      </c>
      <c r="DF473" s="14">
        <f t="shared" si="65"/>
        <v>7</v>
      </c>
      <c r="DG473" s="148">
        <f t="shared" si="66"/>
        <v>2</v>
      </c>
      <c r="DH473" s="148" t="str">
        <f t="shared" si="67"/>
        <v/>
      </c>
      <c r="DI473" s="273">
        <f t="shared" si="68"/>
        <v>662</v>
      </c>
      <c r="DJ473" s="264">
        <f t="shared" si="69"/>
        <v>3.0211480362537764E-3</v>
      </c>
      <c r="DL473" s="14" t="str">
        <f>IFERROR(#REF!-AP473,"")</f>
        <v/>
      </c>
      <c r="DN473" s="274" t="str">
        <f>IFERROR(#REF!-M473,"")</f>
        <v/>
      </c>
      <c r="DO473" s="186" t="e">
        <f>IF(#REF!&gt;AQ473,0,1)</f>
        <v>#REF!</v>
      </c>
      <c r="DP473" s="186">
        <f t="shared" si="70"/>
        <v>0</v>
      </c>
      <c r="DQ473" s="186">
        <f t="shared" si="71"/>
        <v>1</v>
      </c>
      <c r="DR473" s="186"/>
      <c r="DS473" s="186"/>
      <c r="DT473" s="186"/>
      <c r="DU473" s="186"/>
      <c r="DV473" s="186"/>
      <c r="DW473" s="186"/>
      <c r="DX473" s="186"/>
      <c r="DY473" s="186"/>
      <c r="DZ473" s="186"/>
      <c r="EA473" s="186"/>
      <c r="EB473" s="186"/>
      <c r="EC473" s="186"/>
      <c r="ED473" s="186"/>
      <c r="EE473" s="186"/>
      <c r="EF473" s="186"/>
      <c r="EG473" s="186"/>
      <c r="EH473" s="186"/>
      <c r="EI473" s="186"/>
      <c r="EJ473" s="186"/>
    </row>
    <row r="474" spans="1:140" s="195" customFormat="1" ht="31.5" hidden="1" customHeight="1" x14ac:dyDescent="0.2">
      <c r="A474" s="214">
        <v>44948</v>
      </c>
      <c r="B474" s="194">
        <v>22</v>
      </c>
      <c r="C474" s="194">
        <v>1</v>
      </c>
      <c r="D474" s="193">
        <v>2023</v>
      </c>
      <c r="E474" s="194">
        <v>29</v>
      </c>
      <c r="F474" s="194">
        <v>83</v>
      </c>
      <c r="G474" s="194">
        <v>7</v>
      </c>
      <c r="H474" s="207" t="s">
        <v>205</v>
      </c>
      <c r="I474" s="148" t="s">
        <v>206</v>
      </c>
      <c r="J474" s="148" t="s">
        <v>193</v>
      </c>
      <c r="K474" s="148">
        <v>2</v>
      </c>
      <c r="L474" s="148">
        <v>3</v>
      </c>
      <c r="M474" s="208">
        <v>22</v>
      </c>
      <c r="N474" s="209">
        <v>20</v>
      </c>
      <c r="O474" s="210">
        <v>23</v>
      </c>
      <c r="P474" s="196"/>
      <c r="Q474" s="196"/>
      <c r="R474" s="196"/>
      <c r="S474" s="196"/>
      <c r="T474" s="196"/>
      <c r="U474" s="196"/>
      <c r="V474" s="196"/>
      <c r="W474" s="196"/>
      <c r="X474" s="196"/>
      <c r="Y474" s="196"/>
      <c r="Z474" s="197">
        <v>117</v>
      </c>
      <c r="AA474" s="197"/>
      <c r="AB474" s="196"/>
      <c r="AC474" s="196"/>
      <c r="AD474" s="196"/>
      <c r="AE474" s="196"/>
      <c r="AF474" s="196"/>
      <c r="AG474" s="196"/>
      <c r="AH474" s="196"/>
      <c r="AI474" s="196"/>
      <c r="AJ474" s="196"/>
      <c r="AK474" s="196"/>
      <c r="AL474" s="197"/>
      <c r="AM474" s="197"/>
      <c r="AN474" s="271"/>
      <c r="AO474" s="271"/>
      <c r="AP474" s="218">
        <v>60</v>
      </c>
      <c r="AQ474" s="219">
        <v>120</v>
      </c>
      <c r="AR474" s="217">
        <v>61.53846153846154</v>
      </c>
      <c r="AS474" s="217">
        <v>117</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t="s">
        <v>201</v>
      </c>
      <c r="BS474" s="186" t="s">
        <v>202</v>
      </c>
      <c r="BT474" s="186" t="s">
        <v>207</v>
      </c>
      <c r="BU474" s="186"/>
      <c r="BV474" s="186">
        <v>3</v>
      </c>
      <c r="BW474" s="186" t="s">
        <v>204</v>
      </c>
      <c r="BX474" s="186" t="s">
        <v>198</v>
      </c>
      <c r="BY474" s="221">
        <v>1.4999999999999999E-2</v>
      </c>
      <c r="BZ474" s="217">
        <v>0</v>
      </c>
      <c r="CA474" s="217">
        <v>0</v>
      </c>
      <c r="CB474" s="217">
        <v>0</v>
      </c>
      <c r="CC474" s="217">
        <v>0</v>
      </c>
      <c r="CD474" s="217">
        <v>0</v>
      </c>
      <c r="CE474" s="217">
        <v>0</v>
      </c>
      <c r="CF474" s="186">
        <v>0</v>
      </c>
      <c r="CG474" s="186">
        <v>0</v>
      </c>
      <c r="CH474" s="101">
        <v>0</v>
      </c>
      <c r="CI474" s="101">
        <v>0</v>
      </c>
      <c r="CJ474" s="101">
        <v>0</v>
      </c>
      <c r="CK474" s="101">
        <v>0</v>
      </c>
      <c r="CL474" s="101">
        <v>0</v>
      </c>
      <c r="CM474" s="101">
        <v>0</v>
      </c>
      <c r="CN474" s="101">
        <v>0</v>
      </c>
      <c r="CO474" s="101">
        <v>0</v>
      </c>
      <c r="CP474" s="220">
        <v>0</v>
      </c>
      <c r="CQ474" s="216">
        <v>0</v>
      </c>
      <c r="CR474" s="222"/>
      <c r="CS474" s="198">
        <v>0</v>
      </c>
      <c r="CT474" s="198">
        <v>0</v>
      </c>
      <c r="CU474" s="198"/>
      <c r="CV474" s="198"/>
      <c r="CW474" s="222"/>
      <c r="CX474" s="272">
        <v>0</v>
      </c>
      <c r="CY474" s="272">
        <v>0</v>
      </c>
      <c r="CZ474" s="272">
        <v>361</v>
      </c>
      <c r="DA474" s="272"/>
      <c r="DB474" s="272"/>
      <c r="DC474" s="272"/>
      <c r="DD474" s="230">
        <f t="shared" si="63"/>
        <v>-1</v>
      </c>
      <c r="DE474" s="273">
        <f t="shared" si="64"/>
        <v>0</v>
      </c>
      <c r="DF474" s="14">
        <f t="shared" si="65"/>
        <v>0</v>
      </c>
      <c r="DG474" s="148">
        <f t="shared" si="66"/>
        <v>0</v>
      </c>
      <c r="DH474" s="148">
        <f t="shared" si="67"/>
        <v>0</v>
      </c>
      <c r="DI474" s="273">
        <f t="shared" si="68"/>
        <v>0</v>
      </c>
      <c r="DJ474" s="264" t="str">
        <f t="shared" si="69"/>
        <v/>
      </c>
      <c r="DL474" s="14" t="str">
        <f>IFERROR(#REF!-AP474,"")</f>
        <v/>
      </c>
      <c r="DN474" s="274" t="str">
        <f>IFERROR(#REF!-M474,"")</f>
        <v/>
      </c>
      <c r="DO474" s="186" t="e">
        <f>IF(#REF!&gt;AQ474,0,1)</f>
        <v>#REF!</v>
      </c>
      <c r="DP474" s="186">
        <f t="shared" si="70"/>
        <v>0</v>
      </c>
      <c r="DQ474" s="186">
        <f t="shared" si="71"/>
        <v>1</v>
      </c>
      <c r="DR474" s="186"/>
      <c r="DS474" s="186"/>
      <c r="DT474" s="186"/>
      <c r="DU474" s="186"/>
      <c r="DV474" s="186"/>
      <c r="DW474" s="186"/>
      <c r="DX474" s="186"/>
      <c r="DY474" s="186"/>
      <c r="DZ474" s="186"/>
      <c r="EA474" s="186"/>
      <c r="EB474" s="186"/>
      <c r="EC474" s="186"/>
      <c r="ED474" s="186"/>
      <c r="EE474" s="186"/>
      <c r="EF474" s="186"/>
      <c r="EG474" s="186"/>
      <c r="EH474" s="186"/>
      <c r="EI474" s="186"/>
      <c r="EJ474" s="186"/>
    </row>
    <row r="475" spans="1:140" s="195" customFormat="1" ht="31.5" hidden="1" customHeight="1" x14ac:dyDescent="0.2">
      <c r="A475" s="214">
        <v>44948</v>
      </c>
      <c r="B475" s="194">
        <v>22</v>
      </c>
      <c r="C475" s="194">
        <v>1</v>
      </c>
      <c r="D475" s="193">
        <v>2023</v>
      </c>
      <c r="E475" s="194">
        <v>407</v>
      </c>
      <c r="F475" s="194">
        <v>627</v>
      </c>
      <c r="G475" s="194">
        <v>7</v>
      </c>
      <c r="H475" s="207" t="s">
        <v>457</v>
      </c>
      <c r="I475" s="148" t="s">
        <v>458</v>
      </c>
      <c r="J475" s="148" t="s">
        <v>193</v>
      </c>
      <c r="K475" s="148">
        <v>1</v>
      </c>
      <c r="L475" s="148">
        <v>5</v>
      </c>
      <c r="M475" s="208">
        <v>418</v>
      </c>
      <c r="N475" s="209">
        <v>384</v>
      </c>
      <c r="O475" s="210">
        <v>452</v>
      </c>
      <c r="P475" s="196"/>
      <c r="Q475" s="196"/>
      <c r="R475" s="196"/>
      <c r="S475" s="196">
        <v>518</v>
      </c>
      <c r="T475" s="196"/>
      <c r="U475" s="196"/>
      <c r="V475" s="196"/>
      <c r="W475" s="196"/>
      <c r="X475" s="196">
        <v>403</v>
      </c>
      <c r="Y475" s="196"/>
      <c r="Z475" s="197"/>
      <c r="AA475" s="197"/>
      <c r="AB475" s="196"/>
      <c r="AC475" s="196">
        <v>509</v>
      </c>
      <c r="AD475" s="196">
        <v>595</v>
      </c>
      <c r="AE475" s="196">
        <v>486</v>
      </c>
      <c r="AF475" s="196"/>
      <c r="AG475" s="196"/>
      <c r="AH475" s="196">
        <v>412</v>
      </c>
      <c r="AI475" s="196">
        <v>401</v>
      </c>
      <c r="AJ475" s="196">
        <v>415</v>
      </c>
      <c r="AK475" s="196"/>
      <c r="AL475" s="197"/>
      <c r="AM475" s="197"/>
      <c r="AN475" s="271">
        <v>527</v>
      </c>
      <c r="AO475" s="271">
        <v>407.75</v>
      </c>
      <c r="AP475" s="218">
        <v>21</v>
      </c>
      <c r="AQ475" s="219">
        <v>171</v>
      </c>
      <c r="AR475" s="217"/>
      <c r="AS475" s="217"/>
      <c r="AT475" s="217"/>
      <c r="AU475" s="217"/>
      <c r="AV475" s="217"/>
      <c r="AW475" s="217"/>
      <c r="AX475" s="217"/>
      <c r="AY475" s="217">
        <v>3</v>
      </c>
      <c r="AZ475" s="217"/>
      <c r="BA475" s="217"/>
      <c r="BB475" s="217"/>
      <c r="BC475" s="217"/>
      <c r="BD475" s="217"/>
      <c r="BE475" s="217"/>
      <c r="BF475" s="217"/>
      <c r="BG475" s="217"/>
      <c r="BH475" s="217"/>
      <c r="BI475" s="217">
        <v>2</v>
      </c>
      <c r="BJ475" s="217"/>
      <c r="BK475" s="217">
        <v>1</v>
      </c>
      <c r="BL475" s="217"/>
      <c r="BM475" s="217"/>
      <c r="BN475" s="217"/>
      <c r="BO475" s="217"/>
      <c r="BP475" s="217"/>
      <c r="BQ475" s="217"/>
      <c r="BR475" s="186" t="s">
        <v>201</v>
      </c>
      <c r="BS475" s="186" t="s">
        <v>202</v>
      </c>
      <c r="BT475" s="186" t="s">
        <v>459</v>
      </c>
      <c r="BU475" s="186"/>
      <c r="BV475" s="186">
        <v>3</v>
      </c>
      <c r="BW475" s="186" t="s">
        <v>460</v>
      </c>
      <c r="BX475" s="186" t="s">
        <v>198</v>
      </c>
      <c r="BY475" s="221">
        <v>1.4999999999999999E-2</v>
      </c>
      <c r="BZ475" s="217">
        <v>3</v>
      </c>
      <c r="CA475" s="217">
        <v>0.6</v>
      </c>
      <c r="CB475" s="217">
        <v>0</v>
      </c>
      <c r="CC475" s="217">
        <v>3</v>
      </c>
      <c r="CD475" s="217">
        <v>0.6</v>
      </c>
      <c r="CE475" s="217">
        <v>0</v>
      </c>
      <c r="CF475" s="186">
        <v>0</v>
      </c>
      <c r="CG475" s="186">
        <v>0</v>
      </c>
      <c r="CH475" s="101">
        <v>0</v>
      </c>
      <c r="CI475" s="101">
        <v>0</v>
      </c>
      <c r="CJ475" s="101">
        <v>0</v>
      </c>
      <c r="CK475" s="101">
        <v>0</v>
      </c>
      <c r="CL475" s="101">
        <v>0</v>
      </c>
      <c r="CM475" s="101">
        <v>0</v>
      </c>
      <c r="CN475" s="101">
        <v>0</v>
      </c>
      <c r="CO475" s="101">
        <v>6</v>
      </c>
      <c r="CP475" s="220">
        <v>1</v>
      </c>
      <c r="CQ475" s="216">
        <v>0</v>
      </c>
      <c r="CR475" s="222"/>
      <c r="CS475" s="198">
        <v>0.50159999999999993</v>
      </c>
      <c r="CT475" s="198">
        <v>0</v>
      </c>
      <c r="CU475" s="198">
        <v>0.48930000000000001</v>
      </c>
      <c r="CV475" s="198">
        <v>0</v>
      </c>
      <c r="CW475" s="222">
        <v>0.26076555023923442</v>
      </c>
      <c r="CX475" s="272"/>
      <c r="CY475" s="272">
        <v>0</v>
      </c>
      <c r="CZ475" s="272">
        <v>361</v>
      </c>
      <c r="DA475" s="272"/>
      <c r="DB475" s="272"/>
      <c r="DC475" s="272"/>
      <c r="DD475" s="230">
        <f t="shared" si="63"/>
        <v>0.26076555023923442</v>
      </c>
      <c r="DE475" s="273">
        <f t="shared" si="64"/>
        <v>0</v>
      </c>
      <c r="DF475" s="14">
        <f t="shared" si="65"/>
        <v>6</v>
      </c>
      <c r="DG475" s="148">
        <f t="shared" si="66"/>
        <v>1</v>
      </c>
      <c r="DH475" s="148" t="str">
        <f t="shared" si="67"/>
        <v/>
      </c>
      <c r="DI475" s="273">
        <f t="shared" si="68"/>
        <v>1</v>
      </c>
      <c r="DJ475" s="264">
        <f t="shared" si="69"/>
        <v>1</v>
      </c>
      <c r="DL475" s="14" t="str">
        <f>IFERROR(#REF!-AP475,"")</f>
        <v/>
      </c>
      <c r="DN475" s="274" t="str">
        <f>IFERROR(#REF!-M475,"")</f>
        <v/>
      </c>
      <c r="DO475" s="186" t="e">
        <f>IF(#REF!&gt;AQ475,0,1)</f>
        <v>#REF!</v>
      </c>
      <c r="DP475" s="186">
        <f t="shared" si="70"/>
        <v>1</v>
      </c>
      <c r="DQ475" s="186">
        <f t="shared" si="71"/>
        <v>1</v>
      </c>
      <c r="DR475" s="186"/>
      <c r="DS475" s="186"/>
      <c r="DT475" s="186"/>
      <c r="DU475" s="186"/>
      <c r="DV475" s="186"/>
      <c r="DW475" s="186"/>
      <c r="DX475" s="186"/>
      <c r="DY475" s="186"/>
      <c r="DZ475" s="186"/>
      <c r="EA475" s="186"/>
      <c r="EB475" s="186"/>
      <c r="EC475" s="186"/>
      <c r="ED475" s="186"/>
      <c r="EE475" s="186"/>
      <c r="EF475" s="186"/>
      <c r="EG475" s="186"/>
      <c r="EH475" s="186"/>
      <c r="EI475" s="186"/>
      <c r="EJ475" s="186"/>
    </row>
    <row r="476" spans="1:140" s="195" customFormat="1" ht="31.5" hidden="1" customHeight="1" x14ac:dyDescent="0.2">
      <c r="A476" s="214">
        <v>44948</v>
      </c>
      <c r="B476" s="194">
        <v>22</v>
      </c>
      <c r="C476" s="194">
        <v>1</v>
      </c>
      <c r="D476" s="193">
        <v>2023</v>
      </c>
      <c r="E476" s="194">
        <v>407</v>
      </c>
      <c r="F476" s="194">
        <v>628</v>
      </c>
      <c r="G476" s="194">
        <v>7</v>
      </c>
      <c r="H476" s="207" t="s">
        <v>461</v>
      </c>
      <c r="I476" s="148" t="s">
        <v>462</v>
      </c>
      <c r="J476" s="148" t="s">
        <v>193</v>
      </c>
      <c r="K476" s="148">
        <v>1</v>
      </c>
      <c r="L476" s="148">
        <v>5</v>
      </c>
      <c r="M476" s="208">
        <v>330</v>
      </c>
      <c r="N476" s="209">
        <v>303</v>
      </c>
      <c r="O476" s="210">
        <v>356</v>
      </c>
      <c r="P476" s="196"/>
      <c r="Q476" s="196"/>
      <c r="R476" s="196"/>
      <c r="S476" s="196">
        <v>358</v>
      </c>
      <c r="T476" s="196"/>
      <c r="U476" s="196"/>
      <c r="V476" s="196"/>
      <c r="W476" s="196"/>
      <c r="X476" s="196">
        <v>320</v>
      </c>
      <c r="Y476" s="196"/>
      <c r="Z476" s="197"/>
      <c r="AA476" s="197"/>
      <c r="AB476" s="196"/>
      <c r="AC476" s="196">
        <v>404</v>
      </c>
      <c r="AD476" s="196">
        <v>401</v>
      </c>
      <c r="AE476" s="196">
        <v>387</v>
      </c>
      <c r="AF476" s="196"/>
      <c r="AG476" s="196"/>
      <c r="AH476" s="196">
        <v>312</v>
      </c>
      <c r="AI476" s="196">
        <v>318</v>
      </c>
      <c r="AJ476" s="196">
        <v>310</v>
      </c>
      <c r="AK476" s="196"/>
      <c r="AL476" s="197"/>
      <c r="AM476" s="197"/>
      <c r="AN476" s="271">
        <v>387.5</v>
      </c>
      <c r="AO476" s="271">
        <v>315</v>
      </c>
      <c r="AP476" s="218">
        <v>21</v>
      </c>
      <c r="AQ476" s="219">
        <v>171</v>
      </c>
      <c r="AR476" s="217"/>
      <c r="AS476" s="217"/>
      <c r="AT476" s="217"/>
      <c r="AU476" s="217"/>
      <c r="AV476" s="217"/>
      <c r="AW476" s="217"/>
      <c r="AX476" s="217"/>
      <c r="AY476" s="217">
        <v>3</v>
      </c>
      <c r="AZ476" s="217"/>
      <c r="BA476" s="217"/>
      <c r="BB476" s="217"/>
      <c r="BC476" s="217"/>
      <c r="BD476" s="217"/>
      <c r="BE476" s="217"/>
      <c r="BF476" s="217"/>
      <c r="BG476" s="217"/>
      <c r="BH476" s="217"/>
      <c r="BI476" s="217">
        <v>1</v>
      </c>
      <c r="BJ476" s="217">
        <v>2</v>
      </c>
      <c r="BK476" s="217">
        <v>1</v>
      </c>
      <c r="BL476" s="217"/>
      <c r="BM476" s="217"/>
      <c r="BN476" s="217"/>
      <c r="BO476" s="217"/>
      <c r="BP476" s="217"/>
      <c r="BQ476" s="217"/>
      <c r="BR476" s="186" t="s">
        <v>201</v>
      </c>
      <c r="BS476" s="186" t="s">
        <v>202</v>
      </c>
      <c r="BT476" s="186" t="s">
        <v>452</v>
      </c>
      <c r="BU476" s="186"/>
      <c r="BV476" s="186">
        <v>3</v>
      </c>
      <c r="BW476" s="186" t="s">
        <v>460</v>
      </c>
      <c r="BX476" s="186" t="s">
        <v>198</v>
      </c>
      <c r="BY476" s="221">
        <v>1.4999999999999999E-2</v>
      </c>
      <c r="BZ476" s="217">
        <v>3</v>
      </c>
      <c r="CA476" s="217">
        <v>0.6</v>
      </c>
      <c r="CB476" s="217">
        <v>0</v>
      </c>
      <c r="CC476" s="217">
        <v>4</v>
      </c>
      <c r="CD476" s="217">
        <v>0.8</v>
      </c>
      <c r="CE476" s="217">
        <v>0</v>
      </c>
      <c r="CF476" s="186">
        <v>0</v>
      </c>
      <c r="CG476" s="186">
        <v>0</v>
      </c>
      <c r="CH476" s="101">
        <v>0</v>
      </c>
      <c r="CI476" s="101">
        <v>0</v>
      </c>
      <c r="CJ476" s="101">
        <v>0</v>
      </c>
      <c r="CK476" s="101">
        <v>0</v>
      </c>
      <c r="CL476" s="101">
        <v>0</v>
      </c>
      <c r="CM476" s="101">
        <v>0</v>
      </c>
      <c r="CN476" s="101">
        <v>0</v>
      </c>
      <c r="CO476" s="101">
        <v>7</v>
      </c>
      <c r="CP476" s="220">
        <v>1</v>
      </c>
      <c r="CQ476" s="216">
        <v>0</v>
      </c>
      <c r="CR476" s="222"/>
      <c r="CS476" s="198">
        <v>0.46200000000000002</v>
      </c>
      <c r="CT476" s="198">
        <v>0</v>
      </c>
      <c r="CU476" s="198">
        <v>0.441</v>
      </c>
      <c r="CV476" s="198">
        <v>0</v>
      </c>
      <c r="CW476" s="222">
        <v>0.17424242424242431</v>
      </c>
      <c r="CX476" s="272"/>
      <c r="CY476" s="272">
        <v>0</v>
      </c>
      <c r="CZ476" s="272">
        <v>361</v>
      </c>
      <c r="DA476" s="272"/>
      <c r="DB476" s="272"/>
      <c r="DC476" s="272"/>
      <c r="DD476" s="230">
        <f t="shared" si="63"/>
        <v>0.17424242424242425</v>
      </c>
      <c r="DE476" s="273">
        <f t="shared" si="64"/>
        <v>0</v>
      </c>
      <c r="DF476" s="14">
        <f t="shared" si="65"/>
        <v>7</v>
      </c>
      <c r="DG476" s="148">
        <f t="shared" si="66"/>
        <v>1</v>
      </c>
      <c r="DH476" s="148" t="str">
        <f t="shared" si="67"/>
        <v/>
      </c>
      <c r="DI476" s="273">
        <f t="shared" si="68"/>
        <v>1</v>
      </c>
      <c r="DJ476" s="264">
        <f t="shared" si="69"/>
        <v>1</v>
      </c>
      <c r="DL476" s="14" t="str">
        <f>IFERROR(#REF!-AP476,"")</f>
        <v/>
      </c>
      <c r="DN476" s="274" t="str">
        <f>IFERROR(#REF!-M476,"")</f>
        <v/>
      </c>
      <c r="DO476" s="186" t="e">
        <f>IF(#REF!&gt;AQ476,0,1)</f>
        <v>#REF!</v>
      </c>
      <c r="DP476" s="186">
        <f t="shared" si="70"/>
        <v>1</v>
      </c>
      <c r="DQ476" s="186">
        <f t="shared" si="71"/>
        <v>1</v>
      </c>
      <c r="DR476" s="186"/>
      <c r="DS476" s="186"/>
      <c r="DT476" s="186"/>
      <c r="DU476" s="186"/>
      <c r="DV476" s="186"/>
      <c r="DW476" s="186"/>
      <c r="DX476" s="186"/>
      <c r="DY476" s="186"/>
      <c r="DZ476" s="186"/>
      <c r="EA476" s="186"/>
      <c r="EB476" s="186"/>
      <c r="EC476" s="186"/>
      <c r="ED476" s="186"/>
      <c r="EE476" s="186"/>
      <c r="EF476" s="186"/>
      <c r="EG476" s="186"/>
      <c r="EH476" s="186"/>
      <c r="EI476" s="186"/>
      <c r="EJ476" s="186"/>
    </row>
    <row r="477" spans="1:140" s="195" customFormat="1" ht="31.5" hidden="1" customHeight="1" x14ac:dyDescent="0.2">
      <c r="A477" s="214">
        <v>44948</v>
      </c>
      <c r="B477" s="194">
        <v>22</v>
      </c>
      <c r="C477" s="194">
        <v>1</v>
      </c>
      <c r="D477" s="193">
        <v>2023</v>
      </c>
      <c r="E477" s="194">
        <v>407</v>
      </c>
      <c r="F477" s="194">
        <v>629</v>
      </c>
      <c r="G477" s="194">
        <v>7</v>
      </c>
      <c r="H477" s="207" t="s">
        <v>463</v>
      </c>
      <c r="I477" s="148" t="s">
        <v>464</v>
      </c>
      <c r="J477" s="148" t="s">
        <v>193</v>
      </c>
      <c r="K477" s="148">
        <v>1</v>
      </c>
      <c r="L477" s="148">
        <v>5</v>
      </c>
      <c r="M477" s="208">
        <v>221</v>
      </c>
      <c r="N477" s="209">
        <v>203</v>
      </c>
      <c r="O477" s="210">
        <v>238</v>
      </c>
      <c r="P477" s="196"/>
      <c r="Q477" s="196"/>
      <c r="R477" s="196"/>
      <c r="S477" s="196">
        <v>284</v>
      </c>
      <c r="T477" s="196"/>
      <c r="U477" s="196"/>
      <c r="V477" s="196"/>
      <c r="W477" s="196"/>
      <c r="X477" s="196">
        <v>226</v>
      </c>
      <c r="Y477" s="196"/>
      <c r="Z477" s="197"/>
      <c r="AA477" s="197"/>
      <c r="AB477" s="196"/>
      <c r="AC477" s="196">
        <v>278</v>
      </c>
      <c r="AD477" s="196">
        <v>279</v>
      </c>
      <c r="AE477" s="196">
        <v>280</v>
      </c>
      <c r="AF477" s="196"/>
      <c r="AG477" s="196"/>
      <c r="AH477" s="196">
        <v>220</v>
      </c>
      <c r="AI477" s="196">
        <v>219</v>
      </c>
      <c r="AJ477" s="196">
        <v>215</v>
      </c>
      <c r="AK477" s="196"/>
      <c r="AL477" s="197"/>
      <c r="AM477" s="197"/>
      <c r="AN477" s="271">
        <v>280.25</v>
      </c>
      <c r="AO477" s="271">
        <v>220</v>
      </c>
      <c r="AP477" s="218">
        <v>21</v>
      </c>
      <c r="AQ477" s="219">
        <v>171</v>
      </c>
      <c r="AR477" s="217"/>
      <c r="AS477" s="217"/>
      <c r="AT477" s="217"/>
      <c r="AU477" s="217"/>
      <c r="AV477" s="217"/>
      <c r="AW477" s="217"/>
      <c r="AX477" s="217"/>
      <c r="AY477" s="217">
        <v>3</v>
      </c>
      <c r="AZ477" s="217"/>
      <c r="BA477" s="217"/>
      <c r="BB477" s="217"/>
      <c r="BC477" s="217"/>
      <c r="BD477" s="217"/>
      <c r="BE477" s="217"/>
      <c r="BF477" s="217"/>
      <c r="BG477" s="217"/>
      <c r="BH477" s="217"/>
      <c r="BI477" s="217">
        <v>1</v>
      </c>
      <c r="BJ477" s="217">
        <v>1</v>
      </c>
      <c r="BK477" s="217">
        <v>1</v>
      </c>
      <c r="BL477" s="217"/>
      <c r="BM477" s="217"/>
      <c r="BN477" s="217"/>
      <c r="BO477" s="217"/>
      <c r="BP477" s="217"/>
      <c r="BQ477" s="217"/>
      <c r="BR477" s="186" t="s">
        <v>201</v>
      </c>
      <c r="BS477" s="186" t="s">
        <v>202</v>
      </c>
      <c r="BT477" s="186" t="s">
        <v>452</v>
      </c>
      <c r="BU477" s="186"/>
      <c r="BV477" s="186">
        <v>3</v>
      </c>
      <c r="BW477" s="186" t="s">
        <v>460</v>
      </c>
      <c r="BX477" s="186" t="s">
        <v>198</v>
      </c>
      <c r="BY477" s="221">
        <v>1.4999999999999999E-2</v>
      </c>
      <c r="BZ477" s="217">
        <v>3</v>
      </c>
      <c r="CA477" s="217">
        <v>0.6</v>
      </c>
      <c r="CB477" s="217">
        <v>0</v>
      </c>
      <c r="CC477" s="217">
        <v>3</v>
      </c>
      <c r="CD477" s="217">
        <v>0.6</v>
      </c>
      <c r="CE477" s="217">
        <v>0</v>
      </c>
      <c r="CF477" s="186">
        <v>0</v>
      </c>
      <c r="CG477" s="186">
        <v>0</v>
      </c>
      <c r="CH477" s="101">
        <v>0</v>
      </c>
      <c r="CI477" s="101">
        <v>0</v>
      </c>
      <c r="CJ477" s="101">
        <v>0</v>
      </c>
      <c r="CK477" s="101">
        <v>0</v>
      </c>
      <c r="CL477" s="101">
        <v>0</v>
      </c>
      <c r="CM477" s="101">
        <v>0</v>
      </c>
      <c r="CN477" s="101">
        <v>0</v>
      </c>
      <c r="CO477" s="101">
        <v>6</v>
      </c>
      <c r="CP477" s="220">
        <v>1</v>
      </c>
      <c r="CQ477" s="216">
        <v>0</v>
      </c>
      <c r="CR477" s="222"/>
      <c r="CS477" s="198">
        <v>0.26519999999999999</v>
      </c>
      <c r="CT477" s="198">
        <v>0</v>
      </c>
      <c r="CU477" s="198">
        <v>0.26400000000000001</v>
      </c>
      <c r="CV477" s="198">
        <v>0</v>
      </c>
      <c r="CW477" s="222">
        <v>0.26809954751131221</v>
      </c>
      <c r="CX477" s="272"/>
      <c r="CY477" s="272">
        <v>0</v>
      </c>
      <c r="CZ477" s="272">
        <v>361</v>
      </c>
      <c r="DA477" s="272"/>
      <c r="DB477" s="272"/>
      <c r="DC477" s="272"/>
      <c r="DD477" s="230">
        <f t="shared" si="63"/>
        <v>0.26809954751131221</v>
      </c>
      <c r="DE477" s="273">
        <f t="shared" si="64"/>
        <v>0</v>
      </c>
      <c r="DF477" s="14">
        <f t="shared" si="65"/>
        <v>6</v>
      </c>
      <c r="DG477" s="148">
        <f t="shared" si="66"/>
        <v>1</v>
      </c>
      <c r="DH477" s="148" t="str">
        <f t="shared" si="67"/>
        <v/>
      </c>
      <c r="DI477" s="273">
        <f t="shared" si="68"/>
        <v>1</v>
      </c>
      <c r="DJ477" s="264">
        <f t="shared" si="69"/>
        <v>1</v>
      </c>
      <c r="DL477" s="14" t="str">
        <f>IFERROR(#REF!-AP477,"")</f>
        <v/>
      </c>
      <c r="DN477" s="274" t="str">
        <f>IFERROR(#REF!-M477,"")</f>
        <v/>
      </c>
      <c r="DO477" s="186" t="e">
        <f>IF(#REF!&gt;AQ477,0,1)</f>
        <v>#REF!</v>
      </c>
      <c r="DP477" s="186">
        <f t="shared" si="70"/>
        <v>1</v>
      </c>
      <c r="DQ477" s="186">
        <f t="shared" si="71"/>
        <v>1</v>
      </c>
      <c r="DR477" s="186"/>
      <c r="DS477" s="186"/>
      <c r="DT477" s="186"/>
      <c r="DU477" s="186"/>
      <c r="DV477" s="186"/>
      <c r="DW477" s="186"/>
      <c r="DX477" s="186"/>
      <c r="DY477" s="186"/>
      <c r="DZ477" s="186"/>
      <c r="EA477" s="186"/>
      <c r="EB477" s="186"/>
      <c r="EC477" s="186"/>
      <c r="ED477" s="186"/>
      <c r="EE477" s="186"/>
      <c r="EF477" s="186"/>
      <c r="EG477" s="186"/>
      <c r="EH477" s="186"/>
      <c r="EI477" s="186"/>
      <c r="EJ477" s="186"/>
    </row>
    <row r="478" spans="1:140" s="195" customFormat="1" ht="31.5" hidden="1" customHeight="1" x14ac:dyDescent="0.2">
      <c r="A478" s="214">
        <v>44948</v>
      </c>
      <c r="B478" s="194">
        <v>22</v>
      </c>
      <c r="C478" s="194">
        <v>1</v>
      </c>
      <c r="D478" s="193">
        <v>2023</v>
      </c>
      <c r="E478" s="194">
        <v>407</v>
      </c>
      <c r="F478" s="194">
        <v>630</v>
      </c>
      <c r="G478" s="194">
        <v>7</v>
      </c>
      <c r="H478" s="207" t="s">
        <v>465</v>
      </c>
      <c r="I478" s="148" t="s">
        <v>466</v>
      </c>
      <c r="J478" s="148" t="s">
        <v>193</v>
      </c>
      <c r="K478" s="148">
        <v>1</v>
      </c>
      <c r="L478" s="148">
        <v>5</v>
      </c>
      <c r="M478" s="208">
        <v>214</v>
      </c>
      <c r="N478" s="209">
        <v>197</v>
      </c>
      <c r="O478" s="210">
        <v>230</v>
      </c>
      <c r="P478" s="196"/>
      <c r="Q478" s="196"/>
      <c r="R478" s="196"/>
      <c r="S478" s="196">
        <v>566</v>
      </c>
      <c r="T478" s="196"/>
      <c r="U478" s="196"/>
      <c r="V478" s="196"/>
      <c r="W478" s="196"/>
      <c r="X478" s="196">
        <v>416</v>
      </c>
      <c r="Y478" s="196"/>
      <c r="Z478" s="197"/>
      <c r="AA478" s="197"/>
      <c r="AB478" s="196"/>
      <c r="AC478" s="196">
        <v>285</v>
      </c>
      <c r="AD478" s="196">
        <v>282</v>
      </c>
      <c r="AE478" s="196">
        <v>264</v>
      </c>
      <c r="AF478" s="196"/>
      <c r="AG478" s="196"/>
      <c r="AH478" s="196">
        <v>217</v>
      </c>
      <c r="AI478" s="196">
        <v>208</v>
      </c>
      <c r="AJ478" s="196">
        <v>211</v>
      </c>
      <c r="AK478" s="196"/>
      <c r="AL478" s="197">
        <v>145</v>
      </c>
      <c r="AM478" s="197">
        <v>139</v>
      </c>
      <c r="AN478" s="271">
        <v>349.25</v>
      </c>
      <c r="AO478" s="271">
        <v>263</v>
      </c>
      <c r="AP478" s="218">
        <v>21</v>
      </c>
      <c r="AQ478" s="219">
        <v>171</v>
      </c>
      <c r="AR478" s="217">
        <v>25.35211267605634</v>
      </c>
      <c r="AS478" s="217">
        <v>142</v>
      </c>
      <c r="AT478" s="217"/>
      <c r="AU478" s="217"/>
      <c r="AV478" s="217"/>
      <c r="AW478" s="217"/>
      <c r="AX478" s="217">
        <v>3</v>
      </c>
      <c r="AY478" s="217">
        <v>3</v>
      </c>
      <c r="AZ478" s="217"/>
      <c r="BA478" s="217"/>
      <c r="BB478" s="217"/>
      <c r="BC478" s="217"/>
      <c r="BD478" s="217"/>
      <c r="BE478" s="217"/>
      <c r="BF478" s="217"/>
      <c r="BG478" s="217"/>
      <c r="BH478" s="217"/>
      <c r="BI478" s="217"/>
      <c r="BJ478" s="217">
        <v>3</v>
      </c>
      <c r="BK478" s="217">
        <v>3</v>
      </c>
      <c r="BL478" s="217"/>
      <c r="BM478" s="217"/>
      <c r="BN478" s="217"/>
      <c r="BO478" s="217"/>
      <c r="BP478" s="217"/>
      <c r="BQ478" s="217"/>
      <c r="BR478" s="186" t="s">
        <v>201</v>
      </c>
      <c r="BS478" s="186" t="s">
        <v>202</v>
      </c>
      <c r="BT478" s="186" t="s">
        <v>452</v>
      </c>
      <c r="BU478" s="186"/>
      <c r="BV478" s="186">
        <v>3</v>
      </c>
      <c r="BW478" s="186" t="s">
        <v>460</v>
      </c>
      <c r="BX478" s="186" t="s">
        <v>198</v>
      </c>
      <c r="BY478" s="221">
        <v>1.4999999999999999E-2</v>
      </c>
      <c r="BZ478" s="217">
        <v>6</v>
      </c>
      <c r="CA478" s="217">
        <v>1.2</v>
      </c>
      <c r="CB478" s="217">
        <v>1</v>
      </c>
      <c r="CC478" s="217">
        <v>6</v>
      </c>
      <c r="CD478" s="217">
        <v>1.2</v>
      </c>
      <c r="CE478" s="217">
        <v>1</v>
      </c>
      <c r="CF478" s="186">
        <v>0</v>
      </c>
      <c r="CG478" s="186">
        <v>1</v>
      </c>
      <c r="CH478" s="101">
        <v>1</v>
      </c>
      <c r="CI478" s="101">
        <v>0</v>
      </c>
      <c r="CJ478" s="101">
        <v>0</v>
      </c>
      <c r="CK478" s="101">
        <v>0</v>
      </c>
      <c r="CL478" s="101">
        <v>0</v>
      </c>
      <c r="CM478" s="101">
        <v>0</v>
      </c>
      <c r="CN478" s="101">
        <v>0</v>
      </c>
      <c r="CO478" s="101">
        <v>12</v>
      </c>
      <c r="CP478" s="220">
        <v>2</v>
      </c>
      <c r="CQ478" s="216">
        <v>2</v>
      </c>
      <c r="CR478" s="222">
        <v>1.2</v>
      </c>
      <c r="CS478" s="198">
        <v>0.51360000000000006</v>
      </c>
      <c r="CT478" s="198">
        <v>0.42799999999999999</v>
      </c>
      <c r="CU478" s="198">
        <v>0.63119999999999998</v>
      </c>
      <c r="CV478" s="198">
        <v>0.52600000000000002</v>
      </c>
      <c r="CW478" s="222">
        <v>0.6320093457943925</v>
      </c>
      <c r="CX478" s="272">
        <v>9.4666666666666663E-2</v>
      </c>
      <c r="CY478" s="272">
        <v>689.18181818181824</v>
      </c>
      <c r="CZ478" s="272">
        <v>361</v>
      </c>
      <c r="DA478" s="272"/>
      <c r="DB478" s="272"/>
      <c r="DC478" s="272"/>
      <c r="DD478" s="230">
        <f t="shared" si="63"/>
        <v>0.6320093457943925</v>
      </c>
      <c r="DE478" s="273">
        <f t="shared" si="64"/>
        <v>0</v>
      </c>
      <c r="DF478" s="14">
        <f t="shared" si="65"/>
        <v>12</v>
      </c>
      <c r="DG478" s="148">
        <f t="shared" si="66"/>
        <v>2</v>
      </c>
      <c r="DH478" s="148">
        <f t="shared" si="67"/>
        <v>0.1</v>
      </c>
      <c r="DI478" s="273">
        <f t="shared" si="68"/>
        <v>2</v>
      </c>
      <c r="DJ478" s="264">
        <f t="shared" si="69"/>
        <v>1</v>
      </c>
      <c r="DL478" s="14" t="str">
        <f>IFERROR(#REF!-AP478,"")</f>
        <v/>
      </c>
      <c r="DN478" s="274" t="str">
        <f>IFERROR(#REF!-M478,"")</f>
        <v/>
      </c>
      <c r="DO478" s="186" t="e">
        <f>IF(#REF!&gt;AQ478,0,1)</f>
        <v>#REF!</v>
      </c>
      <c r="DP478" s="186">
        <f t="shared" si="70"/>
        <v>1</v>
      </c>
      <c r="DQ478" s="186">
        <f t="shared" si="71"/>
        <v>0</v>
      </c>
      <c r="DR478" s="186"/>
      <c r="DS478" s="186"/>
      <c r="DT478" s="186"/>
      <c r="DU478" s="186"/>
      <c r="DV478" s="186"/>
      <c r="DW478" s="186"/>
      <c r="DX478" s="186"/>
      <c r="DY478" s="186"/>
      <c r="DZ478" s="186"/>
      <c r="EA478" s="186"/>
      <c r="EB478" s="186"/>
      <c r="EC478" s="186"/>
      <c r="ED478" s="186"/>
      <c r="EE478" s="186"/>
      <c r="EF478" s="186"/>
      <c r="EG478" s="186"/>
      <c r="EH478" s="186"/>
      <c r="EI478" s="186"/>
      <c r="EJ478" s="186"/>
    </row>
    <row r="479" spans="1:140" s="195" customFormat="1" ht="31.5" hidden="1" customHeight="1" x14ac:dyDescent="0.2">
      <c r="A479" s="214">
        <v>44948</v>
      </c>
      <c r="B479" s="194">
        <v>22</v>
      </c>
      <c r="C479" s="194">
        <v>1</v>
      </c>
      <c r="D479" s="193">
        <v>2023</v>
      </c>
      <c r="E479" s="194">
        <v>423</v>
      </c>
      <c r="F479" s="194">
        <v>669</v>
      </c>
      <c r="G479" s="194">
        <v>8</v>
      </c>
      <c r="H479" s="207" t="s">
        <v>241</v>
      </c>
      <c r="I479" s="148" t="s">
        <v>242</v>
      </c>
      <c r="J479" s="148" t="s">
        <v>193</v>
      </c>
      <c r="K479" s="148">
        <v>2</v>
      </c>
      <c r="L479" s="148">
        <v>2</v>
      </c>
      <c r="M479" s="208">
        <v>954</v>
      </c>
      <c r="N479" s="209">
        <v>897</v>
      </c>
      <c r="O479" s="210">
        <v>1021</v>
      </c>
      <c r="P479" s="196"/>
      <c r="Q479" s="196">
        <v>1356</v>
      </c>
      <c r="R479" s="196">
        <v>1332</v>
      </c>
      <c r="S479" s="196">
        <v>1333</v>
      </c>
      <c r="T479" s="196"/>
      <c r="U479" s="196"/>
      <c r="V479" s="196">
        <v>999</v>
      </c>
      <c r="W479" s="196">
        <v>996</v>
      </c>
      <c r="X479" s="196">
        <v>998</v>
      </c>
      <c r="Y479" s="196"/>
      <c r="Z479" s="197"/>
      <c r="AA479" s="197"/>
      <c r="AB479" s="196"/>
      <c r="AC479" s="196">
        <v>1218</v>
      </c>
      <c r="AD479" s="196">
        <v>1240</v>
      </c>
      <c r="AE479" s="196">
        <v>1154</v>
      </c>
      <c r="AF479" s="196"/>
      <c r="AG479" s="196"/>
      <c r="AH479" s="196">
        <v>933</v>
      </c>
      <c r="AI479" s="196">
        <v>977</v>
      </c>
      <c r="AJ479" s="196">
        <v>968</v>
      </c>
      <c r="AK479" s="196"/>
      <c r="AL479" s="197">
        <v>157</v>
      </c>
      <c r="AM479" s="197">
        <v>157</v>
      </c>
      <c r="AN479" s="271">
        <v>1272.166666666667</v>
      </c>
      <c r="AO479" s="271">
        <v>978.5</v>
      </c>
      <c r="AP479" s="218">
        <v>40</v>
      </c>
      <c r="AQ479" s="219">
        <v>180</v>
      </c>
      <c r="AR479" s="217">
        <v>45.859872611464972</v>
      </c>
      <c r="AS479" s="217">
        <v>157</v>
      </c>
      <c r="AT479" s="217"/>
      <c r="AU479" s="217"/>
      <c r="AV479" s="217">
        <v>414</v>
      </c>
      <c r="AW479" s="217">
        <v>5</v>
      </c>
      <c r="AX479" s="217"/>
      <c r="AY479" s="217">
        <v>6</v>
      </c>
      <c r="AZ479" s="217"/>
      <c r="BA479" s="217">
        <v>4</v>
      </c>
      <c r="BB479" s="217"/>
      <c r="BC479" s="217"/>
      <c r="BD479" s="217"/>
      <c r="BE479" s="217"/>
      <c r="BF479" s="217"/>
      <c r="BG479" s="217"/>
      <c r="BH479" s="217">
        <v>354</v>
      </c>
      <c r="BI479" s="217">
        <v>8</v>
      </c>
      <c r="BJ479" s="217">
        <v>2</v>
      </c>
      <c r="BK479" s="217">
        <v>2</v>
      </c>
      <c r="BL479" s="217"/>
      <c r="BM479" s="217"/>
      <c r="BN479" s="217"/>
      <c r="BO479" s="217"/>
      <c r="BP479" s="217"/>
      <c r="BQ479" s="217"/>
      <c r="BR479" s="186" t="s">
        <v>194</v>
      </c>
      <c r="BS479" s="186" t="s">
        <v>195</v>
      </c>
      <c r="BT479" s="186" t="s">
        <v>243</v>
      </c>
      <c r="BU479" s="186" t="s">
        <v>197</v>
      </c>
      <c r="BV479" s="186">
        <v>3</v>
      </c>
      <c r="BW479" s="186" t="s">
        <v>241</v>
      </c>
      <c r="BX479" s="186" t="s">
        <v>198</v>
      </c>
      <c r="BY479" s="221">
        <v>1.4999999999999999E-2</v>
      </c>
      <c r="BZ479" s="217">
        <v>15</v>
      </c>
      <c r="CA479" s="217">
        <v>7.5</v>
      </c>
      <c r="CB479" s="217">
        <v>421</v>
      </c>
      <c r="CC479" s="217">
        <v>12</v>
      </c>
      <c r="CD479" s="217">
        <v>6</v>
      </c>
      <c r="CE479" s="217">
        <v>360</v>
      </c>
      <c r="CF479" s="186">
        <v>6</v>
      </c>
      <c r="CG479" s="186">
        <v>1</v>
      </c>
      <c r="CH479" s="101">
        <v>4</v>
      </c>
      <c r="CI479" s="101">
        <v>0</v>
      </c>
      <c r="CJ479" s="101">
        <v>2</v>
      </c>
      <c r="CK479" s="101">
        <v>0</v>
      </c>
      <c r="CL479" s="101">
        <v>0</v>
      </c>
      <c r="CM479" s="101">
        <v>0</v>
      </c>
      <c r="CN479" s="101">
        <v>0</v>
      </c>
      <c r="CO479" s="101">
        <v>27</v>
      </c>
      <c r="CP479" s="220">
        <v>13</v>
      </c>
      <c r="CQ479" s="216">
        <v>781</v>
      </c>
      <c r="CR479" s="222">
        <v>1.7285531370038409E-2</v>
      </c>
      <c r="CS479" s="198">
        <v>12.879</v>
      </c>
      <c r="CT479" s="198">
        <v>745.07399999999996</v>
      </c>
      <c r="CU479" s="198">
        <v>13.20975</v>
      </c>
      <c r="CV479" s="198">
        <v>764.20849999999996</v>
      </c>
      <c r="CW479" s="222">
        <v>0.33350803633822512</v>
      </c>
      <c r="CX479" s="272">
        <v>0.294375</v>
      </c>
      <c r="CY479" s="272">
        <v>512620</v>
      </c>
      <c r="CZ479" s="272">
        <v>361</v>
      </c>
      <c r="DA479" s="272"/>
      <c r="DB479" s="272"/>
      <c r="DC479" s="272"/>
      <c r="DD479" s="230">
        <f t="shared" si="63"/>
        <v>0.33350803633822534</v>
      </c>
      <c r="DE479" s="273">
        <f t="shared" si="64"/>
        <v>768</v>
      </c>
      <c r="DF479" s="14">
        <f t="shared" si="65"/>
        <v>27</v>
      </c>
      <c r="DG479" s="148">
        <f t="shared" si="66"/>
        <v>14</v>
      </c>
      <c r="DH479" s="148">
        <f t="shared" si="67"/>
        <v>0.3</v>
      </c>
      <c r="DI479" s="273">
        <f t="shared" si="68"/>
        <v>782</v>
      </c>
      <c r="DJ479" s="264">
        <f t="shared" si="69"/>
        <v>1.7902813299232736E-2</v>
      </c>
      <c r="DL479" s="14" t="str">
        <f>IFERROR(#REF!-AP479,"")</f>
        <v/>
      </c>
      <c r="DN479" s="274" t="str">
        <f>IFERROR(#REF!-M479,"")</f>
        <v/>
      </c>
      <c r="DO479" s="186" t="e">
        <f>IF(#REF!&gt;AQ479,0,1)</f>
        <v>#REF!</v>
      </c>
      <c r="DP479" s="186">
        <f t="shared" si="70"/>
        <v>1</v>
      </c>
      <c r="DQ479" s="186">
        <f t="shared" si="71"/>
        <v>1</v>
      </c>
      <c r="DR479" s="186"/>
      <c r="DS479" s="186"/>
      <c r="DT479" s="186"/>
      <c r="DU479" s="186"/>
      <c r="DV479" s="186"/>
      <c r="DW479" s="186"/>
      <c r="DX479" s="186"/>
      <c r="DY479" s="186"/>
      <c r="DZ479" s="186"/>
      <c r="EA479" s="186"/>
      <c r="EB479" s="186"/>
      <c r="EC479" s="186"/>
      <c r="ED479" s="186"/>
      <c r="EE479" s="186"/>
      <c r="EF479" s="186"/>
      <c r="EG479" s="186"/>
      <c r="EH479" s="186"/>
      <c r="EI479" s="186"/>
      <c r="EJ479" s="186"/>
    </row>
    <row r="480" spans="1:140" s="195" customFormat="1" ht="31.5" hidden="1" customHeight="1" x14ac:dyDescent="0.2">
      <c r="A480" s="214">
        <v>44948</v>
      </c>
      <c r="B480" s="194">
        <v>22</v>
      </c>
      <c r="C480" s="194">
        <v>1</v>
      </c>
      <c r="D480" s="193">
        <v>2023</v>
      </c>
      <c r="E480" s="194">
        <v>384</v>
      </c>
      <c r="F480" s="194">
        <v>557</v>
      </c>
      <c r="G480" s="194">
        <v>9</v>
      </c>
      <c r="H480" s="207" t="s">
        <v>321</v>
      </c>
      <c r="I480" s="148" t="s">
        <v>322</v>
      </c>
      <c r="J480" s="148" t="s">
        <v>193</v>
      </c>
      <c r="K480" s="148">
        <v>1</v>
      </c>
      <c r="L480" s="148">
        <v>6</v>
      </c>
      <c r="M480" s="208">
        <v>182</v>
      </c>
      <c r="N480" s="209">
        <v>171</v>
      </c>
      <c r="O480" s="210">
        <v>194</v>
      </c>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c r="AO480" s="271"/>
      <c r="AP480" s="218">
        <v>21</v>
      </c>
      <c r="AQ480" s="219">
        <v>180</v>
      </c>
      <c r="AR480" s="217"/>
      <c r="AS480" s="217"/>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t="s">
        <v>194</v>
      </c>
      <c r="BS480" s="186" t="s">
        <v>195</v>
      </c>
      <c r="BT480" s="186" t="s">
        <v>323</v>
      </c>
      <c r="BU480" s="186" t="s">
        <v>324</v>
      </c>
      <c r="BV480" s="186">
        <v>3</v>
      </c>
      <c r="BW480" s="186" t="s">
        <v>320</v>
      </c>
      <c r="BX480" s="186" t="s">
        <v>198</v>
      </c>
      <c r="BY480" s="221">
        <v>1.4999999999999999E-2</v>
      </c>
      <c r="BZ480" s="217">
        <v>0</v>
      </c>
      <c r="CA480" s="217">
        <v>0</v>
      </c>
      <c r="CB480" s="217">
        <v>0</v>
      </c>
      <c r="CC480" s="217">
        <v>0</v>
      </c>
      <c r="CD480" s="217">
        <v>0</v>
      </c>
      <c r="CE480" s="217">
        <v>0</v>
      </c>
      <c r="CF480" s="186">
        <v>0</v>
      </c>
      <c r="CG480" s="186">
        <v>0</v>
      </c>
      <c r="CH480" s="101">
        <v>0</v>
      </c>
      <c r="CI480" s="101">
        <v>0</v>
      </c>
      <c r="CJ480" s="101">
        <v>0</v>
      </c>
      <c r="CK480" s="101">
        <v>0</v>
      </c>
      <c r="CL480" s="101">
        <v>0</v>
      </c>
      <c r="CM480" s="101">
        <v>0</v>
      </c>
      <c r="CN480" s="101">
        <v>0</v>
      </c>
      <c r="CO480" s="101">
        <v>0</v>
      </c>
      <c r="CP480" s="220">
        <v>0</v>
      </c>
      <c r="CQ480" s="216">
        <v>0</v>
      </c>
      <c r="CR480" s="222"/>
      <c r="CS480" s="198">
        <v>0</v>
      </c>
      <c r="CT480" s="198">
        <v>0</v>
      </c>
      <c r="CU480" s="198"/>
      <c r="CV480" s="198"/>
      <c r="CW480" s="222"/>
      <c r="CX480" s="272"/>
      <c r="CY480" s="272">
        <v>0</v>
      </c>
      <c r="CZ480" s="272">
        <v>361</v>
      </c>
      <c r="DA480" s="272"/>
      <c r="DB480" s="272"/>
      <c r="DC480" s="272"/>
      <c r="DD480" s="230">
        <f t="shared" si="63"/>
        <v>-1</v>
      </c>
      <c r="DE480" s="273">
        <f t="shared" si="64"/>
        <v>0</v>
      </c>
      <c r="DF480" s="14">
        <f t="shared" si="65"/>
        <v>0</v>
      </c>
      <c r="DG480" s="148">
        <f t="shared" si="66"/>
        <v>0</v>
      </c>
      <c r="DH480" s="148" t="str">
        <f t="shared" si="67"/>
        <v/>
      </c>
      <c r="DI480" s="273">
        <f t="shared" si="68"/>
        <v>0</v>
      </c>
      <c r="DJ480" s="264" t="str">
        <f t="shared" si="69"/>
        <v/>
      </c>
      <c r="DL480" s="14" t="str">
        <f>IFERROR(#REF!-AP480,"")</f>
        <v/>
      </c>
      <c r="DN480" s="274" t="str">
        <f>IFERROR(#REF!-M480,"")</f>
        <v/>
      </c>
      <c r="DO480" s="186" t="e">
        <f>IF(#REF!&gt;AQ480,0,1)</f>
        <v>#REF!</v>
      </c>
      <c r="DP480" s="186">
        <f t="shared" si="70"/>
        <v>0</v>
      </c>
      <c r="DQ480" s="186">
        <f t="shared" si="71"/>
        <v>1</v>
      </c>
      <c r="DR480" s="186"/>
      <c r="DS480" s="186"/>
      <c r="DT480" s="186"/>
      <c r="DU480" s="186"/>
      <c r="DV480" s="186"/>
      <c r="DW480" s="186"/>
      <c r="DX480" s="186"/>
      <c r="DY480" s="186"/>
      <c r="DZ480" s="186"/>
      <c r="EA480" s="186"/>
      <c r="EB480" s="186"/>
      <c r="EC480" s="186"/>
      <c r="ED480" s="186"/>
      <c r="EE480" s="186"/>
      <c r="EF480" s="186"/>
      <c r="EG480" s="186"/>
      <c r="EH480" s="186"/>
      <c r="EI480" s="186"/>
      <c r="EJ480" s="186"/>
    </row>
    <row r="481" spans="1:140" s="195" customFormat="1" ht="31.5" hidden="1" customHeight="1" x14ac:dyDescent="0.2">
      <c r="A481" s="214">
        <v>44948</v>
      </c>
      <c r="B481" s="194">
        <v>22</v>
      </c>
      <c r="C481" s="194">
        <v>1</v>
      </c>
      <c r="D481" s="193">
        <v>2023</v>
      </c>
      <c r="E481" s="194">
        <v>416</v>
      </c>
      <c r="F481" s="194">
        <v>659</v>
      </c>
      <c r="G481" s="194">
        <v>9</v>
      </c>
      <c r="H481" s="207" t="s">
        <v>442</v>
      </c>
      <c r="I481" s="148" t="s">
        <v>443</v>
      </c>
      <c r="J481" s="148" t="s">
        <v>193</v>
      </c>
      <c r="K481" s="148">
        <v>2</v>
      </c>
      <c r="L481" s="148">
        <v>1</v>
      </c>
      <c r="M481" s="208">
        <v>301</v>
      </c>
      <c r="N481" s="209">
        <v>283</v>
      </c>
      <c r="O481" s="210">
        <v>322</v>
      </c>
      <c r="P481" s="196"/>
      <c r="Q481" s="196">
        <v>458</v>
      </c>
      <c r="R481" s="196">
        <v>443</v>
      </c>
      <c r="S481" s="196">
        <v>448</v>
      </c>
      <c r="T481" s="196"/>
      <c r="U481" s="196"/>
      <c r="V481" s="196">
        <v>304</v>
      </c>
      <c r="W481" s="196">
        <v>308</v>
      </c>
      <c r="X481" s="196">
        <v>311</v>
      </c>
      <c r="Y481" s="196"/>
      <c r="Z481" s="197">
        <v>117</v>
      </c>
      <c r="AA481" s="197"/>
      <c r="AB481" s="196"/>
      <c r="AC481" s="196">
        <v>406</v>
      </c>
      <c r="AD481" s="196">
        <v>410</v>
      </c>
      <c r="AE481" s="196">
        <v>456</v>
      </c>
      <c r="AF481" s="196"/>
      <c r="AG481" s="196"/>
      <c r="AH481" s="196">
        <v>298</v>
      </c>
      <c r="AI481" s="196">
        <v>301</v>
      </c>
      <c r="AJ481" s="196">
        <v>305</v>
      </c>
      <c r="AK481" s="196"/>
      <c r="AL481" s="197">
        <v>116</v>
      </c>
      <c r="AM481" s="197">
        <v>125</v>
      </c>
      <c r="AN481" s="271">
        <v>436.83333333333331</v>
      </c>
      <c r="AO481" s="271">
        <v>304.5</v>
      </c>
      <c r="AP481" s="218">
        <v>55</v>
      </c>
      <c r="AQ481" s="219">
        <v>131</v>
      </c>
      <c r="AR481" s="217">
        <v>60.33519553072626</v>
      </c>
      <c r="AS481" s="217">
        <v>119.3333333333333</v>
      </c>
      <c r="AT481" s="217"/>
      <c r="AU481" s="217"/>
      <c r="AV481" s="217">
        <v>927</v>
      </c>
      <c r="AW481" s="217"/>
      <c r="AX481" s="217"/>
      <c r="AY481" s="217">
        <v>3</v>
      </c>
      <c r="AZ481" s="217">
        <v>3</v>
      </c>
      <c r="BA481" s="217"/>
      <c r="BB481" s="217"/>
      <c r="BC481" s="217"/>
      <c r="BD481" s="217"/>
      <c r="BE481" s="217"/>
      <c r="BF481" s="217"/>
      <c r="BG481" s="217"/>
      <c r="BH481" s="217">
        <v>855</v>
      </c>
      <c r="BI481" s="217">
        <v>4</v>
      </c>
      <c r="BJ481" s="217">
        <v>4</v>
      </c>
      <c r="BK481" s="217">
        <v>4</v>
      </c>
      <c r="BL481" s="217"/>
      <c r="BM481" s="217"/>
      <c r="BN481" s="217"/>
      <c r="BO481" s="217"/>
      <c r="BP481" s="217"/>
      <c r="BQ481" s="217"/>
      <c r="BR481" s="186" t="s">
        <v>194</v>
      </c>
      <c r="BS481" s="186" t="s">
        <v>195</v>
      </c>
      <c r="BT481" s="186" t="s">
        <v>444</v>
      </c>
      <c r="BU481" s="186" t="s">
        <v>197</v>
      </c>
      <c r="BV481" s="186">
        <v>3</v>
      </c>
      <c r="BW481" s="186" t="s">
        <v>445</v>
      </c>
      <c r="BX481" s="186" t="s">
        <v>198</v>
      </c>
      <c r="BY481" s="221">
        <v>1.4999999999999999E-2</v>
      </c>
      <c r="BZ481" s="217">
        <v>6</v>
      </c>
      <c r="CA481" s="217">
        <v>6</v>
      </c>
      <c r="CB481" s="217">
        <v>933</v>
      </c>
      <c r="CC481" s="217">
        <v>12</v>
      </c>
      <c r="CD481" s="217">
        <v>12</v>
      </c>
      <c r="CE481" s="217">
        <v>867</v>
      </c>
      <c r="CF481" s="186">
        <v>4</v>
      </c>
      <c r="CG481" s="186">
        <v>4</v>
      </c>
      <c r="CH481" s="101">
        <v>7</v>
      </c>
      <c r="CI481" s="101">
        <v>3</v>
      </c>
      <c r="CJ481" s="101">
        <v>0</v>
      </c>
      <c r="CK481" s="101">
        <v>0</v>
      </c>
      <c r="CL481" s="101">
        <v>0</v>
      </c>
      <c r="CM481" s="101">
        <v>0</v>
      </c>
      <c r="CN481" s="101">
        <v>0</v>
      </c>
      <c r="CO481" s="101">
        <v>18</v>
      </c>
      <c r="CP481" s="220">
        <v>18</v>
      </c>
      <c r="CQ481" s="216">
        <v>1800</v>
      </c>
      <c r="CR481" s="222">
        <v>0.01</v>
      </c>
      <c r="CS481" s="198">
        <v>5.4180000000000001</v>
      </c>
      <c r="CT481" s="198">
        <v>541.79999999999995</v>
      </c>
      <c r="CU481" s="198">
        <v>5.4809999999999999</v>
      </c>
      <c r="CV481" s="198">
        <v>548.1</v>
      </c>
      <c r="CW481" s="222">
        <v>0.45127353266888143</v>
      </c>
      <c r="CX481" s="272">
        <v>0.29833333333333328</v>
      </c>
      <c r="CY481" s="272">
        <v>1624500</v>
      </c>
      <c r="CZ481" s="272">
        <v>361</v>
      </c>
      <c r="DA481" s="272"/>
      <c r="DB481" s="272"/>
      <c r="DC481" s="272"/>
      <c r="DD481" s="230">
        <f t="shared" si="63"/>
        <v>0.45127353266888143</v>
      </c>
      <c r="DE481" s="273">
        <f t="shared" si="64"/>
        <v>1782</v>
      </c>
      <c r="DF481" s="14">
        <f t="shared" si="65"/>
        <v>18</v>
      </c>
      <c r="DG481" s="148">
        <f t="shared" si="66"/>
        <v>18</v>
      </c>
      <c r="DH481" s="148">
        <f t="shared" si="67"/>
        <v>0.3</v>
      </c>
      <c r="DI481" s="273">
        <f t="shared" si="68"/>
        <v>1800</v>
      </c>
      <c r="DJ481" s="264">
        <f t="shared" si="69"/>
        <v>0.01</v>
      </c>
      <c r="DL481" s="14" t="str">
        <f>IFERROR(#REF!-AP481,"")</f>
        <v/>
      </c>
      <c r="DN481" s="274" t="str">
        <f>IFERROR(#REF!-M481,"")</f>
        <v/>
      </c>
      <c r="DO481" s="186" t="e">
        <f>IF(#REF!&gt;AQ481,0,1)</f>
        <v>#REF!</v>
      </c>
      <c r="DP481" s="186">
        <f t="shared" si="70"/>
        <v>1</v>
      </c>
      <c r="DQ481" s="186">
        <f t="shared" si="71"/>
        <v>1</v>
      </c>
      <c r="DR481" s="186"/>
      <c r="DS481" s="186"/>
      <c r="DT481" s="186"/>
      <c r="DU481" s="186"/>
      <c r="DV481" s="186"/>
      <c r="DW481" s="186"/>
      <c r="DX481" s="186"/>
      <c r="DY481" s="186"/>
      <c r="DZ481" s="186"/>
      <c r="EA481" s="186"/>
      <c r="EB481" s="186"/>
      <c r="EC481" s="186"/>
      <c r="ED481" s="186"/>
      <c r="EE481" s="186"/>
      <c r="EF481" s="186"/>
      <c r="EG481" s="186"/>
      <c r="EH481" s="186"/>
      <c r="EI481" s="186"/>
      <c r="EJ481" s="186"/>
    </row>
    <row r="482" spans="1:140" s="195" customFormat="1" ht="31.5" hidden="1" customHeight="1" x14ac:dyDescent="0.2">
      <c r="A482" s="214">
        <v>44948</v>
      </c>
      <c r="B482" s="194">
        <v>22</v>
      </c>
      <c r="C482" s="194">
        <v>1</v>
      </c>
      <c r="D482" s="193">
        <v>2023</v>
      </c>
      <c r="E482" s="194">
        <v>571</v>
      </c>
      <c r="F482" s="194">
        <v>1064</v>
      </c>
      <c r="G482" s="194">
        <v>9</v>
      </c>
      <c r="H482" s="207" t="s">
        <v>396</v>
      </c>
      <c r="I482" s="148" t="s">
        <v>397</v>
      </c>
      <c r="J482" s="148" t="s">
        <v>193</v>
      </c>
      <c r="K482" s="148">
        <v>1</v>
      </c>
      <c r="L482" s="148"/>
      <c r="M482" s="208">
        <v>0</v>
      </c>
      <c r="N482" s="209">
        <v>0</v>
      </c>
      <c r="O482" s="210">
        <v>0</v>
      </c>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c r="AO482" s="271"/>
      <c r="AP482" s="218">
        <v>20</v>
      </c>
      <c r="AQ482" s="219">
        <v>180</v>
      </c>
      <c r="AR482" s="217"/>
      <c r="AS482" s="217"/>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t="s">
        <v>194</v>
      </c>
      <c r="BS482" s="186" t="s">
        <v>195</v>
      </c>
      <c r="BT482" s="186" t="s">
        <v>398</v>
      </c>
      <c r="BU482" s="186" t="s">
        <v>197</v>
      </c>
      <c r="BV482" s="186">
        <v>3</v>
      </c>
      <c r="BW482" s="186" t="s">
        <v>399</v>
      </c>
      <c r="BX482" s="186" t="s">
        <v>198</v>
      </c>
      <c r="BY482" s="221">
        <v>1.4999999999999999E-2</v>
      </c>
      <c r="BZ482" s="217">
        <v>0</v>
      </c>
      <c r="CA482" s="217"/>
      <c r="CB482" s="217">
        <v>0</v>
      </c>
      <c r="CC482" s="217">
        <v>0</v>
      </c>
      <c r="CD482" s="217"/>
      <c r="CE482" s="217">
        <v>0</v>
      </c>
      <c r="CF482" s="186">
        <v>0</v>
      </c>
      <c r="CG482" s="186">
        <v>0</v>
      </c>
      <c r="CH482" s="101">
        <v>0</v>
      </c>
      <c r="CI482" s="101">
        <v>0</v>
      </c>
      <c r="CJ482" s="101">
        <v>0</v>
      </c>
      <c r="CK482" s="101">
        <v>0</v>
      </c>
      <c r="CL482" s="101">
        <v>0</v>
      </c>
      <c r="CM482" s="101">
        <v>0</v>
      </c>
      <c r="CN482" s="101">
        <v>0</v>
      </c>
      <c r="CO482" s="101">
        <v>0</v>
      </c>
      <c r="CP482" s="220">
        <v>0</v>
      </c>
      <c r="CQ482" s="216">
        <v>0</v>
      </c>
      <c r="CR482" s="222"/>
      <c r="CS482" s="198">
        <v>0</v>
      </c>
      <c r="CT482" s="198">
        <v>0</v>
      </c>
      <c r="CU482" s="198"/>
      <c r="CV482" s="198"/>
      <c r="CW482" s="222"/>
      <c r="CX482" s="272"/>
      <c r="CY482" s="272">
        <v>0</v>
      </c>
      <c r="CZ482" s="272">
        <v>361</v>
      </c>
      <c r="DA482" s="272"/>
      <c r="DB482" s="272"/>
      <c r="DC482" s="272"/>
      <c r="DD482" s="230" t="str">
        <f t="shared" si="63"/>
        <v/>
      </c>
      <c r="DE482" s="273">
        <f t="shared" si="64"/>
        <v>0</v>
      </c>
      <c r="DF482" s="14">
        <f t="shared" si="65"/>
        <v>0</v>
      </c>
      <c r="DG482" s="148" t="str">
        <f t="shared" si="66"/>
        <v/>
      </c>
      <c r="DH482" s="148" t="str">
        <f t="shared" si="67"/>
        <v/>
      </c>
      <c r="DI482" s="273" t="str">
        <f t="shared" si="68"/>
        <v/>
      </c>
      <c r="DJ482" s="264" t="str">
        <f t="shared" si="69"/>
        <v/>
      </c>
      <c r="DL482" s="14" t="str">
        <f>IFERROR(#REF!-AP482,"")</f>
        <v/>
      </c>
      <c r="DN482" s="274" t="str">
        <f>IFERROR(#REF!-M482,"")</f>
        <v/>
      </c>
      <c r="DO482" s="186" t="e">
        <f>IF(#REF!&gt;AQ482,0,1)</f>
        <v>#REF!</v>
      </c>
      <c r="DP482" s="186">
        <f t="shared" si="70"/>
        <v>1</v>
      </c>
      <c r="DQ482" s="186">
        <f t="shared" si="71"/>
        <v>1</v>
      </c>
      <c r="DR482" s="186"/>
      <c r="DS482" s="186"/>
      <c r="DT482" s="186"/>
      <c r="DU482" s="186"/>
      <c r="DV482" s="186"/>
      <c r="DW482" s="186"/>
      <c r="DX482" s="186"/>
      <c r="DY482" s="186"/>
      <c r="DZ482" s="186"/>
      <c r="EA482" s="186"/>
      <c r="EB482" s="186"/>
      <c r="EC482" s="186"/>
      <c r="ED482" s="186"/>
      <c r="EE482" s="186"/>
      <c r="EF482" s="186"/>
      <c r="EG482" s="186"/>
      <c r="EH482" s="186"/>
      <c r="EI482" s="186"/>
      <c r="EJ482" s="186"/>
    </row>
    <row r="483" spans="1:140" s="195" customFormat="1" ht="31.5" hidden="1" customHeight="1" x14ac:dyDescent="0.2">
      <c r="A483" s="214">
        <v>44948</v>
      </c>
      <c r="B483" s="194">
        <v>22</v>
      </c>
      <c r="C483" s="194">
        <v>1</v>
      </c>
      <c r="D483" s="193">
        <v>2023</v>
      </c>
      <c r="E483" s="194">
        <v>571</v>
      </c>
      <c r="F483" s="194">
        <v>1068</v>
      </c>
      <c r="G483" s="194">
        <v>9</v>
      </c>
      <c r="H483" s="207"/>
      <c r="I483" s="148"/>
      <c r="J483" s="148"/>
      <c r="K483" s="148"/>
      <c r="L483" s="148"/>
      <c r="M483" s="208">
        <v>0</v>
      </c>
      <c r="N483" s="209">
        <v>0</v>
      </c>
      <c r="O483" s="210">
        <v>0</v>
      </c>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c r="AO483" s="271"/>
      <c r="AP483" s="218">
        <v>0</v>
      </c>
      <c r="AQ483" s="219">
        <v>0</v>
      </c>
      <c r="AR483" s="217"/>
      <c r="AS483" s="217"/>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v>3</v>
      </c>
      <c r="BW483" s="186"/>
      <c r="BX483" s="186" t="s">
        <v>198</v>
      </c>
      <c r="BY483" s="221">
        <v>1.4999999999999999E-2</v>
      </c>
      <c r="BZ483" s="217">
        <v>0</v>
      </c>
      <c r="CA483" s="217"/>
      <c r="CB483" s="217">
        <v>0</v>
      </c>
      <c r="CC483" s="217">
        <v>0</v>
      </c>
      <c r="CD483" s="217"/>
      <c r="CE483" s="217">
        <v>0</v>
      </c>
      <c r="CF483" s="186">
        <v>0</v>
      </c>
      <c r="CG483" s="186">
        <v>0</v>
      </c>
      <c r="CH483" s="101">
        <v>0</v>
      </c>
      <c r="CI483" s="101">
        <v>0</v>
      </c>
      <c r="CJ483" s="101">
        <v>0</v>
      </c>
      <c r="CK483" s="101">
        <v>0</v>
      </c>
      <c r="CL483" s="101">
        <v>0</v>
      </c>
      <c r="CM483" s="101">
        <v>0</v>
      </c>
      <c r="CN483" s="101">
        <v>0</v>
      </c>
      <c r="CO483" s="101">
        <v>0</v>
      </c>
      <c r="CP483" s="220">
        <v>0</v>
      </c>
      <c r="CQ483" s="216">
        <v>0</v>
      </c>
      <c r="CR483" s="222"/>
      <c r="CS483" s="198">
        <v>0</v>
      </c>
      <c r="CT483" s="198">
        <v>0</v>
      </c>
      <c r="CU483" s="198"/>
      <c r="CV483" s="198"/>
      <c r="CW483" s="222"/>
      <c r="CX483" s="272"/>
      <c r="CY483" s="272">
        <v>0</v>
      </c>
      <c r="CZ483" s="272">
        <v>361</v>
      </c>
      <c r="DA483" s="272"/>
      <c r="DB483" s="272"/>
      <c r="DC483" s="272"/>
      <c r="DD483" s="230" t="str">
        <f t="shared" si="63"/>
        <v/>
      </c>
      <c r="DE483" s="273">
        <f t="shared" si="64"/>
        <v>0</v>
      </c>
      <c r="DF483" s="14">
        <f t="shared" si="65"/>
        <v>0</v>
      </c>
      <c r="DG483" s="148" t="str">
        <f t="shared" si="66"/>
        <v/>
      </c>
      <c r="DH483" s="148" t="str">
        <f t="shared" si="67"/>
        <v/>
      </c>
      <c r="DI483" s="273" t="str">
        <f t="shared" si="68"/>
        <v/>
      </c>
      <c r="DJ483" s="264" t="str">
        <f t="shared" si="69"/>
        <v/>
      </c>
      <c r="DL483" s="14" t="str">
        <f>IFERROR(#REF!-AP483,"")</f>
        <v/>
      </c>
      <c r="DN483" s="274" t="str">
        <f>IFERROR(#REF!-M483,"")</f>
        <v/>
      </c>
      <c r="DO483" s="186" t="e">
        <f>IF(#REF!&gt;AQ483,0,1)</f>
        <v>#REF!</v>
      </c>
      <c r="DP483" s="186">
        <f t="shared" si="70"/>
        <v>1</v>
      </c>
      <c r="DQ483" s="186">
        <f t="shared" si="71"/>
        <v>1</v>
      </c>
      <c r="DR483" s="186"/>
      <c r="DS483" s="186"/>
      <c r="DT483" s="186"/>
      <c r="DU483" s="186"/>
      <c r="DV483" s="186"/>
      <c r="DW483" s="186"/>
      <c r="DX483" s="186"/>
      <c r="DY483" s="186"/>
      <c r="DZ483" s="186"/>
      <c r="EA483" s="186"/>
      <c r="EB483" s="186"/>
      <c r="EC483" s="186"/>
      <c r="ED483" s="186"/>
      <c r="EE483" s="186"/>
      <c r="EF483" s="186"/>
      <c r="EG483" s="186"/>
      <c r="EH483" s="186"/>
      <c r="EI483" s="186"/>
      <c r="EJ483" s="186"/>
    </row>
    <row r="484" spans="1:140" s="195" customFormat="1" ht="31.5" hidden="1" customHeight="1" x14ac:dyDescent="0.2">
      <c r="A484" s="214">
        <v>44948</v>
      </c>
      <c r="B484" s="194">
        <v>22</v>
      </c>
      <c r="C484" s="194">
        <v>1</v>
      </c>
      <c r="D484" s="193">
        <v>2023</v>
      </c>
      <c r="E484" s="194">
        <v>57</v>
      </c>
      <c r="F484" s="194">
        <v>135</v>
      </c>
      <c r="G484" s="194">
        <v>25</v>
      </c>
      <c r="H484" s="207" t="s">
        <v>433</v>
      </c>
      <c r="I484" s="148" t="s">
        <v>434</v>
      </c>
      <c r="J484" s="148" t="s">
        <v>253</v>
      </c>
      <c r="K484" s="148">
        <v>12</v>
      </c>
      <c r="L484" s="148">
        <v>1</v>
      </c>
      <c r="M484" s="208">
        <v>10</v>
      </c>
      <c r="N484" s="209">
        <v>9</v>
      </c>
      <c r="O484" s="210">
        <v>11</v>
      </c>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c r="AO484" s="271"/>
      <c r="AP484" s="218">
        <v>345</v>
      </c>
      <c r="AQ484" s="219">
        <v>125</v>
      </c>
      <c r="AR484" s="217"/>
      <c r="AS484" s="217"/>
      <c r="AT484" s="217"/>
      <c r="AU484" s="217"/>
      <c r="AV484" s="217"/>
      <c r="AW484" s="217"/>
      <c r="AX484" s="217"/>
      <c r="AY484" s="217">
        <v>14</v>
      </c>
      <c r="AZ484" s="217"/>
      <c r="BA484" s="217"/>
      <c r="BB484" s="217"/>
      <c r="BC484" s="217"/>
      <c r="BD484" s="217"/>
      <c r="BE484" s="217"/>
      <c r="BF484" s="217"/>
      <c r="BG484" s="217"/>
      <c r="BH484" s="217">
        <v>1920</v>
      </c>
      <c r="BI484" s="217"/>
      <c r="BJ484" s="217"/>
      <c r="BK484" s="217"/>
      <c r="BL484" s="217"/>
      <c r="BM484" s="217"/>
      <c r="BN484" s="217"/>
      <c r="BO484" s="217"/>
      <c r="BP484" s="217"/>
      <c r="BQ484" s="217"/>
      <c r="BR484" s="186" t="s">
        <v>413</v>
      </c>
      <c r="BS484" s="186" t="s">
        <v>414</v>
      </c>
      <c r="BT484" s="186"/>
      <c r="BU484" s="186"/>
      <c r="BV484" s="186">
        <v>3</v>
      </c>
      <c r="BW484" s="186" t="s">
        <v>433</v>
      </c>
      <c r="BX484" s="186" t="s">
        <v>257</v>
      </c>
      <c r="BY484" s="221">
        <v>0.02</v>
      </c>
      <c r="BZ484" s="217">
        <v>14</v>
      </c>
      <c r="CA484" s="217">
        <v>14</v>
      </c>
      <c r="CB484" s="217">
        <v>14</v>
      </c>
      <c r="CC484" s="217">
        <v>0</v>
      </c>
      <c r="CD484" s="217">
        <v>0</v>
      </c>
      <c r="CE484" s="217">
        <v>1920</v>
      </c>
      <c r="CF484" s="186">
        <v>0</v>
      </c>
      <c r="CG484" s="186">
        <v>0</v>
      </c>
      <c r="CH484" s="101">
        <v>14</v>
      </c>
      <c r="CI484" s="101">
        <v>0</v>
      </c>
      <c r="CJ484" s="101">
        <v>0</v>
      </c>
      <c r="CK484" s="101">
        <v>0</v>
      </c>
      <c r="CL484" s="101">
        <v>0</v>
      </c>
      <c r="CM484" s="101">
        <v>0</v>
      </c>
      <c r="CN484" s="101">
        <v>0</v>
      </c>
      <c r="CO484" s="101">
        <v>14</v>
      </c>
      <c r="CP484" s="220">
        <v>14</v>
      </c>
      <c r="CQ484" s="216">
        <v>1934</v>
      </c>
      <c r="CR484" s="222">
        <v>7.2388831437435368E-3</v>
      </c>
      <c r="CS484" s="198">
        <v>0.14000000000000001</v>
      </c>
      <c r="CT484" s="198">
        <v>19.34</v>
      </c>
      <c r="CU484" s="198"/>
      <c r="CV484" s="198"/>
      <c r="CW484" s="222"/>
      <c r="CX484" s="272"/>
      <c r="CY484" s="272">
        <v>10948637.72727273</v>
      </c>
      <c r="CZ484" s="272">
        <v>361</v>
      </c>
      <c r="DA484" s="272"/>
      <c r="DB484" s="272"/>
      <c r="DC484" s="272"/>
      <c r="DD484" s="230">
        <f t="shared" si="63"/>
        <v>-1</v>
      </c>
      <c r="DE484" s="273">
        <f t="shared" si="64"/>
        <v>1920</v>
      </c>
      <c r="DF484" s="14">
        <f t="shared" si="65"/>
        <v>14</v>
      </c>
      <c r="DG484" s="148">
        <f t="shared" si="66"/>
        <v>14</v>
      </c>
      <c r="DH484" s="148" t="str">
        <f t="shared" si="67"/>
        <v/>
      </c>
      <c r="DI484" s="273">
        <f t="shared" si="68"/>
        <v>1934</v>
      </c>
      <c r="DJ484" s="264">
        <f t="shared" si="69"/>
        <v>7.2388831437435368E-3</v>
      </c>
      <c r="DL484" s="14" t="str">
        <f>IFERROR(#REF!-AP484,"")</f>
        <v/>
      </c>
      <c r="DN484" s="274" t="str">
        <f>IFERROR(#REF!-M484,"")</f>
        <v/>
      </c>
      <c r="DO484" s="186" t="e">
        <f>IF(#REF!&gt;AQ484,0,1)</f>
        <v>#REF!</v>
      </c>
      <c r="DP484" s="186">
        <f t="shared" si="70"/>
        <v>0</v>
      </c>
      <c r="DQ484" s="186">
        <f t="shared" si="71"/>
        <v>1</v>
      </c>
      <c r="DR484" s="186"/>
      <c r="DS484" s="186"/>
      <c r="DT484" s="186"/>
      <c r="DU484" s="186"/>
      <c r="DV484" s="186"/>
      <c r="DW484" s="186"/>
      <c r="DX484" s="186"/>
      <c r="DY484" s="186"/>
      <c r="DZ484" s="186"/>
      <c r="EA484" s="186"/>
      <c r="EB484" s="186"/>
      <c r="EC484" s="186"/>
      <c r="ED484" s="186"/>
      <c r="EE484" s="186"/>
      <c r="EF484" s="186"/>
      <c r="EG484" s="186"/>
      <c r="EH484" s="186"/>
      <c r="EI484" s="186"/>
      <c r="EJ484" s="186"/>
    </row>
    <row r="485" spans="1:140" s="195" customFormat="1" ht="31.5" hidden="1" customHeight="1" x14ac:dyDescent="0.2">
      <c r="A485" s="214">
        <v>44948</v>
      </c>
      <c r="B485" s="194">
        <v>22</v>
      </c>
      <c r="C485" s="194">
        <v>1</v>
      </c>
      <c r="D485" s="193">
        <v>2023</v>
      </c>
      <c r="E485" s="194">
        <v>53</v>
      </c>
      <c r="F485" s="194">
        <v>131</v>
      </c>
      <c r="G485" s="194">
        <v>28</v>
      </c>
      <c r="H485" s="207" t="s">
        <v>382</v>
      </c>
      <c r="I485" s="148" t="s">
        <v>383</v>
      </c>
      <c r="J485" s="148" t="s">
        <v>263</v>
      </c>
      <c r="K485" s="148">
        <v>25</v>
      </c>
      <c r="L485" s="148">
        <v>1</v>
      </c>
      <c r="M485" s="208">
        <v>10</v>
      </c>
      <c r="N485" s="209">
        <v>9</v>
      </c>
      <c r="O485" s="210">
        <v>10</v>
      </c>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c r="AO485" s="271"/>
      <c r="AP485" s="218">
        <v>910</v>
      </c>
      <c r="AQ485" s="219">
        <v>99</v>
      </c>
      <c r="AR485" s="217"/>
      <c r="AS485" s="217"/>
      <c r="AT485" s="217"/>
      <c r="AU485" s="217"/>
      <c r="AV485" s="217">
        <v>800</v>
      </c>
      <c r="AW485" s="217"/>
      <c r="AX485" s="217"/>
      <c r="AY485" s="217">
        <v>5</v>
      </c>
      <c r="AZ485" s="217"/>
      <c r="BA485" s="217">
        <v>4</v>
      </c>
      <c r="BB485" s="217"/>
      <c r="BC485" s="217"/>
      <c r="BD485" s="217"/>
      <c r="BE485" s="217"/>
      <c r="BF485" s="217"/>
      <c r="BG485" s="217"/>
      <c r="BH485" s="217"/>
      <c r="BI485" s="217"/>
      <c r="BJ485" s="217"/>
      <c r="BK485" s="217"/>
      <c r="BL485" s="217"/>
      <c r="BM485" s="217"/>
      <c r="BN485" s="217"/>
      <c r="BO485" s="217"/>
      <c r="BP485" s="217"/>
      <c r="BQ485" s="217"/>
      <c r="BR485" s="186" t="s">
        <v>201</v>
      </c>
      <c r="BS485" s="186" t="s">
        <v>202</v>
      </c>
      <c r="BT485" s="186" t="s">
        <v>384</v>
      </c>
      <c r="BU485" s="186"/>
      <c r="BV485" s="186">
        <v>3</v>
      </c>
      <c r="BW485" s="186" t="s">
        <v>382</v>
      </c>
      <c r="BX485" s="186" t="s">
        <v>257</v>
      </c>
      <c r="BY485" s="221">
        <v>0.02</v>
      </c>
      <c r="BZ485" s="217">
        <v>9</v>
      </c>
      <c r="CA485" s="217">
        <v>9</v>
      </c>
      <c r="CB485" s="217">
        <v>809</v>
      </c>
      <c r="CC485" s="217">
        <v>0</v>
      </c>
      <c r="CD485" s="217">
        <v>0</v>
      </c>
      <c r="CE485" s="217">
        <v>0</v>
      </c>
      <c r="CF485" s="186">
        <v>0</v>
      </c>
      <c r="CG485" s="186">
        <v>0</v>
      </c>
      <c r="CH485" s="101">
        <v>5</v>
      </c>
      <c r="CI485" s="101">
        <v>0</v>
      </c>
      <c r="CJ485" s="101">
        <v>4</v>
      </c>
      <c r="CK485" s="101">
        <v>0</v>
      </c>
      <c r="CL485" s="101">
        <v>0</v>
      </c>
      <c r="CM485" s="101">
        <v>0</v>
      </c>
      <c r="CN485" s="101">
        <v>0</v>
      </c>
      <c r="CO485" s="101">
        <v>9</v>
      </c>
      <c r="CP485" s="220">
        <v>9</v>
      </c>
      <c r="CQ485" s="216">
        <v>809</v>
      </c>
      <c r="CR485" s="222">
        <v>1.112484548825711E-2</v>
      </c>
      <c r="CS485" s="198">
        <v>0.09</v>
      </c>
      <c r="CT485" s="198">
        <v>8.09</v>
      </c>
      <c r="CU485" s="198"/>
      <c r="CV485" s="198"/>
      <c r="CW485" s="222"/>
      <c r="CX485" s="272"/>
      <c r="CY485" s="272">
        <v>12080208.63636364</v>
      </c>
      <c r="CZ485" s="272">
        <v>361</v>
      </c>
      <c r="DA485" s="272"/>
      <c r="DB485" s="272"/>
      <c r="DC485" s="272"/>
      <c r="DD485" s="230">
        <f t="shared" si="63"/>
        <v>-1</v>
      </c>
      <c r="DE485" s="273">
        <f t="shared" si="64"/>
        <v>800</v>
      </c>
      <c r="DF485" s="14">
        <f t="shared" si="65"/>
        <v>9</v>
      </c>
      <c r="DG485" s="148">
        <f t="shared" si="66"/>
        <v>9</v>
      </c>
      <c r="DH485" s="148" t="str">
        <f t="shared" si="67"/>
        <v/>
      </c>
      <c r="DI485" s="273">
        <f t="shared" si="68"/>
        <v>809</v>
      </c>
      <c r="DJ485" s="264">
        <f t="shared" si="69"/>
        <v>1.1124845488257108E-2</v>
      </c>
      <c r="DL485" s="14" t="str">
        <f>IFERROR(#REF!-AP485,"")</f>
        <v/>
      </c>
      <c r="DN485" s="274" t="str">
        <f>IFERROR(#REF!-M485,"")</f>
        <v/>
      </c>
      <c r="DO485" s="186" t="e">
        <f>IF(#REF!&gt;AQ485,0,1)</f>
        <v>#REF!</v>
      </c>
      <c r="DP485" s="186">
        <f t="shared" si="70"/>
        <v>0</v>
      </c>
      <c r="DQ485" s="186">
        <f t="shared" si="71"/>
        <v>1</v>
      </c>
      <c r="DR485" s="186"/>
      <c r="DS485" s="186"/>
      <c r="DT485" s="186"/>
      <c r="DU485" s="186"/>
      <c r="DV485" s="186"/>
      <c r="DW485" s="186"/>
      <c r="DX485" s="186"/>
      <c r="DY485" s="186"/>
      <c r="DZ485" s="186"/>
      <c r="EA485" s="186"/>
      <c r="EB485" s="186"/>
      <c r="EC485" s="186"/>
      <c r="ED485" s="186"/>
      <c r="EE485" s="186"/>
      <c r="EF485" s="186"/>
      <c r="EG485" s="186"/>
      <c r="EH485" s="186"/>
      <c r="EI485" s="186"/>
      <c r="EJ485" s="186"/>
    </row>
    <row r="486" spans="1:140" s="195" customFormat="1" ht="31.5" hidden="1" customHeight="1" x14ac:dyDescent="0.2">
      <c r="A486" s="214">
        <v>44948</v>
      </c>
      <c r="B486" s="194">
        <v>22</v>
      </c>
      <c r="C486" s="194">
        <v>1</v>
      </c>
      <c r="D486" s="193">
        <v>2023</v>
      </c>
      <c r="E486" s="194">
        <v>4</v>
      </c>
      <c r="F486" s="194">
        <v>11</v>
      </c>
      <c r="G486" s="194">
        <v>46</v>
      </c>
      <c r="H486" s="207" t="s">
        <v>268</v>
      </c>
      <c r="I486" s="148" t="s">
        <v>269</v>
      </c>
      <c r="J486" s="148" t="s">
        <v>270</v>
      </c>
      <c r="K486" s="148">
        <v>2</v>
      </c>
      <c r="L486" s="148">
        <v>2</v>
      </c>
      <c r="M486" s="208">
        <v>212</v>
      </c>
      <c r="N486" s="209">
        <v>197</v>
      </c>
      <c r="O486" s="210">
        <v>226</v>
      </c>
      <c r="P486" s="196"/>
      <c r="Q486" s="196"/>
      <c r="R486" s="196">
        <v>234</v>
      </c>
      <c r="S486" s="196">
        <v>238</v>
      </c>
      <c r="T486" s="196"/>
      <c r="U486" s="196"/>
      <c r="V486" s="196"/>
      <c r="W486" s="196">
        <v>205</v>
      </c>
      <c r="X486" s="196">
        <v>203</v>
      </c>
      <c r="Y486" s="196"/>
      <c r="Z486" s="197"/>
      <c r="AA486" s="197"/>
      <c r="AB486" s="196"/>
      <c r="AC486" s="196">
        <v>255</v>
      </c>
      <c r="AD486" s="196"/>
      <c r="AE486" s="196"/>
      <c r="AF486" s="196"/>
      <c r="AG486" s="196"/>
      <c r="AH486" s="196">
        <v>208</v>
      </c>
      <c r="AI486" s="196"/>
      <c r="AJ486" s="196"/>
      <c r="AK486" s="196"/>
      <c r="AL486" s="197"/>
      <c r="AM486" s="197"/>
      <c r="AN486" s="271">
        <v>242.33333333333329</v>
      </c>
      <c r="AO486" s="271">
        <v>205.33333333333329</v>
      </c>
      <c r="AP486" s="218">
        <v>48</v>
      </c>
      <c r="AQ486" s="219">
        <v>195</v>
      </c>
      <c r="AR486" s="217"/>
      <c r="AS486" s="217"/>
      <c r="AT486" s="217"/>
      <c r="AU486" s="217"/>
      <c r="AV486" s="217"/>
      <c r="AW486" s="217">
        <v>2</v>
      </c>
      <c r="AX486" s="217"/>
      <c r="AY486" s="217">
        <v>3</v>
      </c>
      <c r="AZ486" s="217"/>
      <c r="BA486" s="217"/>
      <c r="BB486" s="217"/>
      <c r="BC486" s="217"/>
      <c r="BD486" s="217"/>
      <c r="BE486" s="217"/>
      <c r="BF486" s="217"/>
      <c r="BG486" s="217"/>
      <c r="BH486" s="217">
        <v>320</v>
      </c>
      <c r="BI486" s="217">
        <v>1</v>
      </c>
      <c r="BJ486" s="217"/>
      <c r="BK486" s="217">
        <v>1</v>
      </c>
      <c r="BL486" s="217"/>
      <c r="BM486" s="217"/>
      <c r="BN486" s="217"/>
      <c r="BO486" s="217"/>
      <c r="BP486" s="217"/>
      <c r="BQ486" s="217"/>
      <c r="BR486" s="186" t="s">
        <v>201</v>
      </c>
      <c r="BS486" s="186" t="s">
        <v>202</v>
      </c>
      <c r="BT486" s="186" t="s">
        <v>271</v>
      </c>
      <c r="BU486" s="186"/>
      <c r="BV486" s="186">
        <v>3</v>
      </c>
      <c r="BW486" s="186" t="s">
        <v>336</v>
      </c>
      <c r="BX486" s="186" t="s">
        <v>257</v>
      </c>
      <c r="BY486" s="221">
        <v>0.02</v>
      </c>
      <c r="BZ486" s="217">
        <v>5</v>
      </c>
      <c r="CA486" s="217">
        <v>2.5</v>
      </c>
      <c r="CB486" s="217">
        <v>2</v>
      </c>
      <c r="CC486" s="217">
        <v>2</v>
      </c>
      <c r="CD486" s="217">
        <v>1</v>
      </c>
      <c r="CE486" s="217">
        <v>321</v>
      </c>
      <c r="CF486" s="186">
        <v>1</v>
      </c>
      <c r="CG486" s="186">
        <v>0</v>
      </c>
      <c r="CH486" s="101">
        <v>2</v>
      </c>
      <c r="CI486" s="101">
        <v>0</v>
      </c>
      <c r="CJ486" s="101">
        <v>0</v>
      </c>
      <c r="CK486" s="101">
        <v>0</v>
      </c>
      <c r="CL486" s="101">
        <v>0</v>
      </c>
      <c r="CM486" s="101">
        <v>0</v>
      </c>
      <c r="CN486" s="101">
        <v>0</v>
      </c>
      <c r="CO486" s="101">
        <v>7</v>
      </c>
      <c r="CP486" s="220">
        <v>3</v>
      </c>
      <c r="CQ486" s="216">
        <v>323</v>
      </c>
      <c r="CR486" s="222">
        <v>1.08359133126935E-2</v>
      </c>
      <c r="CS486" s="198">
        <v>0.74199999999999999</v>
      </c>
      <c r="CT486" s="198">
        <v>68.475999999999999</v>
      </c>
      <c r="CU486" s="198">
        <v>0.71866666666666679</v>
      </c>
      <c r="CV486" s="198">
        <v>66.322666666666677</v>
      </c>
      <c r="CW486" s="222">
        <v>0.14308176100628939</v>
      </c>
      <c r="CX486" s="272"/>
      <c r="CY486" s="272">
        <v>254406.5454545455</v>
      </c>
      <c r="CZ486" s="272">
        <v>361</v>
      </c>
      <c r="DA486" s="272"/>
      <c r="DB486" s="272"/>
      <c r="DC486" s="272"/>
      <c r="DD486" s="230">
        <f t="shared" si="63"/>
        <v>0.14308176100628908</v>
      </c>
      <c r="DE486" s="273">
        <f t="shared" si="64"/>
        <v>320</v>
      </c>
      <c r="DF486" s="14">
        <f t="shared" si="65"/>
        <v>7</v>
      </c>
      <c r="DG486" s="148">
        <f t="shared" si="66"/>
        <v>4</v>
      </c>
      <c r="DH486" s="148" t="str">
        <f t="shared" si="67"/>
        <v/>
      </c>
      <c r="DI486" s="273">
        <f t="shared" si="68"/>
        <v>324</v>
      </c>
      <c r="DJ486" s="264">
        <f t="shared" si="69"/>
        <v>1.2345679012345678E-2</v>
      </c>
      <c r="DL486" s="14" t="str">
        <f>IFERROR(#REF!-AP486,"")</f>
        <v/>
      </c>
      <c r="DN486" s="274" t="str">
        <f>IFERROR(#REF!-M486,"")</f>
        <v/>
      </c>
      <c r="DO486" s="186" t="e">
        <f>IF(#REF!&gt;AQ486,0,1)</f>
        <v>#REF!</v>
      </c>
      <c r="DP486" s="186">
        <f t="shared" si="70"/>
        <v>1</v>
      </c>
      <c r="DQ486" s="186">
        <f t="shared" si="71"/>
        <v>1</v>
      </c>
      <c r="DR486" s="186"/>
      <c r="DS486" s="186"/>
      <c r="DT486" s="186"/>
      <c r="DU486" s="186"/>
      <c r="DV486" s="186"/>
      <c r="DW486" s="186"/>
      <c r="DX486" s="186"/>
      <c r="DY486" s="186"/>
      <c r="DZ486" s="186"/>
      <c r="EA486" s="186"/>
      <c r="EB486" s="186"/>
      <c r="EC486" s="186"/>
      <c r="ED486" s="186"/>
      <c r="EE486" s="186"/>
      <c r="EF486" s="186"/>
      <c r="EG486" s="186"/>
      <c r="EH486" s="186"/>
      <c r="EI486" s="186"/>
      <c r="EJ486" s="186"/>
    </row>
    <row r="487" spans="1:140" s="195" customFormat="1" ht="31.5" hidden="1" customHeight="1" x14ac:dyDescent="0.2">
      <c r="A487" s="214">
        <v>44948</v>
      </c>
      <c r="B487" s="194">
        <v>22</v>
      </c>
      <c r="C487" s="194">
        <v>1</v>
      </c>
      <c r="D487" s="193">
        <v>2023</v>
      </c>
      <c r="E487" s="194">
        <v>4</v>
      </c>
      <c r="F487" s="194">
        <v>12</v>
      </c>
      <c r="G487" s="194">
        <v>46</v>
      </c>
      <c r="H487" s="207" t="s">
        <v>273</v>
      </c>
      <c r="I487" s="148" t="s">
        <v>274</v>
      </c>
      <c r="J487" s="148" t="s">
        <v>270</v>
      </c>
      <c r="K487" s="148">
        <v>2</v>
      </c>
      <c r="L487" s="148">
        <v>2</v>
      </c>
      <c r="M487" s="208">
        <v>212</v>
      </c>
      <c r="N487" s="209">
        <v>197</v>
      </c>
      <c r="O487" s="210">
        <v>226</v>
      </c>
      <c r="P487" s="196"/>
      <c r="Q487" s="196"/>
      <c r="R487" s="196">
        <v>228</v>
      </c>
      <c r="S487" s="196">
        <v>241</v>
      </c>
      <c r="T487" s="196"/>
      <c r="U487" s="196"/>
      <c r="V487" s="196"/>
      <c r="W487" s="196">
        <v>199</v>
      </c>
      <c r="X487" s="196">
        <v>204</v>
      </c>
      <c r="Y487" s="196"/>
      <c r="Z487" s="197"/>
      <c r="AA487" s="197">
        <v>140</v>
      </c>
      <c r="AB487" s="196"/>
      <c r="AC487" s="196">
        <v>262</v>
      </c>
      <c r="AD487" s="196"/>
      <c r="AE487" s="196"/>
      <c r="AF487" s="196"/>
      <c r="AG487" s="196"/>
      <c r="AH487" s="196">
        <v>206</v>
      </c>
      <c r="AI487" s="196"/>
      <c r="AJ487" s="196"/>
      <c r="AK487" s="196"/>
      <c r="AL487" s="197">
        <v>141</v>
      </c>
      <c r="AM487" s="197"/>
      <c r="AN487" s="271">
        <v>243.66666666666671</v>
      </c>
      <c r="AO487" s="271">
        <v>203</v>
      </c>
      <c r="AP487" s="218">
        <v>48</v>
      </c>
      <c r="AQ487" s="219">
        <v>195</v>
      </c>
      <c r="AR487" s="217">
        <v>51.245551601423493</v>
      </c>
      <c r="AS487" s="217">
        <v>140.5</v>
      </c>
      <c r="AT487" s="217"/>
      <c r="AU487" s="217"/>
      <c r="AV487" s="217"/>
      <c r="AW487" s="217">
        <v>2</v>
      </c>
      <c r="AX487" s="217"/>
      <c r="AY487" s="217">
        <v>3</v>
      </c>
      <c r="AZ487" s="217"/>
      <c r="BA487" s="217"/>
      <c r="BB487" s="217"/>
      <c r="BC487" s="217"/>
      <c r="BD487" s="217"/>
      <c r="BE487" s="217"/>
      <c r="BF487" s="217"/>
      <c r="BG487" s="217"/>
      <c r="BH487" s="217">
        <v>320</v>
      </c>
      <c r="BI487" s="217">
        <v>1</v>
      </c>
      <c r="BJ487" s="217">
        <v>1</v>
      </c>
      <c r="BK487" s="217">
        <v>1</v>
      </c>
      <c r="BL487" s="217"/>
      <c r="BM487" s="217"/>
      <c r="BN487" s="217"/>
      <c r="BO487" s="217"/>
      <c r="BP487" s="217"/>
      <c r="BQ487" s="217"/>
      <c r="BR487" s="186" t="s">
        <v>201</v>
      </c>
      <c r="BS487" s="186" t="s">
        <v>202</v>
      </c>
      <c r="BT487" s="186" t="s">
        <v>275</v>
      </c>
      <c r="BU487" s="186"/>
      <c r="BV487" s="186">
        <v>3</v>
      </c>
      <c r="BW487" s="186" t="s">
        <v>336</v>
      </c>
      <c r="BX487" s="186" t="s">
        <v>257</v>
      </c>
      <c r="BY487" s="221">
        <v>0.02</v>
      </c>
      <c r="BZ487" s="217">
        <v>5</v>
      </c>
      <c r="CA487" s="217">
        <v>2.5</v>
      </c>
      <c r="CB487" s="217">
        <v>2</v>
      </c>
      <c r="CC487" s="217">
        <v>3</v>
      </c>
      <c r="CD487" s="217">
        <v>1.5</v>
      </c>
      <c r="CE487" s="217">
        <v>321</v>
      </c>
      <c r="CF487" s="186">
        <v>1</v>
      </c>
      <c r="CG487" s="186">
        <v>0</v>
      </c>
      <c r="CH487" s="101">
        <v>2</v>
      </c>
      <c r="CI487" s="101">
        <v>0</v>
      </c>
      <c r="CJ487" s="101">
        <v>0</v>
      </c>
      <c r="CK487" s="101">
        <v>0</v>
      </c>
      <c r="CL487" s="101">
        <v>0</v>
      </c>
      <c r="CM487" s="101">
        <v>0</v>
      </c>
      <c r="CN487" s="101">
        <v>0</v>
      </c>
      <c r="CO487" s="101">
        <v>8</v>
      </c>
      <c r="CP487" s="220">
        <v>4</v>
      </c>
      <c r="CQ487" s="216">
        <v>323</v>
      </c>
      <c r="CR487" s="222">
        <v>1.238390092879257E-2</v>
      </c>
      <c r="CS487" s="198">
        <v>0.84799999999999998</v>
      </c>
      <c r="CT487" s="198">
        <v>68.475999999999999</v>
      </c>
      <c r="CU487" s="198">
        <v>0.81200000000000006</v>
      </c>
      <c r="CV487" s="198">
        <v>65.569000000000003</v>
      </c>
      <c r="CW487" s="222">
        <v>0.1493710691823899</v>
      </c>
      <c r="CX487" s="272">
        <v>7.8055555555555559E-2</v>
      </c>
      <c r="CY487" s="272">
        <v>254406.5454545455</v>
      </c>
      <c r="CZ487" s="272">
        <v>361</v>
      </c>
      <c r="DA487" s="272"/>
      <c r="DB487" s="272"/>
      <c r="DC487" s="272"/>
      <c r="DD487" s="230">
        <f t="shared" si="63"/>
        <v>0.14937106918239015</v>
      </c>
      <c r="DE487" s="273">
        <f t="shared" si="64"/>
        <v>320</v>
      </c>
      <c r="DF487" s="14">
        <f t="shared" si="65"/>
        <v>8</v>
      </c>
      <c r="DG487" s="148">
        <f t="shared" si="66"/>
        <v>4</v>
      </c>
      <c r="DH487" s="148">
        <f t="shared" si="67"/>
        <v>0.1</v>
      </c>
      <c r="DI487" s="273">
        <f t="shared" si="68"/>
        <v>324</v>
      </c>
      <c r="DJ487" s="264">
        <f t="shared" si="69"/>
        <v>1.2345679012345678E-2</v>
      </c>
      <c r="DL487" s="14" t="str">
        <f>IFERROR(#REF!-AP487,"")</f>
        <v/>
      </c>
      <c r="DN487" s="274" t="str">
        <f>IFERROR(#REF!-M487,"")</f>
        <v/>
      </c>
      <c r="DO487" s="186" t="e">
        <f>IF(#REF!&gt;AQ487,0,1)</f>
        <v>#REF!</v>
      </c>
      <c r="DP487" s="186">
        <f t="shared" si="70"/>
        <v>1</v>
      </c>
      <c r="DQ487" s="186">
        <f t="shared" si="71"/>
        <v>1</v>
      </c>
      <c r="DR487" s="186"/>
      <c r="DS487" s="186"/>
      <c r="DT487" s="186"/>
      <c r="DU487" s="186"/>
      <c r="DV487" s="186"/>
      <c r="DW487" s="186"/>
      <c r="DX487" s="186"/>
      <c r="DY487" s="186"/>
      <c r="DZ487" s="186"/>
      <c r="EA487" s="186"/>
      <c r="EB487" s="186"/>
      <c r="EC487" s="186"/>
      <c r="ED487" s="186"/>
      <c r="EE487" s="186"/>
      <c r="EF487" s="186"/>
      <c r="EG487" s="186"/>
      <c r="EH487" s="186"/>
      <c r="EI487" s="186"/>
      <c r="EJ487" s="186"/>
    </row>
    <row r="488" spans="1:140" s="195" customFormat="1" ht="31.5" hidden="1" customHeight="1" x14ac:dyDescent="0.2">
      <c r="A488" s="214">
        <v>44948</v>
      </c>
      <c r="B488" s="194">
        <v>22</v>
      </c>
      <c r="C488" s="194">
        <v>1</v>
      </c>
      <c r="D488" s="193">
        <v>2023</v>
      </c>
      <c r="E488" s="194">
        <v>433</v>
      </c>
      <c r="F488" s="194">
        <v>452</v>
      </c>
      <c r="G488" s="194">
        <v>48</v>
      </c>
      <c r="H488" s="207" t="s">
        <v>276</v>
      </c>
      <c r="I488" s="148" t="s">
        <v>277</v>
      </c>
      <c r="J488" s="148" t="s">
        <v>270</v>
      </c>
      <c r="K488" s="148">
        <v>4</v>
      </c>
      <c r="L488" s="148">
        <v>2</v>
      </c>
      <c r="M488" s="208">
        <v>270</v>
      </c>
      <c r="N488" s="209">
        <v>251</v>
      </c>
      <c r="O488" s="210">
        <v>288</v>
      </c>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c r="AO488" s="271"/>
      <c r="AP488" s="218">
        <v>96</v>
      </c>
      <c r="AQ488" s="219">
        <v>150</v>
      </c>
      <c r="AR488" s="217"/>
      <c r="AS488" s="217"/>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t="s">
        <v>201</v>
      </c>
      <c r="BS488" s="186" t="s">
        <v>202</v>
      </c>
      <c r="BT488" s="186"/>
      <c r="BU488" s="186"/>
      <c r="BV488" s="186">
        <v>3</v>
      </c>
      <c r="BW488" s="186" t="s">
        <v>278</v>
      </c>
      <c r="BX488" s="186" t="s">
        <v>257</v>
      </c>
      <c r="BY488" s="221">
        <v>0.02</v>
      </c>
      <c r="BZ488" s="217">
        <v>0</v>
      </c>
      <c r="CA488" s="217">
        <v>0</v>
      </c>
      <c r="CB488" s="217">
        <v>0</v>
      </c>
      <c r="CC488" s="217">
        <v>0</v>
      </c>
      <c r="CD488" s="217">
        <v>0</v>
      </c>
      <c r="CE488" s="217">
        <v>0</v>
      </c>
      <c r="CF488" s="186">
        <v>0</v>
      </c>
      <c r="CG488" s="186">
        <v>0</v>
      </c>
      <c r="CH488" s="101">
        <v>0</v>
      </c>
      <c r="CI488" s="101">
        <v>0</v>
      </c>
      <c r="CJ488" s="101">
        <v>0</v>
      </c>
      <c r="CK488" s="101">
        <v>0</v>
      </c>
      <c r="CL488" s="101">
        <v>0</v>
      </c>
      <c r="CM488" s="101">
        <v>0</v>
      </c>
      <c r="CN488" s="101">
        <v>0</v>
      </c>
      <c r="CO488" s="101">
        <v>0</v>
      </c>
      <c r="CP488" s="220">
        <v>0</v>
      </c>
      <c r="CQ488" s="216">
        <v>0</v>
      </c>
      <c r="CR488" s="222"/>
      <c r="CS488" s="198">
        <v>0</v>
      </c>
      <c r="CT488" s="198">
        <v>0</v>
      </c>
      <c r="CU488" s="198"/>
      <c r="CV488" s="198"/>
      <c r="CW488" s="222"/>
      <c r="CX488" s="272"/>
      <c r="CY488" s="272">
        <v>0</v>
      </c>
      <c r="CZ488" s="272">
        <v>361</v>
      </c>
      <c r="DA488" s="272"/>
      <c r="DB488" s="272"/>
      <c r="DC488" s="272"/>
      <c r="DD488" s="230">
        <f t="shared" si="63"/>
        <v>-1</v>
      </c>
      <c r="DE488" s="273">
        <f t="shared" si="64"/>
        <v>0</v>
      </c>
      <c r="DF488" s="14">
        <f t="shared" si="65"/>
        <v>0</v>
      </c>
      <c r="DG488" s="148">
        <f t="shared" si="66"/>
        <v>0</v>
      </c>
      <c r="DH488" s="148" t="str">
        <f t="shared" si="67"/>
        <v/>
      </c>
      <c r="DI488" s="273">
        <f t="shared" si="68"/>
        <v>0</v>
      </c>
      <c r="DJ488" s="264" t="str">
        <f t="shared" si="69"/>
        <v/>
      </c>
      <c r="DL488" s="14" t="str">
        <f>IFERROR(#REF!-AP488,"")</f>
        <v/>
      </c>
      <c r="DN488" s="274" t="str">
        <f>IFERROR(#REF!-M488,"")</f>
        <v/>
      </c>
      <c r="DO488" s="186" t="e">
        <f>IF(#REF!&gt;AQ488,0,1)</f>
        <v>#REF!</v>
      </c>
      <c r="DP488" s="186">
        <f t="shared" si="70"/>
        <v>0</v>
      </c>
      <c r="DQ488" s="186">
        <f t="shared" si="71"/>
        <v>1</v>
      </c>
      <c r="DR488" s="186"/>
      <c r="DS488" s="186"/>
      <c r="DT488" s="186"/>
      <c r="DU488" s="186"/>
      <c r="DV488" s="186"/>
      <c r="DW488" s="186"/>
      <c r="DX488" s="186"/>
      <c r="DY488" s="186"/>
      <c r="DZ488" s="186"/>
      <c r="EA488" s="186"/>
      <c r="EB488" s="186"/>
      <c r="EC488" s="186"/>
      <c r="ED488" s="186"/>
      <c r="EE488" s="186"/>
      <c r="EF488" s="186"/>
      <c r="EG488" s="186"/>
      <c r="EH488" s="186"/>
      <c r="EI488" s="186"/>
      <c r="EJ488" s="186"/>
    </row>
    <row r="489" spans="1:140" s="195" customFormat="1" ht="31.5" hidden="1" customHeight="1" x14ac:dyDescent="0.2">
      <c r="A489" s="214">
        <v>44948</v>
      </c>
      <c r="B489" s="194">
        <v>22</v>
      </c>
      <c r="C489" s="194">
        <v>1</v>
      </c>
      <c r="D489" s="193">
        <v>2023</v>
      </c>
      <c r="E489" s="194">
        <v>433</v>
      </c>
      <c r="F489" s="194">
        <v>453</v>
      </c>
      <c r="G489" s="194">
        <v>48</v>
      </c>
      <c r="H489" s="207" t="s">
        <v>279</v>
      </c>
      <c r="I489" s="148" t="s">
        <v>280</v>
      </c>
      <c r="J489" s="148" t="s">
        <v>270</v>
      </c>
      <c r="K489" s="148">
        <v>4</v>
      </c>
      <c r="L489" s="148">
        <v>2</v>
      </c>
      <c r="M489" s="208">
        <v>175</v>
      </c>
      <c r="N489" s="209">
        <v>162</v>
      </c>
      <c r="O489" s="210">
        <v>187</v>
      </c>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c r="AO489" s="271"/>
      <c r="AP489" s="218">
        <v>96</v>
      </c>
      <c r="AQ489" s="219">
        <v>150</v>
      </c>
      <c r="AR489" s="217"/>
      <c r="AS489" s="217"/>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t="s">
        <v>201</v>
      </c>
      <c r="BS489" s="186" t="s">
        <v>202</v>
      </c>
      <c r="BT489" s="186"/>
      <c r="BU489" s="186"/>
      <c r="BV489" s="186">
        <v>3</v>
      </c>
      <c r="BW489" s="186" t="s">
        <v>278</v>
      </c>
      <c r="BX489" s="186" t="s">
        <v>257</v>
      </c>
      <c r="BY489" s="221">
        <v>0.02</v>
      </c>
      <c r="BZ489" s="217">
        <v>0</v>
      </c>
      <c r="CA489" s="217">
        <v>0</v>
      </c>
      <c r="CB489" s="217">
        <v>0</v>
      </c>
      <c r="CC489" s="217">
        <v>0</v>
      </c>
      <c r="CD489" s="217">
        <v>0</v>
      </c>
      <c r="CE489" s="217">
        <v>0</v>
      </c>
      <c r="CF489" s="186">
        <v>0</v>
      </c>
      <c r="CG489" s="186">
        <v>0</v>
      </c>
      <c r="CH489" s="101">
        <v>0</v>
      </c>
      <c r="CI489" s="101">
        <v>0</v>
      </c>
      <c r="CJ489" s="101">
        <v>0</v>
      </c>
      <c r="CK489" s="101">
        <v>0</v>
      </c>
      <c r="CL489" s="101">
        <v>0</v>
      </c>
      <c r="CM489" s="101">
        <v>0</v>
      </c>
      <c r="CN489" s="101">
        <v>0</v>
      </c>
      <c r="CO489" s="101">
        <v>0</v>
      </c>
      <c r="CP489" s="220">
        <v>0</v>
      </c>
      <c r="CQ489" s="216">
        <v>0</v>
      </c>
      <c r="CR489" s="222"/>
      <c r="CS489" s="198">
        <v>0</v>
      </c>
      <c r="CT489" s="198">
        <v>0</v>
      </c>
      <c r="CU489" s="198"/>
      <c r="CV489" s="198"/>
      <c r="CW489" s="222"/>
      <c r="CX489" s="272"/>
      <c r="CY489" s="272">
        <v>0</v>
      </c>
      <c r="CZ489" s="272">
        <v>361</v>
      </c>
      <c r="DA489" s="272"/>
      <c r="DB489" s="272"/>
      <c r="DC489" s="272"/>
      <c r="DD489" s="230">
        <f t="shared" si="63"/>
        <v>-1</v>
      </c>
      <c r="DE489" s="273">
        <f t="shared" si="64"/>
        <v>0</v>
      </c>
      <c r="DF489" s="14">
        <f t="shared" si="65"/>
        <v>0</v>
      </c>
      <c r="DG489" s="148">
        <f t="shared" si="66"/>
        <v>0</v>
      </c>
      <c r="DH489" s="148" t="str">
        <f t="shared" si="67"/>
        <v/>
      </c>
      <c r="DI489" s="273">
        <f t="shared" si="68"/>
        <v>0</v>
      </c>
      <c r="DJ489" s="264" t="str">
        <f t="shared" si="69"/>
        <v/>
      </c>
      <c r="DL489" s="14" t="str">
        <f>IFERROR(#REF!-AP489,"")</f>
        <v/>
      </c>
      <c r="DN489" s="274" t="str">
        <f>IFERROR(#REF!-M489,"")</f>
        <v/>
      </c>
      <c r="DO489" s="186" t="e">
        <f>IF(#REF!&gt;AQ489,0,1)</f>
        <v>#REF!</v>
      </c>
      <c r="DP489" s="186">
        <f t="shared" si="70"/>
        <v>0</v>
      </c>
      <c r="DQ489" s="186">
        <f t="shared" si="71"/>
        <v>1</v>
      </c>
      <c r="DR489" s="186"/>
      <c r="DS489" s="186"/>
      <c r="DT489" s="186"/>
      <c r="DU489" s="186"/>
      <c r="DV489" s="186"/>
      <c r="DW489" s="186"/>
      <c r="DX489" s="186"/>
      <c r="DY489" s="186"/>
      <c r="DZ489" s="186"/>
      <c r="EA489" s="186"/>
      <c r="EB489" s="186"/>
      <c r="EC489" s="186"/>
      <c r="ED489" s="186"/>
      <c r="EE489" s="186"/>
      <c r="EF489" s="186"/>
      <c r="EG489" s="186"/>
      <c r="EH489" s="186"/>
      <c r="EI489" s="186"/>
      <c r="EJ489" s="186"/>
    </row>
    <row r="490" spans="1:140" s="195" customFormat="1" ht="31.5" hidden="1" customHeight="1" x14ac:dyDescent="0.2">
      <c r="A490" s="214">
        <v>44949</v>
      </c>
      <c r="B490" s="194">
        <v>23</v>
      </c>
      <c r="C490" s="194">
        <v>1</v>
      </c>
      <c r="D490" s="193">
        <v>2023</v>
      </c>
      <c r="E490" s="194">
        <v>432</v>
      </c>
      <c r="F490" s="194">
        <v>450</v>
      </c>
      <c r="G490" s="194">
        <v>1</v>
      </c>
      <c r="H490" s="207" t="s">
        <v>296</v>
      </c>
      <c r="I490" s="148" t="s">
        <v>280</v>
      </c>
      <c r="J490" s="148" t="s">
        <v>193</v>
      </c>
      <c r="K490" s="148">
        <v>3</v>
      </c>
      <c r="L490" s="148">
        <v>2</v>
      </c>
      <c r="M490" s="208">
        <v>270</v>
      </c>
      <c r="N490" s="209">
        <v>251</v>
      </c>
      <c r="O490" s="210">
        <v>288</v>
      </c>
      <c r="P490" s="196"/>
      <c r="Q490" s="196">
        <v>308</v>
      </c>
      <c r="R490" s="196">
        <v>318</v>
      </c>
      <c r="S490" s="196">
        <v>325</v>
      </c>
      <c r="T490" s="196"/>
      <c r="U490" s="196"/>
      <c r="V490" s="196">
        <v>256</v>
      </c>
      <c r="W490" s="196">
        <v>260</v>
      </c>
      <c r="X490" s="196">
        <v>263</v>
      </c>
      <c r="Y490" s="196"/>
      <c r="Z490" s="197">
        <v>86</v>
      </c>
      <c r="AA490" s="197">
        <v>90</v>
      </c>
      <c r="AB490" s="196"/>
      <c r="AC490" s="196">
        <v>374</v>
      </c>
      <c r="AD490" s="196">
        <v>420</v>
      </c>
      <c r="AE490" s="196">
        <v>338</v>
      </c>
      <c r="AF490" s="196"/>
      <c r="AG490" s="196"/>
      <c r="AH490" s="196">
        <v>275</v>
      </c>
      <c r="AI490" s="196">
        <v>265</v>
      </c>
      <c r="AJ490" s="196">
        <v>263</v>
      </c>
      <c r="AK490" s="196"/>
      <c r="AL490" s="197">
        <v>88</v>
      </c>
      <c r="AM490" s="197">
        <v>91</v>
      </c>
      <c r="AN490" s="271">
        <v>347.16666666666669</v>
      </c>
      <c r="AO490" s="271">
        <v>263.66666666666669</v>
      </c>
      <c r="AP490" s="218">
        <v>120</v>
      </c>
      <c r="AQ490" s="219">
        <v>90</v>
      </c>
      <c r="AR490" s="217">
        <v>121.6901408450704</v>
      </c>
      <c r="AS490" s="217">
        <v>88.75</v>
      </c>
      <c r="AT490" s="217"/>
      <c r="AU490" s="217"/>
      <c r="AV490" s="217">
        <v>2160</v>
      </c>
      <c r="AW490" s="217"/>
      <c r="AX490" s="217"/>
      <c r="AY490" s="217">
        <v>3</v>
      </c>
      <c r="AZ490" s="217">
        <v>3</v>
      </c>
      <c r="BA490" s="217">
        <v>3</v>
      </c>
      <c r="BB490" s="217"/>
      <c r="BC490" s="217"/>
      <c r="BD490" s="217"/>
      <c r="BE490" s="217"/>
      <c r="BF490" s="217"/>
      <c r="BG490" s="217"/>
      <c r="BH490" s="217">
        <v>400</v>
      </c>
      <c r="BI490" s="217">
        <v>2</v>
      </c>
      <c r="BJ490" s="217">
        <v>4</v>
      </c>
      <c r="BK490" s="217">
        <v>2</v>
      </c>
      <c r="BL490" s="217"/>
      <c r="BM490" s="217"/>
      <c r="BN490" s="217"/>
      <c r="BO490" s="217"/>
      <c r="BP490" s="217"/>
      <c r="BQ490" s="217"/>
      <c r="BR490" s="186" t="s">
        <v>201</v>
      </c>
      <c r="BS490" s="186" t="s">
        <v>202</v>
      </c>
      <c r="BT490" s="186"/>
      <c r="BU490" s="186"/>
      <c r="BV490" s="186">
        <v>4</v>
      </c>
      <c r="BW490" s="186" t="s">
        <v>297</v>
      </c>
      <c r="BX490" s="186" t="s">
        <v>198</v>
      </c>
      <c r="BY490" s="221">
        <v>1.4999999999999999E-2</v>
      </c>
      <c r="BZ490" s="217">
        <v>9</v>
      </c>
      <c r="CA490" s="217">
        <v>4.5</v>
      </c>
      <c r="CB490" s="217">
        <v>2164</v>
      </c>
      <c r="CC490" s="217">
        <v>8</v>
      </c>
      <c r="CD490" s="217">
        <v>4</v>
      </c>
      <c r="CE490" s="217">
        <v>404</v>
      </c>
      <c r="CF490" s="186">
        <v>1</v>
      </c>
      <c r="CG490" s="186">
        <v>2</v>
      </c>
      <c r="CH490" s="101">
        <v>2</v>
      </c>
      <c r="CI490" s="101">
        <v>1</v>
      </c>
      <c r="CJ490" s="101">
        <v>1</v>
      </c>
      <c r="CK490" s="101">
        <v>0</v>
      </c>
      <c r="CL490" s="101">
        <v>0</v>
      </c>
      <c r="CM490" s="101">
        <v>0</v>
      </c>
      <c r="CN490" s="101">
        <v>0</v>
      </c>
      <c r="CO490" s="101">
        <v>17</v>
      </c>
      <c r="CP490" s="220">
        <v>8</v>
      </c>
      <c r="CQ490" s="216">
        <v>2568</v>
      </c>
      <c r="CR490" s="222">
        <v>3.3099688473520249E-3</v>
      </c>
      <c r="CS490" s="198">
        <v>2.2949999999999999</v>
      </c>
      <c r="CT490" s="198">
        <v>693.36</v>
      </c>
      <c r="CU490" s="198">
        <v>2.241166666666667</v>
      </c>
      <c r="CV490" s="198">
        <v>677.096</v>
      </c>
      <c r="CW490" s="222">
        <v>0.28580246913580248</v>
      </c>
      <c r="CX490" s="272">
        <v>6.9849537037037029E-2</v>
      </c>
      <c r="CY490" s="272">
        <v>5056625.4545454551</v>
      </c>
      <c r="CZ490" s="272">
        <v>361</v>
      </c>
      <c r="DA490" s="272"/>
      <c r="DB490" s="272"/>
      <c r="DC490" s="272"/>
      <c r="DD490" s="230">
        <f t="shared" si="63"/>
        <v>0.28580246913580254</v>
      </c>
      <c r="DE490" s="273">
        <f t="shared" si="64"/>
        <v>2560</v>
      </c>
      <c r="DF490" s="14">
        <f t="shared" si="65"/>
        <v>17</v>
      </c>
      <c r="DG490" s="148">
        <f t="shared" si="66"/>
        <v>9</v>
      </c>
      <c r="DH490" s="148">
        <f t="shared" si="67"/>
        <v>0.1</v>
      </c>
      <c r="DI490" s="273">
        <f t="shared" si="68"/>
        <v>2569</v>
      </c>
      <c r="DJ490" s="264">
        <f t="shared" si="69"/>
        <v>3.5033086804203972E-3</v>
      </c>
      <c r="DL490" s="14" t="str">
        <f>IFERROR(#REF!-AP490,"")</f>
        <v/>
      </c>
      <c r="DN490" s="274" t="str">
        <f>IFERROR(#REF!-M490,"")</f>
        <v/>
      </c>
      <c r="DO490" s="186" t="e">
        <f>IF(#REF!&gt;AQ490,0,1)</f>
        <v>#REF!</v>
      </c>
      <c r="DP490" s="186">
        <f t="shared" si="70"/>
        <v>1</v>
      </c>
      <c r="DQ490" s="186">
        <f t="shared" si="71"/>
        <v>1</v>
      </c>
      <c r="DR490" s="186"/>
      <c r="DS490" s="186"/>
      <c r="DT490" s="186"/>
      <c r="DU490" s="186"/>
      <c r="DV490" s="186"/>
      <c r="DW490" s="186"/>
      <c r="DX490" s="186"/>
      <c r="DY490" s="186"/>
      <c r="DZ490" s="186"/>
      <c r="EA490" s="186"/>
      <c r="EB490" s="186"/>
      <c r="EC490" s="186"/>
      <c r="ED490" s="186"/>
      <c r="EE490" s="186"/>
      <c r="EF490" s="186"/>
      <c r="EG490" s="186"/>
      <c r="EH490" s="186"/>
      <c r="EI490" s="186"/>
      <c r="EJ490" s="186"/>
    </row>
    <row r="491" spans="1:140" s="195" customFormat="1" ht="31.5" hidden="1" customHeight="1" x14ac:dyDescent="0.2">
      <c r="A491" s="214">
        <v>44949</v>
      </c>
      <c r="B491" s="194">
        <v>23</v>
      </c>
      <c r="C491" s="194">
        <v>1</v>
      </c>
      <c r="D491" s="193">
        <v>2023</v>
      </c>
      <c r="E491" s="194">
        <v>432</v>
      </c>
      <c r="F491" s="194">
        <v>451</v>
      </c>
      <c r="G491" s="194">
        <v>1</v>
      </c>
      <c r="H491" s="207" t="s">
        <v>298</v>
      </c>
      <c r="I491" s="148" t="s">
        <v>277</v>
      </c>
      <c r="J491" s="148" t="s">
        <v>193</v>
      </c>
      <c r="K491" s="148">
        <v>3</v>
      </c>
      <c r="L491" s="148">
        <v>2</v>
      </c>
      <c r="M491" s="208">
        <v>175</v>
      </c>
      <c r="N491" s="209">
        <v>162</v>
      </c>
      <c r="O491" s="210">
        <v>187</v>
      </c>
      <c r="P491" s="196"/>
      <c r="Q491" s="196">
        <v>221</v>
      </c>
      <c r="R491" s="196">
        <v>224</v>
      </c>
      <c r="S491" s="196">
        <v>230</v>
      </c>
      <c r="T491" s="196"/>
      <c r="U491" s="196"/>
      <c r="V491" s="196">
        <v>169</v>
      </c>
      <c r="W491" s="196">
        <v>172</v>
      </c>
      <c r="X491" s="196">
        <v>177</v>
      </c>
      <c r="Y491" s="196"/>
      <c r="Z491" s="197"/>
      <c r="AA491" s="197"/>
      <c r="AB491" s="196"/>
      <c r="AC491" s="196">
        <v>257</v>
      </c>
      <c r="AD491" s="196">
        <v>245</v>
      </c>
      <c r="AE491" s="196">
        <v>259</v>
      </c>
      <c r="AF491" s="196"/>
      <c r="AG491" s="196"/>
      <c r="AH491" s="196">
        <v>180</v>
      </c>
      <c r="AI491" s="196">
        <v>169</v>
      </c>
      <c r="AJ491" s="196">
        <v>181</v>
      </c>
      <c r="AK491" s="196"/>
      <c r="AL491" s="197"/>
      <c r="AM491" s="197"/>
      <c r="AN491" s="271">
        <v>239.33333333333329</v>
      </c>
      <c r="AO491" s="271">
        <v>174.66666666666671</v>
      </c>
      <c r="AP491" s="218">
        <v>120</v>
      </c>
      <c r="AQ491" s="219">
        <v>90</v>
      </c>
      <c r="AR491" s="217"/>
      <c r="AS491" s="217"/>
      <c r="AT491" s="217"/>
      <c r="AU491" s="217"/>
      <c r="AV491" s="217">
        <v>2160</v>
      </c>
      <c r="AW491" s="217"/>
      <c r="AX491" s="217"/>
      <c r="AY491" s="217">
        <v>3</v>
      </c>
      <c r="AZ491" s="217">
        <v>3</v>
      </c>
      <c r="BA491" s="217">
        <v>3</v>
      </c>
      <c r="BB491" s="217"/>
      <c r="BC491" s="217"/>
      <c r="BD491" s="217"/>
      <c r="BE491" s="217"/>
      <c r="BF491" s="217"/>
      <c r="BG491" s="217"/>
      <c r="BH491" s="217">
        <v>400</v>
      </c>
      <c r="BI491" s="217">
        <v>3</v>
      </c>
      <c r="BJ491" s="217">
        <v>2</v>
      </c>
      <c r="BK491" s="217">
        <v>2</v>
      </c>
      <c r="BL491" s="217"/>
      <c r="BM491" s="217"/>
      <c r="BN491" s="217"/>
      <c r="BO491" s="217"/>
      <c r="BP491" s="217"/>
      <c r="BQ491" s="217"/>
      <c r="BR491" s="186" t="s">
        <v>201</v>
      </c>
      <c r="BS491" s="186" t="s">
        <v>202</v>
      </c>
      <c r="BT491" s="186"/>
      <c r="BU491" s="186"/>
      <c r="BV491" s="186">
        <v>4</v>
      </c>
      <c r="BW491" s="186" t="s">
        <v>297</v>
      </c>
      <c r="BX491" s="186" t="s">
        <v>198</v>
      </c>
      <c r="BY491" s="221">
        <v>1.4999999999999999E-2</v>
      </c>
      <c r="BZ491" s="217">
        <v>9</v>
      </c>
      <c r="CA491" s="217">
        <v>4.5</v>
      </c>
      <c r="CB491" s="217">
        <v>2164</v>
      </c>
      <c r="CC491" s="217">
        <v>7</v>
      </c>
      <c r="CD491" s="217">
        <v>3.5</v>
      </c>
      <c r="CE491" s="217">
        <v>403</v>
      </c>
      <c r="CF491" s="186">
        <v>1</v>
      </c>
      <c r="CG491" s="186">
        <v>1</v>
      </c>
      <c r="CH491" s="101">
        <v>2</v>
      </c>
      <c r="CI491" s="101">
        <v>1</v>
      </c>
      <c r="CJ491" s="101">
        <v>1</v>
      </c>
      <c r="CK491" s="101">
        <v>0</v>
      </c>
      <c r="CL491" s="101">
        <v>0</v>
      </c>
      <c r="CM491" s="101">
        <v>0</v>
      </c>
      <c r="CN491" s="101">
        <v>0</v>
      </c>
      <c r="CO491" s="101">
        <v>16</v>
      </c>
      <c r="CP491" s="220">
        <v>8</v>
      </c>
      <c r="CQ491" s="216">
        <v>2567</v>
      </c>
      <c r="CR491" s="222">
        <v>3.1164783794312432E-3</v>
      </c>
      <c r="CS491" s="198">
        <v>1.4</v>
      </c>
      <c r="CT491" s="198">
        <v>449.22500000000002</v>
      </c>
      <c r="CU491" s="198">
        <v>1.3973333333333331</v>
      </c>
      <c r="CV491" s="198">
        <v>448.36933333333332</v>
      </c>
      <c r="CW491" s="222">
        <v>0.36761904761904768</v>
      </c>
      <c r="CX491" s="272"/>
      <c r="CY491" s="272">
        <v>5054656.3636363642</v>
      </c>
      <c r="CZ491" s="272">
        <v>361</v>
      </c>
      <c r="DA491" s="272"/>
      <c r="DB491" s="272"/>
      <c r="DC491" s="272"/>
      <c r="DD491" s="230">
        <f t="shared" si="63"/>
        <v>0.36761904761904735</v>
      </c>
      <c r="DE491" s="273">
        <f t="shared" si="64"/>
        <v>2560</v>
      </c>
      <c r="DF491" s="14">
        <f t="shared" si="65"/>
        <v>16</v>
      </c>
      <c r="DG491" s="148">
        <f t="shared" si="66"/>
        <v>8</v>
      </c>
      <c r="DH491" s="148" t="str">
        <f t="shared" si="67"/>
        <v/>
      </c>
      <c r="DI491" s="273">
        <f t="shared" si="68"/>
        <v>2568</v>
      </c>
      <c r="DJ491" s="264">
        <f t="shared" si="69"/>
        <v>3.1152647975077881E-3</v>
      </c>
      <c r="DL491" s="14" t="str">
        <f>IFERROR(#REF!-AP491,"")</f>
        <v/>
      </c>
      <c r="DN491" s="274" t="str">
        <f>IFERROR(#REF!-M491,"")</f>
        <v/>
      </c>
      <c r="DO491" s="186" t="e">
        <f>IF(#REF!&gt;AQ491,0,1)</f>
        <v>#REF!</v>
      </c>
      <c r="DP491" s="186">
        <f t="shared" si="70"/>
        <v>1</v>
      </c>
      <c r="DQ491" s="186">
        <f t="shared" si="71"/>
        <v>1</v>
      </c>
      <c r="DR491" s="186"/>
      <c r="DS491" s="186"/>
      <c r="DT491" s="186"/>
      <c r="DU491" s="186"/>
      <c r="DV491" s="186"/>
      <c r="DW491" s="186"/>
      <c r="DX491" s="186"/>
      <c r="DY491" s="186"/>
      <c r="DZ491" s="186"/>
      <c r="EA491" s="186"/>
      <c r="EB491" s="186"/>
      <c r="EC491" s="186"/>
      <c r="ED491" s="186"/>
      <c r="EE491" s="186"/>
      <c r="EF491" s="186"/>
      <c r="EG491" s="186"/>
      <c r="EH491" s="186"/>
      <c r="EI491" s="186"/>
      <c r="EJ491" s="186"/>
    </row>
    <row r="492" spans="1:140" s="195" customFormat="1" ht="31.5" hidden="1" customHeight="1" x14ac:dyDescent="0.2">
      <c r="A492" s="214">
        <v>44949</v>
      </c>
      <c r="B492" s="194">
        <v>23</v>
      </c>
      <c r="C492" s="194">
        <v>1</v>
      </c>
      <c r="D492" s="193">
        <v>2023</v>
      </c>
      <c r="E492" s="194">
        <v>395</v>
      </c>
      <c r="F492" s="194">
        <v>607</v>
      </c>
      <c r="G492" s="194">
        <v>2</v>
      </c>
      <c r="H492" s="207" t="s">
        <v>435</v>
      </c>
      <c r="I492" s="148" t="s">
        <v>436</v>
      </c>
      <c r="J492" s="148" t="s">
        <v>193</v>
      </c>
      <c r="K492" s="148">
        <v>3</v>
      </c>
      <c r="L492" s="148">
        <v>3</v>
      </c>
      <c r="M492" s="208">
        <v>100</v>
      </c>
      <c r="N492" s="209">
        <v>93</v>
      </c>
      <c r="O492" s="210">
        <v>107</v>
      </c>
      <c r="P492" s="196"/>
      <c r="Q492" s="196">
        <v>166</v>
      </c>
      <c r="R492" s="196">
        <v>171</v>
      </c>
      <c r="S492" s="196">
        <v>170</v>
      </c>
      <c r="T492" s="196"/>
      <c r="U492" s="196"/>
      <c r="V492" s="196">
        <v>102</v>
      </c>
      <c r="W492" s="196">
        <v>101</v>
      </c>
      <c r="X492" s="196">
        <v>100</v>
      </c>
      <c r="Y492" s="196"/>
      <c r="Z492" s="197"/>
      <c r="AA492" s="197"/>
      <c r="AB492" s="196"/>
      <c r="AC492" s="196">
        <v>151</v>
      </c>
      <c r="AD492" s="196">
        <v>160</v>
      </c>
      <c r="AE492" s="196">
        <v>195</v>
      </c>
      <c r="AF492" s="196"/>
      <c r="AG492" s="196"/>
      <c r="AH492" s="196">
        <v>101</v>
      </c>
      <c r="AI492" s="196">
        <v>103</v>
      </c>
      <c r="AJ492" s="196">
        <v>105</v>
      </c>
      <c r="AK492" s="196"/>
      <c r="AL492" s="197"/>
      <c r="AM492" s="197"/>
      <c r="AN492" s="271">
        <v>168.83333333333329</v>
      </c>
      <c r="AO492" s="271">
        <v>102</v>
      </c>
      <c r="AP492" s="218">
        <v>86</v>
      </c>
      <c r="AQ492" s="219">
        <v>126</v>
      </c>
      <c r="AR492" s="217"/>
      <c r="AS492" s="217"/>
      <c r="AT492" s="217"/>
      <c r="AU492" s="217"/>
      <c r="AV492" s="217">
        <v>720</v>
      </c>
      <c r="AW492" s="217">
        <v>3</v>
      </c>
      <c r="AX492" s="217"/>
      <c r="AY492" s="217">
        <v>2</v>
      </c>
      <c r="AZ492" s="217"/>
      <c r="BA492" s="217"/>
      <c r="BB492" s="217"/>
      <c r="BC492" s="217"/>
      <c r="BD492" s="217"/>
      <c r="BE492" s="217"/>
      <c r="BF492" s="217"/>
      <c r="BG492" s="217"/>
      <c r="BH492" s="217">
        <v>1080</v>
      </c>
      <c r="BI492" s="217">
        <v>3</v>
      </c>
      <c r="BJ492" s="217">
        <v>2</v>
      </c>
      <c r="BK492" s="217">
        <v>2</v>
      </c>
      <c r="BL492" s="217"/>
      <c r="BM492" s="217"/>
      <c r="BN492" s="217"/>
      <c r="BO492" s="217"/>
      <c r="BP492" s="217"/>
      <c r="BQ492" s="217"/>
      <c r="BR492" s="186" t="s">
        <v>421</v>
      </c>
      <c r="BS492" s="186" t="s">
        <v>422</v>
      </c>
      <c r="BT492" s="186"/>
      <c r="BU492" s="186"/>
      <c r="BV492" s="186">
        <v>4</v>
      </c>
      <c r="BW492" s="186" t="s">
        <v>437</v>
      </c>
      <c r="BX492" s="186" t="s">
        <v>198</v>
      </c>
      <c r="BY492" s="221">
        <v>1.4999999999999999E-2</v>
      </c>
      <c r="BZ492" s="217">
        <v>5</v>
      </c>
      <c r="CA492" s="217">
        <v>1.666666666666667</v>
      </c>
      <c r="CB492" s="217">
        <v>721</v>
      </c>
      <c r="CC492" s="217">
        <v>7</v>
      </c>
      <c r="CD492" s="217">
        <v>2.333333333333333</v>
      </c>
      <c r="CE492" s="217">
        <v>1082</v>
      </c>
      <c r="CF492" s="186">
        <v>2</v>
      </c>
      <c r="CG492" s="186">
        <v>0</v>
      </c>
      <c r="CH492" s="101">
        <v>1</v>
      </c>
      <c r="CI492" s="101">
        <v>0</v>
      </c>
      <c r="CJ492" s="101">
        <v>0</v>
      </c>
      <c r="CK492" s="101">
        <v>0</v>
      </c>
      <c r="CL492" s="101">
        <v>0</v>
      </c>
      <c r="CM492" s="101">
        <v>0</v>
      </c>
      <c r="CN492" s="101">
        <v>0</v>
      </c>
      <c r="CO492" s="101">
        <v>12</v>
      </c>
      <c r="CP492" s="220">
        <v>4</v>
      </c>
      <c r="CQ492" s="216">
        <v>1803</v>
      </c>
      <c r="CR492" s="222">
        <v>2.2185246810870769E-3</v>
      </c>
      <c r="CS492" s="198">
        <v>0.4</v>
      </c>
      <c r="CT492" s="198">
        <v>180.3</v>
      </c>
      <c r="CU492" s="198">
        <v>0.40799999999999997</v>
      </c>
      <c r="CV492" s="198">
        <v>183.90600000000001</v>
      </c>
      <c r="CW492" s="222">
        <v>0.68833333333333346</v>
      </c>
      <c r="CX492" s="272"/>
      <c r="CY492" s="272">
        <v>2544360.8181818179</v>
      </c>
      <c r="CZ492" s="272">
        <v>361</v>
      </c>
      <c r="DA492" s="272"/>
      <c r="DB492" s="272"/>
      <c r="DC492" s="272"/>
      <c r="DD492" s="230">
        <f t="shared" si="63"/>
        <v>0.68833333333333291</v>
      </c>
      <c r="DE492" s="273">
        <f t="shared" si="64"/>
        <v>1800</v>
      </c>
      <c r="DF492" s="14">
        <f t="shared" si="65"/>
        <v>12</v>
      </c>
      <c r="DG492" s="148">
        <f t="shared" si="66"/>
        <v>4</v>
      </c>
      <c r="DH492" s="148" t="str">
        <f t="shared" si="67"/>
        <v/>
      </c>
      <c r="DI492" s="273">
        <f t="shared" si="68"/>
        <v>1804</v>
      </c>
      <c r="DJ492" s="264">
        <f t="shared" si="69"/>
        <v>2.2172949002217295E-3</v>
      </c>
      <c r="DL492" s="14" t="str">
        <f>IFERROR(#REF!-AP492,"")</f>
        <v/>
      </c>
      <c r="DN492" s="274" t="str">
        <f>IFERROR(#REF!-M492,"")</f>
        <v/>
      </c>
      <c r="DO492" s="186" t="e">
        <f>IF(#REF!&gt;AQ492,0,1)</f>
        <v>#REF!</v>
      </c>
      <c r="DP492" s="186">
        <f t="shared" si="70"/>
        <v>1</v>
      </c>
      <c r="DQ492" s="186">
        <f t="shared" si="71"/>
        <v>1</v>
      </c>
      <c r="DR492" s="186"/>
      <c r="DS492" s="186"/>
      <c r="DT492" s="186"/>
      <c r="DU492" s="186"/>
      <c r="DV492" s="186"/>
      <c r="DW492" s="186"/>
      <c r="DX492" s="186"/>
      <c r="DY492" s="186"/>
      <c r="DZ492" s="186"/>
      <c r="EA492" s="186"/>
      <c r="EB492" s="186"/>
      <c r="EC492" s="186"/>
      <c r="ED492" s="186"/>
      <c r="EE492" s="186"/>
      <c r="EF492" s="186"/>
      <c r="EG492" s="186"/>
      <c r="EH492" s="186"/>
      <c r="EI492" s="186"/>
      <c r="EJ492" s="186"/>
    </row>
    <row r="493" spans="1:140" s="195" customFormat="1" ht="31.5" hidden="1" customHeight="1" x14ac:dyDescent="0.2">
      <c r="A493" s="214">
        <v>44949</v>
      </c>
      <c r="B493" s="194">
        <v>23</v>
      </c>
      <c r="C493" s="194">
        <v>1</v>
      </c>
      <c r="D493" s="193">
        <v>2023</v>
      </c>
      <c r="E493" s="194">
        <v>395</v>
      </c>
      <c r="F493" s="194">
        <v>608</v>
      </c>
      <c r="G493" s="194">
        <v>2</v>
      </c>
      <c r="H493" s="207" t="s">
        <v>438</v>
      </c>
      <c r="I493" s="148" t="s">
        <v>439</v>
      </c>
      <c r="J493" s="148" t="s">
        <v>193</v>
      </c>
      <c r="K493" s="148">
        <v>3</v>
      </c>
      <c r="L493" s="148">
        <v>3</v>
      </c>
      <c r="M493" s="208">
        <v>100</v>
      </c>
      <c r="N493" s="209">
        <v>93</v>
      </c>
      <c r="O493" s="210">
        <v>107</v>
      </c>
      <c r="P493" s="196"/>
      <c r="Q493" s="196">
        <v>144</v>
      </c>
      <c r="R493" s="196">
        <v>162</v>
      </c>
      <c r="S493" s="196">
        <v>165</v>
      </c>
      <c r="T493" s="196"/>
      <c r="U493" s="196"/>
      <c r="V493" s="196">
        <v>100</v>
      </c>
      <c r="W493" s="196">
        <v>101</v>
      </c>
      <c r="X493" s="196">
        <v>99</v>
      </c>
      <c r="Y493" s="196"/>
      <c r="Z493" s="197"/>
      <c r="AA493" s="197"/>
      <c r="AB493" s="196"/>
      <c r="AC493" s="196">
        <v>139</v>
      </c>
      <c r="AD493" s="196">
        <v>147</v>
      </c>
      <c r="AE493" s="196">
        <v>148</v>
      </c>
      <c r="AF493" s="196"/>
      <c r="AG493" s="196"/>
      <c r="AH493" s="196">
        <v>100</v>
      </c>
      <c r="AI493" s="196">
        <v>101</v>
      </c>
      <c r="AJ493" s="196">
        <v>103</v>
      </c>
      <c r="AK493" s="196"/>
      <c r="AL493" s="197"/>
      <c r="AM493" s="197"/>
      <c r="AN493" s="271">
        <v>150.83333333333329</v>
      </c>
      <c r="AO493" s="271">
        <v>100.6666666666667</v>
      </c>
      <c r="AP493" s="218">
        <v>86</v>
      </c>
      <c r="AQ493" s="219">
        <v>126</v>
      </c>
      <c r="AR493" s="217"/>
      <c r="AS493" s="217"/>
      <c r="AT493" s="217"/>
      <c r="AU493" s="217"/>
      <c r="AV493" s="217">
        <v>720</v>
      </c>
      <c r="AW493" s="217">
        <v>3</v>
      </c>
      <c r="AX493" s="217"/>
      <c r="AY493" s="217">
        <v>2</v>
      </c>
      <c r="AZ493" s="217"/>
      <c r="BA493" s="217"/>
      <c r="BB493" s="217"/>
      <c r="BC493" s="217"/>
      <c r="BD493" s="217"/>
      <c r="BE493" s="217"/>
      <c r="BF493" s="217"/>
      <c r="BG493" s="217"/>
      <c r="BH493" s="217">
        <v>1080</v>
      </c>
      <c r="BI493" s="217">
        <v>3</v>
      </c>
      <c r="BJ493" s="217">
        <v>3</v>
      </c>
      <c r="BK493" s="217">
        <v>3</v>
      </c>
      <c r="BL493" s="217"/>
      <c r="BM493" s="217"/>
      <c r="BN493" s="217"/>
      <c r="BO493" s="217"/>
      <c r="BP493" s="217"/>
      <c r="BQ493" s="217"/>
      <c r="BR493" s="186" t="s">
        <v>421</v>
      </c>
      <c r="BS493" s="186" t="s">
        <v>422</v>
      </c>
      <c r="BT493" s="186"/>
      <c r="BU493" s="186"/>
      <c r="BV493" s="186">
        <v>4</v>
      </c>
      <c r="BW493" s="186" t="s">
        <v>437</v>
      </c>
      <c r="BX493" s="186" t="s">
        <v>198</v>
      </c>
      <c r="BY493" s="221">
        <v>1.4999999999999999E-2</v>
      </c>
      <c r="BZ493" s="217">
        <v>5</v>
      </c>
      <c r="CA493" s="217">
        <v>1.666666666666667</v>
      </c>
      <c r="CB493" s="217">
        <v>721</v>
      </c>
      <c r="CC493" s="217">
        <v>9</v>
      </c>
      <c r="CD493" s="217">
        <v>3</v>
      </c>
      <c r="CE493" s="217">
        <v>1083</v>
      </c>
      <c r="CF493" s="186">
        <v>2</v>
      </c>
      <c r="CG493" s="186">
        <v>1</v>
      </c>
      <c r="CH493" s="101">
        <v>1</v>
      </c>
      <c r="CI493" s="101">
        <v>0</v>
      </c>
      <c r="CJ493" s="101">
        <v>0</v>
      </c>
      <c r="CK493" s="101">
        <v>0</v>
      </c>
      <c r="CL493" s="101">
        <v>0</v>
      </c>
      <c r="CM493" s="101">
        <v>0</v>
      </c>
      <c r="CN493" s="101">
        <v>0</v>
      </c>
      <c r="CO493" s="101">
        <v>14</v>
      </c>
      <c r="CP493" s="220">
        <v>4</v>
      </c>
      <c r="CQ493" s="216">
        <v>1804</v>
      </c>
      <c r="CR493" s="222">
        <v>2.586844050258684E-3</v>
      </c>
      <c r="CS493" s="198">
        <v>0.46666666666666667</v>
      </c>
      <c r="CT493" s="198">
        <v>180.4</v>
      </c>
      <c r="CU493" s="198">
        <v>0.46977777777777779</v>
      </c>
      <c r="CV493" s="198">
        <v>181.60266666666669</v>
      </c>
      <c r="CW493" s="222">
        <v>0.50833333333333341</v>
      </c>
      <c r="CX493" s="272"/>
      <c r="CY493" s="272">
        <v>2545772</v>
      </c>
      <c r="CZ493" s="272">
        <v>361</v>
      </c>
      <c r="DA493" s="272"/>
      <c r="DB493" s="272"/>
      <c r="DC493" s="272"/>
      <c r="DD493" s="230">
        <f t="shared" si="63"/>
        <v>0.50833333333333286</v>
      </c>
      <c r="DE493" s="273">
        <f t="shared" si="64"/>
        <v>1800</v>
      </c>
      <c r="DF493" s="14">
        <f t="shared" si="65"/>
        <v>14</v>
      </c>
      <c r="DG493" s="148">
        <f t="shared" si="66"/>
        <v>5</v>
      </c>
      <c r="DH493" s="148" t="str">
        <f t="shared" si="67"/>
        <v/>
      </c>
      <c r="DI493" s="273">
        <f t="shared" si="68"/>
        <v>1805</v>
      </c>
      <c r="DJ493" s="264">
        <f t="shared" si="69"/>
        <v>2.7700831024930748E-3</v>
      </c>
      <c r="DL493" s="14" t="str">
        <f>IFERROR(#REF!-AP493,"")</f>
        <v/>
      </c>
      <c r="DN493" s="274" t="str">
        <f>IFERROR(#REF!-M493,"")</f>
        <v/>
      </c>
      <c r="DO493" s="186" t="e">
        <f>IF(#REF!&gt;AQ493,0,1)</f>
        <v>#REF!</v>
      </c>
      <c r="DP493" s="186">
        <f t="shared" si="70"/>
        <v>1</v>
      </c>
      <c r="DQ493" s="186">
        <f t="shared" si="71"/>
        <v>1</v>
      </c>
      <c r="DR493" s="186"/>
      <c r="DS493" s="186"/>
      <c r="DT493" s="186"/>
      <c r="DU493" s="186"/>
      <c r="DV493" s="186"/>
      <c r="DW493" s="186"/>
      <c r="DX493" s="186"/>
      <c r="DY493" s="186"/>
      <c r="DZ493" s="186"/>
      <c r="EA493" s="186"/>
      <c r="EB493" s="186"/>
      <c r="EC493" s="186"/>
      <c r="ED493" s="186"/>
      <c r="EE493" s="186"/>
      <c r="EF493" s="186"/>
      <c r="EG493" s="186"/>
      <c r="EH493" s="186"/>
      <c r="EI493" s="186"/>
      <c r="EJ493" s="186"/>
    </row>
    <row r="494" spans="1:140" s="195" customFormat="1" ht="31.5" hidden="1" customHeight="1" x14ac:dyDescent="0.2">
      <c r="A494" s="214">
        <v>44949</v>
      </c>
      <c r="B494" s="194">
        <v>23</v>
      </c>
      <c r="C494" s="194">
        <v>1</v>
      </c>
      <c r="D494" s="193">
        <v>2023</v>
      </c>
      <c r="E494" s="194">
        <v>395</v>
      </c>
      <c r="F494" s="194">
        <v>609</v>
      </c>
      <c r="G494" s="194">
        <v>2</v>
      </c>
      <c r="H494" s="207" t="s">
        <v>440</v>
      </c>
      <c r="I494" s="148" t="s">
        <v>441</v>
      </c>
      <c r="J494" s="148" t="s">
        <v>193</v>
      </c>
      <c r="K494" s="148">
        <v>3</v>
      </c>
      <c r="L494" s="148">
        <v>3</v>
      </c>
      <c r="M494" s="208">
        <v>35</v>
      </c>
      <c r="N494" s="209">
        <v>32</v>
      </c>
      <c r="O494" s="210">
        <v>37</v>
      </c>
      <c r="P494" s="196"/>
      <c r="Q494" s="196">
        <v>61</v>
      </c>
      <c r="R494" s="196">
        <v>63</v>
      </c>
      <c r="S494" s="196">
        <v>66</v>
      </c>
      <c r="T494" s="196"/>
      <c r="U494" s="196"/>
      <c r="V494" s="196">
        <v>38</v>
      </c>
      <c r="W494" s="196">
        <v>36</v>
      </c>
      <c r="X494" s="196">
        <v>37</v>
      </c>
      <c r="Y494" s="196"/>
      <c r="Z494" s="197">
        <v>104</v>
      </c>
      <c r="AA494" s="197">
        <v>105</v>
      </c>
      <c r="AB494" s="196"/>
      <c r="AC494" s="196">
        <v>61</v>
      </c>
      <c r="AD494" s="196">
        <v>59</v>
      </c>
      <c r="AE494" s="196">
        <v>70</v>
      </c>
      <c r="AF494" s="196"/>
      <c r="AG494" s="196"/>
      <c r="AH494" s="196">
        <v>35</v>
      </c>
      <c r="AI494" s="196">
        <v>37</v>
      </c>
      <c r="AJ494" s="196">
        <v>37</v>
      </c>
      <c r="AK494" s="196"/>
      <c r="AL494" s="197">
        <v>106</v>
      </c>
      <c r="AM494" s="197">
        <v>104</v>
      </c>
      <c r="AN494" s="271">
        <v>63.333333333333343</v>
      </c>
      <c r="AO494" s="271">
        <v>36.666666666666657</v>
      </c>
      <c r="AP494" s="218">
        <v>86</v>
      </c>
      <c r="AQ494" s="219">
        <v>126</v>
      </c>
      <c r="AR494" s="217">
        <v>103.1026252983294</v>
      </c>
      <c r="AS494" s="217">
        <v>104.75</v>
      </c>
      <c r="AT494" s="217"/>
      <c r="AU494" s="217"/>
      <c r="AV494" s="217">
        <v>720</v>
      </c>
      <c r="AW494" s="217">
        <v>3</v>
      </c>
      <c r="AX494" s="217"/>
      <c r="AY494" s="217">
        <v>2</v>
      </c>
      <c r="AZ494" s="217"/>
      <c r="BA494" s="217"/>
      <c r="BB494" s="217"/>
      <c r="BC494" s="217"/>
      <c r="BD494" s="217"/>
      <c r="BE494" s="217"/>
      <c r="BF494" s="217"/>
      <c r="BG494" s="217"/>
      <c r="BH494" s="217">
        <v>1080</v>
      </c>
      <c r="BI494" s="217">
        <v>2</v>
      </c>
      <c r="BJ494" s="217">
        <v>2</v>
      </c>
      <c r="BK494" s="217">
        <v>2</v>
      </c>
      <c r="BL494" s="217"/>
      <c r="BM494" s="217"/>
      <c r="BN494" s="217"/>
      <c r="BO494" s="217"/>
      <c r="BP494" s="217"/>
      <c r="BQ494" s="217"/>
      <c r="BR494" s="186" t="s">
        <v>421</v>
      </c>
      <c r="BS494" s="186" t="s">
        <v>422</v>
      </c>
      <c r="BT494" s="186"/>
      <c r="BU494" s="186"/>
      <c r="BV494" s="186">
        <v>4</v>
      </c>
      <c r="BW494" s="186" t="s">
        <v>437</v>
      </c>
      <c r="BX494" s="186" t="s">
        <v>198</v>
      </c>
      <c r="BY494" s="221">
        <v>1.4999999999999999E-2</v>
      </c>
      <c r="BZ494" s="217">
        <v>5</v>
      </c>
      <c r="CA494" s="217">
        <v>1.666666666666667</v>
      </c>
      <c r="CB494" s="217">
        <v>721</v>
      </c>
      <c r="CC494" s="217">
        <v>6</v>
      </c>
      <c r="CD494" s="217">
        <v>2</v>
      </c>
      <c r="CE494" s="217">
        <v>1082</v>
      </c>
      <c r="CF494" s="186">
        <v>1</v>
      </c>
      <c r="CG494" s="186">
        <v>0</v>
      </c>
      <c r="CH494" s="101">
        <v>1</v>
      </c>
      <c r="CI494" s="101">
        <v>0</v>
      </c>
      <c r="CJ494" s="101">
        <v>0</v>
      </c>
      <c r="CK494" s="101">
        <v>0</v>
      </c>
      <c r="CL494" s="101">
        <v>0</v>
      </c>
      <c r="CM494" s="101">
        <v>0</v>
      </c>
      <c r="CN494" s="101">
        <v>0</v>
      </c>
      <c r="CO494" s="101">
        <v>11</v>
      </c>
      <c r="CP494" s="220">
        <v>3</v>
      </c>
      <c r="CQ494" s="216">
        <v>1803</v>
      </c>
      <c r="CR494" s="222">
        <v>2.0336476243298209E-3</v>
      </c>
      <c r="CS494" s="198">
        <v>0.12833333333333341</v>
      </c>
      <c r="CT494" s="198">
        <v>63.104999999999997</v>
      </c>
      <c r="CU494" s="198">
        <v>0.13444444444444439</v>
      </c>
      <c r="CV494" s="198">
        <v>66.11</v>
      </c>
      <c r="CW494" s="222">
        <v>0.80952380952380965</v>
      </c>
      <c r="CX494" s="272">
        <v>3.5563271604938267E-2</v>
      </c>
      <c r="CY494" s="272">
        <v>2544360.8181818179</v>
      </c>
      <c r="CZ494" s="272">
        <v>361</v>
      </c>
      <c r="DA494" s="272"/>
      <c r="DB494" s="272"/>
      <c r="DC494" s="272"/>
      <c r="DD494" s="230">
        <f t="shared" si="63"/>
        <v>0.80952380952380976</v>
      </c>
      <c r="DE494" s="273">
        <f t="shared" si="64"/>
        <v>1800</v>
      </c>
      <c r="DF494" s="14">
        <f t="shared" si="65"/>
        <v>11</v>
      </c>
      <c r="DG494" s="148">
        <f t="shared" si="66"/>
        <v>4</v>
      </c>
      <c r="DH494" s="148">
        <f t="shared" si="67"/>
        <v>0</v>
      </c>
      <c r="DI494" s="273">
        <f t="shared" si="68"/>
        <v>1804</v>
      </c>
      <c r="DJ494" s="264">
        <f t="shared" si="69"/>
        <v>2.2172949002217295E-3</v>
      </c>
      <c r="DL494" s="14" t="str">
        <f>IFERROR(#REF!-AP494,"")</f>
        <v/>
      </c>
      <c r="DN494" s="274" t="str">
        <f>IFERROR(#REF!-M494,"")</f>
        <v/>
      </c>
      <c r="DO494" s="186" t="e">
        <f>IF(#REF!&gt;AQ494,0,1)</f>
        <v>#REF!</v>
      </c>
      <c r="DP494" s="186">
        <f t="shared" si="70"/>
        <v>1</v>
      </c>
      <c r="DQ494" s="186">
        <f t="shared" si="71"/>
        <v>1</v>
      </c>
      <c r="DR494" s="186"/>
      <c r="DS494" s="186"/>
      <c r="DT494" s="186"/>
      <c r="DU494" s="186"/>
      <c r="DV494" s="186"/>
      <c r="DW494" s="186"/>
      <c r="DX494" s="186"/>
      <c r="DY494" s="186"/>
      <c r="DZ494" s="186"/>
      <c r="EA494" s="186"/>
      <c r="EB494" s="186"/>
      <c r="EC494" s="186"/>
      <c r="ED494" s="186"/>
      <c r="EE494" s="186"/>
      <c r="EF494" s="186"/>
      <c r="EG494" s="186"/>
      <c r="EH494" s="186"/>
      <c r="EI494" s="186"/>
      <c r="EJ494" s="186"/>
    </row>
    <row r="495" spans="1:140" s="195" customFormat="1" ht="31.5" hidden="1" customHeight="1" x14ac:dyDescent="0.2">
      <c r="A495" s="214">
        <v>44949</v>
      </c>
      <c r="B495" s="194">
        <v>23</v>
      </c>
      <c r="C495" s="194">
        <v>1</v>
      </c>
      <c r="D495" s="193">
        <v>2023</v>
      </c>
      <c r="E495" s="194">
        <v>47</v>
      </c>
      <c r="F495" s="194">
        <v>122</v>
      </c>
      <c r="G495" s="194">
        <v>3</v>
      </c>
      <c r="H495" s="207" t="s">
        <v>215</v>
      </c>
      <c r="I495" s="148" t="s">
        <v>216</v>
      </c>
      <c r="J495" s="148" t="s">
        <v>217</v>
      </c>
      <c r="K495" s="148">
        <v>2</v>
      </c>
      <c r="L495" s="148">
        <v>1</v>
      </c>
      <c r="M495" s="208">
        <v>280</v>
      </c>
      <c r="N495" s="209">
        <v>267</v>
      </c>
      <c r="O495" s="210">
        <v>292</v>
      </c>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c r="AO495" s="271"/>
      <c r="AP495" s="218">
        <v>64</v>
      </c>
      <c r="AQ495" s="219">
        <v>113</v>
      </c>
      <c r="AR495" s="217"/>
      <c r="AS495" s="217"/>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t="s">
        <v>194</v>
      </c>
      <c r="BS495" s="186" t="s">
        <v>195</v>
      </c>
      <c r="BT495" s="186" t="s">
        <v>218</v>
      </c>
      <c r="BU495" s="186" t="s">
        <v>219</v>
      </c>
      <c r="BV495" s="186">
        <v>4</v>
      </c>
      <c r="BW495" s="186" t="s">
        <v>220</v>
      </c>
      <c r="BX495" s="186" t="s">
        <v>198</v>
      </c>
      <c r="BY495" s="221">
        <v>1.4999999999999999E-2</v>
      </c>
      <c r="BZ495" s="217">
        <v>0</v>
      </c>
      <c r="CA495" s="217">
        <v>0</v>
      </c>
      <c r="CB495" s="217">
        <v>0</v>
      </c>
      <c r="CC495" s="217">
        <v>0</v>
      </c>
      <c r="CD495" s="217">
        <v>0</v>
      </c>
      <c r="CE495" s="217">
        <v>0</v>
      </c>
      <c r="CF495" s="186">
        <v>0</v>
      </c>
      <c r="CG495" s="186">
        <v>0</v>
      </c>
      <c r="CH495" s="101">
        <v>0</v>
      </c>
      <c r="CI495" s="101">
        <v>0</v>
      </c>
      <c r="CJ495" s="101">
        <v>0</v>
      </c>
      <c r="CK495" s="101">
        <v>0</v>
      </c>
      <c r="CL495" s="101">
        <v>0</v>
      </c>
      <c r="CM495" s="101">
        <v>0</v>
      </c>
      <c r="CN495" s="101">
        <v>0</v>
      </c>
      <c r="CO495" s="101">
        <v>0</v>
      </c>
      <c r="CP495" s="220">
        <v>0</v>
      </c>
      <c r="CQ495" s="216">
        <v>0</v>
      </c>
      <c r="CR495" s="222"/>
      <c r="CS495" s="198">
        <v>0</v>
      </c>
      <c r="CT495" s="198">
        <v>0</v>
      </c>
      <c r="CU495" s="198"/>
      <c r="CV495" s="198"/>
      <c r="CW495" s="222"/>
      <c r="CX495" s="272"/>
      <c r="CY495" s="272">
        <v>0</v>
      </c>
      <c r="CZ495" s="272">
        <v>361</v>
      </c>
      <c r="DA495" s="272"/>
      <c r="DB495" s="272"/>
      <c r="DC495" s="272"/>
      <c r="DD495" s="230">
        <f t="shared" si="63"/>
        <v>-1</v>
      </c>
      <c r="DE495" s="273">
        <f t="shared" si="64"/>
        <v>0</v>
      </c>
      <c r="DF495" s="14">
        <f t="shared" si="65"/>
        <v>0</v>
      </c>
      <c r="DG495" s="148">
        <f t="shared" si="66"/>
        <v>0</v>
      </c>
      <c r="DH495" s="148" t="str">
        <f t="shared" si="67"/>
        <v/>
      </c>
      <c r="DI495" s="273">
        <f t="shared" si="68"/>
        <v>0</v>
      </c>
      <c r="DJ495" s="264" t="str">
        <f t="shared" si="69"/>
        <v/>
      </c>
      <c r="DL495" s="14" t="str">
        <f>IFERROR(#REF!-AP495,"")</f>
        <v/>
      </c>
      <c r="DN495" s="274" t="str">
        <f>IFERROR(#REF!-M495,"")</f>
        <v/>
      </c>
      <c r="DO495" s="186" t="e">
        <f>IF(#REF!&gt;AQ495,0,1)</f>
        <v>#REF!</v>
      </c>
      <c r="DP495" s="186">
        <f t="shared" si="70"/>
        <v>0</v>
      </c>
      <c r="DQ495" s="186">
        <f t="shared" si="71"/>
        <v>1</v>
      </c>
      <c r="DR495" s="186"/>
      <c r="DS495" s="186"/>
      <c r="DT495" s="186"/>
      <c r="DU495" s="186"/>
      <c r="DV495" s="186"/>
      <c r="DW495" s="186"/>
      <c r="DX495" s="186"/>
      <c r="DY495" s="186"/>
      <c r="DZ495" s="186"/>
      <c r="EA495" s="186"/>
      <c r="EB495" s="186"/>
      <c r="EC495" s="186"/>
      <c r="ED495" s="186"/>
      <c r="EE495" s="186"/>
      <c r="EF495" s="186"/>
      <c r="EG495" s="186"/>
      <c r="EH495" s="186"/>
      <c r="EI495" s="186"/>
      <c r="EJ495" s="186"/>
    </row>
    <row r="496" spans="1:140" s="195" customFormat="1" ht="31.5" hidden="1" customHeight="1" x14ac:dyDescent="0.2">
      <c r="A496" s="214">
        <v>44949</v>
      </c>
      <c r="B496" s="194">
        <v>23</v>
      </c>
      <c r="C496" s="194">
        <v>1</v>
      </c>
      <c r="D496" s="193">
        <v>2023</v>
      </c>
      <c r="E496" s="194">
        <v>417</v>
      </c>
      <c r="F496" s="194">
        <v>660</v>
      </c>
      <c r="G496" s="194">
        <v>3</v>
      </c>
      <c r="H496" s="207" t="s">
        <v>426</v>
      </c>
      <c r="I496" s="148" t="s">
        <v>427</v>
      </c>
      <c r="J496" s="148" t="s">
        <v>193</v>
      </c>
      <c r="K496" s="148">
        <v>1</v>
      </c>
      <c r="L496" s="148">
        <v>6</v>
      </c>
      <c r="M496" s="208">
        <v>1265</v>
      </c>
      <c r="N496" s="209">
        <v>1190</v>
      </c>
      <c r="O496" s="210">
        <v>1354</v>
      </c>
      <c r="P496" s="196"/>
      <c r="Q496" s="196">
        <v>1716</v>
      </c>
      <c r="R496" s="196">
        <v>1709</v>
      </c>
      <c r="S496" s="196">
        <v>1707</v>
      </c>
      <c r="T496" s="196"/>
      <c r="U496" s="196"/>
      <c r="V496" s="196">
        <v>1301</v>
      </c>
      <c r="W496" s="196">
        <v>1354</v>
      </c>
      <c r="X496" s="196">
        <v>1371</v>
      </c>
      <c r="Y496" s="196"/>
      <c r="Z496" s="197"/>
      <c r="AA496" s="197"/>
      <c r="AB496" s="196"/>
      <c r="AC496" s="196">
        <v>1969</v>
      </c>
      <c r="AD496" s="196">
        <v>1887</v>
      </c>
      <c r="AE496" s="196">
        <v>1819</v>
      </c>
      <c r="AF496" s="196"/>
      <c r="AG496" s="196"/>
      <c r="AH496" s="196">
        <v>1268</v>
      </c>
      <c r="AI496" s="196">
        <v>1315</v>
      </c>
      <c r="AJ496" s="196">
        <v>1323</v>
      </c>
      <c r="AK496" s="196"/>
      <c r="AL496" s="197"/>
      <c r="AM496" s="197"/>
      <c r="AN496" s="271">
        <v>1801.166666666667</v>
      </c>
      <c r="AO496" s="271">
        <v>1322</v>
      </c>
      <c r="AP496" s="218">
        <v>21</v>
      </c>
      <c r="AQ496" s="219">
        <v>180</v>
      </c>
      <c r="AR496" s="217"/>
      <c r="AS496" s="217"/>
      <c r="AT496" s="217"/>
      <c r="AU496" s="217"/>
      <c r="AV496" s="217">
        <v>225</v>
      </c>
      <c r="AW496" s="217">
        <v>5</v>
      </c>
      <c r="AX496" s="217"/>
      <c r="AY496" s="217">
        <v>8</v>
      </c>
      <c r="AZ496" s="217"/>
      <c r="BA496" s="217">
        <v>6</v>
      </c>
      <c r="BB496" s="217"/>
      <c r="BC496" s="217"/>
      <c r="BD496" s="217"/>
      <c r="BE496" s="217"/>
      <c r="BF496" s="217"/>
      <c r="BG496" s="217"/>
      <c r="BH496" s="217">
        <v>117</v>
      </c>
      <c r="BI496" s="217">
        <v>6</v>
      </c>
      <c r="BJ496" s="217">
        <v>6</v>
      </c>
      <c r="BK496" s="217">
        <v>4</v>
      </c>
      <c r="BL496" s="217"/>
      <c r="BM496" s="217"/>
      <c r="BN496" s="217"/>
      <c r="BO496" s="217"/>
      <c r="BP496" s="217">
        <v>2</v>
      </c>
      <c r="BQ496" s="217"/>
      <c r="BR496" s="186" t="s">
        <v>194</v>
      </c>
      <c r="BS496" s="186" t="s">
        <v>195</v>
      </c>
      <c r="BT496" s="186" t="s">
        <v>428</v>
      </c>
      <c r="BU496" s="186" t="s">
        <v>197</v>
      </c>
      <c r="BV496" s="186">
        <v>4</v>
      </c>
      <c r="BW496" s="186" t="s">
        <v>429</v>
      </c>
      <c r="BX496" s="186" t="s">
        <v>198</v>
      </c>
      <c r="BY496" s="221">
        <v>1.4999999999999999E-2</v>
      </c>
      <c r="BZ496" s="217">
        <v>19</v>
      </c>
      <c r="CA496" s="217">
        <v>3.166666666666667</v>
      </c>
      <c r="CB496" s="217">
        <v>228</v>
      </c>
      <c r="CC496" s="217">
        <v>18</v>
      </c>
      <c r="CD496" s="217">
        <v>3</v>
      </c>
      <c r="CE496" s="217">
        <v>120</v>
      </c>
      <c r="CF496" s="186">
        <v>1</v>
      </c>
      <c r="CG496" s="186">
        <v>1</v>
      </c>
      <c r="CH496" s="101">
        <v>2</v>
      </c>
      <c r="CI496" s="101">
        <v>0</v>
      </c>
      <c r="CJ496" s="101">
        <v>1</v>
      </c>
      <c r="CK496" s="101">
        <v>0</v>
      </c>
      <c r="CL496" s="101">
        <v>0</v>
      </c>
      <c r="CM496" s="101">
        <v>0</v>
      </c>
      <c r="CN496" s="101">
        <v>0</v>
      </c>
      <c r="CO496" s="101">
        <v>37</v>
      </c>
      <c r="CP496" s="220">
        <v>6</v>
      </c>
      <c r="CQ496" s="216">
        <v>348</v>
      </c>
      <c r="CR496" s="222">
        <v>1.7720306513409959E-2</v>
      </c>
      <c r="CS496" s="198">
        <v>7.8008333333333333</v>
      </c>
      <c r="CT496" s="198">
        <v>440.22</v>
      </c>
      <c r="CU496" s="198">
        <v>8.152333333333333</v>
      </c>
      <c r="CV496" s="198">
        <v>460.05599999999998</v>
      </c>
      <c r="CW496" s="222">
        <v>0.42384716732542832</v>
      </c>
      <c r="CX496" s="272"/>
      <c r="CY496" s="272">
        <v>119917.6363636364</v>
      </c>
      <c r="CZ496" s="272">
        <v>361</v>
      </c>
      <c r="DA496" s="272"/>
      <c r="DB496" s="272"/>
      <c r="DC496" s="272"/>
      <c r="DD496" s="230">
        <f t="shared" si="63"/>
        <v>0.42384716732542843</v>
      </c>
      <c r="DE496" s="273">
        <f t="shared" si="64"/>
        <v>342</v>
      </c>
      <c r="DF496" s="14">
        <f t="shared" si="65"/>
        <v>37</v>
      </c>
      <c r="DG496" s="148">
        <f t="shared" si="66"/>
        <v>6</v>
      </c>
      <c r="DH496" s="148" t="str">
        <f t="shared" si="67"/>
        <v/>
      </c>
      <c r="DI496" s="273">
        <f t="shared" si="68"/>
        <v>348</v>
      </c>
      <c r="DJ496" s="264">
        <f t="shared" si="69"/>
        <v>1.7241379310344827E-2</v>
      </c>
      <c r="DL496" s="14" t="str">
        <f>IFERROR(#REF!-AP496,"")</f>
        <v/>
      </c>
      <c r="DN496" s="274" t="str">
        <f>IFERROR(#REF!-M496,"")</f>
        <v/>
      </c>
      <c r="DO496" s="186" t="e">
        <f>IF(#REF!&gt;AQ496,0,1)</f>
        <v>#REF!</v>
      </c>
      <c r="DP496" s="186">
        <f t="shared" si="70"/>
        <v>1</v>
      </c>
      <c r="DQ496" s="186">
        <f t="shared" si="71"/>
        <v>1</v>
      </c>
      <c r="DR496" s="186"/>
      <c r="DS496" s="186"/>
      <c r="DT496" s="186"/>
      <c r="DU496" s="186"/>
      <c r="DV496" s="186"/>
      <c r="DW496" s="186"/>
      <c r="DX496" s="186"/>
      <c r="DY496" s="186"/>
      <c r="DZ496" s="186"/>
      <c r="EA496" s="186"/>
      <c r="EB496" s="186"/>
      <c r="EC496" s="186"/>
      <c r="ED496" s="186"/>
      <c r="EE496" s="186"/>
      <c r="EF496" s="186"/>
      <c r="EG496" s="186"/>
      <c r="EH496" s="186"/>
      <c r="EI496" s="186"/>
      <c r="EJ496" s="186"/>
    </row>
    <row r="497" spans="1:140" s="195" customFormat="1" ht="31.5" hidden="1" customHeight="1" x14ac:dyDescent="0.2">
      <c r="A497" s="214">
        <v>44949</v>
      </c>
      <c r="B497" s="194">
        <v>23</v>
      </c>
      <c r="C497" s="194">
        <v>1</v>
      </c>
      <c r="D497" s="193">
        <v>2023</v>
      </c>
      <c r="E497" s="194">
        <v>417</v>
      </c>
      <c r="F497" s="194">
        <v>661</v>
      </c>
      <c r="G497" s="194">
        <v>3</v>
      </c>
      <c r="H497" s="207" t="s">
        <v>430</v>
      </c>
      <c r="I497" s="148" t="s">
        <v>431</v>
      </c>
      <c r="J497" s="148" t="s">
        <v>193</v>
      </c>
      <c r="K497" s="148">
        <v>1</v>
      </c>
      <c r="L497" s="148">
        <v>6</v>
      </c>
      <c r="M497" s="208">
        <v>276</v>
      </c>
      <c r="N497" s="209">
        <v>259</v>
      </c>
      <c r="O497" s="210">
        <v>295</v>
      </c>
      <c r="P497" s="196"/>
      <c r="Q497" s="196">
        <v>378</v>
      </c>
      <c r="R497" s="196">
        <v>376</v>
      </c>
      <c r="S497" s="196">
        <v>400</v>
      </c>
      <c r="T497" s="196"/>
      <c r="U497" s="196"/>
      <c r="V497" s="196">
        <v>282</v>
      </c>
      <c r="W497" s="196">
        <v>280</v>
      </c>
      <c r="X497" s="196">
        <v>292</v>
      </c>
      <c r="Y497" s="196"/>
      <c r="Z497" s="197">
        <v>176</v>
      </c>
      <c r="AA497" s="197">
        <v>175</v>
      </c>
      <c r="AB497" s="196"/>
      <c r="AC497" s="196">
        <v>424</v>
      </c>
      <c r="AD497" s="196">
        <v>422</v>
      </c>
      <c r="AE497" s="196">
        <v>390</v>
      </c>
      <c r="AF497" s="196"/>
      <c r="AG497" s="196"/>
      <c r="AH497" s="196">
        <v>286</v>
      </c>
      <c r="AI497" s="196">
        <v>280</v>
      </c>
      <c r="AJ497" s="196">
        <v>284</v>
      </c>
      <c r="AK497" s="196"/>
      <c r="AL497" s="197">
        <v>159</v>
      </c>
      <c r="AM497" s="197">
        <v>170</v>
      </c>
      <c r="AN497" s="271">
        <v>398.33333333333331</v>
      </c>
      <c r="AO497" s="271">
        <v>284</v>
      </c>
      <c r="AP497" s="218">
        <v>21</v>
      </c>
      <c r="AQ497" s="219">
        <v>180</v>
      </c>
      <c r="AR497" s="217">
        <v>21.17647058823529</v>
      </c>
      <c r="AS497" s="217">
        <v>170</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t="s">
        <v>194</v>
      </c>
      <c r="BS497" s="186" t="s">
        <v>195</v>
      </c>
      <c r="BT497" s="186" t="s">
        <v>432</v>
      </c>
      <c r="BU497" s="186" t="s">
        <v>197</v>
      </c>
      <c r="BV497" s="186">
        <v>4</v>
      </c>
      <c r="BW497" s="186" t="s">
        <v>429</v>
      </c>
      <c r="BX497" s="186" t="s">
        <v>198</v>
      </c>
      <c r="BY497" s="221">
        <v>1.4999999999999999E-2</v>
      </c>
      <c r="BZ497" s="217">
        <v>0</v>
      </c>
      <c r="CA497" s="217">
        <v>0</v>
      </c>
      <c r="CB497" s="217">
        <v>0</v>
      </c>
      <c r="CC497" s="217">
        <v>0</v>
      </c>
      <c r="CD497" s="217">
        <v>0</v>
      </c>
      <c r="CE497" s="217">
        <v>0</v>
      </c>
      <c r="CF497" s="186">
        <v>0</v>
      </c>
      <c r="CG497" s="186">
        <v>0</v>
      </c>
      <c r="CH497" s="101">
        <v>0</v>
      </c>
      <c r="CI497" s="101">
        <v>0</v>
      </c>
      <c r="CJ497" s="101">
        <v>0</v>
      </c>
      <c r="CK497" s="101">
        <v>0</v>
      </c>
      <c r="CL497" s="101">
        <v>0</v>
      </c>
      <c r="CM497" s="101">
        <v>0</v>
      </c>
      <c r="CN497" s="101">
        <v>0</v>
      </c>
      <c r="CO497" s="101">
        <v>0</v>
      </c>
      <c r="CP497" s="220">
        <v>0</v>
      </c>
      <c r="CQ497" s="216">
        <v>0</v>
      </c>
      <c r="CR497" s="222"/>
      <c r="CS497" s="198">
        <v>0</v>
      </c>
      <c r="CT497" s="198">
        <v>0</v>
      </c>
      <c r="CU497" s="198">
        <v>0</v>
      </c>
      <c r="CV497" s="198">
        <v>0</v>
      </c>
      <c r="CW497" s="222">
        <v>0.44323671497584533</v>
      </c>
      <c r="CX497" s="272">
        <v>0</v>
      </c>
      <c r="CY497" s="272">
        <v>0</v>
      </c>
      <c r="CZ497" s="272">
        <v>361</v>
      </c>
      <c r="DA497" s="272"/>
      <c r="DB497" s="272"/>
      <c r="DC497" s="272"/>
      <c r="DD497" s="230">
        <f t="shared" si="63"/>
        <v>0.44323671497584533</v>
      </c>
      <c r="DE497" s="273">
        <f t="shared" si="64"/>
        <v>0</v>
      </c>
      <c r="DF497" s="14">
        <f t="shared" si="65"/>
        <v>0</v>
      </c>
      <c r="DG497" s="148">
        <f t="shared" si="66"/>
        <v>0</v>
      </c>
      <c r="DH497" s="148">
        <f t="shared" si="67"/>
        <v>0</v>
      </c>
      <c r="DI497" s="273">
        <f t="shared" si="68"/>
        <v>0</v>
      </c>
      <c r="DJ497" s="264" t="str">
        <f t="shared" si="69"/>
        <v/>
      </c>
      <c r="DL497" s="14" t="str">
        <f>IFERROR(#REF!-AP497,"")</f>
        <v/>
      </c>
      <c r="DN497" s="274" t="str">
        <f>IFERROR(#REF!-M497,"")</f>
        <v/>
      </c>
      <c r="DO497" s="186" t="e">
        <f>IF(#REF!&gt;AQ497,0,1)</f>
        <v>#REF!</v>
      </c>
      <c r="DP497" s="186">
        <f t="shared" si="70"/>
        <v>1</v>
      </c>
      <c r="DQ497" s="186">
        <f t="shared" si="71"/>
        <v>1</v>
      </c>
      <c r="DR497" s="186"/>
      <c r="DS497" s="186"/>
      <c r="DT497" s="186"/>
      <c r="DU497" s="186"/>
      <c r="DV497" s="186"/>
      <c r="DW497" s="186"/>
      <c r="DX497" s="186"/>
      <c r="DY497" s="186"/>
      <c r="DZ497" s="186"/>
      <c r="EA497" s="186"/>
      <c r="EB497" s="186"/>
      <c r="EC497" s="186"/>
      <c r="ED497" s="186"/>
      <c r="EE497" s="186"/>
      <c r="EF497" s="186"/>
      <c r="EG497" s="186"/>
      <c r="EH497" s="186"/>
      <c r="EI497" s="186"/>
      <c r="EJ497" s="186"/>
    </row>
    <row r="498" spans="1:140" s="195" customFormat="1" ht="31.5" hidden="1" customHeight="1" x14ac:dyDescent="0.2">
      <c r="A498" s="214">
        <v>44949</v>
      </c>
      <c r="B498" s="194">
        <v>23</v>
      </c>
      <c r="C498" s="194">
        <v>1</v>
      </c>
      <c r="D498" s="193">
        <v>2023</v>
      </c>
      <c r="E498" s="194">
        <v>236</v>
      </c>
      <c r="F498" s="194">
        <v>160</v>
      </c>
      <c r="G498" s="194">
        <v>4</v>
      </c>
      <c r="H498" s="207" t="s">
        <v>371</v>
      </c>
      <c r="I498" s="148" t="s">
        <v>372</v>
      </c>
      <c r="J498" s="148" t="s">
        <v>193</v>
      </c>
      <c r="K498" s="148">
        <v>2</v>
      </c>
      <c r="L498" s="148">
        <v>1</v>
      </c>
      <c r="M498" s="208">
        <v>200</v>
      </c>
      <c r="N498" s="209">
        <v>186</v>
      </c>
      <c r="O498" s="210">
        <v>214</v>
      </c>
      <c r="P498" s="196"/>
      <c r="Q498" s="196">
        <v>244</v>
      </c>
      <c r="R498" s="196">
        <v>268</v>
      </c>
      <c r="S498" s="196">
        <v>266</v>
      </c>
      <c r="T498" s="196"/>
      <c r="U498" s="196"/>
      <c r="V498" s="196">
        <v>192</v>
      </c>
      <c r="W498" s="196">
        <v>200</v>
      </c>
      <c r="X498" s="196">
        <v>198</v>
      </c>
      <c r="Y498" s="196"/>
      <c r="Z498" s="197">
        <v>101</v>
      </c>
      <c r="AA498" s="197">
        <v>101</v>
      </c>
      <c r="AB498" s="196"/>
      <c r="AC498" s="196">
        <v>272</v>
      </c>
      <c r="AD498" s="196">
        <v>280</v>
      </c>
      <c r="AE498" s="196">
        <v>277</v>
      </c>
      <c r="AF498" s="196"/>
      <c r="AG498" s="196"/>
      <c r="AH498" s="196">
        <v>200</v>
      </c>
      <c r="AI498" s="196">
        <v>202</v>
      </c>
      <c r="AJ498" s="196">
        <v>196</v>
      </c>
      <c r="AK498" s="196"/>
      <c r="AL498" s="197">
        <v>99</v>
      </c>
      <c r="AM498" s="197">
        <v>100</v>
      </c>
      <c r="AN498" s="271">
        <v>267.83333333333331</v>
      </c>
      <c r="AO498" s="271">
        <v>198</v>
      </c>
      <c r="AP498" s="218">
        <v>76</v>
      </c>
      <c r="AQ498" s="219">
        <v>95</v>
      </c>
      <c r="AR498" s="217">
        <v>71.820448877805489</v>
      </c>
      <c r="AS498" s="217">
        <v>100.25</v>
      </c>
      <c r="AT498" s="217"/>
      <c r="AU498" s="217"/>
      <c r="AV498" s="217">
        <v>432</v>
      </c>
      <c r="AW498" s="217">
        <v>2</v>
      </c>
      <c r="AX498" s="217"/>
      <c r="AY498" s="217">
        <v>3</v>
      </c>
      <c r="AZ498" s="217"/>
      <c r="BA498" s="217">
        <v>1</v>
      </c>
      <c r="BB498" s="217"/>
      <c r="BC498" s="217"/>
      <c r="BD498" s="217"/>
      <c r="BE498" s="217"/>
      <c r="BF498" s="217"/>
      <c r="BG498" s="217"/>
      <c r="BH498" s="217">
        <v>336</v>
      </c>
      <c r="BI498" s="217">
        <v>2</v>
      </c>
      <c r="BJ498" s="217">
        <v>4</v>
      </c>
      <c r="BK498" s="217">
        <v>2</v>
      </c>
      <c r="BL498" s="217"/>
      <c r="BM498" s="217">
        <v>2</v>
      </c>
      <c r="BN498" s="217"/>
      <c r="BO498" s="217"/>
      <c r="BP498" s="217"/>
      <c r="BQ498" s="217"/>
      <c r="BR498" s="186" t="s">
        <v>373</v>
      </c>
      <c r="BS498" s="186" t="s">
        <v>374</v>
      </c>
      <c r="BT498" s="186"/>
      <c r="BU498" s="186"/>
      <c r="BV498" s="186">
        <v>4</v>
      </c>
      <c r="BW498" s="186" t="s">
        <v>371</v>
      </c>
      <c r="BX498" s="186" t="s">
        <v>198</v>
      </c>
      <c r="BY498" s="221">
        <v>1.4999999999999999E-2</v>
      </c>
      <c r="BZ498" s="217">
        <v>6</v>
      </c>
      <c r="CA498" s="217">
        <v>6</v>
      </c>
      <c r="CB498" s="217">
        <v>438</v>
      </c>
      <c r="CC498" s="217">
        <v>10</v>
      </c>
      <c r="CD498" s="217">
        <v>10</v>
      </c>
      <c r="CE498" s="217">
        <v>346</v>
      </c>
      <c r="CF498" s="186">
        <v>4</v>
      </c>
      <c r="CG498" s="186">
        <v>4</v>
      </c>
      <c r="CH498" s="101">
        <v>5</v>
      </c>
      <c r="CI498" s="101">
        <v>0</v>
      </c>
      <c r="CJ498" s="101">
        <v>3</v>
      </c>
      <c r="CK498" s="101">
        <v>0</v>
      </c>
      <c r="CL498" s="101">
        <v>0</v>
      </c>
      <c r="CM498" s="101">
        <v>0</v>
      </c>
      <c r="CN498" s="101">
        <v>0</v>
      </c>
      <c r="CO498" s="101">
        <v>16</v>
      </c>
      <c r="CP498" s="220">
        <v>16</v>
      </c>
      <c r="CQ498" s="216">
        <v>784</v>
      </c>
      <c r="CR498" s="222">
        <v>2.0408163265306121E-2</v>
      </c>
      <c r="CS498" s="198">
        <v>3.2</v>
      </c>
      <c r="CT498" s="198">
        <v>156.80000000000001</v>
      </c>
      <c r="CU498" s="198">
        <v>3.1680000000000001</v>
      </c>
      <c r="CV498" s="198">
        <v>155.232</v>
      </c>
      <c r="CW498" s="222">
        <v>0.33916666666666662</v>
      </c>
      <c r="CX498" s="272">
        <v>0.2227777777777778</v>
      </c>
      <c r="CY498" s="272">
        <v>977719.27272727282</v>
      </c>
      <c r="CZ498" s="272">
        <v>361</v>
      </c>
      <c r="DA498" s="272"/>
      <c r="DB498" s="272"/>
      <c r="DC498" s="272"/>
      <c r="DD498" s="230">
        <f t="shared" si="63"/>
        <v>0.33916666666666656</v>
      </c>
      <c r="DE498" s="273">
        <f t="shared" si="64"/>
        <v>768</v>
      </c>
      <c r="DF498" s="14">
        <f t="shared" si="65"/>
        <v>16</v>
      </c>
      <c r="DG498" s="148">
        <f t="shared" si="66"/>
        <v>16</v>
      </c>
      <c r="DH498" s="148">
        <f t="shared" si="67"/>
        <v>0.2</v>
      </c>
      <c r="DI498" s="273">
        <f t="shared" si="68"/>
        <v>784</v>
      </c>
      <c r="DJ498" s="264">
        <f t="shared" si="69"/>
        <v>2.0408163265306121E-2</v>
      </c>
      <c r="DL498" s="14" t="str">
        <f>IFERROR(#REF!-AP498,"")</f>
        <v/>
      </c>
      <c r="DN498" s="274" t="str">
        <f>IFERROR(#REF!-M498,"")</f>
        <v/>
      </c>
      <c r="DO498" s="186" t="e">
        <f>IF(#REF!&gt;AQ498,0,1)</f>
        <v>#REF!</v>
      </c>
      <c r="DP498" s="186">
        <f t="shared" si="70"/>
        <v>1</v>
      </c>
      <c r="DQ498" s="186">
        <f t="shared" si="71"/>
        <v>1</v>
      </c>
      <c r="DR498" s="186"/>
      <c r="DS498" s="186"/>
      <c r="DT498" s="186"/>
      <c r="DU498" s="186"/>
      <c r="DV498" s="186"/>
      <c r="DW498" s="186"/>
      <c r="DX498" s="186"/>
      <c r="DY498" s="186"/>
      <c r="DZ498" s="186"/>
      <c r="EA498" s="186"/>
      <c r="EB498" s="186"/>
      <c r="EC498" s="186"/>
      <c r="ED498" s="186"/>
      <c r="EE498" s="186"/>
      <c r="EF498" s="186"/>
      <c r="EG498" s="186"/>
      <c r="EH498" s="186"/>
      <c r="EI498" s="186"/>
      <c r="EJ498" s="186"/>
    </row>
    <row r="499" spans="1:140" s="195" customFormat="1" ht="31.5" hidden="1" customHeight="1" x14ac:dyDescent="0.2">
      <c r="A499" s="214">
        <v>44949</v>
      </c>
      <c r="B499" s="194">
        <v>23</v>
      </c>
      <c r="C499" s="194">
        <v>1</v>
      </c>
      <c r="D499" s="193">
        <v>2023</v>
      </c>
      <c r="E499" s="194">
        <v>425</v>
      </c>
      <c r="F499" s="194">
        <v>674</v>
      </c>
      <c r="G499" s="194">
        <v>5</v>
      </c>
      <c r="H499" s="207" t="s">
        <v>238</v>
      </c>
      <c r="I499" s="148" t="s">
        <v>239</v>
      </c>
      <c r="J499" s="148" t="s">
        <v>217</v>
      </c>
      <c r="K499" s="148">
        <v>2</v>
      </c>
      <c r="L499" s="148">
        <v>1</v>
      </c>
      <c r="M499" s="208">
        <v>256</v>
      </c>
      <c r="N499" s="209">
        <v>240</v>
      </c>
      <c r="O499" s="210">
        <v>274</v>
      </c>
      <c r="P499" s="196"/>
      <c r="Q499" s="196">
        <v>359</v>
      </c>
      <c r="R499" s="196">
        <v>348</v>
      </c>
      <c r="S499" s="196">
        <v>355</v>
      </c>
      <c r="T499" s="196"/>
      <c r="U499" s="196"/>
      <c r="V499" s="196">
        <v>257</v>
      </c>
      <c r="W499" s="196">
        <v>268</v>
      </c>
      <c r="X499" s="196">
        <v>266</v>
      </c>
      <c r="Y499" s="196"/>
      <c r="Z499" s="197">
        <v>100</v>
      </c>
      <c r="AA499" s="197">
        <v>98</v>
      </c>
      <c r="AB499" s="196"/>
      <c r="AC499" s="196">
        <v>359</v>
      </c>
      <c r="AD499" s="196">
        <v>339</v>
      </c>
      <c r="AE499" s="196">
        <v>354</v>
      </c>
      <c r="AF499" s="196"/>
      <c r="AG499" s="196"/>
      <c r="AH499" s="196">
        <v>260</v>
      </c>
      <c r="AI499" s="196">
        <v>261</v>
      </c>
      <c r="AJ499" s="196">
        <v>265</v>
      </c>
      <c r="AK499" s="196"/>
      <c r="AL499" s="197">
        <v>103</v>
      </c>
      <c r="AM499" s="197">
        <v>102</v>
      </c>
      <c r="AN499" s="271">
        <v>352.33333333333331</v>
      </c>
      <c r="AO499" s="271">
        <v>262.83333333333331</v>
      </c>
      <c r="AP499" s="218">
        <v>60</v>
      </c>
      <c r="AQ499" s="219">
        <v>120</v>
      </c>
      <c r="AR499" s="217">
        <v>71.464019851116632</v>
      </c>
      <c r="AS499" s="217">
        <v>100.75</v>
      </c>
      <c r="AT499" s="217"/>
      <c r="AU499" s="217"/>
      <c r="AV499" s="217"/>
      <c r="AW499" s="217"/>
      <c r="AX499" s="217"/>
      <c r="AY499" s="217">
        <v>5</v>
      </c>
      <c r="AZ499" s="217"/>
      <c r="BA499" s="217">
        <v>2</v>
      </c>
      <c r="BB499" s="217"/>
      <c r="BC499" s="217"/>
      <c r="BD499" s="217"/>
      <c r="BE499" s="217"/>
      <c r="BF499" s="217"/>
      <c r="BG499" s="217"/>
      <c r="BH499" s="217">
        <v>400</v>
      </c>
      <c r="BI499" s="217">
        <v>3</v>
      </c>
      <c r="BJ499" s="217">
        <v>2</v>
      </c>
      <c r="BK499" s="217">
        <v>1</v>
      </c>
      <c r="BL499" s="217"/>
      <c r="BM499" s="217">
        <v>3</v>
      </c>
      <c r="BN499" s="217"/>
      <c r="BO499" s="217"/>
      <c r="BP499" s="217"/>
      <c r="BQ499" s="217"/>
      <c r="BR499" s="186" t="s">
        <v>194</v>
      </c>
      <c r="BS499" s="186" t="s">
        <v>195</v>
      </c>
      <c r="BT499" s="186" t="s">
        <v>240</v>
      </c>
      <c r="BU499" s="186" t="s">
        <v>219</v>
      </c>
      <c r="BV499" s="186">
        <v>4</v>
      </c>
      <c r="BW499" s="186" t="s">
        <v>238</v>
      </c>
      <c r="BX499" s="186" t="s">
        <v>198</v>
      </c>
      <c r="BY499" s="221">
        <v>1.4999999999999999E-2</v>
      </c>
      <c r="BZ499" s="217">
        <v>7</v>
      </c>
      <c r="CA499" s="217">
        <v>7</v>
      </c>
      <c r="CB499" s="217">
        <v>7</v>
      </c>
      <c r="CC499" s="217">
        <v>9</v>
      </c>
      <c r="CD499" s="217">
        <v>9</v>
      </c>
      <c r="CE499" s="217">
        <v>409</v>
      </c>
      <c r="CF499" s="186">
        <v>3</v>
      </c>
      <c r="CG499" s="186">
        <v>2</v>
      </c>
      <c r="CH499" s="101">
        <v>6</v>
      </c>
      <c r="CI499" s="101">
        <v>0</v>
      </c>
      <c r="CJ499" s="101">
        <v>5</v>
      </c>
      <c r="CK499" s="101">
        <v>0</v>
      </c>
      <c r="CL499" s="101">
        <v>0</v>
      </c>
      <c r="CM499" s="101">
        <v>0</v>
      </c>
      <c r="CN499" s="101">
        <v>0</v>
      </c>
      <c r="CO499" s="101">
        <v>16</v>
      </c>
      <c r="CP499" s="220">
        <v>16</v>
      </c>
      <c r="CQ499" s="216">
        <v>416</v>
      </c>
      <c r="CR499" s="222">
        <v>3.8461538461538457E-2</v>
      </c>
      <c r="CS499" s="198">
        <v>4.0960000000000001</v>
      </c>
      <c r="CT499" s="198">
        <v>106.496</v>
      </c>
      <c r="CU499" s="198">
        <v>4.2053333333333329</v>
      </c>
      <c r="CV499" s="198">
        <v>109.3386666666667</v>
      </c>
      <c r="CW499" s="222">
        <v>0.37630208333333331</v>
      </c>
      <c r="CX499" s="272">
        <v>0.22388888888888889</v>
      </c>
      <c r="CY499" s="272">
        <v>409570.90909090912</v>
      </c>
      <c r="CZ499" s="272">
        <v>361</v>
      </c>
      <c r="DA499" s="272"/>
      <c r="DB499" s="272"/>
      <c r="DC499" s="272"/>
      <c r="DD499" s="230">
        <f t="shared" si="63"/>
        <v>0.37630208333333326</v>
      </c>
      <c r="DE499" s="273">
        <f t="shared" si="64"/>
        <v>400</v>
      </c>
      <c r="DF499" s="14">
        <f t="shared" si="65"/>
        <v>16</v>
      </c>
      <c r="DG499" s="148">
        <f t="shared" si="66"/>
        <v>16</v>
      </c>
      <c r="DH499" s="148">
        <f t="shared" si="67"/>
        <v>0.2</v>
      </c>
      <c r="DI499" s="273">
        <f t="shared" si="68"/>
        <v>416</v>
      </c>
      <c r="DJ499" s="264">
        <f t="shared" si="69"/>
        <v>3.8461538461538464E-2</v>
      </c>
      <c r="DL499" s="14" t="str">
        <f>IFERROR(#REF!-AP499,"")</f>
        <v/>
      </c>
      <c r="DN499" s="274" t="str">
        <f>IFERROR(#REF!-M499,"")</f>
        <v/>
      </c>
      <c r="DO499" s="186" t="e">
        <f>IF(#REF!&gt;AQ499,0,1)</f>
        <v>#REF!</v>
      </c>
      <c r="DP499" s="186">
        <f t="shared" si="70"/>
        <v>1</v>
      </c>
      <c r="DQ499" s="186">
        <f t="shared" si="71"/>
        <v>1</v>
      </c>
      <c r="DR499" s="186"/>
      <c r="DS499" s="186"/>
      <c r="DT499" s="186"/>
      <c r="DU499" s="186"/>
      <c r="DV499" s="186"/>
      <c r="DW499" s="186"/>
      <c r="DX499" s="186"/>
      <c r="DY499" s="186"/>
      <c r="DZ499" s="186"/>
      <c r="EA499" s="186"/>
      <c r="EB499" s="186"/>
      <c r="EC499" s="186"/>
      <c r="ED499" s="186"/>
      <c r="EE499" s="186"/>
      <c r="EF499" s="186"/>
      <c r="EG499" s="186"/>
      <c r="EH499" s="186"/>
      <c r="EI499" s="186"/>
      <c r="EJ499" s="186"/>
    </row>
    <row r="500" spans="1:140" s="195" customFormat="1" ht="31.5" hidden="1" customHeight="1" x14ac:dyDescent="0.2">
      <c r="A500" s="214">
        <v>44949</v>
      </c>
      <c r="B500" s="194">
        <v>23</v>
      </c>
      <c r="C500" s="194">
        <v>1</v>
      </c>
      <c r="D500" s="193">
        <v>2023</v>
      </c>
      <c r="E500" s="194">
        <v>406</v>
      </c>
      <c r="F500" s="194">
        <v>623</v>
      </c>
      <c r="G500" s="194">
        <v>6</v>
      </c>
      <c r="H500" s="207" t="s">
        <v>446</v>
      </c>
      <c r="I500" s="148" t="s">
        <v>447</v>
      </c>
      <c r="J500" s="148" t="s">
        <v>193</v>
      </c>
      <c r="K500" s="148">
        <v>1</v>
      </c>
      <c r="L500" s="148">
        <v>5</v>
      </c>
      <c r="M500" s="208">
        <v>599</v>
      </c>
      <c r="N500" s="209">
        <v>551</v>
      </c>
      <c r="O500" s="210">
        <v>646</v>
      </c>
      <c r="P500" s="196"/>
      <c r="Q500" s="196">
        <v>722</v>
      </c>
      <c r="R500" s="196">
        <v>731</v>
      </c>
      <c r="S500" s="196">
        <v>723</v>
      </c>
      <c r="T500" s="196"/>
      <c r="U500" s="196"/>
      <c r="V500" s="196">
        <v>615</v>
      </c>
      <c r="W500" s="196">
        <v>618</v>
      </c>
      <c r="X500" s="196">
        <v>621</v>
      </c>
      <c r="Y500" s="196"/>
      <c r="Z500" s="197"/>
      <c r="AA500" s="197"/>
      <c r="AB500" s="196"/>
      <c r="AC500" s="196">
        <v>773</v>
      </c>
      <c r="AD500" s="196">
        <v>659</v>
      </c>
      <c r="AE500" s="196">
        <v>692</v>
      </c>
      <c r="AF500" s="196"/>
      <c r="AG500" s="196"/>
      <c r="AH500" s="196">
        <v>626</v>
      </c>
      <c r="AI500" s="196">
        <v>558</v>
      </c>
      <c r="AJ500" s="196">
        <v>590</v>
      </c>
      <c r="AK500" s="196"/>
      <c r="AL500" s="197"/>
      <c r="AM500" s="197"/>
      <c r="AN500" s="271">
        <v>716.66666666666663</v>
      </c>
      <c r="AO500" s="271">
        <v>604.66666666666663</v>
      </c>
      <c r="AP500" s="218">
        <v>23</v>
      </c>
      <c r="AQ500" s="219">
        <v>157</v>
      </c>
      <c r="AR500" s="217"/>
      <c r="AS500" s="217"/>
      <c r="AT500" s="217"/>
      <c r="AU500" s="217"/>
      <c r="AV500" s="217">
        <v>300</v>
      </c>
      <c r="AW500" s="217"/>
      <c r="AX500" s="217"/>
      <c r="AY500" s="217">
        <v>3</v>
      </c>
      <c r="AZ500" s="217">
        <v>1</v>
      </c>
      <c r="BA500" s="217"/>
      <c r="BB500" s="217"/>
      <c r="BC500" s="217"/>
      <c r="BD500" s="217"/>
      <c r="BE500" s="217"/>
      <c r="BF500" s="217"/>
      <c r="BG500" s="217"/>
      <c r="BH500" s="217">
        <v>360</v>
      </c>
      <c r="BI500" s="217"/>
      <c r="BJ500" s="217">
        <v>1</v>
      </c>
      <c r="BK500" s="217">
        <v>2</v>
      </c>
      <c r="BL500" s="217"/>
      <c r="BM500" s="217"/>
      <c r="BN500" s="217"/>
      <c r="BO500" s="217"/>
      <c r="BP500" s="217"/>
      <c r="BQ500" s="217"/>
      <c r="BR500" s="186" t="s">
        <v>201</v>
      </c>
      <c r="BS500" s="186" t="s">
        <v>202</v>
      </c>
      <c r="BT500" s="186" t="s">
        <v>448</v>
      </c>
      <c r="BU500" s="186"/>
      <c r="BV500" s="186">
        <v>4</v>
      </c>
      <c r="BW500" s="186" t="s">
        <v>449</v>
      </c>
      <c r="BX500" s="186" t="s">
        <v>198</v>
      </c>
      <c r="BY500" s="221">
        <v>1.4999999999999999E-2</v>
      </c>
      <c r="BZ500" s="217">
        <v>4</v>
      </c>
      <c r="CA500" s="217">
        <v>0.8</v>
      </c>
      <c r="CB500" s="217">
        <v>300</v>
      </c>
      <c r="CC500" s="217">
        <v>3</v>
      </c>
      <c r="CD500" s="217">
        <v>0.6</v>
      </c>
      <c r="CE500" s="217">
        <v>360</v>
      </c>
      <c r="CF500" s="186">
        <v>0</v>
      </c>
      <c r="CG500" s="186">
        <v>0</v>
      </c>
      <c r="CH500" s="101">
        <v>1</v>
      </c>
      <c r="CI500" s="101">
        <v>0</v>
      </c>
      <c r="CJ500" s="101">
        <v>0</v>
      </c>
      <c r="CK500" s="101">
        <v>0</v>
      </c>
      <c r="CL500" s="101">
        <v>0</v>
      </c>
      <c r="CM500" s="101">
        <v>0</v>
      </c>
      <c r="CN500" s="101">
        <v>0</v>
      </c>
      <c r="CO500" s="101">
        <v>7</v>
      </c>
      <c r="CP500" s="220">
        <v>1</v>
      </c>
      <c r="CQ500" s="216">
        <v>660</v>
      </c>
      <c r="CR500" s="222">
        <v>2.121212121212121E-3</v>
      </c>
      <c r="CS500" s="198">
        <v>0.8385999999999999</v>
      </c>
      <c r="CT500" s="198">
        <v>395.34</v>
      </c>
      <c r="CU500" s="198">
        <v>0.84653333333333314</v>
      </c>
      <c r="CV500" s="198">
        <v>399.08</v>
      </c>
      <c r="CW500" s="222">
        <v>0.1964385086254869</v>
      </c>
      <c r="CX500" s="272"/>
      <c r="CY500" s="272">
        <v>249090</v>
      </c>
      <c r="CZ500" s="272">
        <v>361</v>
      </c>
      <c r="DA500" s="272"/>
      <c r="DB500" s="272"/>
      <c r="DC500" s="272"/>
      <c r="DD500" s="230">
        <f t="shared" si="63"/>
        <v>0.19643850862548687</v>
      </c>
      <c r="DE500" s="273">
        <f t="shared" si="64"/>
        <v>660</v>
      </c>
      <c r="DF500" s="14">
        <f t="shared" si="65"/>
        <v>7</v>
      </c>
      <c r="DG500" s="148">
        <f t="shared" si="66"/>
        <v>1</v>
      </c>
      <c r="DH500" s="148" t="str">
        <f t="shared" si="67"/>
        <v/>
      </c>
      <c r="DI500" s="273">
        <f t="shared" si="68"/>
        <v>661</v>
      </c>
      <c r="DJ500" s="264">
        <f t="shared" si="69"/>
        <v>1.5128593040847202E-3</v>
      </c>
      <c r="DL500" s="14" t="str">
        <f>IFERROR(#REF!-AP500,"")</f>
        <v/>
      </c>
      <c r="DN500" s="274" t="str">
        <f>IFERROR(#REF!-M500,"")</f>
        <v/>
      </c>
      <c r="DO500" s="186" t="e">
        <f>IF(#REF!&gt;AQ500,0,1)</f>
        <v>#REF!</v>
      </c>
      <c r="DP500" s="186">
        <f t="shared" si="70"/>
        <v>1</v>
      </c>
      <c r="DQ500" s="186">
        <f t="shared" si="71"/>
        <v>1</v>
      </c>
      <c r="DR500" s="186"/>
      <c r="DS500" s="186"/>
      <c r="DT500" s="186"/>
      <c r="DU500" s="186"/>
      <c r="DV500" s="186"/>
      <c r="DW500" s="186"/>
      <c r="DX500" s="186"/>
      <c r="DY500" s="186"/>
      <c r="DZ500" s="186"/>
      <c r="EA500" s="186"/>
      <c r="EB500" s="186"/>
      <c r="EC500" s="186"/>
      <c r="ED500" s="186"/>
      <c r="EE500" s="186"/>
      <c r="EF500" s="186"/>
      <c r="EG500" s="186"/>
      <c r="EH500" s="186"/>
      <c r="EI500" s="186"/>
      <c r="EJ500" s="186"/>
    </row>
    <row r="501" spans="1:140" s="195" customFormat="1" ht="31.5" hidden="1" customHeight="1" x14ac:dyDescent="0.2">
      <c r="A501" s="214">
        <v>44949</v>
      </c>
      <c r="B501" s="194">
        <v>23</v>
      </c>
      <c r="C501" s="194">
        <v>1</v>
      </c>
      <c r="D501" s="193">
        <v>2023</v>
      </c>
      <c r="E501" s="194">
        <v>406</v>
      </c>
      <c r="F501" s="194">
        <v>624</v>
      </c>
      <c r="G501" s="194">
        <v>6</v>
      </c>
      <c r="H501" s="207" t="s">
        <v>450</v>
      </c>
      <c r="I501" s="148" t="s">
        <v>451</v>
      </c>
      <c r="J501" s="148" t="s">
        <v>193</v>
      </c>
      <c r="K501" s="148">
        <v>1</v>
      </c>
      <c r="L501" s="148">
        <v>5</v>
      </c>
      <c r="M501" s="208">
        <v>374</v>
      </c>
      <c r="N501" s="209">
        <v>344</v>
      </c>
      <c r="O501" s="210">
        <v>403</v>
      </c>
      <c r="P501" s="196"/>
      <c r="Q501" s="196">
        <v>400</v>
      </c>
      <c r="R501" s="196">
        <v>406</v>
      </c>
      <c r="S501" s="196">
        <v>400</v>
      </c>
      <c r="T501" s="196"/>
      <c r="U501" s="196"/>
      <c r="V501" s="196">
        <v>367</v>
      </c>
      <c r="W501" s="196">
        <v>373</v>
      </c>
      <c r="X501" s="196">
        <v>381</v>
      </c>
      <c r="Y501" s="196"/>
      <c r="Z501" s="197"/>
      <c r="AA501" s="197"/>
      <c r="AB501" s="196"/>
      <c r="AC501" s="196">
        <v>544</v>
      </c>
      <c r="AD501" s="196">
        <v>430</v>
      </c>
      <c r="AE501" s="196">
        <v>439</v>
      </c>
      <c r="AF501" s="196"/>
      <c r="AG501" s="196"/>
      <c r="AH501" s="196">
        <v>395</v>
      </c>
      <c r="AI501" s="196">
        <v>385</v>
      </c>
      <c r="AJ501" s="196">
        <v>349</v>
      </c>
      <c r="AK501" s="196"/>
      <c r="AL501" s="197"/>
      <c r="AM501" s="197"/>
      <c r="AN501" s="271">
        <v>436.5</v>
      </c>
      <c r="AO501" s="271">
        <v>375</v>
      </c>
      <c r="AP501" s="218">
        <v>23</v>
      </c>
      <c r="AQ501" s="219">
        <v>157</v>
      </c>
      <c r="AR501" s="217"/>
      <c r="AS501" s="217"/>
      <c r="AT501" s="217"/>
      <c r="AU501" s="217"/>
      <c r="AV501" s="217">
        <v>300</v>
      </c>
      <c r="AW501" s="217"/>
      <c r="AX501" s="217"/>
      <c r="AY501" s="217">
        <v>3</v>
      </c>
      <c r="AZ501" s="217">
        <v>2</v>
      </c>
      <c r="BA501" s="217"/>
      <c r="BB501" s="217"/>
      <c r="BC501" s="217"/>
      <c r="BD501" s="217"/>
      <c r="BE501" s="217"/>
      <c r="BF501" s="217"/>
      <c r="BG501" s="217"/>
      <c r="BH501" s="217">
        <v>360</v>
      </c>
      <c r="BI501" s="217">
        <v>1</v>
      </c>
      <c r="BJ501" s="217">
        <v>1</v>
      </c>
      <c r="BK501" s="217">
        <v>1</v>
      </c>
      <c r="BL501" s="217"/>
      <c r="BM501" s="217"/>
      <c r="BN501" s="217"/>
      <c r="BO501" s="217"/>
      <c r="BP501" s="217"/>
      <c r="BQ501" s="217"/>
      <c r="BR501" s="186" t="s">
        <v>201</v>
      </c>
      <c r="BS501" s="186" t="s">
        <v>202</v>
      </c>
      <c r="BT501" s="186" t="s">
        <v>452</v>
      </c>
      <c r="BU501" s="186"/>
      <c r="BV501" s="186">
        <v>4</v>
      </c>
      <c r="BW501" s="186" t="s">
        <v>449</v>
      </c>
      <c r="BX501" s="186" t="s">
        <v>198</v>
      </c>
      <c r="BY501" s="221">
        <v>1.4999999999999999E-2</v>
      </c>
      <c r="BZ501" s="217">
        <v>5</v>
      </c>
      <c r="CA501" s="217">
        <v>1</v>
      </c>
      <c r="CB501" s="217">
        <v>301</v>
      </c>
      <c r="CC501" s="217">
        <v>3</v>
      </c>
      <c r="CD501" s="217">
        <v>0.6</v>
      </c>
      <c r="CE501" s="217">
        <v>360</v>
      </c>
      <c r="CF501" s="186">
        <v>0</v>
      </c>
      <c r="CG501" s="186">
        <v>0</v>
      </c>
      <c r="CH501" s="101">
        <v>0</v>
      </c>
      <c r="CI501" s="101">
        <v>0</v>
      </c>
      <c r="CJ501" s="101">
        <v>0</v>
      </c>
      <c r="CK501" s="101">
        <v>0</v>
      </c>
      <c r="CL501" s="101">
        <v>0</v>
      </c>
      <c r="CM501" s="101">
        <v>0</v>
      </c>
      <c r="CN501" s="101">
        <v>0</v>
      </c>
      <c r="CO501" s="101">
        <v>8</v>
      </c>
      <c r="CP501" s="220">
        <v>1</v>
      </c>
      <c r="CQ501" s="216">
        <v>661</v>
      </c>
      <c r="CR501" s="222">
        <v>2.420574886535552E-3</v>
      </c>
      <c r="CS501" s="198">
        <v>0.59839999999999993</v>
      </c>
      <c r="CT501" s="198">
        <v>247.214</v>
      </c>
      <c r="CU501" s="198">
        <v>0.6</v>
      </c>
      <c r="CV501" s="198">
        <v>247.875</v>
      </c>
      <c r="CW501" s="222">
        <v>0.16711229946524059</v>
      </c>
      <c r="CX501" s="272"/>
      <c r="CY501" s="272">
        <v>249467.40909090909</v>
      </c>
      <c r="CZ501" s="272">
        <v>361</v>
      </c>
      <c r="DA501" s="272"/>
      <c r="DB501" s="272"/>
      <c r="DC501" s="272"/>
      <c r="DD501" s="230">
        <f t="shared" si="63"/>
        <v>0.16711229946524064</v>
      </c>
      <c r="DE501" s="273">
        <f t="shared" si="64"/>
        <v>660</v>
      </c>
      <c r="DF501" s="14">
        <f t="shared" si="65"/>
        <v>8</v>
      </c>
      <c r="DG501" s="148">
        <f t="shared" si="66"/>
        <v>2</v>
      </c>
      <c r="DH501" s="148" t="str">
        <f t="shared" si="67"/>
        <v/>
      </c>
      <c r="DI501" s="273">
        <f t="shared" si="68"/>
        <v>662</v>
      </c>
      <c r="DJ501" s="264">
        <f t="shared" si="69"/>
        <v>3.0211480362537764E-3</v>
      </c>
      <c r="DL501" s="14" t="str">
        <f>IFERROR(#REF!-AP501,"")</f>
        <v/>
      </c>
      <c r="DN501" s="274" t="str">
        <f>IFERROR(#REF!-M501,"")</f>
        <v/>
      </c>
      <c r="DO501" s="186" t="e">
        <f>IF(#REF!&gt;AQ501,0,1)</f>
        <v>#REF!</v>
      </c>
      <c r="DP501" s="186">
        <f t="shared" si="70"/>
        <v>1</v>
      </c>
      <c r="DQ501" s="186">
        <f t="shared" si="71"/>
        <v>1</v>
      </c>
      <c r="DR501" s="186"/>
      <c r="DS501" s="186"/>
      <c r="DT501" s="186"/>
      <c r="DU501" s="186"/>
      <c r="DV501" s="186"/>
      <c r="DW501" s="186"/>
      <c r="DX501" s="186"/>
      <c r="DY501" s="186"/>
      <c r="DZ501" s="186"/>
      <c r="EA501" s="186"/>
      <c r="EB501" s="186"/>
      <c r="EC501" s="186"/>
      <c r="ED501" s="186"/>
      <c r="EE501" s="186"/>
      <c r="EF501" s="186"/>
      <c r="EG501" s="186"/>
      <c r="EH501" s="186"/>
      <c r="EI501" s="186"/>
      <c r="EJ501" s="186"/>
    </row>
    <row r="502" spans="1:140" s="195" customFormat="1" ht="31.5" hidden="1" customHeight="1" x14ac:dyDescent="0.2">
      <c r="A502" s="214">
        <v>44949</v>
      </c>
      <c r="B502" s="194">
        <v>23</v>
      </c>
      <c r="C502" s="194">
        <v>1</v>
      </c>
      <c r="D502" s="193">
        <v>2023</v>
      </c>
      <c r="E502" s="194">
        <v>406</v>
      </c>
      <c r="F502" s="194">
        <v>625</v>
      </c>
      <c r="G502" s="194">
        <v>6</v>
      </c>
      <c r="H502" s="207" t="s">
        <v>453</v>
      </c>
      <c r="I502" s="148" t="s">
        <v>454</v>
      </c>
      <c r="J502" s="148" t="s">
        <v>193</v>
      </c>
      <c r="K502" s="148">
        <v>1</v>
      </c>
      <c r="L502" s="148">
        <v>5</v>
      </c>
      <c r="M502" s="208">
        <v>140</v>
      </c>
      <c r="N502" s="209">
        <v>129</v>
      </c>
      <c r="O502" s="210">
        <v>150</v>
      </c>
      <c r="P502" s="196"/>
      <c r="Q502" s="196">
        <v>151</v>
      </c>
      <c r="R502" s="196">
        <v>154</v>
      </c>
      <c r="S502" s="196">
        <v>160</v>
      </c>
      <c r="T502" s="196"/>
      <c r="U502" s="196"/>
      <c r="V502" s="196">
        <v>133</v>
      </c>
      <c r="W502" s="196">
        <v>138</v>
      </c>
      <c r="X502" s="196">
        <v>145</v>
      </c>
      <c r="Y502" s="196"/>
      <c r="Z502" s="197"/>
      <c r="AA502" s="197"/>
      <c r="AB502" s="196"/>
      <c r="AC502" s="196">
        <v>220</v>
      </c>
      <c r="AD502" s="196">
        <v>195</v>
      </c>
      <c r="AE502" s="196">
        <v>188</v>
      </c>
      <c r="AF502" s="196"/>
      <c r="AG502" s="196"/>
      <c r="AH502" s="196">
        <v>150</v>
      </c>
      <c r="AI502" s="196">
        <v>132</v>
      </c>
      <c r="AJ502" s="196">
        <v>147</v>
      </c>
      <c r="AK502" s="196"/>
      <c r="AL502" s="197"/>
      <c r="AM502" s="197"/>
      <c r="AN502" s="271">
        <v>178</v>
      </c>
      <c r="AO502" s="271">
        <v>140.83333333333329</v>
      </c>
      <c r="AP502" s="218">
        <v>23</v>
      </c>
      <c r="AQ502" s="219">
        <v>157</v>
      </c>
      <c r="AR502" s="217"/>
      <c r="AS502" s="217"/>
      <c r="AT502" s="217"/>
      <c r="AU502" s="217"/>
      <c r="AV502" s="217">
        <v>300</v>
      </c>
      <c r="AW502" s="217"/>
      <c r="AX502" s="217"/>
      <c r="AY502" s="217">
        <v>3</v>
      </c>
      <c r="AZ502" s="217"/>
      <c r="BA502" s="217"/>
      <c r="BB502" s="217"/>
      <c r="BC502" s="217"/>
      <c r="BD502" s="217"/>
      <c r="BE502" s="217"/>
      <c r="BF502" s="217"/>
      <c r="BG502" s="217"/>
      <c r="BH502" s="217">
        <v>360</v>
      </c>
      <c r="BI502" s="217"/>
      <c r="BJ502" s="217">
        <v>1</v>
      </c>
      <c r="BK502" s="217">
        <v>1</v>
      </c>
      <c r="BL502" s="217"/>
      <c r="BM502" s="217"/>
      <c r="BN502" s="217"/>
      <c r="BO502" s="217"/>
      <c r="BP502" s="217"/>
      <c r="BQ502" s="217"/>
      <c r="BR502" s="186" t="s">
        <v>201</v>
      </c>
      <c r="BS502" s="186" t="s">
        <v>202</v>
      </c>
      <c r="BT502" s="186" t="s">
        <v>452</v>
      </c>
      <c r="BU502" s="186"/>
      <c r="BV502" s="186">
        <v>4</v>
      </c>
      <c r="BW502" s="186" t="s">
        <v>449</v>
      </c>
      <c r="BX502" s="186" t="s">
        <v>198</v>
      </c>
      <c r="BY502" s="221">
        <v>1.4999999999999999E-2</v>
      </c>
      <c r="BZ502" s="217">
        <v>3</v>
      </c>
      <c r="CA502" s="217">
        <v>0.6</v>
      </c>
      <c r="CB502" s="217">
        <v>300</v>
      </c>
      <c r="CC502" s="217">
        <v>2</v>
      </c>
      <c r="CD502" s="217">
        <v>0.4</v>
      </c>
      <c r="CE502" s="217">
        <v>360</v>
      </c>
      <c r="CF502" s="186">
        <v>0</v>
      </c>
      <c r="CG502" s="186">
        <v>0</v>
      </c>
      <c r="CH502" s="101">
        <v>0</v>
      </c>
      <c r="CI502" s="101">
        <v>0</v>
      </c>
      <c r="CJ502" s="101">
        <v>0</v>
      </c>
      <c r="CK502" s="101">
        <v>0</v>
      </c>
      <c r="CL502" s="101">
        <v>0</v>
      </c>
      <c r="CM502" s="101">
        <v>0</v>
      </c>
      <c r="CN502" s="101">
        <v>0</v>
      </c>
      <c r="CO502" s="101">
        <v>5</v>
      </c>
      <c r="CP502" s="220">
        <v>1</v>
      </c>
      <c r="CQ502" s="216">
        <v>660</v>
      </c>
      <c r="CR502" s="222">
        <v>1.5151515151515149E-3</v>
      </c>
      <c r="CS502" s="198">
        <v>0.14000000000000001</v>
      </c>
      <c r="CT502" s="198">
        <v>92.4</v>
      </c>
      <c r="CU502" s="198">
        <v>0.14083333333333331</v>
      </c>
      <c r="CV502" s="198">
        <v>92.95</v>
      </c>
      <c r="CW502" s="222">
        <v>0.27142857142857141</v>
      </c>
      <c r="CX502" s="272"/>
      <c r="CY502" s="272">
        <v>249090</v>
      </c>
      <c r="CZ502" s="272">
        <v>361</v>
      </c>
      <c r="DA502" s="272"/>
      <c r="DB502" s="272"/>
      <c r="DC502" s="272"/>
      <c r="DD502" s="230">
        <f t="shared" si="63"/>
        <v>0.27142857142857141</v>
      </c>
      <c r="DE502" s="273">
        <f t="shared" si="64"/>
        <v>660</v>
      </c>
      <c r="DF502" s="14">
        <f t="shared" si="65"/>
        <v>5</v>
      </c>
      <c r="DG502" s="148">
        <f t="shared" si="66"/>
        <v>1</v>
      </c>
      <c r="DH502" s="148" t="str">
        <f t="shared" si="67"/>
        <v/>
      </c>
      <c r="DI502" s="273">
        <f t="shared" si="68"/>
        <v>661</v>
      </c>
      <c r="DJ502" s="264">
        <f t="shared" si="69"/>
        <v>1.5128593040847202E-3</v>
      </c>
      <c r="DL502" s="14" t="str">
        <f>IFERROR(#REF!-AP502,"")</f>
        <v/>
      </c>
      <c r="DN502" s="274" t="str">
        <f>IFERROR(#REF!-M502,"")</f>
        <v/>
      </c>
      <c r="DO502" s="186" t="e">
        <f>IF(#REF!&gt;AQ502,0,1)</f>
        <v>#REF!</v>
      </c>
      <c r="DP502" s="186">
        <f t="shared" si="70"/>
        <v>1</v>
      </c>
      <c r="DQ502" s="186">
        <f t="shared" si="71"/>
        <v>1</v>
      </c>
      <c r="DR502" s="186"/>
      <c r="DS502" s="186"/>
      <c r="DT502" s="186"/>
      <c r="DU502" s="186"/>
      <c r="DV502" s="186"/>
      <c r="DW502" s="186"/>
      <c r="DX502" s="186"/>
      <c r="DY502" s="186"/>
      <c r="DZ502" s="186"/>
      <c r="EA502" s="186"/>
      <c r="EB502" s="186"/>
      <c r="EC502" s="186"/>
      <c r="ED502" s="186"/>
      <c r="EE502" s="186"/>
      <c r="EF502" s="186"/>
      <c r="EG502" s="186"/>
      <c r="EH502" s="186"/>
      <c r="EI502" s="186"/>
      <c r="EJ502" s="186"/>
    </row>
    <row r="503" spans="1:140" s="195" customFormat="1" ht="31.5" hidden="1" customHeight="1" x14ac:dyDescent="0.2">
      <c r="A503" s="214">
        <v>44949</v>
      </c>
      <c r="B503" s="194">
        <v>23</v>
      </c>
      <c r="C503" s="194">
        <v>1</v>
      </c>
      <c r="D503" s="193">
        <v>2023</v>
      </c>
      <c r="E503" s="194">
        <v>406</v>
      </c>
      <c r="F503" s="194">
        <v>626</v>
      </c>
      <c r="G503" s="194">
        <v>6</v>
      </c>
      <c r="H503" s="207" t="s">
        <v>455</v>
      </c>
      <c r="I503" s="148" t="s">
        <v>456</v>
      </c>
      <c r="J503" s="148" t="s">
        <v>193</v>
      </c>
      <c r="K503" s="148">
        <v>1</v>
      </c>
      <c r="L503" s="148">
        <v>5</v>
      </c>
      <c r="M503" s="208">
        <v>276</v>
      </c>
      <c r="N503" s="209">
        <v>254</v>
      </c>
      <c r="O503" s="210">
        <v>297</v>
      </c>
      <c r="P503" s="196"/>
      <c r="Q503" s="196">
        <v>387</v>
      </c>
      <c r="R503" s="196">
        <v>390</v>
      </c>
      <c r="S503" s="196">
        <v>366</v>
      </c>
      <c r="T503" s="196"/>
      <c r="U503" s="196"/>
      <c r="V503" s="196">
        <v>279</v>
      </c>
      <c r="W503" s="196">
        <v>278</v>
      </c>
      <c r="X503" s="196">
        <v>265</v>
      </c>
      <c r="Y503" s="196"/>
      <c r="Z503" s="197">
        <v>132</v>
      </c>
      <c r="AA503" s="197">
        <v>133</v>
      </c>
      <c r="AB503" s="196"/>
      <c r="AC503" s="196">
        <v>362</v>
      </c>
      <c r="AD503" s="196">
        <v>357</v>
      </c>
      <c r="AE503" s="196">
        <v>354</v>
      </c>
      <c r="AF503" s="196"/>
      <c r="AG503" s="196"/>
      <c r="AH503" s="196">
        <v>280</v>
      </c>
      <c r="AI503" s="196">
        <v>257</v>
      </c>
      <c r="AJ503" s="196">
        <v>259</v>
      </c>
      <c r="AK503" s="196"/>
      <c r="AL503" s="197">
        <v>129</v>
      </c>
      <c r="AM503" s="197">
        <v>138</v>
      </c>
      <c r="AN503" s="271">
        <v>369.33333333333331</v>
      </c>
      <c r="AO503" s="271">
        <v>269.66666666666669</v>
      </c>
      <c r="AP503" s="218">
        <v>23</v>
      </c>
      <c r="AQ503" s="219">
        <v>157</v>
      </c>
      <c r="AR503" s="217">
        <v>27.06766917293233</v>
      </c>
      <c r="AS503" s="217">
        <v>133</v>
      </c>
      <c r="AT503" s="217"/>
      <c r="AU503" s="217"/>
      <c r="AV503" s="217">
        <v>300</v>
      </c>
      <c r="AW503" s="217"/>
      <c r="AX503" s="217">
        <v>4</v>
      </c>
      <c r="AY503" s="217">
        <v>2</v>
      </c>
      <c r="AZ503" s="217"/>
      <c r="BA503" s="217"/>
      <c r="BB503" s="217"/>
      <c r="BC503" s="217"/>
      <c r="BD503" s="217"/>
      <c r="BE503" s="217"/>
      <c r="BF503" s="217"/>
      <c r="BG503" s="217"/>
      <c r="BH503" s="217">
        <v>360</v>
      </c>
      <c r="BI503" s="217">
        <v>1</v>
      </c>
      <c r="BJ503" s="217">
        <v>1</v>
      </c>
      <c r="BK503" s="217">
        <v>1</v>
      </c>
      <c r="BL503" s="217"/>
      <c r="BM503" s="217"/>
      <c r="BN503" s="217"/>
      <c r="BO503" s="217"/>
      <c r="BP503" s="217"/>
      <c r="BQ503" s="217"/>
      <c r="BR503" s="186" t="s">
        <v>201</v>
      </c>
      <c r="BS503" s="186" t="s">
        <v>202</v>
      </c>
      <c r="BT503" s="186" t="s">
        <v>452</v>
      </c>
      <c r="BU503" s="186"/>
      <c r="BV503" s="186">
        <v>4</v>
      </c>
      <c r="BW503" s="186" t="s">
        <v>449</v>
      </c>
      <c r="BX503" s="186" t="s">
        <v>198</v>
      </c>
      <c r="BY503" s="221">
        <v>1.4999999999999999E-2</v>
      </c>
      <c r="BZ503" s="217">
        <v>6</v>
      </c>
      <c r="CA503" s="217">
        <v>1.2</v>
      </c>
      <c r="CB503" s="217">
        <v>301</v>
      </c>
      <c r="CC503" s="217">
        <v>3</v>
      </c>
      <c r="CD503" s="217">
        <v>0.6</v>
      </c>
      <c r="CE503" s="217">
        <v>360</v>
      </c>
      <c r="CF503" s="186">
        <v>0</v>
      </c>
      <c r="CG503" s="186">
        <v>1</v>
      </c>
      <c r="CH503" s="101">
        <v>0</v>
      </c>
      <c r="CI503" s="101">
        <v>0</v>
      </c>
      <c r="CJ503" s="101">
        <v>0</v>
      </c>
      <c r="CK503" s="101">
        <v>0</v>
      </c>
      <c r="CL503" s="101">
        <v>0</v>
      </c>
      <c r="CM503" s="101">
        <v>0</v>
      </c>
      <c r="CN503" s="101">
        <v>0</v>
      </c>
      <c r="CO503" s="101">
        <v>9</v>
      </c>
      <c r="CP503" s="220">
        <v>1</v>
      </c>
      <c r="CQ503" s="216">
        <v>661</v>
      </c>
      <c r="CR503" s="222">
        <v>2.7231467473524959E-3</v>
      </c>
      <c r="CS503" s="198">
        <v>0.49680000000000002</v>
      </c>
      <c r="CT503" s="198">
        <v>182.43600000000001</v>
      </c>
      <c r="CU503" s="198">
        <v>0.4854</v>
      </c>
      <c r="CV503" s="198">
        <v>178.24966666666671</v>
      </c>
      <c r="CW503" s="222">
        <v>0.33816425120772942</v>
      </c>
      <c r="CX503" s="272">
        <v>6.649999999999999E-2</v>
      </c>
      <c r="CY503" s="272">
        <v>249467.40909090909</v>
      </c>
      <c r="CZ503" s="272">
        <v>361</v>
      </c>
      <c r="DA503" s="272"/>
      <c r="DB503" s="272"/>
      <c r="DC503" s="272"/>
      <c r="DD503" s="230">
        <f t="shared" si="63"/>
        <v>0.33816425120772942</v>
      </c>
      <c r="DE503" s="273">
        <f t="shared" si="64"/>
        <v>660</v>
      </c>
      <c r="DF503" s="14">
        <f t="shared" si="65"/>
        <v>9</v>
      </c>
      <c r="DG503" s="148">
        <f t="shared" si="66"/>
        <v>2</v>
      </c>
      <c r="DH503" s="148">
        <f t="shared" si="67"/>
        <v>0</v>
      </c>
      <c r="DI503" s="273">
        <f t="shared" si="68"/>
        <v>662</v>
      </c>
      <c r="DJ503" s="264">
        <f t="shared" si="69"/>
        <v>3.0211480362537764E-3</v>
      </c>
      <c r="DL503" s="14" t="str">
        <f>IFERROR(#REF!-AP503,"")</f>
        <v/>
      </c>
      <c r="DN503" s="274" t="str">
        <f>IFERROR(#REF!-M503,"")</f>
        <v/>
      </c>
      <c r="DO503" s="186" t="e">
        <f>IF(#REF!&gt;AQ503,0,1)</f>
        <v>#REF!</v>
      </c>
      <c r="DP503" s="186">
        <f t="shared" si="70"/>
        <v>1</v>
      </c>
      <c r="DQ503" s="186">
        <f t="shared" si="71"/>
        <v>1</v>
      </c>
      <c r="DR503" s="186"/>
      <c r="DS503" s="186"/>
      <c r="DT503" s="186"/>
      <c r="DU503" s="186"/>
      <c r="DV503" s="186"/>
      <c r="DW503" s="186"/>
      <c r="DX503" s="186"/>
      <c r="DY503" s="186"/>
      <c r="DZ503" s="186"/>
      <c r="EA503" s="186"/>
      <c r="EB503" s="186"/>
      <c r="EC503" s="186"/>
      <c r="ED503" s="186"/>
      <c r="EE503" s="186"/>
      <c r="EF503" s="186"/>
      <c r="EG503" s="186"/>
      <c r="EH503" s="186"/>
      <c r="EI503" s="186"/>
      <c r="EJ503" s="186"/>
    </row>
    <row r="504" spans="1:140" s="195" customFormat="1" ht="31.5" hidden="1" customHeight="1" x14ac:dyDescent="0.2">
      <c r="A504" s="214">
        <v>44949</v>
      </c>
      <c r="B504" s="194">
        <v>23</v>
      </c>
      <c r="C504" s="194">
        <v>1</v>
      </c>
      <c r="D504" s="193">
        <v>2023</v>
      </c>
      <c r="E504" s="194">
        <v>407</v>
      </c>
      <c r="F504" s="194">
        <v>627</v>
      </c>
      <c r="G504" s="194">
        <v>7</v>
      </c>
      <c r="H504" s="207" t="s">
        <v>457</v>
      </c>
      <c r="I504" s="148" t="s">
        <v>458</v>
      </c>
      <c r="J504" s="148" t="s">
        <v>193</v>
      </c>
      <c r="K504" s="148">
        <v>1</v>
      </c>
      <c r="L504" s="148">
        <v>5</v>
      </c>
      <c r="M504" s="208">
        <v>418</v>
      </c>
      <c r="N504" s="209">
        <v>384</v>
      </c>
      <c r="O504" s="210">
        <v>452</v>
      </c>
      <c r="P504" s="196"/>
      <c r="Q504" s="196">
        <v>488</v>
      </c>
      <c r="R504" s="196">
        <v>296</v>
      </c>
      <c r="S504" s="196">
        <v>501</v>
      </c>
      <c r="T504" s="196"/>
      <c r="U504" s="196"/>
      <c r="V504" s="196">
        <v>408</v>
      </c>
      <c r="W504" s="196">
        <v>411</v>
      </c>
      <c r="X504" s="196">
        <v>405</v>
      </c>
      <c r="Y504" s="196"/>
      <c r="Z504" s="197"/>
      <c r="AA504" s="197"/>
      <c r="AB504" s="196"/>
      <c r="AC504" s="196">
        <v>516</v>
      </c>
      <c r="AD504" s="196">
        <v>495</v>
      </c>
      <c r="AE504" s="196">
        <v>510</v>
      </c>
      <c r="AF504" s="196"/>
      <c r="AG504" s="196"/>
      <c r="AH504" s="196">
        <v>436</v>
      </c>
      <c r="AI504" s="196">
        <v>385</v>
      </c>
      <c r="AJ504" s="196">
        <v>420</v>
      </c>
      <c r="AK504" s="196"/>
      <c r="AL504" s="197"/>
      <c r="AM504" s="197"/>
      <c r="AN504" s="271">
        <v>467.66666666666669</v>
      </c>
      <c r="AO504" s="271">
        <v>410.83333333333331</v>
      </c>
      <c r="AP504" s="218">
        <v>21</v>
      </c>
      <c r="AQ504" s="219">
        <v>171</v>
      </c>
      <c r="AR504" s="217"/>
      <c r="AS504" s="217"/>
      <c r="AT504" s="217"/>
      <c r="AU504" s="217"/>
      <c r="AV504" s="217">
        <v>435</v>
      </c>
      <c r="AW504" s="217"/>
      <c r="AX504" s="217"/>
      <c r="AY504" s="217">
        <v>2</v>
      </c>
      <c r="AZ504" s="217">
        <v>2</v>
      </c>
      <c r="BA504" s="217"/>
      <c r="BB504" s="217"/>
      <c r="BC504" s="217"/>
      <c r="BD504" s="217"/>
      <c r="BE504" s="217"/>
      <c r="BF504" s="217"/>
      <c r="BG504" s="217"/>
      <c r="BH504" s="217">
        <v>270</v>
      </c>
      <c r="BI504" s="217"/>
      <c r="BJ504" s="217">
        <v>1</v>
      </c>
      <c r="BK504" s="217">
        <v>1</v>
      </c>
      <c r="BL504" s="217"/>
      <c r="BM504" s="217">
        <v>1</v>
      </c>
      <c r="BN504" s="217"/>
      <c r="BO504" s="217"/>
      <c r="BP504" s="217"/>
      <c r="BQ504" s="217"/>
      <c r="BR504" s="186" t="s">
        <v>201</v>
      </c>
      <c r="BS504" s="186" t="s">
        <v>202</v>
      </c>
      <c r="BT504" s="186" t="s">
        <v>459</v>
      </c>
      <c r="BU504" s="186"/>
      <c r="BV504" s="186">
        <v>4</v>
      </c>
      <c r="BW504" s="186" t="s">
        <v>460</v>
      </c>
      <c r="BX504" s="186" t="s">
        <v>198</v>
      </c>
      <c r="BY504" s="221">
        <v>1.4999999999999999E-2</v>
      </c>
      <c r="BZ504" s="217">
        <v>4</v>
      </c>
      <c r="CA504" s="217">
        <v>0.8</v>
      </c>
      <c r="CB504" s="217">
        <v>435</v>
      </c>
      <c r="CC504" s="217">
        <v>3</v>
      </c>
      <c r="CD504" s="217">
        <v>0.6</v>
      </c>
      <c r="CE504" s="217">
        <v>270</v>
      </c>
      <c r="CF504" s="186">
        <v>0</v>
      </c>
      <c r="CG504" s="186">
        <v>0</v>
      </c>
      <c r="CH504" s="101">
        <v>0</v>
      </c>
      <c r="CI504" s="101">
        <v>0</v>
      </c>
      <c r="CJ504" s="101">
        <v>0</v>
      </c>
      <c r="CK504" s="101">
        <v>0</v>
      </c>
      <c r="CL504" s="101">
        <v>0</v>
      </c>
      <c r="CM504" s="101">
        <v>0</v>
      </c>
      <c r="CN504" s="101">
        <v>0</v>
      </c>
      <c r="CO504" s="101">
        <v>7</v>
      </c>
      <c r="CP504" s="220">
        <v>1</v>
      </c>
      <c r="CQ504" s="216">
        <v>705</v>
      </c>
      <c r="CR504" s="222">
        <v>1.98581560283688E-3</v>
      </c>
      <c r="CS504" s="198">
        <v>0.58519999999999994</v>
      </c>
      <c r="CT504" s="198">
        <v>294.69</v>
      </c>
      <c r="CU504" s="198">
        <v>0.5751666666666666</v>
      </c>
      <c r="CV504" s="198">
        <v>289.63749999999999</v>
      </c>
      <c r="CW504" s="222">
        <v>0.1188197767145136</v>
      </c>
      <c r="CX504" s="272"/>
      <c r="CY504" s="272">
        <v>242936.59090909091</v>
      </c>
      <c r="CZ504" s="272">
        <v>361</v>
      </c>
      <c r="DA504" s="272"/>
      <c r="DB504" s="272"/>
      <c r="DC504" s="272"/>
      <c r="DD504" s="230">
        <f t="shared" si="63"/>
        <v>0.1188197767145136</v>
      </c>
      <c r="DE504" s="273">
        <f t="shared" si="64"/>
        <v>705</v>
      </c>
      <c r="DF504" s="14">
        <f t="shared" si="65"/>
        <v>7</v>
      </c>
      <c r="DG504" s="148">
        <f t="shared" si="66"/>
        <v>1</v>
      </c>
      <c r="DH504" s="148" t="str">
        <f t="shared" si="67"/>
        <v/>
      </c>
      <c r="DI504" s="273">
        <f t="shared" si="68"/>
        <v>706</v>
      </c>
      <c r="DJ504" s="264">
        <f t="shared" si="69"/>
        <v>1.4164305949008499E-3</v>
      </c>
      <c r="DL504" s="14" t="str">
        <f>IFERROR(#REF!-AP504,"")</f>
        <v/>
      </c>
      <c r="DN504" s="274" t="str">
        <f>IFERROR(#REF!-M504,"")</f>
        <v/>
      </c>
      <c r="DO504" s="186" t="e">
        <f>IF(#REF!&gt;AQ504,0,1)</f>
        <v>#REF!</v>
      </c>
      <c r="DP504" s="186">
        <f t="shared" si="70"/>
        <v>1</v>
      </c>
      <c r="DQ504" s="186">
        <f t="shared" si="71"/>
        <v>1</v>
      </c>
      <c r="DR504" s="186"/>
      <c r="DS504" s="186"/>
      <c r="DT504" s="186"/>
      <c r="DU504" s="186"/>
      <c r="DV504" s="186"/>
      <c r="DW504" s="186"/>
      <c r="DX504" s="186"/>
      <c r="DY504" s="186"/>
      <c r="DZ504" s="186"/>
      <c r="EA504" s="186"/>
      <c r="EB504" s="186"/>
      <c r="EC504" s="186"/>
      <c r="ED504" s="186"/>
      <c r="EE504" s="186"/>
      <c r="EF504" s="186"/>
      <c r="EG504" s="186"/>
      <c r="EH504" s="186"/>
      <c r="EI504" s="186"/>
      <c r="EJ504" s="186"/>
    </row>
    <row r="505" spans="1:140" s="195" customFormat="1" ht="31.5" hidden="1" customHeight="1" x14ac:dyDescent="0.2">
      <c r="A505" s="214">
        <v>44949</v>
      </c>
      <c r="B505" s="194">
        <v>23</v>
      </c>
      <c r="C505" s="194">
        <v>1</v>
      </c>
      <c r="D505" s="193">
        <v>2023</v>
      </c>
      <c r="E505" s="194">
        <v>407</v>
      </c>
      <c r="F505" s="194">
        <v>628</v>
      </c>
      <c r="G505" s="194">
        <v>7</v>
      </c>
      <c r="H505" s="207" t="s">
        <v>461</v>
      </c>
      <c r="I505" s="148" t="s">
        <v>462</v>
      </c>
      <c r="J505" s="148" t="s">
        <v>193</v>
      </c>
      <c r="K505" s="148">
        <v>1</v>
      </c>
      <c r="L505" s="148">
        <v>5</v>
      </c>
      <c r="M505" s="208">
        <v>330</v>
      </c>
      <c r="N505" s="209">
        <v>303</v>
      </c>
      <c r="O505" s="210">
        <v>356</v>
      </c>
      <c r="P505" s="196"/>
      <c r="Q505" s="196">
        <v>379</v>
      </c>
      <c r="R505" s="196">
        <v>385</v>
      </c>
      <c r="S505" s="196">
        <v>389</v>
      </c>
      <c r="T505" s="196"/>
      <c r="U505" s="196"/>
      <c r="V505" s="196">
        <v>307</v>
      </c>
      <c r="W505" s="196">
        <v>314</v>
      </c>
      <c r="X505" s="196">
        <v>420</v>
      </c>
      <c r="Y505" s="196"/>
      <c r="Z505" s="197"/>
      <c r="AA505" s="197"/>
      <c r="AB505" s="196"/>
      <c r="AC505" s="196">
        <v>407</v>
      </c>
      <c r="AD505" s="196">
        <v>401</v>
      </c>
      <c r="AE505" s="196">
        <v>420</v>
      </c>
      <c r="AF505" s="196"/>
      <c r="AG505" s="196"/>
      <c r="AH505" s="196">
        <v>325</v>
      </c>
      <c r="AI505" s="196">
        <v>332</v>
      </c>
      <c r="AJ505" s="196">
        <v>319</v>
      </c>
      <c r="AK505" s="196"/>
      <c r="AL505" s="197"/>
      <c r="AM505" s="197"/>
      <c r="AN505" s="271">
        <v>396.83333333333331</v>
      </c>
      <c r="AO505" s="271">
        <v>336.16666666666669</v>
      </c>
      <c r="AP505" s="218">
        <v>21</v>
      </c>
      <c r="AQ505" s="219">
        <v>171</v>
      </c>
      <c r="AR505" s="217"/>
      <c r="AS505" s="217"/>
      <c r="AT505" s="217"/>
      <c r="AU505" s="217"/>
      <c r="AV505" s="217">
        <v>435</v>
      </c>
      <c r="AW505" s="217"/>
      <c r="AX505" s="217"/>
      <c r="AY505" s="217">
        <v>2</v>
      </c>
      <c r="AZ505" s="217">
        <v>2</v>
      </c>
      <c r="BA505" s="217"/>
      <c r="BB505" s="217"/>
      <c r="BC505" s="217"/>
      <c r="BD505" s="217"/>
      <c r="BE505" s="217"/>
      <c r="BF505" s="217"/>
      <c r="BG505" s="217"/>
      <c r="BH505" s="217">
        <v>270</v>
      </c>
      <c r="BI505" s="217">
        <v>2</v>
      </c>
      <c r="BJ505" s="217">
        <v>1</v>
      </c>
      <c r="BK505" s="217">
        <v>1</v>
      </c>
      <c r="BL505" s="217"/>
      <c r="BM505" s="217">
        <v>1</v>
      </c>
      <c r="BN505" s="217"/>
      <c r="BO505" s="217"/>
      <c r="BP505" s="217"/>
      <c r="BQ505" s="217"/>
      <c r="BR505" s="186" t="s">
        <v>201</v>
      </c>
      <c r="BS505" s="186" t="s">
        <v>202</v>
      </c>
      <c r="BT505" s="186" t="s">
        <v>452</v>
      </c>
      <c r="BU505" s="186"/>
      <c r="BV505" s="186">
        <v>4</v>
      </c>
      <c r="BW505" s="186" t="s">
        <v>460</v>
      </c>
      <c r="BX505" s="186" t="s">
        <v>198</v>
      </c>
      <c r="BY505" s="221">
        <v>1.4999999999999999E-2</v>
      </c>
      <c r="BZ505" s="217">
        <v>4</v>
      </c>
      <c r="CA505" s="217">
        <v>0.8</v>
      </c>
      <c r="CB505" s="217">
        <v>435</v>
      </c>
      <c r="CC505" s="217">
        <v>5</v>
      </c>
      <c r="CD505" s="217">
        <v>1</v>
      </c>
      <c r="CE505" s="217">
        <v>271</v>
      </c>
      <c r="CF505" s="186">
        <v>0</v>
      </c>
      <c r="CG505" s="186">
        <v>0</v>
      </c>
      <c r="CH505" s="101">
        <v>0</v>
      </c>
      <c r="CI505" s="101">
        <v>0</v>
      </c>
      <c r="CJ505" s="101">
        <v>0</v>
      </c>
      <c r="CK505" s="101">
        <v>0</v>
      </c>
      <c r="CL505" s="101">
        <v>0</v>
      </c>
      <c r="CM505" s="101">
        <v>0</v>
      </c>
      <c r="CN505" s="101">
        <v>0</v>
      </c>
      <c r="CO505" s="101">
        <v>9</v>
      </c>
      <c r="CP505" s="220">
        <v>1</v>
      </c>
      <c r="CQ505" s="216">
        <v>706</v>
      </c>
      <c r="CR505" s="222">
        <v>2.5495750708215302E-3</v>
      </c>
      <c r="CS505" s="198">
        <v>0.59399999999999997</v>
      </c>
      <c r="CT505" s="198">
        <v>232.98</v>
      </c>
      <c r="CU505" s="198">
        <v>0.60509999999999997</v>
      </c>
      <c r="CV505" s="198">
        <v>237.33366666666669</v>
      </c>
      <c r="CW505" s="222">
        <v>0.2025252525252525</v>
      </c>
      <c r="CX505" s="272"/>
      <c r="CY505" s="272">
        <v>243281.18181818179</v>
      </c>
      <c r="CZ505" s="272">
        <v>361</v>
      </c>
      <c r="DA505" s="272"/>
      <c r="DB505" s="272"/>
      <c r="DC505" s="272"/>
      <c r="DD505" s="230">
        <f t="shared" si="63"/>
        <v>0.20252525252525247</v>
      </c>
      <c r="DE505" s="273">
        <f t="shared" si="64"/>
        <v>705</v>
      </c>
      <c r="DF505" s="14">
        <f t="shared" si="65"/>
        <v>9</v>
      </c>
      <c r="DG505" s="148">
        <f t="shared" si="66"/>
        <v>2</v>
      </c>
      <c r="DH505" s="148" t="str">
        <f t="shared" si="67"/>
        <v/>
      </c>
      <c r="DI505" s="273">
        <f t="shared" si="68"/>
        <v>707</v>
      </c>
      <c r="DJ505" s="264">
        <f t="shared" si="69"/>
        <v>2.828854314002829E-3</v>
      </c>
      <c r="DL505" s="14" t="str">
        <f>IFERROR(#REF!-AP505,"")</f>
        <v/>
      </c>
      <c r="DN505" s="274" t="str">
        <f>IFERROR(#REF!-M505,"")</f>
        <v/>
      </c>
      <c r="DO505" s="186" t="e">
        <f>IF(#REF!&gt;AQ505,0,1)</f>
        <v>#REF!</v>
      </c>
      <c r="DP505" s="186">
        <f t="shared" si="70"/>
        <v>1</v>
      </c>
      <c r="DQ505" s="186">
        <f t="shared" si="71"/>
        <v>1</v>
      </c>
      <c r="DR505" s="186"/>
      <c r="DS505" s="186"/>
      <c r="DT505" s="186"/>
      <c r="DU505" s="186"/>
      <c r="DV505" s="186"/>
      <c r="DW505" s="186"/>
      <c r="DX505" s="186"/>
      <c r="DY505" s="186"/>
      <c r="DZ505" s="186"/>
      <c r="EA505" s="186"/>
      <c r="EB505" s="186"/>
      <c r="EC505" s="186"/>
      <c r="ED505" s="186"/>
      <c r="EE505" s="186"/>
      <c r="EF505" s="186"/>
      <c r="EG505" s="186"/>
      <c r="EH505" s="186"/>
      <c r="EI505" s="186"/>
      <c r="EJ505" s="186"/>
    </row>
    <row r="506" spans="1:140" s="195" customFormat="1" ht="31.5" hidden="1" customHeight="1" x14ac:dyDescent="0.2">
      <c r="A506" s="214">
        <v>44949</v>
      </c>
      <c r="B506" s="194">
        <v>23</v>
      </c>
      <c r="C506" s="194">
        <v>1</v>
      </c>
      <c r="D506" s="193">
        <v>2023</v>
      </c>
      <c r="E506" s="194">
        <v>407</v>
      </c>
      <c r="F506" s="194">
        <v>629</v>
      </c>
      <c r="G506" s="194">
        <v>7</v>
      </c>
      <c r="H506" s="207" t="s">
        <v>463</v>
      </c>
      <c r="I506" s="148" t="s">
        <v>464</v>
      </c>
      <c r="J506" s="148" t="s">
        <v>193</v>
      </c>
      <c r="K506" s="148">
        <v>1</v>
      </c>
      <c r="L506" s="148">
        <v>5</v>
      </c>
      <c r="M506" s="208">
        <v>221</v>
      </c>
      <c r="N506" s="209">
        <v>203</v>
      </c>
      <c r="O506" s="210">
        <v>238</v>
      </c>
      <c r="P506" s="196"/>
      <c r="Q506" s="196">
        <v>262</v>
      </c>
      <c r="R506" s="196">
        <v>265</v>
      </c>
      <c r="S506" s="196">
        <v>254</v>
      </c>
      <c r="T506" s="196"/>
      <c r="U506" s="196"/>
      <c r="V506" s="196">
        <v>228</v>
      </c>
      <c r="W506" s="196">
        <v>230</v>
      </c>
      <c r="X506" s="196">
        <v>221</v>
      </c>
      <c r="Y506" s="196"/>
      <c r="Z506" s="197"/>
      <c r="AA506" s="197"/>
      <c r="AB506" s="196"/>
      <c r="AC506" s="196">
        <v>280</v>
      </c>
      <c r="AD506" s="196">
        <v>251</v>
      </c>
      <c r="AE506" s="196">
        <v>266</v>
      </c>
      <c r="AF506" s="196"/>
      <c r="AG506" s="196"/>
      <c r="AH506" s="196">
        <v>230</v>
      </c>
      <c r="AI506" s="196">
        <v>206</v>
      </c>
      <c r="AJ506" s="196">
        <v>217</v>
      </c>
      <c r="AK506" s="196"/>
      <c r="AL506" s="197"/>
      <c r="AM506" s="197"/>
      <c r="AN506" s="271">
        <v>263</v>
      </c>
      <c r="AO506" s="271">
        <v>222</v>
      </c>
      <c r="AP506" s="218">
        <v>21</v>
      </c>
      <c r="AQ506" s="219">
        <v>171</v>
      </c>
      <c r="AR506" s="217"/>
      <c r="AS506" s="217"/>
      <c r="AT506" s="217"/>
      <c r="AU506" s="217"/>
      <c r="AV506" s="217">
        <v>435</v>
      </c>
      <c r="AW506" s="217"/>
      <c r="AX506" s="217"/>
      <c r="AY506" s="217">
        <v>2</v>
      </c>
      <c r="AZ506" s="217">
        <v>2</v>
      </c>
      <c r="BA506" s="217"/>
      <c r="BB506" s="217"/>
      <c r="BC506" s="217"/>
      <c r="BD506" s="217"/>
      <c r="BE506" s="217"/>
      <c r="BF506" s="217"/>
      <c r="BG506" s="217"/>
      <c r="BH506" s="217">
        <v>270</v>
      </c>
      <c r="BI506" s="217"/>
      <c r="BJ506" s="217">
        <v>1</v>
      </c>
      <c r="BK506" s="217">
        <v>1</v>
      </c>
      <c r="BL506" s="217"/>
      <c r="BM506" s="217">
        <v>1</v>
      </c>
      <c r="BN506" s="217"/>
      <c r="BO506" s="217"/>
      <c r="BP506" s="217"/>
      <c r="BQ506" s="217"/>
      <c r="BR506" s="186" t="s">
        <v>201</v>
      </c>
      <c r="BS506" s="186" t="s">
        <v>202</v>
      </c>
      <c r="BT506" s="186" t="s">
        <v>452</v>
      </c>
      <c r="BU506" s="186"/>
      <c r="BV506" s="186">
        <v>4</v>
      </c>
      <c r="BW506" s="186" t="s">
        <v>460</v>
      </c>
      <c r="BX506" s="186" t="s">
        <v>198</v>
      </c>
      <c r="BY506" s="221">
        <v>1.4999999999999999E-2</v>
      </c>
      <c r="BZ506" s="217">
        <v>4</v>
      </c>
      <c r="CA506" s="217">
        <v>0.8</v>
      </c>
      <c r="CB506" s="217">
        <v>435</v>
      </c>
      <c r="CC506" s="217">
        <v>3</v>
      </c>
      <c r="CD506" s="217">
        <v>0.6</v>
      </c>
      <c r="CE506" s="217">
        <v>270</v>
      </c>
      <c r="CF506" s="186">
        <v>0</v>
      </c>
      <c r="CG506" s="186">
        <v>0</v>
      </c>
      <c r="CH506" s="101">
        <v>0</v>
      </c>
      <c r="CI506" s="101">
        <v>0</v>
      </c>
      <c r="CJ506" s="101">
        <v>0</v>
      </c>
      <c r="CK506" s="101">
        <v>0</v>
      </c>
      <c r="CL506" s="101">
        <v>0</v>
      </c>
      <c r="CM506" s="101">
        <v>0</v>
      </c>
      <c r="CN506" s="101">
        <v>0</v>
      </c>
      <c r="CO506" s="101">
        <v>7</v>
      </c>
      <c r="CP506" s="220">
        <v>1</v>
      </c>
      <c r="CQ506" s="216">
        <v>705</v>
      </c>
      <c r="CR506" s="222">
        <v>1.98581560283688E-3</v>
      </c>
      <c r="CS506" s="198">
        <v>0.30940000000000001</v>
      </c>
      <c r="CT506" s="198">
        <v>155.80500000000001</v>
      </c>
      <c r="CU506" s="198">
        <v>0.31080000000000002</v>
      </c>
      <c r="CV506" s="198">
        <v>156.51</v>
      </c>
      <c r="CW506" s="222">
        <v>0.1900452488687783</v>
      </c>
      <c r="CX506" s="272"/>
      <c r="CY506" s="272">
        <v>242936.59090909091</v>
      </c>
      <c r="CZ506" s="272">
        <v>361</v>
      </c>
      <c r="DA506" s="272"/>
      <c r="DB506" s="272"/>
      <c r="DC506" s="272"/>
      <c r="DD506" s="230">
        <f t="shared" si="63"/>
        <v>0.19004524886877827</v>
      </c>
      <c r="DE506" s="273">
        <f t="shared" si="64"/>
        <v>705</v>
      </c>
      <c r="DF506" s="14">
        <f t="shared" si="65"/>
        <v>7</v>
      </c>
      <c r="DG506" s="148">
        <f t="shared" si="66"/>
        <v>1</v>
      </c>
      <c r="DH506" s="148" t="str">
        <f t="shared" si="67"/>
        <v/>
      </c>
      <c r="DI506" s="273">
        <f t="shared" si="68"/>
        <v>706</v>
      </c>
      <c r="DJ506" s="264">
        <f t="shared" si="69"/>
        <v>1.4164305949008499E-3</v>
      </c>
      <c r="DL506" s="14" t="str">
        <f>IFERROR(#REF!-AP506,"")</f>
        <v/>
      </c>
      <c r="DN506" s="274" t="str">
        <f>IFERROR(#REF!-M506,"")</f>
        <v/>
      </c>
      <c r="DO506" s="186" t="e">
        <f>IF(#REF!&gt;AQ506,0,1)</f>
        <v>#REF!</v>
      </c>
      <c r="DP506" s="186">
        <f t="shared" si="70"/>
        <v>1</v>
      </c>
      <c r="DQ506" s="186">
        <f t="shared" si="71"/>
        <v>1</v>
      </c>
      <c r="DR506" s="186"/>
      <c r="DS506" s="186"/>
      <c r="DT506" s="186"/>
      <c r="DU506" s="186"/>
      <c r="DV506" s="186"/>
      <c r="DW506" s="186"/>
      <c r="DX506" s="186"/>
      <c r="DY506" s="186"/>
      <c r="DZ506" s="186"/>
      <c r="EA506" s="186"/>
      <c r="EB506" s="186"/>
      <c r="EC506" s="186"/>
      <c r="ED506" s="186"/>
      <c r="EE506" s="186"/>
      <c r="EF506" s="186"/>
      <c r="EG506" s="186"/>
      <c r="EH506" s="186"/>
      <c r="EI506" s="186"/>
      <c r="EJ506" s="186"/>
    </row>
    <row r="507" spans="1:140" s="195" customFormat="1" ht="31.5" hidden="1" customHeight="1" x14ac:dyDescent="0.2">
      <c r="A507" s="214">
        <v>44949</v>
      </c>
      <c r="B507" s="194">
        <v>23</v>
      </c>
      <c r="C507" s="194">
        <v>1</v>
      </c>
      <c r="D507" s="193">
        <v>2023</v>
      </c>
      <c r="E507" s="194">
        <v>407</v>
      </c>
      <c r="F507" s="194">
        <v>630</v>
      </c>
      <c r="G507" s="194">
        <v>7</v>
      </c>
      <c r="H507" s="207" t="s">
        <v>465</v>
      </c>
      <c r="I507" s="148" t="s">
        <v>466</v>
      </c>
      <c r="J507" s="148" t="s">
        <v>193</v>
      </c>
      <c r="K507" s="148">
        <v>1</v>
      </c>
      <c r="L507" s="148">
        <v>5</v>
      </c>
      <c r="M507" s="208">
        <v>214</v>
      </c>
      <c r="N507" s="209">
        <v>197</v>
      </c>
      <c r="O507" s="210">
        <v>230</v>
      </c>
      <c r="P507" s="196"/>
      <c r="Q507" s="196">
        <v>268</v>
      </c>
      <c r="R507" s="196">
        <v>270</v>
      </c>
      <c r="S507" s="196">
        <v>273</v>
      </c>
      <c r="T507" s="196"/>
      <c r="U507" s="196"/>
      <c r="V507" s="196">
        <v>215</v>
      </c>
      <c r="W507" s="196">
        <v>211</v>
      </c>
      <c r="X507" s="196">
        <v>212</v>
      </c>
      <c r="Y507" s="196"/>
      <c r="Z507" s="197">
        <v>142</v>
      </c>
      <c r="AA507" s="197">
        <v>143</v>
      </c>
      <c r="AB507" s="196"/>
      <c r="AC507" s="196">
        <v>276</v>
      </c>
      <c r="AD507" s="196">
        <v>267</v>
      </c>
      <c r="AE507" s="196">
        <v>270</v>
      </c>
      <c r="AF507" s="196"/>
      <c r="AG507" s="196"/>
      <c r="AH507" s="196">
        <v>220</v>
      </c>
      <c r="AI507" s="196">
        <v>199</v>
      </c>
      <c r="AJ507" s="196">
        <v>210</v>
      </c>
      <c r="AK507" s="196"/>
      <c r="AL507" s="197">
        <v>140</v>
      </c>
      <c r="AM507" s="197">
        <v>143</v>
      </c>
      <c r="AN507" s="271">
        <v>270.66666666666669</v>
      </c>
      <c r="AO507" s="271">
        <v>211.16666666666671</v>
      </c>
      <c r="AP507" s="218">
        <v>21</v>
      </c>
      <c r="AQ507" s="219">
        <v>171</v>
      </c>
      <c r="AR507" s="217">
        <v>25.35211267605634</v>
      </c>
      <c r="AS507" s="217">
        <v>142</v>
      </c>
      <c r="AT507" s="217"/>
      <c r="AU507" s="217"/>
      <c r="AV507" s="217">
        <v>435</v>
      </c>
      <c r="AW507" s="217"/>
      <c r="AX507" s="217"/>
      <c r="AY507" s="217">
        <v>4</v>
      </c>
      <c r="AZ507" s="217">
        <v>4</v>
      </c>
      <c r="BA507" s="217"/>
      <c r="BB507" s="217"/>
      <c r="BC507" s="217"/>
      <c r="BD507" s="217"/>
      <c r="BE507" s="217"/>
      <c r="BF507" s="217"/>
      <c r="BG507" s="217"/>
      <c r="BH507" s="217">
        <v>270</v>
      </c>
      <c r="BI507" s="217">
        <v>1</v>
      </c>
      <c r="BJ507" s="217">
        <v>1</v>
      </c>
      <c r="BK507" s="217">
        <v>1</v>
      </c>
      <c r="BL507" s="217">
        <v>1</v>
      </c>
      <c r="BM507" s="217"/>
      <c r="BN507" s="217"/>
      <c r="BO507" s="217"/>
      <c r="BP507" s="217"/>
      <c r="BQ507" s="217"/>
      <c r="BR507" s="186" t="s">
        <v>201</v>
      </c>
      <c r="BS507" s="186" t="s">
        <v>202</v>
      </c>
      <c r="BT507" s="186" t="s">
        <v>452</v>
      </c>
      <c r="BU507" s="186"/>
      <c r="BV507" s="186">
        <v>4</v>
      </c>
      <c r="BW507" s="186" t="s">
        <v>460</v>
      </c>
      <c r="BX507" s="186" t="s">
        <v>198</v>
      </c>
      <c r="BY507" s="221">
        <v>1.4999999999999999E-2</v>
      </c>
      <c r="BZ507" s="217">
        <v>8</v>
      </c>
      <c r="CA507" s="217">
        <v>1.6</v>
      </c>
      <c r="CB507" s="217">
        <v>436</v>
      </c>
      <c r="CC507" s="217">
        <v>4</v>
      </c>
      <c r="CD507" s="217">
        <v>0.8</v>
      </c>
      <c r="CE507" s="217">
        <v>270</v>
      </c>
      <c r="CF507" s="186">
        <v>0</v>
      </c>
      <c r="CG507" s="186">
        <v>0</v>
      </c>
      <c r="CH507" s="101">
        <v>1</v>
      </c>
      <c r="CI507" s="101">
        <v>1</v>
      </c>
      <c r="CJ507" s="101">
        <v>0</v>
      </c>
      <c r="CK507" s="101">
        <v>0</v>
      </c>
      <c r="CL507" s="101">
        <v>0</v>
      </c>
      <c r="CM507" s="101">
        <v>0</v>
      </c>
      <c r="CN507" s="101">
        <v>0</v>
      </c>
      <c r="CO507" s="101">
        <v>12</v>
      </c>
      <c r="CP507" s="220">
        <v>2</v>
      </c>
      <c r="CQ507" s="216">
        <v>706</v>
      </c>
      <c r="CR507" s="222">
        <v>3.3994334277620401E-3</v>
      </c>
      <c r="CS507" s="198">
        <v>0.51360000000000006</v>
      </c>
      <c r="CT507" s="198">
        <v>151.084</v>
      </c>
      <c r="CU507" s="198">
        <v>0.50680000000000003</v>
      </c>
      <c r="CV507" s="198">
        <v>149.08366666666669</v>
      </c>
      <c r="CW507" s="222">
        <v>0.26479750778816208</v>
      </c>
      <c r="CX507" s="272">
        <v>9.4666666666666677E-2</v>
      </c>
      <c r="CY507" s="272">
        <v>243281.18181818179</v>
      </c>
      <c r="CZ507" s="272">
        <v>361</v>
      </c>
      <c r="DA507" s="272"/>
      <c r="DB507" s="272"/>
      <c r="DC507" s="272"/>
      <c r="DD507" s="230">
        <f t="shared" si="63"/>
        <v>0.26479750778816208</v>
      </c>
      <c r="DE507" s="273">
        <f t="shared" si="64"/>
        <v>705</v>
      </c>
      <c r="DF507" s="14">
        <f t="shared" si="65"/>
        <v>12</v>
      </c>
      <c r="DG507" s="148">
        <f t="shared" si="66"/>
        <v>2</v>
      </c>
      <c r="DH507" s="148">
        <f t="shared" si="67"/>
        <v>0.1</v>
      </c>
      <c r="DI507" s="273">
        <f t="shared" si="68"/>
        <v>707</v>
      </c>
      <c r="DJ507" s="264">
        <f t="shared" si="69"/>
        <v>2.828854314002829E-3</v>
      </c>
      <c r="DL507" s="14" t="str">
        <f>IFERROR(#REF!-AP507,"")</f>
        <v/>
      </c>
      <c r="DN507" s="274" t="str">
        <f>IFERROR(#REF!-M507,"")</f>
        <v/>
      </c>
      <c r="DO507" s="186" t="e">
        <f>IF(#REF!&gt;AQ507,0,1)</f>
        <v>#REF!</v>
      </c>
      <c r="DP507" s="186">
        <f t="shared" si="70"/>
        <v>1</v>
      </c>
      <c r="DQ507" s="186">
        <f t="shared" si="71"/>
        <v>1</v>
      </c>
      <c r="DR507" s="186"/>
      <c r="DS507" s="186"/>
      <c r="DT507" s="186"/>
      <c r="DU507" s="186"/>
      <c r="DV507" s="186"/>
      <c r="DW507" s="186"/>
      <c r="DX507" s="186"/>
      <c r="DY507" s="186"/>
      <c r="DZ507" s="186"/>
      <c r="EA507" s="186"/>
      <c r="EB507" s="186"/>
      <c r="EC507" s="186"/>
      <c r="ED507" s="186"/>
      <c r="EE507" s="186"/>
      <c r="EF507" s="186"/>
      <c r="EG507" s="186"/>
      <c r="EH507" s="186"/>
      <c r="EI507" s="186"/>
      <c r="EJ507" s="186"/>
    </row>
    <row r="508" spans="1:140" s="195" customFormat="1" ht="31.5" hidden="1" customHeight="1" x14ac:dyDescent="0.2">
      <c r="A508" s="214">
        <v>44949</v>
      </c>
      <c r="B508" s="194">
        <v>23</v>
      </c>
      <c r="C508" s="194">
        <v>1</v>
      </c>
      <c r="D508" s="193">
        <v>2023</v>
      </c>
      <c r="E508" s="194">
        <v>423</v>
      </c>
      <c r="F508" s="194">
        <v>669</v>
      </c>
      <c r="G508" s="194">
        <v>8</v>
      </c>
      <c r="H508" s="207" t="s">
        <v>241</v>
      </c>
      <c r="I508" s="148" t="s">
        <v>242</v>
      </c>
      <c r="J508" s="148" t="s">
        <v>193</v>
      </c>
      <c r="K508" s="148">
        <v>2</v>
      </c>
      <c r="L508" s="148">
        <v>2</v>
      </c>
      <c r="M508" s="208">
        <v>954</v>
      </c>
      <c r="N508" s="209">
        <v>897</v>
      </c>
      <c r="O508" s="210">
        <v>1021</v>
      </c>
      <c r="P508" s="196"/>
      <c r="Q508" s="196">
        <v>1311</v>
      </c>
      <c r="R508" s="196">
        <v>1355</v>
      </c>
      <c r="S508" s="196">
        <v>1305</v>
      </c>
      <c r="T508" s="196"/>
      <c r="U508" s="196"/>
      <c r="V508" s="196">
        <v>1011</v>
      </c>
      <c r="W508" s="196">
        <v>991</v>
      </c>
      <c r="X508" s="196">
        <v>988</v>
      </c>
      <c r="Y508" s="196"/>
      <c r="Z508" s="197">
        <v>158</v>
      </c>
      <c r="AA508" s="197">
        <v>160</v>
      </c>
      <c r="AB508" s="196"/>
      <c r="AC508" s="196">
        <v>1325</v>
      </c>
      <c r="AD508" s="196">
        <v>1436</v>
      </c>
      <c r="AE508" s="196">
        <v>1261</v>
      </c>
      <c r="AF508" s="196"/>
      <c r="AG508" s="196"/>
      <c r="AH508" s="196">
        <v>976</v>
      </c>
      <c r="AI508" s="196">
        <v>983</v>
      </c>
      <c r="AJ508" s="196">
        <v>990</v>
      </c>
      <c r="AK508" s="196"/>
      <c r="AL508" s="197">
        <v>158</v>
      </c>
      <c r="AM508" s="197">
        <v>164</v>
      </c>
      <c r="AN508" s="271">
        <v>1332.166666666667</v>
      </c>
      <c r="AO508" s="271">
        <v>989.83333333333337</v>
      </c>
      <c r="AP508" s="218">
        <v>40</v>
      </c>
      <c r="AQ508" s="219">
        <v>180</v>
      </c>
      <c r="AR508" s="217">
        <v>45</v>
      </c>
      <c r="AS508" s="217">
        <v>160</v>
      </c>
      <c r="AT508" s="217"/>
      <c r="AU508" s="217"/>
      <c r="AV508" s="217">
        <v>414</v>
      </c>
      <c r="AW508" s="217">
        <v>5</v>
      </c>
      <c r="AX508" s="217"/>
      <c r="AY508" s="217"/>
      <c r="AZ508" s="217">
        <v>7</v>
      </c>
      <c r="BA508" s="217"/>
      <c r="BB508" s="217"/>
      <c r="BC508" s="217"/>
      <c r="BD508" s="217"/>
      <c r="BE508" s="217"/>
      <c r="BF508" s="217"/>
      <c r="BG508" s="217"/>
      <c r="BH508" s="217">
        <v>444</v>
      </c>
      <c r="BI508" s="217">
        <v>8</v>
      </c>
      <c r="BJ508" s="217">
        <v>2</v>
      </c>
      <c r="BK508" s="217">
        <v>4</v>
      </c>
      <c r="BL508" s="217"/>
      <c r="BM508" s="217">
        <v>2</v>
      </c>
      <c r="BN508" s="217"/>
      <c r="BO508" s="217"/>
      <c r="BP508" s="217"/>
      <c r="BQ508" s="217"/>
      <c r="BR508" s="186" t="s">
        <v>194</v>
      </c>
      <c r="BS508" s="186" t="s">
        <v>195</v>
      </c>
      <c r="BT508" s="186" t="s">
        <v>243</v>
      </c>
      <c r="BU508" s="186" t="s">
        <v>197</v>
      </c>
      <c r="BV508" s="186">
        <v>4</v>
      </c>
      <c r="BW508" s="186" t="s">
        <v>241</v>
      </c>
      <c r="BX508" s="186" t="s">
        <v>198</v>
      </c>
      <c r="BY508" s="221">
        <v>1.4999999999999999E-2</v>
      </c>
      <c r="BZ508" s="217">
        <v>12</v>
      </c>
      <c r="CA508" s="217">
        <v>6</v>
      </c>
      <c r="CB508" s="217">
        <v>420</v>
      </c>
      <c r="CC508" s="217">
        <v>16</v>
      </c>
      <c r="CD508" s="217">
        <v>8</v>
      </c>
      <c r="CE508" s="217">
        <v>452</v>
      </c>
      <c r="CF508" s="186">
        <v>6</v>
      </c>
      <c r="CG508" s="186">
        <v>1</v>
      </c>
      <c r="CH508" s="101">
        <v>2</v>
      </c>
      <c r="CI508" s="101">
        <v>3</v>
      </c>
      <c r="CJ508" s="101">
        <v>1</v>
      </c>
      <c r="CK508" s="101">
        <v>0</v>
      </c>
      <c r="CL508" s="101">
        <v>0</v>
      </c>
      <c r="CM508" s="101">
        <v>0</v>
      </c>
      <c r="CN508" s="101">
        <v>0</v>
      </c>
      <c r="CO508" s="101">
        <v>28</v>
      </c>
      <c r="CP508" s="220">
        <v>14</v>
      </c>
      <c r="CQ508" s="216">
        <v>872</v>
      </c>
      <c r="CR508" s="222">
        <v>1.605504587155963E-2</v>
      </c>
      <c r="CS508" s="198">
        <v>13.356</v>
      </c>
      <c r="CT508" s="198">
        <v>831.88800000000003</v>
      </c>
      <c r="CU508" s="198">
        <v>13.85766666666667</v>
      </c>
      <c r="CV508" s="198">
        <v>863.1346666666667</v>
      </c>
      <c r="CW508" s="222">
        <v>0.3964011180992314</v>
      </c>
      <c r="CX508" s="272">
        <v>0.31111111111111112</v>
      </c>
      <c r="CY508" s="272">
        <v>572349.09090909094</v>
      </c>
      <c r="CZ508" s="272">
        <v>361</v>
      </c>
      <c r="DA508" s="272"/>
      <c r="DB508" s="272"/>
      <c r="DC508" s="272"/>
      <c r="DD508" s="230">
        <f t="shared" si="63"/>
        <v>0.39640111809923162</v>
      </c>
      <c r="DE508" s="273">
        <f t="shared" si="64"/>
        <v>858</v>
      </c>
      <c r="DF508" s="14">
        <f t="shared" si="65"/>
        <v>28</v>
      </c>
      <c r="DG508" s="148">
        <f t="shared" si="66"/>
        <v>14</v>
      </c>
      <c r="DH508" s="148">
        <f t="shared" si="67"/>
        <v>0.3</v>
      </c>
      <c r="DI508" s="273">
        <f t="shared" si="68"/>
        <v>872</v>
      </c>
      <c r="DJ508" s="264">
        <f t="shared" si="69"/>
        <v>1.6055045871559634E-2</v>
      </c>
      <c r="DL508" s="14" t="str">
        <f>IFERROR(#REF!-AP508,"")</f>
        <v/>
      </c>
      <c r="DN508" s="274" t="str">
        <f>IFERROR(#REF!-M508,"")</f>
        <v/>
      </c>
      <c r="DO508" s="186" t="e">
        <f>IF(#REF!&gt;AQ508,0,1)</f>
        <v>#REF!</v>
      </c>
      <c r="DP508" s="186">
        <f t="shared" si="70"/>
        <v>1</v>
      </c>
      <c r="DQ508" s="186">
        <f t="shared" si="71"/>
        <v>1</v>
      </c>
      <c r="DR508" s="186"/>
      <c r="DS508" s="186"/>
      <c r="DT508" s="186"/>
      <c r="DU508" s="186"/>
      <c r="DV508" s="186"/>
      <c r="DW508" s="186"/>
      <c r="DX508" s="186"/>
      <c r="DY508" s="186"/>
      <c r="DZ508" s="186"/>
      <c r="EA508" s="186"/>
      <c r="EB508" s="186"/>
      <c r="EC508" s="186"/>
      <c r="ED508" s="186"/>
      <c r="EE508" s="186"/>
      <c r="EF508" s="186"/>
      <c r="EG508" s="186"/>
      <c r="EH508" s="186"/>
      <c r="EI508" s="186"/>
      <c r="EJ508" s="186"/>
    </row>
    <row r="509" spans="1:140" s="195" customFormat="1" ht="31.5" hidden="1" customHeight="1" x14ac:dyDescent="0.2">
      <c r="A509" s="214">
        <v>44949</v>
      </c>
      <c r="B509" s="194">
        <v>23</v>
      </c>
      <c r="C509" s="194">
        <v>1</v>
      </c>
      <c r="D509" s="193">
        <v>2023</v>
      </c>
      <c r="E509" s="194">
        <v>405</v>
      </c>
      <c r="F509" s="194">
        <v>619</v>
      </c>
      <c r="G509" s="194">
        <v>9</v>
      </c>
      <c r="H509" s="207" t="s">
        <v>467</v>
      </c>
      <c r="I509" s="148" t="s">
        <v>468</v>
      </c>
      <c r="J509" s="148" t="s">
        <v>193</v>
      </c>
      <c r="K509" s="148">
        <v>1</v>
      </c>
      <c r="L509" s="148">
        <v>5</v>
      </c>
      <c r="M509" s="208">
        <v>420</v>
      </c>
      <c r="N509" s="209">
        <v>385</v>
      </c>
      <c r="O509" s="210">
        <v>454</v>
      </c>
      <c r="P509" s="196"/>
      <c r="Q509" s="196"/>
      <c r="R509" s="196">
        <v>532</v>
      </c>
      <c r="S509" s="196">
        <v>526</v>
      </c>
      <c r="T509" s="196"/>
      <c r="U509" s="196"/>
      <c r="V509" s="196"/>
      <c r="W509" s="196">
        <v>413</v>
      </c>
      <c r="X509" s="196">
        <v>420</v>
      </c>
      <c r="Y509" s="196"/>
      <c r="Z509" s="197"/>
      <c r="AA509" s="197"/>
      <c r="AB509" s="196"/>
      <c r="AC509" s="196">
        <v>511</v>
      </c>
      <c r="AD509" s="196">
        <v>492</v>
      </c>
      <c r="AE509" s="196">
        <v>473</v>
      </c>
      <c r="AF509" s="196"/>
      <c r="AG509" s="196"/>
      <c r="AH509" s="196">
        <v>417</v>
      </c>
      <c r="AI509" s="196">
        <v>400</v>
      </c>
      <c r="AJ509" s="196">
        <v>405</v>
      </c>
      <c r="AK509" s="196"/>
      <c r="AL509" s="197"/>
      <c r="AM509" s="197"/>
      <c r="AN509" s="271">
        <v>506.8</v>
      </c>
      <c r="AO509" s="271">
        <v>411</v>
      </c>
      <c r="AP509" s="218">
        <v>23</v>
      </c>
      <c r="AQ509" s="219">
        <v>157</v>
      </c>
      <c r="AR509" s="217"/>
      <c r="AS509" s="217"/>
      <c r="AT509" s="217"/>
      <c r="AU509" s="217"/>
      <c r="AV509" s="217"/>
      <c r="AW509" s="217"/>
      <c r="AX509" s="217">
        <v>2</v>
      </c>
      <c r="AY509" s="217"/>
      <c r="AZ509" s="217"/>
      <c r="BA509" s="217"/>
      <c r="BB509" s="217"/>
      <c r="BC509" s="217"/>
      <c r="BD509" s="217"/>
      <c r="BE509" s="217"/>
      <c r="BF509" s="217"/>
      <c r="BG509" s="217"/>
      <c r="BH509" s="217"/>
      <c r="BI509" s="217"/>
      <c r="BJ509" s="217">
        <v>1</v>
      </c>
      <c r="BK509" s="217">
        <v>3</v>
      </c>
      <c r="BL509" s="217"/>
      <c r="BM509" s="217">
        <v>1</v>
      </c>
      <c r="BN509" s="217"/>
      <c r="BO509" s="217"/>
      <c r="BP509" s="217"/>
      <c r="BQ509" s="217"/>
      <c r="BR509" s="186" t="s">
        <v>201</v>
      </c>
      <c r="BS509" s="186" t="s">
        <v>202</v>
      </c>
      <c r="BT509" s="186" t="s">
        <v>469</v>
      </c>
      <c r="BU509" s="186"/>
      <c r="BV509" s="186">
        <v>4</v>
      </c>
      <c r="BW509" s="186" t="s">
        <v>470</v>
      </c>
      <c r="BX509" s="186" t="s">
        <v>198</v>
      </c>
      <c r="BY509" s="221">
        <v>1.4999999999999999E-2</v>
      </c>
      <c r="BZ509" s="217">
        <v>2</v>
      </c>
      <c r="CA509" s="217">
        <v>0.4</v>
      </c>
      <c r="CB509" s="217">
        <v>0</v>
      </c>
      <c r="CC509" s="217">
        <v>5</v>
      </c>
      <c r="CD509" s="217">
        <v>1</v>
      </c>
      <c r="CE509" s="217">
        <v>1</v>
      </c>
      <c r="CF509" s="186">
        <v>0</v>
      </c>
      <c r="CG509" s="186">
        <v>0</v>
      </c>
      <c r="CH509" s="101">
        <v>0</v>
      </c>
      <c r="CI509" s="101">
        <v>0</v>
      </c>
      <c r="CJ509" s="101">
        <v>0</v>
      </c>
      <c r="CK509" s="101">
        <v>0</v>
      </c>
      <c r="CL509" s="101">
        <v>0</v>
      </c>
      <c r="CM509" s="101">
        <v>0</v>
      </c>
      <c r="CN509" s="101">
        <v>0</v>
      </c>
      <c r="CO509" s="101">
        <v>7</v>
      </c>
      <c r="CP509" s="220">
        <v>1</v>
      </c>
      <c r="CQ509" s="216">
        <v>1</v>
      </c>
      <c r="CR509" s="222">
        <v>1.4</v>
      </c>
      <c r="CS509" s="198">
        <v>0.58799999999999997</v>
      </c>
      <c r="CT509" s="198">
        <v>0.42</v>
      </c>
      <c r="CU509" s="198">
        <v>0.57540000000000002</v>
      </c>
      <c r="CV509" s="198">
        <v>0.41099999999999998</v>
      </c>
      <c r="CW509" s="222">
        <v>0.20666666666666669</v>
      </c>
      <c r="CX509" s="272"/>
      <c r="CY509" s="272">
        <v>377.40909090909088</v>
      </c>
      <c r="CZ509" s="272">
        <v>361</v>
      </c>
      <c r="DA509" s="272"/>
      <c r="DB509" s="272"/>
      <c r="DC509" s="272"/>
      <c r="DD509" s="230">
        <f t="shared" si="63"/>
        <v>0.20666666666666669</v>
      </c>
      <c r="DE509" s="273">
        <f t="shared" si="64"/>
        <v>0</v>
      </c>
      <c r="DF509" s="14">
        <f t="shared" si="65"/>
        <v>7</v>
      </c>
      <c r="DG509" s="148">
        <f t="shared" si="66"/>
        <v>1</v>
      </c>
      <c r="DH509" s="148" t="str">
        <f t="shared" si="67"/>
        <v/>
      </c>
      <c r="DI509" s="273">
        <f t="shared" si="68"/>
        <v>1</v>
      </c>
      <c r="DJ509" s="264">
        <f t="shared" si="69"/>
        <v>1</v>
      </c>
      <c r="DL509" s="14" t="str">
        <f>IFERROR(#REF!-AP509,"")</f>
        <v/>
      </c>
      <c r="DN509" s="274" t="str">
        <f>IFERROR(#REF!-M509,"")</f>
        <v/>
      </c>
      <c r="DO509" s="186" t="e">
        <f>IF(#REF!&gt;AQ509,0,1)</f>
        <v>#REF!</v>
      </c>
      <c r="DP509" s="186">
        <f t="shared" si="70"/>
        <v>1</v>
      </c>
      <c r="DQ509" s="186">
        <f t="shared" si="71"/>
        <v>1</v>
      </c>
      <c r="DR509" s="186"/>
      <c r="DS509" s="186"/>
      <c r="DT509" s="186"/>
      <c r="DU509" s="186"/>
      <c r="DV509" s="186"/>
      <c r="DW509" s="186"/>
      <c r="DX509" s="186"/>
      <c r="DY509" s="186"/>
      <c r="DZ509" s="186"/>
      <c r="EA509" s="186"/>
      <c r="EB509" s="186"/>
      <c r="EC509" s="186"/>
      <c r="ED509" s="186"/>
      <c r="EE509" s="186"/>
      <c r="EF509" s="186"/>
      <c r="EG509" s="186"/>
      <c r="EH509" s="186"/>
      <c r="EI509" s="186"/>
      <c r="EJ509" s="186"/>
    </row>
    <row r="510" spans="1:140" s="195" customFormat="1" ht="31.5" hidden="1" customHeight="1" x14ac:dyDescent="0.2">
      <c r="A510" s="214">
        <v>44949</v>
      </c>
      <c r="B510" s="194">
        <v>23</v>
      </c>
      <c r="C510" s="194">
        <v>1</v>
      </c>
      <c r="D510" s="193">
        <v>2023</v>
      </c>
      <c r="E510" s="194">
        <v>405</v>
      </c>
      <c r="F510" s="194">
        <v>620</v>
      </c>
      <c r="G510" s="194">
        <v>9</v>
      </c>
      <c r="H510" s="207" t="s">
        <v>471</v>
      </c>
      <c r="I510" s="148" t="s">
        <v>472</v>
      </c>
      <c r="J510" s="148" t="s">
        <v>193</v>
      </c>
      <c r="K510" s="148">
        <v>1</v>
      </c>
      <c r="L510" s="148">
        <v>5</v>
      </c>
      <c r="M510" s="208">
        <v>233</v>
      </c>
      <c r="N510" s="209">
        <v>214</v>
      </c>
      <c r="O510" s="210">
        <v>251</v>
      </c>
      <c r="P510" s="196"/>
      <c r="Q510" s="196"/>
      <c r="R510" s="196">
        <v>307</v>
      </c>
      <c r="S510" s="196">
        <v>312</v>
      </c>
      <c r="T510" s="196"/>
      <c r="U510" s="196"/>
      <c r="V510" s="196"/>
      <c r="W510" s="196">
        <v>236</v>
      </c>
      <c r="X510" s="196">
        <v>230</v>
      </c>
      <c r="Y510" s="196"/>
      <c r="Z510" s="197"/>
      <c r="AA510" s="197"/>
      <c r="AB510" s="196"/>
      <c r="AC510" s="196">
        <v>305</v>
      </c>
      <c r="AD510" s="196">
        <v>321</v>
      </c>
      <c r="AE510" s="196">
        <v>292</v>
      </c>
      <c r="AF510" s="196"/>
      <c r="AG510" s="196"/>
      <c r="AH510" s="196">
        <v>223</v>
      </c>
      <c r="AI510" s="196">
        <v>222</v>
      </c>
      <c r="AJ510" s="196">
        <v>223</v>
      </c>
      <c r="AK510" s="196"/>
      <c r="AL510" s="197"/>
      <c r="AM510" s="197"/>
      <c r="AN510" s="271">
        <v>307.39999999999998</v>
      </c>
      <c r="AO510" s="271">
        <v>226.8</v>
      </c>
      <c r="AP510" s="218">
        <v>23</v>
      </c>
      <c r="AQ510" s="219">
        <v>157</v>
      </c>
      <c r="AR510" s="217"/>
      <c r="AS510" s="217"/>
      <c r="AT510" s="217"/>
      <c r="AU510" s="217"/>
      <c r="AV510" s="217"/>
      <c r="AW510" s="217"/>
      <c r="AX510" s="217">
        <v>2</v>
      </c>
      <c r="AY510" s="217"/>
      <c r="AZ510" s="217"/>
      <c r="BA510" s="217"/>
      <c r="BB510" s="217"/>
      <c r="BC510" s="217"/>
      <c r="BD510" s="217"/>
      <c r="BE510" s="217"/>
      <c r="BF510" s="217"/>
      <c r="BG510" s="217"/>
      <c r="BH510" s="217"/>
      <c r="BI510" s="217"/>
      <c r="BJ510" s="217">
        <v>1</v>
      </c>
      <c r="BK510" s="217">
        <v>2</v>
      </c>
      <c r="BL510" s="217"/>
      <c r="BM510" s="217"/>
      <c r="BN510" s="217"/>
      <c r="BO510" s="217"/>
      <c r="BP510" s="217"/>
      <c r="BQ510" s="217"/>
      <c r="BR510" s="186" t="s">
        <v>201</v>
      </c>
      <c r="BS510" s="186" t="s">
        <v>202</v>
      </c>
      <c r="BT510" s="186" t="s">
        <v>452</v>
      </c>
      <c r="BU510" s="186"/>
      <c r="BV510" s="186">
        <v>4</v>
      </c>
      <c r="BW510" s="186" t="s">
        <v>470</v>
      </c>
      <c r="BX510" s="186" t="s">
        <v>198</v>
      </c>
      <c r="BY510" s="221">
        <v>1.4999999999999999E-2</v>
      </c>
      <c r="BZ510" s="217">
        <v>2</v>
      </c>
      <c r="CA510" s="217">
        <v>0.4</v>
      </c>
      <c r="CB510" s="217">
        <v>0</v>
      </c>
      <c r="CC510" s="217">
        <v>3</v>
      </c>
      <c r="CD510" s="217">
        <v>0.6</v>
      </c>
      <c r="CE510" s="217">
        <v>0</v>
      </c>
      <c r="CF510" s="186">
        <v>0</v>
      </c>
      <c r="CG510" s="186">
        <v>0</v>
      </c>
      <c r="CH510" s="101">
        <v>0</v>
      </c>
      <c r="CI510" s="101">
        <v>0</v>
      </c>
      <c r="CJ510" s="101">
        <v>0</v>
      </c>
      <c r="CK510" s="101">
        <v>0</v>
      </c>
      <c r="CL510" s="101">
        <v>0</v>
      </c>
      <c r="CM510" s="101">
        <v>0</v>
      </c>
      <c r="CN510" s="101">
        <v>0</v>
      </c>
      <c r="CO510" s="101">
        <v>5</v>
      </c>
      <c r="CP510" s="220">
        <v>1</v>
      </c>
      <c r="CQ510" s="216">
        <v>0</v>
      </c>
      <c r="CR510" s="222"/>
      <c r="CS510" s="198">
        <v>0.23300000000000001</v>
      </c>
      <c r="CT510" s="198">
        <v>0</v>
      </c>
      <c r="CU510" s="198">
        <v>0.2268</v>
      </c>
      <c r="CV510" s="198">
        <v>0</v>
      </c>
      <c r="CW510" s="222">
        <v>0.31931330472102992</v>
      </c>
      <c r="CX510" s="272"/>
      <c r="CY510" s="272">
        <v>0</v>
      </c>
      <c r="CZ510" s="272">
        <v>361</v>
      </c>
      <c r="DA510" s="272"/>
      <c r="DB510" s="272"/>
      <c r="DC510" s="272"/>
      <c r="DD510" s="230">
        <f t="shared" si="63"/>
        <v>0.31931330472102992</v>
      </c>
      <c r="DE510" s="273">
        <f t="shared" si="64"/>
        <v>0</v>
      </c>
      <c r="DF510" s="14">
        <f t="shared" si="65"/>
        <v>5</v>
      </c>
      <c r="DG510" s="148">
        <f t="shared" si="66"/>
        <v>1</v>
      </c>
      <c r="DH510" s="148" t="str">
        <f t="shared" si="67"/>
        <v/>
      </c>
      <c r="DI510" s="273">
        <f t="shared" si="68"/>
        <v>1</v>
      </c>
      <c r="DJ510" s="264">
        <f t="shared" si="69"/>
        <v>1</v>
      </c>
      <c r="DL510" s="14" t="str">
        <f>IFERROR(#REF!-AP510,"")</f>
        <v/>
      </c>
      <c r="DN510" s="274" t="str">
        <f>IFERROR(#REF!-M510,"")</f>
        <v/>
      </c>
      <c r="DO510" s="186" t="e">
        <f>IF(#REF!&gt;AQ510,0,1)</f>
        <v>#REF!</v>
      </c>
      <c r="DP510" s="186">
        <f t="shared" si="70"/>
        <v>1</v>
      </c>
      <c r="DQ510" s="186">
        <f t="shared" si="71"/>
        <v>1</v>
      </c>
      <c r="DR510" s="186"/>
      <c r="DS510" s="186"/>
      <c r="DT510" s="186"/>
      <c r="DU510" s="186"/>
      <c r="DV510" s="186"/>
      <c r="DW510" s="186"/>
      <c r="DX510" s="186"/>
      <c r="DY510" s="186"/>
      <c r="DZ510" s="186"/>
      <c r="EA510" s="186"/>
      <c r="EB510" s="186"/>
      <c r="EC510" s="186"/>
      <c r="ED510" s="186"/>
      <c r="EE510" s="186"/>
      <c r="EF510" s="186"/>
      <c r="EG510" s="186"/>
      <c r="EH510" s="186"/>
      <c r="EI510" s="186"/>
      <c r="EJ510" s="186"/>
    </row>
    <row r="511" spans="1:140" s="195" customFormat="1" ht="31.5" hidden="1" customHeight="1" x14ac:dyDescent="0.2">
      <c r="A511" s="214">
        <v>44949</v>
      </c>
      <c r="B511" s="194">
        <v>23</v>
      </c>
      <c r="C511" s="194">
        <v>1</v>
      </c>
      <c r="D511" s="193">
        <v>2023</v>
      </c>
      <c r="E511" s="194">
        <v>405</v>
      </c>
      <c r="F511" s="194">
        <v>621</v>
      </c>
      <c r="G511" s="194">
        <v>9</v>
      </c>
      <c r="H511" s="207" t="s">
        <v>473</v>
      </c>
      <c r="I511" s="148" t="s">
        <v>474</v>
      </c>
      <c r="J511" s="148" t="s">
        <v>193</v>
      </c>
      <c r="K511" s="148">
        <v>1</v>
      </c>
      <c r="L511" s="148">
        <v>5</v>
      </c>
      <c r="M511" s="208">
        <v>191</v>
      </c>
      <c r="N511" s="209">
        <v>175</v>
      </c>
      <c r="O511" s="210">
        <v>207</v>
      </c>
      <c r="P511" s="196"/>
      <c r="Q511" s="196"/>
      <c r="R511" s="196">
        <v>218</v>
      </c>
      <c r="S511" s="196">
        <v>215</v>
      </c>
      <c r="T511" s="196"/>
      <c r="U511" s="196"/>
      <c r="V511" s="196"/>
      <c r="W511" s="196">
        <v>196</v>
      </c>
      <c r="X511" s="196">
        <v>193</v>
      </c>
      <c r="Y511" s="196"/>
      <c r="Z511" s="197"/>
      <c r="AA511" s="197"/>
      <c r="AB511" s="196"/>
      <c r="AC511" s="196">
        <v>243</v>
      </c>
      <c r="AD511" s="196">
        <v>217</v>
      </c>
      <c r="AE511" s="196">
        <v>219</v>
      </c>
      <c r="AF511" s="196"/>
      <c r="AG511" s="196"/>
      <c r="AH511" s="196">
        <v>199</v>
      </c>
      <c r="AI511" s="196">
        <v>185</v>
      </c>
      <c r="AJ511" s="196">
        <v>191</v>
      </c>
      <c r="AK511" s="196"/>
      <c r="AL511" s="197"/>
      <c r="AM511" s="197"/>
      <c r="AN511" s="271">
        <v>222.4</v>
      </c>
      <c r="AO511" s="271">
        <v>192.8</v>
      </c>
      <c r="AP511" s="218">
        <v>23</v>
      </c>
      <c r="AQ511" s="219">
        <v>157</v>
      </c>
      <c r="AR511" s="217"/>
      <c r="AS511" s="217"/>
      <c r="AT511" s="217"/>
      <c r="AU511" s="217"/>
      <c r="AV511" s="217"/>
      <c r="AW511" s="217"/>
      <c r="AX511" s="217">
        <v>2</v>
      </c>
      <c r="AY511" s="217"/>
      <c r="AZ511" s="217"/>
      <c r="BA511" s="217"/>
      <c r="BB511" s="217"/>
      <c r="BC511" s="217"/>
      <c r="BD511" s="217"/>
      <c r="BE511" s="217"/>
      <c r="BF511" s="217"/>
      <c r="BG511" s="217"/>
      <c r="BH511" s="217"/>
      <c r="BI511" s="217">
        <v>1</v>
      </c>
      <c r="BJ511" s="217">
        <v>1</v>
      </c>
      <c r="BK511" s="217">
        <v>1</v>
      </c>
      <c r="BL511" s="217"/>
      <c r="BM511" s="217"/>
      <c r="BN511" s="217"/>
      <c r="BO511" s="217"/>
      <c r="BP511" s="217"/>
      <c r="BQ511" s="217"/>
      <c r="BR511" s="186" t="s">
        <v>201</v>
      </c>
      <c r="BS511" s="186" t="s">
        <v>202</v>
      </c>
      <c r="BT511" s="186" t="s">
        <v>452</v>
      </c>
      <c r="BU511" s="186"/>
      <c r="BV511" s="186">
        <v>4</v>
      </c>
      <c r="BW511" s="186" t="s">
        <v>470</v>
      </c>
      <c r="BX511" s="186" t="s">
        <v>198</v>
      </c>
      <c r="BY511" s="221">
        <v>1.4999999999999999E-2</v>
      </c>
      <c r="BZ511" s="217">
        <v>2</v>
      </c>
      <c r="CA511" s="217">
        <v>0.4</v>
      </c>
      <c r="CB511" s="217">
        <v>0</v>
      </c>
      <c r="CC511" s="217">
        <v>3</v>
      </c>
      <c r="CD511" s="217">
        <v>0.6</v>
      </c>
      <c r="CE511" s="217">
        <v>0</v>
      </c>
      <c r="CF511" s="186">
        <v>0</v>
      </c>
      <c r="CG511" s="186">
        <v>0</v>
      </c>
      <c r="CH511" s="101">
        <v>0</v>
      </c>
      <c r="CI511" s="101">
        <v>0</v>
      </c>
      <c r="CJ511" s="101">
        <v>0</v>
      </c>
      <c r="CK511" s="101">
        <v>0</v>
      </c>
      <c r="CL511" s="101">
        <v>0</v>
      </c>
      <c r="CM511" s="101">
        <v>0</v>
      </c>
      <c r="CN511" s="101">
        <v>0</v>
      </c>
      <c r="CO511" s="101">
        <v>5</v>
      </c>
      <c r="CP511" s="220">
        <v>1</v>
      </c>
      <c r="CQ511" s="216">
        <v>0</v>
      </c>
      <c r="CR511" s="222"/>
      <c r="CS511" s="198">
        <v>0.191</v>
      </c>
      <c r="CT511" s="198">
        <v>0</v>
      </c>
      <c r="CU511" s="198">
        <v>0.1928</v>
      </c>
      <c r="CV511" s="198">
        <v>0</v>
      </c>
      <c r="CW511" s="222">
        <v>0.1643979057591623</v>
      </c>
      <c r="CX511" s="272"/>
      <c r="CY511" s="272">
        <v>0</v>
      </c>
      <c r="CZ511" s="272">
        <v>361</v>
      </c>
      <c r="DA511" s="272"/>
      <c r="DB511" s="272"/>
      <c r="DC511" s="272"/>
      <c r="DD511" s="230">
        <f t="shared" si="63"/>
        <v>0.16439790575916233</v>
      </c>
      <c r="DE511" s="273">
        <f t="shared" si="64"/>
        <v>0</v>
      </c>
      <c r="DF511" s="14">
        <f t="shared" si="65"/>
        <v>5</v>
      </c>
      <c r="DG511" s="148">
        <f t="shared" si="66"/>
        <v>1</v>
      </c>
      <c r="DH511" s="148" t="str">
        <f t="shared" si="67"/>
        <v/>
      </c>
      <c r="DI511" s="273">
        <f t="shared" si="68"/>
        <v>1</v>
      </c>
      <c r="DJ511" s="264">
        <f t="shared" si="69"/>
        <v>1</v>
      </c>
      <c r="DL511" s="14" t="str">
        <f>IFERROR(#REF!-AP511,"")</f>
        <v/>
      </c>
      <c r="DN511" s="274" t="str">
        <f>IFERROR(#REF!-M511,"")</f>
        <v/>
      </c>
      <c r="DO511" s="186" t="e">
        <f>IF(#REF!&gt;AQ511,0,1)</f>
        <v>#REF!</v>
      </c>
      <c r="DP511" s="186">
        <f t="shared" si="70"/>
        <v>1</v>
      </c>
      <c r="DQ511" s="186">
        <f t="shared" si="71"/>
        <v>1</v>
      </c>
      <c r="DR511" s="186"/>
      <c r="DS511" s="186"/>
      <c r="DT511" s="186"/>
      <c r="DU511" s="186"/>
      <c r="DV511" s="186"/>
      <c r="DW511" s="186"/>
      <c r="DX511" s="186"/>
      <c r="DY511" s="186"/>
      <c r="DZ511" s="186"/>
      <c r="EA511" s="186"/>
      <c r="EB511" s="186"/>
      <c r="EC511" s="186"/>
      <c r="ED511" s="186"/>
      <c r="EE511" s="186"/>
      <c r="EF511" s="186"/>
      <c r="EG511" s="186"/>
      <c r="EH511" s="186"/>
      <c r="EI511" s="186"/>
      <c r="EJ511" s="186"/>
    </row>
    <row r="512" spans="1:140" s="195" customFormat="1" ht="31.5" hidden="1" customHeight="1" x14ac:dyDescent="0.2">
      <c r="A512" s="214">
        <v>44949</v>
      </c>
      <c r="B512" s="194">
        <v>23</v>
      </c>
      <c r="C512" s="194">
        <v>1</v>
      </c>
      <c r="D512" s="193">
        <v>2023</v>
      </c>
      <c r="E512" s="194">
        <v>405</v>
      </c>
      <c r="F512" s="194">
        <v>622</v>
      </c>
      <c r="G512" s="194">
        <v>9</v>
      </c>
      <c r="H512" s="207" t="s">
        <v>475</v>
      </c>
      <c r="I512" s="148" t="s">
        <v>476</v>
      </c>
      <c r="J512" s="148" t="s">
        <v>193</v>
      </c>
      <c r="K512" s="148">
        <v>1</v>
      </c>
      <c r="L512" s="148">
        <v>5</v>
      </c>
      <c r="M512" s="208">
        <v>187</v>
      </c>
      <c r="N512" s="209">
        <v>172</v>
      </c>
      <c r="O512" s="210">
        <v>201</v>
      </c>
      <c r="P512" s="196"/>
      <c r="Q512" s="196"/>
      <c r="R512" s="196">
        <v>237</v>
      </c>
      <c r="S512" s="196">
        <v>237</v>
      </c>
      <c r="T512" s="196"/>
      <c r="U512" s="196"/>
      <c r="V512" s="196"/>
      <c r="W512" s="196">
        <v>210</v>
      </c>
      <c r="X512" s="196">
        <v>212</v>
      </c>
      <c r="Y512" s="196"/>
      <c r="Z512" s="197"/>
      <c r="AA512" s="197">
        <v>143</v>
      </c>
      <c r="AB512" s="196"/>
      <c r="AC512" s="196">
        <v>235</v>
      </c>
      <c r="AD512" s="196">
        <v>237</v>
      </c>
      <c r="AE512" s="196">
        <v>234</v>
      </c>
      <c r="AF512" s="196"/>
      <c r="AG512" s="196"/>
      <c r="AH512" s="196">
        <v>181</v>
      </c>
      <c r="AI512" s="196">
        <v>182</v>
      </c>
      <c r="AJ512" s="196">
        <v>182</v>
      </c>
      <c r="AK512" s="196"/>
      <c r="AL512" s="197">
        <v>138</v>
      </c>
      <c r="AM512" s="197">
        <v>139</v>
      </c>
      <c r="AN512" s="271">
        <v>236</v>
      </c>
      <c r="AO512" s="271">
        <v>193.4</v>
      </c>
      <c r="AP512" s="218">
        <v>23</v>
      </c>
      <c r="AQ512" s="219">
        <v>157</v>
      </c>
      <c r="AR512" s="217">
        <v>25.714285714285719</v>
      </c>
      <c r="AS512" s="217">
        <v>140</v>
      </c>
      <c r="AT512" s="217"/>
      <c r="AU512" s="217"/>
      <c r="AV512" s="217"/>
      <c r="AW512" s="217"/>
      <c r="AX512" s="217">
        <v>4</v>
      </c>
      <c r="AY512" s="217"/>
      <c r="AZ512" s="217"/>
      <c r="BA512" s="217"/>
      <c r="BB512" s="217"/>
      <c r="BC512" s="217"/>
      <c r="BD512" s="217"/>
      <c r="BE512" s="217"/>
      <c r="BF512" s="217"/>
      <c r="BG512" s="217"/>
      <c r="BH512" s="217"/>
      <c r="BI512" s="217">
        <v>1</v>
      </c>
      <c r="BJ512" s="217">
        <v>1</v>
      </c>
      <c r="BK512" s="217">
        <v>1</v>
      </c>
      <c r="BL512" s="217">
        <v>1</v>
      </c>
      <c r="BM512" s="217"/>
      <c r="BN512" s="217"/>
      <c r="BO512" s="217"/>
      <c r="BP512" s="217"/>
      <c r="BQ512" s="217"/>
      <c r="BR512" s="186" t="s">
        <v>201</v>
      </c>
      <c r="BS512" s="186" t="s">
        <v>202</v>
      </c>
      <c r="BT512" s="186" t="s">
        <v>452</v>
      </c>
      <c r="BU512" s="186"/>
      <c r="BV512" s="186">
        <v>4</v>
      </c>
      <c r="BW512" s="186" t="s">
        <v>470</v>
      </c>
      <c r="BX512" s="186" t="s">
        <v>198</v>
      </c>
      <c r="BY512" s="221">
        <v>1.4999999999999999E-2</v>
      </c>
      <c r="BZ512" s="217">
        <v>4</v>
      </c>
      <c r="CA512" s="217">
        <v>0.8</v>
      </c>
      <c r="CB512" s="217">
        <v>0</v>
      </c>
      <c r="CC512" s="217">
        <v>4</v>
      </c>
      <c r="CD512" s="217">
        <v>0.8</v>
      </c>
      <c r="CE512" s="217">
        <v>0</v>
      </c>
      <c r="CF512" s="186">
        <v>0</v>
      </c>
      <c r="CG512" s="186">
        <v>1</v>
      </c>
      <c r="CH512" s="101">
        <v>0</v>
      </c>
      <c r="CI512" s="101">
        <v>0</v>
      </c>
      <c r="CJ512" s="101">
        <v>0</v>
      </c>
      <c r="CK512" s="101">
        <v>0</v>
      </c>
      <c r="CL512" s="101">
        <v>0</v>
      </c>
      <c r="CM512" s="101">
        <v>0</v>
      </c>
      <c r="CN512" s="101">
        <v>0</v>
      </c>
      <c r="CO512" s="101">
        <v>8</v>
      </c>
      <c r="CP512" s="220">
        <v>1</v>
      </c>
      <c r="CQ512" s="216">
        <v>0</v>
      </c>
      <c r="CR512" s="222"/>
      <c r="CS512" s="198">
        <v>0.29920000000000002</v>
      </c>
      <c r="CT512" s="198">
        <v>0</v>
      </c>
      <c r="CU512" s="198">
        <v>0.30943999999999999</v>
      </c>
      <c r="CV512" s="198">
        <v>0</v>
      </c>
      <c r="CW512" s="222">
        <v>0.26203208556149732</v>
      </c>
      <c r="CX512" s="272">
        <v>6.222222222222222E-2</v>
      </c>
      <c r="CY512" s="272">
        <v>0</v>
      </c>
      <c r="CZ512" s="272">
        <v>361</v>
      </c>
      <c r="DA512" s="272"/>
      <c r="DB512" s="272"/>
      <c r="DC512" s="272"/>
      <c r="DD512" s="230">
        <f t="shared" si="63"/>
        <v>0.26203208556149732</v>
      </c>
      <c r="DE512" s="273">
        <f t="shared" si="64"/>
        <v>0</v>
      </c>
      <c r="DF512" s="14">
        <f t="shared" si="65"/>
        <v>8</v>
      </c>
      <c r="DG512" s="148">
        <f t="shared" si="66"/>
        <v>2</v>
      </c>
      <c r="DH512" s="148">
        <f t="shared" si="67"/>
        <v>0</v>
      </c>
      <c r="DI512" s="273">
        <f t="shared" si="68"/>
        <v>2</v>
      </c>
      <c r="DJ512" s="264">
        <f t="shared" si="69"/>
        <v>1</v>
      </c>
      <c r="DL512" s="14" t="str">
        <f>IFERROR(#REF!-AP512,"")</f>
        <v/>
      </c>
      <c r="DN512" s="274" t="str">
        <f>IFERROR(#REF!-M512,"")</f>
        <v/>
      </c>
      <c r="DO512" s="186" t="e">
        <f>IF(#REF!&gt;AQ512,0,1)</f>
        <v>#REF!</v>
      </c>
      <c r="DP512" s="186">
        <f t="shared" si="70"/>
        <v>1</v>
      </c>
      <c r="DQ512" s="186">
        <f t="shared" si="71"/>
        <v>1</v>
      </c>
      <c r="DR512" s="186"/>
      <c r="DS512" s="186"/>
      <c r="DT512" s="186"/>
      <c r="DU512" s="186"/>
      <c r="DV512" s="186"/>
      <c r="DW512" s="186"/>
      <c r="DX512" s="186"/>
      <c r="DY512" s="186"/>
      <c r="DZ512" s="186"/>
      <c r="EA512" s="186"/>
      <c r="EB512" s="186"/>
      <c r="EC512" s="186"/>
      <c r="ED512" s="186"/>
      <c r="EE512" s="186"/>
      <c r="EF512" s="186"/>
      <c r="EG512" s="186"/>
      <c r="EH512" s="186"/>
      <c r="EI512" s="186"/>
      <c r="EJ512" s="186"/>
    </row>
    <row r="513" spans="1:140" s="195" customFormat="1" ht="31.5" hidden="1" customHeight="1" x14ac:dyDescent="0.2">
      <c r="A513" s="214">
        <v>44949</v>
      </c>
      <c r="B513" s="194">
        <v>23</v>
      </c>
      <c r="C513" s="194">
        <v>1</v>
      </c>
      <c r="D513" s="193">
        <v>2023</v>
      </c>
      <c r="E513" s="194">
        <v>416</v>
      </c>
      <c r="F513" s="194">
        <v>659</v>
      </c>
      <c r="G513" s="194">
        <v>9</v>
      </c>
      <c r="H513" s="207" t="s">
        <v>442</v>
      </c>
      <c r="I513" s="148" t="s">
        <v>443</v>
      </c>
      <c r="J513" s="148" t="s">
        <v>193</v>
      </c>
      <c r="K513" s="148">
        <v>2</v>
      </c>
      <c r="L513" s="148">
        <v>1</v>
      </c>
      <c r="M513" s="208">
        <v>301</v>
      </c>
      <c r="N513" s="209">
        <v>283</v>
      </c>
      <c r="O513" s="210">
        <v>322</v>
      </c>
      <c r="P513" s="196"/>
      <c r="Q513" s="196">
        <v>422</v>
      </c>
      <c r="R513" s="196"/>
      <c r="S513" s="196"/>
      <c r="T513" s="196"/>
      <c r="U513" s="196"/>
      <c r="V513" s="196">
        <v>301</v>
      </c>
      <c r="W513" s="196"/>
      <c r="X513" s="196"/>
      <c r="Y513" s="196"/>
      <c r="Z513" s="197">
        <v>123</v>
      </c>
      <c r="AA513" s="197"/>
      <c r="AB513" s="196"/>
      <c r="AC513" s="196"/>
      <c r="AD513" s="196"/>
      <c r="AE513" s="196"/>
      <c r="AF513" s="196"/>
      <c r="AG513" s="196"/>
      <c r="AH513" s="196"/>
      <c r="AI513" s="196"/>
      <c r="AJ513" s="196"/>
      <c r="AK513" s="196"/>
      <c r="AL513" s="197"/>
      <c r="AM513" s="197"/>
      <c r="AN513" s="271">
        <v>422</v>
      </c>
      <c r="AO513" s="271">
        <v>301</v>
      </c>
      <c r="AP513" s="218">
        <v>55</v>
      </c>
      <c r="AQ513" s="219">
        <v>131</v>
      </c>
      <c r="AR513" s="217">
        <v>58.536585365853661</v>
      </c>
      <c r="AS513" s="217">
        <v>123</v>
      </c>
      <c r="AT513" s="217"/>
      <c r="AU513" s="217"/>
      <c r="AV513" s="217">
        <v>513</v>
      </c>
      <c r="AW513" s="217"/>
      <c r="AX513" s="217"/>
      <c r="AY513" s="217">
        <v>3</v>
      </c>
      <c r="AZ513" s="217">
        <v>2</v>
      </c>
      <c r="BA513" s="217"/>
      <c r="BB513" s="217"/>
      <c r="BC513" s="217"/>
      <c r="BD513" s="217"/>
      <c r="BE513" s="217"/>
      <c r="BF513" s="217"/>
      <c r="BG513" s="217"/>
      <c r="BH513" s="217"/>
      <c r="BI513" s="217"/>
      <c r="BJ513" s="217"/>
      <c r="BK513" s="217"/>
      <c r="BL513" s="217"/>
      <c r="BM513" s="217"/>
      <c r="BN513" s="217"/>
      <c r="BO513" s="217"/>
      <c r="BP513" s="217"/>
      <c r="BQ513" s="217"/>
      <c r="BR513" s="186" t="s">
        <v>194</v>
      </c>
      <c r="BS513" s="186" t="s">
        <v>195</v>
      </c>
      <c r="BT513" s="186" t="s">
        <v>444</v>
      </c>
      <c r="BU513" s="186" t="s">
        <v>197</v>
      </c>
      <c r="BV513" s="186">
        <v>4</v>
      </c>
      <c r="BW513" s="186" t="s">
        <v>445</v>
      </c>
      <c r="BX513" s="186" t="s">
        <v>198</v>
      </c>
      <c r="BY513" s="221">
        <v>1.4999999999999999E-2</v>
      </c>
      <c r="BZ513" s="217">
        <v>5</v>
      </c>
      <c r="CA513" s="217">
        <v>5</v>
      </c>
      <c r="CB513" s="217">
        <v>518</v>
      </c>
      <c r="CC513" s="217">
        <v>0</v>
      </c>
      <c r="CD513" s="217">
        <v>0</v>
      </c>
      <c r="CE513" s="217">
        <v>0</v>
      </c>
      <c r="CF513" s="186">
        <v>0</v>
      </c>
      <c r="CG513" s="186">
        <v>0</v>
      </c>
      <c r="CH513" s="101">
        <v>3</v>
      </c>
      <c r="CI513" s="101">
        <v>2</v>
      </c>
      <c r="CJ513" s="101">
        <v>0</v>
      </c>
      <c r="CK513" s="101">
        <v>0</v>
      </c>
      <c r="CL513" s="101">
        <v>0</v>
      </c>
      <c r="CM513" s="101">
        <v>0</v>
      </c>
      <c r="CN513" s="101">
        <v>0</v>
      </c>
      <c r="CO513" s="101">
        <v>5</v>
      </c>
      <c r="CP513" s="220">
        <v>5</v>
      </c>
      <c r="CQ513" s="216">
        <v>518</v>
      </c>
      <c r="CR513" s="222">
        <v>9.6525096525096523E-3</v>
      </c>
      <c r="CS513" s="198">
        <v>1.5049999999999999</v>
      </c>
      <c r="CT513" s="198">
        <v>155.91800000000001</v>
      </c>
      <c r="CU513" s="198">
        <v>1.5049999999999999</v>
      </c>
      <c r="CV513" s="198">
        <v>155.91800000000001</v>
      </c>
      <c r="CW513" s="222">
        <v>0.4019933554817276</v>
      </c>
      <c r="CX513" s="272">
        <v>8.5416666666666669E-2</v>
      </c>
      <c r="CY513" s="272">
        <v>467495.00000000012</v>
      </c>
      <c r="CZ513" s="272">
        <v>361</v>
      </c>
      <c r="DA513" s="272"/>
      <c r="DB513" s="272"/>
      <c r="DC513" s="272"/>
      <c r="DD513" s="230">
        <f t="shared" si="63"/>
        <v>0.4019933554817276</v>
      </c>
      <c r="DE513" s="273">
        <f t="shared" si="64"/>
        <v>513</v>
      </c>
      <c r="DF513" s="14">
        <f t="shared" si="65"/>
        <v>5</v>
      </c>
      <c r="DG513" s="148">
        <f t="shared" si="66"/>
        <v>5</v>
      </c>
      <c r="DH513" s="148">
        <f t="shared" si="67"/>
        <v>0.1</v>
      </c>
      <c r="DI513" s="273">
        <f t="shared" si="68"/>
        <v>518</v>
      </c>
      <c r="DJ513" s="264">
        <f t="shared" si="69"/>
        <v>9.6525096525096523E-3</v>
      </c>
      <c r="DL513" s="14" t="str">
        <f>IFERROR(#REF!-AP513,"")</f>
        <v/>
      </c>
      <c r="DN513" s="274" t="str">
        <f>IFERROR(#REF!-M513,"")</f>
        <v/>
      </c>
      <c r="DO513" s="186" t="e">
        <f>IF(#REF!&gt;AQ513,0,1)</f>
        <v>#REF!</v>
      </c>
      <c r="DP513" s="186">
        <f t="shared" si="70"/>
        <v>1</v>
      </c>
      <c r="DQ513" s="186">
        <f t="shared" si="71"/>
        <v>1</v>
      </c>
      <c r="DR513" s="186"/>
      <c r="DS513" s="186"/>
      <c r="DT513" s="186"/>
      <c r="DU513" s="186"/>
      <c r="DV513" s="186"/>
      <c r="DW513" s="186"/>
      <c r="DX513" s="186"/>
      <c r="DY513" s="186"/>
      <c r="DZ513" s="186"/>
      <c r="EA513" s="186"/>
      <c r="EB513" s="186"/>
      <c r="EC513" s="186"/>
      <c r="ED513" s="186"/>
      <c r="EE513" s="186"/>
      <c r="EF513" s="186"/>
      <c r="EG513" s="186"/>
      <c r="EH513" s="186"/>
      <c r="EI513" s="186"/>
      <c r="EJ513" s="186"/>
    </row>
    <row r="514" spans="1:140" s="195" customFormat="1" ht="31.5" hidden="1" customHeight="1" x14ac:dyDescent="0.2">
      <c r="A514" s="214">
        <v>44949</v>
      </c>
      <c r="B514" s="194">
        <v>23</v>
      </c>
      <c r="C514" s="194">
        <v>1</v>
      </c>
      <c r="D514" s="193">
        <v>2023</v>
      </c>
      <c r="E514" s="194">
        <v>57</v>
      </c>
      <c r="F514" s="194">
        <v>135</v>
      </c>
      <c r="G514" s="194">
        <v>25</v>
      </c>
      <c r="H514" s="207" t="s">
        <v>433</v>
      </c>
      <c r="I514" s="148" t="s">
        <v>434</v>
      </c>
      <c r="J514" s="148" t="s">
        <v>253</v>
      </c>
      <c r="K514" s="148">
        <v>12</v>
      </c>
      <c r="L514" s="148">
        <v>1</v>
      </c>
      <c r="M514" s="208">
        <v>10</v>
      </c>
      <c r="N514" s="209">
        <v>9</v>
      </c>
      <c r="O514" s="210">
        <v>11</v>
      </c>
      <c r="P514" s="196"/>
      <c r="Q514" s="196">
        <v>16</v>
      </c>
      <c r="R514" s="196">
        <v>15</v>
      </c>
      <c r="S514" s="196">
        <v>15</v>
      </c>
      <c r="T514" s="196"/>
      <c r="U514" s="196"/>
      <c r="V514" s="196">
        <v>11</v>
      </c>
      <c r="W514" s="196">
        <v>11</v>
      </c>
      <c r="X514" s="196">
        <v>11</v>
      </c>
      <c r="Y514" s="196"/>
      <c r="Z514" s="197">
        <v>97</v>
      </c>
      <c r="AA514" s="197">
        <v>97</v>
      </c>
      <c r="AB514" s="196"/>
      <c r="AC514" s="196"/>
      <c r="AD514" s="196">
        <v>18</v>
      </c>
      <c r="AE514" s="196">
        <v>14</v>
      </c>
      <c r="AF514" s="196"/>
      <c r="AG514" s="196"/>
      <c r="AH514" s="196"/>
      <c r="AI514" s="196">
        <v>12</v>
      </c>
      <c r="AJ514" s="196">
        <v>11</v>
      </c>
      <c r="AK514" s="196"/>
      <c r="AL514" s="197"/>
      <c r="AM514" s="197">
        <v>100</v>
      </c>
      <c r="AN514" s="271">
        <v>15.6</v>
      </c>
      <c r="AO514" s="271">
        <v>11.2</v>
      </c>
      <c r="AP514" s="218">
        <v>345</v>
      </c>
      <c r="AQ514" s="219">
        <v>125</v>
      </c>
      <c r="AR514" s="217">
        <v>440.81632653061229</v>
      </c>
      <c r="AS514" s="217">
        <v>98</v>
      </c>
      <c r="AT514" s="217"/>
      <c r="AU514" s="217"/>
      <c r="AV514" s="217"/>
      <c r="AW514" s="217">
        <v>4</v>
      </c>
      <c r="AX514" s="217"/>
      <c r="AY514" s="217">
        <v>5</v>
      </c>
      <c r="AZ514" s="217"/>
      <c r="BA514" s="217"/>
      <c r="BB514" s="217"/>
      <c r="BC514" s="217"/>
      <c r="BD514" s="217"/>
      <c r="BE514" s="217"/>
      <c r="BF514" s="217"/>
      <c r="BG514" s="217"/>
      <c r="BH514" s="217">
        <v>5280</v>
      </c>
      <c r="BI514" s="217">
        <v>3</v>
      </c>
      <c r="BJ514" s="217">
        <v>10</v>
      </c>
      <c r="BK514" s="217">
        <v>10</v>
      </c>
      <c r="BL514" s="217"/>
      <c r="BM514" s="217">
        <v>2</v>
      </c>
      <c r="BN514" s="217"/>
      <c r="BO514" s="217"/>
      <c r="BP514" s="217"/>
      <c r="BQ514" s="217"/>
      <c r="BR514" s="186" t="s">
        <v>413</v>
      </c>
      <c r="BS514" s="186" t="s">
        <v>414</v>
      </c>
      <c r="BT514" s="186"/>
      <c r="BU514" s="186"/>
      <c r="BV514" s="186">
        <v>4</v>
      </c>
      <c r="BW514" s="186" t="s">
        <v>433</v>
      </c>
      <c r="BX514" s="186" t="s">
        <v>257</v>
      </c>
      <c r="BY514" s="221">
        <v>0.02</v>
      </c>
      <c r="BZ514" s="217">
        <v>9</v>
      </c>
      <c r="CA514" s="217">
        <v>9</v>
      </c>
      <c r="CB514" s="217">
        <v>9</v>
      </c>
      <c r="CC514" s="217">
        <v>25</v>
      </c>
      <c r="CD514" s="217">
        <v>25</v>
      </c>
      <c r="CE514" s="217">
        <v>5305</v>
      </c>
      <c r="CF514" s="186">
        <v>7</v>
      </c>
      <c r="CG514" s="186">
        <v>10</v>
      </c>
      <c r="CH514" s="101">
        <v>15</v>
      </c>
      <c r="CI514" s="101">
        <v>0</v>
      </c>
      <c r="CJ514" s="101">
        <v>2</v>
      </c>
      <c r="CK514" s="101">
        <v>0</v>
      </c>
      <c r="CL514" s="101">
        <v>0</v>
      </c>
      <c r="CM514" s="101">
        <v>0</v>
      </c>
      <c r="CN514" s="101">
        <v>0</v>
      </c>
      <c r="CO514" s="101">
        <v>34</v>
      </c>
      <c r="CP514" s="220">
        <v>34</v>
      </c>
      <c r="CQ514" s="216">
        <v>5314</v>
      </c>
      <c r="CR514" s="222">
        <v>6.3981934512608203E-3</v>
      </c>
      <c r="CS514" s="198">
        <v>0.34</v>
      </c>
      <c r="CT514" s="198">
        <v>53.14</v>
      </c>
      <c r="CU514" s="198">
        <v>0.38080000000000003</v>
      </c>
      <c r="CV514" s="198">
        <v>59.516800000000003</v>
      </c>
      <c r="CW514" s="222">
        <v>0.55999999999999994</v>
      </c>
      <c r="CX514" s="272">
        <v>7.7129629629629617E-2</v>
      </c>
      <c r="CY514" s="272">
        <v>30083278.63636364</v>
      </c>
      <c r="CZ514" s="272">
        <v>361</v>
      </c>
      <c r="DA514" s="272"/>
      <c r="DB514" s="272"/>
      <c r="DC514" s="272"/>
      <c r="DD514" s="230">
        <f t="shared" si="63"/>
        <v>0.55999999999999994</v>
      </c>
      <c r="DE514" s="273">
        <f t="shared" si="64"/>
        <v>5280</v>
      </c>
      <c r="DF514" s="14">
        <f t="shared" si="65"/>
        <v>34</v>
      </c>
      <c r="DG514" s="148">
        <f t="shared" si="66"/>
        <v>34</v>
      </c>
      <c r="DH514" s="148">
        <f t="shared" si="67"/>
        <v>0.1</v>
      </c>
      <c r="DI514" s="273">
        <f t="shared" si="68"/>
        <v>5314</v>
      </c>
      <c r="DJ514" s="264">
        <f t="shared" si="69"/>
        <v>6.3981934512608203E-3</v>
      </c>
      <c r="DL514" s="14" t="str">
        <f>IFERROR(#REF!-AP514,"")</f>
        <v/>
      </c>
      <c r="DN514" s="274" t="str">
        <f>IFERROR(#REF!-M514,"")</f>
        <v/>
      </c>
      <c r="DO514" s="186" t="e">
        <f>IF(#REF!&gt;AQ514,0,1)</f>
        <v>#REF!</v>
      </c>
      <c r="DP514" s="186">
        <f t="shared" si="70"/>
        <v>1</v>
      </c>
      <c r="DQ514" s="186">
        <f t="shared" si="71"/>
        <v>0</v>
      </c>
      <c r="DR514" s="186"/>
      <c r="DS514" s="186"/>
      <c r="DT514" s="186"/>
      <c r="DU514" s="186"/>
      <c r="DV514" s="186"/>
      <c r="DW514" s="186"/>
      <c r="DX514" s="186"/>
      <c r="DY514" s="186"/>
      <c r="DZ514" s="186"/>
      <c r="EA514" s="186"/>
      <c r="EB514" s="186"/>
      <c r="EC514" s="186"/>
      <c r="ED514" s="186"/>
      <c r="EE514" s="186"/>
      <c r="EF514" s="186"/>
      <c r="EG514" s="186"/>
      <c r="EH514" s="186"/>
      <c r="EI514" s="186"/>
      <c r="EJ514" s="186"/>
    </row>
    <row r="515" spans="1:140" s="195" customFormat="1" ht="31.5" hidden="1" customHeight="1" x14ac:dyDescent="0.2">
      <c r="A515" s="214">
        <v>44949</v>
      </c>
      <c r="B515" s="194">
        <v>23</v>
      </c>
      <c r="C515" s="194">
        <v>1</v>
      </c>
      <c r="D515" s="193">
        <v>2023</v>
      </c>
      <c r="E515" s="194">
        <v>53</v>
      </c>
      <c r="F515" s="194">
        <v>131</v>
      </c>
      <c r="G515" s="194">
        <v>28</v>
      </c>
      <c r="H515" s="207" t="s">
        <v>382</v>
      </c>
      <c r="I515" s="148" t="s">
        <v>383</v>
      </c>
      <c r="J515" s="148" t="s">
        <v>263</v>
      </c>
      <c r="K515" s="148">
        <v>25</v>
      </c>
      <c r="L515" s="148">
        <v>1</v>
      </c>
      <c r="M515" s="208">
        <v>10</v>
      </c>
      <c r="N515" s="209">
        <v>9</v>
      </c>
      <c r="O515" s="210">
        <v>10</v>
      </c>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c r="AO515" s="271"/>
      <c r="AP515" s="218">
        <v>910</v>
      </c>
      <c r="AQ515" s="219">
        <v>99</v>
      </c>
      <c r="AR515" s="217"/>
      <c r="AS515" s="217"/>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t="s">
        <v>201</v>
      </c>
      <c r="BS515" s="186" t="s">
        <v>202</v>
      </c>
      <c r="BT515" s="186" t="s">
        <v>384</v>
      </c>
      <c r="BU515" s="186"/>
      <c r="BV515" s="186">
        <v>4</v>
      </c>
      <c r="BW515" s="186" t="s">
        <v>382</v>
      </c>
      <c r="BX515" s="186" t="s">
        <v>257</v>
      </c>
      <c r="BY515" s="221">
        <v>0.02</v>
      </c>
      <c r="BZ515" s="217">
        <v>0</v>
      </c>
      <c r="CA515" s="217">
        <v>0</v>
      </c>
      <c r="CB515" s="217">
        <v>0</v>
      </c>
      <c r="CC515" s="217">
        <v>0</v>
      </c>
      <c r="CD515" s="217">
        <v>0</v>
      </c>
      <c r="CE515" s="217">
        <v>0</v>
      </c>
      <c r="CF515" s="186">
        <v>0</v>
      </c>
      <c r="CG515" s="186">
        <v>0</v>
      </c>
      <c r="CH515" s="101">
        <v>0</v>
      </c>
      <c r="CI515" s="101">
        <v>0</v>
      </c>
      <c r="CJ515" s="101">
        <v>0</v>
      </c>
      <c r="CK515" s="101">
        <v>0</v>
      </c>
      <c r="CL515" s="101">
        <v>0</v>
      </c>
      <c r="CM515" s="101">
        <v>0</v>
      </c>
      <c r="CN515" s="101">
        <v>0</v>
      </c>
      <c r="CO515" s="101">
        <v>0</v>
      </c>
      <c r="CP515" s="220">
        <v>0</v>
      </c>
      <c r="CQ515" s="216">
        <v>0</v>
      </c>
      <c r="CR515" s="222"/>
      <c r="CS515" s="198">
        <v>0</v>
      </c>
      <c r="CT515" s="198">
        <v>0</v>
      </c>
      <c r="CU515" s="198"/>
      <c r="CV515" s="198"/>
      <c r="CW515" s="222"/>
      <c r="CX515" s="272"/>
      <c r="CY515" s="272">
        <v>0</v>
      </c>
      <c r="CZ515" s="272">
        <v>361</v>
      </c>
      <c r="DA515" s="272"/>
      <c r="DB515" s="272"/>
      <c r="DC515" s="272"/>
      <c r="DD515" s="230">
        <f t="shared" si="63"/>
        <v>-1</v>
      </c>
      <c r="DE515" s="273">
        <f t="shared" si="64"/>
        <v>0</v>
      </c>
      <c r="DF515" s="14">
        <f t="shared" si="65"/>
        <v>0</v>
      </c>
      <c r="DG515" s="148">
        <f t="shared" si="66"/>
        <v>0</v>
      </c>
      <c r="DH515" s="148" t="str">
        <f t="shared" si="67"/>
        <v/>
      </c>
      <c r="DI515" s="273">
        <f t="shared" si="68"/>
        <v>0</v>
      </c>
      <c r="DJ515" s="264" t="str">
        <f t="shared" si="69"/>
        <v/>
      </c>
      <c r="DL515" s="14" t="str">
        <f>IFERROR(#REF!-AP515,"")</f>
        <v/>
      </c>
      <c r="DN515" s="274" t="str">
        <f>IFERROR(#REF!-M515,"")</f>
        <v/>
      </c>
      <c r="DO515" s="186" t="e">
        <f>IF(#REF!&gt;AQ515,0,1)</f>
        <v>#REF!</v>
      </c>
      <c r="DP515" s="186">
        <f t="shared" si="70"/>
        <v>0</v>
      </c>
      <c r="DQ515" s="186">
        <f t="shared" si="71"/>
        <v>1</v>
      </c>
      <c r="DR515" s="186"/>
      <c r="DS515" s="186"/>
      <c r="DT515" s="186"/>
      <c r="DU515" s="186"/>
      <c r="DV515" s="186"/>
      <c r="DW515" s="186"/>
      <c r="DX515" s="186"/>
      <c r="DY515" s="186"/>
      <c r="DZ515" s="186"/>
      <c r="EA515" s="186"/>
      <c r="EB515" s="186"/>
      <c r="EC515" s="186"/>
      <c r="ED515" s="186"/>
      <c r="EE515" s="186"/>
      <c r="EF515" s="186"/>
      <c r="EG515" s="186"/>
      <c r="EH515" s="186"/>
      <c r="EI515" s="186"/>
      <c r="EJ515" s="186"/>
    </row>
    <row r="516" spans="1:140" s="195" customFormat="1" ht="31.5" hidden="1" customHeight="1" x14ac:dyDescent="0.2">
      <c r="A516" s="214">
        <v>44949</v>
      </c>
      <c r="B516" s="194">
        <v>23</v>
      </c>
      <c r="C516" s="194">
        <v>1</v>
      </c>
      <c r="D516" s="193">
        <v>2023</v>
      </c>
      <c r="E516" s="194">
        <v>4</v>
      </c>
      <c r="F516" s="194">
        <v>11</v>
      </c>
      <c r="G516" s="194">
        <v>46</v>
      </c>
      <c r="H516" s="207" t="s">
        <v>268</v>
      </c>
      <c r="I516" s="148" t="s">
        <v>269</v>
      </c>
      <c r="J516" s="148" t="s">
        <v>270</v>
      </c>
      <c r="K516" s="148">
        <v>2</v>
      </c>
      <c r="L516" s="148">
        <v>2</v>
      </c>
      <c r="M516" s="208">
        <v>212</v>
      </c>
      <c r="N516" s="209">
        <v>197</v>
      </c>
      <c r="O516" s="210">
        <v>226</v>
      </c>
      <c r="P516" s="196"/>
      <c r="Q516" s="196">
        <v>244</v>
      </c>
      <c r="R516" s="196">
        <v>256</v>
      </c>
      <c r="S516" s="196">
        <v>266</v>
      </c>
      <c r="T516" s="196"/>
      <c r="U516" s="196"/>
      <c r="V516" s="196">
        <v>211</v>
      </c>
      <c r="W516" s="196">
        <v>213</v>
      </c>
      <c r="X516" s="196">
        <v>208</v>
      </c>
      <c r="Y516" s="196"/>
      <c r="Z516" s="197"/>
      <c r="AA516" s="197"/>
      <c r="AB516" s="196"/>
      <c r="AC516" s="196">
        <v>263</v>
      </c>
      <c r="AD516" s="196">
        <v>267</v>
      </c>
      <c r="AE516" s="196">
        <v>263</v>
      </c>
      <c r="AF516" s="196"/>
      <c r="AG516" s="196"/>
      <c r="AH516" s="196">
        <v>216</v>
      </c>
      <c r="AI516" s="196">
        <v>210</v>
      </c>
      <c r="AJ516" s="196">
        <v>215</v>
      </c>
      <c r="AK516" s="196"/>
      <c r="AL516" s="197"/>
      <c r="AM516" s="197"/>
      <c r="AN516" s="271">
        <v>259.83333333333331</v>
      </c>
      <c r="AO516" s="271">
        <v>212.16666666666671</v>
      </c>
      <c r="AP516" s="218">
        <v>48</v>
      </c>
      <c r="AQ516" s="219">
        <v>195</v>
      </c>
      <c r="AR516" s="217"/>
      <c r="AS516" s="217"/>
      <c r="AT516" s="217"/>
      <c r="AU516" s="217"/>
      <c r="AV516" s="217">
        <v>360</v>
      </c>
      <c r="AW516" s="217"/>
      <c r="AX516" s="217"/>
      <c r="AY516" s="217">
        <v>2</v>
      </c>
      <c r="AZ516" s="217">
        <v>2</v>
      </c>
      <c r="BA516" s="217"/>
      <c r="BB516" s="217"/>
      <c r="BC516" s="217"/>
      <c r="BD516" s="217"/>
      <c r="BE516" s="217"/>
      <c r="BF516" s="217"/>
      <c r="BG516" s="217"/>
      <c r="BH516" s="217">
        <v>272</v>
      </c>
      <c r="BI516" s="217">
        <v>1</v>
      </c>
      <c r="BJ516" s="217">
        <v>2</v>
      </c>
      <c r="BK516" s="217">
        <v>4</v>
      </c>
      <c r="BL516" s="217"/>
      <c r="BM516" s="217">
        <v>1</v>
      </c>
      <c r="BN516" s="217"/>
      <c r="BO516" s="217"/>
      <c r="BP516" s="217"/>
      <c r="BQ516" s="217"/>
      <c r="BR516" s="186" t="s">
        <v>201</v>
      </c>
      <c r="BS516" s="186" t="s">
        <v>202</v>
      </c>
      <c r="BT516" s="186" t="s">
        <v>271</v>
      </c>
      <c r="BU516" s="186"/>
      <c r="BV516" s="186">
        <v>4</v>
      </c>
      <c r="BW516" s="186" t="s">
        <v>336</v>
      </c>
      <c r="BX516" s="186" t="s">
        <v>257</v>
      </c>
      <c r="BY516" s="221">
        <v>0.02</v>
      </c>
      <c r="BZ516" s="217">
        <v>4</v>
      </c>
      <c r="CA516" s="217">
        <v>2</v>
      </c>
      <c r="CB516" s="217">
        <v>362</v>
      </c>
      <c r="CC516" s="217">
        <v>8</v>
      </c>
      <c r="CD516" s="217">
        <v>4</v>
      </c>
      <c r="CE516" s="217">
        <v>276</v>
      </c>
      <c r="CF516" s="186">
        <v>0</v>
      </c>
      <c r="CG516" s="186">
        <v>1</v>
      </c>
      <c r="CH516" s="101">
        <v>3</v>
      </c>
      <c r="CI516" s="101">
        <v>1</v>
      </c>
      <c r="CJ516" s="101">
        <v>0</v>
      </c>
      <c r="CK516" s="101">
        <v>0</v>
      </c>
      <c r="CL516" s="101">
        <v>0</v>
      </c>
      <c r="CM516" s="101">
        <v>0</v>
      </c>
      <c r="CN516" s="101">
        <v>0</v>
      </c>
      <c r="CO516" s="101">
        <v>12</v>
      </c>
      <c r="CP516" s="220">
        <v>6</v>
      </c>
      <c r="CQ516" s="216">
        <v>638</v>
      </c>
      <c r="CR516" s="222">
        <v>9.4043887147335428E-3</v>
      </c>
      <c r="CS516" s="198">
        <v>1.272</v>
      </c>
      <c r="CT516" s="198">
        <v>135.256</v>
      </c>
      <c r="CU516" s="198">
        <v>1.2729999999999999</v>
      </c>
      <c r="CV516" s="198">
        <v>135.36233333333331</v>
      </c>
      <c r="CW516" s="222">
        <v>0.22562893081761001</v>
      </c>
      <c r="CX516" s="272"/>
      <c r="CY516" s="272">
        <v>502512</v>
      </c>
      <c r="CZ516" s="272">
        <v>361</v>
      </c>
      <c r="DA516" s="272"/>
      <c r="DB516" s="272"/>
      <c r="DC516" s="272"/>
      <c r="DD516" s="230">
        <f t="shared" ref="DD516:DD579" si="72">IFERROR((AN516-M516)/M516,"")</f>
        <v>0.22562893081760999</v>
      </c>
      <c r="DE516" s="273">
        <f t="shared" ref="DE516:DE579" si="73">AV516+BH516</f>
        <v>632</v>
      </c>
      <c r="DF516" s="14">
        <f t="shared" ref="DF516:DF579" si="74">SUM(BI516:BQ516,AW516:BE516)</f>
        <v>12</v>
      </c>
      <c r="DG516" s="148">
        <f t="shared" ref="DG516:DG579" si="75">IFERROR(ROUND(DF516/L516,0),"")</f>
        <v>6</v>
      </c>
      <c r="DH516" s="148" t="str">
        <f t="shared" ref="DH516:DH579" si="76">IFERROR(ROUND(CP516/AR516,1),"")</f>
        <v/>
      </c>
      <c r="DI516" s="273">
        <f t="shared" ref="DI516:DI579" si="77">IFERROR(DE516+DG516,"")</f>
        <v>638</v>
      </c>
      <c r="DJ516" s="264">
        <f t="shared" ref="DJ516:DJ579" si="78">IFERROR(DG516/DI516,"")</f>
        <v>9.4043887147335428E-3</v>
      </c>
      <c r="DL516" s="14" t="str">
        <f>IFERROR(#REF!-AP516,"")</f>
        <v/>
      </c>
      <c r="DN516" s="274" t="str">
        <f>IFERROR(#REF!-M516,"")</f>
        <v/>
      </c>
      <c r="DO516" s="186" t="e">
        <f>IF(#REF!&gt;AQ516,0,1)</f>
        <v>#REF!</v>
      </c>
      <c r="DP516" s="186">
        <f t="shared" ref="DP516:DP579" si="79">IF(AO516&lt;N516,0,1)</f>
        <v>1</v>
      </c>
      <c r="DQ516" s="186">
        <f t="shared" ref="DQ516:DQ579" si="80">IF(AO516&gt;O516,0,1)</f>
        <v>1</v>
      </c>
      <c r="DR516" s="186"/>
      <c r="DS516" s="186"/>
      <c r="DT516" s="186"/>
      <c r="DU516" s="186"/>
      <c r="DV516" s="186"/>
      <c r="DW516" s="186"/>
      <c r="DX516" s="186"/>
      <c r="DY516" s="186"/>
      <c r="DZ516" s="186"/>
      <c r="EA516" s="186"/>
      <c r="EB516" s="186"/>
      <c r="EC516" s="186"/>
      <c r="ED516" s="186"/>
      <c r="EE516" s="186"/>
      <c r="EF516" s="186"/>
      <c r="EG516" s="186"/>
      <c r="EH516" s="186"/>
      <c r="EI516" s="186"/>
      <c r="EJ516" s="186"/>
    </row>
    <row r="517" spans="1:140" s="195" customFormat="1" ht="31.5" hidden="1" customHeight="1" x14ac:dyDescent="0.2">
      <c r="A517" s="214">
        <v>44949</v>
      </c>
      <c r="B517" s="194">
        <v>23</v>
      </c>
      <c r="C517" s="194">
        <v>1</v>
      </c>
      <c r="D517" s="193">
        <v>2023</v>
      </c>
      <c r="E517" s="194">
        <v>4</v>
      </c>
      <c r="F517" s="194">
        <v>12</v>
      </c>
      <c r="G517" s="194">
        <v>46</v>
      </c>
      <c r="H517" s="207" t="s">
        <v>273</v>
      </c>
      <c r="I517" s="148" t="s">
        <v>274</v>
      </c>
      <c r="J517" s="148" t="s">
        <v>270</v>
      </c>
      <c r="K517" s="148">
        <v>2</v>
      </c>
      <c r="L517" s="148">
        <v>2</v>
      </c>
      <c r="M517" s="208">
        <v>212</v>
      </c>
      <c r="N517" s="209">
        <v>197</v>
      </c>
      <c r="O517" s="210">
        <v>226</v>
      </c>
      <c r="P517" s="196"/>
      <c r="Q517" s="196">
        <v>247</v>
      </c>
      <c r="R517" s="196">
        <v>252</v>
      </c>
      <c r="S517" s="196">
        <v>250</v>
      </c>
      <c r="T517" s="196"/>
      <c r="U517" s="196"/>
      <c r="V517" s="196">
        <v>213</v>
      </c>
      <c r="W517" s="196">
        <v>206</v>
      </c>
      <c r="X517" s="196">
        <v>210</v>
      </c>
      <c r="Y517" s="196"/>
      <c r="Z517" s="197">
        <v>139</v>
      </c>
      <c r="AA517" s="197">
        <v>143</v>
      </c>
      <c r="AB517" s="196"/>
      <c r="AC517" s="196">
        <v>274</v>
      </c>
      <c r="AD517" s="196">
        <v>257</v>
      </c>
      <c r="AE517" s="196">
        <v>262</v>
      </c>
      <c r="AF517" s="196"/>
      <c r="AG517" s="196"/>
      <c r="AH517" s="196">
        <v>217</v>
      </c>
      <c r="AI517" s="196">
        <v>209</v>
      </c>
      <c r="AJ517" s="196">
        <v>214</v>
      </c>
      <c r="AK517" s="196"/>
      <c r="AL517" s="197">
        <v>142</v>
      </c>
      <c r="AM517" s="197">
        <v>142</v>
      </c>
      <c r="AN517" s="271">
        <v>257</v>
      </c>
      <c r="AO517" s="271">
        <v>211.5</v>
      </c>
      <c r="AP517" s="218">
        <v>48</v>
      </c>
      <c r="AQ517" s="219">
        <v>195</v>
      </c>
      <c r="AR517" s="217">
        <v>50.883392226148409</v>
      </c>
      <c r="AS517" s="217">
        <v>141.5</v>
      </c>
      <c r="AT517" s="217"/>
      <c r="AU517" s="217"/>
      <c r="AV517" s="217">
        <v>360</v>
      </c>
      <c r="AW517" s="217"/>
      <c r="AX517" s="217"/>
      <c r="AY517" s="217">
        <v>2</v>
      </c>
      <c r="AZ517" s="217">
        <v>2</v>
      </c>
      <c r="BA517" s="217"/>
      <c r="BB517" s="217"/>
      <c r="BC517" s="217"/>
      <c r="BD517" s="217"/>
      <c r="BE517" s="217"/>
      <c r="BF517" s="217"/>
      <c r="BG517" s="217"/>
      <c r="BH517" s="217">
        <v>272</v>
      </c>
      <c r="BI517" s="217"/>
      <c r="BJ517" s="217">
        <v>3</v>
      </c>
      <c r="BK517" s="217">
        <v>1</v>
      </c>
      <c r="BL517" s="217"/>
      <c r="BM517" s="217">
        <v>2</v>
      </c>
      <c r="BN517" s="217"/>
      <c r="BO517" s="217"/>
      <c r="BP517" s="217">
        <v>3</v>
      </c>
      <c r="BQ517" s="217"/>
      <c r="BR517" s="186" t="s">
        <v>201</v>
      </c>
      <c r="BS517" s="186" t="s">
        <v>202</v>
      </c>
      <c r="BT517" s="186" t="s">
        <v>275</v>
      </c>
      <c r="BU517" s="186"/>
      <c r="BV517" s="186">
        <v>4</v>
      </c>
      <c r="BW517" s="186" t="s">
        <v>336</v>
      </c>
      <c r="BX517" s="186" t="s">
        <v>257</v>
      </c>
      <c r="BY517" s="221">
        <v>0.02</v>
      </c>
      <c r="BZ517" s="217">
        <v>4</v>
      </c>
      <c r="CA517" s="217">
        <v>2</v>
      </c>
      <c r="CB517" s="217">
        <v>362</v>
      </c>
      <c r="CC517" s="217">
        <v>9</v>
      </c>
      <c r="CD517" s="217">
        <v>4.5</v>
      </c>
      <c r="CE517" s="217">
        <v>276</v>
      </c>
      <c r="CF517" s="186">
        <v>0</v>
      </c>
      <c r="CG517" s="186">
        <v>1</v>
      </c>
      <c r="CH517" s="101">
        <v>1</v>
      </c>
      <c r="CI517" s="101">
        <v>1</v>
      </c>
      <c r="CJ517" s="101">
        <v>1</v>
      </c>
      <c r="CK517" s="101">
        <v>0</v>
      </c>
      <c r="CL517" s="101">
        <v>0</v>
      </c>
      <c r="CM517" s="101">
        <v>1</v>
      </c>
      <c r="CN517" s="101">
        <v>0</v>
      </c>
      <c r="CO517" s="101">
        <v>13</v>
      </c>
      <c r="CP517" s="220">
        <v>6</v>
      </c>
      <c r="CQ517" s="216">
        <v>638</v>
      </c>
      <c r="CR517" s="222">
        <v>1.018808777429467E-2</v>
      </c>
      <c r="CS517" s="198">
        <v>1.3779999999999999</v>
      </c>
      <c r="CT517" s="198">
        <v>135.256</v>
      </c>
      <c r="CU517" s="198">
        <v>1.3747499999999999</v>
      </c>
      <c r="CV517" s="198">
        <v>134.93700000000001</v>
      </c>
      <c r="CW517" s="222">
        <v>0.21226415094339621</v>
      </c>
      <c r="CX517" s="272">
        <v>0.1277430555555556</v>
      </c>
      <c r="CY517" s="272">
        <v>502512</v>
      </c>
      <c r="CZ517" s="272">
        <v>361</v>
      </c>
      <c r="DA517" s="272"/>
      <c r="DB517" s="272"/>
      <c r="DC517" s="272"/>
      <c r="DD517" s="230">
        <f t="shared" si="72"/>
        <v>0.21226415094339623</v>
      </c>
      <c r="DE517" s="273">
        <f t="shared" si="73"/>
        <v>632</v>
      </c>
      <c r="DF517" s="14">
        <f t="shared" si="74"/>
        <v>13</v>
      </c>
      <c r="DG517" s="148">
        <f t="shared" si="75"/>
        <v>7</v>
      </c>
      <c r="DH517" s="148">
        <f t="shared" si="76"/>
        <v>0.1</v>
      </c>
      <c r="DI517" s="273">
        <f t="shared" si="77"/>
        <v>639</v>
      </c>
      <c r="DJ517" s="264">
        <f t="shared" si="78"/>
        <v>1.0954616588419406E-2</v>
      </c>
      <c r="DL517" s="14" t="str">
        <f>IFERROR(#REF!-AP517,"")</f>
        <v/>
      </c>
      <c r="DN517" s="274" t="str">
        <f>IFERROR(#REF!-M517,"")</f>
        <v/>
      </c>
      <c r="DO517" s="186" t="e">
        <f>IF(#REF!&gt;AQ517,0,1)</f>
        <v>#REF!</v>
      </c>
      <c r="DP517" s="186">
        <f t="shared" si="79"/>
        <v>1</v>
      </c>
      <c r="DQ517" s="186">
        <f t="shared" si="80"/>
        <v>1</v>
      </c>
      <c r="DR517" s="186"/>
      <c r="DS517" s="186"/>
      <c r="DT517" s="186"/>
      <c r="DU517" s="186"/>
      <c r="DV517" s="186"/>
      <c r="DW517" s="186"/>
      <c r="DX517" s="186"/>
      <c r="DY517" s="186"/>
      <c r="DZ517" s="186"/>
      <c r="EA517" s="186"/>
      <c r="EB517" s="186"/>
      <c r="EC517" s="186"/>
      <c r="ED517" s="186"/>
      <c r="EE517" s="186"/>
      <c r="EF517" s="186"/>
      <c r="EG517" s="186"/>
      <c r="EH517" s="186"/>
      <c r="EI517" s="186"/>
      <c r="EJ517" s="186"/>
    </row>
    <row r="518" spans="1:140" s="195" customFormat="1" ht="31.5" hidden="1" customHeight="1" x14ac:dyDescent="0.2">
      <c r="A518" s="214">
        <v>44949</v>
      </c>
      <c r="B518" s="194">
        <v>23</v>
      </c>
      <c r="C518" s="194">
        <v>1</v>
      </c>
      <c r="D518" s="193">
        <v>2023</v>
      </c>
      <c r="E518" s="194">
        <v>433</v>
      </c>
      <c r="F518" s="194">
        <v>452</v>
      </c>
      <c r="G518" s="194">
        <v>48</v>
      </c>
      <c r="H518" s="207" t="s">
        <v>276</v>
      </c>
      <c r="I518" s="148" t="s">
        <v>277</v>
      </c>
      <c r="J518" s="148" t="s">
        <v>270</v>
      </c>
      <c r="K518" s="148">
        <v>4</v>
      </c>
      <c r="L518" s="148">
        <v>2</v>
      </c>
      <c r="M518" s="208">
        <v>270</v>
      </c>
      <c r="N518" s="209">
        <v>251</v>
      </c>
      <c r="O518" s="210">
        <v>288</v>
      </c>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c r="AO518" s="271"/>
      <c r="AP518" s="218">
        <v>96</v>
      </c>
      <c r="AQ518" s="219">
        <v>150</v>
      </c>
      <c r="AR518" s="217"/>
      <c r="AS518" s="217"/>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t="s">
        <v>201</v>
      </c>
      <c r="BS518" s="186" t="s">
        <v>202</v>
      </c>
      <c r="BT518" s="186"/>
      <c r="BU518" s="186"/>
      <c r="BV518" s="186">
        <v>4</v>
      </c>
      <c r="BW518" s="186" t="s">
        <v>278</v>
      </c>
      <c r="BX518" s="186" t="s">
        <v>257</v>
      </c>
      <c r="BY518" s="221">
        <v>0.02</v>
      </c>
      <c r="BZ518" s="217">
        <v>0</v>
      </c>
      <c r="CA518" s="217">
        <v>0</v>
      </c>
      <c r="CB518" s="217">
        <v>0</v>
      </c>
      <c r="CC518" s="217">
        <v>0</v>
      </c>
      <c r="CD518" s="217">
        <v>0</v>
      </c>
      <c r="CE518" s="217">
        <v>0</v>
      </c>
      <c r="CF518" s="186">
        <v>0</v>
      </c>
      <c r="CG518" s="186">
        <v>0</v>
      </c>
      <c r="CH518" s="101">
        <v>0</v>
      </c>
      <c r="CI518" s="101">
        <v>0</v>
      </c>
      <c r="CJ518" s="101">
        <v>0</v>
      </c>
      <c r="CK518" s="101">
        <v>0</v>
      </c>
      <c r="CL518" s="101">
        <v>0</v>
      </c>
      <c r="CM518" s="101">
        <v>0</v>
      </c>
      <c r="CN518" s="101">
        <v>0</v>
      </c>
      <c r="CO518" s="101">
        <v>0</v>
      </c>
      <c r="CP518" s="220">
        <v>0</v>
      </c>
      <c r="CQ518" s="216">
        <v>0</v>
      </c>
      <c r="CR518" s="222"/>
      <c r="CS518" s="198">
        <v>0</v>
      </c>
      <c r="CT518" s="198">
        <v>0</v>
      </c>
      <c r="CU518" s="198"/>
      <c r="CV518" s="198"/>
      <c r="CW518" s="222"/>
      <c r="CX518" s="272"/>
      <c r="CY518" s="272">
        <v>0</v>
      </c>
      <c r="CZ518" s="272">
        <v>361</v>
      </c>
      <c r="DA518" s="272"/>
      <c r="DB518" s="272"/>
      <c r="DC518" s="272"/>
      <c r="DD518" s="230">
        <f t="shared" si="72"/>
        <v>-1</v>
      </c>
      <c r="DE518" s="273">
        <f t="shared" si="73"/>
        <v>0</v>
      </c>
      <c r="DF518" s="14">
        <f t="shared" si="74"/>
        <v>0</v>
      </c>
      <c r="DG518" s="148">
        <f t="shared" si="75"/>
        <v>0</v>
      </c>
      <c r="DH518" s="148" t="str">
        <f t="shared" si="76"/>
        <v/>
      </c>
      <c r="DI518" s="273">
        <f t="shared" si="77"/>
        <v>0</v>
      </c>
      <c r="DJ518" s="264" t="str">
        <f t="shared" si="78"/>
        <v/>
      </c>
      <c r="DL518" s="14" t="str">
        <f>IFERROR(#REF!-AP518,"")</f>
        <v/>
      </c>
      <c r="DN518" s="274" t="str">
        <f>IFERROR(#REF!-M518,"")</f>
        <v/>
      </c>
      <c r="DO518" s="186" t="e">
        <f>IF(#REF!&gt;AQ518,0,1)</f>
        <v>#REF!</v>
      </c>
      <c r="DP518" s="186">
        <f t="shared" si="79"/>
        <v>0</v>
      </c>
      <c r="DQ518" s="186">
        <f t="shared" si="80"/>
        <v>1</v>
      </c>
      <c r="DR518" s="186"/>
      <c r="DS518" s="186"/>
      <c r="DT518" s="186"/>
      <c r="DU518" s="186"/>
      <c r="DV518" s="186"/>
      <c r="DW518" s="186"/>
      <c r="DX518" s="186"/>
      <c r="DY518" s="186"/>
      <c r="DZ518" s="186"/>
      <c r="EA518" s="186"/>
      <c r="EB518" s="186"/>
      <c r="EC518" s="186"/>
      <c r="ED518" s="186"/>
      <c r="EE518" s="186"/>
      <c r="EF518" s="186"/>
      <c r="EG518" s="186"/>
      <c r="EH518" s="186"/>
      <c r="EI518" s="186"/>
      <c r="EJ518" s="186"/>
    </row>
    <row r="519" spans="1:140" s="195" customFormat="1" ht="31.5" hidden="1" customHeight="1" x14ac:dyDescent="0.2">
      <c r="A519" s="214">
        <v>44949</v>
      </c>
      <c r="B519" s="194">
        <v>23</v>
      </c>
      <c r="C519" s="194">
        <v>1</v>
      </c>
      <c r="D519" s="193">
        <v>2023</v>
      </c>
      <c r="E519" s="194">
        <v>433</v>
      </c>
      <c r="F519" s="194">
        <v>453</v>
      </c>
      <c r="G519" s="194">
        <v>48</v>
      </c>
      <c r="H519" s="207" t="s">
        <v>279</v>
      </c>
      <c r="I519" s="148" t="s">
        <v>280</v>
      </c>
      <c r="J519" s="148" t="s">
        <v>270</v>
      </c>
      <c r="K519" s="148">
        <v>4</v>
      </c>
      <c r="L519" s="148">
        <v>2</v>
      </c>
      <c r="M519" s="208">
        <v>175</v>
      </c>
      <c r="N519" s="209">
        <v>162</v>
      </c>
      <c r="O519" s="210">
        <v>187</v>
      </c>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c r="AO519" s="271"/>
      <c r="AP519" s="218">
        <v>96</v>
      </c>
      <c r="AQ519" s="219">
        <v>150</v>
      </c>
      <c r="AR519" s="217"/>
      <c r="AS519" s="217"/>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t="s">
        <v>201</v>
      </c>
      <c r="BS519" s="186" t="s">
        <v>202</v>
      </c>
      <c r="BT519" s="186"/>
      <c r="BU519" s="186"/>
      <c r="BV519" s="186">
        <v>4</v>
      </c>
      <c r="BW519" s="186" t="s">
        <v>278</v>
      </c>
      <c r="BX519" s="186" t="s">
        <v>257</v>
      </c>
      <c r="BY519" s="221">
        <v>0.02</v>
      </c>
      <c r="BZ519" s="217">
        <v>0</v>
      </c>
      <c r="CA519" s="217">
        <v>0</v>
      </c>
      <c r="CB519" s="217">
        <v>0</v>
      </c>
      <c r="CC519" s="217">
        <v>0</v>
      </c>
      <c r="CD519" s="217">
        <v>0</v>
      </c>
      <c r="CE519" s="217">
        <v>0</v>
      </c>
      <c r="CF519" s="186">
        <v>0</v>
      </c>
      <c r="CG519" s="186">
        <v>0</v>
      </c>
      <c r="CH519" s="101">
        <v>0</v>
      </c>
      <c r="CI519" s="101">
        <v>0</v>
      </c>
      <c r="CJ519" s="101">
        <v>0</v>
      </c>
      <c r="CK519" s="101">
        <v>0</v>
      </c>
      <c r="CL519" s="101">
        <v>0</v>
      </c>
      <c r="CM519" s="101">
        <v>0</v>
      </c>
      <c r="CN519" s="101">
        <v>0</v>
      </c>
      <c r="CO519" s="101">
        <v>0</v>
      </c>
      <c r="CP519" s="220">
        <v>0</v>
      </c>
      <c r="CQ519" s="216">
        <v>0</v>
      </c>
      <c r="CR519" s="222"/>
      <c r="CS519" s="198">
        <v>0</v>
      </c>
      <c r="CT519" s="198">
        <v>0</v>
      </c>
      <c r="CU519" s="198"/>
      <c r="CV519" s="198"/>
      <c r="CW519" s="222"/>
      <c r="CX519" s="272"/>
      <c r="CY519" s="272">
        <v>0</v>
      </c>
      <c r="CZ519" s="272">
        <v>361</v>
      </c>
      <c r="DA519" s="272"/>
      <c r="DB519" s="272"/>
      <c r="DC519" s="272"/>
      <c r="DD519" s="230">
        <f t="shared" si="72"/>
        <v>-1</v>
      </c>
      <c r="DE519" s="273">
        <f t="shared" si="73"/>
        <v>0</v>
      </c>
      <c r="DF519" s="14">
        <f t="shared" si="74"/>
        <v>0</v>
      </c>
      <c r="DG519" s="148">
        <f t="shared" si="75"/>
        <v>0</v>
      </c>
      <c r="DH519" s="148" t="str">
        <f t="shared" si="76"/>
        <v/>
      </c>
      <c r="DI519" s="273">
        <f t="shared" si="77"/>
        <v>0</v>
      </c>
      <c r="DJ519" s="264" t="str">
        <f t="shared" si="78"/>
        <v/>
      </c>
      <c r="DL519" s="14" t="str">
        <f>IFERROR(#REF!-AP519,"")</f>
        <v/>
      </c>
      <c r="DN519" s="274" t="str">
        <f>IFERROR(#REF!-M519,"")</f>
        <v/>
      </c>
      <c r="DO519" s="186" t="e">
        <f>IF(#REF!&gt;AQ519,0,1)</f>
        <v>#REF!</v>
      </c>
      <c r="DP519" s="186">
        <f t="shared" si="79"/>
        <v>0</v>
      </c>
      <c r="DQ519" s="186">
        <f t="shared" si="80"/>
        <v>1</v>
      </c>
      <c r="DR519" s="186"/>
      <c r="DS519" s="186"/>
      <c r="DT519" s="186"/>
      <c r="DU519" s="186"/>
      <c r="DV519" s="186"/>
      <c r="DW519" s="186"/>
      <c r="DX519" s="186"/>
      <c r="DY519" s="186"/>
      <c r="DZ519" s="186"/>
      <c r="EA519" s="186"/>
      <c r="EB519" s="186"/>
      <c r="EC519" s="186"/>
      <c r="ED519" s="186"/>
      <c r="EE519" s="186"/>
      <c r="EF519" s="186"/>
      <c r="EG519" s="186"/>
      <c r="EH519" s="186"/>
      <c r="EI519" s="186"/>
      <c r="EJ519" s="186"/>
    </row>
    <row r="520" spans="1:140" s="195" customFormat="1" ht="31.5" customHeight="1" x14ac:dyDescent="0.2">
      <c r="A520" s="214">
        <v>44950</v>
      </c>
      <c r="B520" s="194">
        <v>24</v>
      </c>
      <c r="C520" s="194">
        <v>1</v>
      </c>
      <c r="D520" s="193">
        <v>2023</v>
      </c>
      <c r="E520" s="194">
        <v>432</v>
      </c>
      <c r="F520" s="194">
        <v>450</v>
      </c>
      <c r="G520" s="194">
        <v>1</v>
      </c>
      <c r="H520" s="207" t="s">
        <v>296</v>
      </c>
      <c r="I520" s="148" t="s">
        <v>280</v>
      </c>
      <c r="J520" s="148" t="s">
        <v>193</v>
      </c>
      <c r="K520" s="148">
        <v>3</v>
      </c>
      <c r="L520" s="148">
        <v>2</v>
      </c>
      <c r="M520" s="208">
        <v>270</v>
      </c>
      <c r="N520" s="209">
        <v>251</v>
      </c>
      <c r="O520" s="210">
        <v>288</v>
      </c>
      <c r="P520" s="196"/>
      <c r="Q520" s="196">
        <v>333</v>
      </c>
      <c r="R520" s="196">
        <v>334</v>
      </c>
      <c r="S520" s="196">
        <v>342</v>
      </c>
      <c r="T520" s="196"/>
      <c r="U520" s="196"/>
      <c r="V520" s="196">
        <v>281</v>
      </c>
      <c r="W520" s="196">
        <v>280</v>
      </c>
      <c r="X520" s="196">
        <v>251</v>
      </c>
      <c r="Y520" s="196"/>
      <c r="Z520" s="197">
        <v>88</v>
      </c>
      <c r="AA520" s="197">
        <v>90</v>
      </c>
      <c r="AB520" s="196"/>
      <c r="AC520" s="196">
        <v>301</v>
      </c>
      <c r="AD520" s="196">
        <v>315</v>
      </c>
      <c r="AE520" s="196">
        <v>288</v>
      </c>
      <c r="AF520" s="196"/>
      <c r="AG520" s="196"/>
      <c r="AH520" s="196">
        <v>234</v>
      </c>
      <c r="AI520" s="196">
        <v>252</v>
      </c>
      <c r="AJ520" s="196">
        <v>230</v>
      </c>
      <c r="AK520" s="196"/>
      <c r="AL520" s="197">
        <v>88</v>
      </c>
      <c r="AM520" s="197">
        <v>101</v>
      </c>
      <c r="AN520" s="271">
        <v>318.83333333333331</v>
      </c>
      <c r="AO520" s="271">
        <v>254.66666666666671</v>
      </c>
      <c r="AP520" s="218">
        <v>120</v>
      </c>
      <c r="AQ520" s="219">
        <v>90</v>
      </c>
      <c r="AR520" s="217">
        <v>117.7111716621253</v>
      </c>
      <c r="AS520" s="217">
        <v>91.75</v>
      </c>
      <c r="AT520" s="217"/>
      <c r="AU520" s="217"/>
      <c r="AV520" s="217">
        <v>1280</v>
      </c>
      <c r="AW520" s="217">
        <v>2</v>
      </c>
      <c r="AX520" s="217"/>
      <c r="AY520" s="217">
        <v>3</v>
      </c>
      <c r="AZ520" s="217"/>
      <c r="BA520" s="217"/>
      <c r="BB520" s="217"/>
      <c r="BC520" s="217"/>
      <c r="BD520" s="217"/>
      <c r="BE520" s="217"/>
      <c r="BF520" s="217"/>
      <c r="BG520" s="217"/>
      <c r="BH520" s="217">
        <v>1200</v>
      </c>
      <c r="BI520" s="217">
        <v>2</v>
      </c>
      <c r="BJ520" s="217">
        <v>2</v>
      </c>
      <c r="BK520" s="217">
        <v>2</v>
      </c>
      <c r="BL520" s="217"/>
      <c r="BM520" s="217"/>
      <c r="BN520" s="217"/>
      <c r="BO520" s="217"/>
      <c r="BP520" s="217"/>
      <c r="BQ520" s="217"/>
      <c r="BR520" s="186" t="s">
        <v>201</v>
      </c>
      <c r="BS520" s="186" t="s">
        <v>202</v>
      </c>
      <c r="BT520" s="186"/>
      <c r="BU520" s="186"/>
      <c r="BV520" s="186">
        <v>4</v>
      </c>
      <c r="BW520" s="186" t="s">
        <v>297</v>
      </c>
      <c r="BX520" s="186" t="s">
        <v>198</v>
      </c>
      <c r="BY520" s="221">
        <v>1.4999999999999999E-2</v>
      </c>
      <c r="BZ520" s="217">
        <v>5</v>
      </c>
      <c r="CA520" s="217">
        <v>2.5</v>
      </c>
      <c r="CB520" s="217">
        <v>1282</v>
      </c>
      <c r="CC520" s="217">
        <v>6</v>
      </c>
      <c r="CD520" s="217">
        <v>3</v>
      </c>
      <c r="CE520" s="217">
        <v>1203</v>
      </c>
      <c r="CF520" s="186">
        <v>2</v>
      </c>
      <c r="CG520" s="186">
        <v>1</v>
      </c>
      <c r="CH520" s="101">
        <v>2</v>
      </c>
      <c r="CI520" s="101">
        <v>0</v>
      </c>
      <c r="CJ520" s="101">
        <v>0</v>
      </c>
      <c r="CK520" s="101">
        <v>0</v>
      </c>
      <c r="CL520" s="101">
        <v>0</v>
      </c>
      <c r="CM520" s="101">
        <v>0</v>
      </c>
      <c r="CN520" s="101">
        <v>0</v>
      </c>
      <c r="CO520" s="101">
        <v>11</v>
      </c>
      <c r="CP520" s="220">
        <v>5</v>
      </c>
      <c r="CQ520" s="216">
        <v>2485</v>
      </c>
      <c r="CR520" s="222">
        <v>2.2132796780684099E-3</v>
      </c>
      <c r="CS520" s="198">
        <v>1.4850000000000001</v>
      </c>
      <c r="CT520" s="198">
        <v>670.95</v>
      </c>
      <c r="CU520" s="198">
        <v>1.4006666666666669</v>
      </c>
      <c r="CV520" s="198">
        <v>632.84666666666658</v>
      </c>
      <c r="CW520" s="222">
        <v>0.18086419753086411</v>
      </c>
      <c r="CX520" s="272">
        <v>4.6724537037037037E-2</v>
      </c>
      <c r="CY520" s="272">
        <v>4893190.9090909092</v>
      </c>
      <c r="CZ520" s="272">
        <v>361</v>
      </c>
      <c r="DA520" s="272"/>
      <c r="DB520" s="272"/>
      <c r="DC520" s="272"/>
      <c r="DD520" s="230">
        <f t="shared" si="72"/>
        <v>0.18086419753086413</v>
      </c>
      <c r="DE520" s="273">
        <f t="shared" si="73"/>
        <v>2480</v>
      </c>
      <c r="DF520" s="14">
        <f t="shared" si="74"/>
        <v>11</v>
      </c>
      <c r="DG520" s="148">
        <f t="shared" si="75"/>
        <v>6</v>
      </c>
      <c r="DH520" s="148">
        <f t="shared" si="76"/>
        <v>0</v>
      </c>
      <c r="DI520" s="273">
        <f t="shared" si="77"/>
        <v>2486</v>
      </c>
      <c r="DJ520" s="264">
        <f t="shared" si="78"/>
        <v>2.4135156878519709E-3</v>
      </c>
      <c r="DL520" s="14" t="str">
        <f>IFERROR(#REF!-AP520,"")</f>
        <v/>
      </c>
      <c r="DN520" s="274" t="str">
        <f>IFERROR(#REF!-M520,"")</f>
        <v/>
      </c>
      <c r="DO520" s="186" t="e">
        <f>IF(#REF!&gt;AQ520,0,1)</f>
        <v>#REF!</v>
      </c>
      <c r="DP520" s="186">
        <f t="shared" si="79"/>
        <v>1</v>
      </c>
      <c r="DQ520" s="186">
        <f t="shared" si="80"/>
        <v>1</v>
      </c>
      <c r="DR520" s="186"/>
      <c r="DS520" s="186"/>
      <c r="DT520" s="186"/>
      <c r="DU520" s="186"/>
      <c r="DV520" s="186"/>
      <c r="DW520" s="186"/>
      <c r="DX520" s="186"/>
      <c r="DY520" s="186"/>
      <c r="DZ520" s="186"/>
      <c r="EA520" s="186"/>
      <c r="EB520" s="186"/>
      <c r="EC520" s="186"/>
      <c r="ED520" s="186"/>
      <c r="EE520" s="186"/>
      <c r="EF520" s="186"/>
      <c r="EG520" s="186"/>
      <c r="EH520" s="186"/>
      <c r="EI520" s="186"/>
      <c r="EJ520" s="186"/>
    </row>
    <row r="521" spans="1:140" s="195" customFormat="1" ht="31.5" customHeight="1" x14ac:dyDescent="0.2">
      <c r="A521" s="214">
        <v>44950</v>
      </c>
      <c r="B521" s="194">
        <v>24</v>
      </c>
      <c r="C521" s="194">
        <v>1</v>
      </c>
      <c r="D521" s="193">
        <v>2023</v>
      </c>
      <c r="E521" s="194">
        <v>432</v>
      </c>
      <c r="F521" s="194">
        <v>451</v>
      </c>
      <c r="G521" s="194">
        <v>1</v>
      </c>
      <c r="H521" s="207" t="s">
        <v>298</v>
      </c>
      <c r="I521" s="148" t="s">
        <v>277</v>
      </c>
      <c r="J521" s="148" t="s">
        <v>193</v>
      </c>
      <c r="K521" s="148">
        <v>3</v>
      </c>
      <c r="L521" s="148">
        <v>2</v>
      </c>
      <c r="M521" s="208">
        <v>175</v>
      </c>
      <c r="N521" s="209">
        <v>162</v>
      </c>
      <c r="O521" s="210">
        <v>187</v>
      </c>
      <c r="P521" s="196"/>
      <c r="Q521" s="196">
        <v>230</v>
      </c>
      <c r="R521" s="196">
        <v>236</v>
      </c>
      <c r="S521" s="196">
        <v>231</v>
      </c>
      <c r="T521" s="196"/>
      <c r="U521" s="196"/>
      <c r="V521" s="196">
        <v>185</v>
      </c>
      <c r="W521" s="196">
        <v>182</v>
      </c>
      <c r="X521" s="196">
        <v>163</v>
      </c>
      <c r="Y521" s="196"/>
      <c r="Z521" s="197"/>
      <c r="AA521" s="197"/>
      <c r="AB521" s="196"/>
      <c r="AC521" s="196">
        <v>222</v>
      </c>
      <c r="AD521" s="196">
        <v>242</v>
      </c>
      <c r="AE521" s="196">
        <v>207</v>
      </c>
      <c r="AF521" s="196"/>
      <c r="AG521" s="196"/>
      <c r="AH521" s="196">
        <v>160</v>
      </c>
      <c r="AI521" s="196">
        <v>172</v>
      </c>
      <c r="AJ521" s="196">
        <v>154</v>
      </c>
      <c r="AK521" s="196"/>
      <c r="AL521" s="197"/>
      <c r="AM521" s="197"/>
      <c r="AN521" s="271">
        <v>228</v>
      </c>
      <c r="AO521" s="271">
        <v>169.33333333333329</v>
      </c>
      <c r="AP521" s="218">
        <v>120</v>
      </c>
      <c r="AQ521" s="219">
        <v>90</v>
      </c>
      <c r="AR521" s="217"/>
      <c r="AS521" s="217"/>
      <c r="AT521" s="217"/>
      <c r="AU521" s="217"/>
      <c r="AV521" s="217">
        <v>1280</v>
      </c>
      <c r="AW521" s="217">
        <v>2</v>
      </c>
      <c r="AX521" s="217"/>
      <c r="AY521" s="217">
        <v>3</v>
      </c>
      <c r="AZ521" s="217"/>
      <c r="BA521" s="217"/>
      <c r="BB521" s="217"/>
      <c r="BC521" s="217"/>
      <c r="BD521" s="217"/>
      <c r="BE521" s="217"/>
      <c r="BF521" s="217"/>
      <c r="BG521" s="217"/>
      <c r="BH521" s="217">
        <v>1200</v>
      </c>
      <c r="BI521" s="217">
        <v>2</v>
      </c>
      <c r="BJ521" s="217">
        <v>2</v>
      </c>
      <c r="BK521" s="217">
        <v>2</v>
      </c>
      <c r="BL521" s="217"/>
      <c r="BM521" s="217"/>
      <c r="BN521" s="217"/>
      <c r="BO521" s="217"/>
      <c r="BP521" s="217"/>
      <c r="BQ521" s="217"/>
      <c r="BR521" s="186" t="s">
        <v>201</v>
      </c>
      <c r="BS521" s="186" t="s">
        <v>202</v>
      </c>
      <c r="BT521" s="186"/>
      <c r="BU521" s="186"/>
      <c r="BV521" s="186">
        <v>4</v>
      </c>
      <c r="BW521" s="186" t="s">
        <v>297</v>
      </c>
      <c r="BX521" s="186" t="s">
        <v>198</v>
      </c>
      <c r="BY521" s="221">
        <v>1.4999999999999999E-2</v>
      </c>
      <c r="BZ521" s="217">
        <v>5</v>
      </c>
      <c r="CA521" s="217">
        <v>2.5</v>
      </c>
      <c r="CB521" s="217">
        <v>1282</v>
      </c>
      <c r="CC521" s="217">
        <v>6</v>
      </c>
      <c r="CD521" s="217">
        <v>3</v>
      </c>
      <c r="CE521" s="217">
        <v>1203</v>
      </c>
      <c r="CF521" s="186">
        <v>2</v>
      </c>
      <c r="CG521" s="186">
        <v>1</v>
      </c>
      <c r="CH521" s="101">
        <v>2</v>
      </c>
      <c r="CI521" s="101">
        <v>0</v>
      </c>
      <c r="CJ521" s="101">
        <v>0</v>
      </c>
      <c r="CK521" s="101">
        <v>0</v>
      </c>
      <c r="CL521" s="101">
        <v>0</v>
      </c>
      <c r="CM521" s="101">
        <v>0</v>
      </c>
      <c r="CN521" s="101">
        <v>0</v>
      </c>
      <c r="CO521" s="101">
        <v>11</v>
      </c>
      <c r="CP521" s="220">
        <v>5</v>
      </c>
      <c r="CQ521" s="216">
        <v>2485</v>
      </c>
      <c r="CR521" s="222">
        <v>2.2132796780684099E-3</v>
      </c>
      <c r="CS521" s="198">
        <v>0.96250000000000002</v>
      </c>
      <c r="CT521" s="198">
        <v>434.875</v>
      </c>
      <c r="CU521" s="198">
        <v>0.93133333333333335</v>
      </c>
      <c r="CV521" s="198">
        <v>420.79333333333341</v>
      </c>
      <c r="CW521" s="222">
        <v>0.30285714285714288</v>
      </c>
      <c r="CX521" s="272"/>
      <c r="CY521" s="272">
        <v>4893190.9090909092</v>
      </c>
      <c r="CZ521" s="272">
        <v>361</v>
      </c>
      <c r="DA521" s="272"/>
      <c r="DB521" s="272"/>
      <c r="DC521" s="272"/>
      <c r="DD521" s="230">
        <f t="shared" si="72"/>
        <v>0.30285714285714288</v>
      </c>
      <c r="DE521" s="273">
        <f t="shared" si="73"/>
        <v>2480</v>
      </c>
      <c r="DF521" s="14">
        <f t="shared" si="74"/>
        <v>11</v>
      </c>
      <c r="DG521" s="148">
        <f t="shared" si="75"/>
        <v>6</v>
      </c>
      <c r="DH521" s="148" t="str">
        <f t="shared" si="76"/>
        <v/>
      </c>
      <c r="DI521" s="273">
        <f t="shared" si="77"/>
        <v>2486</v>
      </c>
      <c r="DJ521" s="264">
        <f t="shared" si="78"/>
        <v>2.4135156878519709E-3</v>
      </c>
      <c r="DL521" s="14" t="str">
        <f>IFERROR(#REF!-AP521,"")</f>
        <v/>
      </c>
      <c r="DN521" s="274" t="str">
        <f>IFERROR(#REF!-M521,"")</f>
        <v/>
      </c>
      <c r="DO521" s="186" t="e">
        <f>IF(#REF!&gt;AQ521,0,1)</f>
        <v>#REF!</v>
      </c>
      <c r="DP521" s="186">
        <f t="shared" si="79"/>
        <v>1</v>
      </c>
      <c r="DQ521" s="186">
        <f t="shared" si="80"/>
        <v>1</v>
      </c>
      <c r="DR521" s="186"/>
      <c r="DS521" s="186"/>
      <c r="DT521" s="186"/>
      <c r="DU521" s="186"/>
      <c r="DV521" s="186"/>
      <c r="DW521" s="186"/>
      <c r="DX521" s="186"/>
      <c r="DY521" s="186"/>
      <c r="DZ521" s="186"/>
      <c r="EA521" s="186"/>
      <c r="EB521" s="186"/>
      <c r="EC521" s="186"/>
      <c r="ED521" s="186"/>
      <c r="EE521" s="186"/>
      <c r="EF521" s="186"/>
      <c r="EG521" s="186"/>
      <c r="EH521" s="186"/>
      <c r="EI521" s="186"/>
      <c r="EJ521" s="186"/>
    </row>
    <row r="522" spans="1:140" s="195" customFormat="1" ht="31.5" customHeight="1" x14ac:dyDescent="0.2">
      <c r="A522" s="214">
        <v>44950</v>
      </c>
      <c r="B522" s="194">
        <v>24</v>
      </c>
      <c r="C522" s="194">
        <v>1</v>
      </c>
      <c r="D522" s="193">
        <v>2023</v>
      </c>
      <c r="E522" s="194">
        <v>395</v>
      </c>
      <c r="F522" s="194">
        <v>607</v>
      </c>
      <c r="G522" s="194">
        <v>2</v>
      </c>
      <c r="H522" s="207" t="s">
        <v>435</v>
      </c>
      <c r="I522" s="148" t="s">
        <v>436</v>
      </c>
      <c r="J522" s="148" t="s">
        <v>193</v>
      </c>
      <c r="K522" s="148">
        <v>3</v>
      </c>
      <c r="L522" s="148">
        <v>3</v>
      </c>
      <c r="M522" s="208">
        <v>100</v>
      </c>
      <c r="N522" s="209">
        <v>93</v>
      </c>
      <c r="O522" s="210">
        <v>107</v>
      </c>
      <c r="P522" s="196"/>
      <c r="Q522" s="196">
        <v>166</v>
      </c>
      <c r="R522" s="196">
        <v>164</v>
      </c>
      <c r="S522" s="196">
        <v>168</v>
      </c>
      <c r="T522" s="196"/>
      <c r="U522" s="196"/>
      <c r="V522" s="196">
        <v>102</v>
      </c>
      <c r="W522" s="196">
        <v>101</v>
      </c>
      <c r="X522" s="196">
        <v>105</v>
      </c>
      <c r="Y522" s="196"/>
      <c r="Z522" s="197"/>
      <c r="AA522" s="197"/>
      <c r="AB522" s="196"/>
      <c r="AC522" s="196">
        <v>156</v>
      </c>
      <c r="AD522" s="196">
        <v>152</v>
      </c>
      <c r="AE522" s="196">
        <v>165</v>
      </c>
      <c r="AF522" s="196"/>
      <c r="AG522" s="196"/>
      <c r="AH522" s="196">
        <v>103</v>
      </c>
      <c r="AI522" s="196">
        <v>103</v>
      </c>
      <c r="AJ522" s="196">
        <v>103</v>
      </c>
      <c r="AK522" s="196"/>
      <c r="AL522" s="197"/>
      <c r="AM522" s="197"/>
      <c r="AN522" s="271">
        <v>161.83333333333329</v>
      </c>
      <c r="AO522" s="271">
        <v>102.8333333333333</v>
      </c>
      <c r="AP522" s="218">
        <v>86</v>
      </c>
      <c r="AQ522" s="219">
        <v>126</v>
      </c>
      <c r="AR522" s="217"/>
      <c r="AS522" s="217"/>
      <c r="AT522" s="217"/>
      <c r="AU522" s="217"/>
      <c r="AV522" s="217">
        <v>1080</v>
      </c>
      <c r="AW522" s="217">
        <v>2</v>
      </c>
      <c r="AX522" s="217"/>
      <c r="AY522" s="217">
        <v>4</v>
      </c>
      <c r="AZ522" s="217"/>
      <c r="BA522" s="217"/>
      <c r="BB522" s="217"/>
      <c r="BC522" s="217"/>
      <c r="BD522" s="217"/>
      <c r="BE522" s="217"/>
      <c r="BF522" s="217"/>
      <c r="BG522" s="217"/>
      <c r="BH522" s="217">
        <v>1152</v>
      </c>
      <c r="BI522" s="217">
        <v>1</v>
      </c>
      <c r="BJ522" s="217">
        <v>2</v>
      </c>
      <c r="BK522" s="217">
        <v>6</v>
      </c>
      <c r="BL522" s="217"/>
      <c r="BM522" s="217"/>
      <c r="BN522" s="217"/>
      <c r="BO522" s="217"/>
      <c r="BP522" s="217"/>
      <c r="BQ522" s="217"/>
      <c r="BR522" s="186" t="s">
        <v>421</v>
      </c>
      <c r="BS522" s="186" t="s">
        <v>422</v>
      </c>
      <c r="BT522" s="186"/>
      <c r="BU522" s="186"/>
      <c r="BV522" s="186">
        <v>4</v>
      </c>
      <c r="BW522" s="186" t="s">
        <v>437</v>
      </c>
      <c r="BX522" s="186" t="s">
        <v>198</v>
      </c>
      <c r="BY522" s="221">
        <v>1.4999999999999999E-2</v>
      </c>
      <c r="BZ522" s="217">
        <v>6</v>
      </c>
      <c r="CA522" s="217">
        <v>2</v>
      </c>
      <c r="CB522" s="217">
        <v>1082</v>
      </c>
      <c r="CC522" s="217">
        <v>9</v>
      </c>
      <c r="CD522" s="217">
        <v>3</v>
      </c>
      <c r="CE522" s="217">
        <v>1155</v>
      </c>
      <c r="CF522" s="186">
        <v>1</v>
      </c>
      <c r="CG522" s="186">
        <v>0</v>
      </c>
      <c r="CH522" s="101">
        <v>3</v>
      </c>
      <c r="CI522" s="101">
        <v>0</v>
      </c>
      <c r="CJ522" s="101">
        <v>0</v>
      </c>
      <c r="CK522" s="101">
        <v>0</v>
      </c>
      <c r="CL522" s="101">
        <v>0</v>
      </c>
      <c r="CM522" s="101">
        <v>0</v>
      </c>
      <c r="CN522" s="101">
        <v>0</v>
      </c>
      <c r="CO522" s="101">
        <v>15</v>
      </c>
      <c r="CP522" s="220">
        <v>5</v>
      </c>
      <c r="CQ522" s="216">
        <v>2237</v>
      </c>
      <c r="CR522" s="222">
        <v>2.2351363433169421E-3</v>
      </c>
      <c r="CS522" s="198">
        <v>0.5</v>
      </c>
      <c r="CT522" s="198">
        <v>223.7</v>
      </c>
      <c r="CU522" s="198">
        <v>0.51416666666666666</v>
      </c>
      <c r="CV522" s="198">
        <v>230.03816666666671</v>
      </c>
      <c r="CW522" s="222">
        <v>0.6183333333333334</v>
      </c>
      <c r="CX522" s="272"/>
      <c r="CY522" s="272">
        <v>3156813.727272728</v>
      </c>
      <c r="CZ522" s="272">
        <v>361</v>
      </c>
      <c r="DA522" s="272"/>
      <c r="DB522" s="272"/>
      <c r="DC522" s="272"/>
      <c r="DD522" s="230">
        <f t="shared" si="72"/>
        <v>0.61833333333333285</v>
      </c>
      <c r="DE522" s="273">
        <f t="shared" si="73"/>
        <v>2232</v>
      </c>
      <c r="DF522" s="14">
        <f t="shared" si="74"/>
        <v>15</v>
      </c>
      <c r="DG522" s="148">
        <f t="shared" si="75"/>
        <v>5</v>
      </c>
      <c r="DH522" s="148" t="str">
        <f t="shared" si="76"/>
        <v/>
      </c>
      <c r="DI522" s="273">
        <f t="shared" si="77"/>
        <v>2237</v>
      </c>
      <c r="DJ522" s="264">
        <f t="shared" si="78"/>
        <v>2.2351363433169421E-3</v>
      </c>
      <c r="DL522" s="14" t="str">
        <f>IFERROR(#REF!-AP522,"")</f>
        <v/>
      </c>
      <c r="DN522" s="274" t="str">
        <f>IFERROR(#REF!-M522,"")</f>
        <v/>
      </c>
      <c r="DO522" s="186" t="e">
        <f>IF(#REF!&gt;AQ522,0,1)</f>
        <v>#REF!</v>
      </c>
      <c r="DP522" s="186">
        <f t="shared" si="79"/>
        <v>1</v>
      </c>
      <c r="DQ522" s="186">
        <f t="shared" si="80"/>
        <v>1</v>
      </c>
      <c r="DR522" s="186"/>
      <c r="DS522" s="186"/>
      <c r="DT522" s="186"/>
      <c r="DU522" s="186"/>
      <c r="DV522" s="186"/>
      <c r="DW522" s="186"/>
      <c r="DX522" s="186"/>
      <c r="DY522" s="186"/>
      <c r="DZ522" s="186"/>
      <c r="EA522" s="186"/>
      <c r="EB522" s="186"/>
      <c r="EC522" s="186"/>
      <c r="ED522" s="186"/>
      <c r="EE522" s="186"/>
      <c r="EF522" s="186"/>
      <c r="EG522" s="186"/>
      <c r="EH522" s="186"/>
      <c r="EI522" s="186"/>
      <c r="EJ522" s="186"/>
    </row>
    <row r="523" spans="1:140" s="195" customFormat="1" ht="31.5" customHeight="1" x14ac:dyDescent="0.2">
      <c r="A523" s="214">
        <v>44950</v>
      </c>
      <c r="B523" s="194">
        <v>24</v>
      </c>
      <c r="C523" s="194">
        <v>1</v>
      </c>
      <c r="D523" s="193">
        <v>2023</v>
      </c>
      <c r="E523" s="194">
        <v>395</v>
      </c>
      <c r="F523" s="194">
        <v>608</v>
      </c>
      <c r="G523" s="194">
        <v>2</v>
      </c>
      <c r="H523" s="207" t="s">
        <v>438</v>
      </c>
      <c r="I523" s="148" t="s">
        <v>439</v>
      </c>
      <c r="J523" s="148" t="s">
        <v>193</v>
      </c>
      <c r="K523" s="148">
        <v>3</v>
      </c>
      <c r="L523" s="148">
        <v>3</v>
      </c>
      <c r="M523" s="208">
        <v>100</v>
      </c>
      <c r="N523" s="209">
        <v>93</v>
      </c>
      <c r="O523" s="210">
        <v>107</v>
      </c>
      <c r="P523" s="196"/>
      <c r="Q523" s="196">
        <v>159</v>
      </c>
      <c r="R523" s="196">
        <v>162</v>
      </c>
      <c r="S523" s="196">
        <v>158</v>
      </c>
      <c r="T523" s="196"/>
      <c r="U523" s="196"/>
      <c r="V523" s="196">
        <v>103</v>
      </c>
      <c r="W523" s="196">
        <v>101</v>
      </c>
      <c r="X523" s="196">
        <v>99</v>
      </c>
      <c r="Y523" s="196"/>
      <c r="Z523" s="197"/>
      <c r="AA523" s="197"/>
      <c r="AB523" s="196"/>
      <c r="AC523" s="196">
        <v>141</v>
      </c>
      <c r="AD523" s="196">
        <v>129</v>
      </c>
      <c r="AE523" s="196">
        <v>140</v>
      </c>
      <c r="AF523" s="196"/>
      <c r="AG523" s="196"/>
      <c r="AH523" s="196">
        <v>101</v>
      </c>
      <c r="AI523" s="196">
        <v>97</v>
      </c>
      <c r="AJ523" s="196">
        <v>103</v>
      </c>
      <c r="AK523" s="196"/>
      <c r="AL523" s="197"/>
      <c r="AM523" s="197"/>
      <c r="AN523" s="271">
        <v>148.16666666666671</v>
      </c>
      <c r="AO523" s="271">
        <v>100.6666666666667</v>
      </c>
      <c r="AP523" s="218">
        <v>86</v>
      </c>
      <c r="AQ523" s="219">
        <v>126</v>
      </c>
      <c r="AR523" s="217"/>
      <c r="AS523" s="217"/>
      <c r="AT523" s="217"/>
      <c r="AU523" s="217"/>
      <c r="AV523" s="217">
        <v>1080</v>
      </c>
      <c r="AW523" s="217">
        <v>4</v>
      </c>
      <c r="AX523" s="217"/>
      <c r="AY523" s="217">
        <v>2</v>
      </c>
      <c r="AZ523" s="217"/>
      <c r="BA523" s="217"/>
      <c r="BB523" s="217"/>
      <c r="BC523" s="217"/>
      <c r="BD523" s="217"/>
      <c r="BE523" s="217"/>
      <c r="BF523" s="217"/>
      <c r="BG523" s="217"/>
      <c r="BH523" s="217">
        <v>1152</v>
      </c>
      <c r="BI523" s="217">
        <v>3</v>
      </c>
      <c r="BJ523" s="217">
        <v>3</v>
      </c>
      <c r="BK523" s="217">
        <v>3</v>
      </c>
      <c r="BL523" s="217"/>
      <c r="BM523" s="217"/>
      <c r="BN523" s="217"/>
      <c r="BO523" s="217"/>
      <c r="BP523" s="217"/>
      <c r="BQ523" s="217"/>
      <c r="BR523" s="186" t="s">
        <v>421</v>
      </c>
      <c r="BS523" s="186" t="s">
        <v>422</v>
      </c>
      <c r="BT523" s="186"/>
      <c r="BU523" s="186"/>
      <c r="BV523" s="186">
        <v>4</v>
      </c>
      <c r="BW523" s="186" t="s">
        <v>437</v>
      </c>
      <c r="BX523" s="186" t="s">
        <v>198</v>
      </c>
      <c r="BY523" s="221">
        <v>1.4999999999999999E-2</v>
      </c>
      <c r="BZ523" s="217">
        <v>6</v>
      </c>
      <c r="CA523" s="217">
        <v>2</v>
      </c>
      <c r="CB523" s="217">
        <v>1082</v>
      </c>
      <c r="CC523" s="217">
        <v>9</v>
      </c>
      <c r="CD523" s="217">
        <v>3</v>
      </c>
      <c r="CE523" s="217">
        <v>1155</v>
      </c>
      <c r="CF523" s="186">
        <v>2</v>
      </c>
      <c r="CG523" s="186">
        <v>1</v>
      </c>
      <c r="CH523" s="101">
        <v>1</v>
      </c>
      <c r="CI523" s="101">
        <v>0</v>
      </c>
      <c r="CJ523" s="101">
        <v>0</v>
      </c>
      <c r="CK523" s="101">
        <v>0</v>
      </c>
      <c r="CL523" s="101">
        <v>0</v>
      </c>
      <c r="CM523" s="101">
        <v>0</v>
      </c>
      <c r="CN523" s="101">
        <v>0</v>
      </c>
      <c r="CO523" s="101">
        <v>15</v>
      </c>
      <c r="CP523" s="220">
        <v>5</v>
      </c>
      <c r="CQ523" s="216">
        <v>2237</v>
      </c>
      <c r="CR523" s="222">
        <v>2.2351363433169421E-3</v>
      </c>
      <c r="CS523" s="198">
        <v>0.5</v>
      </c>
      <c r="CT523" s="198">
        <v>223.7</v>
      </c>
      <c r="CU523" s="198">
        <v>0.50333333333333341</v>
      </c>
      <c r="CV523" s="198">
        <v>225.19133333333329</v>
      </c>
      <c r="CW523" s="222">
        <v>0.48166666666666658</v>
      </c>
      <c r="CX523" s="272"/>
      <c r="CY523" s="272">
        <v>3156813.727272728</v>
      </c>
      <c r="CZ523" s="272">
        <v>361</v>
      </c>
      <c r="DA523" s="272"/>
      <c r="DB523" s="272"/>
      <c r="DC523" s="272"/>
      <c r="DD523" s="230">
        <f t="shared" si="72"/>
        <v>0.48166666666666713</v>
      </c>
      <c r="DE523" s="273">
        <f t="shared" si="73"/>
        <v>2232</v>
      </c>
      <c r="DF523" s="14">
        <f t="shared" si="74"/>
        <v>15</v>
      </c>
      <c r="DG523" s="148">
        <f t="shared" si="75"/>
        <v>5</v>
      </c>
      <c r="DH523" s="148" t="str">
        <f t="shared" si="76"/>
        <v/>
      </c>
      <c r="DI523" s="273">
        <f t="shared" si="77"/>
        <v>2237</v>
      </c>
      <c r="DJ523" s="264">
        <f t="shared" si="78"/>
        <v>2.2351363433169421E-3</v>
      </c>
      <c r="DL523" s="14" t="str">
        <f>IFERROR(#REF!-AP523,"")</f>
        <v/>
      </c>
      <c r="DN523" s="274" t="str">
        <f>IFERROR(#REF!-M523,"")</f>
        <v/>
      </c>
      <c r="DO523" s="186" t="e">
        <f>IF(#REF!&gt;AQ523,0,1)</f>
        <v>#REF!</v>
      </c>
      <c r="DP523" s="186">
        <f t="shared" si="79"/>
        <v>1</v>
      </c>
      <c r="DQ523" s="186">
        <f t="shared" si="80"/>
        <v>1</v>
      </c>
      <c r="DR523" s="186"/>
      <c r="DS523" s="186"/>
      <c r="DT523" s="186"/>
      <c r="DU523" s="186"/>
      <c r="DV523" s="186"/>
      <c r="DW523" s="186"/>
      <c r="DX523" s="186"/>
      <c r="DY523" s="186"/>
      <c r="DZ523" s="186"/>
      <c r="EA523" s="186"/>
      <c r="EB523" s="186"/>
      <c r="EC523" s="186"/>
      <c r="ED523" s="186"/>
      <c r="EE523" s="186"/>
      <c r="EF523" s="186"/>
      <c r="EG523" s="186"/>
      <c r="EH523" s="186"/>
      <c r="EI523" s="186"/>
      <c r="EJ523" s="186"/>
    </row>
    <row r="524" spans="1:140" s="195" customFormat="1" ht="31.5" customHeight="1" x14ac:dyDescent="0.2">
      <c r="A524" s="214">
        <v>44950</v>
      </c>
      <c r="B524" s="194">
        <v>24</v>
      </c>
      <c r="C524" s="194">
        <v>1</v>
      </c>
      <c r="D524" s="193">
        <v>2023</v>
      </c>
      <c r="E524" s="194">
        <v>395</v>
      </c>
      <c r="F524" s="194">
        <v>609</v>
      </c>
      <c r="G524" s="194">
        <v>2</v>
      </c>
      <c r="H524" s="207" t="s">
        <v>440</v>
      </c>
      <c r="I524" s="148" t="s">
        <v>441</v>
      </c>
      <c r="J524" s="148" t="s">
        <v>193</v>
      </c>
      <c r="K524" s="148">
        <v>3</v>
      </c>
      <c r="L524" s="148">
        <v>3</v>
      </c>
      <c r="M524" s="208">
        <v>35</v>
      </c>
      <c r="N524" s="209">
        <v>32</v>
      </c>
      <c r="O524" s="210">
        <v>37</v>
      </c>
      <c r="P524" s="196"/>
      <c r="Q524" s="196">
        <v>63</v>
      </c>
      <c r="R524" s="196">
        <v>61</v>
      </c>
      <c r="S524" s="196">
        <v>61</v>
      </c>
      <c r="T524" s="196"/>
      <c r="U524" s="196"/>
      <c r="V524" s="196">
        <v>36</v>
      </c>
      <c r="W524" s="196">
        <v>35</v>
      </c>
      <c r="X524" s="196">
        <v>40</v>
      </c>
      <c r="Y524" s="196"/>
      <c r="Z524" s="197">
        <v>105</v>
      </c>
      <c r="AA524" s="197">
        <v>105</v>
      </c>
      <c r="AB524" s="196"/>
      <c r="AC524" s="196">
        <v>61</v>
      </c>
      <c r="AD524" s="196">
        <v>69</v>
      </c>
      <c r="AE524" s="196">
        <v>64</v>
      </c>
      <c r="AF524" s="196"/>
      <c r="AG524" s="196"/>
      <c r="AH524" s="196">
        <v>35</v>
      </c>
      <c r="AI524" s="196">
        <v>36</v>
      </c>
      <c r="AJ524" s="196">
        <v>37</v>
      </c>
      <c r="AK524" s="196"/>
      <c r="AL524" s="197">
        <v>110</v>
      </c>
      <c r="AM524" s="197">
        <v>102</v>
      </c>
      <c r="AN524" s="271">
        <v>63.166666666666657</v>
      </c>
      <c r="AO524" s="271">
        <v>36.5</v>
      </c>
      <c r="AP524" s="218">
        <v>86</v>
      </c>
      <c r="AQ524" s="219">
        <v>126</v>
      </c>
      <c r="AR524" s="217">
        <v>102.3696682464455</v>
      </c>
      <c r="AS524" s="217">
        <v>105.5</v>
      </c>
      <c r="AT524" s="217"/>
      <c r="AU524" s="217"/>
      <c r="AV524" s="217">
        <v>1080</v>
      </c>
      <c r="AW524" s="217">
        <v>1</v>
      </c>
      <c r="AX524" s="217"/>
      <c r="AY524" s="217">
        <v>3</v>
      </c>
      <c r="AZ524" s="217"/>
      <c r="BA524" s="217"/>
      <c r="BB524" s="217"/>
      <c r="BC524" s="217"/>
      <c r="BD524" s="217"/>
      <c r="BE524" s="217"/>
      <c r="BF524" s="217"/>
      <c r="BG524" s="217"/>
      <c r="BH524" s="217">
        <v>1152</v>
      </c>
      <c r="BI524" s="217">
        <v>3</v>
      </c>
      <c r="BJ524" s="217">
        <v>3</v>
      </c>
      <c r="BK524" s="217">
        <v>3</v>
      </c>
      <c r="BL524" s="217"/>
      <c r="BM524" s="217"/>
      <c r="BN524" s="217"/>
      <c r="BO524" s="217"/>
      <c r="BP524" s="217"/>
      <c r="BQ524" s="217"/>
      <c r="BR524" s="186" t="s">
        <v>421</v>
      </c>
      <c r="BS524" s="186" t="s">
        <v>422</v>
      </c>
      <c r="BT524" s="186"/>
      <c r="BU524" s="186"/>
      <c r="BV524" s="186">
        <v>4</v>
      </c>
      <c r="BW524" s="186" t="s">
        <v>437</v>
      </c>
      <c r="BX524" s="186" t="s">
        <v>198</v>
      </c>
      <c r="BY524" s="221">
        <v>1.4999999999999999E-2</v>
      </c>
      <c r="BZ524" s="217">
        <v>4</v>
      </c>
      <c r="CA524" s="217">
        <v>1.333333333333333</v>
      </c>
      <c r="CB524" s="217">
        <v>1081</v>
      </c>
      <c r="CC524" s="217">
        <v>9</v>
      </c>
      <c r="CD524" s="217">
        <v>3</v>
      </c>
      <c r="CE524" s="217">
        <v>1155</v>
      </c>
      <c r="CF524" s="186">
        <v>1</v>
      </c>
      <c r="CG524" s="186">
        <v>1</v>
      </c>
      <c r="CH524" s="101">
        <v>2</v>
      </c>
      <c r="CI524" s="101">
        <v>0</v>
      </c>
      <c r="CJ524" s="101">
        <v>0</v>
      </c>
      <c r="CK524" s="101">
        <v>0</v>
      </c>
      <c r="CL524" s="101">
        <v>0</v>
      </c>
      <c r="CM524" s="101">
        <v>0</v>
      </c>
      <c r="CN524" s="101">
        <v>0</v>
      </c>
      <c r="CO524" s="101">
        <v>13</v>
      </c>
      <c r="CP524" s="220">
        <v>4</v>
      </c>
      <c r="CQ524" s="216">
        <v>2236</v>
      </c>
      <c r="CR524" s="222">
        <v>1.937984496124031E-3</v>
      </c>
      <c r="CS524" s="198">
        <v>0.15166666666666659</v>
      </c>
      <c r="CT524" s="198">
        <v>78.260000000000005</v>
      </c>
      <c r="CU524" s="198">
        <v>0.15816666666666659</v>
      </c>
      <c r="CV524" s="198">
        <v>81.614000000000004</v>
      </c>
      <c r="CW524" s="222">
        <v>0.80476190476190468</v>
      </c>
      <c r="CX524" s="272">
        <v>4.2330246913580241E-2</v>
      </c>
      <c r="CY524" s="272">
        <v>3155402.5454545449</v>
      </c>
      <c r="CZ524" s="272">
        <v>361</v>
      </c>
      <c r="DA524" s="272"/>
      <c r="DB524" s="272"/>
      <c r="DC524" s="272"/>
      <c r="DD524" s="230">
        <f t="shared" si="72"/>
        <v>0.80476190476190446</v>
      </c>
      <c r="DE524" s="273">
        <f t="shared" si="73"/>
        <v>2232</v>
      </c>
      <c r="DF524" s="14">
        <f t="shared" si="74"/>
        <v>13</v>
      </c>
      <c r="DG524" s="148">
        <f t="shared" si="75"/>
        <v>4</v>
      </c>
      <c r="DH524" s="148">
        <f t="shared" si="76"/>
        <v>0</v>
      </c>
      <c r="DI524" s="273">
        <f t="shared" si="77"/>
        <v>2236</v>
      </c>
      <c r="DJ524" s="264">
        <f t="shared" si="78"/>
        <v>1.7889087656529517E-3</v>
      </c>
      <c r="DL524" s="14" t="str">
        <f>IFERROR(#REF!-AP524,"")</f>
        <v/>
      </c>
      <c r="DN524" s="274" t="str">
        <f>IFERROR(#REF!-M524,"")</f>
        <v/>
      </c>
      <c r="DO524" s="186" t="e">
        <f>IF(#REF!&gt;AQ524,0,1)</f>
        <v>#REF!</v>
      </c>
      <c r="DP524" s="186">
        <f t="shared" si="79"/>
        <v>1</v>
      </c>
      <c r="DQ524" s="186">
        <f t="shared" si="80"/>
        <v>1</v>
      </c>
      <c r="DR524" s="186"/>
      <c r="DS524" s="186"/>
      <c r="DT524" s="186"/>
      <c r="DU524" s="186"/>
      <c r="DV524" s="186"/>
      <c r="DW524" s="186"/>
      <c r="DX524" s="186"/>
      <c r="DY524" s="186"/>
      <c r="DZ524" s="186"/>
      <c r="EA524" s="186"/>
      <c r="EB524" s="186"/>
      <c r="EC524" s="186"/>
      <c r="ED524" s="186"/>
      <c r="EE524" s="186"/>
      <c r="EF524" s="186"/>
      <c r="EG524" s="186"/>
      <c r="EH524" s="186"/>
      <c r="EI524" s="186"/>
      <c r="EJ524" s="186"/>
    </row>
    <row r="525" spans="1:140" s="195" customFormat="1" ht="31.5" customHeight="1" x14ac:dyDescent="0.2">
      <c r="A525" s="214">
        <v>44950</v>
      </c>
      <c r="B525" s="194">
        <v>24</v>
      </c>
      <c r="C525" s="194">
        <v>1</v>
      </c>
      <c r="D525" s="193">
        <v>2023</v>
      </c>
      <c r="E525" s="194">
        <v>47</v>
      </c>
      <c r="F525" s="194">
        <v>122</v>
      </c>
      <c r="G525" s="194">
        <v>3</v>
      </c>
      <c r="H525" s="207" t="s">
        <v>215</v>
      </c>
      <c r="I525" s="148" t="s">
        <v>216</v>
      </c>
      <c r="J525" s="148" t="s">
        <v>217</v>
      </c>
      <c r="K525" s="148">
        <v>2</v>
      </c>
      <c r="L525" s="148">
        <v>1</v>
      </c>
      <c r="M525" s="208">
        <v>280</v>
      </c>
      <c r="N525" s="209">
        <v>267</v>
      </c>
      <c r="O525" s="210">
        <v>292</v>
      </c>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c r="AO525" s="271"/>
      <c r="AP525" s="218">
        <v>64</v>
      </c>
      <c r="AQ525" s="219">
        <v>113</v>
      </c>
      <c r="AR525" s="217"/>
      <c r="AS525" s="217"/>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t="s">
        <v>194</v>
      </c>
      <c r="BS525" s="186" t="s">
        <v>195</v>
      </c>
      <c r="BT525" s="186" t="s">
        <v>218</v>
      </c>
      <c r="BU525" s="186" t="s">
        <v>219</v>
      </c>
      <c r="BV525" s="186">
        <v>4</v>
      </c>
      <c r="BW525" s="186" t="s">
        <v>220</v>
      </c>
      <c r="BX525" s="186" t="s">
        <v>198</v>
      </c>
      <c r="BY525" s="221">
        <v>1.4999999999999999E-2</v>
      </c>
      <c r="BZ525" s="217">
        <v>0</v>
      </c>
      <c r="CA525" s="217">
        <v>0</v>
      </c>
      <c r="CB525" s="217">
        <v>0</v>
      </c>
      <c r="CC525" s="217">
        <v>0</v>
      </c>
      <c r="CD525" s="217">
        <v>0</v>
      </c>
      <c r="CE525" s="217">
        <v>0</v>
      </c>
      <c r="CF525" s="186">
        <v>0</v>
      </c>
      <c r="CG525" s="186">
        <v>0</v>
      </c>
      <c r="CH525" s="101">
        <v>0</v>
      </c>
      <c r="CI525" s="101">
        <v>0</v>
      </c>
      <c r="CJ525" s="101">
        <v>0</v>
      </c>
      <c r="CK525" s="101">
        <v>0</v>
      </c>
      <c r="CL525" s="101">
        <v>0</v>
      </c>
      <c r="CM525" s="101">
        <v>0</v>
      </c>
      <c r="CN525" s="101">
        <v>0</v>
      </c>
      <c r="CO525" s="101">
        <v>0</v>
      </c>
      <c r="CP525" s="220">
        <v>0</v>
      </c>
      <c r="CQ525" s="216">
        <v>0</v>
      </c>
      <c r="CR525" s="222"/>
      <c r="CS525" s="198">
        <v>0</v>
      </c>
      <c r="CT525" s="198">
        <v>0</v>
      </c>
      <c r="CU525" s="198"/>
      <c r="CV525" s="198"/>
      <c r="CW525" s="222"/>
      <c r="CX525" s="272"/>
      <c r="CY525" s="272">
        <v>0</v>
      </c>
      <c r="CZ525" s="272">
        <v>361</v>
      </c>
      <c r="DA525" s="272"/>
      <c r="DB525" s="272"/>
      <c r="DC525" s="272"/>
      <c r="DD525" s="230">
        <f t="shared" si="72"/>
        <v>-1</v>
      </c>
      <c r="DE525" s="273">
        <f t="shared" si="73"/>
        <v>0</v>
      </c>
      <c r="DF525" s="14">
        <f t="shared" si="74"/>
        <v>0</v>
      </c>
      <c r="DG525" s="148">
        <f t="shared" si="75"/>
        <v>0</v>
      </c>
      <c r="DH525" s="148" t="str">
        <f t="shared" si="76"/>
        <v/>
      </c>
      <c r="DI525" s="273">
        <f t="shared" si="77"/>
        <v>0</v>
      </c>
      <c r="DJ525" s="264" t="str">
        <f t="shared" si="78"/>
        <v/>
      </c>
      <c r="DL525" s="14" t="str">
        <f>IFERROR(#REF!-AP525,"")</f>
        <v/>
      </c>
      <c r="DN525" s="274" t="str">
        <f>IFERROR(#REF!-M525,"")</f>
        <v/>
      </c>
      <c r="DO525" s="186" t="e">
        <f>IF(#REF!&gt;AQ525,0,1)</f>
        <v>#REF!</v>
      </c>
      <c r="DP525" s="186">
        <f t="shared" si="79"/>
        <v>0</v>
      </c>
      <c r="DQ525" s="186">
        <f t="shared" si="80"/>
        <v>1</v>
      </c>
      <c r="DR525" s="186"/>
      <c r="DS525" s="186"/>
      <c r="DT525" s="186"/>
      <c r="DU525" s="186"/>
      <c r="DV525" s="186"/>
      <c r="DW525" s="186"/>
      <c r="DX525" s="186"/>
      <c r="DY525" s="186"/>
      <c r="DZ525" s="186"/>
      <c r="EA525" s="186"/>
      <c r="EB525" s="186"/>
      <c r="EC525" s="186"/>
      <c r="ED525" s="186"/>
      <c r="EE525" s="186"/>
      <c r="EF525" s="186"/>
      <c r="EG525" s="186"/>
      <c r="EH525" s="186"/>
      <c r="EI525" s="186"/>
      <c r="EJ525" s="186"/>
    </row>
    <row r="526" spans="1:140" s="195" customFormat="1" ht="31.5" customHeight="1" x14ac:dyDescent="0.2">
      <c r="A526" s="214">
        <v>44950</v>
      </c>
      <c r="B526" s="194">
        <v>24</v>
      </c>
      <c r="C526" s="194">
        <v>1</v>
      </c>
      <c r="D526" s="193">
        <v>2023</v>
      </c>
      <c r="E526" s="194">
        <v>376</v>
      </c>
      <c r="F526" s="194">
        <v>438</v>
      </c>
      <c r="G526" s="194">
        <v>3</v>
      </c>
      <c r="H526" s="207" t="s">
        <v>225</v>
      </c>
      <c r="I526" s="148" t="s">
        <v>226</v>
      </c>
      <c r="J526" s="148" t="s">
        <v>193</v>
      </c>
      <c r="K526" s="148">
        <v>3</v>
      </c>
      <c r="L526" s="148">
        <v>2</v>
      </c>
      <c r="M526" s="208">
        <v>335</v>
      </c>
      <c r="N526" s="209">
        <v>315</v>
      </c>
      <c r="O526" s="210">
        <v>358</v>
      </c>
      <c r="P526" s="196"/>
      <c r="Q526" s="196"/>
      <c r="R526" s="196"/>
      <c r="S526" s="196">
        <v>443</v>
      </c>
      <c r="T526" s="196"/>
      <c r="U526" s="196"/>
      <c r="V526" s="196"/>
      <c r="W526" s="196"/>
      <c r="X526" s="196">
        <v>336</v>
      </c>
      <c r="Y526" s="196"/>
      <c r="Z526" s="197"/>
      <c r="AA526" s="197">
        <v>153</v>
      </c>
      <c r="AB526" s="196"/>
      <c r="AC526" s="196">
        <v>479</v>
      </c>
      <c r="AD526" s="196">
        <v>476</v>
      </c>
      <c r="AE526" s="196">
        <v>514</v>
      </c>
      <c r="AF526" s="196"/>
      <c r="AG526" s="196"/>
      <c r="AH526" s="196">
        <v>338</v>
      </c>
      <c r="AI526" s="196">
        <v>346</v>
      </c>
      <c r="AJ526" s="196">
        <v>347</v>
      </c>
      <c r="AK526" s="196"/>
      <c r="AL526" s="197">
        <v>125</v>
      </c>
      <c r="AM526" s="197">
        <v>141</v>
      </c>
      <c r="AN526" s="271">
        <v>478</v>
      </c>
      <c r="AO526" s="271">
        <v>341.75</v>
      </c>
      <c r="AP526" s="218">
        <v>75</v>
      </c>
      <c r="AQ526" s="219">
        <v>144</v>
      </c>
      <c r="AR526" s="217">
        <v>77.326968973747015</v>
      </c>
      <c r="AS526" s="217">
        <v>139.66666666666671</v>
      </c>
      <c r="AT526" s="217"/>
      <c r="AU526" s="217"/>
      <c r="AV526" s="217"/>
      <c r="AW526" s="217"/>
      <c r="AX526" s="217"/>
      <c r="AY526" s="217"/>
      <c r="AZ526" s="217"/>
      <c r="BA526" s="217"/>
      <c r="BB526" s="217"/>
      <c r="BC526" s="217"/>
      <c r="BD526" s="217"/>
      <c r="BE526" s="217"/>
      <c r="BF526" s="217"/>
      <c r="BG526" s="217"/>
      <c r="BH526" s="217">
        <v>492</v>
      </c>
      <c r="BI526" s="217">
        <v>4</v>
      </c>
      <c r="BJ526" s="217">
        <v>4</v>
      </c>
      <c r="BK526" s="217">
        <v>4</v>
      </c>
      <c r="BL526" s="217"/>
      <c r="BM526" s="217"/>
      <c r="BN526" s="217"/>
      <c r="BO526" s="217"/>
      <c r="BP526" s="217"/>
      <c r="BQ526" s="217"/>
      <c r="BR526" s="186" t="s">
        <v>194</v>
      </c>
      <c r="BS526" s="186" t="s">
        <v>195</v>
      </c>
      <c r="BT526" s="186" t="s">
        <v>227</v>
      </c>
      <c r="BU526" s="186" t="s">
        <v>197</v>
      </c>
      <c r="BV526" s="186">
        <v>4</v>
      </c>
      <c r="BW526" s="186" t="s">
        <v>228</v>
      </c>
      <c r="BX526" s="186" t="s">
        <v>198</v>
      </c>
      <c r="BY526" s="221">
        <v>1.4999999999999999E-2</v>
      </c>
      <c r="BZ526" s="217">
        <v>0</v>
      </c>
      <c r="CA526" s="217">
        <v>0</v>
      </c>
      <c r="CB526" s="217">
        <v>0</v>
      </c>
      <c r="CC526" s="217">
        <v>12</v>
      </c>
      <c r="CD526" s="217">
        <v>6</v>
      </c>
      <c r="CE526" s="217">
        <v>498</v>
      </c>
      <c r="CF526" s="186">
        <v>2</v>
      </c>
      <c r="CG526" s="186">
        <v>2</v>
      </c>
      <c r="CH526" s="101">
        <v>2</v>
      </c>
      <c r="CI526" s="101">
        <v>0</v>
      </c>
      <c r="CJ526" s="101">
        <v>0</v>
      </c>
      <c r="CK526" s="101">
        <v>0</v>
      </c>
      <c r="CL526" s="101">
        <v>0</v>
      </c>
      <c r="CM526" s="101">
        <v>0</v>
      </c>
      <c r="CN526" s="101">
        <v>0</v>
      </c>
      <c r="CO526" s="101">
        <v>12</v>
      </c>
      <c r="CP526" s="220">
        <v>6</v>
      </c>
      <c r="CQ526" s="216">
        <v>498</v>
      </c>
      <c r="CR526" s="222">
        <v>1.204819277108434E-2</v>
      </c>
      <c r="CS526" s="198">
        <v>2.0099999999999998</v>
      </c>
      <c r="CT526" s="198">
        <v>166.83</v>
      </c>
      <c r="CU526" s="198">
        <v>2.0505</v>
      </c>
      <c r="CV526" s="198">
        <v>170.19149999999999</v>
      </c>
      <c r="CW526" s="222">
        <v>0.42686567164179112</v>
      </c>
      <c r="CX526" s="272">
        <v>7.7592592592592588E-2</v>
      </c>
      <c r="CY526" s="272">
        <v>612879.54545454553</v>
      </c>
      <c r="CZ526" s="272">
        <v>361</v>
      </c>
      <c r="DA526" s="272"/>
      <c r="DB526" s="272"/>
      <c r="DC526" s="272"/>
      <c r="DD526" s="230">
        <f t="shared" si="72"/>
        <v>0.42686567164179107</v>
      </c>
      <c r="DE526" s="273">
        <f t="shared" si="73"/>
        <v>492</v>
      </c>
      <c r="DF526" s="14">
        <f t="shared" si="74"/>
        <v>12</v>
      </c>
      <c r="DG526" s="148">
        <f t="shared" si="75"/>
        <v>6</v>
      </c>
      <c r="DH526" s="148">
        <f t="shared" si="76"/>
        <v>0.1</v>
      </c>
      <c r="DI526" s="273">
        <f t="shared" si="77"/>
        <v>498</v>
      </c>
      <c r="DJ526" s="264">
        <f t="shared" si="78"/>
        <v>1.2048192771084338E-2</v>
      </c>
      <c r="DL526" s="14" t="str">
        <f>IFERROR(#REF!-AP526,"")</f>
        <v/>
      </c>
      <c r="DN526" s="274" t="str">
        <f>IFERROR(#REF!-M526,"")</f>
        <v/>
      </c>
      <c r="DO526" s="186" t="e">
        <f>IF(#REF!&gt;AQ526,0,1)</f>
        <v>#REF!</v>
      </c>
      <c r="DP526" s="186">
        <f t="shared" si="79"/>
        <v>1</v>
      </c>
      <c r="DQ526" s="186">
        <f t="shared" si="80"/>
        <v>1</v>
      </c>
      <c r="DR526" s="186"/>
      <c r="DS526" s="186"/>
      <c r="DT526" s="186"/>
      <c r="DU526" s="186"/>
      <c r="DV526" s="186"/>
      <c r="DW526" s="186"/>
      <c r="DX526" s="186"/>
      <c r="DY526" s="186"/>
      <c r="DZ526" s="186"/>
      <c r="EA526" s="186"/>
      <c r="EB526" s="186"/>
      <c r="EC526" s="186"/>
      <c r="ED526" s="186"/>
      <c r="EE526" s="186"/>
      <c r="EF526" s="186"/>
      <c r="EG526" s="186"/>
      <c r="EH526" s="186"/>
      <c r="EI526" s="186"/>
      <c r="EJ526" s="186"/>
    </row>
    <row r="527" spans="1:140" s="195" customFormat="1" ht="31.5" customHeight="1" x14ac:dyDescent="0.2">
      <c r="A527" s="214">
        <v>44950</v>
      </c>
      <c r="B527" s="194">
        <v>24</v>
      </c>
      <c r="C527" s="194">
        <v>1</v>
      </c>
      <c r="D527" s="193">
        <v>2023</v>
      </c>
      <c r="E527" s="194">
        <v>417</v>
      </c>
      <c r="F527" s="194">
        <v>660</v>
      </c>
      <c r="G527" s="194">
        <v>3</v>
      </c>
      <c r="H527" s="207" t="s">
        <v>426</v>
      </c>
      <c r="I527" s="148" t="s">
        <v>427</v>
      </c>
      <c r="J527" s="148" t="s">
        <v>193</v>
      </c>
      <c r="K527" s="148">
        <v>1</v>
      </c>
      <c r="L527" s="148">
        <v>6</v>
      </c>
      <c r="M527" s="208">
        <v>1265</v>
      </c>
      <c r="N527" s="209">
        <v>1190</v>
      </c>
      <c r="O527" s="210">
        <v>1354</v>
      </c>
      <c r="P527" s="196"/>
      <c r="Q527" s="196">
        <v>1946</v>
      </c>
      <c r="R527" s="196"/>
      <c r="S527" s="196"/>
      <c r="T527" s="196"/>
      <c r="U527" s="196"/>
      <c r="V527" s="196">
        <v>1305</v>
      </c>
      <c r="W527" s="196"/>
      <c r="X527" s="196"/>
      <c r="Y527" s="196"/>
      <c r="Z527" s="197"/>
      <c r="AA527" s="197"/>
      <c r="AB527" s="196"/>
      <c r="AC527" s="196"/>
      <c r="AD527" s="196"/>
      <c r="AE527" s="196"/>
      <c r="AF527" s="196"/>
      <c r="AG527" s="196"/>
      <c r="AH527" s="196"/>
      <c r="AI527" s="196"/>
      <c r="AJ527" s="196"/>
      <c r="AK527" s="196"/>
      <c r="AL527" s="197"/>
      <c r="AM527" s="197"/>
      <c r="AN527" s="271">
        <v>1946</v>
      </c>
      <c r="AO527" s="271">
        <v>1305</v>
      </c>
      <c r="AP527" s="218">
        <v>21</v>
      </c>
      <c r="AQ527" s="219">
        <v>180</v>
      </c>
      <c r="AR527" s="217"/>
      <c r="AS527" s="217"/>
      <c r="AT527" s="217"/>
      <c r="AU527" s="217"/>
      <c r="AV527" s="217">
        <v>207</v>
      </c>
      <c r="AW527" s="217">
        <v>4</v>
      </c>
      <c r="AX527" s="217"/>
      <c r="AY527" s="217">
        <v>3</v>
      </c>
      <c r="AZ527" s="217"/>
      <c r="BA527" s="217">
        <v>7</v>
      </c>
      <c r="BB527" s="217"/>
      <c r="BC527" s="217"/>
      <c r="BD527" s="217"/>
      <c r="BE527" s="217"/>
      <c r="BF527" s="217"/>
      <c r="BG527" s="217"/>
      <c r="BH527" s="217"/>
      <c r="BI527" s="217"/>
      <c r="BJ527" s="217"/>
      <c r="BK527" s="217"/>
      <c r="BL527" s="217"/>
      <c r="BM527" s="217"/>
      <c r="BN527" s="217"/>
      <c r="BO527" s="217"/>
      <c r="BP527" s="217"/>
      <c r="BQ527" s="217"/>
      <c r="BR527" s="186" t="s">
        <v>194</v>
      </c>
      <c r="BS527" s="186" t="s">
        <v>195</v>
      </c>
      <c r="BT527" s="186" t="s">
        <v>428</v>
      </c>
      <c r="BU527" s="186" t="s">
        <v>197</v>
      </c>
      <c r="BV527" s="186">
        <v>4</v>
      </c>
      <c r="BW527" s="186" t="s">
        <v>429</v>
      </c>
      <c r="BX527" s="186" t="s">
        <v>198</v>
      </c>
      <c r="BY527" s="221">
        <v>1.4999999999999999E-2</v>
      </c>
      <c r="BZ527" s="217">
        <v>14</v>
      </c>
      <c r="CA527" s="217">
        <v>2.333333333333333</v>
      </c>
      <c r="CB527" s="217">
        <v>209</v>
      </c>
      <c r="CC527" s="217">
        <v>0</v>
      </c>
      <c r="CD527" s="217">
        <v>0</v>
      </c>
      <c r="CE527" s="217">
        <v>0</v>
      </c>
      <c r="CF527" s="186">
        <v>0</v>
      </c>
      <c r="CG527" s="186">
        <v>0</v>
      </c>
      <c r="CH527" s="101">
        <v>0</v>
      </c>
      <c r="CI527" s="101">
        <v>0</v>
      </c>
      <c r="CJ527" s="101">
        <v>1</v>
      </c>
      <c r="CK527" s="101">
        <v>0</v>
      </c>
      <c r="CL527" s="101">
        <v>0</v>
      </c>
      <c r="CM527" s="101">
        <v>0</v>
      </c>
      <c r="CN527" s="101">
        <v>0</v>
      </c>
      <c r="CO527" s="101">
        <v>14</v>
      </c>
      <c r="CP527" s="220">
        <v>2</v>
      </c>
      <c r="CQ527" s="216">
        <v>209</v>
      </c>
      <c r="CR527" s="222">
        <v>1.1164274322169061E-2</v>
      </c>
      <c r="CS527" s="198">
        <v>2.9516666666666671</v>
      </c>
      <c r="CT527" s="198">
        <v>264.38499999999999</v>
      </c>
      <c r="CU527" s="198">
        <v>3.0449999999999999</v>
      </c>
      <c r="CV527" s="198">
        <v>272.745</v>
      </c>
      <c r="CW527" s="222">
        <v>0.5383399209486166</v>
      </c>
      <c r="CX527" s="272"/>
      <c r="CY527" s="272">
        <v>72019.5</v>
      </c>
      <c r="CZ527" s="272">
        <v>361</v>
      </c>
      <c r="DA527" s="272"/>
      <c r="DB527" s="272"/>
      <c r="DC527" s="272"/>
      <c r="DD527" s="230">
        <f t="shared" si="72"/>
        <v>0.5383399209486166</v>
      </c>
      <c r="DE527" s="273">
        <f t="shared" si="73"/>
        <v>207</v>
      </c>
      <c r="DF527" s="14">
        <f t="shared" si="74"/>
        <v>14</v>
      </c>
      <c r="DG527" s="148">
        <f t="shared" si="75"/>
        <v>2</v>
      </c>
      <c r="DH527" s="148" t="str">
        <f t="shared" si="76"/>
        <v/>
      </c>
      <c r="DI527" s="273">
        <f t="shared" si="77"/>
        <v>209</v>
      </c>
      <c r="DJ527" s="264">
        <f t="shared" si="78"/>
        <v>9.5693779904306216E-3</v>
      </c>
      <c r="DL527" s="14" t="str">
        <f>IFERROR(#REF!-AP527,"")</f>
        <v/>
      </c>
      <c r="DN527" s="274" t="str">
        <f>IFERROR(#REF!-M527,"")</f>
        <v/>
      </c>
      <c r="DO527" s="186" t="e">
        <f>IF(#REF!&gt;AQ527,0,1)</f>
        <v>#REF!</v>
      </c>
      <c r="DP527" s="186">
        <f t="shared" si="79"/>
        <v>1</v>
      </c>
      <c r="DQ527" s="186">
        <f t="shared" si="80"/>
        <v>1</v>
      </c>
      <c r="DR527" s="186"/>
      <c r="DS527" s="186"/>
      <c r="DT527" s="186"/>
      <c r="DU527" s="186"/>
      <c r="DV527" s="186"/>
      <c r="DW527" s="186"/>
      <c r="DX527" s="186"/>
      <c r="DY527" s="186"/>
      <c r="DZ527" s="186"/>
      <c r="EA527" s="186"/>
      <c r="EB527" s="186"/>
      <c r="EC527" s="186"/>
      <c r="ED527" s="186"/>
      <c r="EE527" s="186"/>
      <c r="EF527" s="186"/>
      <c r="EG527" s="186"/>
      <c r="EH527" s="186"/>
      <c r="EI527" s="186"/>
      <c r="EJ527" s="186"/>
    </row>
    <row r="528" spans="1:140" s="195" customFormat="1" ht="31.5" customHeight="1" x14ac:dyDescent="0.2">
      <c r="A528" s="214">
        <v>44950</v>
      </c>
      <c r="B528" s="194">
        <v>24</v>
      </c>
      <c r="C528" s="194">
        <v>1</v>
      </c>
      <c r="D528" s="193">
        <v>2023</v>
      </c>
      <c r="E528" s="194">
        <v>417</v>
      </c>
      <c r="F528" s="194">
        <v>661</v>
      </c>
      <c r="G528" s="194">
        <v>3</v>
      </c>
      <c r="H528" s="207" t="s">
        <v>430</v>
      </c>
      <c r="I528" s="148" t="s">
        <v>431</v>
      </c>
      <c r="J528" s="148" t="s">
        <v>193</v>
      </c>
      <c r="K528" s="148">
        <v>1</v>
      </c>
      <c r="L528" s="148">
        <v>6</v>
      </c>
      <c r="M528" s="208">
        <v>276</v>
      </c>
      <c r="N528" s="209">
        <v>259</v>
      </c>
      <c r="O528" s="210">
        <v>295</v>
      </c>
      <c r="P528" s="196"/>
      <c r="Q528" s="196">
        <v>422</v>
      </c>
      <c r="R528" s="196"/>
      <c r="S528" s="196"/>
      <c r="T528" s="196"/>
      <c r="U528" s="196"/>
      <c r="V528" s="196">
        <v>282</v>
      </c>
      <c r="W528" s="196"/>
      <c r="X528" s="196"/>
      <c r="Y528" s="196"/>
      <c r="Z528" s="197">
        <v>156</v>
      </c>
      <c r="AA528" s="197"/>
      <c r="AB528" s="196"/>
      <c r="AC528" s="196"/>
      <c r="AD528" s="196"/>
      <c r="AE528" s="196"/>
      <c r="AF528" s="196"/>
      <c r="AG528" s="196"/>
      <c r="AH528" s="196"/>
      <c r="AI528" s="196"/>
      <c r="AJ528" s="196"/>
      <c r="AK528" s="196"/>
      <c r="AL528" s="197"/>
      <c r="AM528" s="197"/>
      <c r="AN528" s="271">
        <v>422</v>
      </c>
      <c r="AO528" s="271">
        <v>282</v>
      </c>
      <c r="AP528" s="218">
        <v>21</v>
      </c>
      <c r="AQ528" s="219">
        <v>180</v>
      </c>
      <c r="AR528" s="217">
        <v>23.07692307692308</v>
      </c>
      <c r="AS528" s="217">
        <v>156</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t="s">
        <v>194</v>
      </c>
      <c r="BS528" s="186" t="s">
        <v>195</v>
      </c>
      <c r="BT528" s="186" t="s">
        <v>432</v>
      </c>
      <c r="BU528" s="186" t="s">
        <v>197</v>
      </c>
      <c r="BV528" s="186">
        <v>4</v>
      </c>
      <c r="BW528" s="186" t="s">
        <v>429</v>
      </c>
      <c r="BX528" s="186" t="s">
        <v>198</v>
      </c>
      <c r="BY528" s="221">
        <v>1.4999999999999999E-2</v>
      </c>
      <c r="BZ528" s="217">
        <v>0</v>
      </c>
      <c r="CA528" s="217">
        <v>0</v>
      </c>
      <c r="CB528" s="217">
        <v>0</v>
      </c>
      <c r="CC528" s="217">
        <v>0</v>
      </c>
      <c r="CD528" s="217">
        <v>0</v>
      </c>
      <c r="CE528" s="217">
        <v>0</v>
      </c>
      <c r="CF528" s="186">
        <v>0</v>
      </c>
      <c r="CG528" s="186">
        <v>0</v>
      </c>
      <c r="CH528" s="101">
        <v>0</v>
      </c>
      <c r="CI528" s="101">
        <v>0</v>
      </c>
      <c r="CJ528" s="101">
        <v>0</v>
      </c>
      <c r="CK528" s="101">
        <v>0</v>
      </c>
      <c r="CL528" s="101">
        <v>0</v>
      </c>
      <c r="CM528" s="101">
        <v>0</v>
      </c>
      <c r="CN528" s="101">
        <v>0</v>
      </c>
      <c r="CO528" s="101">
        <v>0</v>
      </c>
      <c r="CP528" s="220">
        <v>0</v>
      </c>
      <c r="CQ528" s="216">
        <v>0</v>
      </c>
      <c r="CR528" s="222"/>
      <c r="CS528" s="198">
        <v>0</v>
      </c>
      <c r="CT528" s="198">
        <v>0</v>
      </c>
      <c r="CU528" s="198">
        <v>0</v>
      </c>
      <c r="CV528" s="198">
        <v>0</v>
      </c>
      <c r="CW528" s="222">
        <v>0.52898550724637683</v>
      </c>
      <c r="CX528" s="272">
        <v>0</v>
      </c>
      <c r="CY528" s="272">
        <v>0</v>
      </c>
      <c r="CZ528" s="272">
        <v>361</v>
      </c>
      <c r="DA528" s="272"/>
      <c r="DB528" s="272"/>
      <c r="DC528" s="272"/>
      <c r="DD528" s="230">
        <f t="shared" si="72"/>
        <v>0.52898550724637683</v>
      </c>
      <c r="DE528" s="273">
        <f t="shared" si="73"/>
        <v>0</v>
      </c>
      <c r="DF528" s="14">
        <f t="shared" si="74"/>
        <v>0</v>
      </c>
      <c r="DG528" s="148">
        <f t="shared" si="75"/>
        <v>0</v>
      </c>
      <c r="DH528" s="148">
        <f t="shared" si="76"/>
        <v>0</v>
      </c>
      <c r="DI528" s="273">
        <f t="shared" si="77"/>
        <v>0</v>
      </c>
      <c r="DJ528" s="264" t="str">
        <f t="shared" si="78"/>
        <v/>
      </c>
      <c r="DL528" s="14" t="str">
        <f>IFERROR(#REF!-AP528,"")</f>
        <v/>
      </c>
      <c r="DN528" s="274" t="str">
        <f>IFERROR(#REF!-M528,"")</f>
        <v/>
      </c>
      <c r="DO528" s="186" t="e">
        <f>IF(#REF!&gt;AQ528,0,1)</f>
        <v>#REF!</v>
      </c>
      <c r="DP528" s="186">
        <f t="shared" si="79"/>
        <v>1</v>
      </c>
      <c r="DQ528" s="186">
        <f t="shared" si="80"/>
        <v>1</v>
      </c>
      <c r="DR528" s="186"/>
      <c r="DS528" s="186"/>
      <c r="DT528" s="186"/>
      <c r="DU528" s="186"/>
      <c r="DV528" s="186"/>
      <c r="DW528" s="186"/>
      <c r="DX528" s="186"/>
      <c r="DY528" s="186"/>
      <c r="DZ528" s="186"/>
      <c r="EA528" s="186"/>
      <c r="EB528" s="186"/>
      <c r="EC528" s="186"/>
      <c r="ED528" s="186"/>
      <c r="EE528" s="186"/>
      <c r="EF528" s="186"/>
      <c r="EG528" s="186"/>
      <c r="EH528" s="186"/>
      <c r="EI528" s="186"/>
      <c r="EJ528" s="186"/>
    </row>
    <row r="529" spans="1:140" s="195" customFormat="1" ht="31.5" customHeight="1" x14ac:dyDescent="0.2">
      <c r="A529" s="214">
        <v>44950</v>
      </c>
      <c r="B529" s="194">
        <v>24</v>
      </c>
      <c r="C529" s="194">
        <v>1</v>
      </c>
      <c r="D529" s="193">
        <v>2023</v>
      </c>
      <c r="E529" s="194">
        <v>236</v>
      </c>
      <c r="F529" s="194">
        <v>160</v>
      </c>
      <c r="G529" s="194">
        <v>4</v>
      </c>
      <c r="H529" s="207" t="s">
        <v>371</v>
      </c>
      <c r="I529" s="148" t="s">
        <v>372</v>
      </c>
      <c r="J529" s="148" t="s">
        <v>193</v>
      </c>
      <c r="K529" s="148">
        <v>2</v>
      </c>
      <c r="L529" s="148">
        <v>1</v>
      </c>
      <c r="M529" s="208">
        <v>200</v>
      </c>
      <c r="N529" s="209">
        <v>186</v>
      </c>
      <c r="O529" s="210">
        <v>214</v>
      </c>
      <c r="P529" s="196"/>
      <c r="Q529" s="196">
        <v>273</v>
      </c>
      <c r="R529" s="196">
        <v>285</v>
      </c>
      <c r="S529" s="196"/>
      <c r="T529" s="196"/>
      <c r="U529" s="196"/>
      <c r="V529" s="196">
        <v>206</v>
      </c>
      <c r="W529" s="196">
        <v>208</v>
      </c>
      <c r="X529" s="196"/>
      <c r="Y529" s="196"/>
      <c r="Z529" s="197">
        <v>96</v>
      </c>
      <c r="AA529" s="197"/>
      <c r="AB529" s="196"/>
      <c r="AC529" s="196">
        <v>256</v>
      </c>
      <c r="AD529" s="196">
        <v>303</v>
      </c>
      <c r="AE529" s="196">
        <v>288</v>
      </c>
      <c r="AF529" s="196"/>
      <c r="AG529" s="196"/>
      <c r="AH529" s="196">
        <v>196</v>
      </c>
      <c r="AI529" s="196">
        <v>205</v>
      </c>
      <c r="AJ529" s="196">
        <v>201</v>
      </c>
      <c r="AK529" s="196"/>
      <c r="AL529" s="197">
        <v>105</v>
      </c>
      <c r="AM529" s="197">
        <v>103</v>
      </c>
      <c r="AN529" s="271">
        <v>281</v>
      </c>
      <c r="AO529" s="271">
        <v>203.2</v>
      </c>
      <c r="AP529" s="218">
        <v>76</v>
      </c>
      <c r="AQ529" s="219">
        <v>95</v>
      </c>
      <c r="AR529" s="217">
        <v>71.05263157894737</v>
      </c>
      <c r="AS529" s="217">
        <v>101.3333333333333</v>
      </c>
      <c r="AT529" s="217"/>
      <c r="AU529" s="217"/>
      <c r="AV529" s="217">
        <v>1158</v>
      </c>
      <c r="AW529" s="217"/>
      <c r="AX529" s="217"/>
      <c r="AY529" s="217">
        <v>5</v>
      </c>
      <c r="AZ529" s="217"/>
      <c r="BA529" s="217">
        <v>2</v>
      </c>
      <c r="BB529" s="217"/>
      <c r="BC529" s="217"/>
      <c r="BD529" s="217"/>
      <c r="BE529" s="217"/>
      <c r="BF529" s="217"/>
      <c r="BG529" s="217"/>
      <c r="BH529" s="217">
        <v>246</v>
      </c>
      <c r="BI529" s="217">
        <v>2</v>
      </c>
      <c r="BJ529" s="217">
        <v>2</v>
      </c>
      <c r="BK529" s="217">
        <v>2</v>
      </c>
      <c r="BL529" s="217"/>
      <c r="BM529" s="217"/>
      <c r="BN529" s="217"/>
      <c r="BO529" s="217"/>
      <c r="BP529" s="217"/>
      <c r="BQ529" s="217"/>
      <c r="BR529" s="186" t="s">
        <v>373</v>
      </c>
      <c r="BS529" s="186" t="s">
        <v>374</v>
      </c>
      <c r="BT529" s="186"/>
      <c r="BU529" s="186"/>
      <c r="BV529" s="186">
        <v>4</v>
      </c>
      <c r="BW529" s="186" t="s">
        <v>371</v>
      </c>
      <c r="BX529" s="186" t="s">
        <v>198</v>
      </c>
      <c r="BY529" s="221">
        <v>1.4999999999999999E-2</v>
      </c>
      <c r="BZ529" s="217">
        <v>7</v>
      </c>
      <c r="CA529" s="217">
        <v>7</v>
      </c>
      <c r="CB529" s="217">
        <v>1165</v>
      </c>
      <c r="CC529" s="217">
        <v>6</v>
      </c>
      <c r="CD529" s="217">
        <v>6</v>
      </c>
      <c r="CE529" s="217">
        <v>252</v>
      </c>
      <c r="CF529" s="186">
        <v>2</v>
      </c>
      <c r="CG529" s="186">
        <v>2</v>
      </c>
      <c r="CH529" s="101">
        <v>7</v>
      </c>
      <c r="CI529" s="101">
        <v>0</v>
      </c>
      <c r="CJ529" s="101">
        <v>2</v>
      </c>
      <c r="CK529" s="101">
        <v>0</v>
      </c>
      <c r="CL529" s="101">
        <v>0</v>
      </c>
      <c r="CM529" s="101">
        <v>0</v>
      </c>
      <c r="CN529" s="101">
        <v>0</v>
      </c>
      <c r="CO529" s="101">
        <v>13</v>
      </c>
      <c r="CP529" s="220">
        <v>13</v>
      </c>
      <c r="CQ529" s="216">
        <v>1417</v>
      </c>
      <c r="CR529" s="222">
        <v>9.1743119266055051E-3</v>
      </c>
      <c r="CS529" s="198">
        <v>2.6</v>
      </c>
      <c r="CT529" s="198">
        <v>283.39999999999998</v>
      </c>
      <c r="CU529" s="198">
        <v>2.6415999999999999</v>
      </c>
      <c r="CV529" s="198">
        <v>287.93439999999998</v>
      </c>
      <c r="CW529" s="222">
        <v>0.40500000000000003</v>
      </c>
      <c r="CX529" s="272">
        <v>0.18296296296296299</v>
      </c>
      <c r="CY529" s="272">
        <v>1767127.8181818179</v>
      </c>
      <c r="CZ529" s="272">
        <v>361</v>
      </c>
      <c r="DA529" s="272"/>
      <c r="DB529" s="272"/>
      <c r="DC529" s="272"/>
      <c r="DD529" s="230">
        <f t="shared" si="72"/>
        <v>0.40500000000000003</v>
      </c>
      <c r="DE529" s="273">
        <f t="shared" si="73"/>
        <v>1404</v>
      </c>
      <c r="DF529" s="14">
        <f t="shared" si="74"/>
        <v>13</v>
      </c>
      <c r="DG529" s="148">
        <f t="shared" si="75"/>
        <v>13</v>
      </c>
      <c r="DH529" s="148">
        <f t="shared" si="76"/>
        <v>0.2</v>
      </c>
      <c r="DI529" s="273">
        <f t="shared" si="77"/>
        <v>1417</v>
      </c>
      <c r="DJ529" s="264">
        <f t="shared" si="78"/>
        <v>9.1743119266055051E-3</v>
      </c>
      <c r="DL529" s="14" t="str">
        <f>IFERROR(#REF!-AP529,"")</f>
        <v/>
      </c>
      <c r="DN529" s="274" t="str">
        <f>IFERROR(#REF!-M529,"")</f>
        <v/>
      </c>
      <c r="DO529" s="186" t="e">
        <f>IF(#REF!&gt;AQ529,0,1)</f>
        <v>#REF!</v>
      </c>
      <c r="DP529" s="186">
        <f t="shared" si="79"/>
        <v>1</v>
      </c>
      <c r="DQ529" s="186">
        <f t="shared" si="80"/>
        <v>1</v>
      </c>
      <c r="DR529" s="186"/>
      <c r="DS529" s="186"/>
      <c r="DT529" s="186"/>
      <c r="DU529" s="186"/>
      <c r="DV529" s="186"/>
      <c r="DW529" s="186"/>
      <c r="DX529" s="186"/>
      <c r="DY529" s="186"/>
      <c r="DZ529" s="186"/>
      <c r="EA529" s="186"/>
      <c r="EB529" s="186"/>
      <c r="EC529" s="186"/>
      <c r="ED529" s="186"/>
      <c r="EE529" s="186"/>
      <c r="EF529" s="186"/>
      <c r="EG529" s="186"/>
      <c r="EH529" s="186"/>
      <c r="EI529" s="186"/>
      <c r="EJ529" s="186"/>
    </row>
    <row r="530" spans="1:140" s="195" customFormat="1" ht="31.5" customHeight="1" x14ac:dyDescent="0.2">
      <c r="A530" s="214">
        <v>44950</v>
      </c>
      <c r="B530" s="194">
        <v>24</v>
      </c>
      <c r="C530" s="194">
        <v>1</v>
      </c>
      <c r="D530" s="193">
        <v>2023</v>
      </c>
      <c r="E530" s="194">
        <v>425</v>
      </c>
      <c r="F530" s="194">
        <v>674</v>
      </c>
      <c r="G530" s="194">
        <v>5</v>
      </c>
      <c r="H530" s="207" t="s">
        <v>238</v>
      </c>
      <c r="I530" s="148" t="s">
        <v>239</v>
      </c>
      <c r="J530" s="148" t="s">
        <v>217</v>
      </c>
      <c r="K530" s="148">
        <v>2</v>
      </c>
      <c r="L530" s="148">
        <v>1</v>
      </c>
      <c r="M530" s="208">
        <v>256</v>
      </c>
      <c r="N530" s="209">
        <v>240</v>
      </c>
      <c r="O530" s="210">
        <v>274</v>
      </c>
      <c r="P530" s="196"/>
      <c r="Q530" s="196">
        <v>362</v>
      </c>
      <c r="R530" s="196">
        <v>351</v>
      </c>
      <c r="S530" s="196"/>
      <c r="T530" s="196"/>
      <c r="U530" s="196"/>
      <c r="V530" s="196">
        <v>295</v>
      </c>
      <c r="W530" s="196">
        <v>288</v>
      </c>
      <c r="X530" s="196"/>
      <c r="Y530" s="196"/>
      <c r="Z530" s="197">
        <v>101</v>
      </c>
      <c r="AA530" s="197"/>
      <c r="AB530" s="196"/>
      <c r="AC530" s="196">
        <v>413</v>
      </c>
      <c r="AD530" s="196">
        <v>375</v>
      </c>
      <c r="AE530" s="196">
        <v>412</v>
      </c>
      <c r="AF530" s="196"/>
      <c r="AG530" s="196"/>
      <c r="AH530" s="196">
        <v>260</v>
      </c>
      <c r="AI530" s="196">
        <v>265</v>
      </c>
      <c r="AJ530" s="196">
        <v>267</v>
      </c>
      <c r="AK530" s="196"/>
      <c r="AL530" s="197">
        <v>100</v>
      </c>
      <c r="AM530" s="197">
        <v>103</v>
      </c>
      <c r="AN530" s="271">
        <v>382.6</v>
      </c>
      <c r="AO530" s="271">
        <v>275</v>
      </c>
      <c r="AP530" s="218">
        <v>60</v>
      </c>
      <c r="AQ530" s="219">
        <v>120</v>
      </c>
      <c r="AR530" s="217">
        <v>71.05263157894737</v>
      </c>
      <c r="AS530" s="217">
        <v>101.3333333333333</v>
      </c>
      <c r="AT530" s="217"/>
      <c r="AU530" s="217"/>
      <c r="AV530" s="217"/>
      <c r="AW530" s="217">
        <v>3</v>
      </c>
      <c r="AX530" s="217"/>
      <c r="AY530" s="217">
        <v>3</v>
      </c>
      <c r="AZ530" s="217"/>
      <c r="BA530" s="217"/>
      <c r="BB530" s="217"/>
      <c r="BC530" s="217"/>
      <c r="BD530" s="217"/>
      <c r="BE530" s="217"/>
      <c r="BF530" s="217"/>
      <c r="BG530" s="217"/>
      <c r="BH530" s="217"/>
      <c r="BI530" s="217">
        <v>1</v>
      </c>
      <c r="BJ530" s="217">
        <v>1</v>
      </c>
      <c r="BK530" s="217">
        <v>1</v>
      </c>
      <c r="BL530" s="217"/>
      <c r="BM530" s="217"/>
      <c r="BN530" s="217"/>
      <c r="BO530" s="217"/>
      <c r="BP530" s="217"/>
      <c r="BQ530" s="217"/>
      <c r="BR530" s="186" t="s">
        <v>194</v>
      </c>
      <c r="BS530" s="186" t="s">
        <v>195</v>
      </c>
      <c r="BT530" s="186" t="s">
        <v>240</v>
      </c>
      <c r="BU530" s="186" t="s">
        <v>219</v>
      </c>
      <c r="BV530" s="186">
        <v>4</v>
      </c>
      <c r="BW530" s="186" t="s">
        <v>238</v>
      </c>
      <c r="BX530" s="186" t="s">
        <v>198</v>
      </c>
      <c r="BY530" s="221">
        <v>1.4999999999999999E-2</v>
      </c>
      <c r="BZ530" s="217">
        <v>6</v>
      </c>
      <c r="CA530" s="217">
        <v>6</v>
      </c>
      <c r="CB530" s="217">
        <v>6</v>
      </c>
      <c r="CC530" s="217">
        <v>3</v>
      </c>
      <c r="CD530" s="217">
        <v>3</v>
      </c>
      <c r="CE530" s="217">
        <v>3</v>
      </c>
      <c r="CF530" s="186">
        <v>4</v>
      </c>
      <c r="CG530" s="186">
        <v>1</v>
      </c>
      <c r="CH530" s="101">
        <v>4</v>
      </c>
      <c r="CI530" s="101">
        <v>0</v>
      </c>
      <c r="CJ530" s="101">
        <v>0</v>
      </c>
      <c r="CK530" s="101">
        <v>0</v>
      </c>
      <c r="CL530" s="101">
        <v>0</v>
      </c>
      <c r="CM530" s="101">
        <v>0</v>
      </c>
      <c r="CN530" s="101">
        <v>0</v>
      </c>
      <c r="CO530" s="101">
        <v>9</v>
      </c>
      <c r="CP530" s="220">
        <v>9</v>
      </c>
      <c r="CQ530" s="216">
        <v>9</v>
      </c>
      <c r="CR530" s="222">
        <v>1</v>
      </c>
      <c r="CS530" s="198">
        <v>2.3039999999999998</v>
      </c>
      <c r="CT530" s="198">
        <v>2.3039999999999998</v>
      </c>
      <c r="CU530" s="198">
        <v>2.4750000000000001</v>
      </c>
      <c r="CV530" s="198">
        <v>2.4750000000000001</v>
      </c>
      <c r="CW530" s="222">
        <v>0.49453125000000009</v>
      </c>
      <c r="CX530" s="272">
        <v>0.12666666666666671</v>
      </c>
      <c r="CY530" s="272">
        <v>8860.9090909090919</v>
      </c>
      <c r="CZ530" s="272">
        <v>361</v>
      </c>
      <c r="DA530" s="272"/>
      <c r="DB530" s="272"/>
      <c r="DC530" s="272"/>
      <c r="DD530" s="230">
        <f t="shared" si="72"/>
        <v>0.49453125000000009</v>
      </c>
      <c r="DE530" s="273">
        <f t="shared" si="73"/>
        <v>0</v>
      </c>
      <c r="DF530" s="14">
        <f t="shared" si="74"/>
        <v>9</v>
      </c>
      <c r="DG530" s="148">
        <f t="shared" si="75"/>
        <v>9</v>
      </c>
      <c r="DH530" s="148">
        <f t="shared" si="76"/>
        <v>0.1</v>
      </c>
      <c r="DI530" s="273">
        <f t="shared" si="77"/>
        <v>9</v>
      </c>
      <c r="DJ530" s="264">
        <f t="shared" si="78"/>
        <v>1</v>
      </c>
      <c r="DL530" s="14" t="str">
        <f>IFERROR(#REF!-AP530,"")</f>
        <v/>
      </c>
      <c r="DN530" s="274" t="str">
        <f>IFERROR(#REF!-M530,"")</f>
        <v/>
      </c>
      <c r="DO530" s="186" t="e">
        <f>IF(#REF!&gt;AQ530,0,1)</f>
        <v>#REF!</v>
      </c>
      <c r="DP530" s="186">
        <f t="shared" si="79"/>
        <v>1</v>
      </c>
      <c r="DQ530" s="186">
        <f t="shared" si="80"/>
        <v>0</v>
      </c>
      <c r="DR530" s="186"/>
      <c r="DS530" s="186"/>
      <c r="DT530" s="186"/>
      <c r="DU530" s="186"/>
      <c r="DV530" s="186"/>
      <c r="DW530" s="186"/>
      <c r="DX530" s="186"/>
      <c r="DY530" s="186"/>
      <c r="DZ530" s="186"/>
      <c r="EA530" s="186"/>
      <c r="EB530" s="186"/>
      <c r="EC530" s="186"/>
      <c r="ED530" s="186"/>
      <c r="EE530" s="186"/>
      <c r="EF530" s="186"/>
      <c r="EG530" s="186"/>
      <c r="EH530" s="186"/>
      <c r="EI530" s="186"/>
      <c r="EJ530" s="186"/>
    </row>
    <row r="531" spans="1:140" s="195" customFormat="1" ht="31.5" customHeight="1" x14ac:dyDescent="0.2">
      <c r="A531" s="214">
        <v>44950</v>
      </c>
      <c r="B531" s="194">
        <v>24</v>
      </c>
      <c r="C531" s="194">
        <v>1</v>
      </c>
      <c r="D531" s="193">
        <v>2023</v>
      </c>
      <c r="E531" s="194">
        <v>382</v>
      </c>
      <c r="F531" s="194">
        <v>449</v>
      </c>
      <c r="G531" s="194">
        <v>6</v>
      </c>
      <c r="H531" s="207" t="s">
        <v>191</v>
      </c>
      <c r="I531" s="148" t="s">
        <v>192</v>
      </c>
      <c r="J531" s="148" t="s">
        <v>193</v>
      </c>
      <c r="K531" s="148">
        <v>3</v>
      </c>
      <c r="L531" s="148">
        <v>1</v>
      </c>
      <c r="M531" s="208">
        <v>46</v>
      </c>
      <c r="N531" s="209">
        <v>40</v>
      </c>
      <c r="O531" s="210">
        <v>50</v>
      </c>
      <c r="P531" s="196"/>
      <c r="Q531" s="196"/>
      <c r="R531" s="196"/>
      <c r="S531" s="196"/>
      <c r="T531" s="196"/>
      <c r="U531" s="196"/>
      <c r="V531" s="196"/>
      <c r="W531" s="196"/>
      <c r="X531" s="196"/>
      <c r="Y531" s="196"/>
      <c r="Z531" s="197"/>
      <c r="AA531" s="197"/>
      <c r="AB531" s="196"/>
      <c r="AC531" s="196">
        <v>70</v>
      </c>
      <c r="AD531" s="196">
        <v>69</v>
      </c>
      <c r="AE531" s="196">
        <v>71</v>
      </c>
      <c r="AF531" s="196"/>
      <c r="AG531" s="196"/>
      <c r="AH531" s="196">
        <v>47</v>
      </c>
      <c r="AI531" s="196">
        <v>47</v>
      </c>
      <c r="AJ531" s="196">
        <v>48</v>
      </c>
      <c r="AK531" s="196"/>
      <c r="AL531" s="197">
        <v>88</v>
      </c>
      <c r="AM531" s="197">
        <v>112</v>
      </c>
      <c r="AN531" s="271">
        <v>70</v>
      </c>
      <c r="AO531" s="271">
        <v>47.333333333333343</v>
      </c>
      <c r="AP531" s="218">
        <v>112</v>
      </c>
      <c r="AQ531" s="219">
        <v>96</v>
      </c>
      <c r="AR531" s="217">
        <v>108</v>
      </c>
      <c r="AS531" s="217">
        <v>100</v>
      </c>
      <c r="AT531" s="217"/>
      <c r="AU531" s="217"/>
      <c r="AV531" s="217"/>
      <c r="AW531" s="217"/>
      <c r="AX531" s="217"/>
      <c r="AY531" s="217"/>
      <c r="AZ531" s="217"/>
      <c r="BA531" s="217"/>
      <c r="BB531" s="217"/>
      <c r="BC531" s="217"/>
      <c r="BD531" s="217"/>
      <c r="BE531" s="217"/>
      <c r="BF531" s="217"/>
      <c r="BG531" s="217"/>
      <c r="BH531" s="217"/>
      <c r="BI531" s="217">
        <v>1</v>
      </c>
      <c r="BJ531" s="217">
        <v>1</v>
      </c>
      <c r="BK531" s="217">
        <v>10</v>
      </c>
      <c r="BL531" s="217"/>
      <c r="BM531" s="217">
        <v>3</v>
      </c>
      <c r="BN531" s="217"/>
      <c r="BO531" s="217"/>
      <c r="BP531" s="217"/>
      <c r="BQ531" s="217"/>
      <c r="BR531" s="186" t="s">
        <v>194</v>
      </c>
      <c r="BS531" s="186" t="s">
        <v>195</v>
      </c>
      <c r="BT531" s="186" t="s">
        <v>196</v>
      </c>
      <c r="BU531" s="186" t="s">
        <v>197</v>
      </c>
      <c r="BV531" s="186">
        <v>4</v>
      </c>
      <c r="BW531" s="186" t="s">
        <v>191</v>
      </c>
      <c r="BX531" s="186" t="s">
        <v>198</v>
      </c>
      <c r="BY531" s="221">
        <v>1.4999999999999999E-2</v>
      </c>
      <c r="BZ531" s="217">
        <v>0</v>
      </c>
      <c r="CA531" s="217">
        <v>0</v>
      </c>
      <c r="CB531" s="217">
        <v>0</v>
      </c>
      <c r="CC531" s="217">
        <v>15</v>
      </c>
      <c r="CD531" s="217">
        <v>15</v>
      </c>
      <c r="CE531" s="217">
        <v>15</v>
      </c>
      <c r="CF531" s="186">
        <v>1</v>
      </c>
      <c r="CG531" s="186">
        <v>1</v>
      </c>
      <c r="CH531" s="101">
        <v>10</v>
      </c>
      <c r="CI531" s="101">
        <v>0</v>
      </c>
      <c r="CJ531" s="101">
        <v>3</v>
      </c>
      <c r="CK531" s="101">
        <v>0</v>
      </c>
      <c r="CL531" s="101">
        <v>0</v>
      </c>
      <c r="CM531" s="101">
        <v>0</v>
      </c>
      <c r="CN531" s="101">
        <v>0</v>
      </c>
      <c r="CO531" s="101">
        <v>15</v>
      </c>
      <c r="CP531" s="220">
        <v>15</v>
      </c>
      <c r="CQ531" s="216">
        <v>15</v>
      </c>
      <c r="CR531" s="222">
        <v>1</v>
      </c>
      <c r="CS531" s="198">
        <v>0.69</v>
      </c>
      <c r="CT531" s="198">
        <v>0.69</v>
      </c>
      <c r="CU531" s="198">
        <v>0.71</v>
      </c>
      <c r="CV531" s="198">
        <v>0.71</v>
      </c>
      <c r="CW531" s="222">
        <v>0.52173913043478259</v>
      </c>
      <c r="CX531" s="272">
        <v>0.1388888888888889</v>
      </c>
      <c r="CY531" s="272">
        <v>27567.272727272732</v>
      </c>
      <c r="CZ531" s="272">
        <v>361</v>
      </c>
      <c r="DA531" s="272"/>
      <c r="DB531" s="272"/>
      <c r="DC531" s="272"/>
      <c r="DD531" s="230">
        <f t="shared" si="72"/>
        <v>0.52173913043478259</v>
      </c>
      <c r="DE531" s="273">
        <f t="shared" si="73"/>
        <v>0</v>
      </c>
      <c r="DF531" s="14">
        <f t="shared" si="74"/>
        <v>15</v>
      </c>
      <c r="DG531" s="148">
        <f t="shared" si="75"/>
        <v>15</v>
      </c>
      <c r="DH531" s="148">
        <f t="shared" si="76"/>
        <v>0.1</v>
      </c>
      <c r="DI531" s="273">
        <f t="shared" si="77"/>
        <v>15</v>
      </c>
      <c r="DJ531" s="264">
        <f t="shared" si="78"/>
        <v>1</v>
      </c>
      <c r="DL531" s="14" t="str">
        <f>IFERROR(#REF!-AP531,"")</f>
        <v/>
      </c>
      <c r="DN531" s="274" t="str">
        <f>IFERROR(#REF!-M531,"")</f>
        <v/>
      </c>
      <c r="DO531" s="186" t="e">
        <f>IF(#REF!&gt;AQ531,0,1)</f>
        <v>#REF!</v>
      </c>
      <c r="DP531" s="186">
        <f t="shared" si="79"/>
        <v>1</v>
      </c>
      <c r="DQ531" s="186">
        <f t="shared" si="80"/>
        <v>1</v>
      </c>
      <c r="DR531" s="186"/>
      <c r="DS531" s="186"/>
      <c r="DT531" s="186"/>
      <c r="DU531" s="186"/>
      <c r="DV531" s="186"/>
      <c r="DW531" s="186"/>
      <c r="DX531" s="186"/>
      <c r="DY531" s="186"/>
      <c r="DZ531" s="186"/>
      <c r="EA531" s="186"/>
      <c r="EB531" s="186"/>
      <c r="EC531" s="186"/>
      <c r="ED531" s="186"/>
      <c r="EE531" s="186"/>
      <c r="EF531" s="186"/>
      <c r="EG531" s="186"/>
      <c r="EH531" s="186"/>
      <c r="EI531" s="186"/>
      <c r="EJ531" s="186"/>
    </row>
    <row r="532" spans="1:140" s="195" customFormat="1" ht="31.5" customHeight="1" x14ac:dyDescent="0.2">
      <c r="A532" s="214">
        <v>44950</v>
      </c>
      <c r="B532" s="194">
        <v>24</v>
      </c>
      <c r="C532" s="194">
        <v>1</v>
      </c>
      <c r="D532" s="193">
        <v>2023</v>
      </c>
      <c r="E532" s="194">
        <v>406</v>
      </c>
      <c r="F532" s="194">
        <v>623</v>
      </c>
      <c r="G532" s="194">
        <v>6</v>
      </c>
      <c r="H532" s="207" t="s">
        <v>446</v>
      </c>
      <c r="I532" s="148" t="s">
        <v>447</v>
      </c>
      <c r="J532" s="148" t="s">
        <v>193</v>
      </c>
      <c r="K532" s="148">
        <v>1</v>
      </c>
      <c r="L532" s="148">
        <v>5</v>
      </c>
      <c r="M532" s="208">
        <v>599</v>
      </c>
      <c r="N532" s="209">
        <v>551</v>
      </c>
      <c r="O532" s="210">
        <v>646</v>
      </c>
      <c r="P532" s="196"/>
      <c r="Q532" s="196">
        <v>855</v>
      </c>
      <c r="R532" s="196">
        <v>842</v>
      </c>
      <c r="S532" s="196">
        <v>856</v>
      </c>
      <c r="T532" s="196"/>
      <c r="U532" s="196"/>
      <c r="V532" s="196">
        <v>652</v>
      </c>
      <c r="W532" s="196">
        <v>621</v>
      </c>
      <c r="X532" s="196">
        <v>610</v>
      </c>
      <c r="Y532" s="196"/>
      <c r="Z532" s="197"/>
      <c r="AA532" s="197"/>
      <c r="AB532" s="196"/>
      <c r="AC532" s="196"/>
      <c r="AD532" s="196"/>
      <c r="AE532" s="196"/>
      <c r="AF532" s="196"/>
      <c r="AG532" s="196"/>
      <c r="AH532" s="196"/>
      <c r="AI532" s="196"/>
      <c r="AJ532" s="196"/>
      <c r="AK532" s="196"/>
      <c r="AL532" s="197"/>
      <c r="AM532" s="197"/>
      <c r="AN532" s="271">
        <v>851</v>
      </c>
      <c r="AO532" s="271">
        <v>627.66666666666663</v>
      </c>
      <c r="AP532" s="218">
        <v>23</v>
      </c>
      <c r="AQ532" s="219">
        <v>157</v>
      </c>
      <c r="AR532" s="217"/>
      <c r="AS532" s="217"/>
      <c r="AT532" s="217"/>
      <c r="AU532" s="217"/>
      <c r="AV532" s="217">
        <v>225</v>
      </c>
      <c r="AW532" s="217">
        <v>1</v>
      </c>
      <c r="AX532" s="217"/>
      <c r="AY532" s="217">
        <v>2</v>
      </c>
      <c r="AZ532" s="217"/>
      <c r="BA532" s="217">
        <v>2</v>
      </c>
      <c r="BB532" s="217"/>
      <c r="BC532" s="217"/>
      <c r="BD532" s="217"/>
      <c r="BE532" s="217"/>
      <c r="BF532" s="217"/>
      <c r="BG532" s="217"/>
      <c r="BH532" s="217">
        <v>120</v>
      </c>
      <c r="BI532" s="217"/>
      <c r="BJ532" s="217"/>
      <c r="BK532" s="217"/>
      <c r="BL532" s="217"/>
      <c r="BM532" s="217"/>
      <c r="BN532" s="217"/>
      <c r="BO532" s="217"/>
      <c r="BP532" s="217"/>
      <c r="BQ532" s="217"/>
      <c r="BR532" s="186" t="s">
        <v>201</v>
      </c>
      <c r="BS532" s="186" t="s">
        <v>202</v>
      </c>
      <c r="BT532" s="186" t="s">
        <v>448</v>
      </c>
      <c r="BU532" s="186"/>
      <c r="BV532" s="186">
        <v>4</v>
      </c>
      <c r="BW532" s="186" t="s">
        <v>449</v>
      </c>
      <c r="BX532" s="186" t="s">
        <v>198</v>
      </c>
      <c r="BY532" s="221">
        <v>1.4999999999999999E-2</v>
      </c>
      <c r="BZ532" s="217">
        <v>5</v>
      </c>
      <c r="CA532" s="217">
        <v>1</v>
      </c>
      <c r="CB532" s="217">
        <v>226</v>
      </c>
      <c r="CC532" s="217">
        <v>0</v>
      </c>
      <c r="CD532" s="217">
        <v>0</v>
      </c>
      <c r="CE532" s="217">
        <v>120</v>
      </c>
      <c r="CF532" s="186">
        <v>0</v>
      </c>
      <c r="CG532" s="186">
        <v>0</v>
      </c>
      <c r="CH532" s="101">
        <v>0</v>
      </c>
      <c r="CI532" s="101">
        <v>0</v>
      </c>
      <c r="CJ532" s="101">
        <v>0</v>
      </c>
      <c r="CK532" s="101">
        <v>0</v>
      </c>
      <c r="CL532" s="101">
        <v>0</v>
      </c>
      <c r="CM532" s="101">
        <v>0</v>
      </c>
      <c r="CN532" s="101">
        <v>0</v>
      </c>
      <c r="CO532" s="101">
        <v>5</v>
      </c>
      <c r="CP532" s="220">
        <v>1</v>
      </c>
      <c r="CQ532" s="216">
        <v>346</v>
      </c>
      <c r="CR532" s="222">
        <v>2.8901734104046241E-3</v>
      </c>
      <c r="CS532" s="198">
        <v>0.59899999999999998</v>
      </c>
      <c r="CT532" s="198">
        <v>207.25399999999999</v>
      </c>
      <c r="CU532" s="198">
        <v>0.6276666666666666</v>
      </c>
      <c r="CV532" s="198">
        <v>217.17266666666669</v>
      </c>
      <c r="CW532" s="222">
        <v>0.42070116861435719</v>
      </c>
      <c r="CX532" s="272"/>
      <c r="CY532" s="272">
        <v>130583.5454545455</v>
      </c>
      <c r="CZ532" s="272">
        <v>361</v>
      </c>
      <c r="DA532" s="272"/>
      <c r="DB532" s="272"/>
      <c r="DC532" s="272"/>
      <c r="DD532" s="230">
        <f t="shared" si="72"/>
        <v>0.42070116861435725</v>
      </c>
      <c r="DE532" s="273">
        <f t="shared" si="73"/>
        <v>345</v>
      </c>
      <c r="DF532" s="14">
        <f t="shared" si="74"/>
        <v>5</v>
      </c>
      <c r="DG532" s="148">
        <f t="shared" si="75"/>
        <v>1</v>
      </c>
      <c r="DH532" s="148" t="str">
        <f t="shared" si="76"/>
        <v/>
      </c>
      <c r="DI532" s="273">
        <f t="shared" si="77"/>
        <v>346</v>
      </c>
      <c r="DJ532" s="264">
        <f t="shared" si="78"/>
        <v>2.8901734104046241E-3</v>
      </c>
      <c r="DL532" s="14" t="str">
        <f>IFERROR(#REF!-AP532,"")</f>
        <v/>
      </c>
      <c r="DN532" s="274" t="str">
        <f>IFERROR(#REF!-M532,"")</f>
        <v/>
      </c>
      <c r="DO532" s="186" t="e">
        <f>IF(#REF!&gt;AQ532,0,1)</f>
        <v>#REF!</v>
      </c>
      <c r="DP532" s="186">
        <f t="shared" si="79"/>
        <v>1</v>
      </c>
      <c r="DQ532" s="186">
        <f t="shared" si="80"/>
        <v>1</v>
      </c>
      <c r="DR532" s="186"/>
      <c r="DS532" s="186"/>
      <c r="DT532" s="186"/>
      <c r="DU532" s="186"/>
      <c r="DV532" s="186"/>
      <c r="DW532" s="186"/>
      <c r="DX532" s="186"/>
      <c r="DY532" s="186"/>
      <c r="DZ532" s="186"/>
      <c r="EA532" s="186"/>
      <c r="EB532" s="186"/>
      <c r="EC532" s="186"/>
      <c r="ED532" s="186"/>
      <c r="EE532" s="186"/>
      <c r="EF532" s="186"/>
      <c r="EG532" s="186"/>
      <c r="EH532" s="186"/>
      <c r="EI532" s="186"/>
      <c r="EJ532" s="186"/>
    </row>
    <row r="533" spans="1:140" s="195" customFormat="1" ht="31.5" customHeight="1" x14ac:dyDescent="0.2">
      <c r="A533" s="214">
        <v>44950</v>
      </c>
      <c r="B533" s="194">
        <v>24</v>
      </c>
      <c r="C533" s="194">
        <v>1</v>
      </c>
      <c r="D533" s="193">
        <v>2023</v>
      </c>
      <c r="E533" s="194">
        <v>406</v>
      </c>
      <c r="F533" s="194">
        <v>624</v>
      </c>
      <c r="G533" s="194">
        <v>6</v>
      </c>
      <c r="H533" s="207" t="s">
        <v>450</v>
      </c>
      <c r="I533" s="148" t="s">
        <v>451</v>
      </c>
      <c r="J533" s="148" t="s">
        <v>193</v>
      </c>
      <c r="K533" s="148">
        <v>1</v>
      </c>
      <c r="L533" s="148">
        <v>5</v>
      </c>
      <c r="M533" s="208">
        <v>374</v>
      </c>
      <c r="N533" s="209">
        <v>344</v>
      </c>
      <c r="O533" s="210">
        <v>403</v>
      </c>
      <c r="P533" s="196"/>
      <c r="Q533" s="196">
        <v>539</v>
      </c>
      <c r="R533" s="196">
        <v>524</v>
      </c>
      <c r="S533" s="196">
        <v>535</v>
      </c>
      <c r="T533" s="196"/>
      <c r="U533" s="196"/>
      <c r="V533" s="196">
        <v>394</v>
      </c>
      <c r="W533" s="196">
        <v>385</v>
      </c>
      <c r="X533" s="196">
        <v>354</v>
      </c>
      <c r="Y533" s="196"/>
      <c r="Z533" s="197"/>
      <c r="AA533" s="197"/>
      <c r="AB533" s="196"/>
      <c r="AC533" s="196"/>
      <c r="AD533" s="196"/>
      <c r="AE533" s="196"/>
      <c r="AF533" s="196"/>
      <c r="AG533" s="196"/>
      <c r="AH533" s="196"/>
      <c r="AI533" s="196"/>
      <c r="AJ533" s="196"/>
      <c r="AK533" s="196"/>
      <c r="AL533" s="197"/>
      <c r="AM533" s="197"/>
      <c r="AN533" s="271">
        <v>532.66666666666663</v>
      </c>
      <c r="AO533" s="271">
        <v>377.66666666666669</v>
      </c>
      <c r="AP533" s="218">
        <v>23</v>
      </c>
      <c r="AQ533" s="219">
        <v>157</v>
      </c>
      <c r="AR533" s="217"/>
      <c r="AS533" s="217"/>
      <c r="AT533" s="217"/>
      <c r="AU533" s="217"/>
      <c r="AV533" s="217">
        <v>225</v>
      </c>
      <c r="AW533" s="217">
        <v>1</v>
      </c>
      <c r="AX533" s="217"/>
      <c r="AY533" s="217">
        <v>2</v>
      </c>
      <c r="AZ533" s="217"/>
      <c r="BA533" s="217">
        <v>2</v>
      </c>
      <c r="BB533" s="217"/>
      <c r="BC533" s="217"/>
      <c r="BD533" s="217"/>
      <c r="BE533" s="217"/>
      <c r="BF533" s="217"/>
      <c r="BG533" s="217"/>
      <c r="BH533" s="217">
        <v>120</v>
      </c>
      <c r="BI533" s="217"/>
      <c r="BJ533" s="217"/>
      <c r="BK533" s="217"/>
      <c r="BL533" s="217"/>
      <c r="BM533" s="217"/>
      <c r="BN533" s="217"/>
      <c r="BO533" s="217"/>
      <c r="BP533" s="217"/>
      <c r="BQ533" s="217"/>
      <c r="BR533" s="186" t="s">
        <v>201</v>
      </c>
      <c r="BS533" s="186" t="s">
        <v>202</v>
      </c>
      <c r="BT533" s="186" t="s">
        <v>452</v>
      </c>
      <c r="BU533" s="186"/>
      <c r="BV533" s="186">
        <v>4</v>
      </c>
      <c r="BW533" s="186" t="s">
        <v>449</v>
      </c>
      <c r="BX533" s="186" t="s">
        <v>198</v>
      </c>
      <c r="BY533" s="221">
        <v>1.4999999999999999E-2</v>
      </c>
      <c r="BZ533" s="217">
        <v>5</v>
      </c>
      <c r="CA533" s="217">
        <v>1</v>
      </c>
      <c r="CB533" s="217">
        <v>226</v>
      </c>
      <c r="CC533" s="217">
        <v>0</v>
      </c>
      <c r="CD533" s="217">
        <v>0</v>
      </c>
      <c r="CE533" s="217">
        <v>120</v>
      </c>
      <c r="CF533" s="186">
        <v>0</v>
      </c>
      <c r="CG533" s="186">
        <v>0</v>
      </c>
      <c r="CH533" s="101">
        <v>0</v>
      </c>
      <c r="CI533" s="101">
        <v>0</v>
      </c>
      <c r="CJ533" s="101">
        <v>0</v>
      </c>
      <c r="CK533" s="101">
        <v>0</v>
      </c>
      <c r="CL533" s="101">
        <v>0</v>
      </c>
      <c r="CM533" s="101">
        <v>0</v>
      </c>
      <c r="CN533" s="101">
        <v>0</v>
      </c>
      <c r="CO533" s="101">
        <v>5</v>
      </c>
      <c r="CP533" s="220">
        <v>1</v>
      </c>
      <c r="CQ533" s="216">
        <v>346</v>
      </c>
      <c r="CR533" s="222">
        <v>2.8901734104046241E-3</v>
      </c>
      <c r="CS533" s="198">
        <v>0.374</v>
      </c>
      <c r="CT533" s="198">
        <v>129.404</v>
      </c>
      <c r="CU533" s="198">
        <v>0.37766666666666671</v>
      </c>
      <c r="CV533" s="198">
        <v>130.67266666666669</v>
      </c>
      <c r="CW533" s="222">
        <v>0.42424242424242409</v>
      </c>
      <c r="CX533" s="272"/>
      <c r="CY533" s="272">
        <v>130583.5454545455</v>
      </c>
      <c r="CZ533" s="272">
        <v>361</v>
      </c>
      <c r="DA533" s="272"/>
      <c r="DB533" s="272"/>
      <c r="DC533" s="272"/>
      <c r="DD533" s="230">
        <f t="shared" si="72"/>
        <v>0.42424242424242414</v>
      </c>
      <c r="DE533" s="273">
        <f t="shared" si="73"/>
        <v>345</v>
      </c>
      <c r="DF533" s="14">
        <f t="shared" si="74"/>
        <v>5</v>
      </c>
      <c r="DG533" s="148">
        <f t="shared" si="75"/>
        <v>1</v>
      </c>
      <c r="DH533" s="148" t="str">
        <f t="shared" si="76"/>
        <v/>
      </c>
      <c r="DI533" s="273">
        <f t="shared" si="77"/>
        <v>346</v>
      </c>
      <c r="DJ533" s="264">
        <f t="shared" si="78"/>
        <v>2.8901734104046241E-3</v>
      </c>
      <c r="DL533" s="14" t="str">
        <f>IFERROR(#REF!-AP533,"")</f>
        <v/>
      </c>
      <c r="DN533" s="274" t="str">
        <f>IFERROR(#REF!-M533,"")</f>
        <v/>
      </c>
      <c r="DO533" s="186" t="e">
        <f>IF(#REF!&gt;AQ533,0,1)</f>
        <v>#REF!</v>
      </c>
      <c r="DP533" s="186">
        <f t="shared" si="79"/>
        <v>1</v>
      </c>
      <c r="DQ533" s="186">
        <f t="shared" si="80"/>
        <v>1</v>
      </c>
      <c r="DR533" s="186"/>
      <c r="DS533" s="186"/>
      <c r="DT533" s="186"/>
      <c r="DU533" s="186"/>
      <c r="DV533" s="186"/>
      <c r="DW533" s="186"/>
      <c r="DX533" s="186"/>
      <c r="DY533" s="186"/>
      <c r="DZ533" s="186"/>
      <c r="EA533" s="186"/>
      <c r="EB533" s="186"/>
      <c r="EC533" s="186"/>
      <c r="ED533" s="186"/>
      <c r="EE533" s="186"/>
      <c r="EF533" s="186"/>
      <c r="EG533" s="186"/>
      <c r="EH533" s="186"/>
      <c r="EI533" s="186"/>
      <c r="EJ533" s="186"/>
    </row>
    <row r="534" spans="1:140" s="195" customFormat="1" ht="31.5" customHeight="1" x14ac:dyDescent="0.2">
      <c r="A534" s="214">
        <v>44950</v>
      </c>
      <c r="B534" s="194">
        <v>24</v>
      </c>
      <c r="C534" s="194">
        <v>1</v>
      </c>
      <c r="D534" s="193">
        <v>2023</v>
      </c>
      <c r="E534" s="194">
        <v>406</v>
      </c>
      <c r="F534" s="194">
        <v>625</v>
      </c>
      <c r="G534" s="194">
        <v>6</v>
      </c>
      <c r="H534" s="207" t="s">
        <v>453</v>
      </c>
      <c r="I534" s="148" t="s">
        <v>454</v>
      </c>
      <c r="J534" s="148" t="s">
        <v>193</v>
      </c>
      <c r="K534" s="148">
        <v>1</v>
      </c>
      <c r="L534" s="148">
        <v>5</v>
      </c>
      <c r="M534" s="208">
        <v>140</v>
      </c>
      <c r="N534" s="209">
        <v>129</v>
      </c>
      <c r="O534" s="210">
        <v>150</v>
      </c>
      <c r="P534" s="196"/>
      <c r="Q534" s="196">
        <v>167</v>
      </c>
      <c r="R534" s="196">
        <v>162</v>
      </c>
      <c r="S534" s="196">
        <v>165</v>
      </c>
      <c r="T534" s="196"/>
      <c r="U534" s="196"/>
      <c r="V534" s="196">
        <v>142</v>
      </c>
      <c r="W534" s="196">
        <v>140</v>
      </c>
      <c r="X534" s="196">
        <v>133</v>
      </c>
      <c r="Y534" s="196"/>
      <c r="Z534" s="197"/>
      <c r="AA534" s="197"/>
      <c r="AB534" s="196"/>
      <c r="AC534" s="196"/>
      <c r="AD534" s="196"/>
      <c r="AE534" s="196"/>
      <c r="AF534" s="196"/>
      <c r="AG534" s="196"/>
      <c r="AH534" s="196"/>
      <c r="AI534" s="196"/>
      <c r="AJ534" s="196"/>
      <c r="AK534" s="196"/>
      <c r="AL534" s="197"/>
      <c r="AM534" s="197"/>
      <c r="AN534" s="271">
        <v>164.66666666666671</v>
      </c>
      <c r="AO534" s="271">
        <v>138.33333333333329</v>
      </c>
      <c r="AP534" s="218">
        <v>23</v>
      </c>
      <c r="AQ534" s="219">
        <v>157</v>
      </c>
      <c r="AR534" s="217"/>
      <c r="AS534" s="217"/>
      <c r="AT534" s="217"/>
      <c r="AU534" s="217"/>
      <c r="AV534" s="217">
        <v>225</v>
      </c>
      <c r="AW534" s="217">
        <v>1</v>
      </c>
      <c r="AX534" s="217"/>
      <c r="AY534" s="217">
        <v>2</v>
      </c>
      <c r="AZ534" s="217"/>
      <c r="BA534" s="217"/>
      <c r="BB534" s="217"/>
      <c r="BC534" s="217"/>
      <c r="BD534" s="217"/>
      <c r="BE534" s="217"/>
      <c r="BF534" s="217"/>
      <c r="BG534" s="217"/>
      <c r="BH534" s="217">
        <v>120</v>
      </c>
      <c r="BI534" s="217"/>
      <c r="BJ534" s="217"/>
      <c r="BK534" s="217"/>
      <c r="BL534" s="217"/>
      <c r="BM534" s="217"/>
      <c r="BN534" s="217"/>
      <c r="BO534" s="217"/>
      <c r="BP534" s="217"/>
      <c r="BQ534" s="217"/>
      <c r="BR534" s="186" t="s">
        <v>201</v>
      </c>
      <c r="BS534" s="186" t="s">
        <v>202</v>
      </c>
      <c r="BT534" s="186" t="s">
        <v>452</v>
      </c>
      <c r="BU534" s="186"/>
      <c r="BV534" s="186">
        <v>4</v>
      </c>
      <c r="BW534" s="186" t="s">
        <v>449</v>
      </c>
      <c r="BX534" s="186" t="s">
        <v>198</v>
      </c>
      <c r="BY534" s="221">
        <v>1.4999999999999999E-2</v>
      </c>
      <c r="BZ534" s="217">
        <v>3</v>
      </c>
      <c r="CA534" s="217">
        <v>0.6</v>
      </c>
      <c r="CB534" s="217">
        <v>225</v>
      </c>
      <c r="CC534" s="217">
        <v>0</v>
      </c>
      <c r="CD534" s="217">
        <v>0</v>
      </c>
      <c r="CE534" s="217">
        <v>120</v>
      </c>
      <c r="CF534" s="186">
        <v>0</v>
      </c>
      <c r="CG534" s="186">
        <v>0</v>
      </c>
      <c r="CH534" s="101">
        <v>0</v>
      </c>
      <c r="CI534" s="101">
        <v>0</v>
      </c>
      <c r="CJ534" s="101">
        <v>0</v>
      </c>
      <c r="CK534" s="101">
        <v>0</v>
      </c>
      <c r="CL534" s="101">
        <v>0</v>
      </c>
      <c r="CM534" s="101">
        <v>0</v>
      </c>
      <c r="CN534" s="101">
        <v>0</v>
      </c>
      <c r="CO534" s="101">
        <v>3</v>
      </c>
      <c r="CP534" s="220">
        <v>0</v>
      </c>
      <c r="CQ534" s="216">
        <v>345</v>
      </c>
      <c r="CR534" s="222">
        <v>1.739130434782609E-3</v>
      </c>
      <c r="CS534" s="198">
        <v>8.4000000000000005E-2</v>
      </c>
      <c r="CT534" s="198">
        <v>48.3</v>
      </c>
      <c r="CU534" s="198">
        <v>8.3000000000000004E-2</v>
      </c>
      <c r="CV534" s="198">
        <v>47.725000000000001</v>
      </c>
      <c r="CW534" s="222">
        <v>0.17619047619047609</v>
      </c>
      <c r="CX534" s="272"/>
      <c r="CY534" s="272">
        <v>130206.1363636364</v>
      </c>
      <c r="CZ534" s="272">
        <v>361</v>
      </c>
      <c r="DA534" s="272"/>
      <c r="DB534" s="272"/>
      <c r="DC534" s="272"/>
      <c r="DD534" s="230">
        <f t="shared" si="72"/>
        <v>0.17619047619047654</v>
      </c>
      <c r="DE534" s="273">
        <f t="shared" si="73"/>
        <v>345</v>
      </c>
      <c r="DF534" s="14">
        <f t="shared" si="74"/>
        <v>3</v>
      </c>
      <c r="DG534" s="148">
        <f t="shared" si="75"/>
        <v>1</v>
      </c>
      <c r="DH534" s="148" t="str">
        <f t="shared" si="76"/>
        <v/>
      </c>
      <c r="DI534" s="273">
        <f t="shared" si="77"/>
        <v>346</v>
      </c>
      <c r="DJ534" s="264">
        <f t="shared" si="78"/>
        <v>2.8901734104046241E-3</v>
      </c>
      <c r="DL534" s="14" t="str">
        <f>IFERROR(#REF!-AP534,"")</f>
        <v/>
      </c>
      <c r="DN534" s="274" t="str">
        <f>IFERROR(#REF!-M534,"")</f>
        <v/>
      </c>
      <c r="DO534" s="186" t="e">
        <f>IF(#REF!&gt;AQ534,0,1)</f>
        <v>#REF!</v>
      </c>
      <c r="DP534" s="186">
        <f t="shared" si="79"/>
        <v>1</v>
      </c>
      <c r="DQ534" s="186">
        <f t="shared" si="80"/>
        <v>1</v>
      </c>
      <c r="DR534" s="186"/>
      <c r="DS534" s="186"/>
      <c r="DT534" s="186"/>
      <c r="DU534" s="186"/>
      <c r="DV534" s="186"/>
      <c r="DW534" s="186"/>
      <c r="DX534" s="186"/>
      <c r="DY534" s="186"/>
      <c r="DZ534" s="186"/>
      <c r="EA534" s="186"/>
      <c r="EB534" s="186"/>
      <c r="EC534" s="186"/>
      <c r="ED534" s="186"/>
      <c r="EE534" s="186"/>
      <c r="EF534" s="186"/>
      <c r="EG534" s="186"/>
      <c r="EH534" s="186"/>
      <c r="EI534" s="186"/>
      <c r="EJ534" s="186"/>
    </row>
    <row r="535" spans="1:140" s="195" customFormat="1" ht="31.5" customHeight="1" x14ac:dyDescent="0.2">
      <c r="A535" s="214">
        <v>44950</v>
      </c>
      <c r="B535" s="194">
        <v>24</v>
      </c>
      <c r="C535" s="194">
        <v>1</v>
      </c>
      <c r="D535" s="193">
        <v>2023</v>
      </c>
      <c r="E535" s="194">
        <v>406</v>
      </c>
      <c r="F535" s="194">
        <v>626</v>
      </c>
      <c r="G535" s="194">
        <v>6</v>
      </c>
      <c r="H535" s="207" t="s">
        <v>455</v>
      </c>
      <c r="I535" s="148" t="s">
        <v>456</v>
      </c>
      <c r="J535" s="148" t="s">
        <v>193</v>
      </c>
      <c r="K535" s="148">
        <v>1</v>
      </c>
      <c r="L535" s="148">
        <v>5</v>
      </c>
      <c r="M535" s="208">
        <v>276</v>
      </c>
      <c r="N535" s="209">
        <v>254</v>
      </c>
      <c r="O535" s="210">
        <v>297</v>
      </c>
      <c r="P535" s="196"/>
      <c r="Q535" s="196">
        <v>381</v>
      </c>
      <c r="R535" s="196">
        <v>385</v>
      </c>
      <c r="S535" s="196">
        <v>382</v>
      </c>
      <c r="T535" s="196"/>
      <c r="U535" s="196"/>
      <c r="V535" s="196">
        <v>282</v>
      </c>
      <c r="W535" s="196">
        <v>285</v>
      </c>
      <c r="X535" s="196">
        <v>262</v>
      </c>
      <c r="Y535" s="196"/>
      <c r="Z535" s="197">
        <v>135</v>
      </c>
      <c r="AA535" s="197"/>
      <c r="AB535" s="196"/>
      <c r="AC535" s="196"/>
      <c r="AD535" s="196"/>
      <c r="AE535" s="196"/>
      <c r="AF535" s="196"/>
      <c r="AG535" s="196"/>
      <c r="AH535" s="196"/>
      <c r="AI535" s="196"/>
      <c r="AJ535" s="196"/>
      <c r="AK535" s="196"/>
      <c r="AL535" s="197"/>
      <c r="AM535" s="197"/>
      <c r="AN535" s="271">
        <v>382.66666666666669</v>
      </c>
      <c r="AO535" s="271">
        <v>276.33333333333331</v>
      </c>
      <c r="AP535" s="218">
        <v>23</v>
      </c>
      <c r="AQ535" s="219">
        <v>157</v>
      </c>
      <c r="AR535" s="217">
        <v>26.666666666666671</v>
      </c>
      <c r="AS535" s="217">
        <v>135</v>
      </c>
      <c r="AT535" s="217"/>
      <c r="AU535" s="217"/>
      <c r="AV535" s="217">
        <v>225</v>
      </c>
      <c r="AW535" s="217"/>
      <c r="AX535" s="217"/>
      <c r="AY535" s="217">
        <v>4</v>
      </c>
      <c r="AZ535" s="217"/>
      <c r="BA535" s="217">
        <v>4</v>
      </c>
      <c r="BB535" s="217"/>
      <c r="BC535" s="217"/>
      <c r="BD535" s="217"/>
      <c r="BE535" s="217"/>
      <c r="BF535" s="217"/>
      <c r="BG535" s="217"/>
      <c r="BH535" s="217">
        <v>120</v>
      </c>
      <c r="BI535" s="217"/>
      <c r="BJ535" s="217"/>
      <c r="BK535" s="217"/>
      <c r="BL535" s="217"/>
      <c r="BM535" s="217"/>
      <c r="BN535" s="217"/>
      <c r="BO535" s="217"/>
      <c r="BP535" s="217"/>
      <c r="BQ535" s="217"/>
      <c r="BR535" s="186" t="s">
        <v>201</v>
      </c>
      <c r="BS535" s="186" t="s">
        <v>202</v>
      </c>
      <c r="BT535" s="186" t="s">
        <v>452</v>
      </c>
      <c r="BU535" s="186"/>
      <c r="BV535" s="186">
        <v>4</v>
      </c>
      <c r="BW535" s="186" t="s">
        <v>449</v>
      </c>
      <c r="BX535" s="186" t="s">
        <v>198</v>
      </c>
      <c r="BY535" s="221">
        <v>1.4999999999999999E-2</v>
      </c>
      <c r="BZ535" s="217">
        <v>8</v>
      </c>
      <c r="CA535" s="217">
        <v>1.6</v>
      </c>
      <c r="CB535" s="217">
        <v>226</v>
      </c>
      <c r="CC535" s="217">
        <v>0</v>
      </c>
      <c r="CD535" s="217">
        <v>0</v>
      </c>
      <c r="CE535" s="217">
        <v>120</v>
      </c>
      <c r="CF535" s="186">
        <v>0</v>
      </c>
      <c r="CG535" s="186">
        <v>0</v>
      </c>
      <c r="CH535" s="101">
        <v>0</v>
      </c>
      <c r="CI535" s="101">
        <v>0</v>
      </c>
      <c r="CJ535" s="101">
        <v>0</v>
      </c>
      <c r="CK535" s="101">
        <v>0</v>
      </c>
      <c r="CL535" s="101">
        <v>0</v>
      </c>
      <c r="CM535" s="101">
        <v>0</v>
      </c>
      <c r="CN535" s="101">
        <v>0</v>
      </c>
      <c r="CO535" s="101">
        <v>8</v>
      </c>
      <c r="CP535" s="220">
        <v>1</v>
      </c>
      <c r="CQ535" s="216">
        <v>346</v>
      </c>
      <c r="CR535" s="222">
        <v>4.6242774566473991E-3</v>
      </c>
      <c r="CS535" s="198">
        <v>0.44159999999999999</v>
      </c>
      <c r="CT535" s="198">
        <v>95.495999999999995</v>
      </c>
      <c r="CU535" s="198">
        <v>0.44213333333333332</v>
      </c>
      <c r="CV535" s="198">
        <v>95.611333333333334</v>
      </c>
      <c r="CW535" s="222">
        <v>0.38647342995169093</v>
      </c>
      <c r="CX535" s="272">
        <v>0.06</v>
      </c>
      <c r="CY535" s="272">
        <v>130583.5454545455</v>
      </c>
      <c r="CZ535" s="272">
        <v>361</v>
      </c>
      <c r="DA535" s="272"/>
      <c r="DB535" s="272"/>
      <c r="DC535" s="272"/>
      <c r="DD535" s="230">
        <f t="shared" si="72"/>
        <v>0.38647342995169087</v>
      </c>
      <c r="DE535" s="273">
        <f t="shared" si="73"/>
        <v>345</v>
      </c>
      <c r="DF535" s="14">
        <f t="shared" si="74"/>
        <v>8</v>
      </c>
      <c r="DG535" s="148">
        <f t="shared" si="75"/>
        <v>2</v>
      </c>
      <c r="DH535" s="148">
        <f t="shared" si="76"/>
        <v>0</v>
      </c>
      <c r="DI535" s="273">
        <f t="shared" si="77"/>
        <v>347</v>
      </c>
      <c r="DJ535" s="264">
        <f t="shared" si="78"/>
        <v>5.763688760806916E-3</v>
      </c>
      <c r="DL535" s="14" t="str">
        <f>IFERROR(#REF!-AP535,"")</f>
        <v/>
      </c>
      <c r="DN535" s="274" t="str">
        <f>IFERROR(#REF!-M535,"")</f>
        <v/>
      </c>
      <c r="DO535" s="186" t="e">
        <f>IF(#REF!&gt;AQ535,0,1)</f>
        <v>#REF!</v>
      </c>
      <c r="DP535" s="186">
        <f t="shared" si="79"/>
        <v>1</v>
      </c>
      <c r="DQ535" s="186">
        <f t="shared" si="80"/>
        <v>1</v>
      </c>
      <c r="DR535" s="186"/>
      <c r="DS535" s="186"/>
      <c r="DT535" s="186"/>
      <c r="DU535" s="186"/>
      <c r="DV535" s="186"/>
      <c r="DW535" s="186"/>
      <c r="DX535" s="186"/>
      <c r="DY535" s="186"/>
      <c r="DZ535" s="186"/>
      <c r="EA535" s="186"/>
      <c r="EB535" s="186"/>
      <c r="EC535" s="186"/>
      <c r="ED535" s="186"/>
      <c r="EE535" s="186"/>
      <c r="EF535" s="186"/>
      <c r="EG535" s="186"/>
      <c r="EH535" s="186"/>
      <c r="EI535" s="186"/>
      <c r="EJ535" s="186"/>
    </row>
    <row r="536" spans="1:140" s="195" customFormat="1" ht="31.5" customHeight="1" x14ac:dyDescent="0.2">
      <c r="A536" s="214">
        <v>44950</v>
      </c>
      <c r="B536" s="194">
        <v>24</v>
      </c>
      <c r="C536" s="194">
        <v>1</v>
      </c>
      <c r="D536" s="193">
        <v>2023</v>
      </c>
      <c r="E536" s="194">
        <v>375</v>
      </c>
      <c r="F536" s="194">
        <v>437</v>
      </c>
      <c r="G536" s="194">
        <v>7</v>
      </c>
      <c r="H536" s="207" t="s">
        <v>281</v>
      </c>
      <c r="I536" s="148" t="s">
        <v>282</v>
      </c>
      <c r="J536" s="148" t="s">
        <v>193</v>
      </c>
      <c r="K536" s="148">
        <v>4</v>
      </c>
      <c r="L536" s="148">
        <v>2</v>
      </c>
      <c r="M536" s="208">
        <v>168</v>
      </c>
      <c r="N536" s="209">
        <v>158</v>
      </c>
      <c r="O536" s="210">
        <v>179</v>
      </c>
      <c r="P536" s="196"/>
      <c r="Q536" s="196"/>
      <c r="R536" s="196"/>
      <c r="S536" s="196"/>
      <c r="T536" s="196"/>
      <c r="U536" s="196"/>
      <c r="V536" s="196"/>
      <c r="W536" s="196"/>
      <c r="X536" s="196"/>
      <c r="Y536" s="196"/>
      <c r="Z536" s="197"/>
      <c r="AA536" s="197"/>
      <c r="AB536" s="196"/>
      <c r="AC536" s="196"/>
      <c r="AD536" s="196">
        <v>265</v>
      </c>
      <c r="AE536" s="196">
        <v>259</v>
      </c>
      <c r="AF536" s="196"/>
      <c r="AG536" s="196"/>
      <c r="AH536" s="196"/>
      <c r="AI536" s="196">
        <v>174</v>
      </c>
      <c r="AJ536" s="196">
        <v>175</v>
      </c>
      <c r="AK536" s="196"/>
      <c r="AL536" s="197">
        <v>148</v>
      </c>
      <c r="AM536" s="197">
        <v>130</v>
      </c>
      <c r="AN536" s="271">
        <v>262</v>
      </c>
      <c r="AO536" s="271">
        <v>174.5</v>
      </c>
      <c r="AP536" s="218">
        <v>120</v>
      </c>
      <c r="AQ536" s="219">
        <v>120</v>
      </c>
      <c r="AR536" s="217">
        <v>103.5971223021583</v>
      </c>
      <c r="AS536" s="217">
        <v>139</v>
      </c>
      <c r="AT536" s="217"/>
      <c r="AU536" s="217"/>
      <c r="AV536" s="217"/>
      <c r="AW536" s="217"/>
      <c r="AX536" s="217"/>
      <c r="AY536" s="217"/>
      <c r="AZ536" s="217"/>
      <c r="BA536" s="217"/>
      <c r="BB536" s="217"/>
      <c r="BC536" s="217"/>
      <c r="BD536" s="217"/>
      <c r="BE536" s="217"/>
      <c r="BF536" s="217"/>
      <c r="BG536" s="217"/>
      <c r="BH536" s="217"/>
      <c r="BI536" s="217"/>
      <c r="BJ536" s="217">
        <v>4</v>
      </c>
      <c r="BK536" s="217">
        <v>4</v>
      </c>
      <c r="BL536" s="217"/>
      <c r="BM536" s="217">
        <v>4</v>
      </c>
      <c r="BN536" s="217"/>
      <c r="BO536" s="217"/>
      <c r="BP536" s="217"/>
      <c r="BQ536" s="217"/>
      <c r="BR536" s="186" t="s">
        <v>194</v>
      </c>
      <c r="BS536" s="186" t="s">
        <v>195</v>
      </c>
      <c r="BT536" s="186" t="s">
        <v>283</v>
      </c>
      <c r="BU536" s="186" t="s">
        <v>197</v>
      </c>
      <c r="BV536" s="186">
        <v>4</v>
      </c>
      <c r="BW536" s="186" t="s">
        <v>284</v>
      </c>
      <c r="BX536" s="186" t="s">
        <v>198</v>
      </c>
      <c r="BY536" s="221">
        <v>1.4999999999999999E-2</v>
      </c>
      <c r="BZ536" s="217">
        <v>0</v>
      </c>
      <c r="CA536" s="217">
        <v>0</v>
      </c>
      <c r="CB536" s="217">
        <v>0</v>
      </c>
      <c r="CC536" s="217">
        <v>12</v>
      </c>
      <c r="CD536" s="217">
        <v>6</v>
      </c>
      <c r="CE536" s="217">
        <v>6</v>
      </c>
      <c r="CF536" s="186">
        <v>0</v>
      </c>
      <c r="CG536" s="186">
        <v>2</v>
      </c>
      <c r="CH536" s="101">
        <v>2</v>
      </c>
      <c r="CI536" s="101">
        <v>0</v>
      </c>
      <c r="CJ536" s="101">
        <v>2</v>
      </c>
      <c r="CK536" s="101">
        <v>0</v>
      </c>
      <c r="CL536" s="101">
        <v>0</v>
      </c>
      <c r="CM536" s="101">
        <v>0</v>
      </c>
      <c r="CN536" s="101">
        <v>0</v>
      </c>
      <c r="CO536" s="101">
        <v>12</v>
      </c>
      <c r="CP536" s="220">
        <v>6</v>
      </c>
      <c r="CQ536" s="216">
        <v>6</v>
      </c>
      <c r="CR536" s="222">
        <v>1</v>
      </c>
      <c r="CS536" s="198">
        <v>1.008</v>
      </c>
      <c r="CT536" s="198">
        <v>1.008</v>
      </c>
      <c r="CU536" s="198">
        <v>1.0469999999999999</v>
      </c>
      <c r="CV536" s="198">
        <v>1.0469999999999999</v>
      </c>
      <c r="CW536" s="222">
        <v>0.55952380952380953</v>
      </c>
      <c r="CX536" s="272">
        <v>5.7916666666666672E-2</v>
      </c>
      <c r="CY536" s="272">
        <v>11814.54545454546</v>
      </c>
      <c r="CZ536" s="272">
        <v>361</v>
      </c>
      <c r="DA536" s="272"/>
      <c r="DB536" s="272"/>
      <c r="DC536" s="272"/>
      <c r="DD536" s="230">
        <f t="shared" si="72"/>
        <v>0.55952380952380953</v>
      </c>
      <c r="DE536" s="273">
        <f t="shared" si="73"/>
        <v>0</v>
      </c>
      <c r="DF536" s="14">
        <f t="shared" si="74"/>
        <v>12</v>
      </c>
      <c r="DG536" s="148">
        <f t="shared" si="75"/>
        <v>6</v>
      </c>
      <c r="DH536" s="148">
        <f t="shared" si="76"/>
        <v>0.1</v>
      </c>
      <c r="DI536" s="273">
        <f t="shared" si="77"/>
        <v>6</v>
      </c>
      <c r="DJ536" s="264">
        <f t="shared" si="78"/>
        <v>1</v>
      </c>
      <c r="DL536" s="14" t="str">
        <f>IFERROR(#REF!-AP536,"")</f>
        <v/>
      </c>
      <c r="DN536" s="274" t="str">
        <f>IFERROR(#REF!-M536,"")</f>
        <v/>
      </c>
      <c r="DO536" s="186" t="e">
        <f>IF(#REF!&gt;AQ536,0,1)</f>
        <v>#REF!</v>
      </c>
      <c r="DP536" s="186">
        <f t="shared" si="79"/>
        <v>1</v>
      </c>
      <c r="DQ536" s="186">
        <f t="shared" si="80"/>
        <v>1</v>
      </c>
      <c r="DR536" s="186"/>
      <c r="DS536" s="186"/>
      <c r="DT536" s="186"/>
      <c r="DU536" s="186"/>
      <c r="DV536" s="186"/>
      <c r="DW536" s="186"/>
      <c r="DX536" s="186"/>
      <c r="DY536" s="186"/>
      <c r="DZ536" s="186"/>
      <c r="EA536" s="186"/>
      <c r="EB536" s="186"/>
      <c r="EC536" s="186"/>
      <c r="ED536" s="186"/>
      <c r="EE536" s="186"/>
      <c r="EF536" s="186"/>
      <c r="EG536" s="186"/>
      <c r="EH536" s="186"/>
      <c r="EI536" s="186"/>
      <c r="EJ536" s="186"/>
    </row>
    <row r="537" spans="1:140" s="195" customFormat="1" ht="31.5" customHeight="1" x14ac:dyDescent="0.2">
      <c r="A537" s="214">
        <v>44950</v>
      </c>
      <c r="B537" s="194">
        <v>24</v>
      </c>
      <c r="C537" s="194">
        <v>1</v>
      </c>
      <c r="D537" s="193">
        <v>2023</v>
      </c>
      <c r="E537" s="194">
        <v>407</v>
      </c>
      <c r="F537" s="194">
        <v>627</v>
      </c>
      <c r="G537" s="194">
        <v>7</v>
      </c>
      <c r="H537" s="207" t="s">
        <v>457</v>
      </c>
      <c r="I537" s="148" t="s">
        <v>458</v>
      </c>
      <c r="J537" s="148" t="s">
        <v>193</v>
      </c>
      <c r="K537" s="148">
        <v>1</v>
      </c>
      <c r="L537" s="148">
        <v>5</v>
      </c>
      <c r="M537" s="208">
        <v>418</v>
      </c>
      <c r="N537" s="209">
        <v>384</v>
      </c>
      <c r="O537" s="210">
        <v>452</v>
      </c>
      <c r="P537" s="196"/>
      <c r="Q537" s="196">
        <v>506</v>
      </c>
      <c r="R537" s="196">
        <v>511</v>
      </c>
      <c r="S537" s="196">
        <v>514</v>
      </c>
      <c r="T537" s="196"/>
      <c r="U537" s="196"/>
      <c r="V537" s="196">
        <v>398</v>
      </c>
      <c r="W537" s="196">
        <v>408</v>
      </c>
      <c r="X537" s="196">
        <v>386</v>
      </c>
      <c r="Y537" s="196"/>
      <c r="Z537" s="197"/>
      <c r="AA537" s="197"/>
      <c r="AB537" s="196"/>
      <c r="AC537" s="196"/>
      <c r="AD537" s="196"/>
      <c r="AE537" s="196"/>
      <c r="AF537" s="196"/>
      <c r="AG537" s="196"/>
      <c r="AH537" s="196"/>
      <c r="AI537" s="196"/>
      <c r="AJ537" s="196"/>
      <c r="AK537" s="196"/>
      <c r="AL537" s="197"/>
      <c r="AM537" s="197"/>
      <c r="AN537" s="271">
        <v>510.33333333333331</v>
      </c>
      <c r="AO537" s="271">
        <v>397.33333333333331</v>
      </c>
      <c r="AP537" s="218">
        <v>21</v>
      </c>
      <c r="AQ537" s="219">
        <v>171</v>
      </c>
      <c r="AR537" s="217"/>
      <c r="AS537" s="217"/>
      <c r="AT537" s="217"/>
      <c r="AU537" s="217"/>
      <c r="AV537" s="217">
        <v>195</v>
      </c>
      <c r="AW537" s="217">
        <v>3</v>
      </c>
      <c r="AX537" s="217">
        <v>1</v>
      </c>
      <c r="AY537" s="217"/>
      <c r="AZ537" s="217"/>
      <c r="BA537" s="217"/>
      <c r="BB537" s="217"/>
      <c r="BC537" s="217"/>
      <c r="BD537" s="217"/>
      <c r="BE537" s="217"/>
      <c r="BF537" s="217"/>
      <c r="BG537" s="217"/>
      <c r="BH537" s="217">
        <v>180</v>
      </c>
      <c r="BI537" s="217"/>
      <c r="BJ537" s="217"/>
      <c r="BK537" s="217"/>
      <c r="BL537" s="217"/>
      <c r="BM537" s="217"/>
      <c r="BN537" s="217"/>
      <c r="BO537" s="217"/>
      <c r="BP537" s="217"/>
      <c r="BQ537" s="217"/>
      <c r="BR537" s="186" t="s">
        <v>201</v>
      </c>
      <c r="BS537" s="186" t="s">
        <v>202</v>
      </c>
      <c r="BT537" s="186" t="s">
        <v>459</v>
      </c>
      <c r="BU537" s="186"/>
      <c r="BV537" s="186">
        <v>4</v>
      </c>
      <c r="BW537" s="186" t="s">
        <v>460</v>
      </c>
      <c r="BX537" s="186" t="s">
        <v>198</v>
      </c>
      <c r="BY537" s="221">
        <v>1.4999999999999999E-2</v>
      </c>
      <c r="BZ537" s="217">
        <v>4</v>
      </c>
      <c r="CA537" s="217">
        <v>0.8</v>
      </c>
      <c r="CB537" s="217">
        <v>195</v>
      </c>
      <c r="CC537" s="217">
        <v>0</v>
      </c>
      <c r="CD537" s="217">
        <v>0</v>
      </c>
      <c r="CE537" s="217">
        <v>180</v>
      </c>
      <c r="CF537" s="186">
        <v>0</v>
      </c>
      <c r="CG537" s="186">
        <v>0</v>
      </c>
      <c r="CH537" s="101">
        <v>0</v>
      </c>
      <c r="CI537" s="101">
        <v>0</v>
      </c>
      <c r="CJ537" s="101">
        <v>0</v>
      </c>
      <c r="CK537" s="101">
        <v>0</v>
      </c>
      <c r="CL537" s="101">
        <v>0</v>
      </c>
      <c r="CM537" s="101">
        <v>0</v>
      </c>
      <c r="CN537" s="101">
        <v>0</v>
      </c>
      <c r="CO537" s="101">
        <v>4</v>
      </c>
      <c r="CP537" s="220">
        <v>0</v>
      </c>
      <c r="CQ537" s="216">
        <v>375</v>
      </c>
      <c r="CR537" s="222">
        <v>2.133333333333333E-3</v>
      </c>
      <c r="CS537" s="198">
        <v>0.33439999999999998</v>
      </c>
      <c r="CT537" s="198">
        <v>156.75</v>
      </c>
      <c r="CU537" s="198">
        <v>0.31786666666666669</v>
      </c>
      <c r="CV537" s="198">
        <v>149</v>
      </c>
      <c r="CW537" s="222">
        <v>0.2208931419457735</v>
      </c>
      <c r="CX537" s="272"/>
      <c r="CY537" s="272">
        <v>129221.5909090909</v>
      </c>
      <c r="CZ537" s="272">
        <v>361</v>
      </c>
      <c r="DA537" s="272"/>
      <c r="DB537" s="272"/>
      <c r="DC537" s="272"/>
      <c r="DD537" s="230">
        <f t="shared" si="72"/>
        <v>0.22089314194577347</v>
      </c>
      <c r="DE537" s="273">
        <f t="shared" si="73"/>
        <v>375</v>
      </c>
      <c r="DF537" s="14">
        <f t="shared" si="74"/>
        <v>4</v>
      </c>
      <c r="DG537" s="148">
        <f t="shared" si="75"/>
        <v>1</v>
      </c>
      <c r="DH537" s="148" t="str">
        <f t="shared" si="76"/>
        <v/>
      </c>
      <c r="DI537" s="273">
        <f t="shared" si="77"/>
        <v>376</v>
      </c>
      <c r="DJ537" s="264">
        <f t="shared" si="78"/>
        <v>2.6595744680851063E-3</v>
      </c>
      <c r="DL537" s="14" t="str">
        <f>IFERROR(#REF!-AP537,"")</f>
        <v/>
      </c>
      <c r="DN537" s="274" t="str">
        <f>IFERROR(#REF!-M537,"")</f>
        <v/>
      </c>
      <c r="DO537" s="186" t="e">
        <f>IF(#REF!&gt;AQ537,0,1)</f>
        <v>#REF!</v>
      </c>
      <c r="DP537" s="186">
        <f t="shared" si="79"/>
        <v>1</v>
      </c>
      <c r="DQ537" s="186">
        <f t="shared" si="80"/>
        <v>1</v>
      </c>
      <c r="DR537" s="186"/>
      <c r="DS537" s="186"/>
      <c r="DT537" s="186"/>
      <c r="DU537" s="186"/>
      <c r="DV537" s="186"/>
      <c r="DW537" s="186"/>
      <c r="DX537" s="186"/>
      <c r="DY537" s="186"/>
      <c r="DZ537" s="186"/>
      <c r="EA537" s="186"/>
      <c r="EB537" s="186"/>
      <c r="EC537" s="186"/>
      <c r="ED537" s="186"/>
      <c r="EE537" s="186"/>
      <c r="EF537" s="186"/>
      <c r="EG537" s="186"/>
      <c r="EH537" s="186"/>
      <c r="EI537" s="186"/>
      <c r="EJ537" s="186"/>
    </row>
    <row r="538" spans="1:140" s="195" customFormat="1" ht="31.5" customHeight="1" x14ac:dyDescent="0.2">
      <c r="A538" s="214">
        <v>44950</v>
      </c>
      <c r="B538" s="194">
        <v>24</v>
      </c>
      <c r="C538" s="194">
        <v>1</v>
      </c>
      <c r="D538" s="193">
        <v>2023</v>
      </c>
      <c r="E538" s="194">
        <v>407</v>
      </c>
      <c r="F538" s="194">
        <v>628</v>
      </c>
      <c r="G538" s="194">
        <v>7</v>
      </c>
      <c r="H538" s="207" t="s">
        <v>461</v>
      </c>
      <c r="I538" s="148" t="s">
        <v>462</v>
      </c>
      <c r="J538" s="148" t="s">
        <v>193</v>
      </c>
      <c r="K538" s="148">
        <v>1</v>
      </c>
      <c r="L538" s="148">
        <v>5</v>
      </c>
      <c r="M538" s="208">
        <v>330</v>
      </c>
      <c r="N538" s="209">
        <v>303</v>
      </c>
      <c r="O538" s="210">
        <v>356</v>
      </c>
      <c r="P538" s="196"/>
      <c r="Q538" s="196">
        <v>386</v>
      </c>
      <c r="R538" s="196">
        <v>388</v>
      </c>
      <c r="S538" s="196">
        <v>391</v>
      </c>
      <c r="T538" s="196"/>
      <c r="U538" s="196"/>
      <c r="V538" s="196">
        <v>332</v>
      </c>
      <c r="W538" s="196">
        <v>328</v>
      </c>
      <c r="X538" s="196">
        <v>293</v>
      </c>
      <c r="Y538" s="196"/>
      <c r="Z538" s="197"/>
      <c r="AA538" s="197"/>
      <c r="AB538" s="196"/>
      <c r="AC538" s="196"/>
      <c r="AD538" s="196"/>
      <c r="AE538" s="196"/>
      <c r="AF538" s="196"/>
      <c r="AG538" s="196"/>
      <c r="AH538" s="196"/>
      <c r="AI538" s="196"/>
      <c r="AJ538" s="196"/>
      <c r="AK538" s="196"/>
      <c r="AL538" s="197"/>
      <c r="AM538" s="197"/>
      <c r="AN538" s="271">
        <v>388.33333333333331</v>
      </c>
      <c r="AO538" s="271">
        <v>317.66666666666669</v>
      </c>
      <c r="AP538" s="218">
        <v>21</v>
      </c>
      <c r="AQ538" s="219">
        <v>171</v>
      </c>
      <c r="AR538" s="217"/>
      <c r="AS538" s="217"/>
      <c r="AT538" s="217"/>
      <c r="AU538" s="217"/>
      <c r="AV538" s="217">
        <v>195</v>
      </c>
      <c r="AW538" s="217">
        <v>3</v>
      </c>
      <c r="AX538" s="217">
        <v>1</v>
      </c>
      <c r="AY538" s="217"/>
      <c r="AZ538" s="217"/>
      <c r="BA538" s="217"/>
      <c r="BB538" s="217"/>
      <c r="BC538" s="217"/>
      <c r="BD538" s="217"/>
      <c r="BE538" s="217"/>
      <c r="BF538" s="217"/>
      <c r="BG538" s="217"/>
      <c r="BH538" s="217">
        <v>180</v>
      </c>
      <c r="BI538" s="217"/>
      <c r="BJ538" s="217"/>
      <c r="BK538" s="217"/>
      <c r="BL538" s="217"/>
      <c r="BM538" s="217"/>
      <c r="BN538" s="217"/>
      <c r="BO538" s="217"/>
      <c r="BP538" s="217"/>
      <c r="BQ538" s="217"/>
      <c r="BR538" s="186" t="s">
        <v>201</v>
      </c>
      <c r="BS538" s="186" t="s">
        <v>202</v>
      </c>
      <c r="BT538" s="186" t="s">
        <v>452</v>
      </c>
      <c r="BU538" s="186"/>
      <c r="BV538" s="186">
        <v>4</v>
      </c>
      <c r="BW538" s="186" t="s">
        <v>460</v>
      </c>
      <c r="BX538" s="186" t="s">
        <v>198</v>
      </c>
      <c r="BY538" s="221">
        <v>1.4999999999999999E-2</v>
      </c>
      <c r="BZ538" s="217">
        <v>4</v>
      </c>
      <c r="CA538" s="217">
        <v>0.8</v>
      </c>
      <c r="CB538" s="217">
        <v>195</v>
      </c>
      <c r="CC538" s="217">
        <v>0</v>
      </c>
      <c r="CD538" s="217">
        <v>0</v>
      </c>
      <c r="CE538" s="217">
        <v>180</v>
      </c>
      <c r="CF538" s="186">
        <v>0</v>
      </c>
      <c r="CG538" s="186">
        <v>0</v>
      </c>
      <c r="CH538" s="101">
        <v>0</v>
      </c>
      <c r="CI538" s="101">
        <v>0</v>
      </c>
      <c r="CJ538" s="101">
        <v>0</v>
      </c>
      <c r="CK538" s="101">
        <v>0</v>
      </c>
      <c r="CL538" s="101">
        <v>0</v>
      </c>
      <c r="CM538" s="101">
        <v>0</v>
      </c>
      <c r="CN538" s="101">
        <v>0</v>
      </c>
      <c r="CO538" s="101">
        <v>4</v>
      </c>
      <c r="CP538" s="220">
        <v>0</v>
      </c>
      <c r="CQ538" s="216">
        <v>375</v>
      </c>
      <c r="CR538" s="222">
        <v>2.133333333333333E-3</v>
      </c>
      <c r="CS538" s="198">
        <v>0.26400000000000001</v>
      </c>
      <c r="CT538" s="198">
        <v>123.75</v>
      </c>
      <c r="CU538" s="198">
        <v>0.25413333333333338</v>
      </c>
      <c r="CV538" s="198">
        <v>119.125</v>
      </c>
      <c r="CW538" s="222">
        <v>0.17676767676767671</v>
      </c>
      <c r="CX538" s="272"/>
      <c r="CY538" s="272">
        <v>129221.5909090909</v>
      </c>
      <c r="CZ538" s="272">
        <v>361</v>
      </c>
      <c r="DA538" s="272"/>
      <c r="DB538" s="272"/>
      <c r="DC538" s="272"/>
      <c r="DD538" s="230">
        <f t="shared" si="72"/>
        <v>0.17676767676767671</v>
      </c>
      <c r="DE538" s="273">
        <f t="shared" si="73"/>
        <v>375</v>
      </c>
      <c r="DF538" s="14">
        <f t="shared" si="74"/>
        <v>4</v>
      </c>
      <c r="DG538" s="148">
        <f t="shared" si="75"/>
        <v>1</v>
      </c>
      <c r="DH538" s="148" t="str">
        <f t="shared" si="76"/>
        <v/>
      </c>
      <c r="DI538" s="273">
        <f t="shared" si="77"/>
        <v>376</v>
      </c>
      <c r="DJ538" s="264">
        <f t="shared" si="78"/>
        <v>2.6595744680851063E-3</v>
      </c>
      <c r="DL538" s="14" t="str">
        <f>IFERROR(#REF!-AP538,"")</f>
        <v/>
      </c>
      <c r="DN538" s="274" t="str">
        <f>IFERROR(#REF!-M538,"")</f>
        <v/>
      </c>
      <c r="DO538" s="186" t="e">
        <f>IF(#REF!&gt;AQ538,0,1)</f>
        <v>#REF!</v>
      </c>
      <c r="DP538" s="186">
        <f t="shared" si="79"/>
        <v>1</v>
      </c>
      <c r="DQ538" s="186">
        <f t="shared" si="80"/>
        <v>1</v>
      </c>
      <c r="DR538" s="186"/>
      <c r="DS538" s="186"/>
      <c r="DT538" s="186"/>
      <c r="DU538" s="186"/>
      <c r="DV538" s="186"/>
      <c r="DW538" s="186"/>
      <c r="DX538" s="186"/>
      <c r="DY538" s="186"/>
      <c r="DZ538" s="186"/>
      <c r="EA538" s="186"/>
      <c r="EB538" s="186"/>
      <c r="EC538" s="186"/>
      <c r="ED538" s="186"/>
      <c r="EE538" s="186"/>
      <c r="EF538" s="186"/>
      <c r="EG538" s="186"/>
      <c r="EH538" s="186"/>
      <c r="EI538" s="186"/>
      <c r="EJ538" s="186"/>
    </row>
    <row r="539" spans="1:140" s="195" customFormat="1" ht="31.5" customHeight="1" x14ac:dyDescent="0.2">
      <c r="A539" s="214">
        <v>44950</v>
      </c>
      <c r="B539" s="194">
        <v>24</v>
      </c>
      <c r="C539" s="194">
        <v>1</v>
      </c>
      <c r="D539" s="193">
        <v>2023</v>
      </c>
      <c r="E539" s="194">
        <v>407</v>
      </c>
      <c r="F539" s="194">
        <v>629</v>
      </c>
      <c r="G539" s="194">
        <v>7</v>
      </c>
      <c r="H539" s="207" t="s">
        <v>463</v>
      </c>
      <c r="I539" s="148" t="s">
        <v>464</v>
      </c>
      <c r="J539" s="148" t="s">
        <v>193</v>
      </c>
      <c r="K539" s="148">
        <v>1</v>
      </c>
      <c r="L539" s="148">
        <v>5</v>
      </c>
      <c r="M539" s="208">
        <v>221</v>
      </c>
      <c r="N539" s="209">
        <v>203</v>
      </c>
      <c r="O539" s="210">
        <v>238</v>
      </c>
      <c r="P539" s="196"/>
      <c r="Q539" s="196">
        <v>266</v>
      </c>
      <c r="R539" s="196">
        <v>264</v>
      </c>
      <c r="S539" s="196">
        <v>268</v>
      </c>
      <c r="T539" s="196"/>
      <c r="U539" s="196"/>
      <c r="V539" s="196">
        <v>224</v>
      </c>
      <c r="W539" s="196">
        <v>221</v>
      </c>
      <c r="X539" s="196">
        <v>205</v>
      </c>
      <c r="Y539" s="196"/>
      <c r="Z539" s="197"/>
      <c r="AA539" s="197"/>
      <c r="AB539" s="196"/>
      <c r="AC539" s="196"/>
      <c r="AD539" s="196"/>
      <c r="AE539" s="196"/>
      <c r="AF539" s="196"/>
      <c r="AG539" s="196"/>
      <c r="AH539" s="196"/>
      <c r="AI539" s="196"/>
      <c r="AJ539" s="196"/>
      <c r="AK539" s="196"/>
      <c r="AL539" s="197"/>
      <c r="AM539" s="197"/>
      <c r="AN539" s="271">
        <v>266</v>
      </c>
      <c r="AO539" s="271">
        <v>216.66666666666671</v>
      </c>
      <c r="AP539" s="218">
        <v>21</v>
      </c>
      <c r="AQ539" s="219">
        <v>171</v>
      </c>
      <c r="AR539" s="217"/>
      <c r="AS539" s="217"/>
      <c r="AT539" s="217"/>
      <c r="AU539" s="217"/>
      <c r="AV539" s="217">
        <v>195</v>
      </c>
      <c r="AW539" s="217">
        <v>3</v>
      </c>
      <c r="AX539" s="217"/>
      <c r="AY539" s="217"/>
      <c r="AZ539" s="217"/>
      <c r="BA539" s="217"/>
      <c r="BB539" s="217"/>
      <c r="BC539" s="217"/>
      <c r="BD539" s="217"/>
      <c r="BE539" s="217"/>
      <c r="BF539" s="217"/>
      <c r="BG539" s="217"/>
      <c r="BH539" s="217">
        <v>180</v>
      </c>
      <c r="BI539" s="217"/>
      <c r="BJ539" s="217"/>
      <c r="BK539" s="217"/>
      <c r="BL539" s="217"/>
      <c r="BM539" s="217"/>
      <c r="BN539" s="217"/>
      <c r="BO539" s="217"/>
      <c r="BP539" s="217"/>
      <c r="BQ539" s="217"/>
      <c r="BR539" s="186" t="s">
        <v>201</v>
      </c>
      <c r="BS539" s="186" t="s">
        <v>202</v>
      </c>
      <c r="BT539" s="186" t="s">
        <v>452</v>
      </c>
      <c r="BU539" s="186"/>
      <c r="BV539" s="186">
        <v>4</v>
      </c>
      <c r="BW539" s="186" t="s">
        <v>460</v>
      </c>
      <c r="BX539" s="186" t="s">
        <v>198</v>
      </c>
      <c r="BY539" s="221">
        <v>1.4999999999999999E-2</v>
      </c>
      <c r="BZ539" s="217">
        <v>3</v>
      </c>
      <c r="CA539" s="217">
        <v>0.6</v>
      </c>
      <c r="CB539" s="217">
        <v>195</v>
      </c>
      <c r="CC539" s="217">
        <v>0</v>
      </c>
      <c r="CD539" s="217">
        <v>0</v>
      </c>
      <c r="CE539" s="217">
        <v>180</v>
      </c>
      <c r="CF539" s="186">
        <v>0</v>
      </c>
      <c r="CG539" s="186">
        <v>0</v>
      </c>
      <c r="CH539" s="101">
        <v>0</v>
      </c>
      <c r="CI539" s="101">
        <v>0</v>
      </c>
      <c r="CJ539" s="101">
        <v>0</v>
      </c>
      <c r="CK539" s="101">
        <v>0</v>
      </c>
      <c r="CL539" s="101">
        <v>0</v>
      </c>
      <c r="CM539" s="101">
        <v>0</v>
      </c>
      <c r="CN539" s="101">
        <v>0</v>
      </c>
      <c r="CO539" s="101">
        <v>3</v>
      </c>
      <c r="CP539" s="220">
        <v>0</v>
      </c>
      <c r="CQ539" s="216">
        <v>375</v>
      </c>
      <c r="CR539" s="222">
        <v>1.6000000000000001E-3</v>
      </c>
      <c r="CS539" s="198">
        <v>0.1326</v>
      </c>
      <c r="CT539" s="198">
        <v>82.875</v>
      </c>
      <c r="CU539" s="198">
        <v>0.13</v>
      </c>
      <c r="CV539" s="198">
        <v>81.25</v>
      </c>
      <c r="CW539" s="222">
        <v>0.20361990950226239</v>
      </c>
      <c r="CX539" s="272"/>
      <c r="CY539" s="272">
        <v>129221.5909090909</v>
      </c>
      <c r="CZ539" s="272">
        <v>361</v>
      </c>
      <c r="DA539" s="272"/>
      <c r="DB539" s="272"/>
      <c r="DC539" s="272"/>
      <c r="DD539" s="230">
        <f t="shared" si="72"/>
        <v>0.20361990950226244</v>
      </c>
      <c r="DE539" s="273">
        <f t="shared" si="73"/>
        <v>375</v>
      </c>
      <c r="DF539" s="14">
        <f t="shared" si="74"/>
        <v>3</v>
      </c>
      <c r="DG539" s="148">
        <f t="shared" si="75"/>
        <v>1</v>
      </c>
      <c r="DH539" s="148" t="str">
        <f t="shared" si="76"/>
        <v/>
      </c>
      <c r="DI539" s="273">
        <f t="shared" si="77"/>
        <v>376</v>
      </c>
      <c r="DJ539" s="264">
        <f t="shared" si="78"/>
        <v>2.6595744680851063E-3</v>
      </c>
      <c r="DL539" s="14" t="str">
        <f>IFERROR(#REF!-AP539,"")</f>
        <v/>
      </c>
      <c r="DN539" s="274" t="str">
        <f>IFERROR(#REF!-M539,"")</f>
        <v/>
      </c>
      <c r="DO539" s="186" t="e">
        <f>IF(#REF!&gt;AQ539,0,1)</f>
        <v>#REF!</v>
      </c>
      <c r="DP539" s="186">
        <f t="shared" si="79"/>
        <v>1</v>
      </c>
      <c r="DQ539" s="186">
        <f t="shared" si="80"/>
        <v>1</v>
      </c>
      <c r="DR539" s="186"/>
      <c r="DS539" s="186"/>
      <c r="DT539" s="186"/>
      <c r="DU539" s="186"/>
      <c r="DV539" s="186"/>
      <c r="DW539" s="186"/>
      <c r="DX539" s="186"/>
      <c r="DY539" s="186"/>
      <c r="DZ539" s="186"/>
      <c r="EA539" s="186"/>
      <c r="EB539" s="186"/>
      <c r="EC539" s="186"/>
      <c r="ED539" s="186"/>
      <c r="EE539" s="186"/>
      <c r="EF539" s="186"/>
      <c r="EG539" s="186"/>
      <c r="EH539" s="186"/>
      <c r="EI539" s="186"/>
      <c r="EJ539" s="186"/>
    </row>
    <row r="540" spans="1:140" s="195" customFormat="1" ht="31.5" customHeight="1" x14ac:dyDescent="0.2">
      <c r="A540" s="214">
        <v>44950</v>
      </c>
      <c r="B540" s="194">
        <v>24</v>
      </c>
      <c r="C540" s="194">
        <v>1</v>
      </c>
      <c r="D540" s="193">
        <v>2023</v>
      </c>
      <c r="E540" s="194">
        <v>407</v>
      </c>
      <c r="F540" s="194">
        <v>630</v>
      </c>
      <c r="G540" s="194">
        <v>7</v>
      </c>
      <c r="H540" s="207" t="s">
        <v>465</v>
      </c>
      <c r="I540" s="148" t="s">
        <v>466</v>
      </c>
      <c r="J540" s="148" t="s">
        <v>193</v>
      </c>
      <c r="K540" s="148">
        <v>1</v>
      </c>
      <c r="L540" s="148">
        <v>5</v>
      </c>
      <c r="M540" s="208">
        <v>214</v>
      </c>
      <c r="N540" s="209">
        <v>197</v>
      </c>
      <c r="O540" s="210">
        <v>230</v>
      </c>
      <c r="P540" s="196"/>
      <c r="Q540" s="196">
        <v>278</v>
      </c>
      <c r="R540" s="196">
        <v>270</v>
      </c>
      <c r="S540" s="196">
        <v>275</v>
      </c>
      <c r="T540" s="196"/>
      <c r="U540" s="196"/>
      <c r="V540" s="196">
        <v>214</v>
      </c>
      <c r="W540" s="196">
        <v>209</v>
      </c>
      <c r="X540" s="196">
        <v>203</v>
      </c>
      <c r="Y540" s="196"/>
      <c r="Z540" s="197">
        <v>141</v>
      </c>
      <c r="AA540" s="197"/>
      <c r="AB540" s="196"/>
      <c r="AC540" s="196"/>
      <c r="AD540" s="196"/>
      <c r="AE540" s="196"/>
      <c r="AF540" s="196"/>
      <c r="AG540" s="196"/>
      <c r="AH540" s="196"/>
      <c r="AI540" s="196"/>
      <c r="AJ540" s="196"/>
      <c r="AK540" s="196"/>
      <c r="AL540" s="197"/>
      <c r="AM540" s="197"/>
      <c r="AN540" s="271">
        <v>274.33333333333331</v>
      </c>
      <c r="AO540" s="271">
        <v>208.66666666666671</v>
      </c>
      <c r="AP540" s="218">
        <v>21</v>
      </c>
      <c r="AQ540" s="219">
        <v>171</v>
      </c>
      <c r="AR540" s="217">
        <v>25.531914893617021</v>
      </c>
      <c r="AS540" s="217">
        <v>141</v>
      </c>
      <c r="AT540" s="217"/>
      <c r="AU540" s="217"/>
      <c r="AV540" s="217">
        <v>195</v>
      </c>
      <c r="AW540" s="217">
        <v>6</v>
      </c>
      <c r="AX540" s="217"/>
      <c r="AY540" s="217"/>
      <c r="AZ540" s="217"/>
      <c r="BA540" s="217"/>
      <c r="BB540" s="217"/>
      <c r="BC540" s="217"/>
      <c r="BD540" s="217"/>
      <c r="BE540" s="217"/>
      <c r="BF540" s="217"/>
      <c r="BG540" s="217"/>
      <c r="BH540" s="217">
        <v>180</v>
      </c>
      <c r="BI540" s="217"/>
      <c r="BJ540" s="217"/>
      <c r="BK540" s="217"/>
      <c r="BL540" s="217"/>
      <c r="BM540" s="217"/>
      <c r="BN540" s="217"/>
      <c r="BO540" s="217"/>
      <c r="BP540" s="217"/>
      <c r="BQ540" s="217"/>
      <c r="BR540" s="186" t="s">
        <v>201</v>
      </c>
      <c r="BS540" s="186" t="s">
        <v>202</v>
      </c>
      <c r="BT540" s="186" t="s">
        <v>452</v>
      </c>
      <c r="BU540" s="186"/>
      <c r="BV540" s="186">
        <v>4</v>
      </c>
      <c r="BW540" s="186" t="s">
        <v>460</v>
      </c>
      <c r="BX540" s="186" t="s">
        <v>198</v>
      </c>
      <c r="BY540" s="221">
        <v>1.4999999999999999E-2</v>
      </c>
      <c r="BZ540" s="217">
        <v>6</v>
      </c>
      <c r="CA540" s="217">
        <v>1.2</v>
      </c>
      <c r="CB540" s="217">
        <v>196</v>
      </c>
      <c r="CC540" s="217">
        <v>0</v>
      </c>
      <c r="CD540" s="217">
        <v>0</v>
      </c>
      <c r="CE540" s="217">
        <v>180</v>
      </c>
      <c r="CF540" s="186">
        <v>1</v>
      </c>
      <c r="CG540" s="186">
        <v>0</v>
      </c>
      <c r="CH540" s="101">
        <v>0</v>
      </c>
      <c r="CI540" s="101">
        <v>0</v>
      </c>
      <c r="CJ540" s="101">
        <v>0</v>
      </c>
      <c r="CK540" s="101">
        <v>0</v>
      </c>
      <c r="CL540" s="101">
        <v>0</v>
      </c>
      <c r="CM540" s="101">
        <v>0</v>
      </c>
      <c r="CN540" s="101">
        <v>0</v>
      </c>
      <c r="CO540" s="101">
        <v>6</v>
      </c>
      <c r="CP540" s="220">
        <v>1</v>
      </c>
      <c r="CQ540" s="216">
        <v>376</v>
      </c>
      <c r="CR540" s="222">
        <v>3.1914893617021271E-3</v>
      </c>
      <c r="CS540" s="198">
        <v>0.25679999999999997</v>
      </c>
      <c r="CT540" s="198">
        <v>80.463999999999999</v>
      </c>
      <c r="CU540" s="198">
        <v>0.25040000000000001</v>
      </c>
      <c r="CV540" s="198">
        <v>78.458666666666659</v>
      </c>
      <c r="CW540" s="222">
        <v>0.28193146417445469</v>
      </c>
      <c r="CX540" s="272">
        <v>4.7E-2</v>
      </c>
      <c r="CY540" s="272">
        <v>129566.18181818179</v>
      </c>
      <c r="CZ540" s="272">
        <v>361</v>
      </c>
      <c r="DA540" s="272"/>
      <c r="DB540" s="272"/>
      <c r="DC540" s="272"/>
      <c r="DD540" s="230">
        <f t="shared" si="72"/>
        <v>0.28193146417445475</v>
      </c>
      <c r="DE540" s="273">
        <f t="shared" si="73"/>
        <v>375</v>
      </c>
      <c r="DF540" s="14">
        <f t="shared" si="74"/>
        <v>6</v>
      </c>
      <c r="DG540" s="148">
        <f t="shared" si="75"/>
        <v>1</v>
      </c>
      <c r="DH540" s="148">
        <f t="shared" si="76"/>
        <v>0</v>
      </c>
      <c r="DI540" s="273">
        <f t="shared" si="77"/>
        <v>376</v>
      </c>
      <c r="DJ540" s="264">
        <f t="shared" si="78"/>
        <v>2.6595744680851063E-3</v>
      </c>
      <c r="DL540" s="14" t="str">
        <f>IFERROR(#REF!-AP540,"")</f>
        <v/>
      </c>
      <c r="DN540" s="274" t="str">
        <f>IFERROR(#REF!-M540,"")</f>
        <v/>
      </c>
      <c r="DO540" s="186" t="e">
        <f>IF(#REF!&gt;AQ540,0,1)</f>
        <v>#REF!</v>
      </c>
      <c r="DP540" s="186">
        <f t="shared" si="79"/>
        <v>1</v>
      </c>
      <c r="DQ540" s="186">
        <f t="shared" si="80"/>
        <v>1</v>
      </c>
      <c r="DR540" s="186"/>
      <c r="DS540" s="186"/>
      <c r="DT540" s="186"/>
      <c r="DU540" s="186"/>
      <c r="DV540" s="186"/>
      <c r="DW540" s="186"/>
      <c r="DX540" s="186"/>
      <c r="DY540" s="186"/>
      <c r="DZ540" s="186"/>
      <c r="EA540" s="186"/>
      <c r="EB540" s="186"/>
      <c r="EC540" s="186"/>
      <c r="ED540" s="186"/>
      <c r="EE540" s="186"/>
      <c r="EF540" s="186"/>
      <c r="EG540" s="186"/>
      <c r="EH540" s="186"/>
      <c r="EI540" s="186"/>
      <c r="EJ540" s="186"/>
    </row>
    <row r="541" spans="1:140" s="195" customFormat="1" ht="31.5" customHeight="1" x14ac:dyDescent="0.2">
      <c r="A541" s="214">
        <v>44950</v>
      </c>
      <c r="B541" s="194">
        <v>24</v>
      </c>
      <c r="C541" s="194">
        <v>1</v>
      </c>
      <c r="D541" s="193">
        <v>2023</v>
      </c>
      <c r="E541" s="194">
        <v>423</v>
      </c>
      <c r="F541" s="194">
        <v>669</v>
      </c>
      <c r="G541" s="194">
        <v>8</v>
      </c>
      <c r="H541" s="207" t="s">
        <v>241</v>
      </c>
      <c r="I541" s="148" t="s">
        <v>242</v>
      </c>
      <c r="J541" s="148" t="s">
        <v>193</v>
      </c>
      <c r="K541" s="148">
        <v>2</v>
      </c>
      <c r="L541" s="148">
        <v>2</v>
      </c>
      <c r="M541" s="208">
        <v>954</v>
      </c>
      <c r="N541" s="209">
        <v>897</v>
      </c>
      <c r="O541" s="210">
        <v>1021</v>
      </c>
      <c r="P541" s="196"/>
      <c r="Q541" s="196">
        <v>1385</v>
      </c>
      <c r="R541" s="196">
        <v>1446</v>
      </c>
      <c r="S541" s="196">
        <v>1435</v>
      </c>
      <c r="T541" s="196"/>
      <c r="U541" s="196"/>
      <c r="V541" s="196">
        <v>968</v>
      </c>
      <c r="W541" s="196">
        <v>982</v>
      </c>
      <c r="X541" s="196">
        <v>992</v>
      </c>
      <c r="Y541" s="196"/>
      <c r="Z541" s="197">
        <v>158</v>
      </c>
      <c r="AA541" s="197">
        <v>163</v>
      </c>
      <c r="AB541" s="196"/>
      <c r="AC541" s="196">
        <v>1341</v>
      </c>
      <c r="AD541" s="196">
        <v>1264</v>
      </c>
      <c r="AE541" s="196">
        <v>1249</v>
      </c>
      <c r="AF541" s="196"/>
      <c r="AG541" s="196"/>
      <c r="AH541" s="196">
        <v>978</v>
      </c>
      <c r="AI541" s="196">
        <v>984</v>
      </c>
      <c r="AJ541" s="196">
        <v>969</v>
      </c>
      <c r="AK541" s="196"/>
      <c r="AL541" s="197">
        <v>160</v>
      </c>
      <c r="AM541" s="197">
        <v>158</v>
      </c>
      <c r="AN541" s="271">
        <v>1353.333333333333</v>
      </c>
      <c r="AO541" s="271">
        <v>978.83333333333337</v>
      </c>
      <c r="AP541" s="218">
        <v>40</v>
      </c>
      <c r="AQ541" s="219">
        <v>180</v>
      </c>
      <c r="AR541" s="217">
        <v>45.070422535211257</v>
      </c>
      <c r="AS541" s="217">
        <v>159.75</v>
      </c>
      <c r="AT541" s="217"/>
      <c r="AU541" s="217"/>
      <c r="AV541" s="217">
        <v>270</v>
      </c>
      <c r="AW541" s="217">
        <v>2</v>
      </c>
      <c r="AX541" s="217"/>
      <c r="AY541" s="217">
        <v>5</v>
      </c>
      <c r="AZ541" s="217">
        <v>6</v>
      </c>
      <c r="BA541" s="217"/>
      <c r="BB541" s="217"/>
      <c r="BC541" s="217"/>
      <c r="BD541" s="217"/>
      <c r="BE541" s="217"/>
      <c r="BF541" s="217"/>
      <c r="BG541" s="217"/>
      <c r="BH541" s="217">
        <v>618</v>
      </c>
      <c r="BI541" s="217">
        <v>2</v>
      </c>
      <c r="BJ541" s="217">
        <v>2</v>
      </c>
      <c r="BK541" s="217">
        <v>2</v>
      </c>
      <c r="BL541" s="217"/>
      <c r="BM541" s="217"/>
      <c r="BN541" s="217"/>
      <c r="BO541" s="217"/>
      <c r="BP541" s="217"/>
      <c r="BQ541" s="217"/>
      <c r="BR541" s="186" t="s">
        <v>194</v>
      </c>
      <c r="BS541" s="186" t="s">
        <v>195</v>
      </c>
      <c r="BT541" s="186" t="s">
        <v>243</v>
      </c>
      <c r="BU541" s="186" t="s">
        <v>197</v>
      </c>
      <c r="BV541" s="186">
        <v>4</v>
      </c>
      <c r="BW541" s="186" t="s">
        <v>241</v>
      </c>
      <c r="BX541" s="186" t="s">
        <v>198</v>
      </c>
      <c r="BY541" s="221">
        <v>1.4999999999999999E-2</v>
      </c>
      <c r="BZ541" s="217">
        <v>13</v>
      </c>
      <c r="CA541" s="217">
        <v>6.5</v>
      </c>
      <c r="CB541" s="217">
        <v>276</v>
      </c>
      <c r="CC541" s="217">
        <v>6</v>
      </c>
      <c r="CD541" s="217">
        <v>3</v>
      </c>
      <c r="CE541" s="217">
        <v>621</v>
      </c>
      <c r="CF541" s="186">
        <v>2</v>
      </c>
      <c r="CG541" s="186">
        <v>1</v>
      </c>
      <c r="CH541" s="101">
        <v>3</v>
      </c>
      <c r="CI541" s="101">
        <v>3</v>
      </c>
      <c r="CJ541" s="101">
        <v>0</v>
      </c>
      <c r="CK541" s="101">
        <v>0</v>
      </c>
      <c r="CL541" s="101">
        <v>0</v>
      </c>
      <c r="CM541" s="101">
        <v>0</v>
      </c>
      <c r="CN541" s="101">
        <v>0</v>
      </c>
      <c r="CO541" s="101">
        <v>19</v>
      </c>
      <c r="CP541" s="220">
        <v>9</v>
      </c>
      <c r="CQ541" s="216">
        <v>897</v>
      </c>
      <c r="CR541" s="222">
        <v>1.059085841694537E-2</v>
      </c>
      <c r="CS541" s="198">
        <v>9.0630000000000006</v>
      </c>
      <c r="CT541" s="198">
        <v>855.73800000000006</v>
      </c>
      <c r="CU541" s="198">
        <v>9.2989166666666687</v>
      </c>
      <c r="CV541" s="198">
        <v>878.01350000000002</v>
      </c>
      <c r="CW541" s="222">
        <v>0.41858839972047512</v>
      </c>
      <c r="CX541" s="272">
        <v>0.21078125</v>
      </c>
      <c r="CY541" s="272">
        <v>588758.18181818188</v>
      </c>
      <c r="CZ541" s="272">
        <v>361</v>
      </c>
      <c r="DA541" s="272"/>
      <c r="DB541" s="272"/>
      <c r="DC541" s="272"/>
      <c r="DD541" s="230">
        <f t="shared" si="72"/>
        <v>0.4185883997204749</v>
      </c>
      <c r="DE541" s="273">
        <f t="shared" si="73"/>
        <v>888</v>
      </c>
      <c r="DF541" s="14">
        <f t="shared" si="74"/>
        <v>19</v>
      </c>
      <c r="DG541" s="148">
        <f t="shared" si="75"/>
        <v>10</v>
      </c>
      <c r="DH541" s="148">
        <f t="shared" si="76"/>
        <v>0.2</v>
      </c>
      <c r="DI541" s="273">
        <f t="shared" si="77"/>
        <v>898</v>
      </c>
      <c r="DJ541" s="264">
        <f t="shared" si="78"/>
        <v>1.1135857461024499E-2</v>
      </c>
      <c r="DL541" s="14" t="str">
        <f>IFERROR(#REF!-AP541,"")</f>
        <v/>
      </c>
      <c r="DN541" s="274" t="str">
        <f>IFERROR(#REF!-M541,"")</f>
        <v/>
      </c>
      <c r="DO541" s="186" t="e">
        <f>IF(#REF!&gt;AQ541,0,1)</f>
        <v>#REF!</v>
      </c>
      <c r="DP541" s="186">
        <f t="shared" si="79"/>
        <v>1</v>
      </c>
      <c r="DQ541" s="186">
        <f t="shared" si="80"/>
        <v>1</v>
      </c>
      <c r="DR541" s="186"/>
      <c r="DS541" s="186"/>
      <c r="DT541" s="186"/>
      <c r="DU541" s="186"/>
      <c r="DV541" s="186"/>
      <c r="DW541" s="186"/>
      <c r="DX541" s="186"/>
      <c r="DY541" s="186"/>
      <c r="DZ541" s="186"/>
      <c r="EA541" s="186"/>
      <c r="EB541" s="186"/>
      <c r="EC541" s="186"/>
      <c r="ED541" s="186"/>
      <c r="EE541" s="186"/>
      <c r="EF541" s="186"/>
      <c r="EG541" s="186"/>
      <c r="EH541" s="186"/>
      <c r="EI541" s="186"/>
      <c r="EJ541" s="186"/>
    </row>
    <row r="542" spans="1:140" s="195" customFormat="1" ht="31.5" customHeight="1" x14ac:dyDescent="0.2">
      <c r="A542" s="214">
        <v>44950</v>
      </c>
      <c r="B542" s="194">
        <v>24</v>
      </c>
      <c r="C542" s="194">
        <v>1</v>
      </c>
      <c r="D542" s="193">
        <v>2023</v>
      </c>
      <c r="E542" s="194">
        <v>1</v>
      </c>
      <c r="F542" s="194">
        <v>1</v>
      </c>
      <c r="G542" s="194">
        <v>9</v>
      </c>
      <c r="H542" s="207" t="s">
        <v>375</v>
      </c>
      <c r="I542" s="148" t="s">
        <v>376</v>
      </c>
      <c r="J542" s="148" t="s">
        <v>193</v>
      </c>
      <c r="K542" s="148">
        <v>3</v>
      </c>
      <c r="L542" s="148">
        <v>2</v>
      </c>
      <c r="M542" s="208">
        <v>111</v>
      </c>
      <c r="N542" s="209">
        <v>103</v>
      </c>
      <c r="O542" s="210">
        <v>118</v>
      </c>
      <c r="P542" s="196"/>
      <c r="Q542" s="196"/>
      <c r="R542" s="196"/>
      <c r="S542" s="196">
        <v>124</v>
      </c>
      <c r="T542" s="196"/>
      <c r="U542" s="196"/>
      <c r="V542" s="196"/>
      <c r="W542" s="196"/>
      <c r="X542" s="196">
        <v>103</v>
      </c>
      <c r="Y542" s="196"/>
      <c r="Z542" s="197"/>
      <c r="AA542" s="197"/>
      <c r="AB542" s="196"/>
      <c r="AC542" s="196">
        <v>130</v>
      </c>
      <c r="AD542" s="196">
        <v>119</v>
      </c>
      <c r="AE542" s="196">
        <v>124</v>
      </c>
      <c r="AF542" s="196"/>
      <c r="AG542" s="196"/>
      <c r="AH542" s="196">
        <v>101</v>
      </c>
      <c r="AI542" s="196">
        <v>92</v>
      </c>
      <c r="AJ542" s="196">
        <v>97</v>
      </c>
      <c r="AK542" s="196"/>
      <c r="AL542" s="197"/>
      <c r="AM542" s="197"/>
      <c r="AN542" s="271">
        <v>124.25</v>
      </c>
      <c r="AO542" s="271">
        <v>98.25</v>
      </c>
      <c r="AP542" s="218">
        <v>108</v>
      </c>
      <c r="AQ542" s="219">
        <v>100</v>
      </c>
      <c r="AR542" s="217"/>
      <c r="AS542" s="217"/>
      <c r="AT542" s="217"/>
      <c r="AU542" s="217"/>
      <c r="AV542" s="217"/>
      <c r="AW542" s="217"/>
      <c r="AX542" s="217"/>
      <c r="AY542" s="217"/>
      <c r="AZ542" s="217"/>
      <c r="BA542" s="217"/>
      <c r="BB542" s="217"/>
      <c r="BC542" s="217"/>
      <c r="BD542" s="217"/>
      <c r="BE542" s="217"/>
      <c r="BF542" s="217"/>
      <c r="BG542" s="217"/>
      <c r="BH542" s="217">
        <v>1552</v>
      </c>
      <c r="BI542" s="217">
        <v>1</v>
      </c>
      <c r="BJ542" s="217">
        <v>1</v>
      </c>
      <c r="BK542" s="217">
        <v>1</v>
      </c>
      <c r="BL542" s="217"/>
      <c r="BM542" s="217"/>
      <c r="BN542" s="217"/>
      <c r="BO542" s="217"/>
      <c r="BP542" s="217"/>
      <c r="BQ542" s="217"/>
      <c r="BR542" s="186" t="s">
        <v>254</v>
      </c>
      <c r="BS542" s="186" t="s">
        <v>254</v>
      </c>
      <c r="BT542" s="186" t="s">
        <v>377</v>
      </c>
      <c r="BU542" s="186"/>
      <c r="BV542" s="186">
        <v>4</v>
      </c>
      <c r="BW542" s="186" t="s">
        <v>378</v>
      </c>
      <c r="BX542" s="186" t="s">
        <v>198</v>
      </c>
      <c r="BY542" s="221">
        <v>1.4999999999999999E-2</v>
      </c>
      <c r="BZ542" s="217">
        <v>0</v>
      </c>
      <c r="CA542" s="217">
        <v>0</v>
      </c>
      <c r="CB542" s="217">
        <v>0</v>
      </c>
      <c r="CC542" s="217">
        <v>3</v>
      </c>
      <c r="CD542" s="217">
        <v>1.5</v>
      </c>
      <c r="CE542" s="217">
        <v>1553</v>
      </c>
      <c r="CF542" s="186">
        <v>0</v>
      </c>
      <c r="CG542" s="186">
        <v>0</v>
      </c>
      <c r="CH542" s="101">
        <v>0</v>
      </c>
      <c r="CI542" s="101">
        <v>0</v>
      </c>
      <c r="CJ542" s="101">
        <v>0</v>
      </c>
      <c r="CK542" s="101">
        <v>0</v>
      </c>
      <c r="CL542" s="101">
        <v>0</v>
      </c>
      <c r="CM542" s="101">
        <v>0</v>
      </c>
      <c r="CN542" s="101">
        <v>0</v>
      </c>
      <c r="CO542" s="101">
        <v>3</v>
      </c>
      <c r="CP542" s="220">
        <v>1</v>
      </c>
      <c r="CQ542" s="216">
        <v>1553</v>
      </c>
      <c r="CR542" s="222">
        <v>9.6587250482936256E-4</v>
      </c>
      <c r="CS542" s="198">
        <v>0.16650000000000001</v>
      </c>
      <c r="CT542" s="198">
        <v>172.38300000000001</v>
      </c>
      <c r="CU542" s="198">
        <v>0.14737500000000001</v>
      </c>
      <c r="CV542" s="198">
        <v>152.58224999999999</v>
      </c>
      <c r="CW542" s="222">
        <v>0.1193693693693694</v>
      </c>
      <c r="CX542" s="272"/>
      <c r="CY542" s="272">
        <v>2752198.3636363642</v>
      </c>
      <c r="CZ542" s="272">
        <v>361</v>
      </c>
      <c r="DA542" s="272"/>
      <c r="DB542" s="272"/>
      <c r="DC542" s="272"/>
      <c r="DD542" s="230">
        <f t="shared" si="72"/>
        <v>0.11936936936936937</v>
      </c>
      <c r="DE542" s="273">
        <f t="shared" si="73"/>
        <v>1552</v>
      </c>
      <c r="DF542" s="14">
        <f t="shared" si="74"/>
        <v>3</v>
      </c>
      <c r="DG542" s="148">
        <f t="shared" si="75"/>
        <v>2</v>
      </c>
      <c r="DH542" s="148" t="str">
        <f t="shared" si="76"/>
        <v/>
      </c>
      <c r="DI542" s="273">
        <f t="shared" si="77"/>
        <v>1554</v>
      </c>
      <c r="DJ542" s="264">
        <f t="shared" si="78"/>
        <v>1.287001287001287E-3</v>
      </c>
      <c r="DL542" s="14" t="str">
        <f>IFERROR(#REF!-AP542,"")</f>
        <v/>
      </c>
      <c r="DN542" s="274" t="str">
        <f>IFERROR(#REF!-M542,"")</f>
        <v/>
      </c>
      <c r="DO542" s="186" t="e">
        <f>IF(#REF!&gt;AQ542,0,1)</f>
        <v>#REF!</v>
      </c>
      <c r="DP542" s="186">
        <f t="shared" si="79"/>
        <v>0</v>
      </c>
      <c r="DQ542" s="186">
        <f t="shared" si="80"/>
        <v>1</v>
      </c>
      <c r="DR542" s="186"/>
      <c r="DS542" s="186"/>
      <c r="DT542" s="186"/>
      <c r="DU542" s="186"/>
      <c r="DV542" s="186"/>
      <c r="DW542" s="186"/>
      <c r="DX542" s="186"/>
      <c r="DY542" s="186"/>
      <c r="DZ542" s="186"/>
      <c r="EA542" s="186"/>
      <c r="EB542" s="186"/>
      <c r="EC542" s="186"/>
      <c r="ED542" s="186"/>
      <c r="EE542" s="186"/>
      <c r="EF542" s="186"/>
      <c r="EG542" s="186"/>
      <c r="EH542" s="186"/>
      <c r="EI542" s="186"/>
      <c r="EJ542" s="186"/>
    </row>
    <row r="543" spans="1:140" s="195" customFormat="1" ht="31.5" customHeight="1" x14ac:dyDescent="0.2">
      <c r="A543" s="214">
        <v>44950</v>
      </c>
      <c r="B543" s="194">
        <v>24</v>
      </c>
      <c r="C543" s="194">
        <v>1</v>
      </c>
      <c r="D543" s="193">
        <v>2023</v>
      </c>
      <c r="E543" s="194">
        <v>1</v>
      </c>
      <c r="F543" s="194">
        <v>2</v>
      </c>
      <c r="G543" s="194">
        <v>9</v>
      </c>
      <c r="H543" s="207" t="s">
        <v>379</v>
      </c>
      <c r="I543" s="148" t="s">
        <v>380</v>
      </c>
      <c r="J543" s="148" t="s">
        <v>193</v>
      </c>
      <c r="K543" s="148">
        <v>3</v>
      </c>
      <c r="L543" s="148">
        <v>2</v>
      </c>
      <c r="M543" s="208">
        <v>113</v>
      </c>
      <c r="N543" s="209">
        <v>105</v>
      </c>
      <c r="O543" s="210">
        <v>120</v>
      </c>
      <c r="P543" s="196"/>
      <c r="Q543" s="196"/>
      <c r="R543" s="196"/>
      <c r="S543" s="196">
        <v>131</v>
      </c>
      <c r="T543" s="196"/>
      <c r="U543" s="196"/>
      <c r="V543" s="196"/>
      <c r="W543" s="196"/>
      <c r="X543" s="196">
        <v>107</v>
      </c>
      <c r="Y543" s="196"/>
      <c r="Z543" s="197"/>
      <c r="AA543" s="197">
        <v>104</v>
      </c>
      <c r="AB543" s="196"/>
      <c r="AC543" s="196">
        <v>157</v>
      </c>
      <c r="AD543" s="196">
        <v>174</v>
      </c>
      <c r="AE543" s="196">
        <v>177</v>
      </c>
      <c r="AF543" s="196"/>
      <c r="AG543" s="196"/>
      <c r="AH543" s="196">
        <v>106</v>
      </c>
      <c r="AI543" s="196">
        <v>106</v>
      </c>
      <c r="AJ543" s="196">
        <v>114</v>
      </c>
      <c r="AK543" s="196"/>
      <c r="AL543" s="197">
        <v>104</v>
      </c>
      <c r="AM543" s="197">
        <v>103</v>
      </c>
      <c r="AN543" s="271">
        <v>159.75</v>
      </c>
      <c r="AO543" s="271">
        <v>108.25</v>
      </c>
      <c r="AP543" s="218">
        <v>108</v>
      </c>
      <c r="AQ543" s="219">
        <v>100</v>
      </c>
      <c r="AR543" s="217">
        <v>104.18006430868169</v>
      </c>
      <c r="AS543" s="217">
        <v>103.6666666666667</v>
      </c>
      <c r="AT543" s="217"/>
      <c r="AU543" s="217"/>
      <c r="AV543" s="217"/>
      <c r="AW543" s="217"/>
      <c r="AX543" s="217"/>
      <c r="AY543" s="217"/>
      <c r="AZ543" s="217"/>
      <c r="BA543" s="217"/>
      <c r="BB543" s="217"/>
      <c r="BC543" s="217"/>
      <c r="BD543" s="217"/>
      <c r="BE543" s="217"/>
      <c r="BF543" s="217"/>
      <c r="BG543" s="217"/>
      <c r="BH543" s="217">
        <v>1552</v>
      </c>
      <c r="BI543" s="217">
        <v>2</v>
      </c>
      <c r="BJ543" s="217">
        <v>1</v>
      </c>
      <c r="BK543" s="217">
        <v>1</v>
      </c>
      <c r="BL543" s="217"/>
      <c r="BM543" s="217"/>
      <c r="BN543" s="217"/>
      <c r="BO543" s="217"/>
      <c r="BP543" s="217"/>
      <c r="BQ543" s="217"/>
      <c r="BR543" s="186" t="s">
        <v>254</v>
      </c>
      <c r="BS543" s="186" t="s">
        <v>254</v>
      </c>
      <c r="BT543" s="186" t="s">
        <v>381</v>
      </c>
      <c r="BU543" s="186"/>
      <c r="BV543" s="186">
        <v>4</v>
      </c>
      <c r="BW543" s="186" t="s">
        <v>378</v>
      </c>
      <c r="BX543" s="186" t="s">
        <v>198</v>
      </c>
      <c r="BY543" s="221">
        <v>1.4999999999999999E-2</v>
      </c>
      <c r="BZ543" s="217">
        <v>0</v>
      </c>
      <c r="CA543" s="217">
        <v>0</v>
      </c>
      <c r="CB543" s="217">
        <v>0</v>
      </c>
      <c r="CC543" s="217">
        <v>4</v>
      </c>
      <c r="CD543" s="217">
        <v>2</v>
      </c>
      <c r="CE543" s="217">
        <v>1554</v>
      </c>
      <c r="CF543" s="186">
        <v>1</v>
      </c>
      <c r="CG543" s="186">
        <v>0</v>
      </c>
      <c r="CH543" s="101">
        <v>0</v>
      </c>
      <c r="CI543" s="101">
        <v>0</v>
      </c>
      <c r="CJ543" s="101">
        <v>0</v>
      </c>
      <c r="CK543" s="101">
        <v>0</v>
      </c>
      <c r="CL543" s="101">
        <v>0</v>
      </c>
      <c r="CM543" s="101">
        <v>0</v>
      </c>
      <c r="CN543" s="101">
        <v>0</v>
      </c>
      <c r="CO543" s="101">
        <v>4</v>
      </c>
      <c r="CP543" s="220">
        <v>2</v>
      </c>
      <c r="CQ543" s="216">
        <v>1554</v>
      </c>
      <c r="CR543" s="222">
        <v>1.287001287001287E-3</v>
      </c>
      <c r="CS543" s="198">
        <v>0.22600000000000001</v>
      </c>
      <c r="CT543" s="198">
        <v>175.602</v>
      </c>
      <c r="CU543" s="198">
        <v>0.2165</v>
      </c>
      <c r="CV543" s="198">
        <v>168.22049999999999</v>
      </c>
      <c r="CW543" s="222">
        <v>0.41371681415929201</v>
      </c>
      <c r="CX543" s="272">
        <v>1.919753086419753E-2</v>
      </c>
      <c r="CY543" s="272">
        <v>2753970.5454545459</v>
      </c>
      <c r="CZ543" s="272">
        <v>361</v>
      </c>
      <c r="DA543" s="272"/>
      <c r="DB543" s="272"/>
      <c r="DC543" s="272"/>
      <c r="DD543" s="230">
        <f t="shared" si="72"/>
        <v>0.41371681415929201</v>
      </c>
      <c r="DE543" s="273">
        <f t="shared" si="73"/>
        <v>1552</v>
      </c>
      <c r="DF543" s="14">
        <f t="shared" si="74"/>
        <v>4</v>
      </c>
      <c r="DG543" s="148">
        <f t="shared" si="75"/>
        <v>2</v>
      </c>
      <c r="DH543" s="148">
        <f t="shared" si="76"/>
        <v>0</v>
      </c>
      <c r="DI543" s="273">
        <f t="shared" si="77"/>
        <v>1554</v>
      </c>
      <c r="DJ543" s="264">
        <f t="shared" si="78"/>
        <v>1.287001287001287E-3</v>
      </c>
      <c r="DL543" s="14" t="str">
        <f>IFERROR(#REF!-AP543,"")</f>
        <v/>
      </c>
      <c r="DN543" s="274" t="str">
        <f>IFERROR(#REF!-M543,"")</f>
        <v/>
      </c>
      <c r="DO543" s="186" t="e">
        <f>IF(#REF!&gt;AQ543,0,1)</f>
        <v>#REF!</v>
      </c>
      <c r="DP543" s="186">
        <f t="shared" si="79"/>
        <v>1</v>
      </c>
      <c r="DQ543" s="186">
        <f t="shared" si="80"/>
        <v>1</v>
      </c>
      <c r="DR543" s="186"/>
      <c r="DS543" s="186"/>
      <c r="DT543" s="186"/>
      <c r="DU543" s="186"/>
      <c r="DV543" s="186"/>
      <c r="DW543" s="186"/>
      <c r="DX543" s="186"/>
      <c r="DY543" s="186"/>
      <c r="DZ543" s="186"/>
      <c r="EA543" s="186"/>
      <c r="EB543" s="186"/>
      <c r="EC543" s="186"/>
      <c r="ED543" s="186"/>
      <c r="EE543" s="186"/>
      <c r="EF543" s="186"/>
      <c r="EG543" s="186"/>
      <c r="EH543" s="186"/>
      <c r="EI543" s="186"/>
      <c r="EJ543" s="186"/>
    </row>
    <row r="544" spans="1:140" s="195" customFormat="1" ht="31.5" customHeight="1" x14ac:dyDescent="0.2">
      <c r="A544" s="214">
        <v>44950</v>
      </c>
      <c r="B544" s="194">
        <v>24</v>
      </c>
      <c r="C544" s="194">
        <v>1</v>
      </c>
      <c r="D544" s="193">
        <v>2023</v>
      </c>
      <c r="E544" s="194">
        <v>405</v>
      </c>
      <c r="F544" s="194">
        <v>619</v>
      </c>
      <c r="G544" s="194">
        <v>9</v>
      </c>
      <c r="H544" s="207" t="s">
        <v>467</v>
      </c>
      <c r="I544" s="148" t="s">
        <v>468</v>
      </c>
      <c r="J544" s="148" t="s">
        <v>193</v>
      </c>
      <c r="K544" s="148">
        <v>1</v>
      </c>
      <c r="L544" s="148">
        <v>5</v>
      </c>
      <c r="M544" s="208">
        <v>420</v>
      </c>
      <c r="N544" s="209">
        <v>385</v>
      </c>
      <c r="O544" s="210">
        <v>454</v>
      </c>
      <c r="P544" s="196"/>
      <c r="Q544" s="196">
        <v>551</v>
      </c>
      <c r="R544" s="196"/>
      <c r="S544" s="196"/>
      <c r="T544" s="196"/>
      <c r="U544" s="196"/>
      <c r="V544" s="196">
        <v>421</v>
      </c>
      <c r="W544" s="196"/>
      <c r="X544" s="196"/>
      <c r="Y544" s="196"/>
      <c r="Z544" s="197"/>
      <c r="AA544" s="197"/>
      <c r="AB544" s="196"/>
      <c r="AC544" s="196"/>
      <c r="AD544" s="196"/>
      <c r="AE544" s="196"/>
      <c r="AF544" s="196"/>
      <c r="AG544" s="196"/>
      <c r="AH544" s="196"/>
      <c r="AI544" s="196"/>
      <c r="AJ544" s="196"/>
      <c r="AK544" s="196"/>
      <c r="AL544" s="197"/>
      <c r="AM544" s="197"/>
      <c r="AN544" s="271">
        <v>551</v>
      </c>
      <c r="AO544" s="271">
        <v>421</v>
      </c>
      <c r="AP544" s="218">
        <v>23</v>
      </c>
      <c r="AQ544" s="219">
        <v>157</v>
      </c>
      <c r="AR544" s="217"/>
      <c r="AS544" s="217"/>
      <c r="AT544" s="217"/>
      <c r="AU544" s="217"/>
      <c r="AV544" s="217">
        <v>360</v>
      </c>
      <c r="AW544" s="217"/>
      <c r="AX544" s="217">
        <v>1</v>
      </c>
      <c r="AY544" s="217">
        <v>3</v>
      </c>
      <c r="AZ544" s="217"/>
      <c r="BA544" s="217"/>
      <c r="BB544" s="217"/>
      <c r="BC544" s="217"/>
      <c r="BD544" s="217"/>
      <c r="BE544" s="217"/>
      <c r="BF544" s="217"/>
      <c r="BG544" s="217"/>
      <c r="BH544" s="217">
        <v>180</v>
      </c>
      <c r="BI544" s="217"/>
      <c r="BJ544" s="217"/>
      <c r="BK544" s="217"/>
      <c r="BL544" s="217"/>
      <c r="BM544" s="217"/>
      <c r="BN544" s="217"/>
      <c r="BO544" s="217"/>
      <c r="BP544" s="217"/>
      <c r="BQ544" s="217"/>
      <c r="BR544" s="186" t="s">
        <v>201</v>
      </c>
      <c r="BS544" s="186" t="s">
        <v>202</v>
      </c>
      <c r="BT544" s="186" t="s">
        <v>469</v>
      </c>
      <c r="BU544" s="186"/>
      <c r="BV544" s="186">
        <v>4</v>
      </c>
      <c r="BW544" s="186" t="s">
        <v>470</v>
      </c>
      <c r="BX544" s="186" t="s">
        <v>198</v>
      </c>
      <c r="BY544" s="221">
        <v>1.4999999999999999E-2</v>
      </c>
      <c r="BZ544" s="217">
        <v>4</v>
      </c>
      <c r="CA544" s="217">
        <v>0.8</v>
      </c>
      <c r="CB544" s="217">
        <v>360</v>
      </c>
      <c r="CC544" s="217">
        <v>0</v>
      </c>
      <c r="CD544" s="217">
        <v>0</v>
      </c>
      <c r="CE544" s="217">
        <v>180</v>
      </c>
      <c r="CF544" s="186">
        <v>0</v>
      </c>
      <c r="CG544" s="186">
        <v>0</v>
      </c>
      <c r="CH544" s="101">
        <v>0</v>
      </c>
      <c r="CI544" s="101">
        <v>0</v>
      </c>
      <c r="CJ544" s="101">
        <v>0</v>
      </c>
      <c r="CK544" s="101">
        <v>0</v>
      </c>
      <c r="CL544" s="101">
        <v>0</v>
      </c>
      <c r="CM544" s="101">
        <v>0</v>
      </c>
      <c r="CN544" s="101">
        <v>0</v>
      </c>
      <c r="CO544" s="101">
        <v>4</v>
      </c>
      <c r="CP544" s="220">
        <v>0</v>
      </c>
      <c r="CQ544" s="216">
        <v>540</v>
      </c>
      <c r="CR544" s="222">
        <v>1.4814814814814821E-3</v>
      </c>
      <c r="CS544" s="198">
        <v>0.33600000000000002</v>
      </c>
      <c r="CT544" s="198">
        <v>226.8</v>
      </c>
      <c r="CU544" s="198">
        <v>0.33679999999999999</v>
      </c>
      <c r="CV544" s="198">
        <v>227.34</v>
      </c>
      <c r="CW544" s="222">
        <v>0.31190476190476191</v>
      </c>
      <c r="CX544" s="272"/>
      <c r="CY544" s="272">
        <v>203800.90909090909</v>
      </c>
      <c r="CZ544" s="272">
        <v>361</v>
      </c>
      <c r="DA544" s="272"/>
      <c r="DB544" s="272"/>
      <c r="DC544" s="272"/>
      <c r="DD544" s="230">
        <f t="shared" si="72"/>
        <v>0.31190476190476191</v>
      </c>
      <c r="DE544" s="273">
        <f t="shared" si="73"/>
        <v>540</v>
      </c>
      <c r="DF544" s="14">
        <f t="shared" si="74"/>
        <v>4</v>
      </c>
      <c r="DG544" s="148">
        <f t="shared" si="75"/>
        <v>1</v>
      </c>
      <c r="DH544" s="148" t="str">
        <f t="shared" si="76"/>
        <v/>
      </c>
      <c r="DI544" s="273">
        <f t="shared" si="77"/>
        <v>541</v>
      </c>
      <c r="DJ544" s="264">
        <f t="shared" si="78"/>
        <v>1.8484288354898336E-3</v>
      </c>
      <c r="DL544" s="14" t="str">
        <f>IFERROR(#REF!-AP544,"")</f>
        <v/>
      </c>
      <c r="DN544" s="274" t="str">
        <f>IFERROR(#REF!-M544,"")</f>
        <v/>
      </c>
      <c r="DO544" s="186" t="e">
        <f>IF(#REF!&gt;AQ544,0,1)</f>
        <v>#REF!</v>
      </c>
      <c r="DP544" s="186">
        <f t="shared" si="79"/>
        <v>1</v>
      </c>
      <c r="DQ544" s="186">
        <f t="shared" si="80"/>
        <v>1</v>
      </c>
      <c r="DR544" s="186"/>
      <c r="DS544" s="186"/>
      <c r="DT544" s="186"/>
      <c r="DU544" s="186"/>
      <c r="DV544" s="186"/>
      <c r="DW544" s="186"/>
      <c r="DX544" s="186"/>
      <c r="DY544" s="186"/>
      <c r="DZ544" s="186"/>
      <c r="EA544" s="186"/>
      <c r="EB544" s="186"/>
      <c r="EC544" s="186"/>
      <c r="ED544" s="186"/>
      <c r="EE544" s="186"/>
      <c r="EF544" s="186"/>
      <c r="EG544" s="186"/>
      <c r="EH544" s="186"/>
      <c r="EI544" s="186"/>
      <c r="EJ544" s="186"/>
    </row>
    <row r="545" spans="1:140" s="195" customFormat="1" ht="31.5" customHeight="1" x14ac:dyDescent="0.2">
      <c r="A545" s="214">
        <v>44950</v>
      </c>
      <c r="B545" s="194">
        <v>24</v>
      </c>
      <c r="C545" s="194">
        <v>1</v>
      </c>
      <c r="D545" s="193">
        <v>2023</v>
      </c>
      <c r="E545" s="194">
        <v>405</v>
      </c>
      <c r="F545" s="194">
        <v>620</v>
      </c>
      <c r="G545" s="194">
        <v>9</v>
      </c>
      <c r="H545" s="207" t="s">
        <v>471</v>
      </c>
      <c r="I545" s="148" t="s">
        <v>472</v>
      </c>
      <c r="J545" s="148" t="s">
        <v>193</v>
      </c>
      <c r="K545" s="148">
        <v>1</v>
      </c>
      <c r="L545" s="148">
        <v>5</v>
      </c>
      <c r="M545" s="208">
        <v>233</v>
      </c>
      <c r="N545" s="209">
        <v>214</v>
      </c>
      <c r="O545" s="210">
        <v>251</v>
      </c>
      <c r="P545" s="196"/>
      <c r="Q545" s="196">
        <v>314</v>
      </c>
      <c r="R545" s="196"/>
      <c r="S545" s="196"/>
      <c r="T545" s="196"/>
      <c r="U545" s="196"/>
      <c r="V545" s="196">
        <v>235</v>
      </c>
      <c r="W545" s="196"/>
      <c r="X545" s="196"/>
      <c r="Y545" s="196"/>
      <c r="Z545" s="197"/>
      <c r="AA545" s="197"/>
      <c r="AB545" s="196"/>
      <c r="AC545" s="196"/>
      <c r="AD545" s="196"/>
      <c r="AE545" s="196"/>
      <c r="AF545" s="196"/>
      <c r="AG545" s="196"/>
      <c r="AH545" s="196"/>
      <c r="AI545" s="196"/>
      <c r="AJ545" s="196"/>
      <c r="AK545" s="196"/>
      <c r="AL545" s="197"/>
      <c r="AM545" s="197"/>
      <c r="AN545" s="271">
        <v>314</v>
      </c>
      <c r="AO545" s="271">
        <v>235</v>
      </c>
      <c r="AP545" s="218">
        <v>23</v>
      </c>
      <c r="AQ545" s="219">
        <v>157</v>
      </c>
      <c r="AR545" s="217"/>
      <c r="AS545" s="217"/>
      <c r="AT545" s="217"/>
      <c r="AU545" s="217"/>
      <c r="AV545" s="217">
        <v>360</v>
      </c>
      <c r="AW545" s="217"/>
      <c r="AX545" s="217">
        <v>1</v>
      </c>
      <c r="AY545" s="217">
        <v>3</v>
      </c>
      <c r="AZ545" s="217"/>
      <c r="BA545" s="217"/>
      <c r="BB545" s="217"/>
      <c r="BC545" s="217"/>
      <c r="BD545" s="217"/>
      <c r="BE545" s="217"/>
      <c r="BF545" s="217"/>
      <c r="BG545" s="217"/>
      <c r="BH545" s="217">
        <v>180</v>
      </c>
      <c r="BI545" s="217"/>
      <c r="BJ545" s="217"/>
      <c r="BK545" s="217"/>
      <c r="BL545" s="217"/>
      <c r="BM545" s="217"/>
      <c r="BN545" s="217"/>
      <c r="BO545" s="217"/>
      <c r="BP545" s="217"/>
      <c r="BQ545" s="217"/>
      <c r="BR545" s="186" t="s">
        <v>201</v>
      </c>
      <c r="BS545" s="186" t="s">
        <v>202</v>
      </c>
      <c r="BT545" s="186" t="s">
        <v>452</v>
      </c>
      <c r="BU545" s="186"/>
      <c r="BV545" s="186">
        <v>4</v>
      </c>
      <c r="BW545" s="186" t="s">
        <v>470</v>
      </c>
      <c r="BX545" s="186" t="s">
        <v>198</v>
      </c>
      <c r="BY545" s="221">
        <v>1.4999999999999999E-2</v>
      </c>
      <c r="BZ545" s="217">
        <v>4</v>
      </c>
      <c r="CA545" s="217">
        <v>0.8</v>
      </c>
      <c r="CB545" s="217">
        <v>360</v>
      </c>
      <c r="CC545" s="217">
        <v>0</v>
      </c>
      <c r="CD545" s="217">
        <v>0</v>
      </c>
      <c r="CE545" s="217">
        <v>180</v>
      </c>
      <c r="CF545" s="186">
        <v>0</v>
      </c>
      <c r="CG545" s="186">
        <v>0</v>
      </c>
      <c r="CH545" s="101">
        <v>0</v>
      </c>
      <c r="CI545" s="101">
        <v>0</v>
      </c>
      <c r="CJ545" s="101">
        <v>0</v>
      </c>
      <c r="CK545" s="101">
        <v>0</v>
      </c>
      <c r="CL545" s="101">
        <v>0</v>
      </c>
      <c r="CM545" s="101">
        <v>0</v>
      </c>
      <c r="CN545" s="101">
        <v>0</v>
      </c>
      <c r="CO545" s="101">
        <v>4</v>
      </c>
      <c r="CP545" s="220">
        <v>0</v>
      </c>
      <c r="CQ545" s="216">
        <v>540</v>
      </c>
      <c r="CR545" s="222">
        <v>1.4814814814814821E-3</v>
      </c>
      <c r="CS545" s="198">
        <v>0.18640000000000001</v>
      </c>
      <c r="CT545" s="198">
        <v>125.82</v>
      </c>
      <c r="CU545" s="198">
        <v>0.188</v>
      </c>
      <c r="CV545" s="198">
        <v>126.9</v>
      </c>
      <c r="CW545" s="222">
        <v>0.34763948497854069</v>
      </c>
      <c r="CX545" s="272"/>
      <c r="CY545" s="272">
        <v>203800.90909090909</v>
      </c>
      <c r="CZ545" s="272">
        <v>361</v>
      </c>
      <c r="DA545" s="272"/>
      <c r="DB545" s="272"/>
      <c r="DC545" s="272"/>
      <c r="DD545" s="230">
        <f t="shared" si="72"/>
        <v>0.34763948497854075</v>
      </c>
      <c r="DE545" s="273">
        <f t="shared" si="73"/>
        <v>540</v>
      </c>
      <c r="DF545" s="14">
        <f t="shared" si="74"/>
        <v>4</v>
      </c>
      <c r="DG545" s="148">
        <f t="shared" si="75"/>
        <v>1</v>
      </c>
      <c r="DH545" s="148" t="str">
        <f t="shared" si="76"/>
        <v/>
      </c>
      <c r="DI545" s="273">
        <f t="shared" si="77"/>
        <v>541</v>
      </c>
      <c r="DJ545" s="264">
        <f t="shared" si="78"/>
        <v>1.8484288354898336E-3</v>
      </c>
      <c r="DL545" s="14" t="str">
        <f>IFERROR(#REF!-AP545,"")</f>
        <v/>
      </c>
      <c r="DN545" s="274" t="str">
        <f>IFERROR(#REF!-M545,"")</f>
        <v/>
      </c>
      <c r="DO545" s="186" t="e">
        <f>IF(#REF!&gt;AQ545,0,1)</f>
        <v>#REF!</v>
      </c>
      <c r="DP545" s="186">
        <f t="shared" si="79"/>
        <v>1</v>
      </c>
      <c r="DQ545" s="186">
        <f t="shared" si="80"/>
        <v>1</v>
      </c>
      <c r="DR545" s="186"/>
      <c r="DS545" s="186"/>
      <c r="DT545" s="186"/>
      <c r="DU545" s="186"/>
      <c r="DV545" s="186"/>
      <c r="DW545" s="186"/>
      <c r="DX545" s="186"/>
      <c r="DY545" s="186"/>
      <c r="DZ545" s="186"/>
      <c r="EA545" s="186"/>
      <c r="EB545" s="186"/>
      <c r="EC545" s="186"/>
      <c r="ED545" s="186"/>
      <c r="EE545" s="186"/>
      <c r="EF545" s="186"/>
      <c r="EG545" s="186"/>
      <c r="EH545" s="186"/>
      <c r="EI545" s="186"/>
      <c r="EJ545" s="186"/>
    </row>
    <row r="546" spans="1:140" s="195" customFormat="1" ht="31.5" customHeight="1" x14ac:dyDescent="0.2">
      <c r="A546" s="214">
        <v>44950</v>
      </c>
      <c r="B546" s="194">
        <v>24</v>
      </c>
      <c r="C546" s="194">
        <v>1</v>
      </c>
      <c r="D546" s="193">
        <v>2023</v>
      </c>
      <c r="E546" s="194">
        <v>405</v>
      </c>
      <c r="F546" s="194">
        <v>621</v>
      </c>
      <c r="G546" s="194">
        <v>9</v>
      </c>
      <c r="H546" s="207" t="s">
        <v>473</v>
      </c>
      <c r="I546" s="148" t="s">
        <v>474</v>
      </c>
      <c r="J546" s="148" t="s">
        <v>193</v>
      </c>
      <c r="K546" s="148">
        <v>1</v>
      </c>
      <c r="L546" s="148">
        <v>5</v>
      </c>
      <c r="M546" s="208">
        <v>191</v>
      </c>
      <c r="N546" s="209">
        <v>175</v>
      </c>
      <c r="O546" s="210">
        <v>207</v>
      </c>
      <c r="P546" s="196"/>
      <c r="Q546" s="196">
        <v>232</v>
      </c>
      <c r="R546" s="196"/>
      <c r="S546" s="196"/>
      <c r="T546" s="196"/>
      <c r="U546" s="196"/>
      <c r="V546" s="196">
        <v>194</v>
      </c>
      <c r="W546" s="196"/>
      <c r="X546" s="196"/>
      <c r="Y546" s="196"/>
      <c r="Z546" s="197"/>
      <c r="AA546" s="197"/>
      <c r="AB546" s="196"/>
      <c r="AC546" s="196"/>
      <c r="AD546" s="196"/>
      <c r="AE546" s="196"/>
      <c r="AF546" s="196"/>
      <c r="AG546" s="196"/>
      <c r="AH546" s="196"/>
      <c r="AI546" s="196"/>
      <c r="AJ546" s="196"/>
      <c r="AK546" s="196"/>
      <c r="AL546" s="197"/>
      <c r="AM546" s="197"/>
      <c r="AN546" s="271">
        <v>232</v>
      </c>
      <c r="AO546" s="271">
        <v>194</v>
      </c>
      <c r="AP546" s="218">
        <v>23</v>
      </c>
      <c r="AQ546" s="219">
        <v>157</v>
      </c>
      <c r="AR546" s="217"/>
      <c r="AS546" s="217"/>
      <c r="AT546" s="217"/>
      <c r="AU546" s="217"/>
      <c r="AV546" s="217">
        <v>360</v>
      </c>
      <c r="AW546" s="217"/>
      <c r="AX546" s="217"/>
      <c r="AY546" s="217">
        <v>3</v>
      </c>
      <c r="AZ546" s="217"/>
      <c r="BA546" s="217"/>
      <c r="BB546" s="217"/>
      <c r="BC546" s="217"/>
      <c r="BD546" s="217"/>
      <c r="BE546" s="217"/>
      <c r="BF546" s="217"/>
      <c r="BG546" s="217"/>
      <c r="BH546" s="217">
        <v>180</v>
      </c>
      <c r="BI546" s="217"/>
      <c r="BJ546" s="217"/>
      <c r="BK546" s="217"/>
      <c r="BL546" s="217"/>
      <c r="BM546" s="217"/>
      <c r="BN546" s="217"/>
      <c r="BO546" s="217"/>
      <c r="BP546" s="217"/>
      <c r="BQ546" s="217"/>
      <c r="BR546" s="186" t="s">
        <v>201</v>
      </c>
      <c r="BS546" s="186" t="s">
        <v>202</v>
      </c>
      <c r="BT546" s="186" t="s">
        <v>452</v>
      </c>
      <c r="BU546" s="186"/>
      <c r="BV546" s="186">
        <v>4</v>
      </c>
      <c r="BW546" s="186" t="s">
        <v>470</v>
      </c>
      <c r="BX546" s="186" t="s">
        <v>198</v>
      </c>
      <c r="BY546" s="221">
        <v>1.4999999999999999E-2</v>
      </c>
      <c r="BZ546" s="217">
        <v>3</v>
      </c>
      <c r="CA546" s="217">
        <v>0.6</v>
      </c>
      <c r="CB546" s="217">
        <v>360</v>
      </c>
      <c r="CC546" s="217">
        <v>0</v>
      </c>
      <c r="CD546" s="217">
        <v>0</v>
      </c>
      <c r="CE546" s="217">
        <v>180</v>
      </c>
      <c r="CF546" s="186">
        <v>0</v>
      </c>
      <c r="CG546" s="186">
        <v>0</v>
      </c>
      <c r="CH546" s="101">
        <v>0</v>
      </c>
      <c r="CI546" s="101">
        <v>0</v>
      </c>
      <c r="CJ546" s="101">
        <v>0</v>
      </c>
      <c r="CK546" s="101">
        <v>0</v>
      </c>
      <c r="CL546" s="101">
        <v>0</v>
      </c>
      <c r="CM546" s="101">
        <v>0</v>
      </c>
      <c r="CN546" s="101">
        <v>0</v>
      </c>
      <c r="CO546" s="101">
        <v>3</v>
      </c>
      <c r="CP546" s="220">
        <v>0</v>
      </c>
      <c r="CQ546" s="216">
        <v>540</v>
      </c>
      <c r="CR546" s="222">
        <v>1.1111111111111109E-3</v>
      </c>
      <c r="CS546" s="198">
        <v>0.11459999999999999</v>
      </c>
      <c r="CT546" s="198">
        <v>103.14</v>
      </c>
      <c r="CU546" s="198">
        <v>0.1164</v>
      </c>
      <c r="CV546" s="198">
        <v>104.76</v>
      </c>
      <c r="CW546" s="222">
        <v>0.21465968586387429</v>
      </c>
      <c r="CX546" s="272"/>
      <c r="CY546" s="272">
        <v>203800.90909090909</v>
      </c>
      <c r="CZ546" s="272">
        <v>361</v>
      </c>
      <c r="DA546" s="272"/>
      <c r="DB546" s="272"/>
      <c r="DC546" s="272"/>
      <c r="DD546" s="230">
        <f t="shared" si="72"/>
        <v>0.21465968586387435</v>
      </c>
      <c r="DE546" s="273">
        <f t="shared" si="73"/>
        <v>540</v>
      </c>
      <c r="DF546" s="14">
        <f t="shared" si="74"/>
        <v>3</v>
      </c>
      <c r="DG546" s="148">
        <f t="shared" si="75"/>
        <v>1</v>
      </c>
      <c r="DH546" s="148" t="str">
        <f t="shared" si="76"/>
        <v/>
      </c>
      <c r="DI546" s="273">
        <f t="shared" si="77"/>
        <v>541</v>
      </c>
      <c r="DJ546" s="264">
        <f t="shared" si="78"/>
        <v>1.8484288354898336E-3</v>
      </c>
      <c r="DL546" s="14" t="str">
        <f>IFERROR(#REF!-AP546,"")</f>
        <v/>
      </c>
      <c r="DN546" s="274" t="str">
        <f>IFERROR(#REF!-M546,"")</f>
        <v/>
      </c>
      <c r="DO546" s="186" t="e">
        <f>IF(#REF!&gt;AQ546,0,1)</f>
        <v>#REF!</v>
      </c>
      <c r="DP546" s="186">
        <f t="shared" si="79"/>
        <v>1</v>
      </c>
      <c r="DQ546" s="186">
        <f t="shared" si="80"/>
        <v>1</v>
      </c>
      <c r="DR546" s="186"/>
      <c r="DS546" s="186"/>
      <c r="DT546" s="186"/>
      <c r="DU546" s="186"/>
      <c r="DV546" s="186"/>
      <c r="DW546" s="186"/>
      <c r="DX546" s="186"/>
      <c r="DY546" s="186"/>
      <c r="DZ546" s="186"/>
      <c r="EA546" s="186"/>
      <c r="EB546" s="186"/>
      <c r="EC546" s="186"/>
      <c r="ED546" s="186"/>
      <c r="EE546" s="186"/>
      <c r="EF546" s="186"/>
      <c r="EG546" s="186"/>
      <c r="EH546" s="186"/>
      <c r="EI546" s="186"/>
      <c r="EJ546" s="186"/>
    </row>
    <row r="547" spans="1:140" s="195" customFormat="1" ht="31.5" customHeight="1" x14ac:dyDescent="0.2">
      <c r="A547" s="214">
        <v>44950</v>
      </c>
      <c r="B547" s="194">
        <v>24</v>
      </c>
      <c r="C547" s="194">
        <v>1</v>
      </c>
      <c r="D547" s="193">
        <v>2023</v>
      </c>
      <c r="E547" s="194">
        <v>405</v>
      </c>
      <c r="F547" s="194">
        <v>622</v>
      </c>
      <c r="G547" s="194">
        <v>9</v>
      </c>
      <c r="H547" s="207" t="s">
        <v>475</v>
      </c>
      <c r="I547" s="148" t="s">
        <v>476</v>
      </c>
      <c r="J547" s="148" t="s">
        <v>193</v>
      </c>
      <c r="K547" s="148">
        <v>1</v>
      </c>
      <c r="L547" s="148">
        <v>5</v>
      </c>
      <c r="M547" s="208">
        <v>187</v>
      </c>
      <c r="N547" s="209">
        <v>172</v>
      </c>
      <c r="O547" s="210">
        <v>201</v>
      </c>
      <c r="P547" s="196"/>
      <c r="Q547" s="196">
        <v>243</v>
      </c>
      <c r="R547" s="196"/>
      <c r="S547" s="196"/>
      <c r="T547" s="196"/>
      <c r="U547" s="196"/>
      <c r="V547" s="196">
        <v>185</v>
      </c>
      <c r="W547" s="196"/>
      <c r="X547" s="196"/>
      <c r="Y547" s="196"/>
      <c r="Z547" s="197">
        <v>136</v>
      </c>
      <c r="AA547" s="197"/>
      <c r="AB547" s="196"/>
      <c r="AC547" s="196"/>
      <c r="AD547" s="196"/>
      <c r="AE547" s="196"/>
      <c r="AF547" s="196"/>
      <c r="AG547" s="196"/>
      <c r="AH547" s="196"/>
      <c r="AI547" s="196"/>
      <c r="AJ547" s="196"/>
      <c r="AK547" s="196"/>
      <c r="AL547" s="197"/>
      <c r="AM547" s="197"/>
      <c r="AN547" s="271">
        <v>243</v>
      </c>
      <c r="AO547" s="271">
        <v>185</v>
      </c>
      <c r="AP547" s="218">
        <v>23</v>
      </c>
      <c r="AQ547" s="219">
        <v>157</v>
      </c>
      <c r="AR547" s="217">
        <v>26.47058823529412</v>
      </c>
      <c r="AS547" s="217">
        <v>136</v>
      </c>
      <c r="AT547" s="217"/>
      <c r="AU547" s="217"/>
      <c r="AV547" s="217">
        <v>360</v>
      </c>
      <c r="AW547" s="217">
        <v>4</v>
      </c>
      <c r="AX547" s="217"/>
      <c r="AY547" s="217">
        <v>4</v>
      </c>
      <c r="AZ547" s="217"/>
      <c r="BA547" s="217"/>
      <c r="BB547" s="217"/>
      <c r="BC547" s="217"/>
      <c r="BD547" s="217"/>
      <c r="BE547" s="217"/>
      <c r="BF547" s="217"/>
      <c r="BG547" s="217"/>
      <c r="BH547" s="217">
        <v>180</v>
      </c>
      <c r="BI547" s="217"/>
      <c r="BJ547" s="217"/>
      <c r="BK547" s="217"/>
      <c r="BL547" s="217"/>
      <c r="BM547" s="217"/>
      <c r="BN547" s="217"/>
      <c r="BO547" s="217"/>
      <c r="BP547" s="217"/>
      <c r="BQ547" s="217"/>
      <c r="BR547" s="186" t="s">
        <v>201</v>
      </c>
      <c r="BS547" s="186" t="s">
        <v>202</v>
      </c>
      <c r="BT547" s="186" t="s">
        <v>452</v>
      </c>
      <c r="BU547" s="186"/>
      <c r="BV547" s="186">
        <v>4</v>
      </c>
      <c r="BW547" s="186" t="s">
        <v>470</v>
      </c>
      <c r="BX547" s="186" t="s">
        <v>198</v>
      </c>
      <c r="BY547" s="221">
        <v>1.4999999999999999E-2</v>
      </c>
      <c r="BZ547" s="217">
        <v>8</v>
      </c>
      <c r="CA547" s="217">
        <v>1.6</v>
      </c>
      <c r="CB547" s="217">
        <v>361</v>
      </c>
      <c r="CC547" s="217">
        <v>0</v>
      </c>
      <c r="CD547" s="217">
        <v>0</v>
      </c>
      <c r="CE547" s="217">
        <v>180</v>
      </c>
      <c r="CF547" s="186">
        <v>0</v>
      </c>
      <c r="CG547" s="186">
        <v>0</v>
      </c>
      <c r="CH547" s="101">
        <v>0</v>
      </c>
      <c r="CI547" s="101">
        <v>0</v>
      </c>
      <c r="CJ547" s="101">
        <v>0</v>
      </c>
      <c r="CK547" s="101">
        <v>0</v>
      </c>
      <c r="CL547" s="101">
        <v>0</v>
      </c>
      <c r="CM547" s="101">
        <v>0</v>
      </c>
      <c r="CN547" s="101">
        <v>0</v>
      </c>
      <c r="CO547" s="101">
        <v>8</v>
      </c>
      <c r="CP547" s="220">
        <v>1</v>
      </c>
      <c r="CQ547" s="216">
        <v>541</v>
      </c>
      <c r="CR547" s="222">
        <v>2.9574861367837341E-3</v>
      </c>
      <c r="CS547" s="198">
        <v>0.29920000000000002</v>
      </c>
      <c r="CT547" s="198">
        <v>101.167</v>
      </c>
      <c r="CU547" s="198">
        <v>0.29599999999999999</v>
      </c>
      <c r="CV547" s="198">
        <v>100.08499999999999</v>
      </c>
      <c r="CW547" s="222">
        <v>0.29946524064171121</v>
      </c>
      <c r="CX547" s="272">
        <v>6.0444444444444453E-2</v>
      </c>
      <c r="CY547" s="272">
        <v>204178.31818181821</v>
      </c>
      <c r="CZ547" s="272">
        <v>361</v>
      </c>
      <c r="DA547" s="272"/>
      <c r="DB547" s="272"/>
      <c r="DC547" s="272"/>
      <c r="DD547" s="230">
        <f t="shared" si="72"/>
        <v>0.29946524064171121</v>
      </c>
      <c r="DE547" s="273">
        <f t="shared" si="73"/>
        <v>540</v>
      </c>
      <c r="DF547" s="14">
        <f t="shared" si="74"/>
        <v>8</v>
      </c>
      <c r="DG547" s="148">
        <f t="shared" si="75"/>
        <v>2</v>
      </c>
      <c r="DH547" s="148">
        <f t="shared" si="76"/>
        <v>0</v>
      </c>
      <c r="DI547" s="273">
        <f t="shared" si="77"/>
        <v>542</v>
      </c>
      <c r="DJ547" s="264">
        <f t="shared" si="78"/>
        <v>3.6900369003690036E-3</v>
      </c>
      <c r="DL547" s="14" t="str">
        <f>IFERROR(#REF!-AP547,"")</f>
        <v/>
      </c>
      <c r="DN547" s="274" t="str">
        <f>IFERROR(#REF!-M547,"")</f>
        <v/>
      </c>
      <c r="DO547" s="186" t="e">
        <f>IF(#REF!&gt;AQ547,0,1)</f>
        <v>#REF!</v>
      </c>
      <c r="DP547" s="186">
        <f t="shared" si="79"/>
        <v>1</v>
      </c>
      <c r="DQ547" s="186">
        <f t="shared" si="80"/>
        <v>1</v>
      </c>
      <c r="DR547" s="186"/>
      <c r="DS547" s="186"/>
      <c r="DT547" s="186"/>
      <c r="DU547" s="186"/>
      <c r="DV547" s="186"/>
      <c r="DW547" s="186"/>
      <c r="DX547" s="186"/>
      <c r="DY547" s="186"/>
      <c r="DZ547" s="186"/>
      <c r="EA547" s="186"/>
      <c r="EB547" s="186"/>
      <c r="EC547" s="186"/>
      <c r="ED547" s="186"/>
      <c r="EE547" s="186"/>
      <c r="EF547" s="186"/>
      <c r="EG547" s="186"/>
      <c r="EH547" s="186"/>
      <c r="EI547" s="186"/>
      <c r="EJ547" s="186"/>
    </row>
    <row r="548" spans="1:140" s="195" customFormat="1" ht="31.5" customHeight="1" x14ac:dyDescent="0.2">
      <c r="A548" s="214">
        <v>44950</v>
      </c>
      <c r="B548" s="194">
        <v>24</v>
      </c>
      <c r="C548" s="194">
        <v>1</v>
      </c>
      <c r="D548" s="193">
        <v>2023</v>
      </c>
      <c r="E548" s="194">
        <v>57</v>
      </c>
      <c r="F548" s="194">
        <v>135</v>
      </c>
      <c r="G548" s="194">
        <v>25</v>
      </c>
      <c r="H548" s="207" t="s">
        <v>433</v>
      </c>
      <c r="I548" s="148" t="s">
        <v>434</v>
      </c>
      <c r="J548" s="148" t="s">
        <v>253</v>
      </c>
      <c r="K548" s="148">
        <v>12</v>
      </c>
      <c r="L548" s="148">
        <v>1</v>
      </c>
      <c r="M548" s="208">
        <v>10</v>
      </c>
      <c r="N548" s="209">
        <v>9</v>
      </c>
      <c r="O548" s="210">
        <v>11</v>
      </c>
      <c r="P548" s="196"/>
      <c r="Q548" s="196">
        <v>18</v>
      </c>
      <c r="R548" s="196">
        <v>17</v>
      </c>
      <c r="S548" s="196"/>
      <c r="T548" s="196"/>
      <c r="U548" s="196"/>
      <c r="V548" s="196">
        <v>11</v>
      </c>
      <c r="W548" s="196">
        <v>11</v>
      </c>
      <c r="X548" s="196"/>
      <c r="Y548" s="196"/>
      <c r="Z548" s="197">
        <v>99</v>
      </c>
      <c r="AA548" s="197"/>
      <c r="AB548" s="196"/>
      <c r="AC548" s="196"/>
      <c r="AD548" s="196"/>
      <c r="AE548" s="196"/>
      <c r="AF548" s="196"/>
      <c r="AG548" s="196"/>
      <c r="AH548" s="196"/>
      <c r="AI548" s="196"/>
      <c r="AJ548" s="196"/>
      <c r="AK548" s="196"/>
      <c r="AL548" s="197"/>
      <c r="AM548" s="197"/>
      <c r="AN548" s="271">
        <v>17.5</v>
      </c>
      <c r="AO548" s="271">
        <v>11</v>
      </c>
      <c r="AP548" s="218">
        <v>345</v>
      </c>
      <c r="AQ548" s="219">
        <v>125</v>
      </c>
      <c r="AR548" s="217">
        <v>436.36363636363637</v>
      </c>
      <c r="AS548" s="217">
        <v>99</v>
      </c>
      <c r="AT548" s="217"/>
      <c r="AU548" s="217"/>
      <c r="AV548" s="217"/>
      <c r="AW548" s="217">
        <v>7</v>
      </c>
      <c r="AX548" s="217"/>
      <c r="AY548" s="217"/>
      <c r="AZ548" s="217">
        <v>8</v>
      </c>
      <c r="BA548" s="217"/>
      <c r="BB548" s="217"/>
      <c r="BC548" s="217"/>
      <c r="BD548" s="217"/>
      <c r="BE548" s="217"/>
      <c r="BF548" s="217"/>
      <c r="BG548" s="217"/>
      <c r="BH548" s="217">
        <v>7200</v>
      </c>
      <c r="BI548" s="217"/>
      <c r="BJ548" s="217"/>
      <c r="BK548" s="217"/>
      <c r="BL548" s="217"/>
      <c r="BM548" s="217"/>
      <c r="BN548" s="217"/>
      <c r="BO548" s="217"/>
      <c r="BP548" s="217"/>
      <c r="BQ548" s="217"/>
      <c r="BR548" s="186" t="s">
        <v>413</v>
      </c>
      <c r="BS548" s="186" t="s">
        <v>414</v>
      </c>
      <c r="BT548" s="186"/>
      <c r="BU548" s="186"/>
      <c r="BV548" s="186">
        <v>4</v>
      </c>
      <c r="BW548" s="186" t="s">
        <v>433</v>
      </c>
      <c r="BX548" s="186" t="s">
        <v>257</v>
      </c>
      <c r="BY548" s="221">
        <v>0.02</v>
      </c>
      <c r="BZ548" s="217">
        <v>15</v>
      </c>
      <c r="CA548" s="217">
        <v>15</v>
      </c>
      <c r="CB548" s="217">
        <v>15</v>
      </c>
      <c r="CC548" s="217">
        <v>0</v>
      </c>
      <c r="CD548" s="217">
        <v>0</v>
      </c>
      <c r="CE548" s="217">
        <v>7200</v>
      </c>
      <c r="CF548" s="186">
        <v>7</v>
      </c>
      <c r="CG548" s="186">
        <v>0</v>
      </c>
      <c r="CH548" s="101">
        <v>0</v>
      </c>
      <c r="CI548" s="101">
        <v>8</v>
      </c>
      <c r="CJ548" s="101">
        <v>0</v>
      </c>
      <c r="CK548" s="101">
        <v>0</v>
      </c>
      <c r="CL548" s="101">
        <v>0</v>
      </c>
      <c r="CM548" s="101">
        <v>0</v>
      </c>
      <c r="CN548" s="101">
        <v>0</v>
      </c>
      <c r="CO548" s="101">
        <v>15</v>
      </c>
      <c r="CP548" s="220">
        <v>15</v>
      </c>
      <c r="CQ548" s="216">
        <v>7215</v>
      </c>
      <c r="CR548" s="222">
        <v>2.0790020790020791E-3</v>
      </c>
      <c r="CS548" s="198">
        <v>0.15</v>
      </c>
      <c r="CT548" s="198">
        <v>72.150000000000006</v>
      </c>
      <c r="CU548" s="198">
        <v>0.16500000000000001</v>
      </c>
      <c r="CV548" s="198">
        <v>79.364999999999995</v>
      </c>
      <c r="CW548" s="222">
        <v>0.75</v>
      </c>
      <c r="CX548" s="272">
        <v>3.4375000000000003E-2</v>
      </c>
      <c r="CY548" s="272">
        <v>40845098.863636367</v>
      </c>
      <c r="CZ548" s="272">
        <v>361</v>
      </c>
      <c r="DA548" s="272"/>
      <c r="DB548" s="272"/>
      <c r="DC548" s="272"/>
      <c r="DD548" s="230">
        <f t="shared" si="72"/>
        <v>0.75</v>
      </c>
      <c r="DE548" s="273">
        <f t="shared" si="73"/>
        <v>7200</v>
      </c>
      <c r="DF548" s="14">
        <f t="shared" si="74"/>
        <v>15</v>
      </c>
      <c r="DG548" s="148">
        <f t="shared" si="75"/>
        <v>15</v>
      </c>
      <c r="DH548" s="148">
        <f t="shared" si="76"/>
        <v>0</v>
      </c>
      <c r="DI548" s="273">
        <f t="shared" si="77"/>
        <v>7215</v>
      </c>
      <c r="DJ548" s="264">
        <f t="shared" si="78"/>
        <v>2.0790020790020791E-3</v>
      </c>
      <c r="DL548" s="14" t="str">
        <f>IFERROR(#REF!-AP548,"")</f>
        <v/>
      </c>
      <c r="DN548" s="274" t="str">
        <f>IFERROR(#REF!-M548,"")</f>
        <v/>
      </c>
      <c r="DO548" s="186" t="e">
        <f>IF(#REF!&gt;AQ548,0,1)</f>
        <v>#REF!</v>
      </c>
      <c r="DP548" s="186">
        <f t="shared" si="79"/>
        <v>1</v>
      </c>
      <c r="DQ548" s="186">
        <f t="shared" si="80"/>
        <v>1</v>
      </c>
      <c r="DR548" s="186"/>
      <c r="DS548" s="186"/>
      <c r="DT548" s="186"/>
      <c r="DU548" s="186"/>
      <c r="DV548" s="186"/>
      <c r="DW548" s="186"/>
      <c r="DX548" s="186"/>
      <c r="DY548" s="186"/>
      <c r="DZ548" s="186"/>
      <c r="EA548" s="186"/>
      <c r="EB548" s="186"/>
      <c r="EC548" s="186"/>
      <c r="ED548" s="186"/>
      <c r="EE548" s="186"/>
      <c r="EF548" s="186"/>
      <c r="EG548" s="186"/>
      <c r="EH548" s="186"/>
      <c r="EI548" s="186"/>
      <c r="EJ548" s="186"/>
    </row>
    <row r="549" spans="1:140" s="195" customFormat="1" ht="31.5" customHeight="1" x14ac:dyDescent="0.2">
      <c r="A549" s="214">
        <v>44950</v>
      </c>
      <c r="B549" s="194">
        <v>24</v>
      </c>
      <c r="C549" s="194">
        <v>1</v>
      </c>
      <c r="D549" s="193">
        <v>2023</v>
      </c>
      <c r="E549" s="194">
        <v>53</v>
      </c>
      <c r="F549" s="194">
        <v>131</v>
      </c>
      <c r="G549" s="194">
        <v>28</v>
      </c>
      <c r="H549" s="207" t="s">
        <v>382</v>
      </c>
      <c r="I549" s="148" t="s">
        <v>383</v>
      </c>
      <c r="J549" s="148" t="s">
        <v>263</v>
      </c>
      <c r="K549" s="148">
        <v>25</v>
      </c>
      <c r="L549" s="148">
        <v>1</v>
      </c>
      <c r="M549" s="208">
        <v>10</v>
      </c>
      <c r="N549" s="209">
        <v>9</v>
      </c>
      <c r="O549" s="210">
        <v>10</v>
      </c>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c r="AO549" s="271"/>
      <c r="AP549" s="218">
        <v>910</v>
      </c>
      <c r="AQ549" s="219">
        <v>99</v>
      </c>
      <c r="AR549" s="217"/>
      <c r="AS549" s="217"/>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t="s">
        <v>201</v>
      </c>
      <c r="BS549" s="186" t="s">
        <v>202</v>
      </c>
      <c r="BT549" s="186" t="s">
        <v>384</v>
      </c>
      <c r="BU549" s="186"/>
      <c r="BV549" s="186">
        <v>4</v>
      </c>
      <c r="BW549" s="186" t="s">
        <v>382</v>
      </c>
      <c r="BX549" s="186" t="s">
        <v>257</v>
      </c>
      <c r="BY549" s="221">
        <v>0.02</v>
      </c>
      <c r="BZ549" s="217">
        <v>0</v>
      </c>
      <c r="CA549" s="217">
        <v>0</v>
      </c>
      <c r="CB549" s="217">
        <v>0</v>
      </c>
      <c r="CC549" s="217">
        <v>0</v>
      </c>
      <c r="CD549" s="217">
        <v>0</v>
      </c>
      <c r="CE549" s="217">
        <v>0</v>
      </c>
      <c r="CF549" s="186">
        <v>0</v>
      </c>
      <c r="CG549" s="186">
        <v>0</v>
      </c>
      <c r="CH549" s="101">
        <v>0</v>
      </c>
      <c r="CI549" s="101">
        <v>0</v>
      </c>
      <c r="CJ549" s="101">
        <v>0</v>
      </c>
      <c r="CK549" s="101">
        <v>0</v>
      </c>
      <c r="CL549" s="101">
        <v>0</v>
      </c>
      <c r="CM549" s="101">
        <v>0</v>
      </c>
      <c r="CN549" s="101">
        <v>0</v>
      </c>
      <c r="CO549" s="101">
        <v>0</v>
      </c>
      <c r="CP549" s="220">
        <v>0</v>
      </c>
      <c r="CQ549" s="216">
        <v>0</v>
      </c>
      <c r="CR549" s="222"/>
      <c r="CS549" s="198">
        <v>0</v>
      </c>
      <c r="CT549" s="198">
        <v>0</v>
      </c>
      <c r="CU549" s="198"/>
      <c r="CV549" s="198"/>
      <c r="CW549" s="222"/>
      <c r="CX549" s="272"/>
      <c r="CY549" s="272">
        <v>0</v>
      </c>
      <c r="CZ549" s="272">
        <v>361</v>
      </c>
      <c r="DA549" s="272"/>
      <c r="DB549" s="272"/>
      <c r="DC549" s="272"/>
      <c r="DD549" s="230">
        <f t="shared" si="72"/>
        <v>-1</v>
      </c>
      <c r="DE549" s="273">
        <f t="shared" si="73"/>
        <v>0</v>
      </c>
      <c r="DF549" s="14">
        <f t="shared" si="74"/>
        <v>0</v>
      </c>
      <c r="DG549" s="148">
        <f t="shared" si="75"/>
        <v>0</v>
      </c>
      <c r="DH549" s="148" t="str">
        <f t="shared" si="76"/>
        <v/>
      </c>
      <c r="DI549" s="273">
        <f t="shared" si="77"/>
        <v>0</v>
      </c>
      <c r="DJ549" s="264" t="str">
        <f t="shared" si="78"/>
        <v/>
      </c>
      <c r="DL549" s="14" t="str">
        <f>IFERROR(#REF!-AP549,"")</f>
        <v/>
      </c>
      <c r="DN549" s="274" t="str">
        <f>IFERROR(#REF!-M549,"")</f>
        <v/>
      </c>
      <c r="DO549" s="186" t="e">
        <f>IF(#REF!&gt;AQ549,0,1)</f>
        <v>#REF!</v>
      </c>
      <c r="DP549" s="186">
        <f t="shared" si="79"/>
        <v>0</v>
      </c>
      <c r="DQ549" s="186">
        <f t="shared" si="80"/>
        <v>1</v>
      </c>
      <c r="DR549" s="186"/>
      <c r="DS549" s="186"/>
      <c r="DT549" s="186"/>
      <c r="DU549" s="186"/>
      <c r="DV549" s="186"/>
      <c r="DW549" s="186"/>
      <c r="DX549" s="186"/>
      <c r="DY549" s="186"/>
      <c r="DZ549" s="186"/>
      <c r="EA549" s="186"/>
      <c r="EB549" s="186"/>
      <c r="EC549" s="186"/>
      <c r="ED549" s="186"/>
      <c r="EE549" s="186"/>
      <c r="EF549" s="186"/>
      <c r="EG549" s="186"/>
      <c r="EH549" s="186"/>
      <c r="EI549" s="186"/>
      <c r="EJ549" s="186"/>
    </row>
    <row r="550" spans="1:140" s="195" customFormat="1" ht="31.5" customHeight="1" x14ac:dyDescent="0.2">
      <c r="A550" s="214">
        <v>44950</v>
      </c>
      <c r="B550" s="194">
        <v>24</v>
      </c>
      <c r="C550" s="194">
        <v>1</v>
      </c>
      <c r="D550" s="193">
        <v>2023</v>
      </c>
      <c r="E550" s="194">
        <v>4</v>
      </c>
      <c r="F550" s="194">
        <v>11</v>
      </c>
      <c r="G550" s="194">
        <v>46</v>
      </c>
      <c r="H550" s="207" t="s">
        <v>268</v>
      </c>
      <c r="I550" s="148" t="s">
        <v>269</v>
      </c>
      <c r="J550" s="148" t="s">
        <v>270</v>
      </c>
      <c r="K550" s="148">
        <v>2</v>
      </c>
      <c r="L550" s="148">
        <v>2</v>
      </c>
      <c r="M550" s="208">
        <v>212</v>
      </c>
      <c r="N550" s="209">
        <v>197</v>
      </c>
      <c r="O550" s="210">
        <v>226</v>
      </c>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c r="AO550" s="271"/>
      <c r="AP550" s="218">
        <v>48</v>
      </c>
      <c r="AQ550" s="219">
        <v>195</v>
      </c>
      <c r="AR550" s="217"/>
      <c r="AS550" s="217"/>
      <c r="AT550" s="217"/>
      <c r="AU550" s="217"/>
      <c r="AV550" s="217">
        <v>720</v>
      </c>
      <c r="AW550" s="217">
        <v>3</v>
      </c>
      <c r="AX550" s="217"/>
      <c r="AY550" s="217">
        <v>3</v>
      </c>
      <c r="AZ550" s="217"/>
      <c r="BA550" s="217"/>
      <c r="BB550" s="217"/>
      <c r="BC550" s="217"/>
      <c r="BD550" s="217"/>
      <c r="BE550" s="217"/>
      <c r="BF550" s="217"/>
      <c r="BG550" s="217"/>
      <c r="BH550" s="217"/>
      <c r="BI550" s="217"/>
      <c r="BJ550" s="217"/>
      <c r="BK550" s="217"/>
      <c r="BL550" s="217"/>
      <c r="BM550" s="217"/>
      <c r="BN550" s="217"/>
      <c r="BO550" s="217"/>
      <c r="BP550" s="217"/>
      <c r="BQ550" s="217"/>
      <c r="BR550" s="186" t="s">
        <v>201</v>
      </c>
      <c r="BS550" s="186" t="s">
        <v>202</v>
      </c>
      <c r="BT550" s="186" t="s">
        <v>271</v>
      </c>
      <c r="BU550" s="186"/>
      <c r="BV550" s="186">
        <v>4</v>
      </c>
      <c r="BW550" s="186" t="s">
        <v>336</v>
      </c>
      <c r="BX550" s="186" t="s">
        <v>257</v>
      </c>
      <c r="BY550" s="221">
        <v>0.02</v>
      </c>
      <c r="BZ550" s="217">
        <v>6</v>
      </c>
      <c r="CA550" s="217">
        <v>3</v>
      </c>
      <c r="CB550" s="217">
        <v>723</v>
      </c>
      <c r="CC550" s="217">
        <v>0</v>
      </c>
      <c r="CD550" s="217">
        <v>0</v>
      </c>
      <c r="CE550" s="217">
        <v>0</v>
      </c>
      <c r="CF550" s="186">
        <v>1</v>
      </c>
      <c r="CG550" s="186">
        <v>0</v>
      </c>
      <c r="CH550" s="101">
        <v>1</v>
      </c>
      <c r="CI550" s="101">
        <v>0</v>
      </c>
      <c r="CJ550" s="101">
        <v>0</v>
      </c>
      <c r="CK550" s="101">
        <v>0</v>
      </c>
      <c r="CL550" s="101">
        <v>0</v>
      </c>
      <c r="CM550" s="101">
        <v>0</v>
      </c>
      <c r="CN550" s="101">
        <v>0</v>
      </c>
      <c r="CO550" s="101">
        <v>6</v>
      </c>
      <c r="CP550" s="220">
        <v>3</v>
      </c>
      <c r="CQ550" s="216">
        <v>723</v>
      </c>
      <c r="CR550" s="222">
        <v>4.1493775933609959E-3</v>
      </c>
      <c r="CS550" s="198">
        <v>0.63600000000000001</v>
      </c>
      <c r="CT550" s="198">
        <v>153.27600000000001</v>
      </c>
      <c r="CU550" s="198"/>
      <c r="CV550" s="198"/>
      <c r="CW550" s="222"/>
      <c r="CX550" s="272"/>
      <c r="CY550" s="272">
        <v>569461.09090909094</v>
      </c>
      <c r="CZ550" s="272">
        <v>361</v>
      </c>
      <c r="DA550" s="272"/>
      <c r="DB550" s="272"/>
      <c r="DC550" s="272"/>
      <c r="DD550" s="230">
        <f t="shared" si="72"/>
        <v>-1</v>
      </c>
      <c r="DE550" s="273">
        <f t="shared" si="73"/>
        <v>720</v>
      </c>
      <c r="DF550" s="14">
        <f t="shared" si="74"/>
        <v>6</v>
      </c>
      <c r="DG550" s="148">
        <f t="shared" si="75"/>
        <v>3</v>
      </c>
      <c r="DH550" s="148" t="str">
        <f t="shared" si="76"/>
        <v/>
      </c>
      <c r="DI550" s="273">
        <f t="shared" si="77"/>
        <v>723</v>
      </c>
      <c r="DJ550" s="264">
        <f t="shared" si="78"/>
        <v>4.1493775933609959E-3</v>
      </c>
      <c r="DL550" s="14" t="str">
        <f>IFERROR(#REF!-AP550,"")</f>
        <v/>
      </c>
      <c r="DN550" s="274" t="str">
        <f>IFERROR(#REF!-M550,"")</f>
        <v/>
      </c>
      <c r="DO550" s="186" t="e">
        <f>IF(#REF!&gt;AQ550,0,1)</f>
        <v>#REF!</v>
      </c>
      <c r="DP550" s="186">
        <f t="shared" si="79"/>
        <v>0</v>
      </c>
      <c r="DQ550" s="186">
        <f t="shared" si="80"/>
        <v>1</v>
      </c>
      <c r="DR550" s="186"/>
      <c r="DS550" s="186"/>
      <c r="DT550" s="186"/>
      <c r="DU550" s="186"/>
      <c r="DV550" s="186"/>
      <c r="DW550" s="186"/>
      <c r="DX550" s="186"/>
      <c r="DY550" s="186"/>
      <c r="DZ550" s="186"/>
      <c r="EA550" s="186"/>
      <c r="EB550" s="186"/>
      <c r="EC550" s="186"/>
      <c r="ED550" s="186"/>
      <c r="EE550" s="186"/>
      <c r="EF550" s="186"/>
      <c r="EG550" s="186"/>
      <c r="EH550" s="186"/>
      <c r="EI550" s="186"/>
      <c r="EJ550" s="186"/>
    </row>
    <row r="551" spans="1:140" s="195" customFormat="1" ht="31.5" customHeight="1" x14ac:dyDescent="0.2">
      <c r="A551" s="214">
        <v>44950</v>
      </c>
      <c r="B551" s="194">
        <v>24</v>
      </c>
      <c r="C551" s="194">
        <v>1</v>
      </c>
      <c r="D551" s="193">
        <v>2023</v>
      </c>
      <c r="E551" s="194">
        <v>4</v>
      </c>
      <c r="F551" s="194">
        <v>12</v>
      </c>
      <c r="G551" s="194">
        <v>46</v>
      </c>
      <c r="H551" s="207" t="s">
        <v>273</v>
      </c>
      <c r="I551" s="148" t="s">
        <v>274</v>
      </c>
      <c r="J551" s="148" t="s">
        <v>270</v>
      </c>
      <c r="K551" s="148">
        <v>2</v>
      </c>
      <c r="L551" s="148">
        <v>2</v>
      </c>
      <c r="M551" s="208">
        <v>212</v>
      </c>
      <c r="N551" s="209">
        <v>197</v>
      </c>
      <c r="O551" s="210">
        <v>226</v>
      </c>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c r="AO551" s="271"/>
      <c r="AP551" s="218">
        <v>48</v>
      </c>
      <c r="AQ551" s="219">
        <v>195</v>
      </c>
      <c r="AR551" s="217"/>
      <c r="AS551" s="217"/>
      <c r="AT551" s="217"/>
      <c r="AU551" s="217"/>
      <c r="AV551" s="217">
        <v>720</v>
      </c>
      <c r="AW551" s="217">
        <v>3</v>
      </c>
      <c r="AX551" s="217"/>
      <c r="AY551" s="217">
        <v>3</v>
      </c>
      <c r="AZ551" s="217"/>
      <c r="BA551" s="217"/>
      <c r="BB551" s="217"/>
      <c r="BC551" s="217"/>
      <c r="BD551" s="217"/>
      <c r="BE551" s="217"/>
      <c r="BF551" s="217"/>
      <c r="BG551" s="217"/>
      <c r="BH551" s="217"/>
      <c r="BI551" s="217"/>
      <c r="BJ551" s="217"/>
      <c r="BK551" s="217"/>
      <c r="BL551" s="217"/>
      <c r="BM551" s="217"/>
      <c r="BN551" s="217"/>
      <c r="BO551" s="217"/>
      <c r="BP551" s="217"/>
      <c r="BQ551" s="217"/>
      <c r="BR551" s="186" t="s">
        <v>201</v>
      </c>
      <c r="BS551" s="186" t="s">
        <v>202</v>
      </c>
      <c r="BT551" s="186" t="s">
        <v>275</v>
      </c>
      <c r="BU551" s="186"/>
      <c r="BV551" s="186">
        <v>4</v>
      </c>
      <c r="BW551" s="186" t="s">
        <v>336</v>
      </c>
      <c r="BX551" s="186" t="s">
        <v>257</v>
      </c>
      <c r="BY551" s="221">
        <v>0.02</v>
      </c>
      <c r="BZ551" s="217">
        <v>6</v>
      </c>
      <c r="CA551" s="217">
        <v>3</v>
      </c>
      <c r="CB551" s="217">
        <v>723</v>
      </c>
      <c r="CC551" s="217">
        <v>0</v>
      </c>
      <c r="CD551" s="217">
        <v>0</v>
      </c>
      <c r="CE551" s="217">
        <v>0</v>
      </c>
      <c r="CF551" s="186">
        <v>1</v>
      </c>
      <c r="CG551" s="186">
        <v>0</v>
      </c>
      <c r="CH551" s="101">
        <v>1</v>
      </c>
      <c r="CI551" s="101">
        <v>0</v>
      </c>
      <c r="CJ551" s="101">
        <v>0</v>
      </c>
      <c r="CK551" s="101">
        <v>0</v>
      </c>
      <c r="CL551" s="101">
        <v>0</v>
      </c>
      <c r="CM551" s="101">
        <v>0</v>
      </c>
      <c r="CN551" s="101">
        <v>0</v>
      </c>
      <c r="CO551" s="101">
        <v>6</v>
      </c>
      <c r="CP551" s="220">
        <v>3</v>
      </c>
      <c r="CQ551" s="216">
        <v>723</v>
      </c>
      <c r="CR551" s="222">
        <v>4.1493775933609959E-3</v>
      </c>
      <c r="CS551" s="198">
        <v>0.63600000000000001</v>
      </c>
      <c r="CT551" s="198">
        <v>153.27600000000001</v>
      </c>
      <c r="CU551" s="198"/>
      <c r="CV551" s="198"/>
      <c r="CW551" s="222"/>
      <c r="CX551" s="272"/>
      <c r="CY551" s="272">
        <v>569461.09090909094</v>
      </c>
      <c r="CZ551" s="272">
        <v>361</v>
      </c>
      <c r="DA551" s="272"/>
      <c r="DB551" s="272"/>
      <c r="DC551" s="272"/>
      <c r="DD551" s="230">
        <f t="shared" si="72"/>
        <v>-1</v>
      </c>
      <c r="DE551" s="273">
        <f t="shared" si="73"/>
        <v>720</v>
      </c>
      <c r="DF551" s="14">
        <f t="shared" si="74"/>
        <v>6</v>
      </c>
      <c r="DG551" s="148">
        <f t="shared" si="75"/>
        <v>3</v>
      </c>
      <c r="DH551" s="148" t="str">
        <f t="shared" si="76"/>
        <v/>
      </c>
      <c r="DI551" s="273">
        <f t="shared" si="77"/>
        <v>723</v>
      </c>
      <c r="DJ551" s="264">
        <f t="shared" si="78"/>
        <v>4.1493775933609959E-3</v>
      </c>
      <c r="DL551" s="14" t="str">
        <f>IFERROR(#REF!-AP551,"")</f>
        <v/>
      </c>
      <c r="DN551" s="274" t="str">
        <f>IFERROR(#REF!-M551,"")</f>
        <v/>
      </c>
      <c r="DO551" s="186" t="e">
        <f>IF(#REF!&gt;AQ551,0,1)</f>
        <v>#REF!</v>
      </c>
      <c r="DP551" s="186">
        <f t="shared" si="79"/>
        <v>0</v>
      </c>
      <c r="DQ551" s="186">
        <f t="shared" si="80"/>
        <v>1</v>
      </c>
      <c r="DR551" s="186"/>
      <c r="DS551" s="186"/>
      <c r="DT551" s="186"/>
      <c r="DU551" s="186"/>
      <c r="DV551" s="186"/>
      <c r="DW551" s="186"/>
      <c r="DX551" s="186"/>
      <c r="DY551" s="186"/>
      <c r="DZ551" s="186"/>
      <c r="EA551" s="186"/>
      <c r="EB551" s="186"/>
      <c r="EC551" s="186"/>
      <c r="ED551" s="186"/>
      <c r="EE551" s="186"/>
      <c r="EF551" s="186"/>
      <c r="EG551" s="186"/>
      <c r="EH551" s="186"/>
      <c r="EI551" s="186"/>
      <c r="EJ551" s="186"/>
    </row>
    <row r="552" spans="1:140" s="195" customFormat="1" ht="31.5" customHeight="1" x14ac:dyDescent="0.2">
      <c r="A552" s="214">
        <v>44950</v>
      </c>
      <c r="B552" s="194">
        <v>24</v>
      </c>
      <c r="C552" s="194">
        <v>1</v>
      </c>
      <c r="D552" s="193">
        <v>2023</v>
      </c>
      <c r="E552" s="194">
        <v>433</v>
      </c>
      <c r="F552" s="194">
        <v>452</v>
      </c>
      <c r="G552" s="194">
        <v>48</v>
      </c>
      <c r="H552" s="207" t="s">
        <v>276</v>
      </c>
      <c r="I552" s="148" t="s">
        <v>277</v>
      </c>
      <c r="J552" s="148" t="s">
        <v>270</v>
      </c>
      <c r="K552" s="148">
        <v>4</v>
      </c>
      <c r="L552" s="148">
        <v>2</v>
      </c>
      <c r="M552" s="208">
        <v>270</v>
      </c>
      <c r="N552" s="209">
        <v>251</v>
      </c>
      <c r="O552" s="210">
        <v>288</v>
      </c>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c r="AO552" s="271"/>
      <c r="AP552" s="218">
        <v>96</v>
      </c>
      <c r="AQ552" s="219">
        <v>150</v>
      </c>
      <c r="AR552" s="217"/>
      <c r="AS552" s="217"/>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t="s">
        <v>201</v>
      </c>
      <c r="BS552" s="186" t="s">
        <v>202</v>
      </c>
      <c r="BT552" s="186"/>
      <c r="BU552" s="186"/>
      <c r="BV552" s="186">
        <v>4</v>
      </c>
      <c r="BW552" s="186" t="s">
        <v>278</v>
      </c>
      <c r="BX552" s="186" t="s">
        <v>257</v>
      </c>
      <c r="BY552" s="221">
        <v>0.02</v>
      </c>
      <c r="BZ552" s="217">
        <v>0</v>
      </c>
      <c r="CA552" s="217">
        <v>0</v>
      </c>
      <c r="CB552" s="217">
        <v>0</v>
      </c>
      <c r="CC552" s="217">
        <v>0</v>
      </c>
      <c r="CD552" s="217">
        <v>0</v>
      </c>
      <c r="CE552" s="217">
        <v>0</v>
      </c>
      <c r="CF552" s="186">
        <v>0</v>
      </c>
      <c r="CG552" s="186">
        <v>0</v>
      </c>
      <c r="CH552" s="101">
        <v>0</v>
      </c>
      <c r="CI552" s="101">
        <v>0</v>
      </c>
      <c r="CJ552" s="101">
        <v>0</v>
      </c>
      <c r="CK552" s="101">
        <v>0</v>
      </c>
      <c r="CL552" s="101">
        <v>0</v>
      </c>
      <c r="CM552" s="101">
        <v>0</v>
      </c>
      <c r="CN552" s="101">
        <v>0</v>
      </c>
      <c r="CO552" s="101">
        <v>0</v>
      </c>
      <c r="CP552" s="220">
        <v>0</v>
      </c>
      <c r="CQ552" s="216">
        <v>0</v>
      </c>
      <c r="CR552" s="222"/>
      <c r="CS552" s="198">
        <v>0</v>
      </c>
      <c r="CT552" s="198">
        <v>0</v>
      </c>
      <c r="CU552" s="198"/>
      <c r="CV552" s="198"/>
      <c r="CW552" s="222"/>
      <c r="CX552" s="272"/>
      <c r="CY552" s="272">
        <v>0</v>
      </c>
      <c r="CZ552" s="272">
        <v>361</v>
      </c>
      <c r="DA552" s="272"/>
      <c r="DB552" s="272"/>
      <c r="DC552" s="272"/>
      <c r="DD552" s="230">
        <f t="shared" si="72"/>
        <v>-1</v>
      </c>
      <c r="DE552" s="273">
        <f t="shared" si="73"/>
        <v>0</v>
      </c>
      <c r="DF552" s="14">
        <f t="shared" si="74"/>
        <v>0</v>
      </c>
      <c r="DG552" s="148">
        <f t="shared" si="75"/>
        <v>0</v>
      </c>
      <c r="DH552" s="148" t="str">
        <f t="shared" si="76"/>
        <v/>
      </c>
      <c r="DI552" s="273">
        <f t="shared" si="77"/>
        <v>0</v>
      </c>
      <c r="DJ552" s="264" t="str">
        <f t="shared" si="78"/>
        <v/>
      </c>
      <c r="DL552" s="14" t="str">
        <f>IFERROR(#REF!-AP552,"")</f>
        <v/>
      </c>
      <c r="DN552" s="274" t="str">
        <f>IFERROR(#REF!-M552,"")</f>
        <v/>
      </c>
      <c r="DO552" s="186" t="e">
        <f>IF(#REF!&gt;AQ552,0,1)</f>
        <v>#REF!</v>
      </c>
      <c r="DP552" s="186">
        <f t="shared" si="79"/>
        <v>0</v>
      </c>
      <c r="DQ552" s="186">
        <f t="shared" si="80"/>
        <v>1</v>
      </c>
      <c r="DR552" s="186"/>
      <c r="DS552" s="186"/>
      <c r="DT552" s="186"/>
      <c r="DU552" s="186"/>
      <c r="DV552" s="186"/>
      <c r="DW552" s="186"/>
      <c r="DX552" s="186"/>
      <c r="DY552" s="186"/>
      <c r="DZ552" s="186"/>
      <c r="EA552" s="186"/>
      <c r="EB552" s="186"/>
      <c r="EC552" s="186"/>
      <c r="ED552" s="186"/>
      <c r="EE552" s="186"/>
      <c r="EF552" s="186"/>
      <c r="EG552" s="186"/>
      <c r="EH552" s="186"/>
      <c r="EI552" s="186"/>
      <c r="EJ552" s="186"/>
    </row>
    <row r="553" spans="1:140" s="195" customFormat="1" ht="31.5" customHeight="1" x14ac:dyDescent="0.2">
      <c r="A553" s="214">
        <v>44950</v>
      </c>
      <c r="B553" s="194">
        <v>24</v>
      </c>
      <c r="C553" s="194">
        <v>1</v>
      </c>
      <c r="D553" s="193">
        <v>2023</v>
      </c>
      <c r="E553" s="194">
        <v>433</v>
      </c>
      <c r="F553" s="194">
        <v>453</v>
      </c>
      <c r="G553" s="194">
        <v>48</v>
      </c>
      <c r="H553" s="207" t="s">
        <v>279</v>
      </c>
      <c r="I553" s="148" t="s">
        <v>280</v>
      </c>
      <c r="J553" s="148" t="s">
        <v>270</v>
      </c>
      <c r="K553" s="148">
        <v>4</v>
      </c>
      <c r="L553" s="148">
        <v>2</v>
      </c>
      <c r="M553" s="208">
        <v>175</v>
      </c>
      <c r="N553" s="209">
        <v>162</v>
      </c>
      <c r="O553" s="210">
        <v>187</v>
      </c>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c r="AO553" s="271"/>
      <c r="AP553" s="218">
        <v>96</v>
      </c>
      <c r="AQ553" s="219">
        <v>150</v>
      </c>
      <c r="AR553" s="217"/>
      <c r="AS553" s="217"/>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t="s">
        <v>201</v>
      </c>
      <c r="BS553" s="186" t="s">
        <v>202</v>
      </c>
      <c r="BT553" s="186"/>
      <c r="BU553" s="186"/>
      <c r="BV553" s="186">
        <v>4</v>
      </c>
      <c r="BW553" s="186" t="s">
        <v>278</v>
      </c>
      <c r="BX553" s="186" t="s">
        <v>257</v>
      </c>
      <c r="BY553" s="221">
        <v>0.02</v>
      </c>
      <c r="BZ553" s="217">
        <v>0</v>
      </c>
      <c r="CA553" s="217">
        <v>0</v>
      </c>
      <c r="CB553" s="217">
        <v>0</v>
      </c>
      <c r="CC553" s="217">
        <v>0</v>
      </c>
      <c r="CD553" s="217">
        <v>0</v>
      </c>
      <c r="CE553" s="217">
        <v>0</v>
      </c>
      <c r="CF553" s="186">
        <v>0</v>
      </c>
      <c r="CG553" s="186">
        <v>0</v>
      </c>
      <c r="CH553" s="101">
        <v>0</v>
      </c>
      <c r="CI553" s="101">
        <v>0</v>
      </c>
      <c r="CJ553" s="101">
        <v>0</v>
      </c>
      <c r="CK553" s="101">
        <v>0</v>
      </c>
      <c r="CL553" s="101">
        <v>0</v>
      </c>
      <c r="CM553" s="101">
        <v>0</v>
      </c>
      <c r="CN553" s="101">
        <v>0</v>
      </c>
      <c r="CO553" s="101">
        <v>0</v>
      </c>
      <c r="CP553" s="220">
        <v>0</v>
      </c>
      <c r="CQ553" s="216">
        <v>0</v>
      </c>
      <c r="CR553" s="222"/>
      <c r="CS553" s="198">
        <v>0</v>
      </c>
      <c r="CT553" s="198">
        <v>0</v>
      </c>
      <c r="CU553" s="198"/>
      <c r="CV553" s="198"/>
      <c r="CW553" s="222"/>
      <c r="CX553" s="272"/>
      <c r="CY553" s="272">
        <v>0</v>
      </c>
      <c r="CZ553" s="272">
        <v>361</v>
      </c>
      <c r="DA553" s="272"/>
      <c r="DB553" s="272"/>
      <c r="DC553" s="272"/>
      <c r="DD553" s="230">
        <f t="shared" si="72"/>
        <v>-1</v>
      </c>
      <c r="DE553" s="273">
        <f t="shared" si="73"/>
        <v>0</v>
      </c>
      <c r="DF553" s="14">
        <f t="shared" si="74"/>
        <v>0</v>
      </c>
      <c r="DG553" s="148">
        <f t="shared" si="75"/>
        <v>0</v>
      </c>
      <c r="DH553" s="148" t="str">
        <f t="shared" si="76"/>
        <v/>
      </c>
      <c r="DI553" s="273">
        <f t="shared" si="77"/>
        <v>0</v>
      </c>
      <c r="DJ553" s="264" t="str">
        <f t="shared" si="78"/>
        <v/>
      </c>
      <c r="DL553" s="14" t="str">
        <f>IFERROR(#REF!-AP553,"")</f>
        <v/>
      </c>
      <c r="DN553" s="274" t="str">
        <f>IFERROR(#REF!-M553,"")</f>
        <v/>
      </c>
      <c r="DO553" s="186" t="e">
        <f>IF(#REF!&gt;AQ553,0,1)</f>
        <v>#REF!</v>
      </c>
      <c r="DP553" s="186">
        <f t="shared" si="79"/>
        <v>0</v>
      </c>
      <c r="DQ553" s="186">
        <f t="shared" si="80"/>
        <v>1</v>
      </c>
      <c r="DR553" s="186"/>
      <c r="DS553" s="186"/>
      <c r="DT553" s="186"/>
      <c r="DU553" s="186"/>
      <c r="DV553" s="186"/>
      <c r="DW553" s="186"/>
      <c r="DX553" s="186"/>
      <c r="DY553" s="186"/>
      <c r="DZ553" s="186"/>
      <c r="EA553" s="186"/>
      <c r="EB553" s="186"/>
      <c r="EC553" s="186"/>
      <c r="ED553" s="186"/>
      <c r="EE553" s="186"/>
      <c r="EF553" s="186"/>
      <c r="EG553" s="186"/>
      <c r="EH553" s="186"/>
      <c r="EI553" s="186"/>
      <c r="EJ553" s="186"/>
    </row>
    <row r="554" spans="1:140" s="195" customFormat="1" ht="31.5" hidden="1" customHeight="1" x14ac:dyDescent="0.2">
      <c r="A554" s="214">
        <v>44926</v>
      </c>
      <c r="B554" s="194">
        <v>31</v>
      </c>
      <c r="C554" s="194">
        <v>1</v>
      </c>
      <c r="D554" s="193">
        <v>2023</v>
      </c>
      <c r="E554" s="194">
        <v>382</v>
      </c>
      <c r="F554" s="194">
        <v>449</v>
      </c>
      <c r="G554" s="194">
        <v>1</v>
      </c>
      <c r="H554" s="207" t="s">
        <v>191</v>
      </c>
      <c r="I554" s="148" t="s">
        <v>192</v>
      </c>
      <c r="J554" s="148" t="s">
        <v>193</v>
      </c>
      <c r="K554" s="148">
        <v>3</v>
      </c>
      <c r="L554" s="148">
        <v>1</v>
      </c>
      <c r="M554" s="208">
        <v>46</v>
      </c>
      <c r="N554" s="209">
        <v>40</v>
      </c>
      <c r="O554" s="210">
        <v>50</v>
      </c>
      <c r="P554" s="196">
        <v>67</v>
      </c>
      <c r="Q554" s="196"/>
      <c r="R554" s="196">
        <v>63</v>
      </c>
      <c r="S554" s="196"/>
      <c r="T554" s="196">
        <v>68</v>
      </c>
      <c r="U554" s="196">
        <v>51</v>
      </c>
      <c r="V554" s="196"/>
      <c r="W554" s="196">
        <v>48</v>
      </c>
      <c r="X554" s="196"/>
      <c r="Y554" s="196">
        <v>50</v>
      </c>
      <c r="Z554" s="197">
        <v>93</v>
      </c>
      <c r="AA554" s="197">
        <v>95</v>
      </c>
      <c r="AB554" s="196">
        <v>72</v>
      </c>
      <c r="AC554" s="196"/>
      <c r="AD554" s="196">
        <v>68</v>
      </c>
      <c r="AE554" s="196"/>
      <c r="AF554" s="196">
        <v>75</v>
      </c>
      <c r="AG554" s="196">
        <v>51</v>
      </c>
      <c r="AH554" s="196"/>
      <c r="AI554" s="196">
        <v>48</v>
      </c>
      <c r="AJ554" s="196"/>
      <c r="AK554" s="196">
        <v>48</v>
      </c>
      <c r="AL554" s="197">
        <v>81</v>
      </c>
      <c r="AM554" s="197">
        <v>81</v>
      </c>
      <c r="AN554" s="271">
        <v>68.833333333333329</v>
      </c>
      <c r="AO554" s="271">
        <v>49.333333333333343</v>
      </c>
      <c r="AP554" s="218">
        <v>112</v>
      </c>
      <c r="AQ554" s="219">
        <v>96</v>
      </c>
      <c r="AR554" s="217">
        <v>123.4285714285714</v>
      </c>
      <c r="AS554" s="217">
        <v>87.5</v>
      </c>
      <c r="AT554" s="217"/>
      <c r="AU554" s="217"/>
      <c r="AV554" s="217">
        <v>270</v>
      </c>
      <c r="AW554" s="217">
        <v>9</v>
      </c>
      <c r="AX554" s="217">
        <v>6</v>
      </c>
      <c r="AY554" s="217"/>
      <c r="AZ554" s="217"/>
      <c r="BA554" s="217"/>
      <c r="BB554" s="217"/>
      <c r="BC554" s="217"/>
      <c r="BD554" s="217"/>
      <c r="BE554" s="217"/>
      <c r="BF554" s="217"/>
      <c r="BG554" s="217"/>
      <c r="BH554" s="217"/>
      <c r="BI554" s="217">
        <v>4</v>
      </c>
      <c r="BJ554" s="217">
        <v>4</v>
      </c>
      <c r="BK554" s="217">
        <v>4</v>
      </c>
      <c r="BL554" s="217"/>
      <c r="BM554" s="217"/>
      <c r="BN554" s="217"/>
      <c r="BO554" s="217"/>
      <c r="BP554" s="217"/>
      <c r="BQ554" s="217"/>
      <c r="BR554" s="186" t="s">
        <v>194</v>
      </c>
      <c r="BS554" s="186" t="s">
        <v>195</v>
      </c>
      <c r="BT554" s="186" t="s">
        <v>196</v>
      </c>
      <c r="BU554" s="186" t="s">
        <v>197</v>
      </c>
      <c r="BV554" s="186">
        <v>52</v>
      </c>
      <c r="BW554" s="186" t="s">
        <v>191</v>
      </c>
      <c r="BX554" s="186" t="s">
        <v>198</v>
      </c>
      <c r="BY554" s="221">
        <v>1.4999999999999999E-2</v>
      </c>
      <c r="BZ554" s="217">
        <v>15</v>
      </c>
      <c r="CA554" s="217">
        <v>15</v>
      </c>
      <c r="CB554" s="217">
        <v>285</v>
      </c>
      <c r="CC554" s="217">
        <v>12</v>
      </c>
      <c r="CD554" s="217">
        <v>12</v>
      </c>
      <c r="CE554" s="217">
        <v>12</v>
      </c>
      <c r="CF554" s="186">
        <v>13</v>
      </c>
      <c r="CG554" s="186">
        <v>10</v>
      </c>
      <c r="CH554" s="101">
        <v>4</v>
      </c>
      <c r="CI554" s="101">
        <v>0</v>
      </c>
      <c r="CJ554" s="101">
        <v>0</v>
      </c>
      <c r="CK554" s="101">
        <v>0</v>
      </c>
      <c r="CL554" s="101">
        <v>0</v>
      </c>
      <c r="CM554" s="101">
        <v>0</v>
      </c>
      <c r="CN554" s="101">
        <v>0</v>
      </c>
      <c r="CO554" s="101">
        <v>27</v>
      </c>
      <c r="CP554" s="220">
        <v>27</v>
      </c>
      <c r="CQ554" s="216">
        <v>297</v>
      </c>
      <c r="CR554" s="222">
        <v>9.0909090909090912E-2</v>
      </c>
      <c r="CS554" s="198">
        <v>1.242</v>
      </c>
      <c r="CT554" s="198">
        <v>13.662000000000001</v>
      </c>
      <c r="CU554" s="198">
        <v>1.3320000000000001</v>
      </c>
      <c r="CV554" s="198">
        <v>14.651999999999999</v>
      </c>
      <c r="CW554" s="222">
        <v>0.49637681159420283</v>
      </c>
      <c r="CX554" s="272">
        <v>0.21875</v>
      </c>
      <c r="CY554" s="272">
        <v>545832</v>
      </c>
      <c r="CZ554" s="272">
        <v>361</v>
      </c>
      <c r="DA554" s="272"/>
      <c r="DB554" s="272"/>
      <c r="DC554" s="272"/>
      <c r="DD554" s="230">
        <f t="shared" si="72"/>
        <v>0.49637681159420277</v>
      </c>
      <c r="DE554" s="273">
        <f t="shared" si="73"/>
        <v>270</v>
      </c>
      <c r="DF554" s="14">
        <f t="shared" si="74"/>
        <v>27</v>
      </c>
      <c r="DG554" s="148">
        <f t="shared" si="75"/>
        <v>27</v>
      </c>
      <c r="DH554" s="148">
        <f t="shared" si="76"/>
        <v>0.2</v>
      </c>
      <c r="DI554" s="273">
        <f t="shared" si="77"/>
        <v>297</v>
      </c>
      <c r="DJ554" s="264">
        <f t="shared" si="78"/>
        <v>9.0909090909090912E-2</v>
      </c>
      <c r="DL554" s="14" t="str">
        <f>IFERROR(#REF!-AP554,"")</f>
        <v/>
      </c>
      <c r="DN554" s="274" t="str">
        <f>IFERROR(#REF!-M554,"")</f>
        <v/>
      </c>
      <c r="DO554" s="186" t="e">
        <f>IF(#REF!&gt;AQ554,0,1)</f>
        <v>#REF!</v>
      </c>
      <c r="DP554" s="186">
        <f t="shared" si="79"/>
        <v>1</v>
      </c>
      <c r="DQ554" s="186">
        <f t="shared" si="80"/>
        <v>1</v>
      </c>
      <c r="DR554" s="186"/>
      <c r="DS554" s="186"/>
      <c r="DT554" s="186"/>
      <c r="DU554" s="186"/>
      <c r="DV554" s="186"/>
      <c r="DW554" s="186"/>
      <c r="DX554" s="186"/>
      <c r="DY554" s="186"/>
      <c r="DZ554" s="186"/>
      <c r="EA554" s="186"/>
      <c r="EB554" s="186"/>
      <c r="EC554" s="186"/>
      <c r="ED554" s="186"/>
      <c r="EE554" s="186"/>
      <c r="EF554" s="186"/>
      <c r="EG554" s="186"/>
      <c r="EH554" s="186"/>
      <c r="EI554" s="186"/>
      <c r="EJ554" s="186"/>
    </row>
    <row r="555" spans="1:140" s="195" customFormat="1" ht="31.5" hidden="1" customHeight="1" x14ac:dyDescent="0.2">
      <c r="A555" s="214">
        <v>44926</v>
      </c>
      <c r="B555" s="194">
        <v>31</v>
      </c>
      <c r="C555" s="194">
        <v>1</v>
      </c>
      <c r="D555" s="193">
        <v>2023</v>
      </c>
      <c r="E555" s="194">
        <v>212</v>
      </c>
      <c r="F555" s="194">
        <v>140</v>
      </c>
      <c r="G555" s="194">
        <v>2</v>
      </c>
      <c r="H555" s="207" t="s">
        <v>208</v>
      </c>
      <c r="I555" s="148" t="s">
        <v>209</v>
      </c>
      <c r="J555" s="148" t="s">
        <v>193</v>
      </c>
      <c r="K555" s="148">
        <v>2</v>
      </c>
      <c r="L555" s="148">
        <v>2</v>
      </c>
      <c r="M555" s="208">
        <v>485</v>
      </c>
      <c r="N555" s="209">
        <v>451</v>
      </c>
      <c r="O555" s="210">
        <v>518</v>
      </c>
      <c r="P555" s="196">
        <v>671</v>
      </c>
      <c r="Q555" s="196"/>
      <c r="R555" s="196">
        <v>660</v>
      </c>
      <c r="S555" s="196"/>
      <c r="T555" s="196">
        <v>685</v>
      </c>
      <c r="U555" s="196">
        <v>500</v>
      </c>
      <c r="V555" s="196"/>
      <c r="W555" s="196">
        <v>480</v>
      </c>
      <c r="X555" s="196"/>
      <c r="Y555" s="196">
        <v>490</v>
      </c>
      <c r="Z555" s="197"/>
      <c r="AA555" s="197"/>
      <c r="AB555" s="196">
        <v>596</v>
      </c>
      <c r="AC555" s="196"/>
      <c r="AD555" s="196">
        <v>618</v>
      </c>
      <c r="AE555" s="196"/>
      <c r="AF555" s="196">
        <v>624</v>
      </c>
      <c r="AG555" s="196">
        <v>458</v>
      </c>
      <c r="AH555" s="196"/>
      <c r="AI555" s="196">
        <v>466</v>
      </c>
      <c r="AJ555" s="196"/>
      <c r="AK555" s="196">
        <v>474</v>
      </c>
      <c r="AL555" s="197"/>
      <c r="AM555" s="197"/>
      <c r="AN555" s="271">
        <v>642.33333333333337</v>
      </c>
      <c r="AO555" s="271">
        <v>478</v>
      </c>
      <c r="AP555" s="218">
        <v>60</v>
      </c>
      <c r="AQ555" s="219">
        <v>120</v>
      </c>
      <c r="AR555" s="217"/>
      <c r="AS555" s="217"/>
      <c r="AT555" s="217"/>
      <c r="AU555" s="217"/>
      <c r="AV555" s="217">
        <v>420</v>
      </c>
      <c r="AW555" s="217">
        <v>4</v>
      </c>
      <c r="AX555" s="217">
        <v>3</v>
      </c>
      <c r="AY555" s="217">
        <v>2</v>
      </c>
      <c r="AZ555" s="217"/>
      <c r="BA555" s="217"/>
      <c r="BB555" s="217"/>
      <c r="BC555" s="217"/>
      <c r="BD555" s="217"/>
      <c r="BE555" s="217"/>
      <c r="BF555" s="217"/>
      <c r="BG555" s="217"/>
      <c r="BH555" s="217"/>
      <c r="BI555" s="217">
        <v>3</v>
      </c>
      <c r="BJ555" s="217">
        <v>3</v>
      </c>
      <c r="BK555" s="217">
        <v>3</v>
      </c>
      <c r="BL555" s="217"/>
      <c r="BM555" s="217"/>
      <c r="BN555" s="217"/>
      <c r="BO555" s="217"/>
      <c r="BP555" s="217"/>
      <c r="BQ555" s="217"/>
      <c r="BR555" s="186" t="s">
        <v>201</v>
      </c>
      <c r="BS555" s="186" t="s">
        <v>202</v>
      </c>
      <c r="BT555" s="186" t="s">
        <v>210</v>
      </c>
      <c r="BU555" s="186"/>
      <c r="BV555" s="186">
        <v>52</v>
      </c>
      <c r="BW555" s="186" t="s">
        <v>211</v>
      </c>
      <c r="BX555" s="186" t="s">
        <v>198</v>
      </c>
      <c r="BY555" s="221">
        <v>1.4999999999999999E-2</v>
      </c>
      <c r="BZ555" s="217">
        <v>9</v>
      </c>
      <c r="CA555" s="217">
        <v>4.5</v>
      </c>
      <c r="CB555" s="217">
        <v>424</v>
      </c>
      <c r="CC555" s="217">
        <v>9</v>
      </c>
      <c r="CD555" s="217">
        <v>4.5</v>
      </c>
      <c r="CE555" s="217">
        <v>4</v>
      </c>
      <c r="CF555" s="186">
        <v>3</v>
      </c>
      <c r="CG555" s="186">
        <v>3</v>
      </c>
      <c r="CH555" s="101">
        <v>2</v>
      </c>
      <c r="CI555" s="101">
        <v>0</v>
      </c>
      <c r="CJ555" s="101">
        <v>0</v>
      </c>
      <c r="CK555" s="101">
        <v>0</v>
      </c>
      <c r="CL555" s="101">
        <v>0</v>
      </c>
      <c r="CM555" s="101">
        <v>0</v>
      </c>
      <c r="CN555" s="101">
        <v>0</v>
      </c>
      <c r="CO555" s="101">
        <v>18</v>
      </c>
      <c r="CP555" s="220">
        <v>9</v>
      </c>
      <c r="CQ555" s="216">
        <v>428</v>
      </c>
      <c r="CR555" s="222">
        <v>2.1028037383177569E-2</v>
      </c>
      <c r="CS555" s="198">
        <v>4.3650000000000002</v>
      </c>
      <c r="CT555" s="198">
        <v>207.58</v>
      </c>
      <c r="CU555" s="198">
        <v>4.3019999999999996</v>
      </c>
      <c r="CV555" s="198">
        <v>204.584</v>
      </c>
      <c r="CW555" s="222">
        <v>0.32439862542955328</v>
      </c>
      <c r="CX555" s="272"/>
      <c r="CY555" s="272">
        <v>421385.45454545459</v>
      </c>
      <c r="CZ555" s="272">
        <v>361</v>
      </c>
      <c r="DA555" s="272"/>
      <c r="DB555" s="272"/>
      <c r="DC555" s="272"/>
      <c r="DD555" s="230">
        <f t="shared" si="72"/>
        <v>0.32439862542955333</v>
      </c>
      <c r="DE555" s="273">
        <f t="shared" si="73"/>
        <v>420</v>
      </c>
      <c r="DF555" s="14">
        <f t="shared" si="74"/>
        <v>18</v>
      </c>
      <c r="DG555" s="148">
        <f t="shared" si="75"/>
        <v>9</v>
      </c>
      <c r="DH555" s="148" t="str">
        <f t="shared" si="76"/>
        <v/>
      </c>
      <c r="DI555" s="273">
        <f t="shared" si="77"/>
        <v>429</v>
      </c>
      <c r="DJ555" s="264">
        <f t="shared" si="78"/>
        <v>2.097902097902098E-2</v>
      </c>
      <c r="DL555" s="14" t="str">
        <f>IFERROR(#REF!-AP555,"")</f>
        <v/>
      </c>
      <c r="DN555" s="274" t="str">
        <f>IFERROR(#REF!-M555,"")</f>
        <v/>
      </c>
      <c r="DO555" s="186" t="e">
        <f>IF(#REF!&gt;AQ555,0,1)</f>
        <v>#REF!</v>
      </c>
      <c r="DP555" s="186">
        <f t="shared" si="79"/>
        <v>1</v>
      </c>
      <c r="DQ555" s="186">
        <f t="shared" si="80"/>
        <v>1</v>
      </c>
      <c r="DR555" s="186"/>
      <c r="DS555" s="186"/>
      <c r="DT555" s="186"/>
      <c r="DU555" s="186"/>
      <c r="DV555" s="186"/>
      <c r="DW555" s="186"/>
      <c r="DX555" s="186"/>
      <c r="DY555" s="186"/>
      <c r="DZ555" s="186"/>
      <c r="EA555" s="186"/>
      <c r="EB555" s="186"/>
      <c r="EC555" s="186"/>
      <c r="ED555" s="186"/>
      <c r="EE555" s="186"/>
      <c r="EF555" s="186"/>
      <c r="EG555" s="186"/>
      <c r="EH555" s="186"/>
      <c r="EI555" s="186"/>
      <c r="EJ555" s="186"/>
    </row>
    <row r="556" spans="1:140" s="195" customFormat="1" ht="31.5" hidden="1" customHeight="1" x14ac:dyDescent="0.2">
      <c r="A556" s="214">
        <v>44926</v>
      </c>
      <c r="B556" s="194">
        <v>31</v>
      </c>
      <c r="C556" s="194">
        <v>1</v>
      </c>
      <c r="D556" s="193">
        <v>2023</v>
      </c>
      <c r="E556" s="194">
        <v>212</v>
      </c>
      <c r="F556" s="194">
        <v>178</v>
      </c>
      <c r="G556" s="194">
        <v>2</v>
      </c>
      <c r="H556" s="207" t="s">
        <v>212</v>
      </c>
      <c r="I556" s="148" t="s">
        <v>213</v>
      </c>
      <c r="J556" s="148" t="s">
        <v>193</v>
      </c>
      <c r="K556" s="148">
        <v>2</v>
      </c>
      <c r="L556" s="148">
        <v>2</v>
      </c>
      <c r="M556" s="208">
        <v>50</v>
      </c>
      <c r="N556" s="209">
        <v>46</v>
      </c>
      <c r="O556" s="210">
        <v>53</v>
      </c>
      <c r="P556" s="196">
        <v>83</v>
      </c>
      <c r="Q556" s="196"/>
      <c r="R556" s="196">
        <v>85</v>
      </c>
      <c r="S556" s="196"/>
      <c r="T556" s="196">
        <v>83</v>
      </c>
      <c r="U556" s="196">
        <v>54</v>
      </c>
      <c r="V556" s="196"/>
      <c r="W556" s="196">
        <v>50</v>
      </c>
      <c r="X556" s="196"/>
      <c r="Y556" s="196">
        <v>55</v>
      </c>
      <c r="Z556" s="197">
        <v>123</v>
      </c>
      <c r="AA556" s="197">
        <v>123</v>
      </c>
      <c r="AB556" s="196">
        <v>79</v>
      </c>
      <c r="AC556" s="196"/>
      <c r="AD556" s="196">
        <v>84</v>
      </c>
      <c r="AE556" s="196"/>
      <c r="AF556" s="196">
        <v>91</v>
      </c>
      <c r="AG556" s="196">
        <v>47</v>
      </c>
      <c r="AH556" s="196"/>
      <c r="AI556" s="196">
        <v>49</v>
      </c>
      <c r="AJ556" s="196"/>
      <c r="AK556" s="196">
        <v>52</v>
      </c>
      <c r="AL556" s="197">
        <v>100</v>
      </c>
      <c r="AM556" s="197">
        <v>104</v>
      </c>
      <c r="AN556" s="271">
        <v>84.166666666666671</v>
      </c>
      <c r="AO556" s="271">
        <v>51.166666666666657</v>
      </c>
      <c r="AP556" s="218">
        <v>60</v>
      </c>
      <c r="AQ556" s="219">
        <v>120</v>
      </c>
      <c r="AR556" s="217">
        <v>64</v>
      </c>
      <c r="AS556" s="217">
        <v>112.5</v>
      </c>
      <c r="AT556" s="217"/>
      <c r="AU556" s="217"/>
      <c r="AV556" s="217">
        <v>420</v>
      </c>
      <c r="AW556" s="217">
        <v>6</v>
      </c>
      <c r="AX556" s="217">
        <v>5</v>
      </c>
      <c r="AY556" s="217"/>
      <c r="AZ556" s="217"/>
      <c r="BA556" s="217"/>
      <c r="BB556" s="217"/>
      <c r="BC556" s="217"/>
      <c r="BD556" s="217"/>
      <c r="BE556" s="217"/>
      <c r="BF556" s="217"/>
      <c r="BG556" s="217"/>
      <c r="BH556" s="217"/>
      <c r="BI556" s="217">
        <v>4</v>
      </c>
      <c r="BJ556" s="217">
        <v>2</v>
      </c>
      <c r="BK556" s="217">
        <v>1</v>
      </c>
      <c r="BL556" s="217"/>
      <c r="BM556" s="217"/>
      <c r="BN556" s="217"/>
      <c r="BO556" s="217"/>
      <c r="BP556" s="217"/>
      <c r="BQ556" s="217"/>
      <c r="BR556" s="186" t="s">
        <v>201</v>
      </c>
      <c r="BS556" s="186" t="s">
        <v>202</v>
      </c>
      <c r="BT556" s="186" t="s">
        <v>214</v>
      </c>
      <c r="BU556" s="186"/>
      <c r="BV556" s="186">
        <v>52</v>
      </c>
      <c r="BW556" s="186" t="s">
        <v>211</v>
      </c>
      <c r="BX556" s="186" t="s">
        <v>198</v>
      </c>
      <c r="BY556" s="221">
        <v>1.4999999999999999E-2</v>
      </c>
      <c r="BZ556" s="217">
        <v>11</v>
      </c>
      <c r="CA556" s="217">
        <v>5.5</v>
      </c>
      <c r="CB556" s="217">
        <v>425</v>
      </c>
      <c r="CC556" s="217">
        <v>7</v>
      </c>
      <c r="CD556" s="217">
        <v>3.5</v>
      </c>
      <c r="CE556" s="217">
        <v>3</v>
      </c>
      <c r="CF556" s="186">
        <v>5</v>
      </c>
      <c r="CG556" s="186">
        <v>3</v>
      </c>
      <c r="CH556" s="101">
        <v>0</v>
      </c>
      <c r="CI556" s="101">
        <v>0</v>
      </c>
      <c r="CJ556" s="101">
        <v>0</v>
      </c>
      <c r="CK556" s="101">
        <v>0</v>
      </c>
      <c r="CL556" s="101">
        <v>0</v>
      </c>
      <c r="CM556" s="101">
        <v>0</v>
      </c>
      <c r="CN556" s="101">
        <v>0</v>
      </c>
      <c r="CO556" s="101">
        <v>18</v>
      </c>
      <c r="CP556" s="220">
        <v>9</v>
      </c>
      <c r="CQ556" s="216">
        <v>428</v>
      </c>
      <c r="CR556" s="222">
        <v>2.1028037383177569E-2</v>
      </c>
      <c r="CS556" s="198">
        <v>0.45</v>
      </c>
      <c r="CT556" s="198">
        <v>21.4</v>
      </c>
      <c r="CU556" s="198">
        <v>0.46050000000000002</v>
      </c>
      <c r="CV556" s="198">
        <v>21.899333333333331</v>
      </c>
      <c r="CW556" s="222">
        <v>0.68333333333333346</v>
      </c>
      <c r="CX556" s="272">
        <v>0.140625</v>
      </c>
      <c r="CY556" s="272">
        <v>421385.45454545459</v>
      </c>
      <c r="CZ556" s="272">
        <v>361</v>
      </c>
      <c r="DA556" s="272"/>
      <c r="DB556" s="272"/>
      <c r="DC556" s="272"/>
      <c r="DD556" s="230">
        <f t="shared" si="72"/>
        <v>0.68333333333333346</v>
      </c>
      <c r="DE556" s="273">
        <f t="shared" si="73"/>
        <v>420</v>
      </c>
      <c r="DF556" s="14">
        <f t="shared" si="74"/>
        <v>18</v>
      </c>
      <c r="DG556" s="148">
        <f t="shared" si="75"/>
        <v>9</v>
      </c>
      <c r="DH556" s="148">
        <f t="shared" si="76"/>
        <v>0.1</v>
      </c>
      <c r="DI556" s="273">
        <f t="shared" si="77"/>
        <v>429</v>
      </c>
      <c r="DJ556" s="264">
        <f t="shared" si="78"/>
        <v>2.097902097902098E-2</v>
      </c>
      <c r="DL556" s="14" t="str">
        <f>IFERROR(#REF!-AP556,"")</f>
        <v/>
      </c>
      <c r="DN556" s="274" t="str">
        <f>IFERROR(#REF!-M556,"")</f>
        <v/>
      </c>
      <c r="DO556" s="186" t="e">
        <f>IF(#REF!&gt;AQ556,0,1)</f>
        <v>#REF!</v>
      </c>
      <c r="DP556" s="186">
        <f t="shared" si="79"/>
        <v>1</v>
      </c>
      <c r="DQ556" s="186">
        <f t="shared" si="80"/>
        <v>1</v>
      </c>
      <c r="DR556" s="186"/>
      <c r="DS556" s="186"/>
      <c r="DT556" s="186"/>
      <c r="DU556" s="186"/>
      <c r="DV556" s="186"/>
      <c r="DW556" s="186"/>
      <c r="DX556" s="186"/>
      <c r="DY556" s="186"/>
      <c r="DZ556" s="186"/>
      <c r="EA556" s="186"/>
      <c r="EB556" s="186"/>
      <c r="EC556" s="186"/>
      <c r="ED556" s="186"/>
      <c r="EE556" s="186"/>
      <c r="EF556" s="186"/>
      <c r="EG556" s="186"/>
      <c r="EH556" s="186"/>
      <c r="EI556" s="186"/>
      <c r="EJ556" s="186"/>
    </row>
    <row r="557" spans="1:140" s="195" customFormat="1" ht="31.5" hidden="1" customHeight="1" x14ac:dyDescent="0.2">
      <c r="A557" s="214">
        <v>44926</v>
      </c>
      <c r="B557" s="194">
        <v>31</v>
      </c>
      <c r="C557" s="194">
        <v>1</v>
      </c>
      <c r="D557" s="193">
        <v>2023</v>
      </c>
      <c r="E557" s="194">
        <v>47</v>
      </c>
      <c r="F557" s="194">
        <v>122</v>
      </c>
      <c r="G557" s="194">
        <v>3</v>
      </c>
      <c r="H557" s="207" t="s">
        <v>215</v>
      </c>
      <c r="I557" s="148" t="s">
        <v>216</v>
      </c>
      <c r="J557" s="148" t="s">
        <v>217</v>
      </c>
      <c r="K557" s="148">
        <v>2</v>
      </c>
      <c r="L557" s="148">
        <v>1</v>
      </c>
      <c r="M557" s="208">
        <v>280</v>
      </c>
      <c r="N557" s="209">
        <v>267</v>
      </c>
      <c r="O557" s="210">
        <v>292</v>
      </c>
      <c r="P557" s="196">
        <v>405</v>
      </c>
      <c r="Q557" s="196"/>
      <c r="R557" s="196">
        <v>415</v>
      </c>
      <c r="S557" s="196"/>
      <c r="T557" s="196">
        <v>395</v>
      </c>
      <c r="U557" s="196">
        <v>281</v>
      </c>
      <c r="V557" s="196"/>
      <c r="W557" s="196">
        <v>301</v>
      </c>
      <c r="X557" s="196"/>
      <c r="Y557" s="196">
        <v>280</v>
      </c>
      <c r="Z557" s="197">
        <v>106</v>
      </c>
      <c r="AA557" s="197">
        <v>109</v>
      </c>
      <c r="AB557" s="196">
        <v>332</v>
      </c>
      <c r="AC557" s="196"/>
      <c r="AD557" s="196">
        <v>345</v>
      </c>
      <c r="AE557" s="196"/>
      <c r="AF557" s="196">
        <v>349</v>
      </c>
      <c r="AG557" s="196">
        <v>279</v>
      </c>
      <c r="AH557" s="196"/>
      <c r="AI557" s="196">
        <v>282</v>
      </c>
      <c r="AJ557" s="196"/>
      <c r="AK557" s="196">
        <v>291</v>
      </c>
      <c r="AL557" s="197">
        <v>102</v>
      </c>
      <c r="AM557" s="197">
        <v>100</v>
      </c>
      <c r="AN557" s="271">
        <v>373.5</v>
      </c>
      <c r="AO557" s="271">
        <v>285.66666666666669</v>
      </c>
      <c r="AP557" s="218">
        <v>64</v>
      </c>
      <c r="AQ557" s="219">
        <v>113</v>
      </c>
      <c r="AR557" s="217">
        <v>69.064748201438846</v>
      </c>
      <c r="AS557" s="217">
        <v>104.25</v>
      </c>
      <c r="AT557" s="217"/>
      <c r="AU557" s="217"/>
      <c r="AV557" s="217"/>
      <c r="AW557" s="217">
        <v>3</v>
      </c>
      <c r="AX557" s="217">
        <v>3</v>
      </c>
      <c r="AY557" s="217"/>
      <c r="AZ557" s="217"/>
      <c r="BA557" s="217"/>
      <c r="BB557" s="217"/>
      <c r="BC557" s="217"/>
      <c r="BD557" s="217"/>
      <c r="BE557" s="217"/>
      <c r="BF557" s="217"/>
      <c r="BG557" s="217"/>
      <c r="BH557" s="217"/>
      <c r="BI557" s="217">
        <v>4</v>
      </c>
      <c r="BJ557" s="217">
        <v>3</v>
      </c>
      <c r="BK557" s="217">
        <v>1</v>
      </c>
      <c r="BL557" s="217"/>
      <c r="BM557" s="217"/>
      <c r="BN557" s="217"/>
      <c r="BO557" s="217"/>
      <c r="BP557" s="217"/>
      <c r="BQ557" s="217"/>
      <c r="BR557" s="186" t="s">
        <v>194</v>
      </c>
      <c r="BS557" s="186" t="s">
        <v>195</v>
      </c>
      <c r="BT557" s="186" t="s">
        <v>218</v>
      </c>
      <c r="BU557" s="186" t="s">
        <v>219</v>
      </c>
      <c r="BV557" s="186">
        <v>52</v>
      </c>
      <c r="BW557" s="186" t="s">
        <v>220</v>
      </c>
      <c r="BX557" s="186" t="s">
        <v>198</v>
      </c>
      <c r="BY557" s="221">
        <v>1.4999999999999999E-2</v>
      </c>
      <c r="BZ557" s="217">
        <v>6</v>
      </c>
      <c r="CA557" s="217">
        <v>6</v>
      </c>
      <c r="CB557" s="217">
        <v>6</v>
      </c>
      <c r="CC557" s="217">
        <v>8</v>
      </c>
      <c r="CD557" s="217">
        <v>8</v>
      </c>
      <c r="CE557" s="217">
        <v>8</v>
      </c>
      <c r="CF557" s="186">
        <v>7</v>
      </c>
      <c r="CG557" s="186">
        <v>6</v>
      </c>
      <c r="CH557" s="101">
        <v>1</v>
      </c>
      <c r="CI557" s="101">
        <v>0</v>
      </c>
      <c r="CJ557" s="101">
        <v>0</v>
      </c>
      <c r="CK557" s="101">
        <v>0</v>
      </c>
      <c r="CL557" s="101">
        <v>0</v>
      </c>
      <c r="CM557" s="101">
        <v>0</v>
      </c>
      <c r="CN557" s="101">
        <v>0</v>
      </c>
      <c r="CO557" s="101">
        <v>14</v>
      </c>
      <c r="CP557" s="220">
        <v>14</v>
      </c>
      <c r="CQ557" s="216">
        <v>14</v>
      </c>
      <c r="CR557" s="222">
        <v>1</v>
      </c>
      <c r="CS557" s="198">
        <v>3.92</v>
      </c>
      <c r="CT557" s="198">
        <v>3.92</v>
      </c>
      <c r="CU557" s="198">
        <v>3.999333333333333</v>
      </c>
      <c r="CV557" s="198">
        <v>3.999333333333333</v>
      </c>
      <c r="CW557" s="222">
        <v>0.33392857142857141</v>
      </c>
      <c r="CX557" s="272">
        <v>0.20270833333333341</v>
      </c>
      <c r="CY557" s="272">
        <v>14702.54545454546</v>
      </c>
      <c r="CZ557" s="272">
        <v>361</v>
      </c>
      <c r="DA557" s="272"/>
      <c r="DB557" s="272"/>
      <c r="DC557" s="272"/>
      <c r="DD557" s="230">
        <f t="shared" si="72"/>
        <v>0.33392857142857141</v>
      </c>
      <c r="DE557" s="273">
        <f t="shared" si="73"/>
        <v>0</v>
      </c>
      <c r="DF557" s="14">
        <f t="shared" si="74"/>
        <v>14</v>
      </c>
      <c r="DG557" s="148">
        <f t="shared" si="75"/>
        <v>14</v>
      </c>
      <c r="DH557" s="148">
        <f t="shared" si="76"/>
        <v>0.2</v>
      </c>
      <c r="DI557" s="273">
        <f t="shared" si="77"/>
        <v>14</v>
      </c>
      <c r="DJ557" s="264">
        <f t="shared" si="78"/>
        <v>1</v>
      </c>
      <c r="DL557" s="14" t="str">
        <f>IFERROR(#REF!-AP557,"")</f>
        <v/>
      </c>
      <c r="DN557" s="274" t="str">
        <f>IFERROR(#REF!-M557,"")</f>
        <v/>
      </c>
      <c r="DO557" s="186" t="e">
        <f>IF(#REF!&gt;AQ557,0,1)</f>
        <v>#REF!</v>
      </c>
      <c r="DP557" s="186">
        <f t="shared" si="79"/>
        <v>1</v>
      </c>
      <c r="DQ557" s="186">
        <f t="shared" si="80"/>
        <v>1</v>
      </c>
      <c r="DR557" s="186"/>
      <c r="DS557" s="186"/>
      <c r="DT557" s="186"/>
      <c r="DU557" s="186"/>
      <c r="DV557" s="186"/>
      <c r="DW557" s="186"/>
      <c r="DX557" s="186"/>
      <c r="DY557" s="186"/>
      <c r="DZ557" s="186"/>
      <c r="EA557" s="186"/>
      <c r="EB557" s="186"/>
      <c r="EC557" s="186"/>
      <c r="ED557" s="186"/>
      <c r="EE557" s="186"/>
      <c r="EF557" s="186"/>
      <c r="EG557" s="186"/>
      <c r="EH557" s="186"/>
      <c r="EI557" s="186"/>
      <c r="EJ557" s="186"/>
    </row>
    <row r="558" spans="1:140" s="195" customFormat="1" ht="31.5" hidden="1" customHeight="1" x14ac:dyDescent="0.2">
      <c r="A558" s="214">
        <v>44926</v>
      </c>
      <c r="B558" s="194">
        <v>31</v>
      </c>
      <c r="C558" s="194">
        <v>1</v>
      </c>
      <c r="D558" s="193">
        <v>2023</v>
      </c>
      <c r="E558" s="194">
        <v>376</v>
      </c>
      <c r="F558" s="194">
        <v>438</v>
      </c>
      <c r="G558" s="194">
        <v>4</v>
      </c>
      <c r="H558" s="207" t="s">
        <v>225</v>
      </c>
      <c r="I558" s="148" t="s">
        <v>226</v>
      </c>
      <c r="J558" s="148" t="s">
        <v>193</v>
      </c>
      <c r="K558" s="148">
        <v>3</v>
      </c>
      <c r="L558" s="148">
        <v>2</v>
      </c>
      <c r="M558" s="208">
        <v>335</v>
      </c>
      <c r="N558" s="209">
        <v>315</v>
      </c>
      <c r="O558" s="210">
        <v>358</v>
      </c>
      <c r="P558" s="196">
        <v>553</v>
      </c>
      <c r="Q558" s="196"/>
      <c r="R558" s="196">
        <v>584</v>
      </c>
      <c r="S558" s="196"/>
      <c r="T558" s="196">
        <v>574</v>
      </c>
      <c r="U558" s="196">
        <v>332</v>
      </c>
      <c r="V558" s="196"/>
      <c r="W558" s="196">
        <v>359</v>
      </c>
      <c r="X558" s="196"/>
      <c r="Y558" s="196">
        <v>354</v>
      </c>
      <c r="Z558" s="197">
        <v>141</v>
      </c>
      <c r="AA558" s="197">
        <v>145</v>
      </c>
      <c r="AB558" s="196">
        <v>498</v>
      </c>
      <c r="AC558" s="196"/>
      <c r="AD558" s="196">
        <v>483</v>
      </c>
      <c r="AE558" s="196"/>
      <c r="AF558" s="196">
        <v>514</v>
      </c>
      <c r="AG558" s="196">
        <v>361</v>
      </c>
      <c r="AH558" s="196"/>
      <c r="AI558" s="196">
        <v>355</v>
      </c>
      <c r="AJ558" s="196"/>
      <c r="AK558" s="196">
        <v>358</v>
      </c>
      <c r="AL558" s="197">
        <v>140</v>
      </c>
      <c r="AM558" s="197">
        <v>144</v>
      </c>
      <c r="AN558" s="271">
        <v>534.33333333333337</v>
      </c>
      <c r="AO558" s="271">
        <v>353.16666666666669</v>
      </c>
      <c r="AP558" s="218">
        <v>75</v>
      </c>
      <c r="AQ558" s="219">
        <v>144</v>
      </c>
      <c r="AR558" s="217">
        <v>75.78947368421052</v>
      </c>
      <c r="AS558" s="217">
        <v>142.5</v>
      </c>
      <c r="AT558" s="217"/>
      <c r="AU558" s="217"/>
      <c r="AV558" s="217">
        <v>204</v>
      </c>
      <c r="AW558" s="217">
        <v>28</v>
      </c>
      <c r="AX558" s="217">
        <v>10</v>
      </c>
      <c r="AY558" s="217"/>
      <c r="AZ558" s="217"/>
      <c r="BA558" s="217"/>
      <c r="BB558" s="217"/>
      <c r="BC558" s="217"/>
      <c r="BD558" s="217"/>
      <c r="BE558" s="217"/>
      <c r="BF558" s="217"/>
      <c r="BG558" s="217"/>
      <c r="BH558" s="217"/>
      <c r="BI558" s="217">
        <v>10</v>
      </c>
      <c r="BJ558" s="217">
        <v>6</v>
      </c>
      <c r="BK558" s="217">
        <v>2</v>
      </c>
      <c r="BL558" s="217"/>
      <c r="BM558" s="217"/>
      <c r="BN558" s="217"/>
      <c r="BO558" s="217"/>
      <c r="BP558" s="217"/>
      <c r="BQ558" s="217"/>
      <c r="BR558" s="186" t="s">
        <v>194</v>
      </c>
      <c r="BS558" s="186" t="s">
        <v>195</v>
      </c>
      <c r="BT558" s="186" t="s">
        <v>227</v>
      </c>
      <c r="BU558" s="186" t="s">
        <v>197</v>
      </c>
      <c r="BV558" s="186">
        <v>52</v>
      </c>
      <c r="BW558" s="186" t="s">
        <v>228</v>
      </c>
      <c r="BX558" s="186" t="s">
        <v>198</v>
      </c>
      <c r="BY558" s="221">
        <v>1.4999999999999999E-2</v>
      </c>
      <c r="BZ558" s="217">
        <v>38</v>
      </c>
      <c r="CA558" s="217">
        <v>19</v>
      </c>
      <c r="CB558" s="217">
        <v>223</v>
      </c>
      <c r="CC558" s="217">
        <v>18</v>
      </c>
      <c r="CD558" s="217">
        <v>9</v>
      </c>
      <c r="CE558" s="217">
        <v>9</v>
      </c>
      <c r="CF558" s="186">
        <v>19</v>
      </c>
      <c r="CG558" s="186">
        <v>8</v>
      </c>
      <c r="CH558" s="101">
        <v>1</v>
      </c>
      <c r="CI558" s="101">
        <v>0</v>
      </c>
      <c r="CJ558" s="101">
        <v>0</v>
      </c>
      <c r="CK558" s="101">
        <v>0</v>
      </c>
      <c r="CL558" s="101">
        <v>0</v>
      </c>
      <c r="CM558" s="101">
        <v>0</v>
      </c>
      <c r="CN558" s="101">
        <v>0</v>
      </c>
      <c r="CO558" s="101">
        <v>56</v>
      </c>
      <c r="CP558" s="220">
        <v>28</v>
      </c>
      <c r="CQ558" s="216">
        <v>232</v>
      </c>
      <c r="CR558" s="222">
        <v>0.1206896551724138</v>
      </c>
      <c r="CS558" s="198">
        <v>9.3800000000000008</v>
      </c>
      <c r="CT558" s="198">
        <v>77.72</v>
      </c>
      <c r="CU558" s="198">
        <v>9.8886666666666674</v>
      </c>
      <c r="CV558" s="198">
        <v>81.934666666666672</v>
      </c>
      <c r="CW558" s="222">
        <v>0.59502487562189066</v>
      </c>
      <c r="CX558" s="272">
        <v>0.36944444444444452</v>
      </c>
      <c r="CY558" s="272">
        <v>285518.18181818182</v>
      </c>
      <c r="CZ558" s="272">
        <v>361</v>
      </c>
      <c r="DA558" s="272"/>
      <c r="DB558" s="272"/>
      <c r="DC558" s="272"/>
      <c r="DD558" s="230">
        <f t="shared" si="72"/>
        <v>0.59502487562189066</v>
      </c>
      <c r="DE558" s="273">
        <f t="shared" si="73"/>
        <v>204</v>
      </c>
      <c r="DF558" s="14">
        <f t="shared" si="74"/>
        <v>56</v>
      </c>
      <c r="DG558" s="148">
        <f t="shared" si="75"/>
        <v>28</v>
      </c>
      <c r="DH558" s="148">
        <f t="shared" si="76"/>
        <v>0.4</v>
      </c>
      <c r="DI558" s="273">
        <f t="shared" si="77"/>
        <v>232</v>
      </c>
      <c r="DJ558" s="264">
        <f t="shared" si="78"/>
        <v>0.1206896551724138</v>
      </c>
      <c r="DL558" s="14" t="str">
        <f>IFERROR(#REF!-AP558,"")</f>
        <v/>
      </c>
      <c r="DN558" s="274" t="str">
        <f>IFERROR(#REF!-M558,"")</f>
        <v/>
      </c>
      <c r="DO558" s="186" t="e">
        <f>IF(#REF!&gt;AQ558,0,1)</f>
        <v>#REF!</v>
      </c>
      <c r="DP558" s="186">
        <f t="shared" si="79"/>
        <v>1</v>
      </c>
      <c r="DQ558" s="186">
        <f t="shared" si="80"/>
        <v>1</v>
      </c>
      <c r="DR558" s="186"/>
      <c r="DS558" s="186"/>
      <c r="DT558" s="186"/>
      <c r="DU558" s="186"/>
      <c r="DV558" s="186"/>
      <c r="DW558" s="186"/>
      <c r="DX558" s="186"/>
      <c r="DY558" s="186"/>
      <c r="DZ558" s="186"/>
      <c r="EA558" s="186"/>
      <c r="EB558" s="186"/>
      <c r="EC558" s="186"/>
      <c r="ED558" s="186"/>
      <c r="EE558" s="186"/>
      <c r="EF558" s="186"/>
      <c r="EG558" s="186"/>
      <c r="EH558" s="186"/>
      <c r="EI558" s="186"/>
      <c r="EJ558" s="186"/>
    </row>
    <row r="559" spans="1:140" s="195" customFormat="1" ht="31.5" hidden="1" customHeight="1" x14ac:dyDescent="0.2">
      <c r="A559" s="214">
        <v>44926</v>
      </c>
      <c r="B559" s="194">
        <v>31</v>
      </c>
      <c r="C559" s="194">
        <v>1</v>
      </c>
      <c r="D559" s="193">
        <v>2023</v>
      </c>
      <c r="E559" s="194">
        <v>137</v>
      </c>
      <c r="F559" s="194">
        <v>168</v>
      </c>
      <c r="G559" s="194">
        <v>5</v>
      </c>
      <c r="H559" s="207" t="s">
        <v>229</v>
      </c>
      <c r="I559" s="148" t="s">
        <v>230</v>
      </c>
      <c r="J559" s="148" t="s">
        <v>193</v>
      </c>
      <c r="K559" s="148">
        <v>3</v>
      </c>
      <c r="L559" s="148">
        <v>2</v>
      </c>
      <c r="M559" s="208">
        <v>619</v>
      </c>
      <c r="N559" s="209">
        <v>575</v>
      </c>
      <c r="O559" s="210">
        <v>662</v>
      </c>
      <c r="P559" s="196"/>
      <c r="Q559" s="196"/>
      <c r="R559" s="196">
        <v>800</v>
      </c>
      <c r="S559" s="196"/>
      <c r="T559" s="196">
        <v>753</v>
      </c>
      <c r="U559" s="196"/>
      <c r="V559" s="196"/>
      <c r="W559" s="196">
        <v>637</v>
      </c>
      <c r="X559" s="196"/>
      <c r="Y559" s="196">
        <v>624</v>
      </c>
      <c r="Z559" s="197"/>
      <c r="AA559" s="197"/>
      <c r="AB559" s="196">
        <v>795</v>
      </c>
      <c r="AC559" s="196"/>
      <c r="AD559" s="196">
        <v>819</v>
      </c>
      <c r="AE559" s="196"/>
      <c r="AF559" s="196">
        <v>824</v>
      </c>
      <c r="AG559" s="196">
        <v>645</v>
      </c>
      <c r="AH559" s="196"/>
      <c r="AI559" s="196">
        <v>639</v>
      </c>
      <c r="AJ559" s="196"/>
      <c r="AK559" s="196">
        <v>647</v>
      </c>
      <c r="AL559" s="197"/>
      <c r="AM559" s="197"/>
      <c r="AN559" s="271">
        <v>798.2</v>
      </c>
      <c r="AO559" s="271">
        <v>638.4</v>
      </c>
      <c r="AP559" s="218">
        <v>90</v>
      </c>
      <c r="AQ559" s="219">
        <v>116</v>
      </c>
      <c r="AR559" s="217"/>
      <c r="AS559" s="217"/>
      <c r="AT559" s="217"/>
      <c r="AU559" s="217"/>
      <c r="AV559" s="217"/>
      <c r="AW559" s="217">
        <v>2</v>
      </c>
      <c r="AX559" s="217">
        <v>2</v>
      </c>
      <c r="AY559" s="217"/>
      <c r="AZ559" s="217"/>
      <c r="BA559" s="217"/>
      <c r="BB559" s="217"/>
      <c r="BC559" s="217"/>
      <c r="BD559" s="217"/>
      <c r="BE559" s="217"/>
      <c r="BF559" s="217"/>
      <c r="BG559" s="217"/>
      <c r="BH559" s="217">
        <v>1320</v>
      </c>
      <c r="BI559" s="217">
        <v>2</v>
      </c>
      <c r="BJ559" s="217">
        <v>4</v>
      </c>
      <c r="BK559" s="217">
        <v>2</v>
      </c>
      <c r="BL559" s="217"/>
      <c r="BM559" s="217"/>
      <c r="BN559" s="217"/>
      <c r="BO559" s="217"/>
      <c r="BP559" s="217"/>
      <c r="BQ559" s="217"/>
      <c r="BR559" s="186" t="s">
        <v>223</v>
      </c>
      <c r="BS559" s="186"/>
      <c r="BT559" s="186"/>
      <c r="BU559" s="186"/>
      <c r="BV559" s="186">
        <v>52</v>
      </c>
      <c r="BW559" s="186" t="s">
        <v>229</v>
      </c>
      <c r="BX559" s="186" t="s">
        <v>198</v>
      </c>
      <c r="BY559" s="221">
        <v>1.4999999999999999E-2</v>
      </c>
      <c r="BZ559" s="217">
        <v>4</v>
      </c>
      <c r="CA559" s="217">
        <v>2</v>
      </c>
      <c r="CB559" s="217">
        <v>2</v>
      </c>
      <c r="CC559" s="217">
        <v>8</v>
      </c>
      <c r="CD559" s="217">
        <v>4</v>
      </c>
      <c r="CE559" s="217">
        <v>1324</v>
      </c>
      <c r="CF559" s="186">
        <v>2</v>
      </c>
      <c r="CG559" s="186">
        <v>3</v>
      </c>
      <c r="CH559" s="101">
        <v>1</v>
      </c>
      <c r="CI559" s="101">
        <v>0</v>
      </c>
      <c r="CJ559" s="101">
        <v>0</v>
      </c>
      <c r="CK559" s="101">
        <v>0</v>
      </c>
      <c r="CL559" s="101">
        <v>0</v>
      </c>
      <c r="CM559" s="101">
        <v>0</v>
      </c>
      <c r="CN559" s="101">
        <v>0</v>
      </c>
      <c r="CO559" s="101">
        <v>12</v>
      </c>
      <c r="CP559" s="220">
        <v>6</v>
      </c>
      <c r="CQ559" s="216">
        <v>1326</v>
      </c>
      <c r="CR559" s="222">
        <v>4.5248868778280547E-3</v>
      </c>
      <c r="CS559" s="198">
        <v>3.714</v>
      </c>
      <c r="CT559" s="198">
        <v>820.79399999999998</v>
      </c>
      <c r="CU559" s="198">
        <v>3.8304</v>
      </c>
      <c r="CV559" s="198">
        <v>846.51840000000004</v>
      </c>
      <c r="CW559" s="222">
        <v>0.28949919224555742</v>
      </c>
      <c r="CX559" s="272"/>
      <c r="CY559" s="272">
        <v>1958260.9090909089</v>
      </c>
      <c r="CZ559" s="272">
        <v>361</v>
      </c>
      <c r="DA559" s="272"/>
      <c r="DB559" s="272"/>
      <c r="DC559" s="272"/>
      <c r="DD559" s="230">
        <f t="shared" si="72"/>
        <v>0.28949919224555742</v>
      </c>
      <c r="DE559" s="273">
        <f t="shared" si="73"/>
        <v>1320</v>
      </c>
      <c r="DF559" s="14">
        <f t="shared" si="74"/>
        <v>12</v>
      </c>
      <c r="DG559" s="148">
        <f t="shared" si="75"/>
        <v>6</v>
      </c>
      <c r="DH559" s="148" t="str">
        <f t="shared" si="76"/>
        <v/>
      </c>
      <c r="DI559" s="273">
        <f t="shared" si="77"/>
        <v>1326</v>
      </c>
      <c r="DJ559" s="264">
        <f t="shared" si="78"/>
        <v>4.5248868778280547E-3</v>
      </c>
      <c r="DL559" s="14" t="str">
        <f>IFERROR(#REF!-AP559,"")</f>
        <v/>
      </c>
      <c r="DN559" s="274" t="str">
        <f>IFERROR(#REF!-M559,"")</f>
        <v/>
      </c>
      <c r="DO559" s="186" t="e">
        <f>IF(#REF!&gt;AQ559,0,1)</f>
        <v>#REF!</v>
      </c>
      <c r="DP559" s="186">
        <f t="shared" si="79"/>
        <v>1</v>
      </c>
      <c r="DQ559" s="186">
        <f t="shared" si="80"/>
        <v>1</v>
      </c>
      <c r="DR559" s="186"/>
      <c r="DS559" s="186"/>
      <c r="DT559" s="186"/>
      <c r="DU559" s="186"/>
      <c r="DV559" s="186"/>
      <c r="DW559" s="186"/>
      <c r="DX559" s="186"/>
      <c r="DY559" s="186"/>
      <c r="DZ559" s="186"/>
      <c r="EA559" s="186"/>
      <c r="EB559" s="186"/>
      <c r="EC559" s="186"/>
      <c r="ED559" s="186"/>
      <c r="EE559" s="186"/>
      <c r="EF559" s="186"/>
      <c r="EG559" s="186"/>
      <c r="EH559" s="186"/>
      <c r="EI559" s="186"/>
      <c r="EJ559" s="186"/>
    </row>
    <row r="560" spans="1:140" s="195" customFormat="1" ht="31.5" hidden="1" customHeight="1" x14ac:dyDescent="0.2">
      <c r="A560" s="214">
        <v>44926</v>
      </c>
      <c r="B560" s="194">
        <v>31</v>
      </c>
      <c r="C560" s="194">
        <v>1</v>
      </c>
      <c r="D560" s="193">
        <v>2023</v>
      </c>
      <c r="E560" s="194">
        <v>137</v>
      </c>
      <c r="F560" s="194">
        <v>273</v>
      </c>
      <c r="G560" s="194">
        <v>5</v>
      </c>
      <c r="H560" s="207" t="s">
        <v>231</v>
      </c>
      <c r="I560" s="148" t="s">
        <v>232</v>
      </c>
      <c r="J560" s="148" t="s">
        <v>193</v>
      </c>
      <c r="K560" s="148">
        <v>3</v>
      </c>
      <c r="L560" s="148">
        <v>2</v>
      </c>
      <c r="M560" s="208">
        <v>564</v>
      </c>
      <c r="N560" s="209">
        <v>524</v>
      </c>
      <c r="O560" s="210">
        <v>603</v>
      </c>
      <c r="P560" s="196">
        <v>690</v>
      </c>
      <c r="Q560" s="196"/>
      <c r="R560" s="196"/>
      <c r="S560" s="196"/>
      <c r="T560" s="196"/>
      <c r="U560" s="196">
        <v>578</v>
      </c>
      <c r="V560" s="196"/>
      <c r="W560" s="196"/>
      <c r="X560" s="196"/>
      <c r="Y560" s="196"/>
      <c r="Z560" s="197">
        <v>150</v>
      </c>
      <c r="AA560" s="197">
        <v>167</v>
      </c>
      <c r="AB560" s="196"/>
      <c r="AC560" s="196"/>
      <c r="AD560" s="196"/>
      <c r="AE560" s="196"/>
      <c r="AF560" s="196"/>
      <c r="AG560" s="196"/>
      <c r="AH560" s="196"/>
      <c r="AI560" s="196"/>
      <c r="AJ560" s="196"/>
      <c r="AK560" s="196"/>
      <c r="AL560" s="197">
        <v>150</v>
      </c>
      <c r="AM560" s="197">
        <v>150</v>
      </c>
      <c r="AN560" s="271">
        <v>690</v>
      </c>
      <c r="AO560" s="271">
        <v>578</v>
      </c>
      <c r="AP560" s="218">
        <v>93</v>
      </c>
      <c r="AQ560" s="219">
        <v>116</v>
      </c>
      <c r="AR560" s="217">
        <v>70.016207455429509</v>
      </c>
      <c r="AS560" s="217">
        <v>154.25</v>
      </c>
      <c r="AT560" s="217"/>
      <c r="AU560" s="217"/>
      <c r="AV560" s="217">
        <v>216</v>
      </c>
      <c r="AW560" s="217">
        <v>5</v>
      </c>
      <c r="AX560" s="217">
        <v>4</v>
      </c>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t="s">
        <v>223</v>
      </c>
      <c r="BS560" s="186"/>
      <c r="BT560" s="186"/>
      <c r="BU560" s="186"/>
      <c r="BV560" s="186">
        <v>52</v>
      </c>
      <c r="BW560" s="186" t="s">
        <v>229</v>
      </c>
      <c r="BX560" s="186" t="s">
        <v>198</v>
      </c>
      <c r="BY560" s="221">
        <v>1.4999999999999999E-2</v>
      </c>
      <c r="BZ560" s="217">
        <v>9</v>
      </c>
      <c r="CA560" s="217">
        <v>4.5</v>
      </c>
      <c r="CB560" s="217">
        <v>220</v>
      </c>
      <c r="CC560" s="217">
        <v>0</v>
      </c>
      <c r="CD560" s="217">
        <v>0</v>
      </c>
      <c r="CE560" s="217">
        <v>0</v>
      </c>
      <c r="CF560" s="186">
        <v>2</v>
      </c>
      <c r="CG560" s="186">
        <v>2</v>
      </c>
      <c r="CH560" s="101">
        <v>0</v>
      </c>
      <c r="CI560" s="101">
        <v>0</v>
      </c>
      <c r="CJ560" s="101">
        <v>0</v>
      </c>
      <c r="CK560" s="101">
        <v>0</v>
      </c>
      <c r="CL560" s="101">
        <v>0</v>
      </c>
      <c r="CM560" s="101">
        <v>0</v>
      </c>
      <c r="CN560" s="101">
        <v>0</v>
      </c>
      <c r="CO560" s="101">
        <v>9</v>
      </c>
      <c r="CP560" s="220">
        <v>4</v>
      </c>
      <c r="CQ560" s="216">
        <v>220</v>
      </c>
      <c r="CR560" s="222">
        <v>2.0454545454545451E-2</v>
      </c>
      <c r="CS560" s="198">
        <v>2.5379999999999998</v>
      </c>
      <c r="CT560" s="198">
        <v>124.08</v>
      </c>
      <c r="CU560" s="198">
        <v>2.601</v>
      </c>
      <c r="CV560" s="198">
        <v>127.16</v>
      </c>
      <c r="CW560" s="222">
        <v>0.2234042553191489</v>
      </c>
      <c r="CX560" s="272">
        <v>6.4270833333333319E-2</v>
      </c>
      <c r="CY560" s="272">
        <v>335730</v>
      </c>
      <c r="CZ560" s="272">
        <v>361</v>
      </c>
      <c r="DA560" s="272"/>
      <c r="DB560" s="272"/>
      <c r="DC560" s="272"/>
      <c r="DD560" s="230">
        <f t="shared" si="72"/>
        <v>0.22340425531914893</v>
      </c>
      <c r="DE560" s="273">
        <f t="shared" si="73"/>
        <v>216</v>
      </c>
      <c r="DF560" s="14">
        <f t="shared" si="74"/>
        <v>9</v>
      </c>
      <c r="DG560" s="148">
        <f t="shared" si="75"/>
        <v>5</v>
      </c>
      <c r="DH560" s="148">
        <f t="shared" si="76"/>
        <v>0.1</v>
      </c>
      <c r="DI560" s="273">
        <f t="shared" si="77"/>
        <v>221</v>
      </c>
      <c r="DJ560" s="264">
        <f t="shared" si="78"/>
        <v>2.2624434389140271E-2</v>
      </c>
      <c r="DL560" s="14" t="str">
        <f>IFERROR(#REF!-AP560,"")</f>
        <v/>
      </c>
      <c r="DN560" s="274" t="str">
        <f>IFERROR(#REF!-M560,"")</f>
        <v/>
      </c>
      <c r="DO560" s="186" t="e">
        <f>IF(#REF!&gt;AQ560,0,1)</f>
        <v>#REF!</v>
      </c>
      <c r="DP560" s="186">
        <f t="shared" si="79"/>
        <v>1</v>
      </c>
      <c r="DQ560" s="186">
        <f t="shared" si="80"/>
        <v>1</v>
      </c>
      <c r="DR560" s="186"/>
      <c r="DS560" s="186"/>
      <c r="DT560" s="186"/>
      <c r="DU560" s="186"/>
      <c r="DV560" s="186"/>
      <c r="DW560" s="186"/>
      <c r="DX560" s="186"/>
      <c r="DY560" s="186"/>
      <c r="DZ560" s="186"/>
      <c r="EA560" s="186"/>
      <c r="EB560" s="186"/>
      <c r="EC560" s="186"/>
      <c r="ED560" s="186"/>
      <c r="EE560" s="186"/>
      <c r="EF560" s="186"/>
      <c r="EG560" s="186"/>
      <c r="EH560" s="186"/>
      <c r="EI560" s="186"/>
      <c r="EJ560" s="186"/>
    </row>
    <row r="561" spans="1:140" s="195" customFormat="1" ht="31.5" hidden="1" customHeight="1" x14ac:dyDescent="0.2">
      <c r="A561" s="214">
        <v>44926</v>
      </c>
      <c r="B561" s="194">
        <v>31</v>
      </c>
      <c r="C561" s="194">
        <v>1</v>
      </c>
      <c r="D561" s="193">
        <v>2023</v>
      </c>
      <c r="E561" s="194">
        <v>243</v>
      </c>
      <c r="F561" s="194">
        <v>167</v>
      </c>
      <c r="G561" s="194">
        <v>6</v>
      </c>
      <c r="H561" s="207" t="s">
        <v>233</v>
      </c>
      <c r="I561" s="148" t="s">
        <v>234</v>
      </c>
      <c r="J561" s="148" t="s">
        <v>193</v>
      </c>
      <c r="K561" s="148">
        <v>2</v>
      </c>
      <c r="L561" s="148">
        <v>2</v>
      </c>
      <c r="M561" s="208">
        <v>888</v>
      </c>
      <c r="N561" s="209">
        <v>825</v>
      </c>
      <c r="O561" s="210">
        <v>950</v>
      </c>
      <c r="P561" s="196">
        <v>1000</v>
      </c>
      <c r="Q561" s="196"/>
      <c r="R561" s="196">
        <v>1040</v>
      </c>
      <c r="S561" s="196"/>
      <c r="T561" s="196">
        <v>1093</v>
      </c>
      <c r="U561" s="196">
        <v>915</v>
      </c>
      <c r="V561" s="196"/>
      <c r="W561" s="196">
        <v>888</v>
      </c>
      <c r="X561" s="196"/>
      <c r="Y561" s="196">
        <v>895</v>
      </c>
      <c r="Z561" s="197">
        <v>145</v>
      </c>
      <c r="AA561" s="197">
        <v>149</v>
      </c>
      <c r="AB561" s="196">
        <v>1127</v>
      </c>
      <c r="AC561" s="196"/>
      <c r="AD561" s="196">
        <v>1215</v>
      </c>
      <c r="AE561" s="196"/>
      <c r="AF561" s="196">
        <v>1109</v>
      </c>
      <c r="AG561" s="196">
        <v>844</v>
      </c>
      <c r="AH561" s="196"/>
      <c r="AI561" s="196">
        <v>900</v>
      </c>
      <c r="AJ561" s="196"/>
      <c r="AK561" s="196">
        <v>911</v>
      </c>
      <c r="AL561" s="197">
        <v>153</v>
      </c>
      <c r="AM561" s="197">
        <v>137</v>
      </c>
      <c r="AN561" s="271">
        <v>1097.333333333333</v>
      </c>
      <c r="AO561" s="271">
        <v>892.16666666666663</v>
      </c>
      <c r="AP561" s="218">
        <v>55</v>
      </c>
      <c r="AQ561" s="219">
        <v>131</v>
      </c>
      <c r="AR561" s="217">
        <v>49.315068493150683</v>
      </c>
      <c r="AS561" s="217">
        <v>146</v>
      </c>
      <c r="AT561" s="217"/>
      <c r="AU561" s="217"/>
      <c r="AV561" s="217"/>
      <c r="AW561" s="217">
        <v>3</v>
      </c>
      <c r="AX561" s="217">
        <v>3</v>
      </c>
      <c r="AY561" s="217"/>
      <c r="AZ561" s="217"/>
      <c r="BA561" s="217"/>
      <c r="BB561" s="217"/>
      <c r="BC561" s="217"/>
      <c r="BD561" s="217"/>
      <c r="BE561" s="217"/>
      <c r="BF561" s="217"/>
      <c r="BG561" s="217"/>
      <c r="BH561" s="217">
        <v>984</v>
      </c>
      <c r="BI561" s="217">
        <v>4</v>
      </c>
      <c r="BJ561" s="217">
        <v>2</v>
      </c>
      <c r="BK561" s="217">
        <v>2</v>
      </c>
      <c r="BL561" s="217"/>
      <c r="BM561" s="217"/>
      <c r="BN561" s="217"/>
      <c r="BO561" s="217"/>
      <c r="BP561" s="217"/>
      <c r="BQ561" s="217"/>
      <c r="BR561" s="186" t="s">
        <v>223</v>
      </c>
      <c r="BS561" s="186"/>
      <c r="BT561" s="186"/>
      <c r="BU561" s="186"/>
      <c r="BV561" s="186">
        <v>52</v>
      </c>
      <c r="BW561" s="186" t="s">
        <v>233</v>
      </c>
      <c r="BX561" s="186" t="s">
        <v>198</v>
      </c>
      <c r="BY561" s="221">
        <v>1.4999999999999999E-2</v>
      </c>
      <c r="BZ561" s="217">
        <v>6</v>
      </c>
      <c r="CA561" s="217">
        <v>3</v>
      </c>
      <c r="CB561" s="217">
        <v>3</v>
      </c>
      <c r="CC561" s="217">
        <v>8</v>
      </c>
      <c r="CD561" s="217">
        <v>4</v>
      </c>
      <c r="CE561" s="217">
        <v>988</v>
      </c>
      <c r="CF561" s="186">
        <v>3</v>
      </c>
      <c r="CG561" s="186">
        <v>2</v>
      </c>
      <c r="CH561" s="101">
        <v>1</v>
      </c>
      <c r="CI561" s="101">
        <v>0</v>
      </c>
      <c r="CJ561" s="101">
        <v>0</v>
      </c>
      <c r="CK561" s="101">
        <v>0</v>
      </c>
      <c r="CL561" s="101">
        <v>0</v>
      </c>
      <c r="CM561" s="101">
        <v>0</v>
      </c>
      <c r="CN561" s="101">
        <v>0</v>
      </c>
      <c r="CO561" s="101">
        <v>14</v>
      </c>
      <c r="CP561" s="220">
        <v>7</v>
      </c>
      <c r="CQ561" s="216">
        <v>991</v>
      </c>
      <c r="CR561" s="222">
        <v>7.0635721493440967E-3</v>
      </c>
      <c r="CS561" s="198">
        <v>6.2160000000000002</v>
      </c>
      <c r="CT561" s="198">
        <v>880.00800000000004</v>
      </c>
      <c r="CU561" s="198">
        <v>6.2451666666666661</v>
      </c>
      <c r="CV561" s="198">
        <v>884.13716666666664</v>
      </c>
      <c r="CW561" s="222">
        <v>0.23573573573573561</v>
      </c>
      <c r="CX561" s="272">
        <v>0.14194444444444451</v>
      </c>
      <c r="CY561" s="272">
        <v>894377.5</v>
      </c>
      <c r="CZ561" s="272">
        <v>361</v>
      </c>
      <c r="DA561" s="272"/>
      <c r="DB561" s="272"/>
      <c r="DC561" s="272"/>
      <c r="DD561" s="230">
        <f t="shared" si="72"/>
        <v>0.23573573573573539</v>
      </c>
      <c r="DE561" s="273">
        <f t="shared" si="73"/>
        <v>984</v>
      </c>
      <c r="DF561" s="14">
        <f t="shared" si="74"/>
        <v>14</v>
      </c>
      <c r="DG561" s="148">
        <f t="shared" si="75"/>
        <v>7</v>
      </c>
      <c r="DH561" s="148">
        <f t="shared" si="76"/>
        <v>0.1</v>
      </c>
      <c r="DI561" s="273">
        <f t="shared" si="77"/>
        <v>991</v>
      </c>
      <c r="DJ561" s="264">
        <f t="shared" si="78"/>
        <v>7.0635721493440967E-3</v>
      </c>
      <c r="DL561" s="14" t="str">
        <f>IFERROR(#REF!-AP561,"")</f>
        <v/>
      </c>
      <c r="DN561" s="274" t="str">
        <f>IFERROR(#REF!-M561,"")</f>
        <v/>
      </c>
      <c r="DO561" s="186" t="e">
        <f>IF(#REF!&gt;AQ561,0,1)</f>
        <v>#REF!</v>
      </c>
      <c r="DP561" s="186">
        <f t="shared" si="79"/>
        <v>1</v>
      </c>
      <c r="DQ561" s="186">
        <f t="shared" si="80"/>
        <v>1</v>
      </c>
      <c r="DR561" s="186"/>
      <c r="DS561" s="186"/>
      <c r="DT561" s="186"/>
      <c r="DU561" s="186"/>
      <c r="DV561" s="186"/>
      <c r="DW561" s="186"/>
      <c r="DX561" s="186"/>
      <c r="DY561" s="186"/>
      <c r="DZ561" s="186"/>
      <c r="EA561" s="186"/>
      <c r="EB561" s="186"/>
      <c r="EC561" s="186"/>
      <c r="ED561" s="186"/>
      <c r="EE561" s="186"/>
      <c r="EF561" s="186"/>
      <c r="EG561" s="186"/>
      <c r="EH561" s="186"/>
      <c r="EI561" s="186"/>
      <c r="EJ561" s="186"/>
    </row>
    <row r="562" spans="1:140" s="195" customFormat="1" ht="31.5" hidden="1" customHeight="1" x14ac:dyDescent="0.2">
      <c r="A562" s="214">
        <v>44926</v>
      </c>
      <c r="B562" s="194">
        <v>31</v>
      </c>
      <c r="C562" s="194">
        <v>1</v>
      </c>
      <c r="D562" s="193">
        <v>2023</v>
      </c>
      <c r="E562" s="194">
        <v>425</v>
      </c>
      <c r="F562" s="194">
        <v>674</v>
      </c>
      <c r="G562" s="194">
        <v>7</v>
      </c>
      <c r="H562" s="207" t="s">
        <v>238</v>
      </c>
      <c r="I562" s="148" t="s">
        <v>239</v>
      </c>
      <c r="J562" s="148" t="s">
        <v>217</v>
      </c>
      <c r="K562" s="148">
        <v>2</v>
      </c>
      <c r="L562" s="148">
        <v>1</v>
      </c>
      <c r="M562" s="208">
        <v>256</v>
      </c>
      <c r="N562" s="209">
        <v>240</v>
      </c>
      <c r="O562" s="210">
        <v>274</v>
      </c>
      <c r="P562" s="196">
        <v>395</v>
      </c>
      <c r="Q562" s="196"/>
      <c r="R562" s="196">
        <v>418</v>
      </c>
      <c r="S562" s="196"/>
      <c r="T562" s="196">
        <v>383</v>
      </c>
      <c r="U562" s="196">
        <v>290</v>
      </c>
      <c r="V562" s="196"/>
      <c r="W562" s="196">
        <v>295</v>
      </c>
      <c r="X562" s="196"/>
      <c r="Y562" s="196">
        <v>271</v>
      </c>
      <c r="Z562" s="197">
        <v>103</v>
      </c>
      <c r="AA562" s="197">
        <v>103</v>
      </c>
      <c r="AB562" s="196">
        <v>321</v>
      </c>
      <c r="AC562" s="196"/>
      <c r="AD562" s="196">
        <v>311</v>
      </c>
      <c r="AE562" s="196"/>
      <c r="AF562" s="196">
        <v>329</v>
      </c>
      <c r="AG562" s="196">
        <v>252</v>
      </c>
      <c r="AH562" s="196"/>
      <c r="AI562" s="196">
        <v>260</v>
      </c>
      <c r="AJ562" s="196"/>
      <c r="AK562" s="196">
        <v>265</v>
      </c>
      <c r="AL562" s="197">
        <v>121</v>
      </c>
      <c r="AM562" s="197">
        <v>97</v>
      </c>
      <c r="AN562" s="271">
        <v>359.5</v>
      </c>
      <c r="AO562" s="271">
        <v>272.16666666666669</v>
      </c>
      <c r="AP562" s="218">
        <v>60</v>
      </c>
      <c r="AQ562" s="219">
        <v>120</v>
      </c>
      <c r="AR562" s="217">
        <v>67.924528301886795</v>
      </c>
      <c r="AS562" s="217">
        <v>106</v>
      </c>
      <c r="AT562" s="217"/>
      <c r="AU562" s="217"/>
      <c r="AV562" s="217">
        <v>300</v>
      </c>
      <c r="AW562" s="217">
        <v>2</v>
      </c>
      <c r="AX562" s="217">
        <v>4</v>
      </c>
      <c r="AY562" s="217"/>
      <c r="AZ562" s="217"/>
      <c r="BA562" s="217"/>
      <c r="BB562" s="217"/>
      <c r="BC562" s="217"/>
      <c r="BD562" s="217"/>
      <c r="BE562" s="217"/>
      <c r="BF562" s="217"/>
      <c r="BG562" s="217"/>
      <c r="BH562" s="217"/>
      <c r="BI562" s="217">
        <v>2</v>
      </c>
      <c r="BJ562" s="217">
        <v>4</v>
      </c>
      <c r="BK562" s="217">
        <v>2</v>
      </c>
      <c r="BL562" s="217"/>
      <c r="BM562" s="217"/>
      <c r="BN562" s="217"/>
      <c r="BO562" s="217"/>
      <c r="BP562" s="217"/>
      <c r="BQ562" s="217"/>
      <c r="BR562" s="186" t="s">
        <v>194</v>
      </c>
      <c r="BS562" s="186" t="s">
        <v>195</v>
      </c>
      <c r="BT562" s="186" t="s">
        <v>240</v>
      </c>
      <c r="BU562" s="186" t="s">
        <v>219</v>
      </c>
      <c r="BV562" s="186">
        <v>52</v>
      </c>
      <c r="BW562" s="186" t="s">
        <v>238</v>
      </c>
      <c r="BX562" s="186" t="s">
        <v>198</v>
      </c>
      <c r="BY562" s="221">
        <v>1.4999999999999999E-2</v>
      </c>
      <c r="BZ562" s="217">
        <v>6</v>
      </c>
      <c r="CA562" s="217">
        <v>6</v>
      </c>
      <c r="CB562" s="217">
        <v>306</v>
      </c>
      <c r="CC562" s="217">
        <v>8</v>
      </c>
      <c r="CD562" s="217">
        <v>8</v>
      </c>
      <c r="CE562" s="217">
        <v>8</v>
      </c>
      <c r="CF562" s="186">
        <v>4</v>
      </c>
      <c r="CG562" s="186">
        <v>8</v>
      </c>
      <c r="CH562" s="101">
        <v>2</v>
      </c>
      <c r="CI562" s="101">
        <v>0</v>
      </c>
      <c r="CJ562" s="101">
        <v>0</v>
      </c>
      <c r="CK562" s="101">
        <v>0</v>
      </c>
      <c r="CL562" s="101">
        <v>0</v>
      </c>
      <c r="CM562" s="101">
        <v>0</v>
      </c>
      <c r="CN562" s="101">
        <v>0</v>
      </c>
      <c r="CO562" s="101">
        <v>14</v>
      </c>
      <c r="CP562" s="220">
        <v>14</v>
      </c>
      <c r="CQ562" s="216">
        <v>314</v>
      </c>
      <c r="CR562" s="222">
        <v>4.4585987261146487E-2</v>
      </c>
      <c r="CS562" s="198">
        <v>3.5840000000000001</v>
      </c>
      <c r="CT562" s="198">
        <v>80.384</v>
      </c>
      <c r="CU562" s="198">
        <v>3.8103333333333329</v>
      </c>
      <c r="CV562" s="198">
        <v>85.460333333333338</v>
      </c>
      <c r="CW562" s="222">
        <v>0.404296875</v>
      </c>
      <c r="CX562" s="272">
        <v>0.20611111111111111</v>
      </c>
      <c r="CY562" s="272">
        <v>309147.27272727282</v>
      </c>
      <c r="CZ562" s="272">
        <v>361</v>
      </c>
      <c r="DA562" s="272"/>
      <c r="DB562" s="272"/>
      <c r="DC562" s="272"/>
      <c r="DD562" s="230">
        <f t="shared" si="72"/>
        <v>0.404296875</v>
      </c>
      <c r="DE562" s="273">
        <f t="shared" si="73"/>
        <v>300</v>
      </c>
      <c r="DF562" s="14">
        <f t="shared" si="74"/>
        <v>14</v>
      </c>
      <c r="DG562" s="148">
        <f t="shared" si="75"/>
        <v>14</v>
      </c>
      <c r="DH562" s="148">
        <f t="shared" si="76"/>
        <v>0.2</v>
      </c>
      <c r="DI562" s="273">
        <f t="shared" si="77"/>
        <v>314</v>
      </c>
      <c r="DJ562" s="264">
        <f t="shared" si="78"/>
        <v>4.4585987261146494E-2</v>
      </c>
      <c r="DL562" s="14" t="str">
        <f>IFERROR(#REF!-AP562,"")</f>
        <v/>
      </c>
      <c r="DN562" s="274" t="str">
        <f>IFERROR(#REF!-M562,"")</f>
        <v/>
      </c>
      <c r="DO562" s="186" t="e">
        <f>IF(#REF!&gt;AQ562,0,1)</f>
        <v>#REF!</v>
      </c>
      <c r="DP562" s="186">
        <f t="shared" si="79"/>
        <v>1</v>
      </c>
      <c r="DQ562" s="186">
        <f t="shared" si="80"/>
        <v>1</v>
      </c>
      <c r="DR562" s="186"/>
      <c r="DS562" s="186"/>
      <c r="DT562" s="186"/>
      <c r="DU562" s="186"/>
      <c r="DV562" s="186"/>
      <c r="DW562" s="186"/>
      <c r="DX562" s="186"/>
      <c r="DY562" s="186"/>
      <c r="DZ562" s="186"/>
      <c r="EA562" s="186"/>
      <c r="EB562" s="186"/>
      <c r="EC562" s="186"/>
      <c r="ED562" s="186"/>
      <c r="EE562" s="186"/>
      <c r="EF562" s="186"/>
      <c r="EG562" s="186"/>
      <c r="EH562" s="186"/>
      <c r="EI562" s="186"/>
      <c r="EJ562" s="186"/>
    </row>
    <row r="563" spans="1:140" s="195" customFormat="1" ht="31.5" hidden="1" customHeight="1" x14ac:dyDescent="0.2">
      <c r="A563" s="214">
        <v>44926</v>
      </c>
      <c r="B563" s="194">
        <v>31</v>
      </c>
      <c r="C563" s="194">
        <v>1</v>
      </c>
      <c r="D563" s="193">
        <v>2023</v>
      </c>
      <c r="E563" s="194">
        <v>423</v>
      </c>
      <c r="F563" s="194">
        <v>669</v>
      </c>
      <c r="G563" s="194">
        <v>8</v>
      </c>
      <c r="H563" s="207" t="s">
        <v>241</v>
      </c>
      <c r="I563" s="148" t="s">
        <v>242</v>
      </c>
      <c r="J563" s="148" t="s">
        <v>193</v>
      </c>
      <c r="K563" s="148">
        <v>2</v>
      </c>
      <c r="L563" s="148">
        <v>2</v>
      </c>
      <c r="M563" s="208">
        <v>954</v>
      </c>
      <c r="N563" s="209">
        <v>897</v>
      </c>
      <c r="O563" s="210">
        <v>1021</v>
      </c>
      <c r="P563" s="196">
        <v>1273</v>
      </c>
      <c r="Q563" s="196"/>
      <c r="R563" s="196">
        <v>1267</v>
      </c>
      <c r="S563" s="196"/>
      <c r="T563" s="196">
        <v>1276</v>
      </c>
      <c r="U563" s="196">
        <v>1022</v>
      </c>
      <c r="V563" s="196"/>
      <c r="W563" s="196">
        <v>968</v>
      </c>
      <c r="X563" s="196"/>
      <c r="Y563" s="196">
        <v>994</v>
      </c>
      <c r="Z563" s="197">
        <v>197</v>
      </c>
      <c r="AA563" s="197">
        <v>197</v>
      </c>
      <c r="AB563" s="196">
        <v>1533</v>
      </c>
      <c r="AC563" s="196"/>
      <c r="AD563" s="196">
        <v>1483</v>
      </c>
      <c r="AE563" s="196"/>
      <c r="AF563" s="196">
        <v>1453</v>
      </c>
      <c r="AG563" s="196">
        <v>920</v>
      </c>
      <c r="AH563" s="196"/>
      <c r="AI563" s="196">
        <v>967</v>
      </c>
      <c r="AJ563" s="196"/>
      <c r="AK563" s="196">
        <v>978</v>
      </c>
      <c r="AL563" s="197">
        <v>176</v>
      </c>
      <c r="AM563" s="197">
        <v>180</v>
      </c>
      <c r="AN563" s="271">
        <v>1380.833333333333</v>
      </c>
      <c r="AO563" s="271">
        <v>974.83333333333337</v>
      </c>
      <c r="AP563" s="218">
        <v>40</v>
      </c>
      <c r="AQ563" s="219">
        <v>180</v>
      </c>
      <c r="AR563" s="217">
        <v>38.4</v>
      </c>
      <c r="AS563" s="217">
        <v>187.5</v>
      </c>
      <c r="AT563" s="217"/>
      <c r="AU563" s="217"/>
      <c r="AV563" s="217">
        <v>780</v>
      </c>
      <c r="AW563" s="217">
        <v>15</v>
      </c>
      <c r="AX563" s="217">
        <v>9</v>
      </c>
      <c r="AY563" s="217"/>
      <c r="AZ563" s="217"/>
      <c r="BA563" s="217"/>
      <c r="BB563" s="217"/>
      <c r="BC563" s="217"/>
      <c r="BD563" s="217"/>
      <c r="BE563" s="217"/>
      <c r="BF563" s="217"/>
      <c r="BG563" s="217"/>
      <c r="BH563" s="217"/>
      <c r="BI563" s="217">
        <v>4</v>
      </c>
      <c r="BJ563" s="217">
        <v>4</v>
      </c>
      <c r="BK563" s="217">
        <v>4</v>
      </c>
      <c r="BL563" s="217"/>
      <c r="BM563" s="217"/>
      <c r="BN563" s="217"/>
      <c r="BO563" s="217"/>
      <c r="BP563" s="217"/>
      <c r="BQ563" s="217"/>
      <c r="BR563" s="186" t="s">
        <v>194</v>
      </c>
      <c r="BS563" s="186" t="s">
        <v>195</v>
      </c>
      <c r="BT563" s="186" t="s">
        <v>243</v>
      </c>
      <c r="BU563" s="186" t="s">
        <v>197</v>
      </c>
      <c r="BV563" s="186">
        <v>52</v>
      </c>
      <c r="BW563" s="186" t="s">
        <v>241</v>
      </c>
      <c r="BX563" s="186" t="s">
        <v>198</v>
      </c>
      <c r="BY563" s="221">
        <v>1.4999999999999999E-2</v>
      </c>
      <c r="BZ563" s="217">
        <v>24</v>
      </c>
      <c r="CA563" s="217">
        <v>12</v>
      </c>
      <c r="CB563" s="217">
        <v>792</v>
      </c>
      <c r="CC563" s="217">
        <v>12</v>
      </c>
      <c r="CD563" s="217">
        <v>6</v>
      </c>
      <c r="CE563" s="217">
        <v>6</v>
      </c>
      <c r="CF563" s="186">
        <v>9</v>
      </c>
      <c r="CG563" s="186">
        <v>6</v>
      </c>
      <c r="CH563" s="101">
        <v>2</v>
      </c>
      <c r="CI563" s="101">
        <v>0</v>
      </c>
      <c r="CJ563" s="101">
        <v>0</v>
      </c>
      <c r="CK563" s="101">
        <v>0</v>
      </c>
      <c r="CL563" s="101">
        <v>0</v>
      </c>
      <c r="CM563" s="101">
        <v>0</v>
      </c>
      <c r="CN563" s="101">
        <v>0</v>
      </c>
      <c r="CO563" s="101">
        <v>36</v>
      </c>
      <c r="CP563" s="220">
        <v>18</v>
      </c>
      <c r="CQ563" s="216">
        <v>798</v>
      </c>
      <c r="CR563" s="222">
        <v>2.2556390977443611E-2</v>
      </c>
      <c r="CS563" s="198">
        <v>17.172000000000001</v>
      </c>
      <c r="CT563" s="198">
        <v>761.29200000000003</v>
      </c>
      <c r="CU563" s="198">
        <v>17.547000000000001</v>
      </c>
      <c r="CV563" s="198">
        <v>777.91700000000003</v>
      </c>
      <c r="CW563" s="222">
        <v>0.44741439552760298</v>
      </c>
      <c r="CX563" s="272">
        <v>0.46875</v>
      </c>
      <c r="CY563" s="272">
        <v>523778.18181818182</v>
      </c>
      <c r="CZ563" s="272">
        <v>361</v>
      </c>
      <c r="DA563" s="272"/>
      <c r="DB563" s="272"/>
      <c r="DC563" s="272"/>
      <c r="DD563" s="230">
        <f t="shared" si="72"/>
        <v>0.44741439552760276</v>
      </c>
      <c r="DE563" s="273">
        <f t="shared" si="73"/>
        <v>780</v>
      </c>
      <c r="DF563" s="14">
        <f t="shared" si="74"/>
        <v>36</v>
      </c>
      <c r="DG563" s="148">
        <f t="shared" si="75"/>
        <v>18</v>
      </c>
      <c r="DH563" s="148">
        <f t="shared" si="76"/>
        <v>0.5</v>
      </c>
      <c r="DI563" s="273">
        <f t="shared" si="77"/>
        <v>798</v>
      </c>
      <c r="DJ563" s="264">
        <f t="shared" si="78"/>
        <v>2.2556390977443608E-2</v>
      </c>
      <c r="DL563" s="14" t="str">
        <f>IFERROR(#REF!-AP563,"")</f>
        <v/>
      </c>
      <c r="DN563" s="274" t="str">
        <f>IFERROR(#REF!-M563,"")</f>
        <v/>
      </c>
      <c r="DO563" s="186" t="e">
        <f>IF(#REF!&gt;AQ563,0,1)</f>
        <v>#REF!</v>
      </c>
      <c r="DP563" s="186">
        <f t="shared" si="79"/>
        <v>1</v>
      </c>
      <c r="DQ563" s="186">
        <f t="shared" si="80"/>
        <v>1</v>
      </c>
      <c r="DR563" s="186"/>
      <c r="DS563" s="186"/>
      <c r="DT563" s="186"/>
      <c r="DU563" s="186"/>
      <c r="DV563" s="186"/>
      <c r="DW563" s="186"/>
      <c r="DX563" s="186"/>
      <c r="DY563" s="186"/>
      <c r="DZ563" s="186"/>
      <c r="EA563" s="186"/>
      <c r="EB563" s="186"/>
      <c r="EC563" s="186"/>
      <c r="ED563" s="186"/>
      <c r="EE563" s="186"/>
      <c r="EF563" s="186"/>
      <c r="EG563" s="186"/>
      <c r="EH563" s="186"/>
      <c r="EI563" s="186"/>
      <c r="EJ563" s="186"/>
    </row>
    <row r="564" spans="1:140" s="195" customFormat="1" ht="31.5" hidden="1" customHeight="1" x14ac:dyDescent="0.2">
      <c r="A564" s="214">
        <v>44926</v>
      </c>
      <c r="B564" s="194">
        <v>31</v>
      </c>
      <c r="C564" s="194">
        <v>1</v>
      </c>
      <c r="D564" s="193">
        <v>2023</v>
      </c>
      <c r="E564" s="194">
        <v>18</v>
      </c>
      <c r="F564" s="194">
        <v>49</v>
      </c>
      <c r="G564" s="194">
        <v>9</v>
      </c>
      <c r="H564" s="207" t="s">
        <v>244</v>
      </c>
      <c r="I564" s="148" t="s">
        <v>245</v>
      </c>
      <c r="J564" s="148" t="s">
        <v>217</v>
      </c>
      <c r="K564" s="148">
        <v>3</v>
      </c>
      <c r="L564" s="148">
        <v>3</v>
      </c>
      <c r="M564" s="208">
        <v>100</v>
      </c>
      <c r="N564" s="209">
        <v>95</v>
      </c>
      <c r="O564" s="210">
        <v>104</v>
      </c>
      <c r="P564" s="196">
        <v>147</v>
      </c>
      <c r="Q564" s="196"/>
      <c r="R564" s="196">
        <v>151</v>
      </c>
      <c r="S564" s="196"/>
      <c r="T564" s="196">
        <v>140</v>
      </c>
      <c r="U564" s="196">
        <v>98</v>
      </c>
      <c r="V564" s="196"/>
      <c r="W564" s="196">
        <v>106</v>
      </c>
      <c r="X564" s="196"/>
      <c r="Y564" s="196">
        <v>98</v>
      </c>
      <c r="Z564" s="197"/>
      <c r="AA564" s="197"/>
      <c r="AB564" s="196">
        <v>138</v>
      </c>
      <c r="AC564" s="196"/>
      <c r="AD564" s="196">
        <v>141</v>
      </c>
      <c r="AE564" s="196"/>
      <c r="AF564" s="196">
        <v>139</v>
      </c>
      <c r="AG564" s="196">
        <v>102</v>
      </c>
      <c r="AH564" s="196"/>
      <c r="AI564" s="196">
        <v>101</v>
      </c>
      <c r="AJ564" s="196"/>
      <c r="AK564" s="196">
        <v>102</v>
      </c>
      <c r="AL564" s="197"/>
      <c r="AM564" s="197"/>
      <c r="AN564" s="271">
        <v>142.66666666666671</v>
      </c>
      <c r="AO564" s="271">
        <v>101.1666666666667</v>
      </c>
      <c r="AP564" s="218">
        <v>101</v>
      </c>
      <c r="AQ564" s="219">
        <v>107</v>
      </c>
      <c r="AR564" s="217"/>
      <c r="AS564" s="217"/>
      <c r="AT564" s="217"/>
      <c r="AU564" s="217"/>
      <c r="AV564" s="217">
        <v>1512</v>
      </c>
      <c r="AW564" s="217">
        <v>3</v>
      </c>
      <c r="AX564" s="217">
        <v>6</v>
      </c>
      <c r="AY564" s="217"/>
      <c r="AZ564" s="217"/>
      <c r="BA564" s="217"/>
      <c r="BB564" s="217"/>
      <c r="BC564" s="217"/>
      <c r="BD564" s="217"/>
      <c r="BE564" s="217"/>
      <c r="BF564" s="217"/>
      <c r="BG564" s="217"/>
      <c r="BH564" s="217"/>
      <c r="BI564" s="217">
        <v>4</v>
      </c>
      <c r="BJ564" s="217">
        <v>2</v>
      </c>
      <c r="BK564" s="217">
        <v>2</v>
      </c>
      <c r="BL564" s="217"/>
      <c r="BM564" s="217"/>
      <c r="BN564" s="217"/>
      <c r="BO564" s="217"/>
      <c r="BP564" s="217"/>
      <c r="BQ564" s="217"/>
      <c r="BR564" s="186" t="s">
        <v>194</v>
      </c>
      <c r="BS564" s="186" t="s">
        <v>195</v>
      </c>
      <c r="BT564" s="186" t="s">
        <v>246</v>
      </c>
      <c r="BU564" s="186" t="s">
        <v>219</v>
      </c>
      <c r="BV564" s="186">
        <v>52</v>
      </c>
      <c r="BW564" s="186" t="s">
        <v>247</v>
      </c>
      <c r="BX564" s="186" t="s">
        <v>198</v>
      </c>
      <c r="BY564" s="221">
        <v>1.4999999999999999E-2</v>
      </c>
      <c r="BZ564" s="217">
        <v>9</v>
      </c>
      <c r="CA564" s="217">
        <v>3</v>
      </c>
      <c r="CB564" s="217">
        <v>1515</v>
      </c>
      <c r="CC564" s="217">
        <v>8</v>
      </c>
      <c r="CD564" s="217">
        <v>2.666666666666667</v>
      </c>
      <c r="CE564" s="217">
        <v>2</v>
      </c>
      <c r="CF564" s="186">
        <v>2</v>
      </c>
      <c r="CG564" s="186">
        <v>2</v>
      </c>
      <c r="CH564" s="101">
        <v>0</v>
      </c>
      <c r="CI564" s="101">
        <v>0</v>
      </c>
      <c r="CJ564" s="101">
        <v>0</v>
      </c>
      <c r="CK564" s="101">
        <v>0</v>
      </c>
      <c r="CL564" s="101">
        <v>0</v>
      </c>
      <c r="CM564" s="101">
        <v>0</v>
      </c>
      <c r="CN564" s="101">
        <v>0</v>
      </c>
      <c r="CO564" s="101">
        <v>17</v>
      </c>
      <c r="CP564" s="220">
        <v>5</v>
      </c>
      <c r="CQ564" s="216">
        <v>1517</v>
      </c>
      <c r="CR564" s="222">
        <v>3.7354427598330032E-3</v>
      </c>
      <c r="CS564" s="198">
        <v>0.56666666666666665</v>
      </c>
      <c r="CT564" s="198">
        <v>151.69999999999999</v>
      </c>
      <c r="CU564" s="198">
        <v>0.57327777777777766</v>
      </c>
      <c r="CV564" s="198">
        <v>153.46983333333341</v>
      </c>
      <c r="CW564" s="222">
        <v>0.42666666666666658</v>
      </c>
      <c r="CX564" s="272"/>
      <c r="CY564" s="272">
        <v>2514151.6818181821</v>
      </c>
      <c r="CZ564" s="272">
        <v>361</v>
      </c>
      <c r="DA564" s="272"/>
      <c r="DB564" s="272"/>
      <c r="DC564" s="272"/>
      <c r="DD564" s="230">
        <f t="shared" si="72"/>
        <v>0.42666666666666714</v>
      </c>
      <c r="DE564" s="273">
        <f t="shared" si="73"/>
        <v>1512</v>
      </c>
      <c r="DF564" s="14">
        <f t="shared" si="74"/>
        <v>17</v>
      </c>
      <c r="DG564" s="148">
        <f t="shared" si="75"/>
        <v>6</v>
      </c>
      <c r="DH564" s="148" t="str">
        <f t="shared" si="76"/>
        <v/>
      </c>
      <c r="DI564" s="273">
        <f t="shared" si="77"/>
        <v>1518</v>
      </c>
      <c r="DJ564" s="264">
        <f t="shared" si="78"/>
        <v>3.952569169960474E-3</v>
      </c>
      <c r="DL564" s="14" t="str">
        <f>IFERROR(#REF!-AP564,"")</f>
        <v/>
      </c>
      <c r="DN564" s="274" t="str">
        <f>IFERROR(#REF!-M564,"")</f>
        <v/>
      </c>
      <c r="DO564" s="186" t="e">
        <f>IF(#REF!&gt;AQ564,0,1)</f>
        <v>#REF!</v>
      </c>
      <c r="DP564" s="186">
        <f t="shared" si="79"/>
        <v>1</v>
      </c>
      <c r="DQ564" s="186">
        <f t="shared" si="80"/>
        <v>1</v>
      </c>
      <c r="DR564" s="186"/>
      <c r="DS564" s="186"/>
      <c r="DT564" s="186"/>
      <c r="DU564" s="186"/>
      <c r="DV564" s="186"/>
      <c r="DW564" s="186"/>
      <c r="DX564" s="186"/>
      <c r="DY564" s="186"/>
      <c r="DZ564" s="186"/>
      <c r="EA564" s="186"/>
      <c r="EB564" s="186"/>
      <c r="EC564" s="186"/>
      <c r="ED564" s="186"/>
      <c r="EE564" s="186"/>
      <c r="EF564" s="186"/>
      <c r="EG564" s="186"/>
      <c r="EH564" s="186"/>
      <c r="EI564" s="186"/>
      <c r="EJ564" s="186"/>
    </row>
    <row r="565" spans="1:140" s="195" customFormat="1" ht="31.5" hidden="1" customHeight="1" x14ac:dyDescent="0.2">
      <c r="A565" s="214">
        <v>44926</v>
      </c>
      <c r="B565" s="194">
        <v>31</v>
      </c>
      <c r="C565" s="194">
        <v>1</v>
      </c>
      <c r="D565" s="193">
        <v>2023</v>
      </c>
      <c r="E565" s="194">
        <v>18</v>
      </c>
      <c r="F565" s="194">
        <v>50</v>
      </c>
      <c r="G565" s="194">
        <v>9</v>
      </c>
      <c r="H565" s="207" t="s">
        <v>248</v>
      </c>
      <c r="I565" s="148" t="s">
        <v>249</v>
      </c>
      <c r="J565" s="148" t="s">
        <v>217</v>
      </c>
      <c r="K565" s="148">
        <v>3</v>
      </c>
      <c r="L565" s="148">
        <v>3</v>
      </c>
      <c r="M565" s="208">
        <v>54</v>
      </c>
      <c r="N565" s="209">
        <v>51</v>
      </c>
      <c r="O565" s="210">
        <v>56</v>
      </c>
      <c r="P565" s="196">
        <v>80</v>
      </c>
      <c r="Q565" s="196"/>
      <c r="R565" s="196">
        <v>73</v>
      </c>
      <c r="S565" s="196"/>
      <c r="T565" s="196">
        <v>78</v>
      </c>
      <c r="U565" s="196">
        <v>57</v>
      </c>
      <c r="V565" s="196"/>
      <c r="W565" s="196">
        <v>54</v>
      </c>
      <c r="X565" s="196"/>
      <c r="Y565" s="196">
        <v>55</v>
      </c>
      <c r="Z565" s="197">
        <v>93</v>
      </c>
      <c r="AA565" s="197">
        <v>95</v>
      </c>
      <c r="AB565" s="196">
        <v>69</v>
      </c>
      <c r="AC565" s="196"/>
      <c r="AD565" s="196">
        <v>71</v>
      </c>
      <c r="AE565" s="196"/>
      <c r="AF565" s="196">
        <v>67</v>
      </c>
      <c r="AG565" s="196">
        <v>54</v>
      </c>
      <c r="AH565" s="196"/>
      <c r="AI565" s="196">
        <v>55</v>
      </c>
      <c r="AJ565" s="196"/>
      <c r="AK565" s="196">
        <v>56</v>
      </c>
      <c r="AL565" s="197">
        <v>91</v>
      </c>
      <c r="AM565" s="197">
        <v>91</v>
      </c>
      <c r="AN565" s="271">
        <v>73</v>
      </c>
      <c r="AO565" s="271">
        <v>55.166666666666657</v>
      </c>
      <c r="AP565" s="218">
        <v>101</v>
      </c>
      <c r="AQ565" s="219">
        <v>107</v>
      </c>
      <c r="AR565" s="217">
        <v>116.7567567567568</v>
      </c>
      <c r="AS565" s="217">
        <v>92.5</v>
      </c>
      <c r="AT565" s="217"/>
      <c r="AU565" s="217"/>
      <c r="AV565" s="217">
        <v>1512</v>
      </c>
      <c r="AW565" s="217">
        <v>6</v>
      </c>
      <c r="AX565" s="217">
        <v>7</v>
      </c>
      <c r="AY565" s="217"/>
      <c r="AZ565" s="217"/>
      <c r="BA565" s="217"/>
      <c r="BB565" s="217"/>
      <c r="BC565" s="217"/>
      <c r="BD565" s="217"/>
      <c r="BE565" s="217"/>
      <c r="BF565" s="217"/>
      <c r="BG565" s="217"/>
      <c r="BH565" s="217"/>
      <c r="BI565" s="217">
        <v>3</v>
      </c>
      <c r="BJ565" s="217">
        <v>2</v>
      </c>
      <c r="BK565" s="217">
        <v>2</v>
      </c>
      <c r="BL565" s="217"/>
      <c r="BM565" s="217"/>
      <c r="BN565" s="217"/>
      <c r="BO565" s="217"/>
      <c r="BP565" s="217"/>
      <c r="BQ565" s="217"/>
      <c r="BR565" s="186" t="s">
        <v>194</v>
      </c>
      <c r="BS565" s="186" t="s">
        <v>195</v>
      </c>
      <c r="BT565" s="186" t="s">
        <v>250</v>
      </c>
      <c r="BU565" s="186" t="s">
        <v>219</v>
      </c>
      <c r="BV565" s="186">
        <v>52</v>
      </c>
      <c r="BW565" s="186" t="s">
        <v>247</v>
      </c>
      <c r="BX565" s="186" t="s">
        <v>198</v>
      </c>
      <c r="BY565" s="221">
        <v>1.4999999999999999E-2</v>
      </c>
      <c r="BZ565" s="217">
        <v>13</v>
      </c>
      <c r="CA565" s="217">
        <v>4.333333333333333</v>
      </c>
      <c r="CB565" s="217">
        <v>1516</v>
      </c>
      <c r="CC565" s="217">
        <v>7</v>
      </c>
      <c r="CD565" s="217">
        <v>2.333333333333333</v>
      </c>
      <c r="CE565" s="217">
        <v>2</v>
      </c>
      <c r="CF565" s="186">
        <v>3</v>
      </c>
      <c r="CG565" s="186">
        <v>3</v>
      </c>
      <c r="CH565" s="101">
        <v>0</v>
      </c>
      <c r="CI565" s="101">
        <v>0</v>
      </c>
      <c r="CJ565" s="101">
        <v>0</v>
      </c>
      <c r="CK565" s="101">
        <v>0</v>
      </c>
      <c r="CL565" s="101">
        <v>0</v>
      </c>
      <c r="CM565" s="101">
        <v>0</v>
      </c>
      <c r="CN565" s="101">
        <v>0</v>
      </c>
      <c r="CO565" s="101">
        <v>20</v>
      </c>
      <c r="CP565" s="220">
        <v>6</v>
      </c>
      <c r="CQ565" s="216">
        <v>1518</v>
      </c>
      <c r="CR565" s="222">
        <v>4.3917435221783041E-3</v>
      </c>
      <c r="CS565" s="198">
        <v>0.35999999999999988</v>
      </c>
      <c r="CT565" s="198">
        <v>81.971999999999994</v>
      </c>
      <c r="CU565" s="198">
        <v>0.3677777777777777</v>
      </c>
      <c r="CV565" s="198">
        <v>83.742999999999995</v>
      </c>
      <c r="CW565" s="222">
        <v>0.35185185185185192</v>
      </c>
      <c r="CX565" s="272">
        <v>5.7098765432098762E-2</v>
      </c>
      <c r="CY565" s="272">
        <v>2515809</v>
      </c>
      <c r="CZ565" s="272">
        <v>361</v>
      </c>
      <c r="DA565" s="272"/>
      <c r="DB565" s="272"/>
      <c r="DC565" s="272"/>
      <c r="DD565" s="230">
        <f t="shared" si="72"/>
        <v>0.35185185185185186</v>
      </c>
      <c r="DE565" s="273">
        <f t="shared" si="73"/>
        <v>1512</v>
      </c>
      <c r="DF565" s="14">
        <f t="shared" si="74"/>
        <v>20</v>
      </c>
      <c r="DG565" s="148">
        <f t="shared" si="75"/>
        <v>7</v>
      </c>
      <c r="DH565" s="148">
        <f t="shared" si="76"/>
        <v>0.1</v>
      </c>
      <c r="DI565" s="273">
        <f t="shared" si="77"/>
        <v>1519</v>
      </c>
      <c r="DJ565" s="264">
        <f t="shared" si="78"/>
        <v>4.608294930875576E-3</v>
      </c>
      <c r="DL565" s="14" t="str">
        <f>IFERROR(#REF!-AP565,"")</f>
        <v/>
      </c>
      <c r="DN565" s="274" t="str">
        <f>IFERROR(#REF!-M565,"")</f>
        <v/>
      </c>
      <c r="DO565" s="186" t="e">
        <f>IF(#REF!&gt;AQ565,0,1)</f>
        <v>#REF!</v>
      </c>
      <c r="DP565" s="186">
        <f t="shared" si="79"/>
        <v>1</v>
      </c>
      <c r="DQ565" s="186">
        <f t="shared" si="80"/>
        <v>1</v>
      </c>
      <c r="DR565" s="186"/>
      <c r="DS565" s="186"/>
      <c r="DT565" s="186"/>
      <c r="DU565" s="186"/>
      <c r="DV565" s="186"/>
      <c r="DW565" s="186"/>
      <c r="DX565" s="186"/>
      <c r="DY565" s="186"/>
      <c r="DZ565" s="186"/>
      <c r="EA565" s="186"/>
      <c r="EB565" s="186"/>
      <c r="EC565" s="186"/>
      <c r="ED565" s="186"/>
      <c r="EE565" s="186"/>
      <c r="EF565" s="186"/>
      <c r="EG565" s="186"/>
      <c r="EH565" s="186"/>
      <c r="EI565" s="186"/>
      <c r="EJ565" s="186"/>
    </row>
    <row r="566" spans="1:140" s="195" customFormat="1" ht="31.5" hidden="1" customHeight="1" x14ac:dyDescent="0.2">
      <c r="A566" s="214">
        <v>44926</v>
      </c>
      <c r="B566" s="194">
        <v>31</v>
      </c>
      <c r="C566" s="194">
        <v>1</v>
      </c>
      <c r="D566" s="193">
        <v>2023</v>
      </c>
      <c r="E566" s="194">
        <v>372</v>
      </c>
      <c r="F566" s="194">
        <v>646</v>
      </c>
      <c r="G566" s="194">
        <v>46</v>
      </c>
      <c r="H566" s="207" t="s">
        <v>268</v>
      </c>
      <c r="I566" s="148" t="s">
        <v>269</v>
      </c>
      <c r="J566" s="148" t="s">
        <v>270</v>
      </c>
      <c r="K566" s="148">
        <v>2</v>
      </c>
      <c r="L566" s="148">
        <v>2</v>
      </c>
      <c r="M566" s="208">
        <v>212</v>
      </c>
      <c r="N566" s="209">
        <v>197</v>
      </c>
      <c r="O566" s="210">
        <v>226</v>
      </c>
      <c r="P566" s="196">
        <v>270</v>
      </c>
      <c r="Q566" s="196"/>
      <c r="R566" s="196"/>
      <c r="S566" s="196"/>
      <c r="T566" s="196"/>
      <c r="U566" s="196">
        <v>223</v>
      </c>
      <c r="V566" s="196"/>
      <c r="W566" s="196"/>
      <c r="X566" s="196"/>
      <c r="Y566" s="196"/>
      <c r="Z566" s="197"/>
      <c r="AA566" s="197"/>
      <c r="AB566" s="196"/>
      <c r="AC566" s="196"/>
      <c r="AD566" s="196"/>
      <c r="AE566" s="196"/>
      <c r="AF566" s="196"/>
      <c r="AG566" s="196"/>
      <c r="AH566" s="196"/>
      <c r="AI566" s="196"/>
      <c r="AJ566" s="196"/>
      <c r="AK566" s="196"/>
      <c r="AL566" s="197"/>
      <c r="AM566" s="197"/>
      <c r="AN566" s="271">
        <v>270</v>
      </c>
      <c r="AO566" s="271">
        <v>223</v>
      </c>
      <c r="AP566" s="218">
        <v>37</v>
      </c>
      <c r="AQ566" s="219">
        <v>150</v>
      </c>
      <c r="AR566" s="217"/>
      <c r="AS566" s="217"/>
      <c r="AT566" s="217"/>
      <c r="AU566" s="217"/>
      <c r="AV566" s="217">
        <v>312</v>
      </c>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t="s">
        <v>201</v>
      </c>
      <c r="BS566" s="186" t="s">
        <v>202</v>
      </c>
      <c r="BT566" s="186" t="s">
        <v>271</v>
      </c>
      <c r="BU566" s="186"/>
      <c r="BV566" s="186">
        <v>52</v>
      </c>
      <c r="BW566" s="186" t="s">
        <v>272</v>
      </c>
      <c r="BX566" s="186" t="s">
        <v>257</v>
      </c>
      <c r="BY566" s="221">
        <v>0.02</v>
      </c>
      <c r="BZ566" s="217">
        <v>0</v>
      </c>
      <c r="CA566" s="217">
        <v>0</v>
      </c>
      <c r="CB566" s="217">
        <v>312</v>
      </c>
      <c r="CC566" s="217">
        <v>0</v>
      </c>
      <c r="CD566" s="217">
        <v>0</v>
      </c>
      <c r="CE566" s="217">
        <v>0</v>
      </c>
      <c r="CF566" s="186">
        <v>0</v>
      </c>
      <c r="CG566" s="186">
        <v>0</v>
      </c>
      <c r="CH566" s="101">
        <v>0</v>
      </c>
      <c r="CI566" s="101">
        <v>0</v>
      </c>
      <c r="CJ566" s="101">
        <v>0</v>
      </c>
      <c r="CK566" s="101">
        <v>0</v>
      </c>
      <c r="CL566" s="101">
        <v>0</v>
      </c>
      <c r="CM566" s="101">
        <v>0</v>
      </c>
      <c r="CN566" s="101">
        <v>0</v>
      </c>
      <c r="CO566" s="101">
        <v>0</v>
      </c>
      <c r="CP566" s="220">
        <v>0</v>
      </c>
      <c r="CQ566" s="216">
        <v>312</v>
      </c>
      <c r="CR566" s="222">
        <v>0</v>
      </c>
      <c r="CS566" s="198">
        <v>0</v>
      </c>
      <c r="CT566" s="198">
        <v>66.144000000000005</v>
      </c>
      <c r="CU566" s="198">
        <v>0</v>
      </c>
      <c r="CV566" s="198">
        <v>69.575999999999993</v>
      </c>
      <c r="CW566" s="222">
        <v>0.27358490566037741</v>
      </c>
      <c r="CX566" s="272"/>
      <c r="CY566" s="272">
        <v>189426.5454545455</v>
      </c>
      <c r="CZ566" s="272">
        <v>361</v>
      </c>
      <c r="DA566" s="272"/>
      <c r="DB566" s="272"/>
      <c r="DC566" s="272"/>
      <c r="DD566" s="230">
        <f t="shared" si="72"/>
        <v>0.27358490566037735</v>
      </c>
      <c r="DE566" s="273">
        <f t="shared" si="73"/>
        <v>312</v>
      </c>
      <c r="DF566" s="14">
        <f t="shared" si="74"/>
        <v>0</v>
      </c>
      <c r="DG566" s="148">
        <f t="shared" si="75"/>
        <v>0</v>
      </c>
      <c r="DH566" s="148" t="str">
        <f t="shared" si="76"/>
        <v/>
      </c>
      <c r="DI566" s="273">
        <f t="shared" si="77"/>
        <v>312</v>
      </c>
      <c r="DJ566" s="264">
        <f t="shared" si="78"/>
        <v>0</v>
      </c>
      <c r="DL566" s="14" t="str">
        <f>IFERROR(#REF!-AP566,"")</f>
        <v/>
      </c>
      <c r="DN566" s="274" t="str">
        <f>IFERROR(#REF!-M566,"")</f>
        <v/>
      </c>
      <c r="DO566" s="186" t="e">
        <f>IF(#REF!&gt;AQ566,0,1)</f>
        <v>#REF!</v>
      </c>
      <c r="DP566" s="186">
        <f t="shared" si="79"/>
        <v>1</v>
      </c>
      <c r="DQ566" s="186">
        <f t="shared" si="80"/>
        <v>1</v>
      </c>
      <c r="DR566" s="186"/>
      <c r="DS566" s="186"/>
      <c r="DT566" s="186"/>
      <c r="DU566" s="186"/>
      <c r="DV566" s="186"/>
      <c r="DW566" s="186"/>
      <c r="DX566" s="186"/>
      <c r="DY566" s="186"/>
      <c r="DZ566" s="186"/>
      <c r="EA566" s="186"/>
      <c r="EB566" s="186"/>
      <c r="EC566" s="186"/>
      <c r="ED566" s="186"/>
      <c r="EE566" s="186"/>
      <c r="EF566" s="186"/>
      <c r="EG566" s="186"/>
      <c r="EH566" s="186"/>
      <c r="EI566" s="186"/>
      <c r="EJ566" s="186"/>
    </row>
    <row r="567" spans="1:140" s="195" customFormat="1" ht="31.5" hidden="1" customHeight="1" x14ac:dyDescent="0.2">
      <c r="A567" s="214">
        <v>44926</v>
      </c>
      <c r="B567" s="194">
        <v>31</v>
      </c>
      <c r="C567" s="194">
        <v>1</v>
      </c>
      <c r="D567" s="193">
        <v>2023</v>
      </c>
      <c r="E567" s="194">
        <v>372</v>
      </c>
      <c r="F567" s="194">
        <v>647</v>
      </c>
      <c r="G567" s="194">
        <v>46</v>
      </c>
      <c r="H567" s="207" t="s">
        <v>273</v>
      </c>
      <c r="I567" s="148" t="s">
        <v>274</v>
      </c>
      <c r="J567" s="148" t="s">
        <v>270</v>
      </c>
      <c r="K567" s="148">
        <v>2</v>
      </c>
      <c r="L567" s="148">
        <v>2</v>
      </c>
      <c r="M567" s="208">
        <v>212</v>
      </c>
      <c r="N567" s="209">
        <v>197</v>
      </c>
      <c r="O567" s="210">
        <v>226</v>
      </c>
      <c r="P567" s="196">
        <v>265</v>
      </c>
      <c r="Q567" s="196"/>
      <c r="R567" s="196"/>
      <c r="S567" s="196"/>
      <c r="T567" s="196"/>
      <c r="U567" s="196">
        <v>218</v>
      </c>
      <c r="V567" s="196"/>
      <c r="W567" s="196"/>
      <c r="X567" s="196"/>
      <c r="Y567" s="196"/>
      <c r="Z567" s="197">
        <v>146</v>
      </c>
      <c r="AA567" s="197"/>
      <c r="AB567" s="196"/>
      <c r="AC567" s="196"/>
      <c r="AD567" s="196"/>
      <c r="AE567" s="196"/>
      <c r="AF567" s="196"/>
      <c r="AG567" s="196"/>
      <c r="AH567" s="196"/>
      <c r="AI567" s="196"/>
      <c r="AJ567" s="196"/>
      <c r="AK567" s="196"/>
      <c r="AL567" s="197"/>
      <c r="AM567" s="197"/>
      <c r="AN567" s="271">
        <v>265</v>
      </c>
      <c r="AO567" s="271">
        <v>218</v>
      </c>
      <c r="AP567" s="218">
        <v>37</v>
      </c>
      <c r="AQ567" s="219">
        <v>150</v>
      </c>
      <c r="AR567" s="217">
        <v>49.315068493150683</v>
      </c>
      <c r="AS567" s="217">
        <v>146</v>
      </c>
      <c r="AT567" s="217"/>
      <c r="AU567" s="217"/>
      <c r="AV567" s="217">
        <v>312</v>
      </c>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t="s">
        <v>201</v>
      </c>
      <c r="BS567" s="186" t="s">
        <v>202</v>
      </c>
      <c r="BT567" s="186" t="s">
        <v>275</v>
      </c>
      <c r="BU567" s="186"/>
      <c r="BV567" s="186">
        <v>52</v>
      </c>
      <c r="BW567" s="186" t="s">
        <v>272</v>
      </c>
      <c r="BX567" s="186" t="s">
        <v>257</v>
      </c>
      <c r="BY567" s="221">
        <v>0.02</v>
      </c>
      <c r="BZ567" s="217">
        <v>0</v>
      </c>
      <c r="CA567" s="217">
        <v>0</v>
      </c>
      <c r="CB567" s="217">
        <v>312</v>
      </c>
      <c r="CC567" s="217">
        <v>0</v>
      </c>
      <c r="CD567" s="217">
        <v>0</v>
      </c>
      <c r="CE567" s="217">
        <v>0</v>
      </c>
      <c r="CF567" s="186">
        <v>0</v>
      </c>
      <c r="CG567" s="186">
        <v>0</v>
      </c>
      <c r="CH567" s="101">
        <v>0</v>
      </c>
      <c r="CI567" s="101">
        <v>0</v>
      </c>
      <c r="CJ567" s="101">
        <v>0</v>
      </c>
      <c r="CK567" s="101">
        <v>0</v>
      </c>
      <c r="CL567" s="101">
        <v>0</v>
      </c>
      <c r="CM567" s="101">
        <v>0</v>
      </c>
      <c r="CN567" s="101">
        <v>0</v>
      </c>
      <c r="CO567" s="101">
        <v>0</v>
      </c>
      <c r="CP567" s="220">
        <v>0</v>
      </c>
      <c r="CQ567" s="216">
        <v>312</v>
      </c>
      <c r="CR567" s="222">
        <v>0</v>
      </c>
      <c r="CS567" s="198">
        <v>0</v>
      </c>
      <c r="CT567" s="198">
        <v>66.144000000000005</v>
      </c>
      <c r="CU567" s="198">
        <v>0</v>
      </c>
      <c r="CV567" s="198">
        <v>68.016000000000005</v>
      </c>
      <c r="CW567" s="222">
        <v>0.25</v>
      </c>
      <c r="CX567" s="272">
        <v>0</v>
      </c>
      <c r="CY567" s="272">
        <v>189426.5454545455</v>
      </c>
      <c r="CZ567" s="272">
        <v>361</v>
      </c>
      <c r="DA567" s="272"/>
      <c r="DB567" s="272"/>
      <c r="DC567" s="272"/>
      <c r="DD567" s="230">
        <f t="shared" si="72"/>
        <v>0.25</v>
      </c>
      <c r="DE567" s="273">
        <f t="shared" si="73"/>
        <v>312</v>
      </c>
      <c r="DF567" s="14">
        <f t="shared" si="74"/>
        <v>0</v>
      </c>
      <c r="DG567" s="148">
        <f t="shared" si="75"/>
        <v>0</v>
      </c>
      <c r="DH567" s="148">
        <f t="shared" si="76"/>
        <v>0</v>
      </c>
      <c r="DI567" s="273">
        <f t="shared" si="77"/>
        <v>312</v>
      </c>
      <c r="DJ567" s="264">
        <f t="shared" si="78"/>
        <v>0</v>
      </c>
      <c r="DL567" s="14" t="str">
        <f>IFERROR(#REF!-AP567,"")</f>
        <v/>
      </c>
      <c r="DN567" s="274" t="str">
        <f>IFERROR(#REF!-M567,"")</f>
        <v/>
      </c>
      <c r="DO567" s="186" t="e">
        <f>IF(#REF!&gt;AQ567,0,1)</f>
        <v>#REF!</v>
      </c>
      <c r="DP567" s="186">
        <f t="shared" si="79"/>
        <v>1</v>
      </c>
      <c r="DQ567" s="186">
        <f t="shared" si="80"/>
        <v>1</v>
      </c>
      <c r="DR567" s="186"/>
      <c r="DS567" s="186"/>
      <c r="DT567" s="186"/>
      <c r="DU567" s="186"/>
      <c r="DV567" s="186"/>
      <c r="DW567" s="186"/>
      <c r="DX567" s="186"/>
      <c r="DY567" s="186"/>
      <c r="DZ567" s="186"/>
      <c r="EA567" s="186"/>
      <c r="EB567" s="186"/>
      <c r="EC567" s="186"/>
      <c r="ED567" s="186"/>
      <c r="EE567" s="186"/>
      <c r="EF567" s="186"/>
      <c r="EG567" s="186"/>
      <c r="EH567" s="186"/>
      <c r="EI567" s="186"/>
      <c r="EJ567" s="186"/>
    </row>
    <row r="568" spans="1:140" s="195" customFormat="1" ht="31.5" hidden="1" customHeight="1" x14ac:dyDescent="0.2">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ref="AN568:AN631" si="81">IFERROR(ROUND(AVERAGE(P568:T568,AB568:AF568),0),"")</f>
        <v/>
      </c>
      <c r="AO568" s="271" t="str">
        <f t="shared" ref="AO568:AO631" si="82">IFERROR(ROUND(AVERAGE(U568:Y568,AG568:AK568),0),"")</f>
        <v/>
      </c>
      <c r="AP568" s="218"/>
      <c r="AQ568" s="219"/>
      <c r="AR568" s="217" t="str">
        <f t="shared" ref="AR568:AR631" si="83">IFERROR(ROUND((3600/AS568*K568),0),"")</f>
        <v/>
      </c>
      <c r="AS568" s="217" t="str">
        <f t="shared" ref="AS568:AS631" si="84">IFERROR(ROUND(AVERAGE(Z568:AA568,AL568:AM568),0),"")</f>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217"/>
      <c r="CA568" s="217"/>
      <c r="CB568" s="217"/>
      <c r="CC568" s="217"/>
      <c r="CD568" s="217"/>
      <c r="CE568" s="217"/>
      <c r="CF568" s="186"/>
      <c r="CG568" s="186" t="str">
        <f t="shared" ref="CG568:CG631" si="85">IFERROR(ROUND(STDEV(AO568,M568),1),"")</f>
        <v/>
      </c>
      <c r="CH568" s="101"/>
      <c r="CI568" s="101"/>
      <c r="CJ568" s="101"/>
      <c r="CK568" s="101"/>
      <c r="CL568" s="101"/>
      <c r="CM568" s="101"/>
      <c r="CN568" s="101"/>
      <c r="CO568" s="101"/>
      <c r="CP568" s="220" t="str">
        <f>IFERROR(ROUND((SUM(#REF!)),0),"")</f>
        <v/>
      </c>
      <c r="CQ568" s="216"/>
      <c r="CR568" s="222"/>
      <c r="CS568" s="198"/>
      <c r="CT568" s="198"/>
      <c r="CU568" s="198"/>
      <c r="CV568" s="198"/>
      <c r="CW568" s="222"/>
      <c r="CX568" s="272"/>
      <c r="CY568" s="272"/>
      <c r="CZ568" s="272"/>
      <c r="DA568" s="272"/>
      <c r="DB568" s="272"/>
      <c r="DC568" s="272"/>
      <c r="DD568" s="230" t="str">
        <f t="shared" si="72"/>
        <v/>
      </c>
      <c r="DE568" s="273">
        <f t="shared" si="73"/>
        <v>0</v>
      </c>
      <c r="DF568" s="14">
        <f t="shared" si="74"/>
        <v>0</v>
      </c>
      <c r="DG568" s="148" t="str">
        <f t="shared" si="75"/>
        <v/>
      </c>
      <c r="DH568" s="148" t="str">
        <f t="shared" si="76"/>
        <v/>
      </c>
      <c r="DI568" s="273" t="str">
        <f t="shared" si="77"/>
        <v/>
      </c>
      <c r="DJ568" s="264" t="str">
        <f t="shared" si="78"/>
        <v/>
      </c>
      <c r="DL568" s="14" t="str">
        <f>IFERROR(#REF!-AP568,"")</f>
        <v/>
      </c>
      <c r="DN568" s="274" t="str">
        <f>IFERROR(#REF!-M568,"")</f>
        <v/>
      </c>
      <c r="DO568" s="186" t="e">
        <f>IF(#REF!&gt;AQ568,0,1)</f>
        <v>#REF!</v>
      </c>
      <c r="DP568" s="186">
        <f t="shared" si="79"/>
        <v>1</v>
      </c>
      <c r="DQ568" s="186">
        <f t="shared" si="80"/>
        <v>1</v>
      </c>
      <c r="DR568" s="186"/>
      <c r="DS568" s="186"/>
      <c r="DT568" s="186"/>
      <c r="DU568" s="186"/>
      <c r="DV568" s="186"/>
      <c r="DW568" s="186"/>
      <c r="DX568" s="186"/>
      <c r="DY568" s="186"/>
      <c r="DZ568" s="186"/>
      <c r="EA568" s="186"/>
      <c r="EB568" s="186"/>
      <c r="EC568" s="186"/>
      <c r="ED568" s="186"/>
      <c r="EE568" s="186"/>
      <c r="EF568" s="186"/>
      <c r="EG568" s="186"/>
      <c r="EH568" s="186"/>
      <c r="EI568" s="186"/>
      <c r="EJ568" s="186"/>
    </row>
    <row r="569" spans="1:140" s="195" customFormat="1" ht="31.5" hidden="1" customHeight="1" x14ac:dyDescent="0.2">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81"/>
        <v/>
      </c>
      <c r="AO569" s="271" t="str">
        <f t="shared" si="82"/>
        <v/>
      </c>
      <c r="AP569" s="218"/>
      <c r="AQ569" s="219"/>
      <c r="AR569" s="217" t="str">
        <f t="shared" si="83"/>
        <v/>
      </c>
      <c r="AS569" s="217" t="str">
        <f t="shared" si="84"/>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217"/>
      <c r="CA569" s="217"/>
      <c r="CB569" s="217"/>
      <c r="CC569" s="217"/>
      <c r="CD569" s="217"/>
      <c r="CE569" s="217"/>
      <c r="CF569" s="186"/>
      <c r="CG569" s="186" t="str">
        <f t="shared" si="85"/>
        <v/>
      </c>
      <c r="CH569" s="101"/>
      <c r="CI569" s="101"/>
      <c r="CJ569" s="101"/>
      <c r="CK569" s="101"/>
      <c r="CL569" s="101"/>
      <c r="CM569" s="101"/>
      <c r="CN569" s="101"/>
      <c r="CO569" s="101"/>
      <c r="CP569" s="220" t="str">
        <f>IFERROR(ROUND((SUM(#REF!)),0),"")</f>
        <v/>
      </c>
      <c r="CQ569" s="216"/>
      <c r="CR569" s="222"/>
      <c r="CS569" s="198"/>
      <c r="CT569" s="198"/>
      <c r="CU569" s="198"/>
      <c r="CV569" s="198"/>
      <c r="CW569" s="222"/>
      <c r="CX569" s="272"/>
      <c r="CY569" s="272"/>
      <c r="CZ569" s="272"/>
      <c r="DA569" s="272"/>
      <c r="DB569" s="272"/>
      <c r="DC569" s="272"/>
      <c r="DD569" s="230" t="str">
        <f t="shared" si="72"/>
        <v/>
      </c>
      <c r="DE569" s="273">
        <f t="shared" si="73"/>
        <v>0</v>
      </c>
      <c r="DF569" s="14">
        <f t="shared" si="74"/>
        <v>0</v>
      </c>
      <c r="DG569" s="148" t="str">
        <f t="shared" si="75"/>
        <v/>
      </c>
      <c r="DH569" s="148" t="str">
        <f t="shared" si="76"/>
        <v/>
      </c>
      <c r="DI569" s="273" t="str">
        <f t="shared" si="77"/>
        <v/>
      </c>
      <c r="DJ569" s="264" t="str">
        <f t="shared" si="78"/>
        <v/>
      </c>
      <c r="DL569" s="14" t="str">
        <f>IFERROR(#REF!-AP569,"")</f>
        <v/>
      </c>
      <c r="DN569" s="274" t="str">
        <f>IFERROR(#REF!-M569,"")</f>
        <v/>
      </c>
      <c r="DO569" s="186" t="e">
        <f>IF(#REF!&gt;AQ569,0,1)</f>
        <v>#REF!</v>
      </c>
      <c r="DP569" s="186">
        <f t="shared" si="79"/>
        <v>1</v>
      </c>
      <c r="DQ569" s="186">
        <f t="shared" si="80"/>
        <v>1</v>
      </c>
      <c r="DR569" s="186"/>
      <c r="DS569" s="186"/>
      <c r="DT569" s="186"/>
      <c r="DU569" s="186"/>
      <c r="DV569" s="186"/>
      <c r="DW569" s="186"/>
      <c r="DX569" s="186"/>
      <c r="DY569" s="186"/>
      <c r="DZ569" s="186"/>
      <c r="EA569" s="186"/>
      <c r="EB569" s="186"/>
      <c r="EC569" s="186"/>
      <c r="ED569" s="186"/>
      <c r="EE569" s="186"/>
      <c r="EF569" s="186"/>
      <c r="EG569" s="186"/>
      <c r="EH569" s="186"/>
      <c r="EI569" s="186"/>
      <c r="EJ569" s="186"/>
    </row>
    <row r="570" spans="1:140" s="195" customFormat="1" ht="31.5" hidden="1" customHeight="1" x14ac:dyDescent="0.2">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81"/>
        <v/>
      </c>
      <c r="AO570" s="271" t="str">
        <f t="shared" si="82"/>
        <v/>
      </c>
      <c r="AP570" s="218"/>
      <c r="AQ570" s="219"/>
      <c r="AR570" s="217" t="str">
        <f t="shared" si="83"/>
        <v/>
      </c>
      <c r="AS570" s="217" t="str">
        <f t="shared" si="84"/>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217"/>
      <c r="CA570" s="217"/>
      <c r="CB570" s="217"/>
      <c r="CC570" s="217"/>
      <c r="CD570" s="217"/>
      <c r="CE570" s="217"/>
      <c r="CF570" s="186"/>
      <c r="CG570" s="186" t="str">
        <f t="shared" si="85"/>
        <v/>
      </c>
      <c r="CH570" s="101"/>
      <c r="CI570" s="101"/>
      <c r="CJ570" s="101"/>
      <c r="CK570" s="101"/>
      <c r="CL570" s="101"/>
      <c r="CM570" s="101"/>
      <c r="CN570" s="101"/>
      <c r="CO570" s="101"/>
      <c r="CP570" s="220" t="str">
        <f>IFERROR(ROUND((SUM(#REF!)),0),"")</f>
        <v/>
      </c>
      <c r="CQ570" s="216"/>
      <c r="CR570" s="222"/>
      <c r="CS570" s="198"/>
      <c r="CT570" s="198"/>
      <c r="CU570" s="198"/>
      <c r="CV570" s="198"/>
      <c r="CW570" s="222"/>
      <c r="CX570" s="272"/>
      <c r="CY570" s="272"/>
      <c r="CZ570" s="272"/>
      <c r="DA570" s="272"/>
      <c r="DB570" s="272"/>
      <c r="DC570" s="272"/>
      <c r="DD570" s="230" t="str">
        <f t="shared" si="72"/>
        <v/>
      </c>
      <c r="DE570" s="273">
        <f t="shared" si="73"/>
        <v>0</v>
      </c>
      <c r="DF570" s="14">
        <f t="shared" si="74"/>
        <v>0</v>
      </c>
      <c r="DG570" s="148" t="str">
        <f t="shared" si="75"/>
        <v/>
      </c>
      <c r="DH570" s="148" t="str">
        <f t="shared" si="76"/>
        <v/>
      </c>
      <c r="DI570" s="273" t="str">
        <f t="shared" si="77"/>
        <v/>
      </c>
      <c r="DJ570" s="264" t="str">
        <f t="shared" si="78"/>
        <v/>
      </c>
      <c r="DL570" s="14" t="str">
        <f>IFERROR(#REF!-AP570,"")</f>
        <v/>
      </c>
      <c r="DN570" s="274" t="str">
        <f>IFERROR(#REF!-M570,"")</f>
        <v/>
      </c>
      <c r="DO570" s="186" t="e">
        <f>IF(#REF!&gt;AQ570,0,1)</f>
        <v>#REF!</v>
      </c>
      <c r="DP570" s="186">
        <f t="shared" si="79"/>
        <v>1</v>
      </c>
      <c r="DQ570" s="186">
        <f t="shared" si="80"/>
        <v>1</v>
      </c>
      <c r="DR570" s="186"/>
      <c r="DS570" s="186"/>
      <c r="DT570" s="186"/>
      <c r="DU570" s="186"/>
      <c r="DV570" s="186"/>
      <c r="DW570" s="186"/>
      <c r="DX570" s="186"/>
      <c r="DY570" s="186"/>
      <c r="DZ570" s="186"/>
      <c r="EA570" s="186"/>
      <c r="EB570" s="186"/>
      <c r="EC570" s="186"/>
      <c r="ED570" s="186"/>
      <c r="EE570" s="186"/>
      <c r="EF570" s="186"/>
      <c r="EG570" s="186"/>
      <c r="EH570" s="186"/>
      <c r="EI570" s="186"/>
      <c r="EJ570" s="186"/>
    </row>
    <row r="571" spans="1:140" s="195" customFormat="1" ht="31.5" hidden="1" customHeight="1" x14ac:dyDescent="0.2">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81"/>
        <v/>
      </c>
      <c r="AO571" s="271" t="str">
        <f t="shared" si="82"/>
        <v/>
      </c>
      <c r="AP571" s="218"/>
      <c r="AQ571" s="219"/>
      <c r="AR571" s="217" t="str">
        <f t="shared" si="83"/>
        <v/>
      </c>
      <c r="AS571" s="217" t="str">
        <f t="shared" si="84"/>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217"/>
      <c r="CA571" s="217"/>
      <c r="CB571" s="217"/>
      <c r="CC571" s="217"/>
      <c r="CD571" s="217"/>
      <c r="CE571" s="217"/>
      <c r="CF571" s="186"/>
      <c r="CG571" s="186" t="str">
        <f t="shared" si="85"/>
        <v/>
      </c>
      <c r="CH571" s="101"/>
      <c r="CI571" s="101"/>
      <c r="CJ571" s="101"/>
      <c r="CK571" s="101"/>
      <c r="CL571" s="101"/>
      <c r="CM571" s="101"/>
      <c r="CN571" s="101"/>
      <c r="CO571" s="101"/>
      <c r="CP571" s="220" t="str">
        <f>IFERROR(ROUND((SUM(#REF!)),0),"")</f>
        <v/>
      </c>
      <c r="CQ571" s="216"/>
      <c r="CR571" s="222"/>
      <c r="CS571" s="198"/>
      <c r="CT571" s="198"/>
      <c r="CU571" s="198"/>
      <c r="CV571" s="198"/>
      <c r="CW571" s="222"/>
      <c r="CX571" s="272"/>
      <c r="CY571" s="272"/>
      <c r="CZ571" s="272"/>
      <c r="DA571" s="272"/>
      <c r="DB571" s="272"/>
      <c r="DC571" s="272"/>
      <c r="DD571" s="230" t="str">
        <f t="shared" si="72"/>
        <v/>
      </c>
      <c r="DE571" s="273">
        <f t="shared" si="73"/>
        <v>0</v>
      </c>
      <c r="DF571" s="14">
        <f t="shared" si="74"/>
        <v>0</v>
      </c>
      <c r="DG571" s="148" t="str">
        <f t="shared" si="75"/>
        <v/>
      </c>
      <c r="DH571" s="148" t="str">
        <f t="shared" si="76"/>
        <v/>
      </c>
      <c r="DI571" s="273" t="str">
        <f t="shared" si="77"/>
        <v/>
      </c>
      <c r="DJ571" s="264" t="str">
        <f t="shared" si="78"/>
        <v/>
      </c>
      <c r="DL571" s="14" t="str">
        <f>IFERROR(#REF!-AP571,"")</f>
        <v/>
      </c>
      <c r="DN571" s="274" t="str">
        <f>IFERROR(#REF!-M571,"")</f>
        <v/>
      </c>
      <c r="DO571" s="186" t="e">
        <f>IF(#REF!&gt;AQ571,0,1)</f>
        <v>#REF!</v>
      </c>
      <c r="DP571" s="186">
        <f t="shared" si="79"/>
        <v>1</v>
      </c>
      <c r="DQ571" s="186">
        <f t="shared" si="80"/>
        <v>1</v>
      </c>
      <c r="DR571" s="186"/>
      <c r="DS571" s="186"/>
      <c r="DT571" s="186"/>
      <c r="DU571" s="186"/>
      <c r="DV571" s="186"/>
      <c r="DW571" s="186"/>
      <c r="DX571" s="186"/>
      <c r="DY571" s="186"/>
      <c r="DZ571" s="186"/>
      <c r="EA571" s="186"/>
      <c r="EB571" s="186"/>
      <c r="EC571" s="186"/>
      <c r="ED571" s="186"/>
      <c r="EE571" s="186"/>
      <c r="EF571" s="186"/>
      <c r="EG571" s="186"/>
      <c r="EH571" s="186"/>
      <c r="EI571" s="186"/>
      <c r="EJ571" s="186"/>
    </row>
    <row r="572" spans="1:140" s="195" customFormat="1" ht="31.5" hidden="1" customHeight="1" x14ac:dyDescent="0.2">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81"/>
        <v/>
      </c>
      <c r="AO572" s="271" t="str">
        <f t="shared" si="82"/>
        <v/>
      </c>
      <c r="AP572" s="218"/>
      <c r="AQ572" s="219"/>
      <c r="AR572" s="217" t="str">
        <f t="shared" si="83"/>
        <v/>
      </c>
      <c r="AS572" s="217" t="str">
        <f t="shared" si="84"/>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217"/>
      <c r="CA572" s="217"/>
      <c r="CB572" s="217"/>
      <c r="CC572" s="217"/>
      <c r="CD572" s="217"/>
      <c r="CE572" s="217"/>
      <c r="CF572" s="186"/>
      <c r="CG572" s="186" t="str">
        <f t="shared" si="85"/>
        <v/>
      </c>
      <c r="CH572" s="101"/>
      <c r="CI572" s="101"/>
      <c r="CJ572" s="101"/>
      <c r="CK572" s="101"/>
      <c r="CL572" s="101"/>
      <c r="CM572" s="101"/>
      <c r="CN572" s="101"/>
      <c r="CO572" s="101"/>
      <c r="CP572" s="220" t="str">
        <f>IFERROR(ROUND((SUM(#REF!)),0),"")</f>
        <v/>
      </c>
      <c r="CQ572" s="216"/>
      <c r="CR572" s="222"/>
      <c r="CS572" s="198"/>
      <c r="CT572" s="198"/>
      <c r="CU572" s="198"/>
      <c r="CV572" s="198"/>
      <c r="CW572" s="222"/>
      <c r="CX572" s="272"/>
      <c r="CY572" s="272"/>
      <c r="CZ572" s="272"/>
      <c r="DA572" s="272"/>
      <c r="DB572" s="272"/>
      <c r="DC572" s="272"/>
      <c r="DD572" s="230" t="str">
        <f t="shared" si="72"/>
        <v/>
      </c>
      <c r="DE572" s="273">
        <f t="shared" si="73"/>
        <v>0</v>
      </c>
      <c r="DF572" s="14">
        <f t="shared" si="74"/>
        <v>0</v>
      </c>
      <c r="DG572" s="148" t="str">
        <f t="shared" si="75"/>
        <v/>
      </c>
      <c r="DH572" s="148" t="str">
        <f t="shared" si="76"/>
        <v/>
      </c>
      <c r="DI572" s="273" t="str">
        <f t="shared" si="77"/>
        <v/>
      </c>
      <c r="DJ572" s="264" t="str">
        <f t="shared" si="78"/>
        <v/>
      </c>
      <c r="DL572" s="14" t="str">
        <f>IFERROR(#REF!-AP572,"")</f>
        <v/>
      </c>
      <c r="DN572" s="274" t="str">
        <f>IFERROR(#REF!-M572,"")</f>
        <v/>
      </c>
      <c r="DO572" s="186" t="e">
        <f>IF(#REF!&gt;AQ572,0,1)</f>
        <v>#REF!</v>
      </c>
      <c r="DP572" s="186">
        <f t="shared" si="79"/>
        <v>1</v>
      </c>
      <c r="DQ572" s="186">
        <f t="shared" si="80"/>
        <v>1</v>
      </c>
      <c r="DR572" s="186"/>
      <c r="DS572" s="186"/>
      <c r="DT572" s="186"/>
      <c r="DU572" s="186"/>
      <c r="DV572" s="186"/>
      <c r="DW572" s="186"/>
      <c r="DX572" s="186"/>
      <c r="DY572" s="186"/>
      <c r="DZ572" s="186"/>
      <c r="EA572" s="186"/>
      <c r="EB572" s="186"/>
      <c r="EC572" s="186"/>
      <c r="ED572" s="186"/>
      <c r="EE572" s="186"/>
      <c r="EF572" s="186"/>
      <c r="EG572" s="186"/>
      <c r="EH572" s="186"/>
      <c r="EI572" s="186"/>
      <c r="EJ572" s="186"/>
    </row>
    <row r="573" spans="1:140" s="195" customFormat="1" ht="31.5" hidden="1" customHeight="1" x14ac:dyDescent="0.2">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81"/>
        <v/>
      </c>
      <c r="AO573" s="271" t="str">
        <f t="shared" si="82"/>
        <v/>
      </c>
      <c r="AP573" s="218"/>
      <c r="AQ573" s="219"/>
      <c r="AR573" s="217" t="str">
        <f t="shared" si="83"/>
        <v/>
      </c>
      <c r="AS573" s="217" t="str">
        <f t="shared" si="84"/>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217"/>
      <c r="CA573" s="217"/>
      <c r="CB573" s="217"/>
      <c r="CC573" s="217"/>
      <c r="CD573" s="217"/>
      <c r="CE573" s="217"/>
      <c r="CF573" s="186"/>
      <c r="CG573" s="186" t="str">
        <f t="shared" si="85"/>
        <v/>
      </c>
      <c r="CH573" s="101"/>
      <c r="CI573" s="101"/>
      <c r="CJ573" s="101"/>
      <c r="CK573" s="101"/>
      <c r="CL573" s="101"/>
      <c r="CM573" s="101"/>
      <c r="CN573" s="101"/>
      <c r="CO573" s="101"/>
      <c r="CP573" s="220" t="str">
        <f>IFERROR(ROUND((SUM(#REF!)),0),"")</f>
        <v/>
      </c>
      <c r="CQ573" s="216"/>
      <c r="CR573" s="222"/>
      <c r="CS573" s="198"/>
      <c r="CT573" s="198"/>
      <c r="CU573" s="198"/>
      <c r="CV573" s="198"/>
      <c r="CW573" s="222"/>
      <c r="CX573" s="272"/>
      <c r="CY573" s="272"/>
      <c r="CZ573" s="272"/>
      <c r="DA573" s="272"/>
      <c r="DB573" s="272"/>
      <c r="DC573" s="272"/>
      <c r="DD573" s="230" t="str">
        <f t="shared" si="72"/>
        <v/>
      </c>
      <c r="DE573" s="273">
        <f t="shared" si="73"/>
        <v>0</v>
      </c>
      <c r="DF573" s="14">
        <f t="shared" si="74"/>
        <v>0</v>
      </c>
      <c r="DG573" s="148" t="str">
        <f t="shared" si="75"/>
        <v/>
      </c>
      <c r="DH573" s="148" t="str">
        <f t="shared" si="76"/>
        <v/>
      </c>
      <c r="DI573" s="273" t="str">
        <f t="shared" si="77"/>
        <v/>
      </c>
      <c r="DJ573" s="264" t="str">
        <f t="shared" si="78"/>
        <v/>
      </c>
      <c r="DL573" s="14" t="str">
        <f>IFERROR(#REF!-AP573,"")</f>
        <v/>
      </c>
      <c r="DN573" s="274" t="str">
        <f>IFERROR(#REF!-M573,"")</f>
        <v/>
      </c>
      <c r="DO573" s="186" t="e">
        <f>IF(#REF!&gt;AQ573,0,1)</f>
        <v>#REF!</v>
      </c>
      <c r="DP573" s="186">
        <f t="shared" si="79"/>
        <v>1</v>
      </c>
      <c r="DQ573" s="186">
        <f t="shared" si="80"/>
        <v>1</v>
      </c>
      <c r="DR573" s="186"/>
      <c r="DS573" s="186"/>
      <c r="DT573" s="186"/>
      <c r="DU573" s="186"/>
      <c r="DV573" s="186"/>
      <c r="DW573" s="186"/>
      <c r="DX573" s="186"/>
      <c r="DY573" s="186"/>
      <c r="DZ573" s="186"/>
      <c r="EA573" s="186"/>
      <c r="EB573" s="186"/>
      <c r="EC573" s="186"/>
      <c r="ED573" s="186"/>
      <c r="EE573" s="186"/>
      <c r="EF573" s="186"/>
      <c r="EG573" s="186"/>
      <c r="EH573" s="186"/>
      <c r="EI573" s="186"/>
      <c r="EJ573" s="186"/>
    </row>
    <row r="574" spans="1:140" s="195" customFormat="1" ht="31.5" hidden="1" customHeight="1" x14ac:dyDescent="0.2">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81"/>
        <v/>
      </c>
      <c r="AO574" s="271" t="str">
        <f t="shared" si="82"/>
        <v/>
      </c>
      <c r="AP574" s="218"/>
      <c r="AQ574" s="219"/>
      <c r="AR574" s="217" t="str">
        <f t="shared" si="83"/>
        <v/>
      </c>
      <c r="AS574" s="217" t="str">
        <f t="shared" si="84"/>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217"/>
      <c r="CA574" s="217"/>
      <c r="CB574" s="217"/>
      <c r="CC574" s="217"/>
      <c r="CD574" s="217"/>
      <c r="CE574" s="217"/>
      <c r="CF574" s="186"/>
      <c r="CG574" s="186" t="str">
        <f t="shared" si="85"/>
        <v/>
      </c>
      <c r="CH574" s="101"/>
      <c r="CI574" s="101"/>
      <c r="CJ574" s="101"/>
      <c r="CK574" s="101"/>
      <c r="CL574" s="101"/>
      <c r="CM574" s="101"/>
      <c r="CN574" s="101"/>
      <c r="CO574" s="101"/>
      <c r="CP574" s="220" t="str">
        <f>IFERROR(ROUND((SUM(#REF!)),0),"")</f>
        <v/>
      </c>
      <c r="CQ574" s="216"/>
      <c r="CR574" s="222"/>
      <c r="CS574" s="198"/>
      <c r="CT574" s="198"/>
      <c r="CU574" s="198"/>
      <c r="CV574" s="198"/>
      <c r="CW574" s="222"/>
      <c r="CX574" s="272"/>
      <c r="CY574" s="272"/>
      <c r="CZ574" s="272"/>
      <c r="DA574" s="272"/>
      <c r="DB574" s="272"/>
      <c r="DC574" s="272"/>
      <c r="DD574" s="230" t="str">
        <f t="shared" si="72"/>
        <v/>
      </c>
      <c r="DE574" s="273">
        <f t="shared" si="73"/>
        <v>0</v>
      </c>
      <c r="DF574" s="14">
        <f t="shared" si="74"/>
        <v>0</v>
      </c>
      <c r="DG574" s="148" t="str">
        <f t="shared" si="75"/>
        <v/>
      </c>
      <c r="DH574" s="148" t="str">
        <f t="shared" si="76"/>
        <v/>
      </c>
      <c r="DI574" s="273" t="str">
        <f t="shared" si="77"/>
        <v/>
      </c>
      <c r="DJ574" s="264" t="str">
        <f t="shared" si="78"/>
        <v/>
      </c>
      <c r="DL574" s="14" t="str">
        <f>IFERROR(#REF!-AP574,"")</f>
        <v/>
      </c>
      <c r="DN574" s="274" t="str">
        <f>IFERROR(#REF!-M574,"")</f>
        <v/>
      </c>
      <c r="DO574" s="186" t="e">
        <f>IF(#REF!&gt;AQ574,0,1)</f>
        <v>#REF!</v>
      </c>
      <c r="DP574" s="186">
        <f t="shared" si="79"/>
        <v>1</v>
      </c>
      <c r="DQ574" s="186">
        <f t="shared" si="80"/>
        <v>1</v>
      </c>
      <c r="DR574" s="186"/>
      <c r="DS574" s="186"/>
      <c r="DT574" s="186"/>
      <c r="DU574" s="186"/>
      <c r="DV574" s="186"/>
      <c r="DW574" s="186"/>
      <c r="DX574" s="186"/>
      <c r="DY574" s="186"/>
      <c r="DZ574" s="186"/>
      <c r="EA574" s="186"/>
      <c r="EB574" s="186"/>
      <c r="EC574" s="186"/>
      <c r="ED574" s="186"/>
      <c r="EE574" s="186"/>
      <c r="EF574" s="186"/>
      <c r="EG574" s="186"/>
      <c r="EH574" s="186"/>
      <c r="EI574" s="186"/>
      <c r="EJ574" s="186"/>
    </row>
    <row r="575" spans="1:140" s="195" customFormat="1" ht="31.5" hidden="1" customHeight="1" x14ac:dyDescent="0.2">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81"/>
        <v/>
      </c>
      <c r="AO575" s="271" t="str">
        <f t="shared" si="82"/>
        <v/>
      </c>
      <c r="AP575" s="218"/>
      <c r="AQ575" s="219"/>
      <c r="AR575" s="217" t="str">
        <f t="shared" si="83"/>
        <v/>
      </c>
      <c r="AS575" s="217" t="str">
        <f t="shared" si="84"/>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217"/>
      <c r="CA575" s="217"/>
      <c r="CB575" s="217"/>
      <c r="CC575" s="217"/>
      <c r="CD575" s="217"/>
      <c r="CE575" s="217"/>
      <c r="CF575" s="186"/>
      <c r="CG575" s="186" t="str">
        <f t="shared" si="85"/>
        <v/>
      </c>
      <c r="CH575" s="101"/>
      <c r="CI575" s="101"/>
      <c r="CJ575" s="101"/>
      <c r="CK575" s="101"/>
      <c r="CL575" s="101"/>
      <c r="CM575" s="101"/>
      <c r="CN575" s="101"/>
      <c r="CO575" s="101"/>
      <c r="CP575" s="220" t="str">
        <f>IFERROR(ROUND((SUM(#REF!)),0),"")</f>
        <v/>
      </c>
      <c r="CQ575" s="216"/>
      <c r="CR575" s="222"/>
      <c r="CS575" s="198"/>
      <c r="CT575" s="198"/>
      <c r="CU575" s="198"/>
      <c r="CV575" s="198"/>
      <c r="CW575" s="222"/>
      <c r="CX575" s="272"/>
      <c r="CY575" s="272"/>
      <c r="CZ575" s="272"/>
      <c r="DA575" s="272"/>
      <c r="DB575" s="272"/>
      <c r="DC575" s="272"/>
      <c r="DD575" s="230" t="str">
        <f t="shared" si="72"/>
        <v/>
      </c>
      <c r="DE575" s="273">
        <f t="shared" si="73"/>
        <v>0</v>
      </c>
      <c r="DF575" s="14">
        <f t="shared" si="74"/>
        <v>0</v>
      </c>
      <c r="DG575" s="148" t="str">
        <f t="shared" si="75"/>
        <v/>
      </c>
      <c r="DH575" s="148" t="str">
        <f t="shared" si="76"/>
        <v/>
      </c>
      <c r="DI575" s="273" t="str">
        <f t="shared" si="77"/>
        <v/>
      </c>
      <c r="DJ575" s="264" t="str">
        <f t="shared" si="78"/>
        <v/>
      </c>
      <c r="DL575" s="14" t="str">
        <f>IFERROR(#REF!-AP575,"")</f>
        <v/>
      </c>
      <c r="DN575" s="274" t="str">
        <f>IFERROR(#REF!-M575,"")</f>
        <v/>
      </c>
      <c r="DO575" s="186" t="e">
        <f>IF(#REF!&gt;AQ575,0,1)</f>
        <v>#REF!</v>
      </c>
      <c r="DP575" s="186">
        <f t="shared" si="79"/>
        <v>1</v>
      </c>
      <c r="DQ575" s="186">
        <f t="shared" si="80"/>
        <v>1</v>
      </c>
      <c r="DR575" s="186"/>
      <c r="DS575" s="186"/>
      <c r="DT575" s="186"/>
      <c r="DU575" s="186"/>
      <c r="DV575" s="186"/>
      <c r="DW575" s="186"/>
      <c r="DX575" s="186"/>
      <c r="DY575" s="186"/>
      <c r="DZ575" s="186"/>
      <c r="EA575" s="186"/>
      <c r="EB575" s="186"/>
      <c r="EC575" s="186"/>
      <c r="ED575" s="186"/>
      <c r="EE575" s="186"/>
      <c r="EF575" s="186"/>
      <c r="EG575" s="186"/>
      <c r="EH575" s="186"/>
      <c r="EI575" s="186"/>
      <c r="EJ575" s="186"/>
    </row>
    <row r="576" spans="1:140" s="195" customFormat="1" ht="31.5" hidden="1" customHeight="1" x14ac:dyDescent="0.2">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81"/>
        <v/>
      </c>
      <c r="AO576" s="271" t="str">
        <f t="shared" si="82"/>
        <v/>
      </c>
      <c r="AP576" s="218"/>
      <c r="AQ576" s="219"/>
      <c r="AR576" s="217" t="str">
        <f t="shared" si="83"/>
        <v/>
      </c>
      <c r="AS576" s="217" t="str">
        <f t="shared" si="84"/>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217"/>
      <c r="CA576" s="217"/>
      <c r="CB576" s="217"/>
      <c r="CC576" s="217"/>
      <c r="CD576" s="217"/>
      <c r="CE576" s="217"/>
      <c r="CF576" s="186"/>
      <c r="CG576" s="186" t="str">
        <f t="shared" si="85"/>
        <v/>
      </c>
      <c r="CH576" s="101"/>
      <c r="CI576" s="101"/>
      <c r="CJ576" s="101"/>
      <c r="CK576" s="101"/>
      <c r="CL576" s="101"/>
      <c r="CM576" s="101"/>
      <c r="CN576" s="101"/>
      <c r="CO576" s="101"/>
      <c r="CP576" s="220" t="str">
        <f>IFERROR(ROUND((SUM(#REF!)),0),"")</f>
        <v/>
      </c>
      <c r="CQ576" s="216"/>
      <c r="CR576" s="222"/>
      <c r="CS576" s="198"/>
      <c r="CT576" s="198"/>
      <c r="CU576" s="198"/>
      <c r="CV576" s="198"/>
      <c r="CW576" s="222"/>
      <c r="CX576" s="272"/>
      <c r="CY576" s="272"/>
      <c r="CZ576" s="272"/>
      <c r="DA576" s="272"/>
      <c r="DB576" s="272"/>
      <c r="DC576" s="272"/>
      <c r="DD576" s="230" t="str">
        <f t="shared" si="72"/>
        <v/>
      </c>
      <c r="DE576" s="273">
        <f t="shared" si="73"/>
        <v>0</v>
      </c>
      <c r="DF576" s="14">
        <f t="shared" si="74"/>
        <v>0</v>
      </c>
      <c r="DG576" s="148" t="str">
        <f t="shared" si="75"/>
        <v/>
      </c>
      <c r="DH576" s="148" t="str">
        <f t="shared" si="76"/>
        <v/>
      </c>
      <c r="DI576" s="273" t="str">
        <f t="shared" si="77"/>
        <v/>
      </c>
      <c r="DJ576" s="264" t="str">
        <f t="shared" si="78"/>
        <v/>
      </c>
      <c r="DL576" s="14" t="str">
        <f>IFERROR(#REF!-AP576,"")</f>
        <v/>
      </c>
      <c r="DN576" s="274" t="str">
        <f>IFERROR(#REF!-M576,"")</f>
        <v/>
      </c>
      <c r="DO576" s="186" t="e">
        <f>IF(#REF!&gt;AQ576,0,1)</f>
        <v>#REF!</v>
      </c>
      <c r="DP576" s="186">
        <f t="shared" si="79"/>
        <v>1</v>
      </c>
      <c r="DQ576" s="186">
        <f t="shared" si="80"/>
        <v>1</v>
      </c>
      <c r="DR576" s="186"/>
      <c r="DS576" s="186"/>
      <c r="DT576" s="186"/>
      <c r="DU576" s="186"/>
      <c r="DV576" s="186"/>
      <c r="DW576" s="186"/>
      <c r="DX576" s="186"/>
      <c r="DY576" s="186"/>
      <c r="DZ576" s="186"/>
      <c r="EA576" s="186"/>
      <c r="EB576" s="186"/>
      <c r="EC576" s="186"/>
      <c r="ED576" s="186"/>
      <c r="EE576" s="186"/>
      <c r="EF576" s="186"/>
      <c r="EG576" s="186"/>
      <c r="EH576" s="186"/>
      <c r="EI576" s="186"/>
      <c r="EJ576" s="186"/>
    </row>
    <row r="577" spans="1:140" s="195" customFormat="1" ht="31.5" hidden="1" customHeight="1" x14ac:dyDescent="0.2">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81"/>
        <v/>
      </c>
      <c r="AO577" s="271" t="str">
        <f t="shared" si="82"/>
        <v/>
      </c>
      <c r="AP577" s="218"/>
      <c r="AQ577" s="219"/>
      <c r="AR577" s="217" t="str">
        <f t="shared" si="83"/>
        <v/>
      </c>
      <c r="AS577" s="217" t="str">
        <f t="shared" si="84"/>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217"/>
      <c r="CA577" s="217"/>
      <c r="CB577" s="217"/>
      <c r="CC577" s="217"/>
      <c r="CD577" s="217"/>
      <c r="CE577" s="217"/>
      <c r="CF577" s="186"/>
      <c r="CG577" s="186" t="str">
        <f t="shared" si="85"/>
        <v/>
      </c>
      <c r="CH577" s="101"/>
      <c r="CI577" s="101"/>
      <c r="CJ577" s="101"/>
      <c r="CK577" s="101"/>
      <c r="CL577" s="101"/>
      <c r="CM577" s="101"/>
      <c r="CN577" s="101"/>
      <c r="CO577" s="101"/>
      <c r="CP577" s="220" t="str">
        <f>IFERROR(ROUND((SUM(#REF!)),0),"")</f>
        <v/>
      </c>
      <c r="CQ577" s="216"/>
      <c r="CR577" s="222"/>
      <c r="CS577" s="198"/>
      <c r="CT577" s="198"/>
      <c r="CU577" s="198"/>
      <c r="CV577" s="198"/>
      <c r="CW577" s="222"/>
      <c r="CX577" s="272"/>
      <c r="CY577" s="272"/>
      <c r="CZ577" s="272"/>
      <c r="DA577" s="272"/>
      <c r="DB577" s="272"/>
      <c r="DC577" s="272"/>
      <c r="DD577" s="230" t="str">
        <f t="shared" si="72"/>
        <v/>
      </c>
      <c r="DE577" s="273">
        <f t="shared" si="73"/>
        <v>0</v>
      </c>
      <c r="DF577" s="14">
        <f t="shared" si="74"/>
        <v>0</v>
      </c>
      <c r="DG577" s="148" t="str">
        <f t="shared" si="75"/>
        <v/>
      </c>
      <c r="DH577" s="148" t="str">
        <f t="shared" si="76"/>
        <v/>
      </c>
      <c r="DI577" s="273" t="str">
        <f t="shared" si="77"/>
        <v/>
      </c>
      <c r="DJ577" s="264" t="str">
        <f t="shared" si="78"/>
        <v/>
      </c>
      <c r="DL577" s="14" t="str">
        <f>IFERROR(#REF!-AP577,"")</f>
        <v/>
      </c>
      <c r="DN577" s="274" t="str">
        <f>IFERROR(#REF!-M577,"")</f>
        <v/>
      </c>
      <c r="DO577" s="186" t="e">
        <f>IF(#REF!&gt;AQ577,0,1)</f>
        <v>#REF!</v>
      </c>
      <c r="DP577" s="186">
        <f t="shared" si="79"/>
        <v>1</v>
      </c>
      <c r="DQ577" s="186">
        <f t="shared" si="80"/>
        <v>1</v>
      </c>
      <c r="DR577" s="186"/>
      <c r="DS577" s="186"/>
      <c r="DT577" s="186"/>
      <c r="DU577" s="186"/>
      <c r="DV577" s="186"/>
      <c r="DW577" s="186"/>
      <c r="DX577" s="186"/>
      <c r="DY577" s="186"/>
      <c r="DZ577" s="186"/>
      <c r="EA577" s="186"/>
      <c r="EB577" s="186"/>
      <c r="EC577" s="186"/>
      <c r="ED577" s="186"/>
      <c r="EE577" s="186"/>
      <c r="EF577" s="186"/>
      <c r="EG577" s="186"/>
      <c r="EH577" s="186"/>
      <c r="EI577" s="186"/>
      <c r="EJ577" s="186"/>
    </row>
    <row r="578" spans="1:140" s="195" customFormat="1" ht="31.5" hidden="1" customHeight="1" x14ac:dyDescent="0.2">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81"/>
        <v/>
      </c>
      <c r="AO578" s="271" t="str">
        <f t="shared" si="82"/>
        <v/>
      </c>
      <c r="AP578" s="218"/>
      <c r="AQ578" s="219"/>
      <c r="AR578" s="217" t="str">
        <f t="shared" si="83"/>
        <v/>
      </c>
      <c r="AS578" s="217" t="str">
        <f t="shared" si="84"/>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217"/>
      <c r="CA578" s="217"/>
      <c r="CB578" s="217"/>
      <c r="CC578" s="217"/>
      <c r="CD578" s="217"/>
      <c r="CE578" s="217"/>
      <c r="CF578" s="186"/>
      <c r="CG578" s="186" t="str">
        <f t="shared" si="85"/>
        <v/>
      </c>
      <c r="CH578" s="101"/>
      <c r="CI578" s="101"/>
      <c r="CJ578" s="101"/>
      <c r="CK578" s="101"/>
      <c r="CL578" s="101"/>
      <c r="CM578" s="101"/>
      <c r="CN578" s="101"/>
      <c r="CO578" s="101"/>
      <c r="CP578" s="220" t="str">
        <f>IFERROR(ROUND((SUM(#REF!)),0),"")</f>
        <v/>
      </c>
      <c r="CQ578" s="216"/>
      <c r="CR578" s="222"/>
      <c r="CS578" s="198"/>
      <c r="CT578" s="198"/>
      <c r="CU578" s="198"/>
      <c r="CV578" s="198"/>
      <c r="CW578" s="222"/>
      <c r="CX578" s="272"/>
      <c r="CY578" s="272"/>
      <c r="CZ578" s="272"/>
      <c r="DA578" s="272"/>
      <c r="DB578" s="272"/>
      <c r="DC578" s="272"/>
      <c r="DD578" s="230" t="str">
        <f t="shared" si="72"/>
        <v/>
      </c>
      <c r="DE578" s="273">
        <f t="shared" si="73"/>
        <v>0</v>
      </c>
      <c r="DF578" s="14">
        <f t="shared" si="74"/>
        <v>0</v>
      </c>
      <c r="DG578" s="148" t="str">
        <f t="shared" si="75"/>
        <v/>
      </c>
      <c r="DH578" s="148" t="str">
        <f t="shared" si="76"/>
        <v/>
      </c>
      <c r="DI578" s="273" t="str">
        <f t="shared" si="77"/>
        <v/>
      </c>
      <c r="DJ578" s="264" t="str">
        <f t="shared" si="78"/>
        <v/>
      </c>
      <c r="DL578" s="14" t="str">
        <f>IFERROR(#REF!-AP578,"")</f>
        <v/>
      </c>
      <c r="DN578" s="274" t="str">
        <f>IFERROR(#REF!-M578,"")</f>
        <v/>
      </c>
      <c r="DO578" s="186" t="e">
        <f>IF(#REF!&gt;AQ578,0,1)</f>
        <v>#REF!</v>
      </c>
      <c r="DP578" s="186">
        <f t="shared" si="79"/>
        <v>1</v>
      </c>
      <c r="DQ578" s="186">
        <f t="shared" si="80"/>
        <v>1</v>
      </c>
      <c r="DR578" s="186"/>
      <c r="DS578" s="186"/>
      <c r="DT578" s="186"/>
      <c r="DU578" s="186"/>
      <c r="DV578" s="186"/>
      <c r="DW578" s="186"/>
      <c r="DX578" s="186"/>
      <c r="DY578" s="186"/>
      <c r="DZ578" s="186"/>
      <c r="EA578" s="186"/>
      <c r="EB578" s="186"/>
      <c r="EC578" s="186"/>
      <c r="ED578" s="186"/>
      <c r="EE578" s="186"/>
      <c r="EF578" s="186"/>
      <c r="EG578" s="186"/>
      <c r="EH578" s="186"/>
      <c r="EI578" s="186"/>
      <c r="EJ578" s="186"/>
    </row>
    <row r="579" spans="1:140" s="195" customFormat="1" ht="31.5" hidden="1" customHeight="1" x14ac:dyDescent="0.2">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81"/>
        <v/>
      </c>
      <c r="AO579" s="271" t="str">
        <f t="shared" si="82"/>
        <v/>
      </c>
      <c r="AP579" s="218"/>
      <c r="AQ579" s="219"/>
      <c r="AR579" s="217" t="str">
        <f t="shared" si="83"/>
        <v/>
      </c>
      <c r="AS579" s="217" t="str">
        <f t="shared" si="84"/>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217"/>
      <c r="CA579" s="217"/>
      <c r="CB579" s="217"/>
      <c r="CC579" s="217"/>
      <c r="CD579" s="217"/>
      <c r="CE579" s="217"/>
      <c r="CF579" s="186"/>
      <c r="CG579" s="186" t="str">
        <f t="shared" si="85"/>
        <v/>
      </c>
      <c r="CH579" s="101"/>
      <c r="CI579" s="101"/>
      <c r="CJ579" s="101"/>
      <c r="CK579" s="101"/>
      <c r="CL579" s="101"/>
      <c r="CM579" s="101"/>
      <c r="CN579" s="101"/>
      <c r="CO579" s="101"/>
      <c r="CP579" s="220" t="str">
        <f>IFERROR(ROUND((SUM(#REF!)),0),"")</f>
        <v/>
      </c>
      <c r="CQ579" s="216"/>
      <c r="CR579" s="222"/>
      <c r="CS579" s="198"/>
      <c r="CT579" s="198"/>
      <c r="CU579" s="198"/>
      <c r="CV579" s="198"/>
      <c r="CW579" s="222"/>
      <c r="CX579" s="272"/>
      <c r="CY579" s="272"/>
      <c r="CZ579" s="272"/>
      <c r="DA579" s="272"/>
      <c r="DB579" s="272"/>
      <c r="DC579" s="272"/>
      <c r="DD579" s="230" t="str">
        <f t="shared" si="72"/>
        <v/>
      </c>
      <c r="DE579" s="273">
        <f t="shared" si="73"/>
        <v>0</v>
      </c>
      <c r="DF579" s="14">
        <f t="shared" si="74"/>
        <v>0</v>
      </c>
      <c r="DG579" s="148" t="str">
        <f t="shared" si="75"/>
        <v/>
      </c>
      <c r="DH579" s="148" t="str">
        <f t="shared" si="76"/>
        <v/>
      </c>
      <c r="DI579" s="273" t="str">
        <f t="shared" si="77"/>
        <v/>
      </c>
      <c r="DJ579" s="264" t="str">
        <f t="shared" si="78"/>
        <v/>
      </c>
      <c r="DL579" s="14" t="str">
        <f>IFERROR(#REF!-AP579,"")</f>
        <v/>
      </c>
      <c r="DN579" s="274" t="str">
        <f>IFERROR(#REF!-M579,"")</f>
        <v/>
      </c>
      <c r="DO579" s="186" t="e">
        <f>IF(#REF!&gt;AQ579,0,1)</f>
        <v>#REF!</v>
      </c>
      <c r="DP579" s="186">
        <f t="shared" si="79"/>
        <v>1</v>
      </c>
      <c r="DQ579" s="186">
        <f t="shared" si="80"/>
        <v>1</v>
      </c>
      <c r="DR579" s="186"/>
      <c r="DS579" s="186"/>
      <c r="DT579" s="186"/>
      <c r="DU579" s="186"/>
      <c r="DV579" s="186"/>
      <c r="DW579" s="186"/>
      <c r="DX579" s="186"/>
      <c r="DY579" s="186"/>
      <c r="DZ579" s="186"/>
      <c r="EA579" s="186"/>
      <c r="EB579" s="186"/>
      <c r="EC579" s="186"/>
      <c r="ED579" s="186"/>
      <c r="EE579" s="186"/>
      <c r="EF579" s="186"/>
      <c r="EG579" s="186"/>
      <c r="EH579" s="186"/>
      <c r="EI579" s="186"/>
      <c r="EJ579" s="186"/>
    </row>
    <row r="580" spans="1:140" s="195" customFormat="1" ht="31.5" hidden="1" customHeight="1" x14ac:dyDescent="0.2">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si="81"/>
        <v/>
      </c>
      <c r="AO580" s="271" t="str">
        <f t="shared" si="82"/>
        <v/>
      </c>
      <c r="AP580" s="218"/>
      <c r="AQ580" s="219"/>
      <c r="AR580" s="217" t="str">
        <f t="shared" si="83"/>
        <v/>
      </c>
      <c r="AS580" s="217" t="str">
        <f t="shared" si="84"/>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217"/>
      <c r="CA580" s="217"/>
      <c r="CB580" s="217"/>
      <c r="CC580" s="217"/>
      <c r="CD580" s="217"/>
      <c r="CE580" s="217"/>
      <c r="CF580" s="186"/>
      <c r="CG580" s="186" t="str">
        <f t="shared" si="85"/>
        <v/>
      </c>
      <c r="CH580" s="101"/>
      <c r="CI580" s="101"/>
      <c r="CJ580" s="101"/>
      <c r="CK580" s="101"/>
      <c r="CL580" s="101"/>
      <c r="CM580" s="101"/>
      <c r="CN580" s="101"/>
      <c r="CO580" s="101"/>
      <c r="CP580" s="220" t="str">
        <f>IFERROR(ROUND((SUM(#REF!)),0),"")</f>
        <v/>
      </c>
      <c r="CQ580" s="216"/>
      <c r="CR580" s="222"/>
      <c r="CS580" s="198"/>
      <c r="CT580" s="198"/>
      <c r="CU580" s="198"/>
      <c r="CV580" s="198"/>
      <c r="CW580" s="222"/>
      <c r="CX580" s="272"/>
      <c r="CY580" s="272"/>
      <c r="CZ580" s="272"/>
      <c r="DA580" s="272"/>
      <c r="DB580" s="272"/>
      <c r="DC580" s="272"/>
      <c r="DD580" s="230" t="str">
        <f t="shared" ref="DD580:DD643" si="86">IFERROR((AN580-M580)/M580,"")</f>
        <v/>
      </c>
      <c r="DE580" s="273">
        <f t="shared" ref="DE580:DE643" si="87">AV580+BH580</f>
        <v>0</v>
      </c>
      <c r="DF580" s="14">
        <f t="shared" ref="DF580:DF643" si="88">SUM(BI580:BQ580,AW580:BE580)</f>
        <v>0</v>
      </c>
      <c r="DG580" s="148" t="str">
        <f t="shared" ref="DG580:DG643" si="89">IFERROR(ROUND(DF580/L580,0),"")</f>
        <v/>
      </c>
      <c r="DH580" s="148" t="str">
        <f t="shared" ref="DH580:DH643" si="90">IFERROR(ROUND(CP580/AR580,1),"")</f>
        <v/>
      </c>
      <c r="DI580" s="273" t="str">
        <f t="shared" ref="DI580:DI643" si="91">IFERROR(DE580+DG580,"")</f>
        <v/>
      </c>
      <c r="DJ580" s="264" t="str">
        <f t="shared" ref="DJ580:DJ643" si="92">IFERROR(DG580/DI580,"")</f>
        <v/>
      </c>
      <c r="DL580" s="14" t="str">
        <f>IFERROR(#REF!-AP580,"")</f>
        <v/>
      </c>
      <c r="DN580" s="274" t="str">
        <f>IFERROR(#REF!-M580,"")</f>
        <v/>
      </c>
      <c r="DO580" s="186" t="e">
        <f>IF(#REF!&gt;AQ580,0,1)</f>
        <v>#REF!</v>
      </c>
      <c r="DP580" s="186">
        <f t="shared" ref="DP580:DP643" si="93">IF(AO580&lt;N580,0,1)</f>
        <v>1</v>
      </c>
      <c r="DQ580" s="186">
        <f t="shared" ref="DQ580:DQ643" si="94">IF(AO580&gt;O580,0,1)</f>
        <v>1</v>
      </c>
      <c r="DR580" s="186"/>
      <c r="DS580" s="186"/>
      <c r="DT580" s="186"/>
      <c r="DU580" s="186"/>
      <c r="DV580" s="186"/>
      <c r="DW580" s="186"/>
      <c r="DX580" s="186"/>
      <c r="DY580" s="186"/>
      <c r="DZ580" s="186"/>
      <c r="EA580" s="186"/>
      <c r="EB580" s="186"/>
      <c r="EC580" s="186"/>
      <c r="ED580" s="186"/>
      <c r="EE580" s="186"/>
      <c r="EF580" s="186"/>
      <c r="EG580" s="186"/>
      <c r="EH580" s="186"/>
      <c r="EI580" s="186"/>
      <c r="EJ580" s="186"/>
    </row>
    <row r="581" spans="1:140" s="195" customFormat="1" ht="31.5" hidden="1" customHeight="1" x14ac:dyDescent="0.2">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81"/>
        <v/>
      </c>
      <c r="AO581" s="271" t="str">
        <f t="shared" si="82"/>
        <v/>
      </c>
      <c r="AP581" s="218"/>
      <c r="AQ581" s="219"/>
      <c r="AR581" s="217" t="str">
        <f t="shared" si="83"/>
        <v/>
      </c>
      <c r="AS581" s="217" t="str">
        <f t="shared" si="84"/>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217"/>
      <c r="CA581" s="217"/>
      <c r="CB581" s="217"/>
      <c r="CC581" s="217"/>
      <c r="CD581" s="217"/>
      <c r="CE581" s="217"/>
      <c r="CF581" s="186"/>
      <c r="CG581" s="186" t="str">
        <f t="shared" si="85"/>
        <v/>
      </c>
      <c r="CH581" s="101"/>
      <c r="CI581" s="101"/>
      <c r="CJ581" s="101"/>
      <c r="CK581" s="101"/>
      <c r="CL581" s="101"/>
      <c r="CM581" s="101"/>
      <c r="CN581" s="101"/>
      <c r="CO581" s="101"/>
      <c r="CP581" s="220" t="str">
        <f>IFERROR(ROUND((SUM(#REF!)),0),"")</f>
        <v/>
      </c>
      <c r="CQ581" s="216"/>
      <c r="CR581" s="222"/>
      <c r="CS581" s="198"/>
      <c r="CT581" s="198"/>
      <c r="CU581" s="198"/>
      <c r="CV581" s="198"/>
      <c r="CW581" s="222"/>
      <c r="CX581" s="272"/>
      <c r="CY581" s="272"/>
      <c r="CZ581" s="272"/>
      <c r="DA581" s="272"/>
      <c r="DB581" s="272"/>
      <c r="DC581" s="272"/>
      <c r="DD581" s="230" t="str">
        <f t="shared" si="86"/>
        <v/>
      </c>
      <c r="DE581" s="273">
        <f t="shared" si="87"/>
        <v>0</v>
      </c>
      <c r="DF581" s="14">
        <f t="shared" si="88"/>
        <v>0</v>
      </c>
      <c r="DG581" s="148" t="str">
        <f t="shared" si="89"/>
        <v/>
      </c>
      <c r="DH581" s="148" t="str">
        <f t="shared" si="90"/>
        <v/>
      </c>
      <c r="DI581" s="273" t="str">
        <f t="shared" si="91"/>
        <v/>
      </c>
      <c r="DJ581" s="264" t="str">
        <f t="shared" si="92"/>
        <v/>
      </c>
      <c r="DL581" s="14" t="str">
        <f>IFERROR(#REF!-AP581,"")</f>
        <v/>
      </c>
      <c r="DN581" s="274" t="str">
        <f>IFERROR(#REF!-M581,"")</f>
        <v/>
      </c>
      <c r="DO581" s="186" t="e">
        <f>IF(#REF!&gt;AQ581,0,1)</f>
        <v>#REF!</v>
      </c>
      <c r="DP581" s="186">
        <f t="shared" si="93"/>
        <v>1</v>
      </c>
      <c r="DQ581" s="186">
        <f t="shared" si="94"/>
        <v>1</v>
      </c>
      <c r="DR581" s="186"/>
      <c r="DS581" s="186"/>
      <c r="DT581" s="186"/>
      <c r="DU581" s="186"/>
      <c r="DV581" s="186"/>
      <c r="DW581" s="186"/>
      <c r="DX581" s="186"/>
      <c r="DY581" s="186"/>
      <c r="DZ581" s="186"/>
      <c r="EA581" s="186"/>
      <c r="EB581" s="186"/>
      <c r="EC581" s="186"/>
      <c r="ED581" s="186"/>
      <c r="EE581" s="186"/>
      <c r="EF581" s="186"/>
      <c r="EG581" s="186"/>
      <c r="EH581" s="186"/>
      <c r="EI581" s="186"/>
      <c r="EJ581" s="186"/>
    </row>
    <row r="582" spans="1:140" s="195" customFormat="1" ht="31.5" hidden="1" customHeight="1" x14ac:dyDescent="0.2">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81"/>
        <v/>
      </c>
      <c r="AO582" s="271" t="str">
        <f t="shared" si="82"/>
        <v/>
      </c>
      <c r="AP582" s="218"/>
      <c r="AQ582" s="219"/>
      <c r="AR582" s="217" t="str">
        <f t="shared" si="83"/>
        <v/>
      </c>
      <c r="AS582" s="217" t="str">
        <f t="shared" si="84"/>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217"/>
      <c r="CA582" s="217"/>
      <c r="CB582" s="217"/>
      <c r="CC582" s="217"/>
      <c r="CD582" s="217"/>
      <c r="CE582" s="217"/>
      <c r="CF582" s="186"/>
      <c r="CG582" s="186" t="str">
        <f t="shared" si="85"/>
        <v/>
      </c>
      <c r="CH582" s="101"/>
      <c r="CI582" s="101"/>
      <c r="CJ582" s="101"/>
      <c r="CK582" s="101"/>
      <c r="CL582" s="101"/>
      <c r="CM582" s="101"/>
      <c r="CN582" s="101"/>
      <c r="CO582" s="101"/>
      <c r="CP582" s="220" t="str">
        <f>IFERROR(ROUND((SUM(#REF!)),0),"")</f>
        <v/>
      </c>
      <c r="CQ582" s="216"/>
      <c r="CR582" s="222"/>
      <c r="CS582" s="198"/>
      <c r="CT582" s="198"/>
      <c r="CU582" s="198"/>
      <c r="CV582" s="198"/>
      <c r="CW582" s="222"/>
      <c r="CX582" s="272"/>
      <c r="CY582" s="272"/>
      <c r="CZ582" s="272"/>
      <c r="DA582" s="272"/>
      <c r="DB582" s="272"/>
      <c r="DC582" s="272"/>
      <c r="DD582" s="230" t="str">
        <f t="shared" si="86"/>
        <v/>
      </c>
      <c r="DE582" s="273">
        <f t="shared" si="87"/>
        <v>0</v>
      </c>
      <c r="DF582" s="14">
        <f t="shared" si="88"/>
        <v>0</v>
      </c>
      <c r="DG582" s="148" t="str">
        <f t="shared" si="89"/>
        <v/>
      </c>
      <c r="DH582" s="148" t="str">
        <f t="shared" si="90"/>
        <v/>
      </c>
      <c r="DI582" s="273" t="str">
        <f t="shared" si="91"/>
        <v/>
      </c>
      <c r="DJ582" s="264" t="str">
        <f t="shared" si="92"/>
        <v/>
      </c>
      <c r="DL582" s="14" t="str">
        <f>IFERROR(#REF!-AP582,"")</f>
        <v/>
      </c>
      <c r="DN582" s="274" t="str">
        <f>IFERROR(#REF!-M582,"")</f>
        <v/>
      </c>
      <c r="DO582" s="186" t="e">
        <f>IF(#REF!&gt;AQ582,0,1)</f>
        <v>#REF!</v>
      </c>
      <c r="DP582" s="186">
        <f t="shared" si="93"/>
        <v>1</v>
      </c>
      <c r="DQ582" s="186">
        <f t="shared" si="94"/>
        <v>1</v>
      </c>
      <c r="DR582" s="186"/>
      <c r="DS582" s="186"/>
      <c r="DT582" s="186"/>
      <c r="DU582" s="186"/>
      <c r="DV582" s="186"/>
      <c r="DW582" s="186"/>
      <c r="DX582" s="186"/>
      <c r="DY582" s="186"/>
      <c r="DZ582" s="186"/>
      <c r="EA582" s="186"/>
      <c r="EB582" s="186"/>
      <c r="EC582" s="186"/>
      <c r="ED582" s="186"/>
      <c r="EE582" s="186"/>
      <c r="EF582" s="186"/>
      <c r="EG582" s="186"/>
      <c r="EH582" s="186"/>
      <c r="EI582" s="186"/>
      <c r="EJ582" s="186"/>
    </row>
    <row r="583" spans="1:140" s="195" customFormat="1" ht="31.5" hidden="1" customHeight="1" x14ac:dyDescent="0.2">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81"/>
        <v/>
      </c>
      <c r="AO583" s="271" t="str">
        <f t="shared" si="82"/>
        <v/>
      </c>
      <c r="AP583" s="218"/>
      <c r="AQ583" s="219"/>
      <c r="AR583" s="217" t="str">
        <f t="shared" si="83"/>
        <v/>
      </c>
      <c r="AS583" s="217" t="str">
        <f t="shared" si="84"/>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217"/>
      <c r="CA583" s="217"/>
      <c r="CB583" s="217"/>
      <c r="CC583" s="217"/>
      <c r="CD583" s="217"/>
      <c r="CE583" s="217"/>
      <c r="CF583" s="186"/>
      <c r="CG583" s="186" t="str">
        <f t="shared" si="85"/>
        <v/>
      </c>
      <c r="CH583" s="101"/>
      <c r="CI583" s="101"/>
      <c r="CJ583" s="101"/>
      <c r="CK583" s="101"/>
      <c r="CL583" s="101"/>
      <c r="CM583" s="101"/>
      <c r="CN583" s="101"/>
      <c r="CO583" s="101"/>
      <c r="CP583" s="220" t="str">
        <f>IFERROR(ROUND((SUM(#REF!)),0),"")</f>
        <v/>
      </c>
      <c r="CQ583" s="216"/>
      <c r="CR583" s="222"/>
      <c r="CS583" s="198"/>
      <c r="CT583" s="198"/>
      <c r="CU583" s="198"/>
      <c r="CV583" s="198"/>
      <c r="CW583" s="222"/>
      <c r="CX583" s="272"/>
      <c r="CY583" s="272"/>
      <c r="CZ583" s="272"/>
      <c r="DA583" s="272"/>
      <c r="DB583" s="272"/>
      <c r="DC583" s="272"/>
      <c r="DD583" s="230" t="str">
        <f t="shared" si="86"/>
        <v/>
      </c>
      <c r="DE583" s="273">
        <f t="shared" si="87"/>
        <v>0</v>
      </c>
      <c r="DF583" s="14">
        <f t="shared" si="88"/>
        <v>0</v>
      </c>
      <c r="DG583" s="148" t="str">
        <f t="shared" si="89"/>
        <v/>
      </c>
      <c r="DH583" s="148" t="str">
        <f t="shared" si="90"/>
        <v/>
      </c>
      <c r="DI583" s="273" t="str">
        <f t="shared" si="91"/>
        <v/>
      </c>
      <c r="DJ583" s="264" t="str">
        <f t="shared" si="92"/>
        <v/>
      </c>
      <c r="DL583" s="14" t="str">
        <f>IFERROR(#REF!-AP583,"")</f>
        <v/>
      </c>
      <c r="DN583" s="274" t="str">
        <f>IFERROR(#REF!-M583,"")</f>
        <v/>
      </c>
      <c r="DO583" s="186" t="e">
        <f>IF(#REF!&gt;AQ583,0,1)</f>
        <v>#REF!</v>
      </c>
      <c r="DP583" s="186">
        <f t="shared" si="93"/>
        <v>1</v>
      </c>
      <c r="DQ583" s="186">
        <f t="shared" si="94"/>
        <v>1</v>
      </c>
      <c r="DR583" s="186"/>
      <c r="DS583" s="186"/>
      <c r="DT583" s="186"/>
      <c r="DU583" s="186"/>
      <c r="DV583" s="186"/>
      <c r="DW583" s="186"/>
      <c r="DX583" s="186"/>
      <c r="DY583" s="186"/>
      <c r="DZ583" s="186"/>
      <c r="EA583" s="186"/>
      <c r="EB583" s="186"/>
      <c r="EC583" s="186"/>
      <c r="ED583" s="186"/>
      <c r="EE583" s="186"/>
      <c r="EF583" s="186"/>
      <c r="EG583" s="186"/>
      <c r="EH583" s="186"/>
      <c r="EI583" s="186"/>
      <c r="EJ583" s="186"/>
    </row>
    <row r="584" spans="1:140" s="195" customFormat="1" ht="31.5" hidden="1" customHeight="1" x14ac:dyDescent="0.2">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81"/>
        <v/>
      </c>
      <c r="AO584" s="271" t="str">
        <f t="shared" si="82"/>
        <v/>
      </c>
      <c r="AP584" s="218"/>
      <c r="AQ584" s="219"/>
      <c r="AR584" s="217" t="str">
        <f t="shared" si="83"/>
        <v/>
      </c>
      <c r="AS584" s="217" t="str">
        <f t="shared" si="84"/>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217"/>
      <c r="CA584" s="217"/>
      <c r="CB584" s="217"/>
      <c r="CC584" s="217"/>
      <c r="CD584" s="217"/>
      <c r="CE584" s="217"/>
      <c r="CF584" s="186"/>
      <c r="CG584" s="186" t="str">
        <f t="shared" si="85"/>
        <v/>
      </c>
      <c r="CH584" s="101"/>
      <c r="CI584" s="101"/>
      <c r="CJ584" s="101"/>
      <c r="CK584" s="101"/>
      <c r="CL584" s="101"/>
      <c r="CM584" s="101"/>
      <c r="CN584" s="101"/>
      <c r="CO584" s="101"/>
      <c r="CP584" s="220" t="str">
        <f>IFERROR(ROUND((SUM(#REF!)),0),"")</f>
        <v/>
      </c>
      <c r="CQ584" s="216"/>
      <c r="CR584" s="222"/>
      <c r="CS584" s="198"/>
      <c r="CT584" s="198"/>
      <c r="CU584" s="198"/>
      <c r="CV584" s="198"/>
      <c r="CW584" s="222"/>
      <c r="CX584" s="272"/>
      <c r="CY584" s="272"/>
      <c r="CZ584" s="272"/>
      <c r="DA584" s="272"/>
      <c r="DB584" s="272"/>
      <c r="DC584" s="272"/>
      <c r="DD584" s="230" t="str">
        <f t="shared" si="86"/>
        <v/>
      </c>
      <c r="DE584" s="273">
        <f t="shared" si="87"/>
        <v>0</v>
      </c>
      <c r="DF584" s="14">
        <f t="shared" si="88"/>
        <v>0</v>
      </c>
      <c r="DG584" s="148" t="str">
        <f t="shared" si="89"/>
        <v/>
      </c>
      <c r="DH584" s="148" t="str">
        <f t="shared" si="90"/>
        <v/>
      </c>
      <c r="DI584" s="273" t="str">
        <f t="shared" si="91"/>
        <v/>
      </c>
      <c r="DJ584" s="264" t="str">
        <f t="shared" si="92"/>
        <v/>
      </c>
      <c r="DL584" s="14" t="str">
        <f>IFERROR(#REF!-AP584,"")</f>
        <v/>
      </c>
      <c r="DN584" s="274" t="str">
        <f>IFERROR(#REF!-M584,"")</f>
        <v/>
      </c>
      <c r="DO584" s="186" t="e">
        <f>IF(#REF!&gt;AQ584,0,1)</f>
        <v>#REF!</v>
      </c>
      <c r="DP584" s="186">
        <f t="shared" si="93"/>
        <v>1</v>
      </c>
      <c r="DQ584" s="186">
        <f t="shared" si="94"/>
        <v>1</v>
      </c>
      <c r="DR584" s="186"/>
      <c r="DS584" s="186"/>
      <c r="DT584" s="186"/>
      <c r="DU584" s="186"/>
      <c r="DV584" s="186"/>
      <c r="DW584" s="186"/>
      <c r="DX584" s="186"/>
      <c r="DY584" s="186"/>
      <c r="DZ584" s="186"/>
      <c r="EA584" s="186"/>
      <c r="EB584" s="186"/>
      <c r="EC584" s="186"/>
      <c r="ED584" s="186"/>
      <c r="EE584" s="186"/>
      <c r="EF584" s="186"/>
      <c r="EG584" s="186"/>
      <c r="EH584" s="186"/>
      <c r="EI584" s="186"/>
      <c r="EJ584" s="186"/>
    </row>
    <row r="585" spans="1:140" s="195" customFormat="1" ht="31.5" hidden="1" customHeight="1" x14ac:dyDescent="0.2">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81"/>
        <v/>
      </c>
      <c r="AO585" s="271" t="str">
        <f t="shared" si="82"/>
        <v/>
      </c>
      <c r="AP585" s="218"/>
      <c r="AQ585" s="219"/>
      <c r="AR585" s="217" t="str">
        <f t="shared" si="83"/>
        <v/>
      </c>
      <c r="AS585" s="217" t="str">
        <f t="shared" si="84"/>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217"/>
      <c r="CA585" s="217"/>
      <c r="CB585" s="217"/>
      <c r="CC585" s="217"/>
      <c r="CD585" s="217"/>
      <c r="CE585" s="217"/>
      <c r="CF585" s="186"/>
      <c r="CG585" s="186" t="str">
        <f t="shared" si="85"/>
        <v/>
      </c>
      <c r="CH585" s="101"/>
      <c r="CI585" s="101"/>
      <c r="CJ585" s="101"/>
      <c r="CK585" s="101"/>
      <c r="CL585" s="101"/>
      <c r="CM585" s="101"/>
      <c r="CN585" s="101"/>
      <c r="CO585" s="101"/>
      <c r="CP585" s="220" t="str">
        <f>IFERROR(ROUND((SUM(#REF!)),0),"")</f>
        <v/>
      </c>
      <c r="CQ585" s="216"/>
      <c r="CR585" s="222"/>
      <c r="CS585" s="198"/>
      <c r="CT585" s="198"/>
      <c r="CU585" s="198"/>
      <c r="CV585" s="198"/>
      <c r="CW585" s="222"/>
      <c r="CX585" s="272"/>
      <c r="CY585" s="272"/>
      <c r="CZ585" s="272"/>
      <c r="DA585" s="272"/>
      <c r="DB585" s="272"/>
      <c r="DC585" s="272"/>
      <c r="DD585" s="230" t="str">
        <f t="shared" si="86"/>
        <v/>
      </c>
      <c r="DE585" s="273">
        <f t="shared" si="87"/>
        <v>0</v>
      </c>
      <c r="DF585" s="14">
        <f t="shared" si="88"/>
        <v>0</v>
      </c>
      <c r="DG585" s="148" t="str">
        <f t="shared" si="89"/>
        <v/>
      </c>
      <c r="DH585" s="148" t="str">
        <f t="shared" si="90"/>
        <v/>
      </c>
      <c r="DI585" s="273" t="str">
        <f t="shared" si="91"/>
        <v/>
      </c>
      <c r="DJ585" s="264" t="str">
        <f t="shared" si="92"/>
        <v/>
      </c>
      <c r="DL585" s="14" t="str">
        <f>IFERROR(#REF!-AP585,"")</f>
        <v/>
      </c>
      <c r="DN585" s="274" t="str">
        <f>IFERROR(#REF!-M585,"")</f>
        <v/>
      </c>
      <c r="DO585" s="186" t="e">
        <f>IF(#REF!&gt;AQ585,0,1)</f>
        <v>#REF!</v>
      </c>
      <c r="DP585" s="186">
        <f t="shared" si="93"/>
        <v>1</v>
      </c>
      <c r="DQ585" s="186">
        <f t="shared" si="94"/>
        <v>1</v>
      </c>
      <c r="DR585" s="186"/>
      <c r="DS585" s="186"/>
      <c r="DT585" s="186"/>
      <c r="DU585" s="186"/>
      <c r="DV585" s="186"/>
      <c r="DW585" s="186"/>
      <c r="DX585" s="186"/>
      <c r="DY585" s="186"/>
      <c r="DZ585" s="186"/>
      <c r="EA585" s="186"/>
      <c r="EB585" s="186"/>
      <c r="EC585" s="186"/>
      <c r="ED585" s="186"/>
      <c r="EE585" s="186"/>
      <c r="EF585" s="186"/>
      <c r="EG585" s="186"/>
      <c r="EH585" s="186"/>
      <c r="EI585" s="186"/>
      <c r="EJ585" s="186"/>
    </row>
    <row r="586" spans="1:140" s="195" customFormat="1" ht="31.5" hidden="1" customHeight="1" x14ac:dyDescent="0.2">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81"/>
        <v/>
      </c>
      <c r="AO586" s="271" t="str">
        <f t="shared" si="82"/>
        <v/>
      </c>
      <c r="AP586" s="218"/>
      <c r="AQ586" s="219"/>
      <c r="AR586" s="217" t="str">
        <f t="shared" si="83"/>
        <v/>
      </c>
      <c r="AS586" s="217" t="str">
        <f t="shared" si="84"/>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217"/>
      <c r="CA586" s="217"/>
      <c r="CB586" s="217"/>
      <c r="CC586" s="217"/>
      <c r="CD586" s="217"/>
      <c r="CE586" s="217"/>
      <c r="CF586" s="186"/>
      <c r="CG586" s="186" t="str">
        <f t="shared" si="85"/>
        <v/>
      </c>
      <c r="CH586" s="101"/>
      <c r="CI586" s="101"/>
      <c r="CJ586" s="101"/>
      <c r="CK586" s="101"/>
      <c r="CL586" s="101"/>
      <c r="CM586" s="101"/>
      <c r="CN586" s="101"/>
      <c r="CO586" s="101"/>
      <c r="CP586" s="220" t="str">
        <f>IFERROR(ROUND((SUM(#REF!)),0),"")</f>
        <v/>
      </c>
      <c r="CQ586" s="216"/>
      <c r="CR586" s="222"/>
      <c r="CS586" s="198"/>
      <c r="CT586" s="198"/>
      <c r="CU586" s="198"/>
      <c r="CV586" s="198"/>
      <c r="CW586" s="222"/>
      <c r="CX586" s="272"/>
      <c r="CY586" s="272"/>
      <c r="CZ586" s="272"/>
      <c r="DA586" s="272"/>
      <c r="DB586" s="272"/>
      <c r="DC586" s="272"/>
      <c r="DD586" s="230" t="str">
        <f t="shared" si="86"/>
        <v/>
      </c>
      <c r="DE586" s="273">
        <f t="shared" si="87"/>
        <v>0</v>
      </c>
      <c r="DF586" s="14">
        <f t="shared" si="88"/>
        <v>0</v>
      </c>
      <c r="DG586" s="148" t="str">
        <f t="shared" si="89"/>
        <v/>
      </c>
      <c r="DH586" s="148" t="str">
        <f t="shared" si="90"/>
        <v/>
      </c>
      <c r="DI586" s="273" t="str">
        <f t="shared" si="91"/>
        <v/>
      </c>
      <c r="DJ586" s="264" t="str">
        <f t="shared" si="92"/>
        <v/>
      </c>
      <c r="DL586" s="14" t="str">
        <f>IFERROR(#REF!-AP586,"")</f>
        <v/>
      </c>
      <c r="DN586" s="274" t="str">
        <f>IFERROR(#REF!-M586,"")</f>
        <v/>
      </c>
      <c r="DO586" s="186" t="e">
        <f>IF(#REF!&gt;AQ586,0,1)</f>
        <v>#REF!</v>
      </c>
      <c r="DP586" s="186">
        <f t="shared" si="93"/>
        <v>1</v>
      </c>
      <c r="DQ586" s="186">
        <f t="shared" si="94"/>
        <v>1</v>
      </c>
      <c r="DR586" s="186"/>
      <c r="DS586" s="186"/>
      <c r="DT586" s="186"/>
      <c r="DU586" s="186"/>
      <c r="DV586" s="186"/>
      <c r="DW586" s="186"/>
      <c r="DX586" s="186"/>
      <c r="DY586" s="186"/>
      <c r="DZ586" s="186"/>
      <c r="EA586" s="186"/>
      <c r="EB586" s="186"/>
      <c r="EC586" s="186"/>
      <c r="ED586" s="186"/>
      <c r="EE586" s="186"/>
      <c r="EF586" s="186"/>
      <c r="EG586" s="186"/>
      <c r="EH586" s="186"/>
      <c r="EI586" s="186"/>
      <c r="EJ586" s="186"/>
    </row>
    <row r="587" spans="1:140" s="195" customFormat="1" ht="31.5" hidden="1" customHeight="1" x14ac:dyDescent="0.2">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81"/>
        <v/>
      </c>
      <c r="AO587" s="271" t="str">
        <f t="shared" si="82"/>
        <v/>
      </c>
      <c r="AP587" s="218"/>
      <c r="AQ587" s="219"/>
      <c r="AR587" s="217" t="str">
        <f t="shared" si="83"/>
        <v/>
      </c>
      <c r="AS587" s="217" t="str">
        <f t="shared" si="84"/>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217"/>
      <c r="CA587" s="217"/>
      <c r="CB587" s="217"/>
      <c r="CC587" s="217"/>
      <c r="CD587" s="217"/>
      <c r="CE587" s="217"/>
      <c r="CF587" s="186"/>
      <c r="CG587" s="186" t="str">
        <f t="shared" si="85"/>
        <v/>
      </c>
      <c r="CH587" s="101"/>
      <c r="CI587" s="101"/>
      <c r="CJ587" s="101"/>
      <c r="CK587" s="101"/>
      <c r="CL587" s="101"/>
      <c r="CM587" s="101"/>
      <c r="CN587" s="101"/>
      <c r="CO587" s="101"/>
      <c r="CP587" s="220" t="str">
        <f>IFERROR(ROUND((SUM(#REF!)),0),"")</f>
        <v/>
      </c>
      <c r="CQ587" s="216"/>
      <c r="CR587" s="222"/>
      <c r="CS587" s="198"/>
      <c r="CT587" s="198"/>
      <c r="CU587" s="198"/>
      <c r="CV587" s="198"/>
      <c r="CW587" s="222"/>
      <c r="CX587" s="272"/>
      <c r="CY587" s="272"/>
      <c r="CZ587" s="272"/>
      <c r="DA587" s="272"/>
      <c r="DB587" s="272"/>
      <c r="DC587" s="272"/>
      <c r="DD587" s="230" t="str">
        <f t="shared" si="86"/>
        <v/>
      </c>
      <c r="DE587" s="273">
        <f t="shared" si="87"/>
        <v>0</v>
      </c>
      <c r="DF587" s="14">
        <f t="shared" si="88"/>
        <v>0</v>
      </c>
      <c r="DG587" s="148" t="str">
        <f t="shared" si="89"/>
        <v/>
      </c>
      <c r="DH587" s="148" t="str">
        <f t="shared" si="90"/>
        <v/>
      </c>
      <c r="DI587" s="273" t="str">
        <f t="shared" si="91"/>
        <v/>
      </c>
      <c r="DJ587" s="264" t="str">
        <f t="shared" si="92"/>
        <v/>
      </c>
      <c r="DL587" s="14" t="str">
        <f>IFERROR(#REF!-AP587,"")</f>
        <v/>
      </c>
      <c r="DN587" s="274" t="str">
        <f>IFERROR(#REF!-M587,"")</f>
        <v/>
      </c>
      <c r="DO587" s="186" t="e">
        <f>IF(#REF!&gt;AQ587,0,1)</f>
        <v>#REF!</v>
      </c>
      <c r="DP587" s="186">
        <f t="shared" si="93"/>
        <v>1</v>
      </c>
      <c r="DQ587" s="186">
        <f t="shared" si="94"/>
        <v>1</v>
      </c>
      <c r="DR587" s="186"/>
      <c r="DS587" s="186"/>
      <c r="DT587" s="186"/>
      <c r="DU587" s="186"/>
      <c r="DV587" s="186"/>
      <c r="DW587" s="186"/>
      <c r="DX587" s="186"/>
      <c r="DY587" s="186"/>
      <c r="DZ587" s="186"/>
      <c r="EA587" s="186"/>
      <c r="EB587" s="186"/>
      <c r="EC587" s="186"/>
      <c r="ED587" s="186"/>
      <c r="EE587" s="186"/>
      <c r="EF587" s="186"/>
      <c r="EG587" s="186"/>
      <c r="EH587" s="186"/>
      <c r="EI587" s="186"/>
      <c r="EJ587" s="186"/>
    </row>
    <row r="588" spans="1:140" s="195" customFormat="1" ht="31.5" hidden="1" customHeight="1" x14ac:dyDescent="0.2">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81"/>
        <v/>
      </c>
      <c r="AO588" s="271" t="str">
        <f t="shared" si="82"/>
        <v/>
      </c>
      <c r="AP588" s="218"/>
      <c r="AQ588" s="219"/>
      <c r="AR588" s="217" t="str">
        <f t="shared" si="83"/>
        <v/>
      </c>
      <c r="AS588" s="217" t="str">
        <f t="shared" si="84"/>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217"/>
      <c r="CA588" s="217"/>
      <c r="CB588" s="217"/>
      <c r="CC588" s="217"/>
      <c r="CD588" s="217"/>
      <c r="CE588" s="217"/>
      <c r="CF588" s="186"/>
      <c r="CG588" s="186" t="str">
        <f t="shared" si="85"/>
        <v/>
      </c>
      <c r="CH588" s="101"/>
      <c r="CI588" s="101"/>
      <c r="CJ588" s="101"/>
      <c r="CK588" s="101"/>
      <c r="CL588" s="101"/>
      <c r="CM588" s="101"/>
      <c r="CN588" s="101"/>
      <c r="CO588" s="101"/>
      <c r="CP588" s="220" t="str">
        <f>IFERROR(ROUND((SUM(#REF!)),0),"")</f>
        <v/>
      </c>
      <c r="CQ588" s="216"/>
      <c r="CR588" s="222"/>
      <c r="CS588" s="198"/>
      <c r="CT588" s="198"/>
      <c r="CU588" s="198"/>
      <c r="CV588" s="198"/>
      <c r="CW588" s="222"/>
      <c r="CX588" s="272"/>
      <c r="CY588" s="272"/>
      <c r="CZ588" s="272"/>
      <c r="DA588" s="272"/>
      <c r="DB588" s="272"/>
      <c r="DC588" s="272"/>
      <c r="DD588" s="230" t="str">
        <f t="shared" si="86"/>
        <v/>
      </c>
      <c r="DE588" s="273">
        <f t="shared" si="87"/>
        <v>0</v>
      </c>
      <c r="DF588" s="14">
        <f t="shared" si="88"/>
        <v>0</v>
      </c>
      <c r="DG588" s="148" t="str">
        <f t="shared" si="89"/>
        <v/>
      </c>
      <c r="DH588" s="148" t="str">
        <f t="shared" si="90"/>
        <v/>
      </c>
      <c r="DI588" s="273" t="str">
        <f t="shared" si="91"/>
        <v/>
      </c>
      <c r="DJ588" s="264" t="str">
        <f t="shared" si="92"/>
        <v/>
      </c>
      <c r="DL588" s="14" t="str">
        <f>IFERROR(#REF!-AP588,"")</f>
        <v/>
      </c>
      <c r="DN588" s="274" t="str">
        <f>IFERROR(#REF!-M588,"")</f>
        <v/>
      </c>
      <c r="DO588" s="186" t="e">
        <f>IF(#REF!&gt;AQ588,0,1)</f>
        <v>#REF!</v>
      </c>
      <c r="DP588" s="186">
        <f t="shared" si="93"/>
        <v>1</v>
      </c>
      <c r="DQ588" s="186">
        <f t="shared" si="94"/>
        <v>1</v>
      </c>
      <c r="DR588" s="186"/>
      <c r="DS588" s="186"/>
      <c r="DT588" s="186"/>
      <c r="DU588" s="186"/>
      <c r="DV588" s="186"/>
      <c r="DW588" s="186"/>
      <c r="DX588" s="186"/>
      <c r="DY588" s="186"/>
      <c r="DZ588" s="186"/>
      <c r="EA588" s="186"/>
      <c r="EB588" s="186"/>
      <c r="EC588" s="186"/>
      <c r="ED588" s="186"/>
      <c r="EE588" s="186"/>
      <c r="EF588" s="186"/>
      <c r="EG588" s="186"/>
      <c r="EH588" s="186"/>
      <c r="EI588" s="186"/>
      <c r="EJ588" s="186"/>
    </row>
    <row r="589" spans="1:140" s="195" customFormat="1" ht="31.5" hidden="1" customHeight="1" x14ac:dyDescent="0.2">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81"/>
        <v/>
      </c>
      <c r="AO589" s="271" t="str">
        <f t="shared" si="82"/>
        <v/>
      </c>
      <c r="AP589" s="218"/>
      <c r="AQ589" s="219"/>
      <c r="AR589" s="217" t="str">
        <f t="shared" si="83"/>
        <v/>
      </c>
      <c r="AS589" s="217" t="str">
        <f t="shared" si="84"/>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217"/>
      <c r="CA589" s="217"/>
      <c r="CB589" s="217"/>
      <c r="CC589" s="217"/>
      <c r="CD589" s="217"/>
      <c r="CE589" s="217"/>
      <c r="CF589" s="186"/>
      <c r="CG589" s="186" t="str">
        <f t="shared" si="85"/>
        <v/>
      </c>
      <c r="CH589" s="101"/>
      <c r="CI589" s="101"/>
      <c r="CJ589" s="101"/>
      <c r="CK589" s="101"/>
      <c r="CL589" s="101"/>
      <c r="CM589" s="101"/>
      <c r="CN589" s="101"/>
      <c r="CO589" s="101"/>
      <c r="CP589" s="220" t="str">
        <f>IFERROR(ROUND((SUM(#REF!)),0),"")</f>
        <v/>
      </c>
      <c r="CQ589" s="216"/>
      <c r="CR589" s="222"/>
      <c r="CS589" s="198"/>
      <c r="CT589" s="198"/>
      <c r="CU589" s="198"/>
      <c r="CV589" s="198"/>
      <c r="CW589" s="222"/>
      <c r="CX589" s="272"/>
      <c r="CY589" s="272"/>
      <c r="CZ589" s="272"/>
      <c r="DA589" s="272"/>
      <c r="DB589" s="272"/>
      <c r="DC589" s="272"/>
      <c r="DD589" s="230" t="str">
        <f t="shared" si="86"/>
        <v/>
      </c>
      <c r="DE589" s="273">
        <f t="shared" si="87"/>
        <v>0</v>
      </c>
      <c r="DF589" s="14">
        <f t="shared" si="88"/>
        <v>0</v>
      </c>
      <c r="DG589" s="148" t="str">
        <f t="shared" si="89"/>
        <v/>
      </c>
      <c r="DH589" s="148" t="str">
        <f t="shared" si="90"/>
        <v/>
      </c>
      <c r="DI589" s="273" t="str">
        <f t="shared" si="91"/>
        <v/>
      </c>
      <c r="DJ589" s="264" t="str">
        <f t="shared" si="92"/>
        <v/>
      </c>
      <c r="DL589" s="14" t="str">
        <f>IFERROR(#REF!-AP589,"")</f>
        <v/>
      </c>
      <c r="DN589" s="274" t="str">
        <f>IFERROR(#REF!-M589,"")</f>
        <v/>
      </c>
      <c r="DO589" s="186" t="e">
        <f>IF(#REF!&gt;AQ589,0,1)</f>
        <v>#REF!</v>
      </c>
      <c r="DP589" s="186">
        <f t="shared" si="93"/>
        <v>1</v>
      </c>
      <c r="DQ589" s="186">
        <f t="shared" si="94"/>
        <v>1</v>
      </c>
      <c r="DR589" s="186"/>
      <c r="DS589" s="186"/>
      <c r="DT589" s="186"/>
      <c r="DU589" s="186"/>
      <c r="DV589" s="186"/>
      <c r="DW589" s="186"/>
      <c r="DX589" s="186"/>
      <c r="DY589" s="186"/>
      <c r="DZ589" s="186"/>
      <c r="EA589" s="186"/>
      <c r="EB589" s="186"/>
      <c r="EC589" s="186"/>
      <c r="ED589" s="186"/>
      <c r="EE589" s="186"/>
      <c r="EF589" s="186"/>
      <c r="EG589" s="186"/>
      <c r="EH589" s="186"/>
      <c r="EI589" s="186"/>
      <c r="EJ589" s="186"/>
    </row>
    <row r="590" spans="1:140" s="195" customFormat="1" ht="31.5" hidden="1" customHeight="1" x14ac:dyDescent="0.2">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81"/>
        <v/>
      </c>
      <c r="AO590" s="271" t="str">
        <f t="shared" si="82"/>
        <v/>
      </c>
      <c r="AP590" s="218"/>
      <c r="AQ590" s="219"/>
      <c r="AR590" s="217" t="str">
        <f t="shared" si="83"/>
        <v/>
      </c>
      <c r="AS590" s="217" t="str">
        <f t="shared" si="84"/>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217"/>
      <c r="CA590" s="217"/>
      <c r="CB590" s="217"/>
      <c r="CC590" s="217"/>
      <c r="CD590" s="217"/>
      <c r="CE590" s="217"/>
      <c r="CF590" s="186"/>
      <c r="CG590" s="186" t="str">
        <f t="shared" si="85"/>
        <v/>
      </c>
      <c r="CH590" s="101"/>
      <c r="CI590" s="101"/>
      <c r="CJ590" s="101"/>
      <c r="CK590" s="101"/>
      <c r="CL590" s="101"/>
      <c r="CM590" s="101"/>
      <c r="CN590" s="101"/>
      <c r="CO590" s="101"/>
      <c r="CP590" s="220" t="str">
        <f>IFERROR(ROUND((SUM(#REF!)),0),"")</f>
        <v/>
      </c>
      <c r="CQ590" s="216"/>
      <c r="CR590" s="222"/>
      <c r="CS590" s="198"/>
      <c r="CT590" s="198"/>
      <c r="CU590" s="198"/>
      <c r="CV590" s="198"/>
      <c r="CW590" s="222"/>
      <c r="CX590" s="272"/>
      <c r="CY590" s="272"/>
      <c r="CZ590" s="272"/>
      <c r="DA590" s="272"/>
      <c r="DB590" s="272"/>
      <c r="DC590" s="272"/>
      <c r="DD590" s="230" t="str">
        <f t="shared" si="86"/>
        <v/>
      </c>
      <c r="DE590" s="273">
        <f t="shared" si="87"/>
        <v>0</v>
      </c>
      <c r="DF590" s="14">
        <f t="shared" si="88"/>
        <v>0</v>
      </c>
      <c r="DG590" s="148" t="str">
        <f t="shared" si="89"/>
        <v/>
      </c>
      <c r="DH590" s="148" t="str">
        <f t="shared" si="90"/>
        <v/>
      </c>
      <c r="DI590" s="273" t="str">
        <f t="shared" si="91"/>
        <v/>
      </c>
      <c r="DJ590" s="264" t="str">
        <f t="shared" si="92"/>
        <v/>
      </c>
      <c r="DL590" s="14" t="str">
        <f>IFERROR(#REF!-AP590,"")</f>
        <v/>
      </c>
      <c r="DN590" s="274" t="str">
        <f>IFERROR(#REF!-M590,"")</f>
        <v/>
      </c>
      <c r="DO590" s="186" t="e">
        <f>IF(#REF!&gt;AQ590,0,1)</f>
        <v>#REF!</v>
      </c>
      <c r="DP590" s="186">
        <f t="shared" si="93"/>
        <v>1</v>
      </c>
      <c r="DQ590" s="186">
        <f t="shared" si="94"/>
        <v>1</v>
      </c>
      <c r="DR590" s="186"/>
      <c r="DS590" s="186"/>
      <c r="DT590" s="186"/>
      <c r="DU590" s="186"/>
      <c r="DV590" s="186"/>
      <c r="DW590" s="186"/>
      <c r="DX590" s="186"/>
      <c r="DY590" s="186"/>
      <c r="DZ590" s="186"/>
      <c r="EA590" s="186"/>
      <c r="EB590" s="186"/>
      <c r="EC590" s="186"/>
      <c r="ED590" s="186"/>
      <c r="EE590" s="186"/>
      <c r="EF590" s="186"/>
      <c r="EG590" s="186"/>
      <c r="EH590" s="186"/>
      <c r="EI590" s="186"/>
      <c r="EJ590" s="186"/>
    </row>
    <row r="591" spans="1:140" s="195" customFormat="1" ht="31.5" hidden="1" customHeight="1" x14ac:dyDescent="0.2">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81"/>
        <v/>
      </c>
      <c r="AO591" s="271" t="str">
        <f t="shared" si="82"/>
        <v/>
      </c>
      <c r="AP591" s="218"/>
      <c r="AQ591" s="219"/>
      <c r="AR591" s="217" t="str">
        <f t="shared" si="83"/>
        <v/>
      </c>
      <c r="AS591" s="217" t="str">
        <f t="shared" si="84"/>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217"/>
      <c r="CA591" s="217"/>
      <c r="CB591" s="217"/>
      <c r="CC591" s="217"/>
      <c r="CD591" s="217"/>
      <c r="CE591" s="217"/>
      <c r="CF591" s="186"/>
      <c r="CG591" s="186" t="str">
        <f t="shared" si="85"/>
        <v/>
      </c>
      <c r="CH591" s="101"/>
      <c r="CI591" s="101"/>
      <c r="CJ591" s="101"/>
      <c r="CK591" s="101"/>
      <c r="CL591" s="101"/>
      <c r="CM591" s="101"/>
      <c r="CN591" s="101"/>
      <c r="CO591" s="101"/>
      <c r="CP591" s="220" t="str">
        <f>IFERROR(ROUND((SUM(#REF!)),0),"")</f>
        <v/>
      </c>
      <c r="CQ591" s="216"/>
      <c r="CR591" s="222"/>
      <c r="CS591" s="198"/>
      <c r="CT591" s="198"/>
      <c r="CU591" s="198"/>
      <c r="CV591" s="198"/>
      <c r="CW591" s="222"/>
      <c r="CX591" s="272"/>
      <c r="CY591" s="272"/>
      <c r="CZ591" s="272"/>
      <c r="DA591" s="272"/>
      <c r="DB591" s="272"/>
      <c r="DC591" s="272"/>
      <c r="DD591" s="230" t="str">
        <f t="shared" si="86"/>
        <v/>
      </c>
      <c r="DE591" s="273">
        <f t="shared" si="87"/>
        <v>0</v>
      </c>
      <c r="DF591" s="14">
        <f t="shared" si="88"/>
        <v>0</v>
      </c>
      <c r="DG591" s="148" t="str">
        <f t="shared" si="89"/>
        <v/>
      </c>
      <c r="DH591" s="148" t="str">
        <f t="shared" si="90"/>
        <v/>
      </c>
      <c r="DI591" s="273" t="str">
        <f t="shared" si="91"/>
        <v/>
      </c>
      <c r="DJ591" s="264" t="str">
        <f t="shared" si="92"/>
        <v/>
      </c>
      <c r="DL591" s="14" t="str">
        <f>IFERROR(#REF!-AP591,"")</f>
        <v/>
      </c>
      <c r="DN591" s="274" t="str">
        <f>IFERROR(#REF!-M591,"")</f>
        <v/>
      </c>
      <c r="DO591" s="186" t="e">
        <f>IF(#REF!&gt;AQ591,0,1)</f>
        <v>#REF!</v>
      </c>
      <c r="DP591" s="186">
        <f t="shared" si="93"/>
        <v>1</v>
      </c>
      <c r="DQ591" s="186">
        <f t="shared" si="94"/>
        <v>1</v>
      </c>
      <c r="DR591" s="186"/>
      <c r="DS591" s="186"/>
      <c r="DT591" s="186"/>
      <c r="DU591" s="186"/>
      <c r="DV591" s="186"/>
      <c r="DW591" s="186"/>
      <c r="DX591" s="186"/>
      <c r="DY591" s="186"/>
      <c r="DZ591" s="186"/>
      <c r="EA591" s="186"/>
      <c r="EB591" s="186"/>
      <c r="EC591" s="186"/>
      <c r="ED591" s="186"/>
      <c r="EE591" s="186"/>
      <c r="EF591" s="186"/>
      <c r="EG591" s="186"/>
      <c r="EH591" s="186"/>
      <c r="EI591" s="186"/>
      <c r="EJ591" s="186"/>
    </row>
    <row r="592" spans="1:140" s="195" customFormat="1" ht="31.5" hidden="1" customHeight="1" x14ac:dyDescent="0.2">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81"/>
        <v/>
      </c>
      <c r="AO592" s="271" t="str">
        <f t="shared" si="82"/>
        <v/>
      </c>
      <c r="AP592" s="218"/>
      <c r="AQ592" s="219"/>
      <c r="AR592" s="217" t="str">
        <f t="shared" si="83"/>
        <v/>
      </c>
      <c r="AS592" s="217" t="str">
        <f t="shared" si="84"/>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217"/>
      <c r="CA592" s="217"/>
      <c r="CB592" s="217"/>
      <c r="CC592" s="217"/>
      <c r="CD592" s="217"/>
      <c r="CE592" s="217"/>
      <c r="CF592" s="186"/>
      <c r="CG592" s="186" t="str">
        <f t="shared" si="85"/>
        <v/>
      </c>
      <c r="CH592" s="101"/>
      <c r="CI592" s="101"/>
      <c r="CJ592" s="101"/>
      <c r="CK592" s="101"/>
      <c r="CL592" s="101"/>
      <c r="CM592" s="101"/>
      <c r="CN592" s="101"/>
      <c r="CO592" s="101"/>
      <c r="CP592" s="220" t="str">
        <f>IFERROR(ROUND((SUM(#REF!)),0),"")</f>
        <v/>
      </c>
      <c r="CQ592" s="216"/>
      <c r="CR592" s="222"/>
      <c r="CS592" s="198"/>
      <c r="CT592" s="198"/>
      <c r="CU592" s="198"/>
      <c r="CV592" s="198"/>
      <c r="CW592" s="222"/>
      <c r="CX592" s="272"/>
      <c r="CY592" s="272"/>
      <c r="CZ592" s="272"/>
      <c r="DA592" s="272"/>
      <c r="DB592" s="272"/>
      <c r="DC592" s="272"/>
      <c r="DD592" s="230" t="str">
        <f t="shared" si="86"/>
        <v/>
      </c>
      <c r="DE592" s="273">
        <f t="shared" si="87"/>
        <v>0</v>
      </c>
      <c r="DF592" s="14">
        <f t="shared" si="88"/>
        <v>0</v>
      </c>
      <c r="DG592" s="148" t="str">
        <f t="shared" si="89"/>
        <v/>
      </c>
      <c r="DH592" s="148" t="str">
        <f t="shared" si="90"/>
        <v/>
      </c>
      <c r="DI592" s="273" t="str">
        <f t="shared" si="91"/>
        <v/>
      </c>
      <c r="DJ592" s="264" t="str">
        <f t="shared" si="92"/>
        <v/>
      </c>
      <c r="DL592" s="14" t="str">
        <f>IFERROR(#REF!-AP592,"")</f>
        <v/>
      </c>
      <c r="DN592" s="274" t="str">
        <f>IFERROR(#REF!-M592,"")</f>
        <v/>
      </c>
      <c r="DO592" s="186" t="e">
        <f>IF(#REF!&gt;AQ592,0,1)</f>
        <v>#REF!</v>
      </c>
      <c r="DP592" s="186">
        <f t="shared" si="93"/>
        <v>1</v>
      </c>
      <c r="DQ592" s="186">
        <f t="shared" si="94"/>
        <v>1</v>
      </c>
      <c r="DR592" s="186"/>
      <c r="DS592" s="186"/>
      <c r="DT592" s="186"/>
      <c r="DU592" s="186"/>
      <c r="DV592" s="186"/>
      <c r="DW592" s="186"/>
      <c r="DX592" s="186"/>
      <c r="DY592" s="186"/>
      <c r="DZ592" s="186"/>
      <c r="EA592" s="186"/>
      <c r="EB592" s="186"/>
      <c r="EC592" s="186"/>
      <c r="ED592" s="186"/>
      <c r="EE592" s="186"/>
      <c r="EF592" s="186"/>
      <c r="EG592" s="186"/>
      <c r="EH592" s="186"/>
      <c r="EI592" s="186"/>
      <c r="EJ592" s="186"/>
    </row>
    <row r="593" spans="1:140" s="195" customFormat="1" ht="31.5" hidden="1" customHeight="1" x14ac:dyDescent="0.2">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81"/>
        <v/>
      </c>
      <c r="AO593" s="271" t="str">
        <f t="shared" si="82"/>
        <v/>
      </c>
      <c r="AP593" s="218"/>
      <c r="AQ593" s="219"/>
      <c r="AR593" s="217" t="str">
        <f t="shared" si="83"/>
        <v/>
      </c>
      <c r="AS593" s="217" t="str">
        <f t="shared" si="84"/>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217"/>
      <c r="CA593" s="217"/>
      <c r="CB593" s="217"/>
      <c r="CC593" s="217"/>
      <c r="CD593" s="217"/>
      <c r="CE593" s="217"/>
      <c r="CF593" s="186"/>
      <c r="CG593" s="186" t="str">
        <f t="shared" si="85"/>
        <v/>
      </c>
      <c r="CH593" s="101"/>
      <c r="CI593" s="101"/>
      <c r="CJ593" s="101"/>
      <c r="CK593" s="101"/>
      <c r="CL593" s="101"/>
      <c r="CM593" s="101"/>
      <c r="CN593" s="101"/>
      <c r="CO593" s="101"/>
      <c r="CP593" s="220" t="str">
        <f>IFERROR(ROUND((SUM(#REF!)),0),"")</f>
        <v/>
      </c>
      <c r="CQ593" s="216"/>
      <c r="CR593" s="222"/>
      <c r="CS593" s="198"/>
      <c r="CT593" s="198"/>
      <c r="CU593" s="198"/>
      <c r="CV593" s="198"/>
      <c r="CW593" s="222"/>
      <c r="CX593" s="272"/>
      <c r="CY593" s="272"/>
      <c r="CZ593" s="272"/>
      <c r="DA593" s="272"/>
      <c r="DB593" s="272"/>
      <c r="DC593" s="272"/>
      <c r="DD593" s="230" t="str">
        <f t="shared" si="86"/>
        <v/>
      </c>
      <c r="DE593" s="273">
        <f t="shared" si="87"/>
        <v>0</v>
      </c>
      <c r="DF593" s="14">
        <f t="shared" si="88"/>
        <v>0</v>
      </c>
      <c r="DG593" s="148" t="str">
        <f t="shared" si="89"/>
        <v/>
      </c>
      <c r="DH593" s="148" t="str">
        <f t="shared" si="90"/>
        <v/>
      </c>
      <c r="DI593" s="273" t="str">
        <f t="shared" si="91"/>
        <v/>
      </c>
      <c r="DJ593" s="264" t="str">
        <f t="shared" si="92"/>
        <v/>
      </c>
      <c r="DL593" s="14" t="str">
        <f>IFERROR(#REF!-AP593,"")</f>
        <v/>
      </c>
      <c r="DN593" s="274" t="str">
        <f>IFERROR(#REF!-M593,"")</f>
        <v/>
      </c>
      <c r="DO593" s="186" t="e">
        <f>IF(#REF!&gt;AQ593,0,1)</f>
        <v>#REF!</v>
      </c>
      <c r="DP593" s="186">
        <f t="shared" si="93"/>
        <v>1</v>
      </c>
      <c r="DQ593" s="186">
        <f t="shared" si="94"/>
        <v>1</v>
      </c>
      <c r="DR593" s="186"/>
      <c r="DS593" s="186"/>
      <c r="DT593" s="186"/>
      <c r="DU593" s="186"/>
      <c r="DV593" s="186"/>
      <c r="DW593" s="186"/>
      <c r="DX593" s="186"/>
      <c r="DY593" s="186"/>
      <c r="DZ593" s="186"/>
      <c r="EA593" s="186"/>
      <c r="EB593" s="186"/>
      <c r="EC593" s="186"/>
      <c r="ED593" s="186"/>
      <c r="EE593" s="186"/>
      <c r="EF593" s="186"/>
      <c r="EG593" s="186"/>
      <c r="EH593" s="186"/>
      <c r="EI593" s="186"/>
      <c r="EJ593" s="186"/>
    </row>
    <row r="594" spans="1:140" s="195" customFormat="1" ht="31.5" hidden="1" customHeight="1" x14ac:dyDescent="0.2">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81"/>
        <v/>
      </c>
      <c r="AO594" s="271" t="str">
        <f t="shared" si="82"/>
        <v/>
      </c>
      <c r="AP594" s="218"/>
      <c r="AQ594" s="219"/>
      <c r="AR594" s="217" t="str">
        <f t="shared" si="83"/>
        <v/>
      </c>
      <c r="AS594" s="217" t="str">
        <f t="shared" si="84"/>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217"/>
      <c r="CA594" s="217"/>
      <c r="CB594" s="217"/>
      <c r="CC594" s="217"/>
      <c r="CD594" s="217"/>
      <c r="CE594" s="217"/>
      <c r="CF594" s="186"/>
      <c r="CG594" s="186" t="str">
        <f t="shared" si="85"/>
        <v/>
      </c>
      <c r="CH594" s="101"/>
      <c r="CI594" s="101"/>
      <c r="CJ594" s="101"/>
      <c r="CK594" s="101"/>
      <c r="CL594" s="101"/>
      <c r="CM594" s="101"/>
      <c r="CN594" s="101"/>
      <c r="CO594" s="101"/>
      <c r="CP594" s="220" t="str">
        <f>IFERROR(ROUND((SUM(#REF!)),0),"")</f>
        <v/>
      </c>
      <c r="CQ594" s="216"/>
      <c r="CR594" s="222"/>
      <c r="CS594" s="198"/>
      <c r="CT594" s="198"/>
      <c r="CU594" s="198"/>
      <c r="CV594" s="198"/>
      <c r="CW594" s="222"/>
      <c r="CX594" s="272"/>
      <c r="CY594" s="272"/>
      <c r="CZ594" s="272"/>
      <c r="DA594" s="272"/>
      <c r="DB594" s="272"/>
      <c r="DC594" s="272"/>
      <c r="DD594" s="230" t="str">
        <f t="shared" si="86"/>
        <v/>
      </c>
      <c r="DE594" s="273">
        <f t="shared" si="87"/>
        <v>0</v>
      </c>
      <c r="DF594" s="14">
        <f t="shared" si="88"/>
        <v>0</v>
      </c>
      <c r="DG594" s="148" t="str">
        <f t="shared" si="89"/>
        <v/>
      </c>
      <c r="DH594" s="148" t="str">
        <f t="shared" si="90"/>
        <v/>
      </c>
      <c r="DI594" s="273" t="str">
        <f t="shared" si="91"/>
        <v/>
      </c>
      <c r="DJ594" s="264" t="str">
        <f t="shared" si="92"/>
        <v/>
      </c>
      <c r="DL594" s="14" t="str">
        <f>IFERROR(#REF!-AP594,"")</f>
        <v/>
      </c>
      <c r="DN594" s="274" t="str">
        <f>IFERROR(#REF!-M594,"")</f>
        <v/>
      </c>
      <c r="DO594" s="186" t="e">
        <f>IF(#REF!&gt;AQ594,0,1)</f>
        <v>#REF!</v>
      </c>
      <c r="DP594" s="186">
        <f t="shared" si="93"/>
        <v>1</v>
      </c>
      <c r="DQ594" s="186">
        <f t="shared" si="94"/>
        <v>1</v>
      </c>
      <c r="DR594" s="186"/>
      <c r="DS594" s="186"/>
      <c r="DT594" s="186"/>
      <c r="DU594" s="186"/>
      <c r="DV594" s="186"/>
      <c r="DW594" s="186"/>
      <c r="DX594" s="186"/>
      <c r="DY594" s="186"/>
      <c r="DZ594" s="186"/>
      <c r="EA594" s="186"/>
      <c r="EB594" s="186"/>
      <c r="EC594" s="186"/>
      <c r="ED594" s="186"/>
      <c r="EE594" s="186"/>
      <c r="EF594" s="186"/>
      <c r="EG594" s="186"/>
      <c r="EH594" s="186"/>
      <c r="EI594" s="186"/>
      <c r="EJ594" s="186"/>
    </row>
    <row r="595" spans="1:140" s="195" customFormat="1" ht="31.5" hidden="1" customHeight="1" x14ac:dyDescent="0.2">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81"/>
        <v/>
      </c>
      <c r="AO595" s="271" t="str">
        <f t="shared" si="82"/>
        <v/>
      </c>
      <c r="AP595" s="218"/>
      <c r="AQ595" s="219"/>
      <c r="AR595" s="217" t="str">
        <f t="shared" si="83"/>
        <v/>
      </c>
      <c r="AS595" s="217" t="str">
        <f t="shared" si="84"/>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217"/>
      <c r="CA595" s="217"/>
      <c r="CB595" s="217"/>
      <c r="CC595" s="217"/>
      <c r="CD595" s="217"/>
      <c r="CE595" s="217"/>
      <c r="CF595" s="186"/>
      <c r="CG595" s="186" t="str">
        <f t="shared" si="85"/>
        <v/>
      </c>
      <c r="CH595" s="101"/>
      <c r="CI595" s="101"/>
      <c r="CJ595" s="101"/>
      <c r="CK595" s="101"/>
      <c r="CL595" s="101"/>
      <c r="CM595" s="101"/>
      <c r="CN595" s="101"/>
      <c r="CO595" s="101"/>
      <c r="CP595" s="220" t="str">
        <f>IFERROR(ROUND((SUM(#REF!)),0),"")</f>
        <v/>
      </c>
      <c r="CQ595" s="216"/>
      <c r="CR595" s="222"/>
      <c r="CS595" s="198"/>
      <c r="CT595" s="198"/>
      <c r="CU595" s="198"/>
      <c r="CV595" s="198"/>
      <c r="CW595" s="222"/>
      <c r="CX595" s="272"/>
      <c r="CY595" s="272"/>
      <c r="CZ595" s="272"/>
      <c r="DA595" s="272"/>
      <c r="DB595" s="272"/>
      <c r="DC595" s="272"/>
      <c r="DD595" s="230" t="str">
        <f t="shared" si="86"/>
        <v/>
      </c>
      <c r="DE595" s="273">
        <f t="shared" si="87"/>
        <v>0</v>
      </c>
      <c r="DF595" s="14">
        <f t="shared" si="88"/>
        <v>0</v>
      </c>
      <c r="DG595" s="148" t="str">
        <f t="shared" si="89"/>
        <v/>
      </c>
      <c r="DH595" s="148" t="str">
        <f t="shared" si="90"/>
        <v/>
      </c>
      <c r="DI595" s="273" t="str">
        <f t="shared" si="91"/>
        <v/>
      </c>
      <c r="DJ595" s="264" t="str">
        <f t="shared" si="92"/>
        <v/>
      </c>
      <c r="DL595" s="14" t="str">
        <f>IFERROR(#REF!-AP595,"")</f>
        <v/>
      </c>
      <c r="DN595" s="274" t="str">
        <f>IFERROR(#REF!-M595,"")</f>
        <v/>
      </c>
      <c r="DO595" s="186" t="e">
        <f>IF(#REF!&gt;AQ595,0,1)</f>
        <v>#REF!</v>
      </c>
      <c r="DP595" s="186">
        <f t="shared" si="93"/>
        <v>1</v>
      </c>
      <c r="DQ595" s="186">
        <f t="shared" si="94"/>
        <v>1</v>
      </c>
      <c r="DR595" s="186"/>
      <c r="DS595" s="186"/>
      <c r="DT595" s="186"/>
      <c r="DU595" s="186"/>
      <c r="DV595" s="186"/>
      <c r="DW595" s="186"/>
      <c r="DX595" s="186"/>
      <c r="DY595" s="186"/>
      <c r="DZ595" s="186"/>
      <c r="EA595" s="186"/>
      <c r="EB595" s="186"/>
      <c r="EC595" s="186"/>
      <c r="ED595" s="186"/>
      <c r="EE595" s="186"/>
      <c r="EF595" s="186"/>
      <c r="EG595" s="186"/>
      <c r="EH595" s="186"/>
      <c r="EI595" s="186"/>
      <c r="EJ595" s="186"/>
    </row>
    <row r="596" spans="1:140" s="195" customFormat="1" ht="31.5" hidden="1" customHeight="1" x14ac:dyDescent="0.2">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81"/>
        <v/>
      </c>
      <c r="AO596" s="271" t="str">
        <f t="shared" si="82"/>
        <v/>
      </c>
      <c r="AP596" s="218"/>
      <c r="AQ596" s="219"/>
      <c r="AR596" s="217" t="str">
        <f t="shared" si="83"/>
        <v/>
      </c>
      <c r="AS596" s="217" t="str">
        <f t="shared" si="84"/>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217"/>
      <c r="CA596" s="217"/>
      <c r="CB596" s="217"/>
      <c r="CC596" s="217"/>
      <c r="CD596" s="217"/>
      <c r="CE596" s="217"/>
      <c r="CF596" s="186"/>
      <c r="CG596" s="186" t="str">
        <f t="shared" si="85"/>
        <v/>
      </c>
      <c r="CH596" s="101"/>
      <c r="CI596" s="101"/>
      <c r="CJ596" s="101"/>
      <c r="CK596" s="101"/>
      <c r="CL596" s="101"/>
      <c r="CM596" s="101"/>
      <c r="CN596" s="101"/>
      <c r="CO596" s="101"/>
      <c r="CP596" s="220" t="str">
        <f>IFERROR(ROUND((SUM(#REF!)),0),"")</f>
        <v/>
      </c>
      <c r="CQ596" s="216"/>
      <c r="CR596" s="222"/>
      <c r="CS596" s="198"/>
      <c r="CT596" s="198"/>
      <c r="CU596" s="198"/>
      <c r="CV596" s="198"/>
      <c r="CW596" s="222"/>
      <c r="CX596" s="272"/>
      <c r="CY596" s="272"/>
      <c r="CZ596" s="272"/>
      <c r="DA596" s="272"/>
      <c r="DB596" s="272"/>
      <c r="DC596" s="272"/>
      <c r="DD596" s="230" t="str">
        <f t="shared" si="86"/>
        <v/>
      </c>
      <c r="DE596" s="273">
        <f t="shared" si="87"/>
        <v>0</v>
      </c>
      <c r="DF596" s="14">
        <f t="shared" si="88"/>
        <v>0</v>
      </c>
      <c r="DG596" s="148" t="str">
        <f t="shared" si="89"/>
        <v/>
      </c>
      <c r="DH596" s="148" t="str">
        <f t="shared" si="90"/>
        <v/>
      </c>
      <c r="DI596" s="273" t="str">
        <f t="shared" si="91"/>
        <v/>
      </c>
      <c r="DJ596" s="264" t="str">
        <f t="shared" si="92"/>
        <v/>
      </c>
      <c r="DL596" s="14" t="str">
        <f>IFERROR(#REF!-AP596,"")</f>
        <v/>
      </c>
      <c r="DN596" s="274" t="str">
        <f>IFERROR(#REF!-M596,"")</f>
        <v/>
      </c>
      <c r="DO596" s="186" t="e">
        <f>IF(#REF!&gt;AQ596,0,1)</f>
        <v>#REF!</v>
      </c>
      <c r="DP596" s="186">
        <f t="shared" si="93"/>
        <v>1</v>
      </c>
      <c r="DQ596" s="186">
        <f t="shared" si="94"/>
        <v>1</v>
      </c>
      <c r="DR596" s="186"/>
      <c r="DS596" s="186"/>
      <c r="DT596" s="186"/>
      <c r="DU596" s="186"/>
      <c r="DV596" s="186"/>
      <c r="DW596" s="186"/>
      <c r="DX596" s="186"/>
      <c r="DY596" s="186"/>
      <c r="DZ596" s="186"/>
      <c r="EA596" s="186"/>
      <c r="EB596" s="186"/>
      <c r="EC596" s="186"/>
      <c r="ED596" s="186"/>
      <c r="EE596" s="186"/>
      <c r="EF596" s="186"/>
      <c r="EG596" s="186"/>
      <c r="EH596" s="186"/>
      <c r="EI596" s="186"/>
      <c r="EJ596" s="186"/>
    </row>
    <row r="597" spans="1:140" s="195" customFormat="1" ht="31.5" hidden="1" customHeight="1" x14ac:dyDescent="0.2">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81"/>
        <v/>
      </c>
      <c r="AO597" s="271" t="str">
        <f t="shared" si="82"/>
        <v/>
      </c>
      <c r="AP597" s="218"/>
      <c r="AQ597" s="219"/>
      <c r="AR597" s="217" t="str">
        <f t="shared" si="83"/>
        <v/>
      </c>
      <c r="AS597" s="217" t="str">
        <f t="shared" si="84"/>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217"/>
      <c r="CA597" s="217"/>
      <c r="CB597" s="217"/>
      <c r="CC597" s="217"/>
      <c r="CD597" s="217"/>
      <c r="CE597" s="217"/>
      <c r="CF597" s="186"/>
      <c r="CG597" s="186" t="str">
        <f t="shared" si="85"/>
        <v/>
      </c>
      <c r="CH597" s="101"/>
      <c r="CI597" s="101"/>
      <c r="CJ597" s="101"/>
      <c r="CK597" s="101"/>
      <c r="CL597" s="101"/>
      <c r="CM597" s="101"/>
      <c r="CN597" s="101"/>
      <c r="CO597" s="101"/>
      <c r="CP597" s="220" t="str">
        <f>IFERROR(ROUND((SUM(#REF!)),0),"")</f>
        <v/>
      </c>
      <c r="CQ597" s="216"/>
      <c r="CR597" s="222"/>
      <c r="CS597" s="198"/>
      <c r="CT597" s="198"/>
      <c r="CU597" s="198"/>
      <c r="CV597" s="198"/>
      <c r="CW597" s="222"/>
      <c r="CX597" s="272"/>
      <c r="CY597" s="272"/>
      <c r="CZ597" s="272"/>
      <c r="DA597" s="272"/>
      <c r="DB597" s="272"/>
      <c r="DC597" s="272"/>
      <c r="DD597" s="230" t="str">
        <f t="shared" si="86"/>
        <v/>
      </c>
      <c r="DE597" s="273">
        <f t="shared" si="87"/>
        <v>0</v>
      </c>
      <c r="DF597" s="14">
        <f t="shared" si="88"/>
        <v>0</v>
      </c>
      <c r="DG597" s="148" t="str">
        <f t="shared" si="89"/>
        <v/>
      </c>
      <c r="DH597" s="148" t="str">
        <f t="shared" si="90"/>
        <v/>
      </c>
      <c r="DI597" s="273" t="str">
        <f t="shared" si="91"/>
        <v/>
      </c>
      <c r="DJ597" s="264" t="str">
        <f t="shared" si="92"/>
        <v/>
      </c>
      <c r="DL597" s="14" t="str">
        <f>IFERROR(#REF!-AP597,"")</f>
        <v/>
      </c>
      <c r="DN597" s="274" t="str">
        <f>IFERROR(#REF!-M597,"")</f>
        <v/>
      </c>
      <c r="DO597" s="186" t="e">
        <f>IF(#REF!&gt;AQ597,0,1)</f>
        <v>#REF!</v>
      </c>
      <c r="DP597" s="186">
        <f t="shared" si="93"/>
        <v>1</v>
      </c>
      <c r="DQ597" s="186">
        <f t="shared" si="94"/>
        <v>1</v>
      </c>
      <c r="DR597" s="186"/>
      <c r="DS597" s="186"/>
      <c r="DT597" s="186"/>
      <c r="DU597" s="186"/>
      <c r="DV597" s="186"/>
      <c r="DW597" s="186"/>
      <c r="DX597" s="186"/>
      <c r="DY597" s="186"/>
      <c r="DZ597" s="186"/>
      <c r="EA597" s="186"/>
      <c r="EB597" s="186"/>
      <c r="EC597" s="186"/>
      <c r="ED597" s="186"/>
      <c r="EE597" s="186"/>
      <c r="EF597" s="186"/>
      <c r="EG597" s="186"/>
      <c r="EH597" s="186"/>
      <c r="EI597" s="186"/>
      <c r="EJ597" s="186"/>
    </row>
    <row r="598" spans="1:140" s="195" customFormat="1" ht="31.5" hidden="1" customHeight="1" x14ac:dyDescent="0.2">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81"/>
        <v/>
      </c>
      <c r="AO598" s="271" t="str">
        <f t="shared" si="82"/>
        <v/>
      </c>
      <c r="AP598" s="218"/>
      <c r="AQ598" s="219"/>
      <c r="AR598" s="217" t="str">
        <f t="shared" si="83"/>
        <v/>
      </c>
      <c r="AS598" s="217" t="str">
        <f t="shared" si="84"/>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217"/>
      <c r="CA598" s="217"/>
      <c r="CB598" s="217"/>
      <c r="CC598" s="217"/>
      <c r="CD598" s="217"/>
      <c r="CE598" s="217"/>
      <c r="CF598" s="186"/>
      <c r="CG598" s="186" t="str">
        <f t="shared" si="85"/>
        <v/>
      </c>
      <c r="CH598" s="101"/>
      <c r="CI598" s="101"/>
      <c r="CJ598" s="101"/>
      <c r="CK598" s="101"/>
      <c r="CL598" s="101"/>
      <c r="CM598" s="101"/>
      <c r="CN598" s="101"/>
      <c r="CO598" s="101"/>
      <c r="CP598" s="220" t="str">
        <f>IFERROR(ROUND((SUM(#REF!)),0),"")</f>
        <v/>
      </c>
      <c r="CQ598" s="216"/>
      <c r="CR598" s="222"/>
      <c r="CS598" s="198"/>
      <c r="CT598" s="198"/>
      <c r="CU598" s="198"/>
      <c r="CV598" s="198"/>
      <c r="CW598" s="222"/>
      <c r="CX598" s="272"/>
      <c r="CY598" s="272"/>
      <c r="CZ598" s="272"/>
      <c r="DA598" s="272"/>
      <c r="DB598" s="272"/>
      <c r="DC598" s="272"/>
      <c r="DD598" s="230" t="str">
        <f t="shared" si="86"/>
        <v/>
      </c>
      <c r="DE598" s="273">
        <f t="shared" si="87"/>
        <v>0</v>
      </c>
      <c r="DF598" s="14">
        <f t="shared" si="88"/>
        <v>0</v>
      </c>
      <c r="DG598" s="148" t="str">
        <f t="shared" si="89"/>
        <v/>
      </c>
      <c r="DH598" s="148" t="str">
        <f t="shared" si="90"/>
        <v/>
      </c>
      <c r="DI598" s="273" t="str">
        <f t="shared" si="91"/>
        <v/>
      </c>
      <c r="DJ598" s="264" t="str">
        <f t="shared" si="92"/>
        <v/>
      </c>
      <c r="DL598" s="14" t="str">
        <f>IFERROR(#REF!-AP598,"")</f>
        <v/>
      </c>
      <c r="DN598" s="274" t="str">
        <f>IFERROR(#REF!-M598,"")</f>
        <v/>
      </c>
      <c r="DO598" s="186" t="e">
        <f>IF(#REF!&gt;AQ598,0,1)</f>
        <v>#REF!</v>
      </c>
      <c r="DP598" s="186">
        <f t="shared" si="93"/>
        <v>1</v>
      </c>
      <c r="DQ598" s="186">
        <f t="shared" si="94"/>
        <v>1</v>
      </c>
      <c r="DR598" s="186"/>
      <c r="DS598" s="186"/>
      <c r="DT598" s="186"/>
      <c r="DU598" s="186"/>
      <c r="DV598" s="186"/>
      <c r="DW598" s="186"/>
      <c r="DX598" s="186"/>
      <c r="DY598" s="186"/>
      <c r="DZ598" s="186"/>
      <c r="EA598" s="186"/>
      <c r="EB598" s="186"/>
      <c r="EC598" s="186"/>
      <c r="ED598" s="186"/>
      <c r="EE598" s="186"/>
      <c r="EF598" s="186"/>
      <c r="EG598" s="186"/>
      <c r="EH598" s="186"/>
      <c r="EI598" s="186"/>
      <c r="EJ598" s="186"/>
    </row>
    <row r="599" spans="1:140" s="195" customFormat="1" ht="31.5" hidden="1" customHeight="1" x14ac:dyDescent="0.2">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81"/>
        <v/>
      </c>
      <c r="AO599" s="271" t="str">
        <f t="shared" si="82"/>
        <v/>
      </c>
      <c r="AP599" s="218"/>
      <c r="AQ599" s="219"/>
      <c r="AR599" s="217" t="str">
        <f t="shared" si="83"/>
        <v/>
      </c>
      <c r="AS599" s="217" t="str">
        <f t="shared" si="84"/>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217"/>
      <c r="CA599" s="217"/>
      <c r="CB599" s="217"/>
      <c r="CC599" s="217"/>
      <c r="CD599" s="217"/>
      <c r="CE599" s="217"/>
      <c r="CF599" s="186"/>
      <c r="CG599" s="186" t="str">
        <f t="shared" si="85"/>
        <v/>
      </c>
      <c r="CH599" s="101"/>
      <c r="CI599" s="101"/>
      <c r="CJ599" s="101"/>
      <c r="CK599" s="101"/>
      <c r="CL599" s="101"/>
      <c r="CM599" s="101"/>
      <c r="CN599" s="101"/>
      <c r="CO599" s="101"/>
      <c r="CP599" s="220" t="str">
        <f>IFERROR(ROUND((SUM(#REF!)),0),"")</f>
        <v/>
      </c>
      <c r="CQ599" s="216"/>
      <c r="CR599" s="222"/>
      <c r="CS599" s="198"/>
      <c r="CT599" s="198"/>
      <c r="CU599" s="198"/>
      <c r="CV599" s="198"/>
      <c r="CW599" s="222"/>
      <c r="CX599" s="272"/>
      <c r="CY599" s="272"/>
      <c r="CZ599" s="272"/>
      <c r="DA599" s="272"/>
      <c r="DB599" s="272"/>
      <c r="DC599" s="272"/>
      <c r="DD599" s="230" t="str">
        <f t="shared" si="86"/>
        <v/>
      </c>
      <c r="DE599" s="273">
        <f t="shared" si="87"/>
        <v>0</v>
      </c>
      <c r="DF599" s="14">
        <f t="shared" si="88"/>
        <v>0</v>
      </c>
      <c r="DG599" s="148" t="str">
        <f t="shared" si="89"/>
        <v/>
      </c>
      <c r="DH599" s="148" t="str">
        <f t="shared" si="90"/>
        <v/>
      </c>
      <c r="DI599" s="273" t="str">
        <f t="shared" si="91"/>
        <v/>
      </c>
      <c r="DJ599" s="264" t="str">
        <f t="shared" si="92"/>
        <v/>
      </c>
      <c r="DL599" s="14" t="str">
        <f>IFERROR(#REF!-AP599,"")</f>
        <v/>
      </c>
      <c r="DN599" s="274" t="str">
        <f>IFERROR(#REF!-M599,"")</f>
        <v/>
      </c>
      <c r="DO599" s="186" t="e">
        <f>IF(#REF!&gt;AQ599,0,1)</f>
        <v>#REF!</v>
      </c>
      <c r="DP599" s="186">
        <f t="shared" si="93"/>
        <v>1</v>
      </c>
      <c r="DQ599" s="186">
        <f t="shared" si="94"/>
        <v>1</v>
      </c>
      <c r="DR599" s="186"/>
      <c r="DS599" s="186"/>
      <c r="DT599" s="186"/>
      <c r="DU599" s="186"/>
      <c r="DV599" s="186"/>
      <c r="DW599" s="186"/>
      <c r="DX599" s="186"/>
      <c r="DY599" s="186"/>
      <c r="DZ599" s="186"/>
      <c r="EA599" s="186"/>
      <c r="EB599" s="186"/>
      <c r="EC599" s="186"/>
      <c r="ED599" s="186"/>
      <c r="EE599" s="186"/>
      <c r="EF599" s="186"/>
      <c r="EG599" s="186"/>
      <c r="EH599" s="186"/>
      <c r="EI599" s="186"/>
      <c r="EJ599" s="186"/>
    </row>
    <row r="600" spans="1:140" s="195" customFormat="1" ht="31.5" hidden="1" customHeight="1" x14ac:dyDescent="0.2">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81"/>
        <v/>
      </c>
      <c r="AO600" s="271" t="str">
        <f t="shared" si="82"/>
        <v/>
      </c>
      <c r="AP600" s="218"/>
      <c r="AQ600" s="219"/>
      <c r="AR600" s="217" t="str">
        <f t="shared" si="83"/>
        <v/>
      </c>
      <c r="AS600" s="217" t="str">
        <f t="shared" si="84"/>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217"/>
      <c r="CA600" s="217"/>
      <c r="CB600" s="217"/>
      <c r="CC600" s="217"/>
      <c r="CD600" s="217"/>
      <c r="CE600" s="217"/>
      <c r="CF600" s="186"/>
      <c r="CG600" s="186" t="str">
        <f t="shared" si="85"/>
        <v/>
      </c>
      <c r="CH600" s="101"/>
      <c r="CI600" s="101"/>
      <c r="CJ600" s="101"/>
      <c r="CK600" s="101"/>
      <c r="CL600" s="101"/>
      <c r="CM600" s="101"/>
      <c r="CN600" s="101"/>
      <c r="CO600" s="101"/>
      <c r="CP600" s="220" t="str">
        <f>IFERROR(ROUND((SUM(#REF!)),0),"")</f>
        <v/>
      </c>
      <c r="CQ600" s="216"/>
      <c r="CR600" s="222"/>
      <c r="CS600" s="198"/>
      <c r="CT600" s="198"/>
      <c r="CU600" s="198"/>
      <c r="CV600" s="198"/>
      <c r="CW600" s="222"/>
      <c r="CX600" s="272"/>
      <c r="CY600" s="272"/>
      <c r="CZ600" s="272"/>
      <c r="DA600" s="272"/>
      <c r="DB600" s="272"/>
      <c r="DC600" s="272"/>
      <c r="DD600" s="230" t="str">
        <f t="shared" si="86"/>
        <v/>
      </c>
      <c r="DE600" s="273">
        <f t="shared" si="87"/>
        <v>0</v>
      </c>
      <c r="DF600" s="14">
        <f t="shared" si="88"/>
        <v>0</v>
      </c>
      <c r="DG600" s="148" t="str">
        <f t="shared" si="89"/>
        <v/>
      </c>
      <c r="DH600" s="148" t="str">
        <f t="shared" si="90"/>
        <v/>
      </c>
      <c r="DI600" s="273" t="str">
        <f t="shared" si="91"/>
        <v/>
      </c>
      <c r="DJ600" s="264" t="str">
        <f t="shared" si="92"/>
        <v/>
      </c>
      <c r="DL600" s="14" t="str">
        <f>IFERROR(#REF!-AP600,"")</f>
        <v/>
      </c>
      <c r="DN600" s="274" t="str">
        <f>IFERROR(#REF!-M600,"")</f>
        <v/>
      </c>
      <c r="DO600" s="186" t="e">
        <f>IF(#REF!&gt;AQ600,0,1)</f>
        <v>#REF!</v>
      </c>
      <c r="DP600" s="186">
        <f t="shared" si="93"/>
        <v>1</v>
      </c>
      <c r="DQ600" s="186">
        <f t="shared" si="94"/>
        <v>1</v>
      </c>
      <c r="DR600" s="186"/>
      <c r="DS600" s="186"/>
      <c r="DT600" s="186"/>
      <c r="DU600" s="186"/>
      <c r="DV600" s="186"/>
      <c r="DW600" s="186"/>
      <c r="DX600" s="186"/>
      <c r="DY600" s="186"/>
      <c r="DZ600" s="186"/>
      <c r="EA600" s="186"/>
      <c r="EB600" s="186"/>
      <c r="EC600" s="186"/>
      <c r="ED600" s="186"/>
      <c r="EE600" s="186"/>
      <c r="EF600" s="186"/>
      <c r="EG600" s="186"/>
      <c r="EH600" s="186"/>
      <c r="EI600" s="186"/>
      <c r="EJ600" s="186"/>
    </row>
    <row r="601" spans="1:140" s="195" customFormat="1" ht="31.5" hidden="1" customHeight="1" x14ac:dyDescent="0.2">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81"/>
        <v/>
      </c>
      <c r="AO601" s="271" t="str">
        <f t="shared" si="82"/>
        <v/>
      </c>
      <c r="AP601" s="218"/>
      <c r="AQ601" s="219"/>
      <c r="AR601" s="217" t="str">
        <f t="shared" si="83"/>
        <v/>
      </c>
      <c r="AS601" s="217" t="str">
        <f t="shared" si="84"/>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217"/>
      <c r="CA601" s="217"/>
      <c r="CB601" s="217"/>
      <c r="CC601" s="217"/>
      <c r="CD601" s="217"/>
      <c r="CE601" s="217"/>
      <c r="CF601" s="186"/>
      <c r="CG601" s="186" t="str">
        <f t="shared" si="85"/>
        <v/>
      </c>
      <c r="CH601" s="101"/>
      <c r="CI601" s="101"/>
      <c r="CJ601" s="101"/>
      <c r="CK601" s="101"/>
      <c r="CL601" s="101"/>
      <c r="CM601" s="101"/>
      <c r="CN601" s="101"/>
      <c r="CO601" s="101"/>
      <c r="CP601" s="220" t="str">
        <f>IFERROR(ROUND((SUM(#REF!)),0),"")</f>
        <v/>
      </c>
      <c r="CQ601" s="216"/>
      <c r="CR601" s="222"/>
      <c r="CS601" s="198"/>
      <c r="CT601" s="198"/>
      <c r="CU601" s="198"/>
      <c r="CV601" s="198"/>
      <c r="CW601" s="222"/>
      <c r="CX601" s="272"/>
      <c r="CY601" s="272"/>
      <c r="CZ601" s="272"/>
      <c r="DA601" s="272"/>
      <c r="DB601" s="272"/>
      <c r="DC601" s="272"/>
      <c r="DD601" s="230" t="str">
        <f t="shared" si="86"/>
        <v/>
      </c>
      <c r="DE601" s="273">
        <f t="shared" si="87"/>
        <v>0</v>
      </c>
      <c r="DF601" s="14">
        <f t="shared" si="88"/>
        <v>0</v>
      </c>
      <c r="DG601" s="148" t="str">
        <f t="shared" si="89"/>
        <v/>
      </c>
      <c r="DH601" s="148" t="str">
        <f t="shared" si="90"/>
        <v/>
      </c>
      <c r="DI601" s="273" t="str">
        <f t="shared" si="91"/>
        <v/>
      </c>
      <c r="DJ601" s="264" t="str">
        <f t="shared" si="92"/>
        <v/>
      </c>
      <c r="DL601" s="14" t="str">
        <f>IFERROR(#REF!-AP601,"")</f>
        <v/>
      </c>
      <c r="DN601" s="274" t="str">
        <f>IFERROR(#REF!-M601,"")</f>
        <v/>
      </c>
      <c r="DO601" s="186" t="e">
        <f>IF(#REF!&gt;AQ601,0,1)</f>
        <v>#REF!</v>
      </c>
      <c r="DP601" s="186">
        <f t="shared" si="93"/>
        <v>1</v>
      </c>
      <c r="DQ601" s="186">
        <f t="shared" si="94"/>
        <v>1</v>
      </c>
      <c r="DR601" s="186"/>
      <c r="DS601" s="186"/>
      <c r="DT601" s="186"/>
      <c r="DU601" s="186"/>
      <c r="DV601" s="186"/>
      <c r="DW601" s="186"/>
      <c r="DX601" s="186"/>
      <c r="DY601" s="186"/>
      <c r="DZ601" s="186"/>
      <c r="EA601" s="186"/>
      <c r="EB601" s="186"/>
      <c r="EC601" s="186"/>
      <c r="ED601" s="186"/>
      <c r="EE601" s="186"/>
      <c r="EF601" s="186"/>
      <c r="EG601" s="186"/>
      <c r="EH601" s="186"/>
      <c r="EI601" s="186"/>
      <c r="EJ601" s="186"/>
    </row>
    <row r="602" spans="1:140" s="195" customFormat="1" ht="31.5" hidden="1" customHeight="1" x14ac:dyDescent="0.2">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81"/>
        <v/>
      </c>
      <c r="AO602" s="271" t="str">
        <f t="shared" si="82"/>
        <v/>
      </c>
      <c r="AP602" s="218"/>
      <c r="AQ602" s="219"/>
      <c r="AR602" s="217" t="str">
        <f t="shared" si="83"/>
        <v/>
      </c>
      <c r="AS602" s="217" t="str">
        <f t="shared" si="84"/>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217"/>
      <c r="CA602" s="217"/>
      <c r="CB602" s="217"/>
      <c r="CC602" s="217"/>
      <c r="CD602" s="217"/>
      <c r="CE602" s="217"/>
      <c r="CF602" s="186"/>
      <c r="CG602" s="186" t="str">
        <f t="shared" si="85"/>
        <v/>
      </c>
      <c r="CH602" s="101"/>
      <c r="CI602" s="101"/>
      <c r="CJ602" s="101"/>
      <c r="CK602" s="101"/>
      <c r="CL602" s="101"/>
      <c r="CM602" s="101"/>
      <c r="CN602" s="101"/>
      <c r="CO602" s="101"/>
      <c r="CP602" s="220" t="str">
        <f>IFERROR(ROUND((SUM(#REF!)),0),"")</f>
        <v/>
      </c>
      <c r="CQ602" s="216"/>
      <c r="CR602" s="222"/>
      <c r="CS602" s="198"/>
      <c r="CT602" s="198"/>
      <c r="CU602" s="198"/>
      <c r="CV602" s="198"/>
      <c r="CW602" s="222"/>
      <c r="CX602" s="272"/>
      <c r="CY602" s="272"/>
      <c r="CZ602" s="272"/>
      <c r="DA602" s="272"/>
      <c r="DB602" s="272"/>
      <c r="DC602" s="272"/>
      <c r="DD602" s="230" t="str">
        <f t="shared" si="86"/>
        <v/>
      </c>
      <c r="DE602" s="273">
        <f t="shared" si="87"/>
        <v>0</v>
      </c>
      <c r="DF602" s="14">
        <f t="shared" si="88"/>
        <v>0</v>
      </c>
      <c r="DG602" s="148" t="str">
        <f t="shared" si="89"/>
        <v/>
      </c>
      <c r="DH602" s="148" t="str">
        <f t="shared" si="90"/>
        <v/>
      </c>
      <c r="DI602" s="273" t="str">
        <f t="shared" si="91"/>
        <v/>
      </c>
      <c r="DJ602" s="264" t="str">
        <f t="shared" si="92"/>
        <v/>
      </c>
      <c r="DL602" s="14" t="str">
        <f>IFERROR(#REF!-AP602,"")</f>
        <v/>
      </c>
      <c r="DN602" s="274" t="str">
        <f>IFERROR(#REF!-M602,"")</f>
        <v/>
      </c>
      <c r="DO602" s="186" t="e">
        <f>IF(#REF!&gt;AQ602,0,1)</f>
        <v>#REF!</v>
      </c>
      <c r="DP602" s="186">
        <f t="shared" si="93"/>
        <v>1</v>
      </c>
      <c r="DQ602" s="186">
        <f t="shared" si="94"/>
        <v>1</v>
      </c>
      <c r="DR602" s="186"/>
      <c r="DS602" s="186"/>
      <c r="DT602" s="186"/>
      <c r="DU602" s="186"/>
      <c r="DV602" s="186"/>
      <c r="DW602" s="186"/>
      <c r="DX602" s="186"/>
      <c r="DY602" s="186"/>
      <c r="DZ602" s="186"/>
      <c r="EA602" s="186"/>
      <c r="EB602" s="186"/>
      <c r="EC602" s="186"/>
      <c r="ED602" s="186"/>
      <c r="EE602" s="186"/>
      <c r="EF602" s="186"/>
      <c r="EG602" s="186"/>
      <c r="EH602" s="186"/>
      <c r="EI602" s="186"/>
      <c r="EJ602" s="186"/>
    </row>
    <row r="603" spans="1:140" s="195" customFormat="1" ht="31.5" hidden="1" customHeight="1" x14ac:dyDescent="0.2">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81"/>
        <v/>
      </c>
      <c r="AO603" s="271" t="str">
        <f t="shared" si="82"/>
        <v/>
      </c>
      <c r="AP603" s="218"/>
      <c r="AQ603" s="219"/>
      <c r="AR603" s="217" t="str">
        <f t="shared" si="83"/>
        <v/>
      </c>
      <c r="AS603" s="217" t="str">
        <f t="shared" si="84"/>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217"/>
      <c r="CA603" s="217"/>
      <c r="CB603" s="217"/>
      <c r="CC603" s="217"/>
      <c r="CD603" s="217"/>
      <c r="CE603" s="217"/>
      <c r="CF603" s="186"/>
      <c r="CG603" s="186" t="str">
        <f t="shared" si="85"/>
        <v/>
      </c>
      <c r="CH603" s="101"/>
      <c r="CI603" s="101"/>
      <c r="CJ603" s="101"/>
      <c r="CK603" s="101"/>
      <c r="CL603" s="101"/>
      <c r="CM603" s="101"/>
      <c r="CN603" s="101"/>
      <c r="CO603" s="101"/>
      <c r="CP603" s="220" t="str">
        <f>IFERROR(ROUND((SUM(#REF!)),0),"")</f>
        <v/>
      </c>
      <c r="CQ603" s="216"/>
      <c r="CR603" s="222"/>
      <c r="CS603" s="198"/>
      <c r="CT603" s="198"/>
      <c r="CU603" s="198"/>
      <c r="CV603" s="198"/>
      <c r="CW603" s="222"/>
      <c r="CX603" s="272"/>
      <c r="CY603" s="272"/>
      <c r="CZ603" s="272"/>
      <c r="DA603" s="272"/>
      <c r="DB603" s="272"/>
      <c r="DC603" s="272"/>
      <c r="DD603" s="230" t="str">
        <f t="shared" si="86"/>
        <v/>
      </c>
      <c r="DE603" s="273">
        <f t="shared" si="87"/>
        <v>0</v>
      </c>
      <c r="DF603" s="14">
        <f t="shared" si="88"/>
        <v>0</v>
      </c>
      <c r="DG603" s="148" t="str">
        <f t="shared" si="89"/>
        <v/>
      </c>
      <c r="DH603" s="148" t="str">
        <f t="shared" si="90"/>
        <v/>
      </c>
      <c r="DI603" s="273" t="str">
        <f t="shared" si="91"/>
        <v/>
      </c>
      <c r="DJ603" s="264" t="str">
        <f t="shared" si="92"/>
        <v/>
      </c>
      <c r="DL603" s="14" t="str">
        <f>IFERROR(#REF!-AP603,"")</f>
        <v/>
      </c>
      <c r="DN603" s="274" t="str">
        <f>IFERROR(#REF!-M603,"")</f>
        <v/>
      </c>
      <c r="DO603" s="186" t="e">
        <f>IF(#REF!&gt;AQ603,0,1)</f>
        <v>#REF!</v>
      </c>
      <c r="DP603" s="186">
        <f t="shared" si="93"/>
        <v>1</v>
      </c>
      <c r="DQ603" s="186">
        <f t="shared" si="94"/>
        <v>1</v>
      </c>
      <c r="DR603" s="186"/>
      <c r="DS603" s="186"/>
      <c r="DT603" s="186"/>
      <c r="DU603" s="186"/>
      <c r="DV603" s="186"/>
      <c r="DW603" s="186"/>
      <c r="DX603" s="186"/>
      <c r="DY603" s="186"/>
      <c r="DZ603" s="186"/>
      <c r="EA603" s="186"/>
      <c r="EB603" s="186"/>
      <c r="EC603" s="186"/>
      <c r="ED603" s="186"/>
      <c r="EE603" s="186"/>
      <c r="EF603" s="186"/>
      <c r="EG603" s="186"/>
      <c r="EH603" s="186"/>
      <c r="EI603" s="186"/>
      <c r="EJ603" s="186"/>
    </row>
    <row r="604" spans="1:140" s="195" customFormat="1" ht="31.5" hidden="1" customHeight="1" x14ac:dyDescent="0.2">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81"/>
        <v/>
      </c>
      <c r="AO604" s="271" t="str">
        <f t="shared" si="82"/>
        <v/>
      </c>
      <c r="AP604" s="218"/>
      <c r="AQ604" s="219"/>
      <c r="AR604" s="217" t="str">
        <f t="shared" si="83"/>
        <v/>
      </c>
      <c r="AS604" s="217" t="str">
        <f t="shared" si="84"/>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217"/>
      <c r="CA604" s="217"/>
      <c r="CB604" s="217"/>
      <c r="CC604" s="217"/>
      <c r="CD604" s="217"/>
      <c r="CE604" s="217"/>
      <c r="CF604" s="186"/>
      <c r="CG604" s="186" t="str">
        <f t="shared" si="85"/>
        <v/>
      </c>
      <c r="CH604" s="101"/>
      <c r="CI604" s="101"/>
      <c r="CJ604" s="101"/>
      <c r="CK604" s="101"/>
      <c r="CL604" s="101"/>
      <c r="CM604" s="101"/>
      <c r="CN604" s="101"/>
      <c r="CO604" s="101"/>
      <c r="CP604" s="220" t="str">
        <f>IFERROR(ROUND((SUM(#REF!)),0),"")</f>
        <v/>
      </c>
      <c r="CQ604" s="216"/>
      <c r="CR604" s="222"/>
      <c r="CS604" s="198"/>
      <c r="CT604" s="198"/>
      <c r="CU604" s="198"/>
      <c r="CV604" s="198"/>
      <c r="CW604" s="222"/>
      <c r="CX604" s="272"/>
      <c r="CY604" s="272"/>
      <c r="CZ604" s="272"/>
      <c r="DA604" s="272"/>
      <c r="DB604" s="272"/>
      <c r="DC604" s="272"/>
      <c r="DD604" s="230" t="str">
        <f t="shared" si="86"/>
        <v/>
      </c>
      <c r="DE604" s="273">
        <f t="shared" si="87"/>
        <v>0</v>
      </c>
      <c r="DF604" s="14">
        <f t="shared" si="88"/>
        <v>0</v>
      </c>
      <c r="DG604" s="148" t="str">
        <f t="shared" si="89"/>
        <v/>
      </c>
      <c r="DH604" s="148" t="str">
        <f t="shared" si="90"/>
        <v/>
      </c>
      <c r="DI604" s="273" t="str">
        <f t="shared" si="91"/>
        <v/>
      </c>
      <c r="DJ604" s="264" t="str">
        <f t="shared" si="92"/>
        <v/>
      </c>
      <c r="DL604" s="14" t="str">
        <f>IFERROR(#REF!-AP604,"")</f>
        <v/>
      </c>
      <c r="DN604" s="274" t="str">
        <f>IFERROR(#REF!-M604,"")</f>
        <v/>
      </c>
      <c r="DO604" s="186" t="e">
        <f>IF(#REF!&gt;AQ604,0,1)</f>
        <v>#REF!</v>
      </c>
      <c r="DP604" s="186">
        <f t="shared" si="93"/>
        <v>1</v>
      </c>
      <c r="DQ604" s="186">
        <f t="shared" si="94"/>
        <v>1</v>
      </c>
      <c r="DR604" s="186"/>
      <c r="DS604" s="186"/>
      <c r="DT604" s="186"/>
      <c r="DU604" s="186"/>
      <c r="DV604" s="186"/>
      <c r="DW604" s="186"/>
      <c r="DX604" s="186"/>
      <c r="DY604" s="186"/>
      <c r="DZ604" s="186"/>
      <c r="EA604" s="186"/>
      <c r="EB604" s="186"/>
      <c r="EC604" s="186"/>
      <c r="ED604" s="186"/>
      <c r="EE604" s="186"/>
      <c r="EF604" s="186"/>
      <c r="EG604" s="186"/>
      <c r="EH604" s="186"/>
      <c r="EI604" s="186"/>
      <c r="EJ604" s="186"/>
    </row>
    <row r="605" spans="1:140" s="195" customFormat="1" ht="31.5" hidden="1" customHeight="1" x14ac:dyDescent="0.2">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81"/>
        <v/>
      </c>
      <c r="AO605" s="271" t="str">
        <f t="shared" si="82"/>
        <v/>
      </c>
      <c r="AP605" s="218"/>
      <c r="AQ605" s="219"/>
      <c r="AR605" s="217" t="str">
        <f t="shared" si="83"/>
        <v/>
      </c>
      <c r="AS605" s="217" t="str">
        <f t="shared" si="84"/>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217"/>
      <c r="CA605" s="217"/>
      <c r="CB605" s="217"/>
      <c r="CC605" s="217"/>
      <c r="CD605" s="217"/>
      <c r="CE605" s="217"/>
      <c r="CF605" s="186"/>
      <c r="CG605" s="186" t="str">
        <f t="shared" si="85"/>
        <v/>
      </c>
      <c r="CH605" s="101"/>
      <c r="CI605" s="101"/>
      <c r="CJ605" s="101"/>
      <c r="CK605" s="101"/>
      <c r="CL605" s="101"/>
      <c r="CM605" s="101"/>
      <c r="CN605" s="101"/>
      <c r="CO605" s="101"/>
      <c r="CP605" s="220" t="str">
        <f>IFERROR(ROUND((SUM(#REF!)),0),"")</f>
        <v/>
      </c>
      <c r="CQ605" s="216"/>
      <c r="CR605" s="222"/>
      <c r="CS605" s="198"/>
      <c r="CT605" s="198"/>
      <c r="CU605" s="198"/>
      <c r="CV605" s="198"/>
      <c r="CW605" s="222"/>
      <c r="CX605" s="272"/>
      <c r="CY605" s="272"/>
      <c r="CZ605" s="272"/>
      <c r="DA605" s="272"/>
      <c r="DB605" s="272"/>
      <c r="DC605" s="272"/>
      <c r="DD605" s="230" t="str">
        <f t="shared" si="86"/>
        <v/>
      </c>
      <c r="DE605" s="273">
        <f t="shared" si="87"/>
        <v>0</v>
      </c>
      <c r="DF605" s="14">
        <f t="shared" si="88"/>
        <v>0</v>
      </c>
      <c r="DG605" s="148" t="str">
        <f t="shared" si="89"/>
        <v/>
      </c>
      <c r="DH605" s="148" t="str">
        <f t="shared" si="90"/>
        <v/>
      </c>
      <c r="DI605" s="273" t="str">
        <f t="shared" si="91"/>
        <v/>
      </c>
      <c r="DJ605" s="264" t="str">
        <f t="shared" si="92"/>
        <v/>
      </c>
      <c r="DL605" s="14" t="str">
        <f>IFERROR(#REF!-AP605,"")</f>
        <v/>
      </c>
      <c r="DN605" s="274" t="str">
        <f>IFERROR(#REF!-M605,"")</f>
        <v/>
      </c>
      <c r="DO605" s="186" t="e">
        <f>IF(#REF!&gt;AQ605,0,1)</f>
        <v>#REF!</v>
      </c>
      <c r="DP605" s="186">
        <f t="shared" si="93"/>
        <v>1</v>
      </c>
      <c r="DQ605" s="186">
        <f t="shared" si="94"/>
        <v>1</v>
      </c>
      <c r="DR605" s="186"/>
      <c r="DS605" s="186"/>
      <c r="DT605" s="186"/>
      <c r="DU605" s="186"/>
      <c r="DV605" s="186"/>
      <c r="DW605" s="186"/>
      <c r="DX605" s="186"/>
      <c r="DY605" s="186"/>
      <c r="DZ605" s="186"/>
      <c r="EA605" s="186"/>
      <c r="EB605" s="186"/>
      <c r="EC605" s="186"/>
      <c r="ED605" s="186"/>
      <c r="EE605" s="186"/>
      <c r="EF605" s="186"/>
      <c r="EG605" s="186"/>
      <c r="EH605" s="186"/>
      <c r="EI605" s="186"/>
      <c r="EJ605" s="186"/>
    </row>
    <row r="606" spans="1:140" s="195" customFormat="1" ht="31.5" hidden="1" customHeight="1" x14ac:dyDescent="0.2">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81"/>
        <v/>
      </c>
      <c r="AO606" s="271" t="str">
        <f t="shared" si="82"/>
        <v/>
      </c>
      <c r="AP606" s="218"/>
      <c r="AQ606" s="219"/>
      <c r="AR606" s="217" t="str">
        <f t="shared" si="83"/>
        <v/>
      </c>
      <c r="AS606" s="217" t="str">
        <f t="shared" si="84"/>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217"/>
      <c r="CA606" s="217"/>
      <c r="CB606" s="217"/>
      <c r="CC606" s="217"/>
      <c r="CD606" s="217"/>
      <c r="CE606" s="217"/>
      <c r="CF606" s="186"/>
      <c r="CG606" s="186" t="str">
        <f t="shared" si="85"/>
        <v/>
      </c>
      <c r="CH606" s="101"/>
      <c r="CI606" s="101"/>
      <c r="CJ606" s="101"/>
      <c r="CK606" s="101"/>
      <c r="CL606" s="101"/>
      <c r="CM606" s="101"/>
      <c r="CN606" s="101"/>
      <c r="CO606" s="101"/>
      <c r="CP606" s="220" t="str">
        <f>IFERROR(ROUND((SUM(#REF!)),0),"")</f>
        <v/>
      </c>
      <c r="CQ606" s="216"/>
      <c r="CR606" s="222"/>
      <c r="CS606" s="198"/>
      <c r="CT606" s="198"/>
      <c r="CU606" s="198"/>
      <c r="CV606" s="198"/>
      <c r="CW606" s="222"/>
      <c r="CX606" s="272"/>
      <c r="CY606" s="272"/>
      <c r="CZ606" s="272"/>
      <c r="DA606" s="272"/>
      <c r="DB606" s="272"/>
      <c r="DC606" s="272"/>
      <c r="DD606" s="230" t="str">
        <f t="shared" si="86"/>
        <v/>
      </c>
      <c r="DE606" s="273">
        <f t="shared" si="87"/>
        <v>0</v>
      </c>
      <c r="DF606" s="14">
        <f t="shared" si="88"/>
        <v>0</v>
      </c>
      <c r="DG606" s="148" t="str">
        <f t="shared" si="89"/>
        <v/>
      </c>
      <c r="DH606" s="148" t="str">
        <f t="shared" si="90"/>
        <v/>
      </c>
      <c r="DI606" s="273" t="str">
        <f t="shared" si="91"/>
        <v/>
      </c>
      <c r="DJ606" s="264" t="str">
        <f t="shared" si="92"/>
        <v/>
      </c>
      <c r="DL606" s="14" t="str">
        <f>IFERROR(#REF!-AP606,"")</f>
        <v/>
      </c>
      <c r="DN606" s="274" t="str">
        <f>IFERROR(#REF!-M606,"")</f>
        <v/>
      </c>
      <c r="DO606" s="186" t="e">
        <f>IF(#REF!&gt;AQ606,0,1)</f>
        <v>#REF!</v>
      </c>
      <c r="DP606" s="186">
        <f t="shared" si="93"/>
        <v>1</v>
      </c>
      <c r="DQ606" s="186">
        <f t="shared" si="94"/>
        <v>1</v>
      </c>
      <c r="DR606" s="186"/>
      <c r="DS606" s="186"/>
      <c r="DT606" s="186"/>
      <c r="DU606" s="186"/>
      <c r="DV606" s="186"/>
      <c r="DW606" s="186"/>
      <c r="DX606" s="186"/>
      <c r="DY606" s="186"/>
      <c r="DZ606" s="186"/>
      <c r="EA606" s="186"/>
      <c r="EB606" s="186"/>
      <c r="EC606" s="186"/>
      <c r="ED606" s="186"/>
      <c r="EE606" s="186"/>
      <c r="EF606" s="186"/>
      <c r="EG606" s="186"/>
      <c r="EH606" s="186"/>
      <c r="EI606" s="186"/>
      <c r="EJ606" s="186"/>
    </row>
    <row r="607" spans="1:140" s="195" customFormat="1" ht="31.5" hidden="1" customHeight="1" x14ac:dyDescent="0.2">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81"/>
        <v/>
      </c>
      <c r="AO607" s="271" t="str">
        <f t="shared" si="82"/>
        <v/>
      </c>
      <c r="AP607" s="218"/>
      <c r="AQ607" s="219"/>
      <c r="AR607" s="217" t="str">
        <f t="shared" si="83"/>
        <v/>
      </c>
      <c r="AS607" s="217" t="str">
        <f t="shared" si="84"/>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217"/>
      <c r="CA607" s="217"/>
      <c r="CB607" s="217"/>
      <c r="CC607" s="217"/>
      <c r="CD607" s="217"/>
      <c r="CE607" s="217"/>
      <c r="CF607" s="186"/>
      <c r="CG607" s="186" t="str">
        <f t="shared" si="85"/>
        <v/>
      </c>
      <c r="CH607" s="101"/>
      <c r="CI607" s="101"/>
      <c r="CJ607" s="101"/>
      <c r="CK607" s="101"/>
      <c r="CL607" s="101"/>
      <c r="CM607" s="101"/>
      <c r="CN607" s="101"/>
      <c r="CO607" s="101"/>
      <c r="CP607" s="220" t="str">
        <f>IFERROR(ROUND((SUM(#REF!)),0),"")</f>
        <v/>
      </c>
      <c r="CQ607" s="216"/>
      <c r="CR607" s="222"/>
      <c r="CS607" s="198"/>
      <c r="CT607" s="198"/>
      <c r="CU607" s="198"/>
      <c r="CV607" s="198"/>
      <c r="CW607" s="222"/>
      <c r="CX607" s="272"/>
      <c r="CY607" s="272"/>
      <c r="CZ607" s="272"/>
      <c r="DA607" s="272"/>
      <c r="DB607" s="272"/>
      <c r="DC607" s="272"/>
      <c r="DD607" s="230" t="str">
        <f t="shared" si="86"/>
        <v/>
      </c>
      <c r="DE607" s="273">
        <f t="shared" si="87"/>
        <v>0</v>
      </c>
      <c r="DF607" s="14">
        <f t="shared" si="88"/>
        <v>0</v>
      </c>
      <c r="DG607" s="148" t="str">
        <f t="shared" si="89"/>
        <v/>
      </c>
      <c r="DH607" s="148" t="str">
        <f t="shared" si="90"/>
        <v/>
      </c>
      <c r="DI607" s="273" t="str">
        <f t="shared" si="91"/>
        <v/>
      </c>
      <c r="DJ607" s="264" t="str">
        <f t="shared" si="92"/>
        <v/>
      </c>
      <c r="DL607" s="14" t="str">
        <f>IFERROR(#REF!-AP607,"")</f>
        <v/>
      </c>
      <c r="DN607" s="274" t="str">
        <f>IFERROR(#REF!-M607,"")</f>
        <v/>
      </c>
      <c r="DO607" s="186" t="e">
        <f>IF(#REF!&gt;AQ607,0,1)</f>
        <v>#REF!</v>
      </c>
      <c r="DP607" s="186">
        <f t="shared" si="93"/>
        <v>1</v>
      </c>
      <c r="DQ607" s="186">
        <f t="shared" si="94"/>
        <v>1</v>
      </c>
      <c r="DR607" s="186"/>
      <c r="DS607" s="186"/>
      <c r="DT607" s="186"/>
      <c r="DU607" s="186"/>
      <c r="DV607" s="186"/>
      <c r="DW607" s="186"/>
      <c r="DX607" s="186"/>
      <c r="DY607" s="186"/>
      <c r="DZ607" s="186"/>
      <c r="EA607" s="186"/>
      <c r="EB607" s="186"/>
      <c r="EC607" s="186"/>
      <c r="ED607" s="186"/>
      <c r="EE607" s="186"/>
      <c r="EF607" s="186"/>
      <c r="EG607" s="186"/>
      <c r="EH607" s="186"/>
      <c r="EI607" s="186"/>
      <c r="EJ607" s="186"/>
    </row>
    <row r="608" spans="1:140" s="195" customFormat="1" ht="31.5" hidden="1" customHeight="1" x14ac:dyDescent="0.2">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81"/>
        <v/>
      </c>
      <c r="AO608" s="271" t="str">
        <f t="shared" si="82"/>
        <v/>
      </c>
      <c r="AP608" s="218"/>
      <c r="AQ608" s="219"/>
      <c r="AR608" s="217" t="str">
        <f t="shared" si="83"/>
        <v/>
      </c>
      <c r="AS608" s="217" t="str">
        <f t="shared" si="84"/>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217"/>
      <c r="CA608" s="217"/>
      <c r="CB608" s="217"/>
      <c r="CC608" s="217"/>
      <c r="CD608" s="217"/>
      <c r="CE608" s="217"/>
      <c r="CF608" s="186"/>
      <c r="CG608" s="186" t="str">
        <f t="shared" si="85"/>
        <v/>
      </c>
      <c r="CH608" s="101"/>
      <c r="CI608" s="101"/>
      <c r="CJ608" s="101"/>
      <c r="CK608" s="101"/>
      <c r="CL608" s="101"/>
      <c r="CM608" s="101"/>
      <c r="CN608" s="101"/>
      <c r="CO608" s="101"/>
      <c r="CP608" s="220" t="str">
        <f>IFERROR(ROUND((SUM(#REF!)),0),"")</f>
        <v/>
      </c>
      <c r="CQ608" s="216"/>
      <c r="CR608" s="222"/>
      <c r="CS608" s="198"/>
      <c r="CT608" s="198"/>
      <c r="CU608" s="198"/>
      <c r="CV608" s="198"/>
      <c r="CW608" s="222"/>
      <c r="CX608" s="272"/>
      <c r="CY608" s="272"/>
      <c r="CZ608" s="272"/>
      <c r="DA608" s="272"/>
      <c r="DB608" s="272"/>
      <c r="DC608" s="272"/>
      <c r="DD608" s="230" t="str">
        <f t="shared" si="86"/>
        <v/>
      </c>
      <c r="DE608" s="273">
        <f t="shared" si="87"/>
        <v>0</v>
      </c>
      <c r="DF608" s="14">
        <f t="shared" si="88"/>
        <v>0</v>
      </c>
      <c r="DG608" s="148" t="str">
        <f t="shared" si="89"/>
        <v/>
      </c>
      <c r="DH608" s="148" t="str">
        <f t="shared" si="90"/>
        <v/>
      </c>
      <c r="DI608" s="273" t="str">
        <f t="shared" si="91"/>
        <v/>
      </c>
      <c r="DJ608" s="264" t="str">
        <f t="shared" si="92"/>
        <v/>
      </c>
      <c r="DL608" s="14" t="str">
        <f>IFERROR(#REF!-AP608,"")</f>
        <v/>
      </c>
      <c r="DN608" s="274" t="str">
        <f>IFERROR(#REF!-M608,"")</f>
        <v/>
      </c>
      <c r="DO608" s="186" t="e">
        <f>IF(#REF!&gt;AQ608,0,1)</f>
        <v>#REF!</v>
      </c>
      <c r="DP608" s="186">
        <f t="shared" si="93"/>
        <v>1</v>
      </c>
      <c r="DQ608" s="186">
        <f t="shared" si="94"/>
        <v>1</v>
      </c>
      <c r="DR608" s="186"/>
      <c r="DS608" s="186"/>
      <c r="DT608" s="186"/>
      <c r="DU608" s="186"/>
      <c r="DV608" s="186"/>
      <c r="DW608" s="186"/>
      <c r="DX608" s="186"/>
      <c r="DY608" s="186"/>
      <c r="DZ608" s="186"/>
      <c r="EA608" s="186"/>
      <c r="EB608" s="186"/>
      <c r="EC608" s="186"/>
      <c r="ED608" s="186"/>
      <c r="EE608" s="186"/>
      <c r="EF608" s="186"/>
      <c r="EG608" s="186"/>
      <c r="EH608" s="186"/>
      <c r="EI608" s="186"/>
      <c r="EJ608" s="186"/>
    </row>
    <row r="609" spans="1:140" s="195" customFormat="1" ht="31.5" hidden="1" customHeight="1" x14ac:dyDescent="0.2">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81"/>
        <v/>
      </c>
      <c r="AO609" s="271" t="str">
        <f t="shared" si="82"/>
        <v/>
      </c>
      <c r="AP609" s="218"/>
      <c r="AQ609" s="219"/>
      <c r="AR609" s="217" t="str">
        <f t="shared" si="83"/>
        <v/>
      </c>
      <c r="AS609" s="217" t="str">
        <f t="shared" si="84"/>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217"/>
      <c r="CA609" s="217"/>
      <c r="CB609" s="217"/>
      <c r="CC609" s="217"/>
      <c r="CD609" s="217"/>
      <c r="CE609" s="217"/>
      <c r="CF609" s="186"/>
      <c r="CG609" s="186" t="str">
        <f t="shared" si="85"/>
        <v/>
      </c>
      <c r="CH609" s="101"/>
      <c r="CI609" s="101"/>
      <c r="CJ609" s="101"/>
      <c r="CK609" s="101"/>
      <c r="CL609" s="101"/>
      <c r="CM609" s="101"/>
      <c r="CN609" s="101"/>
      <c r="CO609" s="101"/>
      <c r="CP609" s="220" t="str">
        <f>IFERROR(ROUND((SUM(#REF!)),0),"")</f>
        <v/>
      </c>
      <c r="CQ609" s="216"/>
      <c r="CR609" s="222"/>
      <c r="CS609" s="198"/>
      <c r="CT609" s="198"/>
      <c r="CU609" s="198"/>
      <c r="CV609" s="198"/>
      <c r="CW609" s="222"/>
      <c r="CX609" s="272"/>
      <c r="CY609" s="272"/>
      <c r="CZ609" s="272"/>
      <c r="DA609" s="272"/>
      <c r="DB609" s="272"/>
      <c r="DC609" s="272"/>
      <c r="DD609" s="230" t="str">
        <f t="shared" si="86"/>
        <v/>
      </c>
      <c r="DE609" s="273">
        <f t="shared" si="87"/>
        <v>0</v>
      </c>
      <c r="DF609" s="14">
        <f t="shared" si="88"/>
        <v>0</v>
      </c>
      <c r="DG609" s="148" t="str">
        <f t="shared" si="89"/>
        <v/>
      </c>
      <c r="DH609" s="148" t="str">
        <f t="shared" si="90"/>
        <v/>
      </c>
      <c r="DI609" s="273" t="str">
        <f t="shared" si="91"/>
        <v/>
      </c>
      <c r="DJ609" s="264" t="str">
        <f t="shared" si="92"/>
        <v/>
      </c>
      <c r="DL609" s="14" t="str">
        <f>IFERROR(#REF!-AP609,"")</f>
        <v/>
      </c>
      <c r="DN609" s="274" t="str">
        <f>IFERROR(#REF!-M609,"")</f>
        <v/>
      </c>
      <c r="DO609" s="186" t="e">
        <f>IF(#REF!&gt;AQ609,0,1)</f>
        <v>#REF!</v>
      </c>
      <c r="DP609" s="186">
        <f t="shared" si="93"/>
        <v>1</v>
      </c>
      <c r="DQ609" s="186">
        <f t="shared" si="94"/>
        <v>1</v>
      </c>
      <c r="DR609" s="186"/>
      <c r="DS609" s="186"/>
      <c r="DT609" s="186"/>
      <c r="DU609" s="186"/>
      <c r="DV609" s="186"/>
      <c r="DW609" s="186"/>
      <c r="DX609" s="186"/>
      <c r="DY609" s="186"/>
      <c r="DZ609" s="186"/>
      <c r="EA609" s="186"/>
      <c r="EB609" s="186"/>
      <c r="EC609" s="186"/>
      <c r="ED609" s="186"/>
      <c r="EE609" s="186"/>
      <c r="EF609" s="186"/>
      <c r="EG609" s="186"/>
      <c r="EH609" s="186"/>
      <c r="EI609" s="186"/>
      <c r="EJ609" s="186"/>
    </row>
    <row r="610" spans="1:140" s="195" customFormat="1" ht="31.5" hidden="1" customHeight="1" x14ac:dyDescent="0.2">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81"/>
        <v/>
      </c>
      <c r="AO610" s="271" t="str">
        <f t="shared" si="82"/>
        <v/>
      </c>
      <c r="AP610" s="218"/>
      <c r="AQ610" s="219"/>
      <c r="AR610" s="217" t="str">
        <f t="shared" si="83"/>
        <v/>
      </c>
      <c r="AS610" s="217" t="str">
        <f t="shared" si="84"/>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217"/>
      <c r="CA610" s="217"/>
      <c r="CB610" s="217"/>
      <c r="CC610" s="217"/>
      <c r="CD610" s="217"/>
      <c r="CE610" s="217"/>
      <c r="CF610" s="186"/>
      <c r="CG610" s="186" t="str">
        <f t="shared" si="85"/>
        <v/>
      </c>
      <c r="CH610" s="101"/>
      <c r="CI610" s="101"/>
      <c r="CJ610" s="101"/>
      <c r="CK610" s="101"/>
      <c r="CL610" s="101"/>
      <c r="CM610" s="101"/>
      <c r="CN610" s="101"/>
      <c r="CO610" s="101"/>
      <c r="CP610" s="220" t="str">
        <f>IFERROR(ROUND((SUM(#REF!)),0),"")</f>
        <v/>
      </c>
      <c r="CQ610" s="216"/>
      <c r="CR610" s="222"/>
      <c r="CS610" s="198"/>
      <c r="CT610" s="198"/>
      <c r="CU610" s="198"/>
      <c r="CV610" s="198"/>
      <c r="CW610" s="222"/>
      <c r="CX610" s="272"/>
      <c r="CY610" s="272"/>
      <c r="CZ610" s="272"/>
      <c r="DA610" s="272"/>
      <c r="DB610" s="272"/>
      <c r="DC610" s="272"/>
      <c r="DD610" s="230" t="str">
        <f t="shared" si="86"/>
        <v/>
      </c>
      <c r="DE610" s="273">
        <f t="shared" si="87"/>
        <v>0</v>
      </c>
      <c r="DF610" s="14">
        <f t="shared" si="88"/>
        <v>0</v>
      </c>
      <c r="DG610" s="148" t="str">
        <f t="shared" si="89"/>
        <v/>
      </c>
      <c r="DH610" s="148" t="str">
        <f t="shared" si="90"/>
        <v/>
      </c>
      <c r="DI610" s="273" t="str">
        <f t="shared" si="91"/>
        <v/>
      </c>
      <c r="DJ610" s="264" t="str">
        <f t="shared" si="92"/>
        <v/>
      </c>
      <c r="DL610" s="14" t="str">
        <f>IFERROR(#REF!-AP610,"")</f>
        <v/>
      </c>
      <c r="DN610" s="274" t="str">
        <f>IFERROR(#REF!-M610,"")</f>
        <v/>
      </c>
      <c r="DO610" s="186" t="e">
        <f>IF(#REF!&gt;AQ610,0,1)</f>
        <v>#REF!</v>
      </c>
      <c r="DP610" s="186">
        <f t="shared" si="93"/>
        <v>1</v>
      </c>
      <c r="DQ610" s="186">
        <f t="shared" si="94"/>
        <v>1</v>
      </c>
      <c r="DR610" s="186"/>
      <c r="DS610" s="186"/>
      <c r="DT610" s="186"/>
      <c r="DU610" s="186"/>
      <c r="DV610" s="186"/>
      <c r="DW610" s="186"/>
      <c r="DX610" s="186"/>
      <c r="DY610" s="186"/>
      <c r="DZ610" s="186"/>
      <c r="EA610" s="186"/>
      <c r="EB610" s="186"/>
      <c r="EC610" s="186"/>
      <c r="ED610" s="186"/>
      <c r="EE610" s="186"/>
      <c r="EF610" s="186"/>
      <c r="EG610" s="186"/>
      <c r="EH610" s="186"/>
      <c r="EI610" s="186"/>
      <c r="EJ610" s="186"/>
    </row>
    <row r="611" spans="1:140" s="195" customFormat="1" ht="31.5" hidden="1" customHeight="1" x14ac:dyDescent="0.2">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81"/>
        <v/>
      </c>
      <c r="AO611" s="271" t="str">
        <f t="shared" si="82"/>
        <v/>
      </c>
      <c r="AP611" s="218"/>
      <c r="AQ611" s="219"/>
      <c r="AR611" s="217" t="str">
        <f t="shared" si="83"/>
        <v/>
      </c>
      <c r="AS611" s="217" t="str">
        <f t="shared" si="84"/>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217"/>
      <c r="CA611" s="217"/>
      <c r="CB611" s="217"/>
      <c r="CC611" s="217"/>
      <c r="CD611" s="217"/>
      <c r="CE611" s="217"/>
      <c r="CF611" s="186"/>
      <c r="CG611" s="186" t="str">
        <f t="shared" si="85"/>
        <v/>
      </c>
      <c r="CH611" s="101"/>
      <c r="CI611" s="101"/>
      <c r="CJ611" s="101"/>
      <c r="CK611" s="101"/>
      <c r="CL611" s="101"/>
      <c r="CM611" s="101"/>
      <c r="CN611" s="101"/>
      <c r="CO611" s="101"/>
      <c r="CP611" s="220" t="str">
        <f>IFERROR(ROUND((SUM(#REF!)),0),"")</f>
        <v/>
      </c>
      <c r="CQ611" s="216"/>
      <c r="CR611" s="222"/>
      <c r="CS611" s="198"/>
      <c r="CT611" s="198"/>
      <c r="CU611" s="198"/>
      <c r="CV611" s="198"/>
      <c r="CW611" s="222"/>
      <c r="CX611" s="272"/>
      <c r="CY611" s="272"/>
      <c r="CZ611" s="272"/>
      <c r="DA611" s="272"/>
      <c r="DB611" s="272"/>
      <c r="DC611" s="272"/>
      <c r="DD611" s="230" t="str">
        <f t="shared" si="86"/>
        <v/>
      </c>
      <c r="DE611" s="273">
        <f t="shared" si="87"/>
        <v>0</v>
      </c>
      <c r="DF611" s="14">
        <f t="shared" si="88"/>
        <v>0</v>
      </c>
      <c r="DG611" s="148" t="str">
        <f t="shared" si="89"/>
        <v/>
      </c>
      <c r="DH611" s="148" t="str">
        <f t="shared" si="90"/>
        <v/>
      </c>
      <c r="DI611" s="273" t="str">
        <f t="shared" si="91"/>
        <v/>
      </c>
      <c r="DJ611" s="264" t="str">
        <f t="shared" si="92"/>
        <v/>
      </c>
      <c r="DL611" s="14" t="str">
        <f>IFERROR(#REF!-AP611,"")</f>
        <v/>
      </c>
      <c r="DN611" s="274" t="str">
        <f>IFERROR(#REF!-M611,"")</f>
        <v/>
      </c>
      <c r="DO611" s="186" t="e">
        <f>IF(#REF!&gt;AQ611,0,1)</f>
        <v>#REF!</v>
      </c>
      <c r="DP611" s="186">
        <f t="shared" si="93"/>
        <v>1</v>
      </c>
      <c r="DQ611" s="186">
        <f t="shared" si="94"/>
        <v>1</v>
      </c>
      <c r="DR611" s="186"/>
      <c r="DS611" s="186"/>
      <c r="DT611" s="186"/>
      <c r="DU611" s="186"/>
      <c r="DV611" s="186"/>
      <c r="DW611" s="186"/>
      <c r="DX611" s="186"/>
      <c r="DY611" s="186"/>
      <c r="DZ611" s="186"/>
      <c r="EA611" s="186"/>
      <c r="EB611" s="186"/>
      <c r="EC611" s="186"/>
      <c r="ED611" s="186"/>
      <c r="EE611" s="186"/>
      <c r="EF611" s="186"/>
      <c r="EG611" s="186"/>
      <c r="EH611" s="186"/>
      <c r="EI611" s="186"/>
      <c r="EJ611" s="186"/>
    </row>
    <row r="612" spans="1:140" s="195" customFormat="1" ht="31.5" hidden="1" customHeight="1" x14ac:dyDescent="0.2">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81"/>
        <v/>
      </c>
      <c r="AO612" s="271" t="str">
        <f t="shared" si="82"/>
        <v/>
      </c>
      <c r="AP612" s="218"/>
      <c r="AQ612" s="219"/>
      <c r="AR612" s="217" t="str">
        <f t="shared" si="83"/>
        <v/>
      </c>
      <c r="AS612" s="217" t="str">
        <f t="shared" si="84"/>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217"/>
      <c r="CA612" s="217"/>
      <c r="CB612" s="217"/>
      <c r="CC612" s="217"/>
      <c r="CD612" s="217"/>
      <c r="CE612" s="217"/>
      <c r="CF612" s="186"/>
      <c r="CG612" s="186" t="str">
        <f t="shared" si="85"/>
        <v/>
      </c>
      <c r="CH612" s="101"/>
      <c r="CI612" s="101"/>
      <c r="CJ612" s="101"/>
      <c r="CK612" s="101"/>
      <c r="CL612" s="101"/>
      <c r="CM612" s="101"/>
      <c r="CN612" s="101"/>
      <c r="CO612" s="101"/>
      <c r="CP612" s="220" t="str">
        <f>IFERROR(ROUND((SUM(#REF!)),0),"")</f>
        <v/>
      </c>
      <c r="CQ612" s="216"/>
      <c r="CR612" s="222"/>
      <c r="CS612" s="198"/>
      <c r="CT612" s="198"/>
      <c r="CU612" s="198"/>
      <c r="CV612" s="198"/>
      <c r="CW612" s="222"/>
      <c r="CX612" s="272"/>
      <c r="CY612" s="272"/>
      <c r="CZ612" s="272"/>
      <c r="DA612" s="272"/>
      <c r="DB612" s="272"/>
      <c r="DC612" s="272"/>
      <c r="DD612" s="230" t="str">
        <f t="shared" si="86"/>
        <v/>
      </c>
      <c r="DE612" s="273">
        <f t="shared" si="87"/>
        <v>0</v>
      </c>
      <c r="DF612" s="14">
        <f t="shared" si="88"/>
        <v>0</v>
      </c>
      <c r="DG612" s="148" t="str">
        <f t="shared" si="89"/>
        <v/>
      </c>
      <c r="DH612" s="148" t="str">
        <f t="shared" si="90"/>
        <v/>
      </c>
      <c r="DI612" s="273" t="str">
        <f t="shared" si="91"/>
        <v/>
      </c>
      <c r="DJ612" s="264" t="str">
        <f t="shared" si="92"/>
        <v/>
      </c>
      <c r="DL612" s="14" t="str">
        <f>IFERROR(#REF!-AP612,"")</f>
        <v/>
      </c>
      <c r="DN612" s="274" t="str">
        <f>IFERROR(#REF!-M612,"")</f>
        <v/>
      </c>
      <c r="DO612" s="186" t="e">
        <f>IF(#REF!&gt;AQ612,0,1)</f>
        <v>#REF!</v>
      </c>
      <c r="DP612" s="186">
        <f t="shared" si="93"/>
        <v>1</v>
      </c>
      <c r="DQ612" s="186">
        <f t="shared" si="94"/>
        <v>1</v>
      </c>
      <c r="DR612" s="186"/>
      <c r="DS612" s="186"/>
      <c r="DT612" s="186"/>
      <c r="DU612" s="186"/>
      <c r="DV612" s="186"/>
      <c r="DW612" s="186"/>
      <c r="DX612" s="186"/>
      <c r="DY612" s="186"/>
      <c r="DZ612" s="186"/>
      <c r="EA612" s="186"/>
      <c r="EB612" s="186"/>
      <c r="EC612" s="186"/>
      <c r="ED612" s="186"/>
      <c r="EE612" s="186"/>
      <c r="EF612" s="186"/>
      <c r="EG612" s="186"/>
      <c r="EH612" s="186"/>
      <c r="EI612" s="186"/>
      <c r="EJ612" s="186"/>
    </row>
    <row r="613" spans="1:140" s="195" customFormat="1" ht="31.5" hidden="1" customHeight="1" x14ac:dyDescent="0.2">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81"/>
        <v/>
      </c>
      <c r="AO613" s="271" t="str">
        <f t="shared" si="82"/>
        <v/>
      </c>
      <c r="AP613" s="218"/>
      <c r="AQ613" s="219"/>
      <c r="AR613" s="217" t="str">
        <f t="shared" si="83"/>
        <v/>
      </c>
      <c r="AS613" s="217" t="str">
        <f t="shared" si="84"/>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217"/>
      <c r="CA613" s="217"/>
      <c r="CB613" s="217"/>
      <c r="CC613" s="217"/>
      <c r="CD613" s="217"/>
      <c r="CE613" s="217"/>
      <c r="CF613" s="186"/>
      <c r="CG613" s="186" t="str">
        <f t="shared" si="85"/>
        <v/>
      </c>
      <c r="CH613" s="101"/>
      <c r="CI613" s="101"/>
      <c r="CJ613" s="101"/>
      <c r="CK613" s="101"/>
      <c r="CL613" s="101"/>
      <c r="CM613" s="101"/>
      <c r="CN613" s="101"/>
      <c r="CO613" s="101"/>
      <c r="CP613" s="220" t="str">
        <f>IFERROR(ROUND((SUM(#REF!)),0),"")</f>
        <v/>
      </c>
      <c r="CQ613" s="216"/>
      <c r="CR613" s="222"/>
      <c r="CS613" s="198"/>
      <c r="CT613" s="198"/>
      <c r="CU613" s="198"/>
      <c r="CV613" s="198"/>
      <c r="CW613" s="222"/>
      <c r="CX613" s="272"/>
      <c r="CY613" s="272"/>
      <c r="CZ613" s="272"/>
      <c r="DA613" s="272"/>
      <c r="DB613" s="272"/>
      <c r="DC613" s="272"/>
      <c r="DD613" s="230" t="str">
        <f t="shared" si="86"/>
        <v/>
      </c>
      <c r="DE613" s="273">
        <f t="shared" si="87"/>
        <v>0</v>
      </c>
      <c r="DF613" s="14">
        <f t="shared" si="88"/>
        <v>0</v>
      </c>
      <c r="DG613" s="148" t="str">
        <f t="shared" si="89"/>
        <v/>
      </c>
      <c r="DH613" s="148" t="str">
        <f t="shared" si="90"/>
        <v/>
      </c>
      <c r="DI613" s="273" t="str">
        <f t="shared" si="91"/>
        <v/>
      </c>
      <c r="DJ613" s="264" t="str">
        <f t="shared" si="92"/>
        <v/>
      </c>
      <c r="DL613" s="14" t="str">
        <f>IFERROR(#REF!-AP613,"")</f>
        <v/>
      </c>
      <c r="DN613" s="274" t="str">
        <f>IFERROR(#REF!-M613,"")</f>
        <v/>
      </c>
      <c r="DO613" s="186" t="e">
        <f>IF(#REF!&gt;AQ613,0,1)</f>
        <v>#REF!</v>
      </c>
      <c r="DP613" s="186">
        <f t="shared" si="93"/>
        <v>1</v>
      </c>
      <c r="DQ613" s="186">
        <f t="shared" si="94"/>
        <v>1</v>
      </c>
      <c r="DR613" s="186"/>
      <c r="DS613" s="186"/>
      <c r="DT613" s="186"/>
      <c r="DU613" s="186"/>
      <c r="DV613" s="186"/>
      <c r="DW613" s="186"/>
      <c r="DX613" s="186"/>
      <c r="DY613" s="186"/>
      <c r="DZ613" s="186"/>
      <c r="EA613" s="186"/>
      <c r="EB613" s="186"/>
      <c r="EC613" s="186"/>
      <c r="ED613" s="186"/>
      <c r="EE613" s="186"/>
      <c r="EF613" s="186"/>
      <c r="EG613" s="186"/>
      <c r="EH613" s="186"/>
      <c r="EI613" s="186"/>
      <c r="EJ613" s="186"/>
    </row>
    <row r="614" spans="1:140" s="195" customFormat="1" ht="31.5" hidden="1" customHeight="1" x14ac:dyDescent="0.2">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81"/>
        <v/>
      </c>
      <c r="AO614" s="271" t="str">
        <f t="shared" si="82"/>
        <v/>
      </c>
      <c r="AP614" s="218"/>
      <c r="AQ614" s="219"/>
      <c r="AR614" s="217" t="str">
        <f t="shared" si="83"/>
        <v/>
      </c>
      <c r="AS614" s="217" t="str">
        <f t="shared" si="84"/>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217"/>
      <c r="CA614" s="217"/>
      <c r="CB614" s="217"/>
      <c r="CC614" s="217"/>
      <c r="CD614" s="217"/>
      <c r="CE614" s="217"/>
      <c r="CF614" s="186"/>
      <c r="CG614" s="186" t="str">
        <f t="shared" si="85"/>
        <v/>
      </c>
      <c r="CH614" s="101"/>
      <c r="CI614" s="101"/>
      <c r="CJ614" s="101"/>
      <c r="CK614" s="101"/>
      <c r="CL614" s="101"/>
      <c r="CM614" s="101"/>
      <c r="CN614" s="101"/>
      <c r="CO614" s="101"/>
      <c r="CP614" s="220" t="str">
        <f>IFERROR(ROUND((SUM(#REF!)),0),"")</f>
        <v/>
      </c>
      <c r="CQ614" s="216"/>
      <c r="CR614" s="222"/>
      <c r="CS614" s="198"/>
      <c r="CT614" s="198"/>
      <c r="CU614" s="198"/>
      <c r="CV614" s="198"/>
      <c r="CW614" s="222"/>
      <c r="CX614" s="272"/>
      <c r="CY614" s="272"/>
      <c r="CZ614" s="272"/>
      <c r="DA614" s="272"/>
      <c r="DB614" s="272"/>
      <c r="DC614" s="272"/>
      <c r="DD614" s="230" t="str">
        <f t="shared" si="86"/>
        <v/>
      </c>
      <c r="DE614" s="273">
        <f t="shared" si="87"/>
        <v>0</v>
      </c>
      <c r="DF614" s="14">
        <f t="shared" si="88"/>
        <v>0</v>
      </c>
      <c r="DG614" s="148" t="str">
        <f t="shared" si="89"/>
        <v/>
      </c>
      <c r="DH614" s="148" t="str">
        <f t="shared" si="90"/>
        <v/>
      </c>
      <c r="DI614" s="273" t="str">
        <f t="shared" si="91"/>
        <v/>
      </c>
      <c r="DJ614" s="264" t="str">
        <f t="shared" si="92"/>
        <v/>
      </c>
      <c r="DL614" s="14" t="str">
        <f>IFERROR(#REF!-AP614,"")</f>
        <v/>
      </c>
      <c r="DN614" s="274" t="str">
        <f>IFERROR(#REF!-M614,"")</f>
        <v/>
      </c>
      <c r="DO614" s="186" t="e">
        <f>IF(#REF!&gt;AQ614,0,1)</f>
        <v>#REF!</v>
      </c>
      <c r="DP614" s="186">
        <f t="shared" si="93"/>
        <v>1</v>
      </c>
      <c r="DQ614" s="186">
        <f t="shared" si="94"/>
        <v>1</v>
      </c>
      <c r="DR614" s="186"/>
      <c r="DS614" s="186"/>
      <c r="DT614" s="186"/>
      <c r="DU614" s="186"/>
      <c r="DV614" s="186"/>
      <c r="DW614" s="186"/>
      <c r="DX614" s="186"/>
      <c r="DY614" s="186"/>
      <c r="DZ614" s="186"/>
      <c r="EA614" s="186"/>
      <c r="EB614" s="186"/>
      <c r="EC614" s="186"/>
      <c r="ED614" s="186"/>
      <c r="EE614" s="186"/>
      <c r="EF614" s="186"/>
      <c r="EG614" s="186"/>
      <c r="EH614" s="186"/>
      <c r="EI614" s="186"/>
      <c r="EJ614" s="186"/>
    </row>
    <row r="615" spans="1:140" s="195" customFormat="1" ht="31.5" hidden="1" customHeight="1" x14ac:dyDescent="0.2">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81"/>
        <v/>
      </c>
      <c r="AO615" s="271" t="str">
        <f t="shared" si="82"/>
        <v/>
      </c>
      <c r="AP615" s="218"/>
      <c r="AQ615" s="219"/>
      <c r="AR615" s="217" t="str">
        <f t="shared" si="83"/>
        <v/>
      </c>
      <c r="AS615" s="217" t="str">
        <f t="shared" si="84"/>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217"/>
      <c r="CA615" s="217"/>
      <c r="CB615" s="217"/>
      <c r="CC615" s="217"/>
      <c r="CD615" s="217"/>
      <c r="CE615" s="217"/>
      <c r="CF615" s="186"/>
      <c r="CG615" s="186" t="str">
        <f t="shared" si="85"/>
        <v/>
      </c>
      <c r="CH615" s="101"/>
      <c r="CI615" s="101"/>
      <c r="CJ615" s="101"/>
      <c r="CK615" s="101"/>
      <c r="CL615" s="101"/>
      <c r="CM615" s="101"/>
      <c r="CN615" s="101"/>
      <c r="CO615" s="101"/>
      <c r="CP615" s="220" t="str">
        <f>IFERROR(ROUND((SUM(#REF!)),0),"")</f>
        <v/>
      </c>
      <c r="CQ615" s="216"/>
      <c r="CR615" s="222"/>
      <c r="CS615" s="198"/>
      <c r="CT615" s="198"/>
      <c r="CU615" s="198"/>
      <c r="CV615" s="198"/>
      <c r="CW615" s="222"/>
      <c r="CX615" s="272"/>
      <c r="CY615" s="272"/>
      <c r="CZ615" s="272"/>
      <c r="DA615" s="272"/>
      <c r="DB615" s="272"/>
      <c r="DC615" s="272"/>
      <c r="DD615" s="230" t="str">
        <f t="shared" si="86"/>
        <v/>
      </c>
      <c r="DE615" s="273">
        <f t="shared" si="87"/>
        <v>0</v>
      </c>
      <c r="DF615" s="14">
        <f t="shared" si="88"/>
        <v>0</v>
      </c>
      <c r="DG615" s="148" t="str">
        <f t="shared" si="89"/>
        <v/>
      </c>
      <c r="DH615" s="148" t="str">
        <f t="shared" si="90"/>
        <v/>
      </c>
      <c r="DI615" s="273" t="str">
        <f t="shared" si="91"/>
        <v/>
      </c>
      <c r="DJ615" s="264" t="str">
        <f t="shared" si="92"/>
        <v/>
      </c>
      <c r="DL615" s="14" t="str">
        <f>IFERROR(#REF!-AP615,"")</f>
        <v/>
      </c>
      <c r="DN615" s="274" t="str">
        <f>IFERROR(#REF!-M615,"")</f>
        <v/>
      </c>
      <c r="DO615" s="186" t="e">
        <f>IF(#REF!&gt;AQ615,0,1)</f>
        <v>#REF!</v>
      </c>
      <c r="DP615" s="186">
        <f t="shared" si="93"/>
        <v>1</v>
      </c>
      <c r="DQ615" s="186">
        <f t="shared" si="94"/>
        <v>1</v>
      </c>
      <c r="DR615" s="186"/>
      <c r="DS615" s="186"/>
      <c r="DT615" s="186"/>
      <c r="DU615" s="186"/>
      <c r="DV615" s="186"/>
      <c r="DW615" s="186"/>
      <c r="DX615" s="186"/>
      <c r="DY615" s="186"/>
      <c r="DZ615" s="186"/>
      <c r="EA615" s="186"/>
      <c r="EB615" s="186"/>
      <c r="EC615" s="186"/>
      <c r="ED615" s="186"/>
      <c r="EE615" s="186"/>
      <c r="EF615" s="186"/>
      <c r="EG615" s="186"/>
      <c r="EH615" s="186"/>
      <c r="EI615" s="186"/>
      <c r="EJ615" s="186"/>
    </row>
    <row r="616" spans="1:140" s="195" customFormat="1" ht="31.5" hidden="1" customHeight="1" x14ac:dyDescent="0.2">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81"/>
        <v/>
      </c>
      <c r="AO616" s="271" t="str">
        <f t="shared" si="82"/>
        <v/>
      </c>
      <c r="AP616" s="218"/>
      <c r="AQ616" s="219"/>
      <c r="AR616" s="217" t="str">
        <f t="shared" si="83"/>
        <v/>
      </c>
      <c r="AS616" s="217" t="str">
        <f t="shared" si="84"/>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217"/>
      <c r="CA616" s="217"/>
      <c r="CB616" s="217"/>
      <c r="CC616" s="217"/>
      <c r="CD616" s="217"/>
      <c r="CE616" s="217"/>
      <c r="CF616" s="186"/>
      <c r="CG616" s="186" t="str">
        <f t="shared" si="85"/>
        <v/>
      </c>
      <c r="CH616" s="101"/>
      <c r="CI616" s="101"/>
      <c r="CJ616" s="101"/>
      <c r="CK616" s="101"/>
      <c r="CL616" s="101"/>
      <c r="CM616" s="101"/>
      <c r="CN616" s="101"/>
      <c r="CO616" s="101"/>
      <c r="CP616" s="220" t="str">
        <f>IFERROR(ROUND((SUM(#REF!)),0),"")</f>
        <v/>
      </c>
      <c r="CQ616" s="216"/>
      <c r="CR616" s="222"/>
      <c r="CS616" s="198"/>
      <c r="CT616" s="198"/>
      <c r="CU616" s="198"/>
      <c r="CV616" s="198"/>
      <c r="CW616" s="222"/>
      <c r="CX616" s="272"/>
      <c r="CY616" s="272"/>
      <c r="CZ616" s="272"/>
      <c r="DA616" s="272"/>
      <c r="DB616" s="272"/>
      <c r="DC616" s="272"/>
      <c r="DD616" s="230" t="str">
        <f t="shared" si="86"/>
        <v/>
      </c>
      <c r="DE616" s="273">
        <f t="shared" si="87"/>
        <v>0</v>
      </c>
      <c r="DF616" s="14">
        <f t="shared" si="88"/>
        <v>0</v>
      </c>
      <c r="DG616" s="148" t="str">
        <f t="shared" si="89"/>
        <v/>
      </c>
      <c r="DH616" s="148" t="str">
        <f t="shared" si="90"/>
        <v/>
      </c>
      <c r="DI616" s="273" t="str">
        <f t="shared" si="91"/>
        <v/>
      </c>
      <c r="DJ616" s="264" t="str">
        <f t="shared" si="92"/>
        <v/>
      </c>
      <c r="DL616" s="14" t="str">
        <f>IFERROR(#REF!-AP616,"")</f>
        <v/>
      </c>
      <c r="DN616" s="274" t="str">
        <f>IFERROR(#REF!-M616,"")</f>
        <v/>
      </c>
      <c r="DO616" s="186" t="e">
        <f>IF(#REF!&gt;AQ616,0,1)</f>
        <v>#REF!</v>
      </c>
      <c r="DP616" s="186">
        <f t="shared" si="93"/>
        <v>1</v>
      </c>
      <c r="DQ616" s="186">
        <f t="shared" si="94"/>
        <v>1</v>
      </c>
      <c r="DR616" s="186"/>
      <c r="DS616" s="186"/>
      <c r="DT616" s="186"/>
      <c r="DU616" s="186"/>
      <c r="DV616" s="186"/>
      <c r="DW616" s="186"/>
      <c r="DX616" s="186"/>
      <c r="DY616" s="186"/>
      <c r="DZ616" s="186"/>
      <c r="EA616" s="186"/>
      <c r="EB616" s="186"/>
      <c r="EC616" s="186"/>
      <c r="ED616" s="186"/>
      <c r="EE616" s="186"/>
      <c r="EF616" s="186"/>
      <c r="EG616" s="186"/>
      <c r="EH616" s="186"/>
      <c r="EI616" s="186"/>
      <c r="EJ616" s="186"/>
    </row>
    <row r="617" spans="1:140" s="195" customFormat="1" ht="31.5" hidden="1" customHeight="1" x14ac:dyDescent="0.2">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81"/>
        <v/>
      </c>
      <c r="AO617" s="271" t="str">
        <f t="shared" si="82"/>
        <v/>
      </c>
      <c r="AP617" s="218"/>
      <c r="AQ617" s="219"/>
      <c r="AR617" s="217" t="str">
        <f t="shared" si="83"/>
        <v/>
      </c>
      <c r="AS617" s="217" t="str">
        <f t="shared" si="84"/>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217"/>
      <c r="CA617" s="217"/>
      <c r="CB617" s="217"/>
      <c r="CC617" s="217"/>
      <c r="CD617" s="217"/>
      <c r="CE617" s="217"/>
      <c r="CF617" s="186"/>
      <c r="CG617" s="186" t="str">
        <f t="shared" si="85"/>
        <v/>
      </c>
      <c r="CH617" s="101"/>
      <c r="CI617" s="101"/>
      <c r="CJ617" s="101"/>
      <c r="CK617" s="101"/>
      <c r="CL617" s="101"/>
      <c r="CM617" s="101"/>
      <c r="CN617" s="101"/>
      <c r="CO617" s="101"/>
      <c r="CP617" s="220" t="str">
        <f>IFERROR(ROUND((SUM(#REF!)),0),"")</f>
        <v/>
      </c>
      <c r="CQ617" s="216"/>
      <c r="CR617" s="222"/>
      <c r="CS617" s="198"/>
      <c r="CT617" s="198"/>
      <c r="CU617" s="198"/>
      <c r="CV617" s="198"/>
      <c r="CW617" s="222"/>
      <c r="CX617" s="272"/>
      <c r="CY617" s="272"/>
      <c r="CZ617" s="272"/>
      <c r="DA617" s="272"/>
      <c r="DB617" s="272"/>
      <c r="DC617" s="272"/>
      <c r="DD617" s="230" t="str">
        <f t="shared" si="86"/>
        <v/>
      </c>
      <c r="DE617" s="273">
        <f t="shared" si="87"/>
        <v>0</v>
      </c>
      <c r="DF617" s="14">
        <f t="shared" si="88"/>
        <v>0</v>
      </c>
      <c r="DG617" s="148" t="str">
        <f t="shared" si="89"/>
        <v/>
      </c>
      <c r="DH617" s="148" t="str">
        <f t="shared" si="90"/>
        <v/>
      </c>
      <c r="DI617" s="273" t="str">
        <f t="shared" si="91"/>
        <v/>
      </c>
      <c r="DJ617" s="264" t="str">
        <f t="shared" si="92"/>
        <v/>
      </c>
      <c r="DL617" s="14" t="str">
        <f>IFERROR(#REF!-AP617,"")</f>
        <v/>
      </c>
      <c r="DN617" s="274" t="str">
        <f>IFERROR(#REF!-M617,"")</f>
        <v/>
      </c>
      <c r="DO617" s="186" t="e">
        <f>IF(#REF!&gt;AQ617,0,1)</f>
        <v>#REF!</v>
      </c>
      <c r="DP617" s="186">
        <f t="shared" si="93"/>
        <v>1</v>
      </c>
      <c r="DQ617" s="186">
        <f t="shared" si="94"/>
        <v>1</v>
      </c>
      <c r="DR617" s="186"/>
      <c r="DS617" s="186"/>
      <c r="DT617" s="186"/>
      <c r="DU617" s="186"/>
      <c r="DV617" s="186"/>
      <c r="DW617" s="186"/>
      <c r="DX617" s="186"/>
      <c r="DY617" s="186"/>
      <c r="DZ617" s="186"/>
      <c r="EA617" s="186"/>
      <c r="EB617" s="186"/>
      <c r="EC617" s="186"/>
      <c r="ED617" s="186"/>
      <c r="EE617" s="186"/>
      <c r="EF617" s="186"/>
      <c r="EG617" s="186"/>
      <c r="EH617" s="186"/>
      <c r="EI617" s="186"/>
      <c r="EJ617" s="186"/>
    </row>
    <row r="618" spans="1:140" s="195" customFormat="1" ht="31.5" hidden="1" customHeight="1" x14ac:dyDescent="0.2">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81"/>
        <v/>
      </c>
      <c r="AO618" s="271" t="str">
        <f t="shared" si="82"/>
        <v/>
      </c>
      <c r="AP618" s="218"/>
      <c r="AQ618" s="219"/>
      <c r="AR618" s="217" t="str">
        <f t="shared" si="83"/>
        <v/>
      </c>
      <c r="AS618" s="217" t="str">
        <f t="shared" si="84"/>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217"/>
      <c r="CA618" s="217"/>
      <c r="CB618" s="217"/>
      <c r="CC618" s="217"/>
      <c r="CD618" s="217"/>
      <c r="CE618" s="217"/>
      <c r="CF618" s="186"/>
      <c r="CG618" s="186" t="str">
        <f t="shared" si="85"/>
        <v/>
      </c>
      <c r="CH618" s="101"/>
      <c r="CI618" s="101"/>
      <c r="CJ618" s="101"/>
      <c r="CK618" s="101"/>
      <c r="CL618" s="101"/>
      <c r="CM618" s="101"/>
      <c r="CN618" s="101"/>
      <c r="CO618" s="101"/>
      <c r="CP618" s="220" t="str">
        <f>IFERROR(ROUND((SUM(#REF!)),0),"")</f>
        <v/>
      </c>
      <c r="CQ618" s="216"/>
      <c r="CR618" s="222"/>
      <c r="CS618" s="198"/>
      <c r="CT618" s="198"/>
      <c r="CU618" s="198"/>
      <c r="CV618" s="198"/>
      <c r="CW618" s="222"/>
      <c r="CX618" s="272"/>
      <c r="CY618" s="272"/>
      <c r="CZ618" s="272"/>
      <c r="DA618" s="272"/>
      <c r="DB618" s="272"/>
      <c r="DC618" s="272"/>
      <c r="DD618" s="230" t="str">
        <f t="shared" si="86"/>
        <v/>
      </c>
      <c r="DE618" s="273">
        <f t="shared" si="87"/>
        <v>0</v>
      </c>
      <c r="DF618" s="14">
        <f t="shared" si="88"/>
        <v>0</v>
      </c>
      <c r="DG618" s="148" t="str">
        <f t="shared" si="89"/>
        <v/>
      </c>
      <c r="DH618" s="148" t="str">
        <f t="shared" si="90"/>
        <v/>
      </c>
      <c r="DI618" s="273" t="str">
        <f t="shared" si="91"/>
        <v/>
      </c>
      <c r="DJ618" s="264" t="str">
        <f t="shared" si="92"/>
        <v/>
      </c>
      <c r="DL618" s="14" t="str">
        <f>IFERROR(#REF!-AP618,"")</f>
        <v/>
      </c>
      <c r="DN618" s="274" t="str">
        <f>IFERROR(#REF!-M618,"")</f>
        <v/>
      </c>
      <c r="DO618" s="186" t="e">
        <f>IF(#REF!&gt;AQ618,0,1)</f>
        <v>#REF!</v>
      </c>
      <c r="DP618" s="186">
        <f t="shared" si="93"/>
        <v>1</v>
      </c>
      <c r="DQ618" s="186">
        <f t="shared" si="94"/>
        <v>1</v>
      </c>
      <c r="DR618" s="186"/>
      <c r="DS618" s="186"/>
      <c r="DT618" s="186"/>
      <c r="DU618" s="186"/>
      <c r="DV618" s="186"/>
      <c r="DW618" s="186"/>
      <c r="DX618" s="186"/>
      <c r="DY618" s="186"/>
      <c r="DZ618" s="186"/>
      <c r="EA618" s="186"/>
      <c r="EB618" s="186"/>
      <c r="EC618" s="186"/>
      <c r="ED618" s="186"/>
      <c r="EE618" s="186"/>
      <c r="EF618" s="186"/>
      <c r="EG618" s="186"/>
      <c r="EH618" s="186"/>
      <c r="EI618" s="186"/>
      <c r="EJ618" s="186"/>
    </row>
    <row r="619" spans="1:140" s="195" customFormat="1" ht="31.5" hidden="1" customHeight="1" x14ac:dyDescent="0.2">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81"/>
        <v/>
      </c>
      <c r="AO619" s="271" t="str">
        <f t="shared" si="82"/>
        <v/>
      </c>
      <c r="AP619" s="218"/>
      <c r="AQ619" s="219"/>
      <c r="AR619" s="217" t="str">
        <f t="shared" si="83"/>
        <v/>
      </c>
      <c r="AS619" s="217" t="str">
        <f t="shared" si="84"/>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217"/>
      <c r="CA619" s="217"/>
      <c r="CB619" s="217"/>
      <c r="CC619" s="217"/>
      <c r="CD619" s="217"/>
      <c r="CE619" s="217"/>
      <c r="CF619" s="186"/>
      <c r="CG619" s="186" t="str">
        <f t="shared" si="85"/>
        <v/>
      </c>
      <c r="CH619" s="101"/>
      <c r="CI619" s="101"/>
      <c r="CJ619" s="101"/>
      <c r="CK619" s="101"/>
      <c r="CL619" s="101"/>
      <c r="CM619" s="101"/>
      <c r="CN619" s="101"/>
      <c r="CO619" s="101"/>
      <c r="CP619" s="220" t="str">
        <f>IFERROR(ROUND((SUM(#REF!)),0),"")</f>
        <v/>
      </c>
      <c r="CQ619" s="216"/>
      <c r="CR619" s="222"/>
      <c r="CS619" s="198"/>
      <c r="CT619" s="198"/>
      <c r="CU619" s="198"/>
      <c r="CV619" s="198"/>
      <c r="CW619" s="222"/>
      <c r="CX619" s="272"/>
      <c r="CY619" s="272"/>
      <c r="CZ619" s="272"/>
      <c r="DA619" s="272"/>
      <c r="DB619" s="272"/>
      <c r="DC619" s="272"/>
      <c r="DD619" s="230" t="str">
        <f t="shared" si="86"/>
        <v/>
      </c>
      <c r="DE619" s="273">
        <f t="shared" si="87"/>
        <v>0</v>
      </c>
      <c r="DF619" s="14">
        <f t="shared" si="88"/>
        <v>0</v>
      </c>
      <c r="DG619" s="148" t="str">
        <f t="shared" si="89"/>
        <v/>
      </c>
      <c r="DH619" s="148" t="str">
        <f t="shared" si="90"/>
        <v/>
      </c>
      <c r="DI619" s="273" t="str">
        <f t="shared" si="91"/>
        <v/>
      </c>
      <c r="DJ619" s="264" t="str">
        <f t="shared" si="92"/>
        <v/>
      </c>
      <c r="DL619" s="14" t="str">
        <f>IFERROR(#REF!-AP619,"")</f>
        <v/>
      </c>
      <c r="DN619" s="274" t="str">
        <f>IFERROR(#REF!-M619,"")</f>
        <v/>
      </c>
      <c r="DO619" s="186" t="e">
        <f>IF(#REF!&gt;AQ619,0,1)</f>
        <v>#REF!</v>
      </c>
      <c r="DP619" s="186">
        <f t="shared" si="93"/>
        <v>1</v>
      </c>
      <c r="DQ619" s="186">
        <f t="shared" si="94"/>
        <v>1</v>
      </c>
      <c r="DR619" s="186"/>
      <c r="DS619" s="186"/>
      <c r="DT619" s="186"/>
      <c r="DU619" s="186"/>
      <c r="DV619" s="186"/>
      <c r="DW619" s="186"/>
      <c r="DX619" s="186"/>
      <c r="DY619" s="186"/>
      <c r="DZ619" s="186"/>
      <c r="EA619" s="186"/>
      <c r="EB619" s="186"/>
      <c r="EC619" s="186"/>
      <c r="ED619" s="186"/>
      <c r="EE619" s="186"/>
      <c r="EF619" s="186"/>
      <c r="EG619" s="186"/>
      <c r="EH619" s="186"/>
      <c r="EI619" s="186"/>
      <c r="EJ619" s="186"/>
    </row>
    <row r="620" spans="1:140" s="195" customFormat="1" ht="31.5" hidden="1" customHeight="1" x14ac:dyDescent="0.2">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81"/>
        <v/>
      </c>
      <c r="AO620" s="271" t="str">
        <f t="shared" si="82"/>
        <v/>
      </c>
      <c r="AP620" s="218"/>
      <c r="AQ620" s="219"/>
      <c r="AR620" s="217" t="str">
        <f t="shared" si="83"/>
        <v/>
      </c>
      <c r="AS620" s="217" t="str">
        <f t="shared" si="84"/>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217"/>
      <c r="CA620" s="217"/>
      <c r="CB620" s="217"/>
      <c r="CC620" s="217"/>
      <c r="CD620" s="217"/>
      <c r="CE620" s="217"/>
      <c r="CF620" s="186"/>
      <c r="CG620" s="186" t="str">
        <f t="shared" si="85"/>
        <v/>
      </c>
      <c r="CH620" s="101"/>
      <c r="CI620" s="101"/>
      <c r="CJ620" s="101"/>
      <c r="CK620" s="101"/>
      <c r="CL620" s="101"/>
      <c r="CM620" s="101"/>
      <c r="CN620" s="101"/>
      <c r="CO620" s="101"/>
      <c r="CP620" s="220" t="str">
        <f>IFERROR(ROUND((SUM(#REF!)),0),"")</f>
        <v/>
      </c>
      <c r="CQ620" s="216"/>
      <c r="CR620" s="222"/>
      <c r="CS620" s="198"/>
      <c r="CT620" s="198"/>
      <c r="CU620" s="198"/>
      <c r="CV620" s="198"/>
      <c r="CW620" s="222"/>
      <c r="CX620" s="272"/>
      <c r="CY620" s="272"/>
      <c r="CZ620" s="272"/>
      <c r="DA620" s="272"/>
      <c r="DB620" s="272"/>
      <c r="DC620" s="272"/>
      <c r="DD620" s="230" t="str">
        <f t="shared" si="86"/>
        <v/>
      </c>
      <c r="DE620" s="273">
        <f t="shared" si="87"/>
        <v>0</v>
      </c>
      <c r="DF620" s="14">
        <f t="shared" si="88"/>
        <v>0</v>
      </c>
      <c r="DG620" s="148" t="str">
        <f t="shared" si="89"/>
        <v/>
      </c>
      <c r="DH620" s="148" t="str">
        <f t="shared" si="90"/>
        <v/>
      </c>
      <c r="DI620" s="273" t="str">
        <f t="shared" si="91"/>
        <v/>
      </c>
      <c r="DJ620" s="264" t="str">
        <f t="shared" si="92"/>
        <v/>
      </c>
      <c r="DL620" s="14" t="str">
        <f>IFERROR(#REF!-AP620,"")</f>
        <v/>
      </c>
      <c r="DN620" s="274" t="str">
        <f>IFERROR(#REF!-M620,"")</f>
        <v/>
      </c>
      <c r="DO620" s="186" t="e">
        <f>IF(#REF!&gt;AQ620,0,1)</f>
        <v>#REF!</v>
      </c>
      <c r="DP620" s="186">
        <f t="shared" si="93"/>
        <v>1</v>
      </c>
      <c r="DQ620" s="186">
        <f t="shared" si="94"/>
        <v>1</v>
      </c>
      <c r="DR620" s="186"/>
      <c r="DS620" s="186"/>
      <c r="DT620" s="186"/>
      <c r="DU620" s="186"/>
      <c r="DV620" s="186"/>
      <c r="DW620" s="186"/>
      <c r="DX620" s="186"/>
      <c r="DY620" s="186"/>
      <c r="DZ620" s="186"/>
      <c r="EA620" s="186"/>
      <c r="EB620" s="186"/>
      <c r="EC620" s="186"/>
      <c r="ED620" s="186"/>
      <c r="EE620" s="186"/>
      <c r="EF620" s="186"/>
      <c r="EG620" s="186"/>
      <c r="EH620" s="186"/>
      <c r="EI620" s="186"/>
      <c r="EJ620" s="186"/>
    </row>
    <row r="621" spans="1:140" s="195" customFormat="1" ht="31.5" hidden="1" customHeight="1" x14ac:dyDescent="0.2">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81"/>
        <v/>
      </c>
      <c r="AO621" s="271" t="str">
        <f t="shared" si="82"/>
        <v/>
      </c>
      <c r="AP621" s="218"/>
      <c r="AQ621" s="219"/>
      <c r="AR621" s="217" t="str">
        <f t="shared" si="83"/>
        <v/>
      </c>
      <c r="AS621" s="217" t="str">
        <f t="shared" si="84"/>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217"/>
      <c r="CA621" s="217"/>
      <c r="CB621" s="217"/>
      <c r="CC621" s="217"/>
      <c r="CD621" s="217"/>
      <c r="CE621" s="217"/>
      <c r="CF621" s="186"/>
      <c r="CG621" s="186" t="str">
        <f t="shared" si="85"/>
        <v/>
      </c>
      <c r="CH621" s="101"/>
      <c r="CI621" s="101"/>
      <c r="CJ621" s="101"/>
      <c r="CK621" s="101"/>
      <c r="CL621" s="101"/>
      <c r="CM621" s="101"/>
      <c r="CN621" s="101"/>
      <c r="CO621" s="101"/>
      <c r="CP621" s="220" t="str">
        <f>IFERROR(ROUND((SUM(#REF!)),0),"")</f>
        <v/>
      </c>
      <c r="CQ621" s="216"/>
      <c r="CR621" s="222"/>
      <c r="CS621" s="198"/>
      <c r="CT621" s="198"/>
      <c r="CU621" s="198"/>
      <c r="CV621" s="198"/>
      <c r="CW621" s="222"/>
      <c r="CX621" s="272"/>
      <c r="CY621" s="272"/>
      <c r="CZ621" s="272"/>
      <c r="DA621" s="272"/>
      <c r="DB621" s="272"/>
      <c r="DC621" s="272"/>
      <c r="DD621" s="230" t="str">
        <f t="shared" si="86"/>
        <v/>
      </c>
      <c r="DE621" s="273">
        <f t="shared" si="87"/>
        <v>0</v>
      </c>
      <c r="DF621" s="14">
        <f t="shared" si="88"/>
        <v>0</v>
      </c>
      <c r="DG621" s="148" t="str">
        <f t="shared" si="89"/>
        <v/>
      </c>
      <c r="DH621" s="148" t="str">
        <f t="shared" si="90"/>
        <v/>
      </c>
      <c r="DI621" s="273" t="str">
        <f t="shared" si="91"/>
        <v/>
      </c>
      <c r="DJ621" s="264" t="str">
        <f t="shared" si="92"/>
        <v/>
      </c>
      <c r="DL621" s="14" t="str">
        <f>IFERROR(#REF!-AP621,"")</f>
        <v/>
      </c>
      <c r="DN621" s="274" t="str">
        <f>IFERROR(#REF!-M621,"")</f>
        <v/>
      </c>
      <c r="DO621" s="186" t="e">
        <f>IF(#REF!&gt;AQ621,0,1)</f>
        <v>#REF!</v>
      </c>
      <c r="DP621" s="186">
        <f t="shared" si="93"/>
        <v>1</v>
      </c>
      <c r="DQ621" s="186">
        <f t="shared" si="94"/>
        <v>1</v>
      </c>
      <c r="DR621" s="186"/>
      <c r="DS621" s="186"/>
      <c r="DT621" s="186"/>
      <c r="DU621" s="186"/>
      <c r="DV621" s="186"/>
      <c r="DW621" s="186"/>
      <c r="DX621" s="186"/>
      <c r="DY621" s="186"/>
      <c r="DZ621" s="186"/>
      <c r="EA621" s="186"/>
      <c r="EB621" s="186"/>
      <c r="EC621" s="186"/>
      <c r="ED621" s="186"/>
      <c r="EE621" s="186"/>
      <c r="EF621" s="186"/>
      <c r="EG621" s="186"/>
      <c r="EH621" s="186"/>
      <c r="EI621" s="186"/>
      <c r="EJ621" s="186"/>
    </row>
    <row r="622" spans="1:140" s="195" customFormat="1" ht="31.5" hidden="1" customHeight="1" x14ac:dyDescent="0.2">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81"/>
        <v/>
      </c>
      <c r="AO622" s="271" t="str">
        <f t="shared" si="82"/>
        <v/>
      </c>
      <c r="AP622" s="218"/>
      <c r="AQ622" s="219"/>
      <c r="AR622" s="217" t="str">
        <f t="shared" si="83"/>
        <v/>
      </c>
      <c r="AS622" s="217" t="str">
        <f t="shared" si="84"/>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217"/>
      <c r="CA622" s="217"/>
      <c r="CB622" s="217"/>
      <c r="CC622" s="217"/>
      <c r="CD622" s="217"/>
      <c r="CE622" s="217"/>
      <c r="CF622" s="186"/>
      <c r="CG622" s="186" t="str">
        <f t="shared" si="85"/>
        <v/>
      </c>
      <c r="CH622" s="101"/>
      <c r="CI622" s="101"/>
      <c r="CJ622" s="101"/>
      <c r="CK622" s="101"/>
      <c r="CL622" s="101"/>
      <c r="CM622" s="101"/>
      <c r="CN622" s="101"/>
      <c r="CO622" s="101"/>
      <c r="CP622" s="220" t="str">
        <f>IFERROR(ROUND((SUM(#REF!)),0),"")</f>
        <v/>
      </c>
      <c r="CQ622" s="216"/>
      <c r="CR622" s="222"/>
      <c r="CS622" s="198"/>
      <c r="CT622" s="198"/>
      <c r="CU622" s="198"/>
      <c r="CV622" s="198"/>
      <c r="CW622" s="222"/>
      <c r="CX622" s="272"/>
      <c r="CY622" s="272"/>
      <c r="CZ622" s="272"/>
      <c r="DA622" s="272"/>
      <c r="DB622" s="272"/>
      <c r="DC622" s="272"/>
      <c r="DD622" s="230" t="str">
        <f t="shared" si="86"/>
        <v/>
      </c>
      <c r="DE622" s="273">
        <f t="shared" si="87"/>
        <v>0</v>
      </c>
      <c r="DF622" s="14">
        <f t="shared" si="88"/>
        <v>0</v>
      </c>
      <c r="DG622" s="148" t="str">
        <f t="shared" si="89"/>
        <v/>
      </c>
      <c r="DH622" s="148" t="str">
        <f t="shared" si="90"/>
        <v/>
      </c>
      <c r="DI622" s="273" t="str">
        <f t="shared" si="91"/>
        <v/>
      </c>
      <c r="DJ622" s="264" t="str">
        <f t="shared" si="92"/>
        <v/>
      </c>
      <c r="DL622" s="14" t="str">
        <f>IFERROR(#REF!-AP622,"")</f>
        <v/>
      </c>
      <c r="DN622" s="274" t="str">
        <f>IFERROR(#REF!-M622,"")</f>
        <v/>
      </c>
      <c r="DO622" s="186" t="e">
        <f>IF(#REF!&gt;AQ622,0,1)</f>
        <v>#REF!</v>
      </c>
      <c r="DP622" s="186">
        <f t="shared" si="93"/>
        <v>1</v>
      </c>
      <c r="DQ622" s="186">
        <f t="shared" si="94"/>
        <v>1</v>
      </c>
      <c r="DR622" s="186"/>
      <c r="DS622" s="186"/>
      <c r="DT622" s="186"/>
      <c r="DU622" s="186"/>
      <c r="DV622" s="186"/>
      <c r="DW622" s="186"/>
      <c r="DX622" s="186"/>
      <c r="DY622" s="186"/>
      <c r="DZ622" s="186"/>
      <c r="EA622" s="186"/>
      <c r="EB622" s="186"/>
      <c r="EC622" s="186"/>
      <c r="ED622" s="186"/>
      <c r="EE622" s="186"/>
      <c r="EF622" s="186"/>
      <c r="EG622" s="186"/>
      <c r="EH622" s="186"/>
      <c r="EI622" s="186"/>
      <c r="EJ622" s="186"/>
    </row>
    <row r="623" spans="1:140" s="195" customFormat="1" ht="31.5" hidden="1" customHeight="1" x14ac:dyDescent="0.2">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81"/>
        <v/>
      </c>
      <c r="AO623" s="271" t="str">
        <f t="shared" si="82"/>
        <v/>
      </c>
      <c r="AP623" s="218"/>
      <c r="AQ623" s="219"/>
      <c r="AR623" s="217" t="str">
        <f t="shared" si="83"/>
        <v/>
      </c>
      <c r="AS623" s="217" t="str">
        <f t="shared" si="84"/>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217"/>
      <c r="CA623" s="217"/>
      <c r="CB623" s="217"/>
      <c r="CC623" s="217"/>
      <c r="CD623" s="217"/>
      <c r="CE623" s="217"/>
      <c r="CF623" s="186"/>
      <c r="CG623" s="186" t="str">
        <f t="shared" si="85"/>
        <v/>
      </c>
      <c r="CH623" s="101"/>
      <c r="CI623" s="101"/>
      <c r="CJ623" s="101"/>
      <c r="CK623" s="101"/>
      <c r="CL623" s="101"/>
      <c r="CM623" s="101"/>
      <c r="CN623" s="101"/>
      <c r="CO623" s="101"/>
      <c r="CP623" s="220" t="str">
        <f>IFERROR(ROUND((SUM(#REF!)),0),"")</f>
        <v/>
      </c>
      <c r="CQ623" s="216"/>
      <c r="CR623" s="222"/>
      <c r="CS623" s="198"/>
      <c r="CT623" s="198"/>
      <c r="CU623" s="198"/>
      <c r="CV623" s="198"/>
      <c r="CW623" s="222"/>
      <c r="CX623" s="272"/>
      <c r="CY623" s="272"/>
      <c r="CZ623" s="272"/>
      <c r="DA623" s="272"/>
      <c r="DB623" s="272"/>
      <c r="DC623" s="272"/>
      <c r="DD623" s="230" t="str">
        <f t="shared" si="86"/>
        <v/>
      </c>
      <c r="DE623" s="273">
        <f t="shared" si="87"/>
        <v>0</v>
      </c>
      <c r="DF623" s="14">
        <f t="shared" si="88"/>
        <v>0</v>
      </c>
      <c r="DG623" s="148" t="str">
        <f t="shared" si="89"/>
        <v/>
      </c>
      <c r="DH623" s="148" t="str">
        <f t="shared" si="90"/>
        <v/>
      </c>
      <c r="DI623" s="273" t="str">
        <f t="shared" si="91"/>
        <v/>
      </c>
      <c r="DJ623" s="264" t="str">
        <f t="shared" si="92"/>
        <v/>
      </c>
      <c r="DL623" s="14" t="str">
        <f>IFERROR(#REF!-AP623,"")</f>
        <v/>
      </c>
      <c r="DN623" s="274" t="str">
        <f>IFERROR(#REF!-M623,"")</f>
        <v/>
      </c>
      <c r="DO623" s="186" t="e">
        <f>IF(#REF!&gt;AQ623,0,1)</f>
        <v>#REF!</v>
      </c>
      <c r="DP623" s="186">
        <f t="shared" si="93"/>
        <v>1</v>
      </c>
      <c r="DQ623" s="186">
        <f t="shared" si="94"/>
        <v>1</v>
      </c>
      <c r="DR623" s="186"/>
      <c r="DS623" s="186"/>
      <c r="DT623" s="186"/>
      <c r="DU623" s="186"/>
      <c r="DV623" s="186"/>
      <c r="DW623" s="186"/>
      <c r="DX623" s="186"/>
      <c r="DY623" s="186"/>
      <c r="DZ623" s="186"/>
      <c r="EA623" s="186"/>
      <c r="EB623" s="186"/>
      <c r="EC623" s="186"/>
      <c r="ED623" s="186"/>
      <c r="EE623" s="186"/>
      <c r="EF623" s="186"/>
      <c r="EG623" s="186"/>
      <c r="EH623" s="186"/>
      <c r="EI623" s="186"/>
      <c r="EJ623" s="186"/>
    </row>
    <row r="624" spans="1:140" s="195" customFormat="1" ht="31.5" hidden="1" customHeight="1" x14ac:dyDescent="0.2">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81"/>
        <v/>
      </c>
      <c r="AO624" s="271" t="str">
        <f t="shared" si="82"/>
        <v/>
      </c>
      <c r="AP624" s="218"/>
      <c r="AQ624" s="219"/>
      <c r="AR624" s="217" t="str">
        <f t="shared" si="83"/>
        <v/>
      </c>
      <c r="AS624" s="217" t="str">
        <f t="shared" si="84"/>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217"/>
      <c r="CA624" s="217"/>
      <c r="CB624" s="217"/>
      <c r="CC624" s="217"/>
      <c r="CD624" s="217"/>
      <c r="CE624" s="217"/>
      <c r="CF624" s="186"/>
      <c r="CG624" s="186" t="str">
        <f t="shared" si="85"/>
        <v/>
      </c>
      <c r="CH624" s="101"/>
      <c r="CI624" s="101"/>
      <c r="CJ624" s="101"/>
      <c r="CK624" s="101"/>
      <c r="CL624" s="101"/>
      <c r="CM624" s="101"/>
      <c r="CN624" s="101"/>
      <c r="CO624" s="101"/>
      <c r="CP624" s="220" t="str">
        <f>IFERROR(ROUND((SUM(#REF!)),0),"")</f>
        <v/>
      </c>
      <c r="CQ624" s="216"/>
      <c r="CR624" s="222"/>
      <c r="CS624" s="198"/>
      <c r="CT624" s="198"/>
      <c r="CU624" s="198"/>
      <c r="CV624" s="198"/>
      <c r="CW624" s="222"/>
      <c r="CX624" s="272"/>
      <c r="CY624" s="272"/>
      <c r="CZ624" s="272"/>
      <c r="DA624" s="272"/>
      <c r="DB624" s="272"/>
      <c r="DC624" s="272"/>
      <c r="DD624" s="230" t="str">
        <f t="shared" si="86"/>
        <v/>
      </c>
      <c r="DE624" s="273">
        <f t="shared" si="87"/>
        <v>0</v>
      </c>
      <c r="DF624" s="14">
        <f t="shared" si="88"/>
        <v>0</v>
      </c>
      <c r="DG624" s="148" t="str">
        <f t="shared" si="89"/>
        <v/>
      </c>
      <c r="DH624" s="148" t="str">
        <f t="shared" si="90"/>
        <v/>
      </c>
      <c r="DI624" s="273" t="str">
        <f t="shared" si="91"/>
        <v/>
      </c>
      <c r="DJ624" s="264" t="str">
        <f t="shared" si="92"/>
        <v/>
      </c>
      <c r="DL624" s="14" t="str">
        <f>IFERROR(#REF!-AP624,"")</f>
        <v/>
      </c>
      <c r="DN624" s="274" t="str">
        <f>IFERROR(#REF!-M624,"")</f>
        <v/>
      </c>
      <c r="DO624" s="186" t="e">
        <f>IF(#REF!&gt;AQ624,0,1)</f>
        <v>#REF!</v>
      </c>
      <c r="DP624" s="186">
        <f t="shared" si="93"/>
        <v>1</v>
      </c>
      <c r="DQ624" s="186">
        <f t="shared" si="94"/>
        <v>1</v>
      </c>
      <c r="DR624" s="186"/>
      <c r="DS624" s="186"/>
      <c r="DT624" s="186"/>
      <c r="DU624" s="186"/>
      <c r="DV624" s="186"/>
      <c r="DW624" s="186"/>
      <c r="DX624" s="186"/>
      <c r="DY624" s="186"/>
      <c r="DZ624" s="186"/>
      <c r="EA624" s="186"/>
      <c r="EB624" s="186"/>
      <c r="EC624" s="186"/>
      <c r="ED624" s="186"/>
      <c r="EE624" s="186"/>
      <c r="EF624" s="186"/>
      <c r="EG624" s="186"/>
      <c r="EH624" s="186"/>
      <c r="EI624" s="186"/>
      <c r="EJ624" s="186"/>
    </row>
    <row r="625" spans="1:140" s="195" customFormat="1" ht="31.5" hidden="1" customHeight="1" x14ac:dyDescent="0.2">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81"/>
        <v/>
      </c>
      <c r="AO625" s="271" t="str">
        <f t="shared" si="82"/>
        <v/>
      </c>
      <c r="AP625" s="218"/>
      <c r="AQ625" s="219"/>
      <c r="AR625" s="217" t="str">
        <f t="shared" si="83"/>
        <v/>
      </c>
      <c r="AS625" s="217" t="str">
        <f t="shared" si="84"/>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217"/>
      <c r="CA625" s="217"/>
      <c r="CB625" s="217"/>
      <c r="CC625" s="217"/>
      <c r="CD625" s="217"/>
      <c r="CE625" s="217"/>
      <c r="CF625" s="186"/>
      <c r="CG625" s="186" t="str">
        <f t="shared" si="85"/>
        <v/>
      </c>
      <c r="CH625" s="101"/>
      <c r="CI625" s="101"/>
      <c r="CJ625" s="101"/>
      <c r="CK625" s="101"/>
      <c r="CL625" s="101"/>
      <c r="CM625" s="101"/>
      <c r="CN625" s="101"/>
      <c r="CO625" s="101"/>
      <c r="CP625" s="220" t="str">
        <f>IFERROR(ROUND((SUM(#REF!)),0),"")</f>
        <v/>
      </c>
      <c r="CQ625" s="216"/>
      <c r="CR625" s="222"/>
      <c r="CS625" s="198"/>
      <c r="CT625" s="198"/>
      <c r="CU625" s="198"/>
      <c r="CV625" s="198"/>
      <c r="CW625" s="222"/>
      <c r="CX625" s="272"/>
      <c r="CY625" s="272"/>
      <c r="CZ625" s="272"/>
      <c r="DA625" s="272"/>
      <c r="DB625" s="272"/>
      <c r="DC625" s="272"/>
      <c r="DD625" s="230" t="str">
        <f t="shared" si="86"/>
        <v/>
      </c>
      <c r="DE625" s="273">
        <f t="shared" si="87"/>
        <v>0</v>
      </c>
      <c r="DF625" s="14">
        <f t="shared" si="88"/>
        <v>0</v>
      </c>
      <c r="DG625" s="148" t="str">
        <f t="shared" si="89"/>
        <v/>
      </c>
      <c r="DH625" s="148" t="str">
        <f t="shared" si="90"/>
        <v/>
      </c>
      <c r="DI625" s="273" t="str">
        <f t="shared" si="91"/>
        <v/>
      </c>
      <c r="DJ625" s="264" t="str">
        <f t="shared" si="92"/>
        <v/>
      </c>
      <c r="DL625" s="14" t="str">
        <f>IFERROR(#REF!-AP625,"")</f>
        <v/>
      </c>
      <c r="DN625" s="274" t="str">
        <f>IFERROR(#REF!-M625,"")</f>
        <v/>
      </c>
      <c r="DO625" s="186" t="e">
        <f>IF(#REF!&gt;AQ625,0,1)</f>
        <v>#REF!</v>
      </c>
      <c r="DP625" s="186">
        <f t="shared" si="93"/>
        <v>1</v>
      </c>
      <c r="DQ625" s="186">
        <f t="shared" si="94"/>
        <v>1</v>
      </c>
      <c r="DR625" s="186"/>
      <c r="DS625" s="186"/>
      <c r="DT625" s="186"/>
      <c r="DU625" s="186"/>
      <c r="DV625" s="186"/>
      <c r="DW625" s="186"/>
      <c r="DX625" s="186"/>
      <c r="DY625" s="186"/>
      <c r="DZ625" s="186"/>
      <c r="EA625" s="186"/>
      <c r="EB625" s="186"/>
      <c r="EC625" s="186"/>
      <c r="ED625" s="186"/>
      <c r="EE625" s="186"/>
      <c r="EF625" s="186"/>
      <c r="EG625" s="186"/>
      <c r="EH625" s="186"/>
      <c r="EI625" s="186"/>
      <c r="EJ625" s="186"/>
    </row>
    <row r="626" spans="1:140" s="195" customFormat="1" ht="31.5" hidden="1" customHeight="1" x14ac:dyDescent="0.2">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81"/>
        <v/>
      </c>
      <c r="AO626" s="271" t="str">
        <f t="shared" si="82"/>
        <v/>
      </c>
      <c r="AP626" s="218"/>
      <c r="AQ626" s="219"/>
      <c r="AR626" s="217" t="str">
        <f t="shared" si="83"/>
        <v/>
      </c>
      <c r="AS626" s="217" t="str">
        <f t="shared" si="84"/>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217"/>
      <c r="CA626" s="217"/>
      <c r="CB626" s="217"/>
      <c r="CC626" s="217"/>
      <c r="CD626" s="217"/>
      <c r="CE626" s="217"/>
      <c r="CF626" s="186"/>
      <c r="CG626" s="186" t="str">
        <f t="shared" si="85"/>
        <v/>
      </c>
      <c r="CH626" s="101"/>
      <c r="CI626" s="101"/>
      <c r="CJ626" s="101"/>
      <c r="CK626" s="101"/>
      <c r="CL626" s="101"/>
      <c r="CM626" s="101"/>
      <c r="CN626" s="101"/>
      <c r="CO626" s="101"/>
      <c r="CP626" s="220" t="str">
        <f>IFERROR(ROUND((SUM(#REF!)),0),"")</f>
        <v/>
      </c>
      <c r="CQ626" s="216"/>
      <c r="CR626" s="222"/>
      <c r="CS626" s="198"/>
      <c r="CT626" s="198"/>
      <c r="CU626" s="198"/>
      <c r="CV626" s="198"/>
      <c r="CW626" s="222"/>
      <c r="CX626" s="272"/>
      <c r="CY626" s="272"/>
      <c r="CZ626" s="272"/>
      <c r="DA626" s="272"/>
      <c r="DB626" s="272"/>
      <c r="DC626" s="272"/>
      <c r="DD626" s="230" t="str">
        <f t="shared" si="86"/>
        <v/>
      </c>
      <c r="DE626" s="273">
        <f t="shared" si="87"/>
        <v>0</v>
      </c>
      <c r="DF626" s="14">
        <f t="shared" si="88"/>
        <v>0</v>
      </c>
      <c r="DG626" s="148" t="str">
        <f t="shared" si="89"/>
        <v/>
      </c>
      <c r="DH626" s="148" t="str">
        <f t="shared" si="90"/>
        <v/>
      </c>
      <c r="DI626" s="273" t="str">
        <f t="shared" si="91"/>
        <v/>
      </c>
      <c r="DJ626" s="264" t="str">
        <f t="shared" si="92"/>
        <v/>
      </c>
      <c r="DL626" s="14" t="str">
        <f>IFERROR(#REF!-AP626,"")</f>
        <v/>
      </c>
      <c r="DN626" s="274" t="str">
        <f>IFERROR(#REF!-M626,"")</f>
        <v/>
      </c>
      <c r="DO626" s="186" t="e">
        <f>IF(#REF!&gt;AQ626,0,1)</f>
        <v>#REF!</v>
      </c>
      <c r="DP626" s="186">
        <f t="shared" si="93"/>
        <v>1</v>
      </c>
      <c r="DQ626" s="186">
        <f t="shared" si="94"/>
        <v>1</v>
      </c>
      <c r="DR626" s="186"/>
      <c r="DS626" s="186"/>
      <c r="DT626" s="186"/>
      <c r="DU626" s="186"/>
      <c r="DV626" s="186"/>
      <c r="DW626" s="186"/>
      <c r="DX626" s="186"/>
      <c r="DY626" s="186"/>
      <c r="DZ626" s="186"/>
      <c r="EA626" s="186"/>
      <c r="EB626" s="186"/>
      <c r="EC626" s="186"/>
      <c r="ED626" s="186"/>
      <c r="EE626" s="186"/>
      <c r="EF626" s="186"/>
      <c r="EG626" s="186"/>
      <c r="EH626" s="186"/>
      <c r="EI626" s="186"/>
      <c r="EJ626" s="186"/>
    </row>
    <row r="627" spans="1:140" s="195" customFormat="1" ht="31.5" hidden="1" customHeight="1" x14ac:dyDescent="0.2">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81"/>
        <v/>
      </c>
      <c r="AO627" s="271" t="str">
        <f t="shared" si="82"/>
        <v/>
      </c>
      <c r="AP627" s="218"/>
      <c r="AQ627" s="219"/>
      <c r="AR627" s="217" t="str">
        <f t="shared" si="83"/>
        <v/>
      </c>
      <c r="AS627" s="217" t="str">
        <f t="shared" si="84"/>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217"/>
      <c r="CA627" s="217"/>
      <c r="CB627" s="217"/>
      <c r="CC627" s="217"/>
      <c r="CD627" s="217"/>
      <c r="CE627" s="217"/>
      <c r="CF627" s="186"/>
      <c r="CG627" s="186" t="str">
        <f t="shared" si="85"/>
        <v/>
      </c>
      <c r="CH627" s="101"/>
      <c r="CI627" s="101"/>
      <c r="CJ627" s="101"/>
      <c r="CK627" s="101"/>
      <c r="CL627" s="101"/>
      <c r="CM627" s="101"/>
      <c r="CN627" s="101"/>
      <c r="CO627" s="101"/>
      <c r="CP627" s="220" t="str">
        <f>IFERROR(ROUND((SUM(#REF!)),0),"")</f>
        <v/>
      </c>
      <c r="CQ627" s="216"/>
      <c r="CR627" s="222"/>
      <c r="CS627" s="198"/>
      <c r="CT627" s="198"/>
      <c r="CU627" s="198"/>
      <c r="CV627" s="198"/>
      <c r="CW627" s="222"/>
      <c r="CX627" s="272"/>
      <c r="CY627" s="272"/>
      <c r="CZ627" s="272"/>
      <c r="DA627" s="272"/>
      <c r="DB627" s="272"/>
      <c r="DC627" s="272"/>
      <c r="DD627" s="230" t="str">
        <f t="shared" si="86"/>
        <v/>
      </c>
      <c r="DE627" s="273">
        <f t="shared" si="87"/>
        <v>0</v>
      </c>
      <c r="DF627" s="14">
        <f t="shared" si="88"/>
        <v>0</v>
      </c>
      <c r="DG627" s="148" t="str">
        <f t="shared" si="89"/>
        <v/>
      </c>
      <c r="DH627" s="148" t="str">
        <f t="shared" si="90"/>
        <v/>
      </c>
      <c r="DI627" s="273" t="str">
        <f t="shared" si="91"/>
        <v/>
      </c>
      <c r="DJ627" s="264" t="str">
        <f t="shared" si="92"/>
        <v/>
      </c>
      <c r="DL627" s="14" t="str">
        <f>IFERROR(#REF!-AP627,"")</f>
        <v/>
      </c>
      <c r="DN627" s="274" t="str">
        <f>IFERROR(#REF!-M627,"")</f>
        <v/>
      </c>
      <c r="DO627" s="186" t="e">
        <f>IF(#REF!&gt;AQ627,0,1)</f>
        <v>#REF!</v>
      </c>
      <c r="DP627" s="186">
        <f t="shared" si="93"/>
        <v>1</v>
      </c>
      <c r="DQ627" s="186">
        <f t="shared" si="94"/>
        <v>1</v>
      </c>
      <c r="DR627" s="186"/>
      <c r="DS627" s="186"/>
      <c r="DT627" s="186"/>
      <c r="DU627" s="186"/>
      <c r="DV627" s="186"/>
      <c r="DW627" s="186"/>
      <c r="DX627" s="186"/>
      <c r="DY627" s="186"/>
      <c r="DZ627" s="186"/>
      <c r="EA627" s="186"/>
      <c r="EB627" s="186"/>
      <c r="EC627" s="186"/>
      <c r="ED627" s="186"/>
      <c r="EE627" s="186"/>
      <c r="EF627" s="186"/>
      <c r="EG627" s="186"/>
      <c r="EH627" s="186"/>
      <c r="EI627" s="186"/>
      <c r="EJ627" s="186"/>
    </row>
    <row r="628" spans="1:140" s="195" customFormat="1" ht="31.5" hidden="1" customHeight="1" x14ac:dyDescent="0.2">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81"/>
        <v/>
      </c>
      <c r="AO628" s="271" t="str">
        <f t="shared" si="82"/>
        <v/>
      </c>
      <c r="AP628" s="218"/>
      <c r="AQ628" s="219"/>
      <c r="AR628" s="217" t="str">
        <f t="shared" si="83"/>
        <v/>
      </c>
      <c r="AS628" s="217" t="str">
        <f t="shared" si="84"/>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217"/>
      <c r="CA628" s="217"/>
      <c r="CB628" s="217"/>
      <c r="CC628" s="217"/>
      <c r="CD628" s="217"/>
      <c r="CE628" s="217"/>
      <c r="CF628" s="186"/>
      <c r="CG628" s="186" t="str">
        <f t="shared" si="85"/>
        <v/>
      </c>
      <c r="CH628" s="101"/>
      <c r="CI628" s="101"/>
      <c r="CJ628" s="101"/>
      <c r="CK628" s="101"/>
      <c r="CL628" s="101"/>
      <c r="CM628" s="101"/>
      <c r="CN628" s="101"/>
      <c r="CO628" s="101"/>
      <c r="CP628" s="220" t="str">
        <f>IFERROR(ROUND((SUM(#REF!)),0),"")</f>
        <v/>
      </c>
      <c r="CQ628" s="216"/>
      <c r="CR628" s="222"/>
      <c r="CS628" s="198"/>
      <c r="CT628" s="198"/>
      <c r="CU628" s="198"/>
      <c r="CV628" s="198"/>
      <c r="CW628" s="222"/>
      <c r="CX628" s="272"/>
      <c r="CY628" s="272"/>
      <c r="CZ628" s="272"/>
      <c r="DA628" s="272"/>
      <c r="DB628" s="272"/>
      <c r="DC628" s="272"/>
      <c r="DD628" s="230" t="str">
        <f t="shared" si="86"/>
        <v/>
      </c>
      <c r="DE628" s="273">
        <f t="shared" si="87"/>
        <v>0</v>
      </c>
      <c r="DF628" s="14">
        <f t="shared" si="88"/>
        <v>0</v>
      </c>
      <c r="DG628" s="148" t="str">
        <f t="shared" si="89"/>
        <v/>
      </c>
      <c r="DH628" s="148" t="str">
        <f t="shared" si="90"/>
        <v/>
      </c>
      <c r="DI628" s="273" t="str">
        <f t="shared" si="91"/>
        <v/>
      </c>
      <c r="DJ628" s="264" t="str">
        <f t="shared" si="92"/>
        <v/>
      </c>
      <c r="DL628" s="14" t="str">
        <f>IFERROR(#REF!-AP628,"")</f>
        <v/>
      </c>
      <c r="DN628" s="274" t="str">
        <f>IFERROR(#REF!-M628,"")</f>
        <v/>
      </c>
      <c r="DO628" s="186" t="e">
        <f>IF(#REF!&gt;AQ628,0,1)</f>
        <v>#REF!</v>
      </c>
      <c r="DP628" s="186">
        <f t="shared" si="93"/>
        <v>1</v>
      </c>
      <c r="DQ628" s="186">
        <f t="shared" si="94"/>
        <v>1</v>
      </c>
      <c r="DR628" s="186"/>
      <c r="DS628" s="186"/>
      <c r="DT628" s="186"/>
      <c r="DU628" s="186"/>
      <c r="DV628" s="186"/>
      <c r="DW628" s="186"/>
      <c r="DX628" s="186"/>
      <c r="DY628" s="186"/>
      <c r="DZ628" s="186"/>
      <c r="EA628" s="186"/>
      <c r="EB628" s="186"/>
      <c r="EC628" s="186"/>
      <c r="ED628" s="186"/>
      <c r="EE628" s="186"/>
      <c r="EF628" s="186"/>
      <c r="EG628" s="186"/>
      <c r="EH628" s="186"/>
      <c r="EI628" s="186"/>
      <c r="EJ628" s="186"/>
    </row>
    <row r="629" spans="1:140" s="195" customFormat="1" ht="31.5" hidden="1" customHeight="1" x14ac:dyDescent="0.2">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81"/>
        <v/>
      </c>
      <c r="AO629" s="271" t="str">
        <f t="shared" si="82"/>
        <v/>
      </c>
      <c r="AP629" s="218"/>
      <c r="AQ629" s="219"/>
      <c r="AR629" s="217" t="str">
        <f t="shared" si="83"/>
        <v/>
      </c>
      <c r="AS629" s="217" t="str">
        <f t="shared" si="84"/>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217"/>
      <c r="CA629" s="217"/>
      <c r="CB629" s="217"/>
      <c r="CC629" s="217"/>
      <c r="CD629" s="217"/>
      <c r="CE629" s="217"/>
      <c r="CF629" s="186"/>
      <c r="CG629" s="186" t="str">
        <f t="shared" si="85"/>
        <v/>
      </c>
      <c r="CH629" s="101"/>
      <c r="CI629" s="101"/>
      <c r="CJ629" s="101"/>
      <c r="CK629" s="101"/>
      <c r="CL629" s="101"/>
      <c r="CM629" s="101"/>
      <c r="CN629" s="101"/>
      <c r="CO629" s="101"/>
      <c r="CP629" s="220" t="str">
        <f>IFERROR(ROUND((SUM(#REF!)),0),"")</f>
        <v/>
      </c>
      <c r="CQ629" s="216"/>
      <c r="CR629" s="222"/>
      <c r="CS629" s="198"/>
      <c r="CT629" s="198"/>
      <c r="CU629" s="198"/>
      <c r="CV629" s="198"/>
      <c r="CW629" s="222"/>
      <c r="CX629" s="272"/>
      <c r="CY629" s="272"/>
      <c r="CZ629" s="272"/>
      <c r="DA629" s="272"/>
      <c r="DB629" s="272"/>
      <c r="DC629" s="272"/>
      <c r="DD629" s="230" t="str">
        <f t="shared" si="86"/>
        <v/>
      </c>
      <c r="DE629" s="273">
        <f t="shared" si="87"/>
        <v>0</v>
      </c>
      <c r="DF629" s="14">
        <f t="shared" si="88"/>
        <v>0</v>
      </c>
      <c r="DG629" s="148" t="str">
        <f t="shared" si="89"/>
        <v/>
      </c>
      <c r="DH629" s="148" t="str">
        <f t="shared" si="90"/>
        <v/>
      </c>
      <c r="DI629" s="273" t="str">
        <f t="shared" si="91"/>
        <v/>
      </c>
      <c r="DJ629" s="264" t="str">
        <f t="shared" si="92"/>
        <v/>
      </c>
      <c r="DL629" s="14" t="str">
        <f>IFERROR(#REF!-AP629,"")</f>
        <v/>
      </c>
      <c r="DN629" s="274" t="str">
        <f>IFERROR(#REF!-M629,"")</f>
        <v/>
      </c>
      <c r="DO629" s="186" t="e">
        <f>IF(#REF!&gt;AQ629,0,1)</f>
        <v>#REF!</v>
      </c>
      <c r="DP629" s="186">
        <f t="shared" si="93"/>
        <v>1</v>
      </c>
      <c r="DQ629" s="186">
        <f t="shared" si="94"/>
        <v>1</v>
      </c>
      <c r="DR629" s="186"/>
      <c r="DS629" s="186"/>
      <c r="DT629" s="186"/>
      <c r="DU629" s="186"/>
      <c r="DV629" s="186"/>
      <c r="DW629" s="186"/>
      <c r="DX629" s="186"/>
      <c r="DY629" s="186"/>
      <c r="DZ629" s="186"/>
      <c r="EA629" s="186"/>
      <c r="EB629" s="186"/>
      <c r="EC629" s="186"/>
      <c r="ED629" s="186"/>
      <c r="EE629" s="186"/>
      <c r="EF629" s="186"/>
      <c r="EG629" s="186"/>
      <c r="EH629" s="186"/>
      <c r="EI629" s="186"/>
      <c r="EJ629" s="186"/>
    </row>
    <row r="630" spans="1:140" s="195" customFormat="1" ht="31.5" hidden="1" customHeight="1" x14ac:dyDescent="0.2">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81"/>
        <v/>
      </c>
      <c r="AO630" s="271" t="str">
        <f t="shared" si="82"/>
        <v/>
      </c>
      <c r="AP630" s="218"/>
      <c r="AQ630" s="219"/>
      <c r="AR630" s="217" t="str">
        <f t="shared" si="83"/>
        <v/>
      </c>
      <c r="AS630" s="217" t="str">
        <f t="shared" si="84"/>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217"/>
      <c r="CA630" s="217"/>
      <c r="CB630" s="217"/>
      <c r="CC630" s="217"/>
      <c r="CD630" s="217"/>
      <c r="CE630" s="217"/>
      <c r="CF630" s="186"/>
      <c r="CG630" s="186" t="str">
        <f t="shared" si="85"/>
        <v/>
      </c>
      <c r="CH630" s="101"/>
      <c r="CI630" s="101"/>
      <c r="CJ630" s="101"/>
      <c r="CK630" s="101"/>
      <c r="CL630" s="101"/>
      <c r="CM630" s="101"/>
      <c r="CN630" s="101"/>
      <c r="CO630" s="101"/>
      <c r="CP630" s="220" t="str">
        <f>IFERROR(ROUND((SUM(#REF!)),0),"")</f>
        <v/>
      </c>
      <c r="CQ630" s="216"/>
      <c r="CR630" s="222"/>
      <c r="CS630" s="198"/>
      <c r="CT630" s="198"/>
      <c r="CU630" s="198"/>
      <c r="CV630" s="198"/>
      <c r="CW630" s="222"/>
      <c r="CX630" s="272"/>
      <c r="CY630" s="272"/>
      <c r="CZ630" s="272"/>
      <c r="DA630" s="272"/>
      <c r="DB630" s="272"/>
      <c r="DC630" s="272"/>
      <c r="DD630" s="230" t="str">
        <f t="shared" si="86"/>
        <v/>
      </c>
      <c r="DE630" s="273">
        <f t="shared" si="87"/>
        <v>0</v>
      </c>
      <c r="DF630" s="14">
        <f t="shared" si="88"/>
        <v>0</v>
      </c>
      <c r="DG630" s="148" t="str">
        <f t="shared" si="89"/>
        <v/>
      </c>
      <c r="DH630" s="148" t="str">
        <f t="shared" si="90"/>
        <v/>
      </c>
      <c r="DI630" s="273" t="str">
        <f t="shared" si="91"/>
        <v/>
      </c>
      <c r="DJ630" s="264" t="str">
        <f t="shared" si="92"/>
        <v/>
      </c>
      <c r="DL630" s="14" t="str">
        <f>IFERROR(#REF!-AP630,"")</f>
        <v/>
      </c>
      <c r="DN630" s="274" t="str">
        <f>IFERROR(#REF!-M630,"")</f>
        <v/>
      </c>
      <c r="DO630" s="186" t="e">
        <f>IF(#REF!&gt;AQ630,0,1)</f>
        <v>#REF!</v>
      </c>
      <c r="DP630" s="186">
        <f t="shared" si="93"/>
        <v>1</v>
      </c>
      <c r="DQ630" s="186">
        <f t="shared" si="94"/>
        <v>1</v>
      </c>
      <c r="DR630" s="186"/>
      <c r="DS630" s="186"/>
      <c r="DT630" s="186"/>
      <c r="DU630" s="186"/>
      <c r="DV630" s="186"/>
      <c r="DW630" s="186"/>
      <c r="DX630" s="186"/>
      <c r="DY630" s="186"/>
      <c r="DZ630" s="186"/>
      <c r="EA630" s="186"/>
      <c r="EB630" s="186"/>
      <c r="EC630" s="186"/>
      <c r="ED630" s="186"/>
      <c r="EE630" s="186"/>
      <c r="EF630" s="186"/>
      <c r="EG630" s="186"/>
      <c r="EH630" s="186"/>
      <c r="EI630" s="186"/>
      <c r="EJ630" s="186"/>
    </row>
    <row r="631" spans="1:140" s="195" customFormat="1" ht="31.5" hidden="1" customHeight="1" x14ac:dyDescent="0.2">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81"/>
        <v/>
      </c>
      <c r="AO631" s="271" t="str">
        <f t="shared" si="82"/>
        <v/>
      </c>
      <c r="AP631" s="218"/>
      <c r="AQ631" s="219"/>
      <c r="AR631" s="217" t="str">
        <f t="shared" si="83"/>
        <v/>
      </c>
      <c r="AS631" s="217" t="str">
        <f t="shared" si="84"/>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217"/>
      <c r="CA631" s="217"/>
      <c r="CB631" s="217"/>
      <c r="CC631" s="217"/>
      <c r="CD631" s="217"/>
      <c r="CE631" s="217"/>
      <c r="CF631" s="186"/>
      <c r="CG631" s="186" t="str">
        <f t="shared" si="85"/>
        <v/>
      </c>
      <c r="CH631" s="101"/>
      <c r="CI631" s="101"/>
      <c r="CJ631" s="101"/>
      <c r="CK631" s="101"/>
      <c r="CL631" s="101"/>
      <c r="CM631" s="101"/>
      <c r="CN631" s="101"/>
      <c r="CO631" s="101"/>
      <c r="CP631" s="220" t="str">
        <f>IFERROR(ROUND((SUM(#REF!)),0),"")</f>
        <v/>
      </c>
      <c r="CQ631" s="216"/>
      <c r="CR631" s="222"/>
      <c r="CS631" s="198"/>
      <c r="CT631" s="198"/>
      <c r="CU631" s="198"/>
      <c r="CV631" s="198"/>
      <c r="CW631" s="222"/>
      <c r="CX631" s="272"/>
      <c r="CY631" s="272"/>
      <c r="CZ631" s="272"/>
      <c r="DA631" s="272"/>
      <c r="DB631" s="272"/>
      <c r="DC631" s="272"/>
      <c r="DD631" s="230" t="str">
        <f t="shared" si="86"/>
        <v/>
      </c>
      <c r="DE631" s="273">
        <f t="shared" si="87"/>
        <v>0</v>
      </c>
      <c r="DF631" s="14">
        <f t="shared" si="88"/>
        <v>0</v>
      </c>
      <c r="DG631" s="148" t="str">
        <f t="shared" si="89"/>
        <v/>
      </c>
      <c r="DH631" s="148" t="str">
        <f t="shared" si="90"/>
        <v/>
      </c>
      <c r="DI631" s="273" t="str">
        <f t="shared" si="91"/>
        <v/>
      </c>
      <c r="DJ631" s="264" t="str">
        <f t="shared" si="92"/>
        <v/>
      </c>
      <c r="DL631" s="14" t="str">
        <f>IFERROR(#REF!-AP631,"")</f>
        <v/>
      </c>
      <c r="DN631" s="274" t="str">
        <f>IFERROR(#REF!-M631,"")</f>
        <v/>
      </c>
      <c r="DO631" s="186" t="e">
        <f>IF(#REF!&gt;AQ631,0,1)</f>
        <v>#REF!</v>
      </c>
      <c r="DP631" s="186">
        <f t="shared" si="93"/>
        <v>1</v>
      </c>
      <c r="DQ631" s="186">
        <f t="shared" si="94"/>
        <v>1</v>
      </c>
      <c r="DR631" s="186"/>
      <c r="DS631" s="186"/>
      <c r="DT631" s="186"/>
      <c r="DU631" s="186"/>
      <c r="DV631" s="186"/>
      <c r="DW631" s="186"/>
      <c r="DX631" s="186"/>
      <c r="DY631" s="186"/>
      <c r="DZ631" s="186"/>
      <c r="EA631" s="186"/>
      <c r="EB631" s="186"/>
      <c r="EC631" s="186"/>
      <c r="ED631" s="186"/>
      <c r="EE631" s="186"/>
      <c r="EF631" s="186"/>
      <c r="EG631" s="186"/>
      <c r="EH631" s="186"/>
      <c r="EI631" s="186"/>
      <c r="EJ631" s="186"/>
    </row>
    <row r="632" spans="1:140" s="195" customFormat="1" ht="31.5" hidden="1" customHeight="1" x14ac:dyDescent="0.2">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ref="AN632:AN695" si="95">IFERROR(ROUND(AVERAGE(P632:T632,AB632:AF632),0),"")</f>
        <v/>
      </c>
      <c r="AO632" s="271" t="str">
        <f t="shared" ref="AO632:AO695" si="96">IFERROR(ROUND(AVERAGE(U632:Y632,AG632:AK632),0),"")</f>
        <v/>
      </c>
      <c r="AP632" s="218"/>
      <c r="AQ632" s="219"/>
      <c r="AR632" s="217" t="str">
        <f t="shared" ref="AR632:AR695" si="97">IFERROR(ROUND((3600/AS632*K632),0),"")</f>
        <v/>
      </c>
      <c r="AS632" s="217" t="str">
        <f t="shared" ref="AS632:AS695" si="98">IFERROR(ROUND(AVERAGE(Z632:AA632,AL632:AM632),0),"")</f>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217"/>
      <c r="CA632" s="217"/>
      <c r="CB632" s="217"/>
      <c r="CC632" s="217"/>
      <c r="CD632" s="217"/>
      <c r="CE632" s="217"/>
      <c r="CF632" s="186"/>
      <c r="CG632" s="186" t="str">
        <f t="shared" ref="CG632:CG695" si="99">IFERROR(ROUND(STDEV(AO632,M632),1),"")</f>
        <v/>
      </c>
      <c r="CH632" s="101"/>
      <c r="CI632" s="101"/>
      <c r="CJ632" s="101"/>
      <c r="CK632" s="101"/>
      <c r="CL632" s="101"/>
      <c r="CM632" s="101"/>
      <c r="CN632" s="101"/>
      <c r="CO632" s="101"/>
      <c r="CP632" s="220" t="str">
        <f>IFERROR(ROUND((SUM(#REF!)),0),"")</f>
        <v/>
      </c>
      <c r="CQ632" s="216"/>
      <c r="CR632" s="222"/>
      <c r="CS632" s="198"/>
      <c r="CT632" s="198"/>
      <c r="CU632" s="198"/>
      <c r="CV632" s="198"/>
      <c r="CW632" s="222"/>
      <c r="CX632" s="272"/>
      <c r="CY632" s="272"/>
      <c r="CZ632" s="272"/>
      <c r="DA632" s="272"/>
      <c r="DB632" s="272"/>
      <c r="DC632" s="272"/>
      <c r="DD632" s="230" t="str">
        <f t="shared" si="86"/>
        <v/>
      </c>
      <c r="DE632" s="273">
        <f t="shared" si="87"/>
        <v>0</v>
      </c>
      <c r="DF632" s="14">
        <f t="shared" si="88"/>
        <v>0</v>
      </c>
      <c r="DG632" s="148" t="str">
        <f t="shared" si="89"/>
        <v/>
      </c>
      <c r="DH632" s="148" t="str">
        <f t="shared" si="90"/>
        <v/>
      </c>
      <c r="DI632" s="273" t="str">
        <f t="shared" si="91"/>
        <v/>
      </c>
      <c r="DJ632" s="264" t="str">
        <f t="shared" si="92"/>
        <v/>
      </c>
      <c r="DL632" s="14" t="str">
        <f>IFERROR(#REF!-AP632,"")</f>
        <v/>
      </c>
      <c r="DN632" s="274" t="str">
        <f>IFERROR(#REF!-M632,"")</f>
        <v/>
      </c>
      <c r="DO632" s="186" t="e">
        <f>IF(#REF!&gt;AQ632,0,1)</f>
        <v>#REF!</v>
      </c>
      <c r="DP632" s="186">
        <f t="shared" si="93"/>
        <v>1</v>
      </c>
      <c r="DQ632" s="186">
        <f t="shared" si="94"/>
        <v>1</v>
      </c>
      <c r="DR632" s="186"/>
      <c r="DS632" s="186"/>
      <c r="DT632" s="186"/>
      <c r="DU632" s="186"/>
      <c r="DV632" s="186"/>
      <c r="DW632" s="186"/>
      <c r="DX632" s="186"/>
      <c r="DY632" s="186"/>
      <c r="DZ632" s="186"/>
      <c r="EA632" s="186"/>
      <c r="EB632" s="186"/>
      <c r="EC632" s="186"/>
      <c r="ED632" s="186"/>
      <c r="EE632" s="186"/>
      <c r="EF632" s="186"/>
      <c r="EG632" s="186"/>
      <c r="EH632" s="186"/>
      <c r="EI632" s="186"/>
      <c r="EJ632" s="186"/>
    </row>
    <row r="633" spans="1:140" s="195" customFormat="1" ht="31.5" hidden="1" customHeight="1" x14ac:dyDescent="0.2">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95"/>
        <v/>
      </c>
      <c r="AO633" s="271" t="str">
        <f t="shared" si="96"/>
        <v/>
      </c>
      <c r="AP633" s="218"/>
      <c r="AQ633" s="219"/>
      <c r="AR633" s="217" t="str">
        <f t="shared" si="97"/>
        <v/>
      </c>
      <c r="AS633" s="217" t="str">
        <f t="shared" si="98"/>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217"/>
      <c r="CA633" s="217"/>
      <c r="CB633" s="217"/>
      <c r="CC633" s="217"/>
      <c r="CD633" s="217"/>
      <c r="CE633" s="217"/>
      <c r="CF633" s="186"/>
      <c r="CG633" s="186" t="str">
        <f t="shared" si="99"/>
        <v/>
      </c>
      <c r="CH633" s="101"/>
      <c r="CI633" s="101"/>
      <c r="CJ633" s="101"/>
      <c r="CK633" s="101"/>
      <c r="CL633" s="101"/>
      <c r="CM633" s="101"/>
      <c r="CN633" s="101"/>
      <c r="CO633" s="101"/>
      <c r="CP633" s="220" t="str">
        <f>IFERROR(ROUND((SUM(#REF!)),0),"")</f>
        <v/>
      </c>
      <c r="CQ633" s="216"/>
      <c r="CR633" s="222"/>
      <c r="CS633" s="198"/>
      <c r="CT633" s="198"/>
      <c r="CU633" s="198"/>
      <c r="CV633" s="198"/>
      <c r="CW633" s="222"/>
      <c r="CX633" s="272"/>
      <c r="CY633" s="272"/>
      <c r="CZ633" s="272"/>
      <c r="DA633" s="272"/>
      <c r="DB633" s="272"/>
      <c r="DC633" s="272"/>
      <c r="DD633" s="230" t="str">
        <f t="shared" si="86"/>
        <v/>
      </c>
      <c r="DE633" s="273">
        <f t="shared" si="87"/>
        <v>0</v>
      </c>
      <c r="DF633" s="14">
        <f t="shared" si="88"/>
        <v>0</v>
      </c>
      <c r="DG633" s="148" t="str">
        <f t="shared" si="89"/>
        <v/>
      </c>
      <c r="DH633" s="148" t="str">
        <f t="shared" si="90"/>
        <v/>
      </c>
      <c r="DI633" s="273" t="str">
        <f t="shared" si="91"/>
        <v/>
      </c>
      <c r="DJ633" s="264" t="str">
        <f t="shared" si="92"/>
        <v/>
      </c>
      <c r="DL633" s="14" t="str">
        <f>IFERROR(#REF!-AP633,"")</f>
        <v/>
      </c>
      <c r="DN633" s="274" t="str">
        <f>IFERROR(#REF!-M633,"")</f>
        <v/>
      </c>
      <c r="DO633" s="186" t="e">
        <f>IF(#REF!&gt;AQ633,0,1)</f>
        <v>#REF!</v>
      </c>
      <c r="DP633" s="186">
        <f t="shared" si="93"/>
        <v>1</v>
      </c>
      <c r="DQ633" s="186">
        <f t="shared" si="94"/>
        <v>1</v>
      </c>
      <c r="DR633" s="186"/>
      <c r="DS633" s="186"/>
      <c r="DT633" s="186"/>
      <c r="DU633" s="186"/>
      <c r="DV633" s="186"/>
      <c r="DW633" s="186"/>
      <c r="DX633" s="186"/>
      <c r="DY633" s="186"/>
      <c r="DZ633" s="186"/>
      <c r="EA633" s="186"/>
      <c r="EB633" s="186"/>
      <c r="EC633" s="186"/>
      <c r="ED633" s="186"/>
      <c r="EE633" s="186"/>
      <c r="EF633" s="186"/>
      <c r="EG633" s="186"/>
      <c r="EH633" s="186"/>
      <c r="EI633" s="186"/>
      <c r="EJ633" s="186"/>
    </row>
    <row r="634" spans="1:140" s="195" customFormat="1" ht="31.5" hidden="1" customHeight="1" x14ac:dyDescent="0.2">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95"/>
        <v/>
      </c>
      <c r="AO634" s="271" t="str">
        <f t="shared" si="96"/>
        <v/>
      </c>
      <c r="AP634" s="218"/>
      <c r="AQ634" s="219"/>
      <c r="AR634" s="217" t="str">
        <f t="shared" si="97"/>
        <v/>
      </c>
      <c r="AS634" s="217" t="str">
        <f t="shared" si="98"/>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217"/>
      <c r="CA634" s="217"/>
      <c r="CB634" s="217"/>
      <c r="CC634" s="217"/>
      <c r="CD634" s="217"/>
      <c r="CE634" s="217"/>
      <c r="CF634" s="186"/>
      <c r="CG634" s="186" t="str">
        <f t="shared" si="99"/>
        <v/>
      </c>
      <c r="CH634" s="101"/>
      <c r="CI634" s="101"/>
      <c r="CJ634" s="101"/>
      <c r="CK634" s="101"/>
      <c r="CL634" s="101"/>
      <c r="CM634" s="101"/>
      <c r="CN634" s="101"/>
      <c r="CO634" s="101"/>
      <c r="CP634" s="220" t="str">
        <f>IFERROR(ROUND((SUM(#REF!)),0),"")</f>
        <v/>
      </c>
      <c r="CQ634" s="216"/>
      <c r="CR634" s="222"/>
      <c r="CS634" s="198"/>
      <c r="CT634" s="198"/>
      <c r="CU634" s="198"/>
      <c r="CV634" s="198"/>
      <c r="CW634" s="222"/>
      <c r="CX634" s="272"/>
      <c r="CY634" s="272"/>
      <c r="CZ634" s="272"/>
      <c r="DA634" s="272"/>
      <c r="DB634" s="272"/>
      <c r="DC634" s="272"/>
      <c r="DD634" s="230" t="str">
        <f t="shared" si="86"/>
        <v/>
      </c>
      <c r="DE634" s="273">
        <f t="shared" si="87"/>
        <v>0</v>
      </c>
      <c r="DF634" s="14">
        <f t="shared" si="88"/>
        <v>0</v>
      </c>
      <c r="DG634" s="148" t="str">
        <f t="shared" si="89"/>
        <v/>
      </c>
      <c r="DH634" s="148" t="str">
        <f t="shared" si="90"/>
        <v/>
      </c>
      <c r="DI634" s="273" t="str">
        <f t="shared" si="91"/>
        <v/>
      </c>
      <c r="DJ634" s="264" t="str">
        <f t="shared" si="92"/>
        <v/>
      </c>
      <c r="DL634" s="14" t="str">
        <f>IFERROR(#REF!-AP634,"")</f>
        <v/>
      </c>
      <c r="DN634" s="274" t="str">
        <f>IFERROR(#REF!-M634,"")</f>
        <v/>
      </c>
      <c r="DO634" s="186" t="e">
        <f>IF(#REF!&gt;AQ634,0,1)</f>
        <v>#REF!</v>
      </c>
      <c r="DP634" s="186">
        <f t="shared" si="93"/>
        <v>1</v>
      </c>
      <c r="DQ634" s="186">
        <f t="shared" si="94"/>
        <v>1</v>
      </c>
      <c r="DR634" s="186"/>
      <c r="DS634" s="186"/>
      <c r="DT634" s="186"/>
      <c r="DU634" s="186"/>
      <c r="DV634" s="186"/>
      <c r="DW634" s="186"/>
      <c r="DX634" s="186"/>
      <c r="DY634" s="186"/>
      <c r="DZ634" s="186"/>
      <c r="EA634" s="186"/>
      <c r="EB634" s="186"/>
      <c r="EC634" s="186"/>
      <c r="ED634" s="186"/>
      <c r="EE634" s="186"/>
      <c r="EF634" s="186"/>
      <c r="EG634" s="186"/>
      <c r="EH634" s="186"/>
      <c r="EI634" s="186"/>
      <c r="EJ634" s="186"/>
    </row>
    <row r="635" spans="1:140" s="195" customFormat="1" ht="31.5" hidden="1" customHeight="1" x14ac:dyDescent="0.2">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95"/>
        <v/>
      </c>
      <c r="AO635" s="271" t="str">
        <f t="shared" si="96"/>
        <v/>
      </c>
      <c r="AP635" s="218"/>
      <c r="AQ635" s="219"/>
      <c r="AR635" s="217" t="str">
        <f t="shared" si="97"/>
        <v/>
      </c>
      <c r="AS635" s="217" t="str">
        <f t="shared" si="98"/>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217"/>
      <c r="CA635" s="217"/>
      <c r="CB635" s="217"/>
      <c r="CC635" s="217"/>
      <c r="CD635" s="217"/>
      <c r="CE635" s="217"/>
      <c r="CF635" s="186"/>
      <c r="CG635" s="186" t="str">
        <f t="shared" si="99"/>
        <v/>
      </c>
      <c r="CH635" s="101"/>
      <c r="CI635" s="101"/>
      <c r="CJ635" s="101"/>
      <c r="CK635" s="101"/>
      <c r="CL635" s="101"/>
      <c r="CM635" s="101"/>
      <c r="CN635" s="101"/>
      <c r="CO635" s="101"/>
      <c r="CP635" s="220" t="str">
        <f>IFERROR(ROUND((SUM(#REF!)),0),"")</f>
        <v/>
      </c>
      <c r="CQ635" s="216"/>
      <c r="CR635" s="222"/>
      <c r="CS635" s="198"/>
      <c r="CT635" s="198"/>
      <c r="CU635" s="198"/>
      <c r="CV635" s="198"/>
      <c r="CW635" s="222"/>
      <c r="CX635" s="272"/>
      <c r="CY635" s="272"/>
      <c r="CZ635" s="272"/>
      <c r="DA635" s="272"/>
      <c r="DB635" s="272"/>
      <c r="DC635" s="272"/>
      <c r="DD635" s="230" t="str">
        <f t="shared" si="86"/>
        <v/>
      </c>
      <c r="DE635" s="273">
        <f t="shared" si="87"/>
        <v>0</v>
      </c>
      <c r="DF635" s="14">
        <f t="shared" si="88"/>
        <v>0</v>
      </c>
      <c r="DG635" s="148" t="str">
        <f t="shared" si="89"/>
        <v/>
      </c>
      <c r="DH635" s="148" t="str">
        <f t="shared" si="90"/>
        <v/>
      </c>
      <c r="DI635" s="273" t="str">
        <f t="shared" si="91"/>
        <v/>
      </c>
      <c r="DJ635" s="264" t="str">
        <f t="shared" si="92"/>
        <v/>
      </c>
      <c r="DL635" s="14" t="str">
        <f>IFERROR(#REF!-AP635,"")</f>
        <v/>
      </c>
      <c r="DN635" s="274" t="str">
        <f>IFERROR(#REF!-M635,"")</f>
        <v/>
      </c>
      <c r="DO635" s="186" t="e">
        <f>IF(#REF!&gt;AQ635,0,1)</f>
        <v>#REF!</v>
      </c>
      <c r="DP635" s="186">
        <f t="shared" si="93"/>
        <v>1</v>
      </c>
      <c r="DQ635" s="186">
        <f t="shared" si="94"/>
        <v>1</v>
      </c>
      <c r="DR635" s="186"/>
      <c r="DS635" s="186"/>
      <c r="DT635" s="186"/>
      <c r="DU635" s="186"/>
      <c r="DV635" s="186"/>
      <c r="DW635" s="186"/>
      <c r="DX635" s="186"/>
      <c r="DY635" s="186"/>
      <c r="DZ635" s="186"/>
      <c r="EA635" s="186"/>
      <c r="EB635" s="186"/>
      <c r="EC635" s="186"/>
      <c r="ED635" s="186"/>
      <c r="EE635" s="186"/>
      <c r="EF635" s="186"/>
      <c r="EG635" s="186"/>
      <c r="EH635" s="186"/>
      <c r="EI635" s="186"/>
      <c r="EJ635" s="186"/>
    </row>
    <row r="636" spans="1:140" s="195" customFormat="1" ht="31.5" hidden="1" customHeight="1" x14ac:dyDescent="0.2">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95"/>
        <v/>
      </c>
      <c r="AO636" s="271" t="str">
        <f t="shared" si="96"/>
        <v/>
      </c>
      <c r="AP636" s="218"/>
      <c r="AQ636" s="219"/>
      <c r="AR636" s="217" t="str">
        <f t="shared" si="97"/>
        <v/>
      </c>
      <c r="AS636" s="217" t="str">
        <f t="shared" si="98"/>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217"/>
      <c r="CA636" s="217"/>
      <c r="CB636" s="217"/>
      <c r="CC636" s="217"/>
      <c r="CD636" s="217"/>
      <c r="CE636" s="217"/>
      <c r="CF636" s="186"/>
      <c r="CG636" s="186" t="str">
        <f t="shared" si="99"/>
        <v/>
      </c>
      <c r="CH636" s="101"/>
      <c r="CI636" s="101"/>
      <c r="CJ636" s="101"/>
      <c r="CK636" s="101"/>
      <c r="CL636" s="101"/>
      <c r="CM636" s="101"/>
      <c r="CN636" s="101"/>
      <c r="CO636" s="101"/>
      <c r="CP636" s="220" t="str">
        <f>IFERROR(ROUND((SUM(#REF!)),0),"")</f>
        <v/>
      </c>
      <c r="CQ636" s="216"/>
      <c r="CR636" s="222"/>
      <c r="CS636" s="198"/>
      <c r="CT636" s="198"/>
      <c r="CU636" s="198"/>
      <c r="CV636" s="198"/>
      <c r="CW636" s="222"/>
      <c r="CX636" s="272"/>
      <c r="CY636" s="272"/>
      <c r="CZ636" s="272"/>
      <c r="DA636" s="272"/>
      <c r="DB636" s="272"/>
      <c r="DC636" s="272"/>
      <c r="DD636" s="230" t="str">
        <f t="shared" si="86"/>
        <v/>
      </c>
      <c r="DE636" s="273">
        <f t="shared" si="87"/>
        <v>0</v>
      </c>
      <c r="DF636" s="14">
        <f t="shared" si="88"/>
        <v>0</v>
      </c>
      <c r="DG636" s="148" t="str">
        <f t="shared" si="89"/>
        <v/>
      </c>
      <c r="DH636" s="148" t="str">
        <f t="shared" si="90"/>
        <v/>
      </c>
      <c r="DI636" s="273" t="str">
        <f t="shared" si="91"/>
        <v/>
      </c>
      <c r="DJ636" s="264" t="str">
        <f t="shared" si="92"/>
        <v/>
      </c>
      <c r="DL636" s="14" t="str">
        <f>IFERROR(#REF!-AP636,"")</f>
        <v/>
      </c>
      <c r="DN636" s="274" t="str">
        <f>IFERROR(#REF!-M636,"")</f>
        <v/>
      </c>
      <c r="DO636" s="186" t="e">
        <f>IF(#REF!&gt;AQ636,0,1)</f>
        <v>#REF!</v>
      </c>
      <c r="DP636" s="186">
        <f t="shared" si="93"/>
        <v>1</v>
      </c>
      <c r="DQ636" s="186">
        <f t="shared" si="94"/>
        <v>1</v>
      </c>
      <c r="DR636" s="186"/>
      <c r="DS636" s="186"/>
      <c r="DT636" s="186"/>
      <c r="DU636" s="186"/>
      <c r="DV636" s="186"/>
      <c r="DW636" s="186"/>
      <c r="DX636" s="186"/>
      <c r="DY636" s="186"/>
      <c r="DZ636" s="186"/>
      <c r="EA636" s="186"/>
      <c r="EB636" s="186"/>
      <c r="EC636" s="186"/>
      <c r="ED636" s="186"/>
      <c r="EE636" s="186"/>
      <c r="EF636" s="186"/>
      <c r="EG636" s="186"/>
      <c r="EH636" s="186"/>
      <c r="EI636" s="186"/>
      <c r="EJ636" s="186"/>
    </row>
    <row r="637" spans="1:140" s="195" customFormat="1" ht="31.5" hidden="1" customHeight="1" x14ac:dyDescent="0.2">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95"/>
        <v/>
      </c>
      <c r="AO637" s="271" t="str">
        <f t="shared" si="96"/>
        <v/>
      </c>
      <c r="AP637" s="218"/>
      <c r="AQ637" s="219"/>
      <c r="AR637" s="217" t="str">
        <f t="shared" si="97"/>
        <v/>
      </c>
      <c r="AS637" s="217" t="str">
        <f t="shared" si="98"/>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217"/>
      <c r="CA637" s="217"/>
      <c r="CB637" s="217"/>
      <c r="CC637" s="217"/>
      <c r="CD637" s="217"/>
      <c r="CE637" s="217"/>
      <c r="CF637" s="186"/>
      <c r="CG637" s="186" t="str">
        <f t="shared" si="99"/>
        <v/>
      </c>
      <c r="CH637" s="101"/>
      <c r="CI637" s="101"/>
      <c r="CJ637" s="101"/>
      <c r="CK637" s="101"/>
      <c r="CL637" s="101"/>
      <c r="CM637" s="101"/>
      <c r="CN637" s="101"/>
      <c r="CO637" s="101"/>
      <c r="CP637" s="220" t="str">
        <f>IFERROR(ROUND((SUM(#REF!)),0),"")</f>
        <v/>
      </c>
      <c r="CQ637" s="216"/>
      <c r="CR637" s="222"/>
      <c r="CS637" s="198"/>
      <c r="CT637" s="198"/>
      <c r="CU637" s="198"/>
      <c r="CV637" s="198"/>
      <c r="CW637" s="222"/>
      <c r="CX637" s="272"/>
      <c r="CY637" s="272"/>
      <c r="CZ637" s="272"/>
      <c r="DA637" s="272"/>
      <c r="DB637" s="272"/>
      <c r="DC637" s="272"/>
      <c r="DD637" s="230" t="str">
        <f t="shared" si="86"/>
        <v/>
      </c>
      <c r="DE637" s="273">
        <f t="shared" si="87"/>
        <v>0</v>
      </c>
      <c r="DF637" s="14">
        <f t="shared" si="88"/>
        <v>0</v>
      </c>
      <c r="DG637" s="148" t="str">
        <f t="shared" si="89"/>
        <v/>
      </c>
      <c r="DH637" s="148" t="str">
        <f t="shared" si="90"/>
        <v/>
      </c>
      <c r="DI637" s="273" t="str">
        <f t="shared" si="91"/>
        <v/>
      </c>
      <c r="DJ637" s="264" t="str">
        <f t="shared" si="92"/>
        <v/>
      </c>
      <c r="DL637" s="14" t="str">
        <f>IFERROR(#REF!-AP637,"")</f>
        <v/>
      </c>
      <c r="DN637" s="274" t="str">
        <f>IFERROR(#REF!-M637,"")</f>
        <v/>
      </c>
      <c r="DO637" s="186" t="e">
        <f>IF(#REF!&gt;AQ637,0,1)</f>
        <v>#REF!</v>
      </c>
      <c r="DP637" s="186">
        <f t="shared" si="93"/>
        <v>1</v>
      </c>
      <c r="DQ637" s="186">
        <f t="shared" si="94"/>
        <v>1</v>
      </c>
      <c r="DR637" s="186"/>
      <c r="DS637" s="186"/>
      <c r="DT637" s="186"/>
      <c r="DU637" s="186"/>
      <c r="DV637" s="186"/>
      <c r="DW637" s="186"/>
      <c r="DX637" s="186"/>
      <c r="DY637" s="186"/>
      <c r="DZ637" s="186"/>
      <c r="EA637" s="186"/>
      <c r="EB637" s="186"/>
      <c r="EC637" s="186"/>
      <c r="ED637" s="186"/>
      <c r="EE637" s="186"/>
      <c r="EF637" s="186"/>
      <c r="EG637" s="186"/>
      <c r="EH637" s="186"/>
      <c r="EI637" s="186"/>
      <c r="EJ637" s="186"/>
    </row>
    <row r="638" spans="1:140" s="195" customFormat="1" ht="31.5" hidden="1" customHeight="1" x14ac:dyDescent="0.2">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95"/>
        <v/>
      </c>
      <c r="AO638" s="271" t="str">
        <f t="shared" si="96"/>
        <v/>
      </c>
      <c r="AP638" s="218"/>
      <c r="AQ638" s="219"/>
      <c r="AR638" s="217" t="str">
        <f t="shared" si="97"/>
        <v/>
      </c>
      <c r="AS638" s="217" t="str">
        <f t="shared" si="98"/>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217"/>
      <c r="CA638" s="217"/>
      <c r="CB638" s="217"/>
      <c r="CC638" s="217"/>
      <c r="CD638" s="217"/>
      <c r="CE638" s="217"/>
      <c r="CF638" s="186"/>
      <c r="CG638" s="186" t="str">
        <f t="shared" si="99"/>
        <v/>
      </c>
      <c r="CH638" s="101"/>
      <c r="CI638" s="101"/>
      <c r="CJ638" s="101"/>
      <c r="CK638" s="101"/>
      <c r="CL638" s="101"/>
      <c r="CM638" s="101"/>
      <c r="CN638" s="101"/>
      <c r="CO638" s="101"/>
      <c r="CP638" s="220" t="str">
        <f>IFERROR(ROUND((SUM(#REF!)),0),"")</f>
        <v/>
      </c>
      <c r="CQ638" s="216"/>
      <c r="CR638" s="222"/>
      <c r="CS638" s="198"/>
      <c r="CT638" s="198"/>
      <c r="CU638" s="198"/>
      <c r="CV638" s="198"/>
      <c r="CW638" s="222"/>
      <c r="CX638" s="272"/>
      <c r="CY638" s="272"/>
      <c r="CZ638" s="272"/>
      <c r="DA638" s="272"/>
      <c r="DB638" s="272"/>
      <c r="DC638" s="272"/>
      <c r="DD638" s="230" t="str">
        <f t="shared" si="86"/>
        <v/>
      </c>
      <c r="DE638" s="273">
        <f t="shared" si="87"/>
        <v>0</v>
      </c>
      <c r="DF638" s="14">
        <f t="shared" si="88"/>
        <v>0</v>
      </c>
      <c r="DG638" s="148" t="str">
        <f t="shared" si="89"/>
        <v/>
      </c>
      <c r="DH638" s="148" t="str">
        <f t="shared" si="90"/>
        <v/>
      </c>
      <c r="DI638" s="273" t="str">
        <f t="shared" si="91"/>
        <v/>
      </c>
      <c r="DJ638" s="264" t="str">
        <f t="shared" si="92"/>
        <v/>
      </c>
      <c r="DL638" s="14" t="str">
        <f>IFERROR(#REF!-AP638,"")</f>
        <v/>
      </c>
      <c r="DN638" s="274" t="str">
        <f>IFERROR(#REF!-M638,"")</f>
        <v/>
      </c>
      <c r="DO638" s="186" t="e">
        <f>IF(#REF!&gt;AQ638,0,1)</f>
        <v>#REF!</v>
      </c>
      <c r="DP638" s="186">
        <f t="shared" si="93"/>
        <v>1</v>
      </c>
      <c r="DQ638" s="186">
        <f t="shared" si="94"/>
        <v>1</v>
      </c>
      <c r="DR638" s="186"/>
      <c r="DS638" s="186"/>
      <c r="DT638" s="186"/>
      <c r="DU638" s="186"/>
      <c r="DV638" s="186"/>
      <c r="DW638" s="186"/>
      <c r="DX638" s="186"/>
      <c r="DY638" s="186"/>
      <c r="DZ638" s="186"/>
      <c r="EA638" s="186"/>
      <c r="EB638" s="186"/>
      <c r="EC638" s="186"/>
      <c r="ED638" s="186"/>
      <c r="EE638" s="186"/>
      <c r="EF638" s="186"/>
      <c r="EG638" s="186"/>
      <c r="EH638" s="186"/>
      <c r="EI638" s="186"/>
      <c r="EJ638" s="186"/>
    </row>
    <row r="639" spans="1:140" s="195" customFormat="1" ht="31.5" hidden="1" customHeight="1" x14ac:dyDescent="0.2">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95"/>
        <v/>
      </c>
      <c r="AO639" s="271" t="str">
        <f t="shared" si="96"/>
        <v/>
      </c>
      <c r="AP639" s="218"/>
      <c r="AQ639" s="219"/>
      <c r="AR639" s="217" t="str">
        <f t="shared" si="97"/>
        <v/>
      </c>
      <c r="AS639" s="217" t="str">
        <f t="shared" si="98"/>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217"/>
      <c r="CA639" s="217"/>
      <c r="CB639" s="217"/>
      <c r="CC639" s="217"/>
      <c r="CD639" s="217"/>
      <c r="CE639" s="217"/>
      <c r="CF639" s="186"/>
      <c r="CG639" s="186" t="str">
        <f t="shared" si="99"/>
        <v/>
      </c>
      <c r="CH639" s="101"/>
      <c r="CI639" s="101"/>
      <c r="CJ639" s="101"/>
      <c r="CK639" s="101"/>
      <c r="CL639" s="101"/>
      <c r="CM639" s="101"/>
      <c r="CN639" s="101"/>
      <c r="CO639" s="101"/>
      <c r="CP639" s="220" t="str">
        <f>IFERROR(ROUND((SUM(#REF!)),0),"")</f>
        <v/>
      </c>
      <c r="CQ639" s="216"/>
      <c r="CR639" s="222"/>
      <c r="CS639" s="198"/>
      <c r="CT639" s="198"/>
      <c r="CU639" s="198"/>
      <c r="CV639" s="198"/>
      <c r="CW639" s="222"/>
      <c r="CX639" s="272"/>
      <c r="CY639" s="272"/>
      <c r="CZ639" s="272"/>
      <c r="DA639" s="272"/>
      <c r="DB639" s="272"/>
      <c r="DC639" s="272"/>
      <c r="DD639" s="230" t="str">
        <f t="shared" si="86"/>
        <v/>
      </c>
      <c r="DE639" s="273">
        <f t="shared" si="87"/>
        <v>0</v>
      </c>
      <c r="DF639" s="14">
        <f t="shared" si="88"/>
        <v>0</v>
      </c>
      <c r="DG639" s="148" t="str">
        <f t="shared" si="89"/>
        <v/>
      </c>
      <c r="DH639" s="148" t="str">
        <f t="shared" si="90"/>
        <v/>
      </c>
      <c r="DI639" s="273" t="str">
        <f t="shared" si="91"/>
        <v/>
      </c>
      <c r="DJ639" s="264" t="str">
        <f t="shared" si="92"/>
        <v/>
      </c>
      <c r="DL639" s="14" t="str">
        <f>IFERROR(#REF!-AP639,"")</f>
        <v/>
      </c>
      <c r="DN639" s="274" t="str">
        <f>IFERROR(#REF!-M639,"")</f>
        <v/>
      </c>
      <c r="DO639" s="186" t="e">
        <f>IF(#REF!&gt;AQ639,0,1)</f>
        <v>#REF!</v>
      </c>
      <c r="DP639" s="186">
        <f t="shared" si="93"/>
        <v>1</v>
      </c>
      <c r="DQ639" s="186">
        <f t="shared" si="94"/>
        <v>1</v>
      </c>
      <c r="DR639" s="186"/>
      <c r="DS639" s="186"/>
      <c r="DT639" s="186"/>
      <c r="DU639" s="186"/>
      <c r="DV639" s="186"/>
      <c r="DW639" s="186"/>
      <c r="DX639" s="186"/>
      <c r="DY639" s="186"/>
      <c r="DZ639" s="186"/>
      <c r="EA639" s="186"/>
      <c r="EB639" s="186"/>
      <c r="EC639" s="186"/>
      <c r="ED639" s="186"/>
      <c r="EE639" s="186"/>
      <c r="EF639" s="186"/>
      <c r="EG639" s="186"/>
      <c r="EH639" s="186"/>
      <c r="EI639" s="186"/>
      <c r="EJ639" s="186"/>
    </row>
    <row r="640" spans="1:140" s="195" customFormat="1" ht="31.5" hidden="1" customHeight="1" x14ac:dyDescent="0.2">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95"/>
        <v/>
      </c>
      <c r="AO640" s="271" t="str">
        <f t="shared" si="96"/>
        <v/>
      </c>
      <c r="AP640" s="218"/>
      <c r="AQ640" s="219"/>
      <c r="AR640" s="217" t="str">
        <f t="shared" si="97"/>
        <v/>
      </c>
      <c r="AS640" s="217" t="str">
        <f t="shared" si="98"/>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217"/>
      <c r="CA640" s="217"/>
      <c r="CB640" s="217"/>
      <c r="CC640" s="217"/>
      <c r="CD640" s="217"/>
      <c r="CE640" s="217"/>
      <c r="CF640" s="186"/>
      <c r="CG640" s="186" t="str">
        <f t="shared" si="99"/>
        <v/>
      </c>
      <c r="CH640" s="101"/>
      <c r="CI640" s="101"/>
      <c r="CJ640" s="101"/>
      <c r="CK640" s="101"/>
      <c r="CL640" s="101"/>
      <c r="CM640" s="101"/>
      <c r="CN640" s="101"/>
      <c r="CO640" s="101"/>
      <c r="CP640" s="220" t="str">
        <f>IFERROR(ROUND((SUM(#REF!)),0),"")</f>
        <v/>
      </c>
      <c r="CQ640" s="216"/>
      <c r="CR640" s="222"/>
      <c r="CS640" s="198"/>
      <c r="CT640" s="198"/>
      <c r="CU640" s="198"/>
      <c r="CV640" s="198"/>
      <c r="CW640" s="222"/>
      <c r="CX640" s="272"/>
      <c r="CY640" s="272"/>
      <c r="CZ640" s="272"/>
      <c r="DA640" s="272"/>
      <c r="DB640" s="272"/>
      <c r="DC640" s="272"/>
      <c r="DD640" s="230" t="str">
        <f t="shared" si="86"/>
        <v/>
      </c>
      <c r="DE640" s="273">
        <f t="shared" si="87"/>
        <v>0</v>
      </c>
      <c r="DF640" s="14">
        <f t="shared" si="88"/>
        <v>0</v>
      </c>
      <c r="DG640" s="148" t="str">
        <f t="shared" si="89"/>
        <v/>
      </c>
      <c r="DH640" s="148" t="str">
        <f t="shared" si="90"/>
        <v/>
      </c>
      <c r="DI640" s="273" t="str">
        <f t="shared" si="91"/>
        <v/>
      </c>
      <c r="DJ640" s="264" t="str">
        <f t="shared" si="92"/>
        <v/>
      </c>
      <c r="DL640" s="14" t="str">
        <f>IFERROR(#REF!-AP640,"")</f>
        <v/>
      </c>
      <c r="DN640" s="274" t="str">
        <f>IFERROR(#REF!-M640,"")</f>
        <v/>
      </c>
      <c r="DO640" s="186" t="e">
        <f>IF(#REF!&gt;AQ640,0,1)</f>
        <v>#REF!</v>
      </c>
      <c r="DP640" s="186">
        <f t="shared" si="93"/>
        <v>1</v>
      </c>
      <c r="DQ640" s="186">
        <f t="shared" si="94"/>
        <v>1</v>
      </c>
      <c r="DR640" s="186"/>
      <c r="DS640" s="186"/>
      <c r="DT640" s="186"/>
      <c r="DU640" s="186"/>
      <c r="DV640" s="186"/>
      <c r="DW640" s="186"/>
      <c r="DX640" s="186"/>
      <c r="DY640" s="186"/>
      <c r="DZ640" s="186"/>
      <c r="EA640" s="186"/>
      <c r="EB640" s="186"/>
      <c r="EC640" s="186"/>
      <c r="ED640" s="186"/>
      <c r="EE640" s="186"/>
      <c r="EF640" s="186"/>
      <c r="EG640" s="186"/>
      <c r="EH640" s="186"/>
      <c r="EI640" s="186"/>
      <c r="EJ640" s="186"/>
    </row>
    <row r="641" spans="1:140" s="195" customFormat="1" ht="31.5" hidden="1" customHeight="1" x14ac:dyDescent="0.2">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95"/>
        <v/>
      </c>
      <c r="AO641" s="271" t="str">
        <f t="shared" si="96"/>
        <v/>
      </c>
      <c r="AP641" s="218"/>
      <c r="AQ641" s="219"/>
      <c r="AR641" s="217" t="str">
        <f t="shared" si="97"/>
        <v/>
      </c>
      <c r="AS641" s="217" t="str">
        <f t="shared" si="98"/>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217"/>
      <c r="CA641" s="217"/>
      <c r="CB641" s="217"/>
      <c r="CC641" s="217"/>
      <c r="CD641" s="217"/>
      <c r="CE641" s="217"/>
      <c r="CF641" s="186"/>
      <c r="CG641" s="186" t="str">
        <f t="shared" si="99"/>
        <v/>
      </c>
      <c r="CH641" s="101"/>
      <c r="CI641" s="101"/>
      <c r="CJ641" s="101"/>
      <c r="CK641" s="101"/>
      <c r="CL641" s="101"/>
      <c r="CM641" s="101"/>
      <c r="CN641" s="101"/>
      <c r="CO641" s="101"/>
      <c r="CP641" s="220" t="str">
        <f>IFERROR(ROUND((SUM(#REF!)),0),"")</f>
        <v/>
      </c>
      <c r="CQ641" s="216"/>
      <c r="CR641" s="222"/>
      <c r="CS641" s="198"/>
      <c r="CT641" s="198"/>
      <c r="CU641" s="198"/>
      <c r="CV641" s="198"/>
      <c r="CW641" s="222"/>
      <c r="CX641" s="272"/>
      <c r="CY641" s="272"/>
      <c r="CZ641" s="272"/>
      <c r="DA641" s="272"/>
      <c r="DB641" s="272"/>
      <c r="DC641" s="272"/>
      <c r="DD641" s="230" t="str">
        <f t="shared" si="86"/>
        <v/>
      </c>
      <c r="DE641" s="273">
        <f t="shared" si="87"/>
        <v>0</v>
      </c>
      <c r="DF641" s="14">
        <f t="shared" si="88"/>
        <v>0</v>
      </c>
      <c r="DG641" s="148" t="str">
        <f t="shared" si="89"/>
        <v/>
      </c>
      <c r="DH641" s="148" t="str">
        <f t="shared" si="90"/>
        <v/>
      </c>
      <c r="DI641" s="273" t="str">
        <f t="shared" si="91"/>
        <v/>
      </c>
      <c r="DJ641" s="264" t="str">
        <f t="shared" si="92"/>
        <v/>
      </c>
      <c r="DL641" s="14" t="str">
        <f>IFERROR(#REF!-AP641,"")</f>
        <v/>
      </c>
      <c r="DN641" s="274" t="str">
        <f>IFERROR(#REF!-M641,"")</f>
        <v/>
      </c>
      <c r="DO641" s="186" t="e">
        <f>IF(#REF!&gt;AQ641,0,1)</f>
        <v>#REF!</v>
      </c>
      <c r="DP641" s="186">
        <f t="shared" si="93"/>
        <v>1</v>
      </c>
      <c r="DQ641" s="186">
        <f t="shared" si="94"/>
        <v>1</v>
      </c>
      <c r="DR641" s="186"/>
      <c r="DS641" s="186"/>
      <c r="DT641" s="186"/>
      <c r="DU641" s="186"/>
      <c r="DV641" s="186"/>
      <c r="DW641" s="186"/>
      <c r="DX641" s="186"/>
      <c r="DY641" s="186"/>
      <c r="DZ641" s="186"/>
      <c r="EA641" s="186"/>
      <c r="EB641" s="186"/>
      <c r="EC641" s="186"/>
      <c r="ED641" s="186"/>
      <c r="EE641" s="186"/>
      <c r="EF641" s="186"/>
      <c r="EG641" s="186"/>
      <c r="EH641" s="186"/>
      <c r="EI641" s="186"/>
      <c r="EJ641" s="186"/>
    </row>
    <row r="642" spans="1:140" s="195" customFormat="1" ht="31.5" hidden="1" customHeight="1" x14ac:dyDescent="0.2">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95"/>
        <v/>
      </c>
      <c r="AO642" s="271" t="str">
        <f t="shared" si="96"/>
        <v/>
      </c>
      <c r="AP642" s="218"/>
      <c r="AQ642" s="219"/>
      <c r="AR642" s="217" t="str">
        <f t="shared" si="97"/>
        <v/>
      </c>
      <c r="AS642" s="217" t="str">
        <f t="shared" si="98"/>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217"/>
      <c r="CA642" s="217"/>
      <c r="CB642" s="217"/>
      <c r="CC642" s="217"/>
      <c r="CD642" s="217"/>
      <c r="CE642" s="217"/>
      <c r="CF642" s="186"/>
      <c r="CG642" s="186" t="str">
        <f t="shared" si="99"/>
        <v/>
      </c>
      <c r="CH642" s="101"/>
      <c r="CI642" s="101"/>
      <c r="CJ642" s="101"/>
      <c r="CK642" s="101"/>
      <c r="CL642" s="101"/>
      <c r="CM642" s="101"/>
      <c r="CN642" s="101"/>
      <c r="CO642" s="101"/>
      <c r="CP642" s="220" t="str">
        <f>IFERROR(ROUND((SUM(#REF!)),0),"")</f>
        <v/>
      </c>
      <c r="CQ642" s="216"/>
      <c r="CR642" s="222"/>
      <c r="CS642" s="198"/>
      <c r="CT642" s="198"/>
      <c r="CU642" s="198"/>
      <c r="CV642" s="198"/>
      <c r="CW642" s="222"/>
      <c r="CX642" s="272"/>
      <c r="CY642" s="272"/>
      <c r="CZ642" s="272"/>
      <c r="DA642" s="272"/>
      <c r="DB642" s="272"/>
      <c r="DC642" s="272"/>
      <c r="DD642" s="230" t="str">
        <f t="shared" si="86"/>
        <v/>
      </c>
      <c r="DE642" s="273">
        <f t="shared" si="87"/>
        <v>0</v>
      </c>
      <c r="DF642" s="14">
        <f t="shared" si="88"/>
        <v>0</v>
      </c>
      <c r="DG642" s="148" t="str">
        <f t="shared" si="89"/>
        <v/>
      </c>
      <c r="DH642" s="148" t="str">
        <f t="shared" si="90"/>
        <v/>
      </c>
      <c r="DI642" s="273" t="str">
        <f t="shared" si="91"/>
        <v/>
      </c>
      <c r="DJ642" s="264" t="str">
        <f t="shared" si="92"/>
        <v/>
      </c>
      <c r="DL642" s="14" t="str">
        <f>IFERROR(#REF!-AP642,"")</f>
        <v/>
      </c>
      <c r="DN642" s="274" t="str">
        <f>IFERROR(#REF!-M642,"")</f>
        <v/>
      </c>
      <c r="DO642" s="186" t="e">
        <f>IF(#REF!&gt;AQ642,0,1)</f>
        <v>#REF!</v>
      </c>
      <c r="DP642" s="186">
        <f t="shared" si="93"/>
        <v>1</v>
      </c>
      <c r="DQ642" s="186">
        <f t="shared" si="94"/>
        <v>1</v>
      </c>
      <c r="DR642" s="186"/>
      <c r="DS642" s="186"/>
      <c r="DT642" s="186"/>
      <c r="DU642" s="186"/>
      <c r="DV642" s="186"/>
      <c r="DW642" s="186"/>
      <c r="DX642" s="186"/>
      <c r="DY642" s="186"/>
      <c r="DZ642" s="186"/>
      <c r="EA642" s="186"/>
      <c r="EB642" s="186"/>
      <c r="EC642" s="186"/>
      <c r="ED642" s="186"/>
      <c r="EE642" s="186"/>
      <c r="EF642" s="186"/>
      <c r="EG642" s="186"/>
      <c r="EH642" s="186"/>
      <c r="EI642" s="186"/>
      <c r="EJ642" s="186"/>
    </row>
    <row r="643" spans="1:140" s="195" customFormat="1" ht="31.5" hidden="1" customHeight="1" x14ac:dyDescent="0.2">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95"/>
        <v/>
      </c>
      <c r="AO643" s="271" t="str">
        <f t="shared" si="96"/>
        <v/>
      </c>
      <c r="AP643" s="218"/>
      <c r="AQ643" s="219"/>
      <c r="AR643" s="217" t="str">
        <f t="shared" si="97"/>
        <v/>
      </c>
      <c r="AS643" s="217" t="str">
        <f t="shared" si="98"/>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217"/>
      <c r="CA643" s="217"/>
      <c r="CB643" s="217"/>
      <c r="CC643" s="217"/>
      <c r="CD643" s="217"/>
      <c r="CE643" s="217"/>
      <c r="CF643" s="186"/>
      <c r="CG643" s="186" t="str">
        <f t="shared" si="99"/>
        <v/>
      </c>
      <c r="CH643" s="101"/>
      <c r="CI643" s="101"/>
      <c r="CJ643" s="101"/>
      <c r="CK643" s="101"/>
      <c r="CL643" s="101"/>
      <c r="CM643" s="101"/>
      <c r="CN643" s="101"/>
      <c r="CO643" s="101"/>
      <c r="CP643" s="220" t="str">
        <f>IFERROR(ROUND((SUM(#REF!)),0),"")</f>
        <v/>
      </c>
      <c r="CQ643" s="216"/>
      <c r="CR643" s="222"/>
      <c r="CS643" s="198"/>
      <c r="CT643" s="198"/>
      <c r="CU643" s="198"/>
      <c r="CV643" s="198"/>
      <c r="CW643" s="222"/>
      <c r="CX643" s="272"/>
      <c r="CY643" s="272"/>
      <c r="CZ643" s="272"/>
      <c r="DA643" s="272"/>
      <c r="DB643" s="272"/>
      <c r="DC643" s="272"/>
      <c r="DD643" s="230" t="str">
        <f t="shared" si="86"/>
        <v/>
      </c>
      <c r="DE643" s="273">
        <f t="shared" si="87"/>
        <v>0</v>
      </c>
      <c r="DF643" s="14">
        <f t="shared" si="88"/>
        <v>0</v>
      </c>
      <c r="DG643" s="148" t="str">
        <f t="shared" si="89"/>
        <v/>
      </c>
      <c r="DH643" s="148" t="str">
        <f t="shared" si="90"/>
        <v/>
      </c>
      <c r="DI643" s="273" t="str">
        <f t="shared" si="91"/>
        <v/>
      </c>
      <c r="DJ643" s="264" t="str">
        <f t="shared" si="92"/>
        <v/>
      </c>
      <c r="DL643" s="14" t="str">
        <f>IFERROR(#REF!-AP643,"")</f>
        <v/>
      </c>
      <c r="DN643" s="274" t="str">
        <f>IFERROR(#REF!-M643,"")</f>
        <v/>
      </c>
      <c r="DO643" s="186" t="e">
        <f>IF(#REF!&gt;AQ643,0,1)</f>
        <v>#REF!</v>
      </c>
      <c r="DP643" s="186">
        <f t="shared" si="93"/>
        <v>1</v>
      </c>
      <c r="DQ643" s="186">
        <f t="shared" si="94"/>
        <v>1</v>
      </c>
      <c r="DR643" s="186"/>
      <c r="DS643" s="186"/>
      <c r="DT643" s="186"/>
      <c r="DU643" s="186"/>
      <c r="DV643" s="186"/>
      <c r="DW643" s="186"/>
      <c r="DX643" s="186"/>
      <c r="DY643" s="186"/>
      <c r="DZ643" s="186"/>
      <c r="EA643" s="186"/>
      <c r="EB643" s="186"/>
      <c r="EC643" s="186"/>
      <c r="ED643" s="186"/>
      <c r="EE643" s="186"/>
      <c r="EF643" s="186"/>
      <c r="EG643" s="186"/>
      <c r="EH643" s="186"/>
      <c r="EI643" s="186"/>
      <c r="EJ643" s="186"/>
    </row>
    <row r="644" spans="1:140" s="195" customFormat="1" ht="31.5" hidden="1" customHeight="1" x14ac:dyDescent="0.2">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si="95"/>
        <v/>
      </c>
      <c r="AO644" s="271" t="str">
        <f t="shared" si="96"/>
        <v/>
      </c>
      <c r="AP644" s="218"/>
      <c r="AQ644" s="219"/>
      <c r="AR644" s="217" t="str">
        <f t="shared" si="97"/>
        <v/>
      </c>
      <c r="AS644" s="217" t="str">
        <f t="shared" si="98"/>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217"/>
      <c r="CA644" s="217"/>
      <c r="CB644" s="217"/>
      <c r="CC644" s="217"/>
      <c r="CD644" s="217"/>
      <c r="CE644" s="217"/>
      <c r="CF644" s="186"/>
      <c r="CG644" s="186" t="str">
        <f t="shared" si="99"/>
        <v/>
      </c>
      <c r="CH644" s="101"/>
      <c r="CI644" s="101"/>
      <c r="CJ644" s="101"/>
      <c r="CK644" s="101"/>
      <c r="CL644" s="101"/>
      <c r="CM644" s="101"/>
      <c r="CN644" s="101"/>
      <c r="CO644" s="101"/>
      <c r="CP644" s="220" t="str">
        <f>IFERROR(ROUND((SUM(#REF!)),0),"")</f>
        <v/>
      </c>
      <c r="CQ644" s="216"/>
      <c r="CR644" s="222"/>
      <c r="CS644" s="198"/>
      <c r="CT644" s="198"/>
      <c r="CU644" s="198"/>
      <c r="CV644" s="198"/>
      <c r="CW644" s="222"/>
      <c r="CX644" s="272"/>
      <c r="CY644" s="272"/>
      <c r="CZ644" s="272"/>
      <c r="DA644" s="272"/>
      <c r="DB644" s="272"/>
      <c r="DC644" s="272"/>
      <c r="DD644" s="230" t="str">
        <f t="shared" ref="DD644:DD707" si="100">IFERROR((AN644-M644)/M644,"")</f>
        <v/>
      </c>
      <c r="DE644" s="273">
        <f t="shared" ref="DE644:DE707" si="101">AV644+BH644</f>
        <v>0</v>
      </c>
      <c r="DF644" s="14">
        <f t="shared" ref="DF644:DF707" si="102">SUM(BI644:BQ644,AW644:BE644)</f>
        <v>0</v>
      </c>
      <c r="DG644" s="148" t="str">
        <f t="shared" ref="DG644:DG707" si="103">IFERROR(ROUND(DF644/L644,0),"")</f>
        <v/>
      </c>
      <c r="DH644" s="148" t="str">
        <f t="shared" ref="DH644:DH707" si="104">IFERROR(ROUND(CP644/AR644,1),"")</f>
        <v/>
      </c>
      <c r="DI644" s="273" t="str">
        <f t="shared" ref="DI644:DI707" si="105">IFERROR(DE644+DG644,"")</f>
        <v/>
      </c>
      <c r="DJ644" s="264" t="str">
        <f t="shared" ref="DJ644:DJ707" si="106">IFERROR(DG644/DI644,"")</f>
        <v/>
      </c>
      <c r="DL644" s="14" t="str">
        <f>IFERROR(#REF!-AP644,"")</f>
        <v/>
      </c>
      <c r="DN644" s="274" t="str">
        <f>IFERROR(#REF!-M644,"")</f>
        <v/>
      </c>
      <c r="DO644" s="186" t="e">
        <f>IF(#REF!&gt;AQ644,0,1)</f>
        <v>#REF!</v>
      </c>
      <c r="DP644" s="186">
        <f t="shared" ref="DP644:DP707" si="107">IF(AO644&lt;N644,0,1)</f>
        <v>1</v>
      </c>
      <c r="DQ644" s="186">
        <f t="shared" ref="DQ644:DQ707" si="108">IF(AO644&gt;O644,0,1)</f>
        <v>1</v>
      </c>
      <c r="DR644" s="186"/>
      <c r="DS644" s="186"/>
      <c r="DT644" s="186"/>
      <c r="DU644" s="186"/>
      <c r="DV644" s="186"/>
      <c r="DW644" s="186"/>
      <c r="DX644" s="186"/>
      <c r="DY644" s="186"/>
      <c r="DZ644" s="186"/>
      <c r="EA644" s="186"/>
      <c r="EB644" s="186"/>
      <c r="EC644" s="186"/>
      <c r="ED644" s="186"/>
      <c r="EE644" s="186"/>
      <c r="EF644" s="186"/>
      <c r="EG644" s="186"/>
      <c r="EH644" s="186"/>
      <c r="EI644" s="186"/>
      <c r="EJ644" s="186"/>
    </row>
    <row r="645" spans="1:140" s="195" customFormat="1" ht="31.5" hidden="1" customHeight="1" x14ac:dyDescent="0.2">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95"/>
        <v/>
      </c>
      <c r="AO645" s="271" t="str">
        <f t="shared" si="96"/>
        <v/>
      </c>
      <c r="AP645" s="218"/>
      <c r="AQ645" s="219"/>
      <c r="AR645" s="217" t="str">
        <f t="shared" si="97"/>
        <v/>
      </c>
      <c r="AS645" s="217" t="str">
        <f t="shared" si="98"/>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217"/>
      <c r="CA645" s="217"/>
      <c r="CB645" s="217"/>
      <c r="CC645" s="217"/>
      <c r="CD645" s="217"/>
      <c r="CE645" s="217"/>
      <c r="CF645" s="186"/>
      <c r="CG645" s="186" t="str">
        <f t="shared" si="99"/>
        <v/>
      </c>
      <c r="CH645" s="101"/>
      <c r="CI645" s="101"/>
      <c r="CJ645" s="101"/>
      <c r="CK645" s="101"/>
      <c r="CL645" s="101"/>
      <c r="CM645" s="101"/>
      <c r="CN645" s="101"/>
      <c r="CO645" s="101"/>
      <c r="CP645" s="220" t="str">
        <f>IFERROR(ROUND((SUM(#REF!)),0),"")</f>
        <v/>
      </c>
      <c r="CQ645" s="216"/>
      <c r="CR645" s="222"/>
      <c r="CS645" s="198"/>
      <c r="CT645" s="198"/>
      <c r="CU645" s="198"/>
      <c r="CV645" s="198"/>
      <c r="CW645" s="222"/>
      <c r="CX645" s="272"/>
      <c r="CY645" s="272"/>
      <c r="CZ645" s="272"/>
      <c r="DA645" s="272"/>
      <c r="DB645" s="272"/>
      <c r="DC645" s="272"/>
      <c r="DD645" s="230" t="str">
        <f t="shared" si="100"/>
        <v/>
      </c>
      <c r="DE645" s="273">
        <f t="shared" si="101"/>
        <v>0</v>
      </c>
      <c r="DF645" s="14">
        <f t="shared" si="102"/>
        <v>0</v>
      </c>
      <c r="DG645" s="148" t="str">
        <f t="shared" si="103"/>
        <v/>
      </c>
      <c r="DH645" s="148" t="str">
        <f t="shared" si="104"/>
        <v/>
      </c>
      <c r="DI645" s="273" t="str">
        <f t="shared" si="105"/>
        <v/>
      </c>
      <c r="DJ645" s="264" t="str">
        <f t="shared" si="106"/>
        <v/>
      </c>
      <c r="DL645" s="14" t="str">
        <f>IFERROR(#REF!-AP645,"")</f>
        <v/>
      </c>
      <c r="DN645" s="274" t="str">
        <f>IFERROR(#REF!-M645,"")</f>
        <v/>
      </c>
      <c r="DO645" s="186" t="e">
        <f>IF(#REF!&gt;AQ645,0,1)</f>
        <v>#REF!</v>
      </c>
      <c r="DP645" s="186">
        <f t="shared" si="107"/>
        <v>1</v>
      </c>
      <c r="DQ645" s="186">
        <f t="shared" si="108"/>
        <v>1</v>
      </c>
      <c r="DR645" s="186"/>
      <c r="DS645" s="186"/>
      <c r="DT645" s="186"/>
      <c r="DU645" s="186"/>
      <c r="DV645" s="186"/>
      <c r="DW645" s="186"/>
      <c r="DX645" s="186"/>
      <c r="DY645" s="186"/>
      <c r="DZ645" s="186"/>
      <c r="EA645" s="186"/>
      <c r="EB645" s="186"/>
      <c r="EC645" s="186"/>
      <c r="ED645" s="186"/>
      <c r="EE645" s="186"/>
      <c r="EF645" s="186"/>
      <c r="EG645" s="186"/>
      <c r="EH645" s="186"/>
      <c r="EI645" s="186"/>
      <c r="EJ645" s="186"/>
    </row>
    <row r="646" spans="1:140" s="195" customFormat="1" ht="31.5" hidden="1" customHeight="1" x14ac:dyDescent="0.2">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95"/>
        <v/>
      </c>
      <c r="AO646" s="271" t="str">
        <f t="shared" si="96"/>
        <v/>
      </c>
      <c r="AP646" s="218"/>
      <c r="AQ646" s="219"/>
      <c r="AR646" s="217" t="str">
        <f t="shared" si="97"/>
        <v/>
      </c>
      <c r="AS646" s="217" t="str">
        <f t="shared" si="98"/>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217"/>
      <c r="CA646" s="217"/>
      <c r="CB646" s="217"/>
      <c r="CC646" s="217"/>
      <c r="CD646" s="217"/>
      <c r="CE646" s="217"/>
      <c r="CF646" s="186"/>
      <c r="CG646" s="186" t="str">
        <f t="shared" si="99"/>
        <v/>
      </c>
      <c r="CH646" s="101"/>
      <c r="CI646" s="101"/>
      <c r="CJ646" s="101"/>
      <c r="CK646" s="101"/>
      <c r="CL646" s="101"/>
      <c r="CM646" s="101"/>
      <c r="CN646" s="101"/>
      <c r="CO646" s="101"/>
      <c r="CP646" s="220" t="str">
        <f>IFERROR(ROUND((SUM(#REF!)),0),"")</f>
        <v/>
      </c>
      <c r="CQ646" s="216"/>
      <c r="CR646" s="222"/>
      <c r="CS646" s="198"/>
      <c r="CT646" s="198"/>
      <c r="CU646" s="198"/>
      <c r="CV646" s="198"/>
      <c r="CW646" s="222"/>
      <c r="CX646" s="272"/>
      <c r="CY646" s="272"/>
      <c r="CZ646" s="272"/>
      <c r="DA646" s="272"/>
      <c r="DB646" s="272"/>
      <c r="DC646" s="272"/>
      <c r="DD646" s="230" t="str">
        <f t="shared" si="100"/>
        <v/>
      </c>
      <c r="DE646" s="273">
        <f t="shared" si="101"/>
        <v>0</v>
      </c>
      <c r="DF646" s="14">
        <f t="shared" si="102"/>
        <v>0</v>
      </c>
      <c r="DG646" s="148" t="str">
        <f t="shared" si="103"/>
        <v/>
      </c>
      <c r="DH646" s="148" t="str">
        <f t="shared" si="104"/>
        <v/>
      </c>
      <c r="DI646" s="273" t="str">
        <f t="shared" si="105"/>
        <v/>
      </c>
      <c r="DJ646" s="264" t="str">
        <f t="shared" si="106"/>
        <v/>
      </c>
      <c r="DL646" s="14" t="str">
        <f>IFERROR(#REF!-AP646,"")</f>
        <v/>
      </c>
      <c r="DN646" s="274" t="str">
        <f>IFERROR(#REF!-M646,"")</f>
        <v/>
      </c>
      <c r="DO646" s="186" t="e">
        <f>IF(#REF!&gt;AQ646,0,1)</f>
        <v>#REF!</v>
      </c>
      <c r="DP646" s="186">
        <f t="shared" si="107"/>
        <v>1</v>
      </c>
      <c r="DQ646" s="186">
        <f t="shared" si="108"/>
        <v>1</v>
      </c>
      <c r="DR646" s="186"/>
      <c r="DS646" s="186"/>
      <c r="DT646" s="186"/>
      <c r="DU646" s="186"/>
      <c r="DV646" s="186"/>
      <c r="DW646" s="186"/>
      <c r="DX646" s="186"/>
      <c r="DY646" s="186"/>
      <c r="DZ646" s="186"/>
      <c r="EA646" s="186"/>
      <c r="EB646" s="186"/>
      <c r="EC646" s="186"/>
      <c r="ED646" s="186"/>
      <c r="EE646" s="186"/>
      <c r="EF646" s="186"/>
      <c r="EG646" s="186"/>
      <c r="EH646" s="186"/>
      <c r="EI646" s="186"/>
      <c r="EJ646" s="186"/>
    </row>
    <row r="647" spans="1:140" s="195" customFormat="1" ht="31.5" hidden="1" customHeight="1" x14ac:dyDescent="0.2">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95"/>
        <v/>
      </c>
      <c r="AO647" s="271" t="str">
        <f t="shared" si="96"/>
        <v/>
      </c>
      <c r="AP647" s="218"/>
      <c r="AQ647" s="219"/>
      <c r="AR647" s="217" t="str">
        <f t="shared" si="97"/>
        <v/>
      </c>
      <c r="AS647" s="217" t="str">
        <f t="shared" si="98"/>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217"/>
      <c r="CA647" s="217"/>
      <c r="CB647" s="217"/>
      <c r="CC647" s="217"/>
      <c r="CD647" s="217"/>
      <c r="CE647" s="217"/>
      <c r="CF647" s="186"/>
      <c r="CG647" s="186" t="str">
        <f t="shared" si="99"/>
        <v/>
      </c>
      <c r="CH647" s="101"/>
      <c r="CI647" s="101"/>
      <c r="CJ647" s="101"/>
      <c r="CK647" s="101"/>
      <c r="CL647" s="101"/>
      <c r="CM647" s="101"/>
      <c r="CN647" s="101"/>
      <c r="CO647" s="101"/>
      <c r="CP647" s="220" t="str">
        <f>IFERROR(ROUND((SUM(#REF!)),0),"")</f>
        <v/>
      </c>
      <c r="CQ647" s="216"/>
      <c r="CR647" s="222"/>
      <c r="CS647" s="198"/>
      <c r="CT647" s="198"/>
      <c r="CU647" s="198"/>
      <c r="CV647" s="198"/>
      <c r="CW647" s="222"/>
      <c r="CX647" s="272"/>
      <c r="CY647" s="272"/>
      <c r="CZ647" s="272"/>
      <c r="DA647" s="272"/>
      <c r="DB647" s="272"/>
      <c r="DC647" s="272"/>
      <c r="DD647" s="230" t="str">
        <f t="shared" si="100"/>
        <v/>
      </c>
      <c r="DE647" s="273">
        <f t="shared" si="101"/>
        <v>0</v>
      </c>
      <c r="DF647" s="14">
        <f t="shared" si="102"/>
        <v>0</v>
      </c>
      <c r="DG647" s="148" t="str">
        <f t="shared" si="103"/>
        <v/>
      </c>
      <c r="DH647" s="148" t="str">
        <f t="shared" si="104"/>
        <v/>
      </c>
      <c r="DI647" s="273" t="str">
        <f t="shared" si="105"/>
        <v/>
      </c>
      <c r="DJ647" s="264" t="str">
        <f t="shared" si="106"/>
        <v/>
      </c>
      <c r="DL647" s="14" t="str">
        <f>IFERROR(#REF!-AP647,"")</f>
        <v/>
      </c>
      <c r="DN647" s="274" t="str">
        <f>IFERROR(#REF!-M647,"")</f>
        <v/>
      </c>
      <c r="DO647" s="186" t="e">
        <f>IF(#REF!&gt;AQ647,0,1)</f>
        <v>#REF!</v>
      </c>
      <c r="DP647" s="186">
        <f t="shared" si="107"/>
        <v>1</v>
      </c>
      <c r="DQ647" s="186">
        <f t="shared" si="108"/>
        <v>1</v>
      </c>
      <c r="DR647" s="186"/>
      <c r="DS647" s="186"/>
      <c r="DT647" s="186"/>
      <c r="DU647" s="186"/>
      <c r="DV647" s="186"/>
      <c r="DW647" s="186"/>
      <c r="DX647" s="186"/>
      <c r="DY647" s="186"/>
      <c r="DZ647" s="186"/>
      <c r="EA647" s="186"/>
      <c r="EB647" s="186"/>
      <c r="EC647" s="186"/>
      <c r="ED647" s="186"/>
      <c r="EE647" s="186"/>
      <c r="EF647" s="186"/>
      <c r="EG647" s="186"/>
      <c r="EH647" s="186"/>
      <c r="EI647" s="186"/>
      <c r="EJ647" s="186"/>
    </row>
    <row r="648" spans="1:140" s="195" customFormat="1" ht="31.5" hidden="1" customHeight="1" x14ac:dyDescent="0.2">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95"/>
        <v/>
      </c>
      <c r="AO648" s="271" t="str">
        <f t="shared" si="96"/>
        <v/>
      </c>
      <c r="AP648" s="218"/>
      <c r="AQ648" s="219"/>
      <c r="AR648" s="217" t="str">
        <f t="shared" si="97"/>
        <v/>
      </c>
      <c r="AS648" s="217" t="str">
        <f t="shared" si="98"/>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217"/>
      <c r="CA648" s="217"/>
      <c r="CB648" s="217"/>
      <c r="CC648" s="217"/>
      <c r="CD648" s="217"/>
      <c r="CE648" s="217"/>
      <c r="CF648" s="186"/>
      <c r="CG648" s="186" t="str">
        <f t="shared" si="99"/>
        <v/>
      </c>
      <c r="CH648" s="101"/>
      <c r="CI648" s="101"/>
      <c r="CJ648" s="101"/>
      <c r="CK648" s="101"/>
      <c r="CL648" s="101"/>
      <c r="CM648" s="101"/>
      <c r="CN648" s="101"/>
      <c r="CO648" s="101"/>
      <c r="CP648" s="220" t="str">
        <f>IFERROR(ROUND((SUM(#REF!)),0),"")</f>
        <v/>
      </c>
      <c r="CQ648" s="216"/>
      <c r="CR648" s="222"/>
      <c r="CS648" s="198"/>
      <c r="CT648" s="198"/>
      <c r="CU648" s="198"/>
      <c r="CV648" s="198"/>
      <c r="CW648" s="222"/>
      <c r="CX648" s="272"/>
      <c r="CY648" s="272"/>
      <c r="CZ648" s="272"/>
      <c r="DA648" s="272"/>
      <c r="DB648" s="272"/>
      <c r="DC648" s="272"/>
      <c r="DD648" s="230" t="str">
        <f t="shared" si="100"/>
        <v/>
      </c>
      <c r="DE648" s="273">
        <f t="shared" si="101"/>
        <v>0</v>
      </c>
      <c r="DF648" s="14">
        <f t="shared" si="102"/>
        <v>0</v>
      </c>
      <c r="DG648" s="148" t="str">
        <f t="shared" si="103"/>
        <v/>
      </c>
      <c r="DH648" s="148" t="str">
        <f t="shared" si="104"/>
        <v/>
      </c>
      <c r="DI648" s="273" t="str">
        <f t="shared" si="105"/>
        <v/>
      </c>
      <c r="DJ648" s="264" t="str">
        <f t="shared" si="106"/>
        <v/>
      </c>
      <c r="DL648" s="14" t="str">
        <f>IFERROR(#REF!-AP648,"")</f>
        <v/>
      </c>
      <c r="DN648" s="274" t="str">
        <f>IFERROR(#REF!-M648,"")</f>
        <v/>
      </c>
      <c r="DO648" s="186" t="e">
        <f>IF(#REF!&gt;AQ648,0,1)</f>
        <v>#REF!</v>
      </c>
      <c r="DP648" s="186">
        <f t="shared" si="107"/>
        <v>1</v>
      </c>
      <c r="DQ648" s="186">
        <f t="shared" si="108"/>
        <v>1</v>
      </c>
      <c r="DR648" s="186"/>
      <c r="DS648" s="186"/>
      <c r="DT648" s="186"/>
      <c r="DU648" s="186"/>
      <c r="DV648" s="186"/>
      <c r="DW648" s="186"/>
      <c r="DX648" s="186"/>
      <c r="DY648" s="186"/>
      <c r="DZ648" s="186"/>
      <c r="EA648" s="186"/>
      <c r="EB648" s="186"/>
      <c r="EC648" s="186"/>
      <c r="ED648" s="186"/>
      <c r="EE648" s="186"/>
      <c r="EF648" s="186"/>
      <c r="EG648" s="186"/>
      <c r="EH648" s="186"/>
      <c r="EI648" s="186"/>
      <c r="EJ648" s="186"/>
    </row>
    <row r="649" spans="1:140" s="195" customFormat="1" ht="31.5" hidden="1" customHeight="1" x14ac:dyDescent="0.2">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95"/>
        <v/>
      </c>
      <c r="AO649" s="271" t="str">
        <f t="shared" si="96"/>
        <v/>
      </c>
      <c r="AP649" s="218"/>
      <c r="AQ649" s="219"/>
      <c r="AR649" s="217" t="str">
        <f t="shared" si="97"/>
        <v/>
      </c>
      <c r="AS649" s="217" t="str">
        <f t="shared" si="98"/>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217"/>
      <c r="CA649" s="217"/>
      <c r="CB649" s="217"/>
      <c r="CC649" s="217"/>
      <c r="CD649" s="217"/>
      <c r="CE649" s="217"/>
      <c r="CF649" s="186"/>
      <c r="CG649" s="186" t="str">
        <f t="shared" si="99"/>
        <v/>
      </c>
      <c r="CH649" s="101"/>
      <c r="CI649" s="101"/>
      <c r="CJ649" s="101"/>
      <c r="CK649" s="101"/>
      <c r="CL649" s="101"/>
      <c r="CM649" s="101"/>
      <c r="CN649" s="101"/>
      <c r="CO649" s="101"/>
      <c r="CP649" s="220" t="str">
        <f>IFERROR(ROUND((SUM(#REF!)),0),"")</f>
        <v/>
      </c>
      <c r="CQ649" s="216"/>
      <c r="CR649" s="222"/>
      <c r="CS649" s="198"/>
      <c r="CT649" s="198"/>
      <c r="CU649" s="198"/>
      <c r="CV649" s="198"/>
      <c r="CW649" s="222"/>
      <c r="CX649" s="272"/>
      <c r="CY649" s="272"/>
      <c r="CZ649" s="272"/>
      <c r="DA649" s="272"/>
      <c r="DB649" s="272"/>
      <c r="DC649" s="272"/>
      <c r="DD649" s="230" t="str">
        <f t="shared" si="100"/>
        <v/>
      </c>
      <c r="DE649" s="273">
        <f t="shared" si="101"/>
        <v>0</v>
      </c>
      <c r="DF649" s="14">
        <f t="shared" si="102"/>
        <v>0</v>
      </c>
      <c r="DG649" s="148" t="str">
        <f t="shared" si="103"/>
        <v/>
      </c>
      <c r="DH649" s="148" t="str">
        <f t="shared" si="104"/>
        <v/>
      </c>
      <c r="DI649" s="273" t="str">
        <f t="shared" si="105"/>
        <v/>
      </c>
      <c r="DJ649" s="264" t="str">
        <f t="shared" si="106"/>
        <v/>
      </c>
      <c r="DL649" s="14" t="str">
        <f>IFERROR(#REF!-AP649,"")</f>
        <v/>
      </c>
      <c r="DN649" s="274" t="str">
        <f>IFERROR(#REF!-M649,"")</f>
        <v/>
      </c>
      <c r="DO649" s="186" t="e">
        <f>IF(#REF!&gt;AQ649,0,1)</f>
        <v>#REF!</v>
      </c>
      <c r="DP649" s="186">
        <f t="shared" si="107"/>
        <v>1</v>
      </c>
      <c r="DQ649" s="186">
        <f t="shared" si="108"/>
        <v>1</v>
      </c>
      <c r="DR649" s="186"/>
      <c r="DS649" s="186"/>
      <c r="DT649" s="186"/>
      <c r="DU649" s="186"/>
      <c r="DV649" s="186"/>
      <c r="DW649" s="186"/>
      <c r="DX649" s="186"/>
      <c r="DY649" s="186"/>
      <c r="DZ649" s="186"/>
      <c r="EA649" s="186"/>
      <c r="EB649" s="186"/>
      <c r="EC649" s="186"/>
      <c r="ED649" s="186"/>
      <c r="EE649" s="186"/>
      <c r="EF649" s="186"/>
      <c r="EG649" s="186"/>
      <c r="EH649" s="186"/>
      <c r="EI649" s="186"/>
      <c r="EJ649" s="186"/>
    </row>
    <row r="650" spans="1:140" s="195" customFormat="1" ht="31.5" hidden="1" customHeight="1" x14ac:dyDescent="0.2">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95"/>
        <v/>
      </c>
      <c r="AO650" s="271" t="str">
        <f t="shared" si="96"/>
        <v/>
      </c>
      <c r="AP650" s="218"/>
      <c r="AQ650" s="219"/>
      <c r="AR650" s="217" t="str">
        <f t="shared" si="97"/>
        <v/>
      </c>
      <c r="AS650" s="217" t="str">
        <f t="shared" si="98"/>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217"/>
      <c r="CA650" s="217"/>
      <c r="CB650" s="217"/>
      <c r="CC650" s="217"/>
      <c r="CD650" s="217"/>
      <c r="CE650" s="217"/>
      <c r="CF650" s="186"/>
      <c r="CG650" s="186" t="str">
        <f t="shared" si="99"/>
        <v/>
      </c>
      <c r="CH650" s="101"/>
      <c r="CI650" s="101"/>
      <c r="CJ650" s="101"/>
      <c r="CK650" s="101"/>
      <c r="CL650" s="101"/>
      <c r="CM650" s="101"/>
      <c r="CN650" s="101"/>
      <c r="CO650" s="101"/>
      <c r="CP650" s="220" t="str">
        <f>IFERROR(ROUND((SUM(#REF!)),0),"")</f>
        <v/>
      </c>
      <c r="CQ650" s="216"/>
      <c r="CR650" s="222"/>
      <c r="CS650" s="198"/>
      <c r="CT650" s="198"/>
      <c r="CU650" s="198"/>
      <c r="CV650" s="198"/>
      <c r="CW650" s="222"/>
      <c r="CX650" s="272"/>
      <c r="CY650" s="272"/>
      <c r="CZ650" s="272"/>
      <c r="DA650" s="272"/>
      <c r="DB650" s="272"/>
      <c r="DC650" s="272"/>
      <c r="DD650" s="230" t="str">
        <f t="shared" si="100"/>
        <v/>
      </c>
      <c r="DE650" s="273">
        <f t="shared" si="101"/>
        <v>0</v>
      </c>
      <c r="DF650" s="14">
        <f t="shared" si="102"/>
        <v>0</v>
      </c>
      <c r="DG650" s="148" t="str">
        <f t="shared" si="103"/>
        <v/>
      </c>
      <c r="DH650" s="148" t="str">
        <f t="shared" si="104"/>
        <v/>
      </c>
      <c r="DI650" s="273" t="str">
        <f t="shared" si="105"/>
        <v/>
      </c>
      <c r="DJ650" s="264" t="str">
        <f t="shared" si="106"/>
        <v/>
      </c>
      <c r="DL650" s="14" t="str">
        <f>IFERROR(#REF!-AP650,"")</f>
        <v/>
      </c>
      <c r="DN650" s="274" t="str">
        <f>IFERROR(#REF!-M650,"")</f>
        <v/>
      </c>
      <c r="DO650" s="186" t="e">
        <f>IF(#REF!&gt;AQ650,0,1)</f>
        <v>#REF!</v>
      </c>
      <c r="DP650" s="186">
        <f t="shared" si="107"/>
        <v>1</v>
      </c>
      <c r="DQ650" s="186">
        <f t="shared" si="108"/>
        <v>1</v>
      </c>
      <c r="DR650" s="186"/>
      <c r="DS650" s="186"/>
      <c r="DT650" s="186"/>
      <c r="DU650" s="186"/>
      <c r="DV650" s="186"/>
      <c r="DW650" s="186"/>
      <c r="DX650" s="186"/>
      <c r="DY650" s="186"/>
      <c r="DZ650" s="186"/>
      <c r="EA650" s="186"/>
      <c r="EB650" s="186"/>
      <c r="EC650" s="186"/>
      <c r="ED650" s="186"/>
      <c r="EE650" s="186"/>
      <c r="EF650" s="186"/>
      <c r="EG650" s="186"/>
      <c r="EH650" s="186"/>
      <c r="EI650" s="186"/>
      <c r="EJ650" s="186"/>
    </row>
    <row r="651" spans="1:140" s="195" customFormat="1" ht="31.5" hidden="1" customHeight="1" x14ac:dyDescent="0.2">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95"/>
        <v/>
      </c>
      <c r="AO651" s="271" t="str">
        <f t="shared" si="96"/>
        <v/>
      </c>
      <c r="AP651" s="218"/>
      <c r="AQ651" s="219"/>
      <c r="AR651" s="217" t="str">
        <f t="shared" si="97"/>
        <v/>
      </c>
      <c r="AS651" s="217" t="str">
        <f t="shared" si="98"/>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217"/>
      <c r="CA651" s="217"/>
      <c r="CB651" s="217"/>
      <c r="CC651" s="217"/>
      <c r="CD651" s="217"/>
      <c r="CE651" s="217"/>
      <c r="CF651" s="186"/>
      <c r="CG651" s="186" t="str">
        <f t="shared" si="99"/>
        <v/>
      </c>
      <c r="CH651" s="101"/>
      <c r="CI651" s="101"/>
      <c r="CJ651" s="101"/>
      <c r="CK651" s="101"/>
      <c r="CL651" s="101"/>
      <c r="CM651" s="101"/>
      <c r="CN651" s="101"/>
      <c r="CO651" s="101"/>
      <c r="CP651" s="220" t="str">
        <f>IFERROR(ROUND((SUM(#REF!)),0),"")</f>
        <v/>
      </c>
      <c r="CQ651" s="216"/>
      <c r="CR651" s="222"/>
      <c r="CS651" s="198"/>
      <c r="CT651" s="198"/>
      <c r="CU651" s="198"/>
      <c r="CV651" s="198"/>
      <c r="CW651" s="222"/>
      <c r="CX651" s="272"/>
      <c r="CY651" s="272"/>
      <c r="CZ651" s="272"/>
      <c r="DA651" s="272"/>
      <c r="DB651" s="272"/>
      <c r="DC651" s="272"/>
      <c r="DD651" s="230" t="str">
        <f t="shared" si="100"/>
        <v/>
      </c>
      <c r="DE651" s="273">
        <f t="shared" si="101"/>
        <v>0</v>
      </c>
      <c r="DF651" s="14">
        <f t="shared" si="102"/>
        <v>0</v>
      </c>
      <c r="DG651" s="148" t="str">
        <f t="shared" si="103"/>
        <v/>
      </c>
      <c r="DH651" s="148" t="str">
        <f t="shared" si="104"/>
        <v/>
      </c>
      <c r="DI651" s="273" t="str">
        <f t="shared" si="105"/>
        <v/>
      </c>
      <c r="DJ651" s="264" t="str">
        <f t="shared" si="106"/>
        <v/>
      </c>
      <c r="DL651" s="14" t="str">
        <f>IFERROR(#REF!-AP651,"")</f>
        <v/>
      </c>
      <c r="DN651" s="274" t="str">
        <f>IFERROR(#REF!-M651,"")</f>
        <v/>
      </c>
      <c r="DO651" s="186" t="e">
        <f>IF(#REF!&gt;AQ651,0,1)</f>
        <v>#REF!</v>
      </c>
      <c r="DP651" s="186">
        <f t="shared" si="107"/>
        <v>1</v>
      </c>
      <c r="DQ651" s="186">
        <f t="shared" si="108"/>
        <v>1</v>
      </c>
      <c r="DR651" s="186"/>
      <c r="DS651" s="186"/>
      <c r="DT651" s="186"/>
      <c r="DU651" s="186"/>
      <c r="DV651" s="186"/>
      <c r="DW651" s="186"/>
      <c r="DX651" s="186"/>
      <c r="DY651" s="186"/>
      <c r="DZ651" s="186"/>
      <c r="EA651" s="186"/>
      <c r="EB651" s="186"/>
      <c r="EC651" s="186"/>
      <c r="ED651" s="186"/>
      <c r="EE651" s="186"/>
      <c r="EF651" s="186"/>
      <c r="EG651" s="186"/>
      <c r="EH651" s="186"/>
      <c r="EI651" s="186"/>
      <c r="EJ651" s="186"/>
    </row>
    <row r="652" spans="1:140" s="195" customFormat="1" ht="31.5" hidden="1" customHeight="1" x14ac:dyDescent="0.2">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95"/>
        <v/>
      </c>
      <c r="AO652" s="271" t="str">
        <f t="shared" si="96"/>
        <v/>
      </c>
      <c r="AP652" s="218"/>
      <c r="AQ652" s="219"/>
      <c r="AR652" s="217" t="str">
        <f t="shared" si="97"/>
        <v/>
      </c>
      <c r="AS652" s="217" t="str">
        <f t="shared" si="98"/>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217"/>
      <c r="CA652" s="217"/>
      <c r="CB652" s="217"/>
      <c r="CC652" s="217"/>
      <c r="CD652" s="217"/>
      <c r="CE652" s="217"/>
      <c r="CF652" s="186"/>
      <c r="CG652" s="186" t="str">
        <f t="shared" si="99"/>
        <v/>
      </c>
      <c r="CH652" s="101"/>
      <c r="CI652" s="101"/>
      <c r="CJ652" s="101"/>
      <c r="CK652" s="101"/>
      <c r="CL652" s="101"/>
      <c r="CM652" s="101"/>
      <c r="CN652" s="101"/>
      <c r="CO652" s="101"/>
      <c r="CP652" s="220" t="str">
        <f>IFERROR(ROUND((SUM(#REF!)),0),"")</f>
        <v/>
      </c>
      <c r="CQ652" s="216"/>
      <c r="CR652" s="222"/>
      <c r="CS652" s="198"/>
      <c r="CT652" s="198"/>
      <c r="CU652" s="198"/>
      <c r="CV652" s="198"/>
      <c r="CW652" s="222"/>
      <c r="CX652" s="272"/>
      <c r="CY652" s="272"/>
      <c r="CZ652" s="272"/>
      <c r="DA652" s="272"/>
      <c r="DB652" s="272"/>
      <c r="DC652" s="272"/>
      <c r="DD652" s="230" t="str">
        <f t="shared" si="100"/>
        <v/>
      </c>
      <c r="DE652" s="273">
        <f t="shared" si="101"/>
        <v>0</v>
      </c>
      <c r="DF652" s="14">
        <f t="shared" si="102"/>
        <v>0</v>
      </c>
      <c r="DG652" s="148" t="str">
        <f t="shared" si="103"/>
        <v/>
      </c>
      <c r="DH652" s="148" t="str">
        <f t="shared" si="104"/>
        <v/>
      </c>
      <c r="DI652" s="273" t="str">
        <f t="shared" si="105"/>
        <v/>
      </c>
      <c r="DJ652" s="264" t="str">
        <f t="shared" si="106"/>
        <v/>
      </c>
      <c r="DL652" s="14" t="str">
        <f>IFERROR(#REF!-AP652,"")</f>
        <v/>
      </c>
      <c r="DN652" s="274" t="str">
        <f>IFERROR(#REF!-M652,"")</f>
        <v/>
      </c>
      <c r="DO652" s="186" t="e">
        <f>IF(#REF!&gt;AQ652,0,1)</f>
        <v>#REF!</v>
      </c>
      <c r="DP652" s="186">
        <f t="shared" si="107"/>
        <v>1</v>
      </c>
      <c r="DQ652" s="186">
        <f t="shared" si="108"/>
        <v>1</v>
      </c>
      <c r="DR652" s="186"/>
      <c r="DS652" s="186"/>
      <c r="DT652" s="186"/>
      <c r="DU652" s="186"/>
      <c r="DV652" s="186"/>
      <c r="DW652" s="186"/>
      <c r="DX652" s="186"/>
      <c r="DY652" s="186"/>
      <c r="DZ652" s="186"/>
      <c r="EA652" s="186"/>
      <c r="EB652" s="186"/>
      <c r="EC652" s="186"/>
      <c r="ED652" s="186"/>
      <c r="EE652" s="186"/>
      <c r="EF652" s="186"/>
      <c r="EG652" s="186"/>
      <c r="EH652" s="186"/>
      <c r="EI652" s="186"/>
      <c r="EJ652" s="186"/>
    </row>
    <row r="653" spans="1:140" s="195" customFormat="1" ht="31.5" hidden="1" customHeight="1" x14ac:dyDescent="0.2">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95"/>
        <v/>
      </c>
      <c r="AO653" s="271" t="str">
        <f t="shared" si="96"/>
        <v/>
      </c>
      <c r="AP653" s="218"/>
      <c r="AQ653" s="219"/>
      <c r="AR653" s="217" t="str">
        <f t="shared" si="97"/>
        <v/>
      </c>
      <c r="AS653" s="217" t="str">
        <f t="shared" si="98"/>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217"/>
      <c r="CA653" s="217"/>
      <c r="CB653" s="217"/>
      <c r="CC653" s="217"/>
      <c r="CD653" s="217"/>
      <c r="CE653" s="217"/>
      <c r="CF653" s="186"/>
      <c r="CG653" s="186" t="str">
        <f t="shared" si="99"/>
        <v/>
      </c>
      <c r="CH653" s="101"/>
      <c r="CI653" s="101"/>
      <c r="CJ653" s="101"/>
      <c r="CK653" s="101"/>
      <c r="CL653" s="101"/>
      <c r="CM653" s="101"/>
      <c r="CN653" s="101"/>
      <c r="CO653" s="101"/>
      <c r="CP653" s="220" t="str">
        <f>IFERROR(ROUND((SUM(#REF!)),0),"")</f>
        <v/>
      </c>
      <c r="CQ653" s="216"/>
      <c r="CR653" s="222"/>
      <c r="CS653" s="198"/>
      <c r="CT653" s="198"/>
      <c r="CU653" s="198"/>
      <c r="CV653" s="198"/>
      <c r="CW653" s="222"/>
      <c r="CX653" s="272"/>
      <c r="CY653" s="272"/>
      <c r="CZ653" s="272"/>
      <c r="DA653" s="272"/>
      <c r="DB653" s="272"/>
      <c r="DC653" s="272"/>
      <c r="DD653" s="230" t="str">
        <f t="shared" si="100"/>
        <v/>
      </c>
      <c r="DE653" s="273">
        <f t="shared" si="101"/>
        <v>0</v>
      </c>
      <c r="DF653" s="14">
        <f t="shared" si="102"/>
        <v>0</v>
      </c>
      <c r="DG653" s="148" t="str">
        <f t="shared" si="103"/>
        <v/>
      </c>
      <c r="DH653" s="148" t="str">
        <f t="shared" si="104"/>
        <v/>
      </c>
      <c r="DI653" s="273" t="str">
        <f t="shared" si="105"/>
        <v/>
      </c>
      <c r="DJ653" s="264" t="str">
        <f t="shared" si="106"/>
        <v/>
      </c>
      <c r="DL653" s="14" t="str">
        <f>IFERROR(#REF!-AP653,"")</f>
        <v/>
      </c>
      <c r="DN653" s="274" t="str">
        <f>IFERROR(#REF!-M653,"")</f>
        <v/>
      </c>
      <c r="DO653" s="186" t="e">
        <f>IF(#REF!&gt;AQ653,0,1)</f>
        <v>#REF!</v>
      </c>
      <c r="DP653" s="186">
        <f t="shared" si="107"/>
        <v>1</v>
      </c>
      <c r="DQ653" s="186">
        <f t="shared" si="108"/>
        <v>1</v>
      </c>
      <c r="DR653" s="186"/>
      <c r="DS653" s="186"/>
      <c r="DT653" s="186"/>
      <c r="DU653" s="186"/>
      <c r="DV653" s="186"/>
      <c r="DW653" s="186"/>
      <c r="DX653" s="186"/>
      <c r="DY653" s="186"/>
      <c r="DZ653" s="186"/>
      <c r="EA653" s="186"/>
      <c r="EB653" s="186"/>
      <c r="EC653" s="186"/>
      <c r="ED653" s="186"/>
      <c r="EE653" s="186"/>
      <c r="EF653" s="186"/>
      <c r="EG653" s="186"/>
      <c r="EH653" s="186"/>
      <c r="EI653" s="186"/>
      <c r="EJ653" s="186"/>
    </row>
    <row r="654" spans="1:140" s="195" customFormat="1" ht="31.5" hidden="1" customHeight="1" x14ac:dyDescent="0.2">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95"/>
        <v/>
      </c>
      <c r="AO654" s="271" t="str">
        <f t="shared" si="96"/>
        <v/>
      </c>
      <c r="AP654" s="218"/>
      <c r="AQ654" s="219"/>
      <c r="AR654" s="217" t="str">
        <f t="shared" si="97"/>
        <v/>
      </c>
      <c r="AS654" s="217" t="str">
        <f t="shared" si="98"/>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217"/>
      <c r="CA654" s="217"/>
      <c r="CB654" s="217"/>
      <c r="CC654" s="217"/>
      <c r="CD654" s="217"/>
      <c r="CE654" s="217"/>
      <c r="CF654" s="186"/>
      <c r="CG654" s="186" t="str">
        <f t="shared" si="99"/>
        <v/>
      </c>
      <c r="CH654" s="101"/>
      <c r="CI654" s="101"/>
      <c r="CJ654" s="101"/>
      <c r="CK654" s="101"/>
      <c r="CL654" s="101"/>
      <c r="CM654" s="101"/>
      <c r="CN654" s="101"/>
      <c r="CO654" s="101"/>
      <c r="CP654" s="220" t="str">
        <f>IFERROR(ROUND((SUM(#REF!)),0),"")</f>
        <v/>
      </c>
      <c r="CQ654" s="216"/>
      <c r="CR654" s="222"/>
      <c r="CS654" s="198"/>
      <c r="CT654" s="198"/>
      <c r="CU654" s="198"/>
      <c r="CV654" s="198"/>
      <c r="CW654" s="222"/>
      <c r="CX654" s="272"/>
      <c r="CY654" s="272"/>
      <c r="CZ654" s="272"/>
      <c r="DA654" s="272"/>
      <c r="DB654" s="272"/>
      <c r="DC654" s="272"/>
      <c r="DD654" s="230" t="str">
        <f t="shared" si="100"/>
        <v/>
      </c>
      <c r="DE654" s="273">
        <f t="shared" si="101"/>
        <v>0</v>
      </c>
      <c r="DF654" s="14">
        <f t="shared" si="102"/>
        <v>0</v>
      </c>
      <c r="DG654" s="148" t="str">
        <f t="shared" si="103"/>
        <v/>
      </c>
      <c r="DH654" s="148" t="str">
        <f t="shared" si="104"/>
        <v/>
      </c>
      <c r="DI654" s="273" t="str">
        <f t="shared" si="105"/>
        <v/>
      </c>
      <c r="DJ654" s="264" t="str">
        <f t="shared" si="106"/>
        <v/>
      </c>
      <c r="DL654" s="14" t="str">
        <f>IFERROR(#REF!-AP654,"")</f>
        <v/>
      </c>
      <c r="DN654" s="274" t="str">
        <f>IFERROR(#REF!-M654,"")</f>
        <v/>
      </c>
      <c r="DO654" s="186" t="e">
        <f>IF(#REF!&gt;AQ654,0,1)</f>
        <v>#REF!</v>
      </c>
      <c r="DP654" s="186">
        <f t="shared" si="107"/>
        <v>1</v>
      </c>
      <c r="DQ654" s="186">
        <f t="shared" si="108"/>
        <v>1</v>
      </c>
      <c r="DR654" s="186"/>
      <c r="DS654" s="186"/>
      <c r="DT654" s="186"/>
      <c r="DU654" s="186"/>
      <c r="DV654" s="186"/>
      <c r="DW654" s="186"/>
      <c r="DX654" s="186"/>
      <c r="DY654" s="186"/>
      <c r="DZ654" s="186"/>
      <c r="EA654" s="186"/>
      <c r="EB654" s="186"/>
      <c r="EC654" s="186"/>
      <c r="ED654" s="186"/>
      <c r="EE654" s="186"/>
      <c r="EF654" s="186"/>
      <c r="EG654" s="186"/>
      <c r="EH654" s="186"/>
      <c r="EI654" s="186"/>
      <c r="EJ654" s="186"/>
    </row>
    <row r="655" spans="1:140" s="195" customFormat="1" ht="31.5" hidden="1" customHeight="1" x14ac:dyDescent="0.2">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95"/>
        <v/>
      </c>
      <c r="AO655" s="271" t="str">
        <f t="shared" si="96"/>
        <v/>
      </c>
      <c r="AP655" s="218"/>
      <c r="AQ655" s="219"/>
      <c r="AR655" s="217" t="str">
        <f t="shared" si="97"/>
        <v/>
      </c>
      <c r="AS655" s="217" t="str">
        <f t="shared" si="98"/>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217"/>
      <c r="CA655" s="217"/>
      <c r="CB655" s="217"/>
      <c r="CC655" s="217"/>
      <c r="CD655" s="217"/>
      <c r="CE655" s="217"/>
      <c r="CF655" s="186"/>
      <c r="CG655" s="186" t="str">
        <f t="shared" si="99"/>
        <v/>
      </c>
      <c r="CH655" s="101"/>
      <c r="CI655" s="101"/>
      <c r="CJ655" s="101"/>
      <c r="CK655" s="101"/>
      <c r="CL655" s="101"/>
      <c r="CM655" s="101"/>
      <c r="CN655" s="101"/>
      <c r="CO655" s="101"/>
      <c r="CP655" s="220" t="str">
        <f>IFERROR(ROUND((SUM(#REF!)),0),"")</f>
        <v/>
      </c>
      <c r="CQ655" s="216"/>
      <c r="CR655" s="222"/>
      <c r="CS655" s="198"/>
      <c r="CT655" s="198"/>
      <c r="CU655" s="198"/>
      <c r="CV655" s="198"/>
      <c r="CW655" s="222"/>
      <c r="CX655" s="272"/>
      <c r="CY655" s="272"/>
      <c r="CZ655" s="272"/>
      <c r="DA655" s="272"/>
      <c r="DB655" s="272"/>
      <c r="DC655" s="272"/>
      <c r="DD655" s="230" t="str">
        <f t="shared" si="100"/>
        <v/>
      </c>
      <c r="DE655" s="273">
        <f t="shared" si="101"/>
        <v>0</v>
      </c>
      <c r="DF655" s="14">
        <f t="shared" si="102"/>
        <v>0</v>
      </c>
      <c r="DG655" s="148" t="str">
        <f t="shared" si="103"/>
        <v/>
      </c>
      <c r="DH655" s="148" t="str">
        <f t="shared" si="104"/>
        <v/>
      </c>
      <c r="DI655" s="273" t="str">
        <f t="shared" si="105"/>
        <v/>
      </c>
      <c r="DJ655" s="264" t="str">
        <f t="shared" si="106"/>
        <v/>
      </c>
      <c r="DL655" s="14" t="str">
        <f>IFERROR(#REF!-AP655,"")</f>
        <v/>
      </c>
      <c r="DN655" s="274" t="str">
        <f>IFERROR(#REF!-M655,"")</f>
        <v/>
      </c>
      <c r="DO655" s="186" t="e">
        <f>IF(#REF!&gt;AQ655,0,1)</f>
        <v>#REF!</v>
      </c>
      <c r="DP655" s="186">
        <f t="shared" si="107"/>
        <v>1</v>
      </c>
      <c r="DQ655" s="186">
        <f t="shared" si="108"/>
        <v>1</v>
      </c>
      <c r="DR655" s="186"/>
      <c r="DS655" s="186"/>
      <c r="DT655" s="186"/>
      <c r="DU655" s="186"/>
      <c r="DV655" s="186"/>
      <c r="DW655" s="186"/>
      <c r="DX655" s="186"/>
      <c r="DY655" s="186"/>
      <c r="DZ655" s="186"/>
      <c r="EA655" s="186"/>
      <c r="EB655" s="186"/>
      <c r="EC655" s="186"/>
      <c r="ED655" s="186"/>
      <c r="EE655" s="186"/>
      <c r="EF655" s="186"/>
      <c r="EG655" s="186"/>
      <c r="EH655" s="186"/>
      <c r="EI655" s="186"/>
      <c r="EJ655" s="186"/>
    </row>
    <row r="656" spans="1:140" s="195" customFormat="1" ht="31.5" hidden="1" customHeight="1" x14ac:dyDescent="0.2">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95"/>
        <v/>
      </c>
      <c r="AO656" s="271" t="str">
        <f t="shared" si="96"/>
        <v/>
      </c>
      <c r="AP656" s="218"/>
      <c r="AQ656" s="219"/>
      <c r="AR656" s="217" t="str">
        <f t="shared" si="97"/>
        <v/>
      </c>
      <c r="AS656" s="217" t="str">
        <f t="shared" si="98"/>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217"/>
      <c r="CA656" s="217"/>
      <c r="CB656" s="217"/>
      <c r="CC656" s="217"/>
      <c r="CD656" s="217"/>
      <c r="CE656" s="217"/>
      <c r="CF656" s="186"/>
      <c r="CG656" s="186" t="str">
        <f t="shared" si="99"/>
        <v/>
      </c>
      <c r="CH656" s="101"/>
      <c r="CI656" s="101"/>
      <c r="CJ656" s="101"/>
      <c r="CK656" s="101"/>
      <c r="CL656" s="101"/>
      <c r="CM656" s="101"/>
      <c r="CN656" s="101"/>
      <c r="CO656" s="101"/>
      <c r="CP656" s="220" t="str">
        <f>IFERROR(ROUND((SUM(#REF!)),0),"")</f>
        <v/>
      </c>
      <c r="CQ656" s="216"/>
      <c r="CR656" s="222"/>
      <c r="CS656" s="198"/>
      <c r="CT656" s="198"/>
      <c r="CU656" s="198"/>
      <c r="CV656" s="198"/>
      <c r="CW656" s="222"/>
      <c r="CX656" s="272"/>
      <c r="CY656" s="272"/>
      <c r="CZ656" s="272"/>
      <c r="DA656" s="272"/>
      <c r="DB656" s="272"/>
      <c r="DC656" s="272"/>
      <c r="DD656" s="230" t="str">
        <f t="shared" si="100"/>
        <v/>
      </c>
      <c r="DE656" s="273">
        <f t="shared" si="101"/>
        <v>0</v>
      </c>
      <c r="DF656" s="14">
        <f t="shared" si="102"/>
        <v>0</v>
      </c>
      <c r="DG656" s="148" t="str">
        <f t="shared" si="103"/>
        <v/>
      </c>
      <c r="DH656" s="148" t="str">
        <f t="shared" si="104"/>
        <v/>
      </c>
      <c r="DI656" s="273" t="str">
        <f t="shared" si="105"/>
        <v/>
      </c>
      <c r="DJ656" s="264" t="str">
        <f t="shared" si="106"/>
        <v/>
      </c>
      <c r="DL656" s="14" t="str">
        <f>IFERROR(#REF!-AP656,"")</f>
        <v/>
      </c>
      <c r="DN656" s="274" t="str">
        <f>IFERROR(#REF!-M656,"")</f>
        <v/>
      </c>
      <c r="DO656" s="186" t="e">
        <f>IF(#REF!&gt;AQ656,0,1)</f>
        <v>#REF!</v>
      </c>
      <c r="DP656" s="186">
        <f t="shared" si="107"/>
        <v>1</v>
      </c>
      <c r="DQ656" s="186">
        <f t="shared" si="108"/>
        <v>1</v>
      </c>
      <c r="DR656" s="186"/>
      <c r="DS656" s="186"/>
      <c r="DT656" s="186"/>
      <c r="DU656" s="186"/>
      <c r="DV656" s="186"/>
      <c r="DW656" s="186"/>
      <c r="DX656" s="186"/>
      <c r="DY656" s="186"/>
      <c r="DZ656" s="186"/>
      <c r="EA656" s="186"/>
      <c r="EB656" s="186"/>
      <c r="EC656" s="186"/>
      <c r="ED656" s="186"/>
      <c r="EE656" s="186"/>
      <c r="EF656" s="186"/>
      <c r="EG656" s="186"/>
      <c r="EH656" s="186"/>
      <c r="EI656" s="186"/>
      <c r="EJ656" s="186"/>
    </row>
    <row r="657" spans="1:140" s="195" customFormat="1" ht="31.5" hidden="1" customHeight="1" x14ac:dyDescent="0.2">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95"/>
        <v/>
      </c>
      <c r="AO657" s="271" t="str">
        <f t="shared" si="96"/>
        <v/>
      </c>
      <c r="AP657" s="218"/>
      <c r="AQ657" s="219"/>
      <c r="AR657" s="217" t="str">
        <f t="shared" si="97"/>
        <v/>
      </c>
      <c r="AS657" s="217" t="str">
        <f t="shared" si="98"/>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217"/>
      <c r="CA657" s="217"/>
      <c r="CB657" s="217"/>
      <c r="CC657" s="217"/>
      <c r="CD657" s="217"/>
      <c r="CE657" s="217"/>
      <c r="CF657" s="186"/>
      <c r="CG657" s="186" t="str">
        <f t="shared" si="99"/>
        <v/>
      </c>
      <c r="CH657" s="101"/>
      <c r="CI657" s="101"/>
      <c r="CJ657" s="101"/>
      <c r="CK657" s="101"/>
      <c r="CL657" s="101"/>
      <c r="CM657" s="101"/>
      <c r="CN657" s="101"/>
      <c r="CO657" s="101"/>
      <c r="CP657" s="220" t="str">
        <f>IFERROR(ROUND((SUM(#REF!)),0),"")</f>
        <v/>
      </c>
      <c r="CQ657" s="216"/>
      <c r="CR657" s="222"/>
      <c r="CS657" s="198"/>
      <c r="CT657" s="198"/>
      <c r="CU657" s="198"/>
      <c r="CV657" s="198"/>
      <c r="CW657" s="222"/>
      <c r="CX657" s="272"/>
      <c r="CY657" s="272"/>
      <c r="CZ657" s="272"/>
      <c r="DA657" s="272"/>
      <c r="DB657" s="272"/>
      <c r="DC657" s="272"/>
      <c r="DD657" s="230" t="str">
        <f t="shared" si="100"/>
        <v/>
      </c>
      <c r="DE657" s="273">
        <f t="shared" si="101"/>
        <v>0</v>
      </c>
      <c r="DF657" s="14">
        <f t="shared" si="102"/>
        <v>0</v>
      </c>
      <c r="DG657" s="148" t="str">
        <f t="shared" si="103"/>
        <v/>
      </c>
      <c r="DH657" s="148" t="str">
        <f t="shared" si="104"/>
        <v/>
      </c>
      <c r="DI657" s="273" t="str">
        <f t="shared" si="105"/>
        <v/>
      </c>
      <c r="DJ657" s="264" t="str">
        <f t="shared" si="106"/>
        <v/>
      </c>
      <c r="DL657" s="14" t="str">
        <f>IFERROR(#REF!-AP657,"")</f>
        <v/>
      </c>
      <c r="DN657" s="274" t="str">
        <f>IFERROR(#REF!-M657,"")</f>
        <v/>
      </c>
      <c r="DO657" s="186" t="e">
        <f>IF(#REF!&gt;AQ657,0,1)</f>
        <v>#REF!</v>
      </c>
      <c r="DP657" s="186">
        <f t="shared" si="107"/>
        <v>1</v>
      </c>
      <c r="DQ657" s="186">
        <f t="shared" si="108"/>
        <v>1</v>
      </c>
      <c r="DR657" s="186"/>
      <c r="DS657" s="186"/>
      <c r="DT657" s="186"/>
      <c r="DU657" s="186"/>
      <c r="DV657" s="186"/>
      <c r="DW657" s="186"/>
      <c r="DX657" s="186"/>
      <c r="DY657" s="186"/>
      <c r="DZ657" s="186"/>
      <c r="EA657" s="186"/>
      <c r="EB657" s="186"/>
      <c r="EC657" s="186"/>
      <c r="ED657" s="186"/>
      <c r="EE657" s="186"/>
      <c r="EF657" s="186"/>
      <c r="EG657" s="186"/>
      <c r="EH657" s="186"/>
      <c r="EI657" s="186"/>
      <c r="EJ657" s="186"/>
    </row>
    <row r="658" spans="1:140" s="195" customFormat="1" ht="31.5" hidden="1" customHeight="1" x14ac:dyDescent="0.2">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95"/>
        <v/>
      </c>
      <c r="AO658" s="271" t="str">
        <f t="shared" si="96"/>
        <v/>
      </c>
      <c r="AP658" s="218"/>
      <c r="AQ658" s="219"/>
      <c r="AR658" s="217" t="str">
        <f t="shared" si="97"/>
        <v/>
      </c>
      <c r="AS658" s="217" t="str">
        <f t="shared" si="98"/>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217"/>
      <c r="CA658" s="217"/>
      <c r="CB658" s="217"/>
      <c r="CC658" s="217"/>
      <c r="CD658" s="217"/>
      <c r="CE658" s="217"/>
      <c r="CF658" s="186"/>
      <c r="CG658" s="186" t="str">
        <f t="shared" si="99"/>
        <v/>
      </c>
      <c r="CH658" s="101"/>
      <c r="CI658" s="101"/>
      <c r="CJ658" s="101"/>
      <c r="CK658" s="101"/>
      <c r="CL658" s="101"/>
      <c r="CM658" s="101"/>
      <c r="CN658" s="101"/>
      <c r="CO658" s="101"/>
      <c r="CP658" s="220" t="str">
        <f>IFERROR(ROUND((SUM(#REF!)),0),"")</f>
        <v/>
      </c>
      <c r="CQ658" s="216"/>
      <c r="CR658" s="222"/>
      <c r="CS658" s="198"/>
      <c r="CT658" s="198"/>
      <c r="CU658" s="198"/>
      <c r="CV658" s="198"/>
      <c r="CW658" s="222"/>
      <c r="CX658" s="272"/>
      <c r="CY658" s="272"/>
      <c r="CZ658" s="272"/>
      <c r="DA658" s="272"/>
      <c r="DB658" s="272"/>
      <c r="DC658" s="272"/>
      <c r="DD658" s="230" t="str">
        <f t="shared" si="100"/>
        <v/>
      </c>
      <c r="DE658" s="273">
        <f t="shared" si="101"/>
        <v>0</v>
      </c>
      <c r="DF658" s="14">
        <f t="shared" si="102"/>
        <v>0</v>
      </c>
      <c r="DG658" s="148" t="str">
        <f t="shared" si="103"/>
        <v/>
      </c>
      <c r="DH658" s="148" t="str">
        <f t="shared" si="104"/>
        <v/>
      </c>
      <c r="DI658" s="273" t="str">
        <f t="shared" si="105"/>
        <v/>
      </c>
      <c r="DJ658" s="264" t="str">
        <f t="shared" si="106"/>
        <v/>
      </c>
      <c r="DL658" s="14" t="str">
        <f>IFERROR(#REF!-AP658,"")</f>
        <v/>
      </c>
      <c r="DN658" s="274" t="str">
        <f>IFERROR(#REF!-M658,"")</f>
        <v/>
      </c>
      <c r="DO658" s="186" t="e">
        <f>IF(#REF!&gt;AQ658,0,1)</f>
        <v>#REF!</v>
      </c>
      <c r="DP658" s="186">
        <f t="shared" si="107"/>
        <v>1</v>
      </c>
      <c r="DQ658" s="186">
        <f t="shared" si="108"/>
        <v>1</v>
      </c>
      <c r="DR658" s="186"/>
      <c r="DS658" s="186"/>
      <c r="DT658" s="186"/>
      <c r="DU658" s="186"/>
      <c r="DV658" s="186"/>
      <c r="DW658" s="186"/>
      <c r="DX658" s="186"/>
      <c r="DY658" s="186"/>
      <c r="DZ658" s="186"/>
      <c r="EA658" s="186"/>
      <c r="EB658" s="186"/>
      <c r="EC658" s="186"/>
      <c r="ED658" s="186"/>
      <c r="EE658" s="186"/>
      <c r="EF658" s="186"/>
      <c r="EG658" s="186"/>
      <c r="EH658" s="186"/>
      <c r="EI658" s="186"/>
      <c r="EJ658" s="186"/>
    </row>
    <row r="659" spans="1:140" s="195" customFormat="1" ht="31.5" hidden="1" customHeight="1" x14ac:dyDescent="0.2">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95"/>
        <v/>
      </c>
      <c r="AO659" s="271" t="str">
        <f t="shared" si="96"/>
        <v/>
      </c>
      <c r="AP659" s="218"/>
      <c r="AQ659" s="219"/>
      <c r="AR659" s="217" t="str">
        <f t="shared" si="97"/>
        <v/>
      </c>
      <c r="AS659" s="217" t="str">
        <f t="shared" si="98"/>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217"/>
      <c r="CA659" s="217"/>
      <c r="CB659" s="217"/>
      <c r="CC659" s="217"/>
      <c r="CD659" s="217"/>
      <c r="CE659" s="217"/>
      <c r="CF659" s="186"/>
      <c r="CG659" s="186" t="str">
        <f t="shared" si="99"/>
        <v/>
      </c>
      <c r="CH659" s="101"/>
      <c r="CI659" s="101"/>
      <c r="CJ659" s="101"/>
      <c r="CK659" s="101"/>
      <c r="CL659" s="101"/>
      <c r="CM659" s="101"/>
      <c r="CN659" s="101"/>
      <c r="CO659" s="101"/>
      <c r="CP659" s="220" t="str">
        <f>IFERROR(ROUND((SUM(#REF!)),0),"")</f>
        <v/>
      </c>
      <c r="CQ659" s="216"/>
      <c r="CR659" s="222"/>
      <c r="CS659" s="198"/>
      <c r="CT659" s="198"/>
      <c r="CU659" s="198"/>
      <c r="CV659" s="198"/>
      <c r="CW659" s="222"/>
      <c r="CX659" s="272"/>
      <c r="CY659" s="272"/>
      <c r="CZ659" s="272"/>
      <c r="DA659" s="272"/>
      <c r="DB659" s="272"/>
      <c r="DC659" s="272"/>
      <c r="DD659" s="230" t="str">
        <f t="shared" si="100"/>
        <v/>
      </c>
      <c r="DE659" s="273">
        <f t="shared" si="101"/>
        <v>0</v>
      </c>
      <c r="DF659" s="14">
        <f t="shared" si="102"/>
        <v>0</v>
      </c>
      <c r="DG659" s="148" t="str">
        <f t="shared" si="103"/>
        <v/>
      </c>
      <c r="DH659" s="148" t="str">
        <f t="shared" si="104"/>
        <v/>
      </c>
      <c r="DI659" s="273" t="str">
        <f t="shared" si="105"/>
        <v/>
      </c>
      <c r="DJ659" s="264" t="str">
        <f t="shared" si="106"/>
        <v/>
      </c>
      <c r="DL659" s="14" t="str">
        <f>IFERROR(#REF!-AP659,"")</f>
        <v/>
      </c>
      <c r="DN659" s="274" t="str">
        <f>IFERROR(#REF!-M659,"")</f>
        <v/>
      </c>
      <c r="DO659" s="186" t="e">
        <f>IF(#REF!&gt;AQ659,0,1)</f>
        <v>#REF!</v>
      </c>
      <c r="DP659" s="186">
        <f t="shared" si="107"/>
        <v>1</v>
      </c>
      <c r="DQ659" s="186">
        <f t="shared" si="108"/>
        <v>1</v>
      </c>
      <c r="DR659" s="186"/>
      <c r="DS659" s="186"/>
      <c r="DT659" s="186"/>
      <c r="DU659" s="186"/>
      <c r="DV659" s="186"/>
      <c r="DW659" s="186"/>
      <c r="DX659" s="186"/>
      <c r="DY659" s="186"/>
      <c r="DZ659" s="186"/>
      <c r="EA659" s="186"/>
      <c r="EB659" s="186"/>
      <c r="EC659" s="186"/>
      <c r="ED659" s="186"/>
      <c r="EE659" s="186"/>
      <c r="EF659" s="186"/>
      <c r="EG659" s="186"/>
      <c r="EH659" s="186"/>
      <c r="EI659" s="186"/>
      <c r="EJ659" s="186"/>
    </row>
    <row r="660" spans="1:140" s="195" customFormat="1" ht="31.5" hidden="1" customHeight="1" x14ac:dyDescent="0.2">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95"/>
        <v/>
      </c>
      <c r="AO660" s="271" t="str">
        <f t="shared" si="96"/>
        <v/>
      </c>
      <c r="AP660" s="218"/>
      <c r="AQ660" s="219"/>
      <c r="AR660" s="217" t="str">
        <f t="shared" si="97"/>
        <v/>
      </c>
      <c r="AS660" s="217" t="str">
        <f t="shared" si="98"/>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217"/>
      <c r="CA660" s="217"/>
      <c r="CB660" s="217"/>
      <c r="CC660" s="217"/>
      <c r="CD660" s="217"/>
      <c r="CE660" s="217"/>
      <c r="CF660" s="186"/>
      <c r="CG660" s="186" t="str">
        <f t="shared" si="99"/>
        <v/>
      </c>
      <c r="CH660" s="101"/>
      <c r="CI660" s="101"/>
      <c r="CJ660" s="101"/>
      <c r="CK660" s="101"/>
      <c r="CL660" s="101"/>
      <c r="CM660" s="101"/>
      <c r="CN660" s="101"/>
      <c r="CO660" s="101"/>
      <c r="CP660" s="220" t="str">
        <f>IFERROR(ROUND((SUM(#REF!)),0),"")</f>
        <v/>
      </c>
      <c r="CQ660" s="216"/>
      <c r="CR660" s="222"/>
      <c r="CS660" s="198"/>
      <c r="CT660" s="198"/>
      <c r="CU660" s="198"/>
      <c r="CV660" s="198"/>
      <c r="CW660" s="222"/>
      <c r="CX660" s="272"/>
      <c r="CY660" s="272"/>
      <c r="CZ660" s="272"/>
      <c r="DA660" s="272"/>
      <c r="DB660" s="272"/>
      <c r="DC660" s="272"/>
      <c r="DD660" s="230" t="str">
        <f t="shared" si="100"/>
        <v/>
      </c>
      <c r="DE660" s="273">
        <f t="shared" si="101"/>
        <v>0</v>
      </c>
      <c r="DF660" s="14">
        <f t="shared" si="102"/>
        <v>0</v>
      </c>
      <c r="DG660" s="148" t="str">
        <f t="shared" si="103"/>
        <v/>
      </c>
      <c r="DH660" s="148" t="str">
        <f t="shared" si="104"/>
        <v/>
      </c>
      <c r="DI660" s="273" t="str">
        <f t="shared" si="105"/>
        <v/>
      </c>
      <c r="DJ660" s="264" t="str">
        <f t="shared" si="106"/>
        <v/>
      </c>
      <c r="DL660" s="14" t="str">
        <f>IFERROR(#REF!-AP660,"")</f>
        <v/>
      </c>
      <c r="DN660" s="274" t="str">
        <f>IFERROR(#REF!-M660,"")</f>
        <v/>
      </c>
      <c r="DO660" s="186" t="e">
        <f>IF(#REF!&gt;AQ660,0,1)</f>
        <v>#REF!</v>
      </c>
      <c r="DP660" s="186">
        <f t="shared" si="107"/>
        <v>1</v>
      </c>
      <c r="DQ660" s="186">
        <f t="shared" si="108"/>
        <v>1</v>
      </c>
      <c r="DR660" s="186"/>
      <c r="DS660" s="186"/>
      <c r="DT660" s="186"/>
      <c r="DU660" s="186"/>
      <c r="DV660" s="186"/>
      <c r="DW660" s="186"/>
      <c r="DX660" s="186"/>
      <c r="DY660" s="186"/>
      <c r="DZ660" s="186"/>
      <c r="EA660" s="186"/>
      <c r="EB660" s="186"/>
      <c r="EC660" s="186"/>
      <c r="ED660" s="186"/>
      <c r="EE660" s="186"/>
      <c r="EF660" s="186"/>
      <c r="EG660" s="186"/>
      <c r="EH660" s="186"/>
      <c r="EI660" s="186"/>
      <c r="EJ660" s="186"/>
    </row>
    <row r="661" spans="1:140" s="195" customFormat="1" ht="31.5" hidden="1" customHeight="1" x14ac:dyDescent="0.2">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95"/>
        <v/>
      </c>
      <c r="AO661" s="271" t="str">
        <f t="shared" si="96"/>
        <v/>
      </c>
      <c r="AP661" s="218"/>
      <c r="AQ661" s="219"/>
      <c r="AR661" s="217" t="str">
        <f t="shared" si="97"/>
        <v/>
      </c>
      <c r="AS661" s="217" t="str">
        <f t="shared" si="98"/>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217"/>
      <c r="CA661" s="217"/>
      <c r="CB661" s="217"/>
      <c r="CC661" s="217"/>
      <c r="CD661" s="217"/>
      <c r="CE661" s="217"/>
      <c r="CF661" s="186"/>
      <c r="CG661" s="186" t="str">
        <f t="shared" si="99"/>
        <v/>
      </c>
      <c r="CH661" s="101"/>
      <c r="CI661" s="101"/>
      <c r="CJ661" s="101"/>
      <c r="CK661" s="101"/>
      <c r="CL661" s="101"/>
      <c r="CM661" s="101"/>
      <c r="CN661" s="101"/>
      <c r="CO661" s="101"/>
      <c r="CP661" s="220" t="str">
        <f>IFERROR(ROUND((SUM(#REF!)),0),"")</f>
        <v/>
      </c>
      <c r="CQ661" s="216"/>
      <c r="CR661" s="222"/>
      <c r="CS661" s="198"/>
      <c r="CT661" s="198"/>
      <c r="CU661" s="198"/>
      <c r="CV661" s="198"/>
      <c r="CW661" s="222"/>
      <c r="CX661" s="272"/>
      <c r="CY661" s="272"/>
      <c r="CZ661" s="272"/>
      <c r="DA661" s="272"/>
      <c r="DB661" s="272"/>
      <c r="DC661" s="272"/>
      <c r="DD661" s="230" t="str">
        <f t="shared" si="100"/>
        <v/>
      </c>
      <c r="DE661" s="273">
        <f t="shared" si="101"/>
        <v>0</v>
      </c>
      <c r="DF661" s="14">
        <f t="shared" si="102"/>
        <v>0</v>
      </c>
      <c r="DG661" s="148" t="str">
        <f t="shared" si="103"/>
        <v/>
      </c>
      <c r="DH661" s="148" t="str">
        <f t="shared" si="104"/>
        <v/>
      </c>
      <c r="DI661" s="273" t="str">
        <f t="shared" si="105"/>
        <v/>
      </c>
      <c r="DJ661" s="264" t="str">
        <f t="shared" si="106"/>
        <v/>
      </c>
      <c r="DL661" s="14" t="str">
        <f>IFERROR(#REF!-AP661,"")</f>
        <v/>
      </c>
      <c r="DN661" s="274" t="str">
        <f>IFERROR(#REF!-M661,"")</f>
        <v/>
      </c>
      <c r="DO661" s="186" t="e">
        <f>IF(#REF!&gt;AQ661,0,1)</f>
        <v>#REF!</v>
      </c>
      <c r="DP661" s="186">
        <f t="shared" si="107"/>
        <v>1</v>
      </c>
      <c r="DQ661" s="186">
        <f t="shared" si="108"/>
        <v>1</v>
      </c>
      <c r="DR661" s="186"/>
      <c r="DS661" s="186"/>
      <c r="DT661" s="186"/>
      <c r="DU661" s="186"/>
      <c r="DV661" s="186"/>
      <c r="DW661" s="186"/>
      <c r="DX661" s="186"/>
      <c r="DY661" s="186"/>
      <c r="DZ661" s="186"/>
      <c r="EA661" s="186"/>
      <c r="EB661" s="186"/>
      <c r="EC661" s="186"/>
      <c r="ED661" s="186"/>
      <c r="EE661" s="186"/>
      <c r="EF661" s="186"/>
      <c r="EG661" s="186"/>
      <c r="EH661" s="186"/>
      <c r="EI661" s="186"/>
      <c r="EJ661" s="186"/>
    </row>
    <row r="662" spans="1:140" s="195" customFormat="1" ht="31.5" hidden="1" customHeight="1" x14ac:dyDescent="0.2">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95"/>
        <v/>
      </c>
      <c r="AO662" s="271" t="str">
        <f t="shared" si="96"/>
        <v/>
      </c>
      <c r="AP662" s="218"/>
      <c r="AQ662" s="219"/>
      <c r="AR662" s="217" t="str">
        <f t="shared" si="97"/>
        <v/>
      </c>
      <c r="AS662" s="217" t="str">
        <f t="shared" si="98"/>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217"/>
      <c r="CA662" s="217"/>
      <c r="CB662" s="217"/>
      <c r="CC662" s="217"/>
      <c r="CD662" s="217"/>
      <c r="CE662" s="217"/>
      <c r="CF662" s="186"/>
      <c r="CG662" s="186" t="str">
        <f t="shared" si="99"/>
        <v/>
      </c>
      <c r="CH662" s="101"/>
      <c r="CI662" s="101"/>
      <c r="CJ662" s="101"/>
      <c r="CK662" s="101"/>
      <c r="CL662" s="101"/>
      <c r="CM662" s="101"/>
      <c r="CN662" s="101"/>
      <c r="CO662" s="101"/>
      <c r="CP662" s="220" t="str">
        <f>IFERROR(ROUND((SUM(#REF!)),0),"")</f>
        <v/>
      </c>
      <c r="CQ662" s="216"/>
      <c r="CR662" s="222"/>
      <c r="CS662" s="198"/>
      <c r="CT662" s="198"/>
      <c r="CU662" s="198"/>
      <c r="CV662" s="198"/>
      <c r="CW662" s="222"/>
      <c r="CX662" s="272"/>
      <c r="CY662" s="272"/>
      <c r="CZ662" s="272"/>
      <c r="DA662" s="272"/>
      <c r="DB662" s="272"/>
      <c r="DC662" s="272"/>
      <c r="DD662" s="230" t="str">
        <f t="shared" si="100"/>
        <v/>
      </c>
      <c r="DE662" s="273">
        <f t="shared" si="101"/>
        <v>0</v>
      </c>
      <c r="DF662" s="14">
        <f t="shared" si="102"/>
        <v>0</v>
      </c>
      <c r="DG662" s="148" t="str">
        <f t="shared" si="103"/>
        <v/>
      </c>
      <c r="DH662" s="148" t="str">
        <f t="shared" si="104"/>
        <v/>
      </c>
      <c r="DI662" s="273" t="str">
        <f t="shared" si="105"/>
        <v/>
      </c>
      <c r="DJ662" s="264" t="str">
        <f t="shared" si="106"/>
        <v/>
      </c>
      <c r="DL662" s="14" t="str">
        <f>IFERROR(#REF!-AP662,"")</f>
        <v/>
      </c>
      <c r="DN662" s="274" t="str">
        <f>IFERROR(#REF!-M662,"")</f>
        <v/>
      </c>
      <c r="DO662" s="186" t="e">
        <f>IF(#REF!&gt;AQ662,0,1)</f>
        <v>#REF!</v>
      </c>
      <c r="DP662" s="186">
        <f t="shared" si="107"/>
        <v>1</v>
      </c>
      <c r="DQ662" s="186">
        <f t="shared" si="108"/>
        <v>1</v>
      </c>
      <c r="DR662" s="186"/>
      <c r="DS662" s="186"/>
      <c r="DT662" s="186"/>
      <c r="DU662" s="186"/>
      <c r="DV662" s="186"/>
      <c r="DW662" s="186"/>
      <c r="DX662" s="186"/>
      <c r="DY662" s="186"/>
      <c r="DZ662" s="186"/>
      <c r="EA662" s="186"/>
      <c r="EB662" s="186"/>
      <c r="EC662" s="186"/>
      <c r="ED662" s="186"/>
      <c r="EE662" s="186"/>
      <c r="EF662" s="186"/>
      <c r="EG662" s="186"/>
      <c r="EH662" s="186"/>
      <c r="EI662" s="186"/>
      <c r="EJ662" s="186"/>
    </row>
    <row r="663" spans="1:140" s="195" customFormat="1" ht="31.5" hidden="1" customHeight="1" x14ac:dyDescent="0.2">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95"/>
        <v/>
      </c>
      <c r="AO663" s="271" t="str">
        <f t="shared" si="96"/>
        <v/>
      </c>
      <c r="AP663" s="218"/>
      <c r="AQ663" s="219"/>
      <c r="AR663" s="217" t="str">
        <f t="shared" si="97"/>
        <v/>
      </c>
      <c r="AS663" s="217" t="str">
        <f t="shared" si="98"/>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217"/>
      <c r="CA663" s="217"/>
      <c r="CB663" s="217"/>
      <c r="CC663" s="217"/>
      <c r="CD663" s="217"/>
      <c r="CE663" s="217"/>
      <c r="CF663" s="186"/>
      <c r="CG663" s="186" t="str">
        <f t="shared" si="99"/>
        <v/>
      </c>
      <c r="CH663" s="101"/>
      <c r="CI663" s="101"/>
      <c r="CJ663" s="101"/>
      <c r="CK663" s="101"/>
      <c r="CL663" s="101"/>
      <c r="CM663" s="101"/>
      <c r="CN663" s="101"/>
      <c r="CO663" s="101"/>
      <c r="CP663" s="220" t="str">
        <f>IFERROR(ROUND((SUM(#REF!)),0),"")</f>
        <v/>
      </c>
      <c r="CQ663" s="216"/>
      <c r="CR663" s="222"/>
      <c r="CS663" s="198"/>
      <c r="CT663" s="198"/>
      <c r="CU663" s="198"/>
      <c r="CV663" s="198"/>
      <c r="CW663" s="222"/>
      <c r="CX663" s="272"/>
      <c r="CY663" s="272"/>
      <c r="CZ663" s="272"/>
      <c r="DA663" s="272"/>
      <c r="DB663" s="272"/>
      <c r="DC663" s="272"/>
      <c r="DD663" s="230" t="str">
        <f t="shared" si="100"/>
        <v/>
      </c>
      <c r="DE663" s="273">
        <f t="shared" si="101"/>
        <v>0</v>
      </c>
      <c r="DF663" s="14">
        <f t="shared" si="102"/>
        <v>0</v>
      </c>
      <c r="DG663" s="148" t="str">
        <f t="shared" si="103"/>
        <v/>
      </c>
      <c r="DH663" s="148" t="str">
        <f t="shared" si="104"/>
        <v/>
      </c>
      <c r="DI663" s="273" t="str">
        <f t="shared" si="105"/>
        <v/>
      </c>
      <c r="DJ663" s="264" t="str">
        <f t="shared" si="106"/>
        <v/>
      </c>
      <c r="DL663" s="14" t="str">
        <f>IFERROR(#REF!-AP663,"")</f>
        <v/>
      </c>
      <c r="DN663" s="274" t="str">
        <f>IFERROR(#REF!-M663,"")</f>
        <v/>
      </c>
      <c r="DO663" s="186" t="e">
        <f>IF(#REF!&gt;AQ663,0,1)</f>
        <v>#REF!</v>
      </c>
      <c r="DP663" s="186">
        <f t="shared" si="107"/>
        <v>1</v>
      </c>
      <c r="DQ663" s="186">
        <f t="shared" si="108"/>
        <v>1</v>
      </c>
      <c r="DR663" s="186"/>
      <c r="DS663" s="186"/>
      <c r="DT663" s="186"/>
      <c r="DU663" s="186"/>
      <c r="DV663" s="186"/>
      <c r="DW663" s="186"/>
      <c r="DX663" s="186"/>
      <c r="DY663" s="186"/>
      <c r="DZ663" s="186"/>
      <c r="EA663" s="186"/>
      <c r="EB663" s="186"/>
      <c r="EC663" s="186"/>
      <c r="ED663" s="186"/>
      <c r="EE663" s="186"/>
      <c r="EF663" s="186"/>
      <c r="EG663" s="186"/>
      <c r="EH663" s="186"/>
      <c r="EI663" s="186"/>
      <c r="EJ663" s="186"/>
    </row>
    <row r="664" spans="1:140" s="195" customFormat="1" ht="31.5" hidden="1" customHeight="1" x14ac:dyDescent="0.2">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95"/>
        <v/>
      </c>
      <c r="AO664" s="271" t="str">
        <f t="shared" si="96"/>
        <v/>
      </c>
      <c r="AP664" s="218"/>
      <c r="AQ664" s="219"/>
      <c r="AR664" s="217" t="str">
        <f t="shared" si="97"/>
        <v/>
      </c>
      <c r="AS664" s="217" t="str">
        <f t="shared" si="98"/>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217"/>
      <c r="CA664" s="217"/>
      <c r="CB664" s="217"/>
      <c r="CC664" s="217"/>
      <c r="CD664" s="217"/>
      <c r="CE664" s="217"/>
      <c r="CF664" s="186"/>
      <c r="CG664" s="186" t="str">
        <f t="shared" si="99"/>
        <v/>
      </c>
      <c r="CH664" s="101"/>
      <c r="CI664" s="101"/>
      <c r="CJ664" s="101"/>
      <c r="CK664" s="101"/>
      <c r="CL664" s="101"/>
      <c r="CM664" s="101"/>
      <c r="CN664" s="101"/>
      <c r="CO664" s="101"/>
      <c r="CP664" s="220" t="str">
        <f>IFERROR(ROUND((SUM(#REF!)),0),"")</f>
        <v/>
      </c>
      <c r="CQ664" s="216"/>
      <c r="CR664" s="222"/>
      <c r="CS664" s="198"/>
      <c r="CT664" s="198"/>
      <c r="CU664" s="198"/>
      <c r="CV664" s="198"/>
      <c r="CW664" s="222"/>
      <c r="CX664" s="272"/>
      <c r="CY664" s="272"/>
      <c r="CZ664" s="272"/>
      <c r="DA664" s="272"/>
      <c r="DB664" s="272"/>
      <c r="DC664" s="272"/>
      <c r="DD664" s="230" t="str">
        <f t="shared" si="100"/>
        <v/>
      </c>
      <c r="DE664" s="273">
        <f t="shared" si="101"/>
        <v>0</v>
      </c>
      <c r="DF664" s="14">
        <f t="shared" si="102"/>
        <v>0</v>
      </c>
      <c r="DG664" s="148" t="str">
        <f t="shared" si="103"/>
        <v/>
      </c>
      <c r="DH664" s="148" t="str">
        <f t="shared" si="104"/>
        <v/>
      </c>
      <c r="DI664" s="273" t="str">
        <f t="shared" si="105"/>
        <v/>
      </c>
      <c r="DJ664" s="264" t="str">
        <f t="shared" si="106"/>
        <v/>
      </c>
      <c r="DL664" s="14" t="str">
        <f>IFERROR(#REF!-AP664,"")</f>
        <v/>
      </c>
      <c r="DN664" s="274" t="str">
        <f>IFERROR(#REF!-M664,"")</f>
        <v/>
      </c>
      <c r="DO664" s="186" t="e">
        <f>IF(#REF!&gt;AQ664,0,1)</f>
        <v>#REF!</v>
      </c>
      <c r="DP664" s="186">
        <f t="shared" si="107"/>
        <v>1</v>
      </c>
      <c r="DQ664" s="186">
        <f t="shared" si="108"/>
        <v>1</v>
      </c>
      <c r="DR664" s="186"/>
      <c r="DS664" s="186"/>
      <c r="DT664" s="186"/>
      <c r="DU664" s="186"/>
      <c r="DV664" s="186"/>
      <c r="DW664" s="186"/>
      <c r="DX664" s="186"/>
      <c r="DY664" s="186"/>
      <c r="DZ664" s="186"/>
      <c r="EA664" s="186"/>
      <c r="EB664" s="186"/>
      <c r="EC664" s="186"/>
      <c r="ED664" s="186"/>
      <c r="EE664" s="186"/>
      <c r="EF664" s="186"/>
      <c r="EG664" s="186"/>
      <c r="EH664" s="186"/>
      <c r="EI664" s="186"/>
      <c r="EJ664" s="186"/>
    </row>
    <row r="665" spans="1:140" s="195" customFormat="1" ht="31.5" hidden="1" customHeight="1" x14ac:dyDescent="0.2">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95"/>
        <v/>
      </c>
      <c r="AO665" s="271" t="str">
        <f t="shared" si="96"/>
        <v/>
      </c>
      <c r="AP665" s="218"/>
      <c r="AQ665" s="219"/>
      <c r="AR665" s="217" t="str">
        <f t="shared" si="97"/>
        <v/>
      </c>
      <c r="AS665" s="217" t="str">
        <f t="shared" si="98"/>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217"/>
      <c r="CA665" s="217"/>
      <c r="CB665" s="217"/>
      <c r="CC665" s="217"/>
      <c r="CD665" s="217"/>
      <c r="CE665" s="217"/>
      <c r="CF665" s="186"/>
      <c r="CG665" s="186" t="str">
        <f t="shared" si="99"/>
        <v/>
      </c>
      <c r="CH665" s="101"/>
      <c r="CI665" s="101"/>
      <c r="CJ665" s="101"/>
      <c r="CK665" s="101"/>
      <c r="CL665" s="101"/>
      <c r="CM665" s="101"/>
      <c r="CN665" s="101"/>
      <c r="CO665" s="101"/>
      <c r="CP665" s="220" t="str">
        <f>IFERROR(ROUND((SUM(#REF!)),0),"")</f>
        <v/>
      </c>
      <c r="CQ665" s="216"/>
      <c r="CR665" s="222"/>
      <c r="CS665" s="198"/>
      <c r="CT665" s="198"/>
      <c r="CU665" s="198"/>
      <c r="CV665" s="198"/>
      <c r="CW665" s="222"/>
      <c r="CX665" s="272"/>
      <c r="CY665" s="272"/>
      <c r="CZ665" s="272"/>
      <c r="DA665" s="272"/>
      <c r="DB665" s="272"/>
      <c r="DC665" s="272"/>
      <c r="DD665" s="230" t="str">
        <f t="shared" si="100"/>
        <v/>
      </c>
      <c r="DE665" s="273">
        <f t="shared" si="101"/>
        <v>0</v>
      </c>
      <c r="DF665" s="14">
        <f t="shared" si="102"/>
        <v>0</v>
      </c>
      <c r="DG665" s="148" t="str">
        <f t="shared" si="103"/>
        <v/>
      </c>
      <c r="DH665" s="148" t="str">
        <f t="shared" si="104"/>
        <v/>
      </c>
      <c r="DI665" s="273" t="str">
        <f t="shared" si="105"/>
        <v/>
      </c>
      <c r="DJ665" s="264" t="str">
        <f t="shared" si="106"/>
        <v/>
      </c>
      <c r="DL665" s="14" t="str">
        <f>IFERROR(#REF!-AP665,"")</f>
        <v/>
      </c>
      <c r="DN665" s="274" t="str">
        <f>IFERROR(#REF!-M665,"")</f>
        <v/>
      </c>
      <c r="DO665" s="186" t="e">
        <f>IF(#REF!&gt;AQ665,0,1)</f>
        <v>#REF!</v>
      </c>
      <c r="DP665" s="186">
        <f t="shared" si="107"/>
        <v>1</v>
      </c>
      <c r="DQ665" s="186">
        <f t="shared" si="108"/>
        <v>1</v>
      </c>
      <c r="DR665" s="186"/>
      <c r="DS665" s="186"/>
      <c r="DT665" s="186"/>
      <c r="DU665" s="186"/>
      <c r="DV665" s="186"/>
      <c r="DW665" s="186"/>
      <c r="DX665" s="186"/>
      <c r="DY665" s="186"/>
      <c r="DZ665" s="186"/>
      <c r="EA665" s="186"/>
      <c r="EB665" s="186"/>
      <c r="EC665" s="186"/>
      <c r="ED665" s="186"/>
      <c r="EE665" s="186"/>
      <c r="EF665" s="186"/>
      <c r="EG665" s="186"/>
      <c r="EH665" s="186"/>
      <c r="EI665" s="186"/>
      <c r="EJ665" s="186"/>
    </row>
    <row r="666" spans="1:140" s="195" customFormat="1" ht="31.5" hidden="1" customHeight="1" x14ac:dyDescent="0.2">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95"/>
        <v/>
      </c>
      <c r="AO666" s="271" t="str">
        <f t="shared" si="96"/>
        <v/>
      </c>
      <c r="AP666" s="218"/>
      <c r="AQ666" s="219"/>
      <c r="AR666" s="217" t="str">
        <f t="shared" si="97"/>
        <v/>
      </c>
      <c r="AS666" s="217" t="str">
        <f t="shared" si="98"/>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217"/>
      <c r="CA666" s="217"/>
      <c r="CB666" s="217"/>
      <c r="CC666" s="217"/>
      <c r="CD666" s="217"/>
      <c r="CE666" s="217"/>
      <c r="CF666" s="186"/>
      <c r="CG666" s="186" t="str">
        <f t="shared" si="99"/>
        <v/>
      </c>
      <c r="CH666" s="101"/>
      <c r="CI666" s="101"/>
      <c r="CJ666" s="101"/>
      <c r="CK666" s="101"/>
      <c r="CL666" s="101"/>
      <c r="CM666" s="101"/>
      <c r="CN666" s="101"/>
      <c r="CO666" s="101"/>
      <c r="CP666" s="220" t="str">
        <f>IFERROR(ROUND((SUM(#REF!)),0),"")</f>
        <v/>
      </c>
      <c r="CQ666" s="216"/>
      <c r="CR666" s="222"/>
      <c r="CS666" s="198"/>
      <c r="CT666" s="198"/>
      <c r="CU666" s="198"/>
      <c r="CV666" s="198"/>
      <c r="CW666" s="222"/>
      <c r="CX666" s="272"/>
      <c r="CY666" s="272"/>
      <c r="CZ666" s="272"/>
      <c r="DA666" s="272"/>
      <c r="DB666" s="272"/>
      <c r="DC666" s="272"/>
      <c r="DD666" s="230" t="str">
        <f t="shared" si="100"/>
        <v/>
      </c>
      <c r="DE666" s="273">
        <f t="shared" si="101"/>
        <v>0</v>
      </c>
      <c r="DF666" s="14">
        <f t="shared" si="102"/>
        <v>0</v>
      </c>
      <c r="DG666" s="148" t="str">
        <f t="shared" si="103"/>
        <v/>
      </c>
      <c r="DH666" s="148" t="str">
        <f t="shared" si="104"/>
        <v/>
      </c>
      <c r="DI666" s="273" t="str">
        <f t="shared" si="105"/>
        <v/>
      </c>
      <c r="DJ666" s="264" t="str">
        <f t="shared" si="106"/>
        <v/>
      </c>
      <c r="DL666" s="14" t="str">
        <f>IFERROR(#REF!-AP666,"")</f>
        <v/>
      </c>
      <c r="DN666" s="274" t="str">
        <f>IFERROR(#REF!-M666,"")</f>
        <v/>
      </c>
      <c r="DO666" s="186" t="e">
        <f>IF(#REF!&gt;AQ666,0,1)</f>
        <v>#REF!</v>
      </c>
      <c r="DP666" s="186">
        <f t="shared" si="107"/>
        <v>1</v>
      </c>
      <c r="DQ666" s="186">
        <f t="shared" si="108"/>
        <v>1</v>
      </c>
      <c r="DR666" s="186"/>
      <c r="DS666" s="186"/>
      <c r="DT666" s="186"/>
      <c r="DU666" s="186"/>
      <c r="DV666" s="186"/>
      <c r="DW666" s="186"/>
      <c r="DX666" s="186"/>
      <c r="DY666" s="186"/>
      <c r="DZ666" s="186"/>
      <c r="EA666" s="186"/>
      <c r="EB666" s="186"/>
      <c r="EC666" s="186"/>
      <c r="ED666" s="186"/>
      <c r="EE666" s="186"/>
      <c r="EF666" s="186"/>
      <c r="EG666" s="186"/>
      <c r="EH666" s="186"/>
      <c r="EI666" s="186"/>
      <c r="EJ666" s="186"/>
    </row>
    <row r="667" spans="1:140" s="195" customFormat="1" ht="31.5" hidden="1" customHeight="1" x14ac:dyDescent="0.2">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95"/>
        <v/>
      </c>
      <c r="AO667" s="271" t="str">
        <f t="shared" si="96"/>
        <v/>
      </c>
      <c r="AP667" s="218"/>
      <c r="AQ667" s="219"/>
      <c r="AR667" s="217" t="str">
        <f t="shared" si="97"/>
        <v/>
      </c>
      <c r="AS667" s="217" t="str">
        <f t="shared" si="98"/>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217"/>
      <c r="CA667" s="217"/>
      <c r="CB667" s="217"/>
      <c r="CC667" s="217"/>
      <c r="CD667" s="217"/>
      <c r="CE667" s="217"/>
      <c r="CF667" s="186"/>
      <c r="CG667" s="186" t="str">
        <f t="shared" si="99"/>
        <v/>
      </c>
      <c r="CH667" s="101"/>
      <c r="CI667" s="101"/>
      <c r="CJ667" s="101"/>
      <c r="CK667" s="101"/>
      <c r="CL667" s="101"/>
      <c r="CM667" s="101"/>
      <c r="CN667" s="101"/>
      <c r="CO667" s="101"/>
      <c r="CP667" s="220" t="str">
        <f>IFERROR(ROUND((SUM(#REF!)),0),"")</f>
        <v/>
      </c>
      <c r="CQ667" s="216"/>
      <c r="CR667" s="222"/>
      <c r="CS667" s="198"/>
      <c r="CT667" s="198"/>
      <c r="CU667" s="198"/>
      <c r="CV667" s="198"/>
      <c r="CW667" s="222"/>
      <c r="CX667" s="272"/>
      <c r="CY667" s="272"/>
      <c r="CZ667" s="272"/>
      <c r="DA667" s="272"/>
      <c r="DB667" s="272"/>
      <c r="DC667" s="272"/>
      <c r="DD667" s="230" t="str">
        <f t="shared" si="100"/>
        <v/>
      </c>
      <c r="DE667" s="273">
        <f t="shared" si="101"/>
        <v>0</v>
      </c>
      <c r="DF667" s="14">
        <f t="shared" si="102"/>
        <v>0</v>
      </c>
      <c r="DG667" s="148" t="str">
        <f t="shared" si="103"/>
        <v/>
      </c>
      <c r="DH667" s="148" t="str">
        <f t="shared" si="104"/>
        <v/>
      </c>
      <c r="DI667" s="273" t="str">
        <f t="shared" si="105"/>
        <v/>
      </c>
      <c r="DJ667" s="264" t="str">
        <f t="shared" si="106"/>
        <v/>
      </c>
      <c r="DL667" s="14" t="str">
        <f>IFERROR(#REF!-AP667,"")</f>
        <v/>
      </c>
      <c r="DN667" s="274" t="str">
        <f>IFERROR(#REF!-M667,"")</f>
        <v/>
      </c>
      <c r="DO667" s="186" t="e">
        <f>IF(#REF!&gt;AQ667,0,1)</f>
        <v>#REF!</v>
      </c>
      <c r="DP667" s="186">
        <f t="shared" si="107"/>
        <v>1</v>
      </c>
      <c r="DQ667" s="186">
        <f t="shared" si="108"/>
        <v>1</v>
      </c>
      <c r="DR667" s="186"/>
      <c r="DS667" s="186"/>
      <c r="DT667" s="186"/>
      <c r="DU667" s="186"/>
      <c r="DV667" s="186"/>
      <c r="DW667" s="186"/>
      <c r="DX667" s="186"/>
      <c r="DY667" s="186"/>
      <c r="DZ667" s="186"/>
      <c r="EA667" s="186"/>
      <c r="EB667" s="186"/>
      <c r="EC667" s="186"/>
      <c r="ED667" s="186"/>
      <c r="EE667" s="186"/>
      <c r="EF667" s="186"/>
      <c r="EG667" s="186"/>
      <c r="EH667" s="186"/>
      <c r="EI667" s="186"/>
      <c r="EJ667" s="186"/>
    </row>
    <row r="668" spans="1:140" s="195" customFormat="1" ht="31.5" hidden="1" customHeight="1" x14ac:dyDescent="0.2">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95"/>
        <v/>
      </c>
      <c r="AO668" s="271" t="str">
        <f t="shared" si="96"/>
        <v/>
      </c>
      <c r="AP668" s="218"/>
      <c r="AQ668" s="219"/>
      <c r="AR668" s="217" t="str">
        <f t="shared" si="97"/>
        <v/>
      </c>
      <c r="AS668" s="217" t="str">
        <f t="shared" si="98"/>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217"/>
      <c r="CA668" s="217"/>
      <c r="CB668" s="217"/>
      <c r="CC668" s="217"/>
      <c r="CD668" s="217"/>
      <c r="CE668" s="217"/>
      <c r="CF668" s="186"/>
      <c r="CG668" s="186" t="str">
        <f t="shared" si="99"/>
        <v/>
      </c>
      <c r="CH668" s="101"/>
      <c r="CI668" s="101"/>
      <c r="CJ668" s="101"/>
      <c r="CK668" s="101"/>
      <c r="CL668" s="101"/>
      <c r="CM668" s="101"/>
      <c r="CN668" s="101"/>
      <c r="CO668" s="101"/>
      <c r="CP668" s="220" t="str">
        <f>IFERROR(ROUND((SUM(#REF!)),0),"")</f>
        <v/>
      </c>
      <c r="CQ668" s="216"/>
      <c r="CR668" s="222"/>
      <c r="CS668" s="198"/>
      <c r="CT668" s="198"/>
      <c r="CU668" s="198"/>
      <c r="CV668" s="198"/>
      <c r="CW668" s="222"/>
      <c r="CX668" s="272"/>
      <c r="CY668" s="272"/>
      <c r="CZ668" s="272"/>
      <c r="DA668" s="272"/>
      <c r="DB668" s="272"/>
      <c r="DC668" s="272"/>
      <c r="DD668" s="230" t="str">
        <f t="shared" si="100"/>
        <v/>
      </c>
      <c r="DE668" s="273">
        <f t="shared" si="101"/>
        <v>0</v>
      </c>
      <c r="DF668" s="14">
        <f t="shared" si="102"/>
        <v>0</v>
      </c>
      <c r="DG668" s="148" t="str">
        <f t="shared" si="103"/>
        <v/>
      </c>
      <c r="DH668" s="148" t="str">
        <f t="shared" si="104"/>
        <v/>
      </c>
      <c r="DI668" s="273" t="str">
        <f t="shared" si="105"/>
        <v/>
      </c>
      <c r="DJ668" s="264" t="str">
        <f t="shared" si="106"/>
        <v/>
      </c>
      <c r="DL668" s="14" t="str">
        <f>IFERROR(#REF!-AP668,"")</f>
        <v/>
      </c>
      <c r="DN668" s="274" t="str">
        <f>IFERROR(#REF!-M668,"")</f>
        <v/>
      </c>
      <c r="DO668" s="186" t="e">
        <f>IF(#REF!&gt;AQ668,0,1)</f>
        <v>#REF!</v>
      </c>
      <c r="DP668" s="186">
        <f t="shared" si="107"/>
        <v>1</v>
      </c>
      <c r="DQ668" s="186">
        <f t="shared" si="108"/>
        <v>1</v>
      </c>
      <c r="DR668" s="186"/>
      <c r="DS668" s="186"/>
      <c r="DT668" s="186"/>
      <c r="DU668" s="186"/>
      <c r="DV668" s="186"/>
      <c r="DW668" s="186"/>
      <c r="DX668" s="186"/>
      <c r="DY668" s="186"/>
      <c r="DZ668" s="186"/>
      <c r="EA668" s="186"/>
      <c r="EB668" s="186"/>
      <c r="EC668" s="186"/>
      <c r="ED668" s="186"/>
      <c r="EE668" s="186"/>
      <c r="EF668" s="186"/>
      <c r="EG668" s="186"/>
      <c r="EH668" s="186"/>
      <c r="EI668" s="186"/>
      <c r="EJ668" s="186"/>
    </row>
    <row r="669" spans="1:140" s="195" customFormat="1" ht="31.5" hidden="1" customHeight="1" x14ac:dyDescent="0.2">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95"/>
        <v/>
      </c>
      <c r="AO669" s="271" t="str">
        <f t="shared" si="96"/>
        <v/>
      </c>
      <c r="AP669" s="218"/>
      <c r="AQ669" s="219"/>
      <c r="AR669" s="217" t="str">
        <f t="shared" si="97"/>
        <v/>
      </c>
      <c r="AS669" s="217" t="str">
        <f t="shared" si="98"/>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217"/>
      <c r="CA669" s="217"/>
      <c r="CB669" s="217"/>
      <c r="CC669" s="217"/>
      <c r="CD669" s="217"/>
      <c r="CE669" s="217"/>
      <c r="CF669" s="186"/>
      <c r="CG669" s="186" t="str">
        <f t="shared" si="99"/>
        <v/>
      </c>
      <c r="CH669" s="101"/>
      <c r="CI669" s="101"/>
      <c r="CJ669" s="101"/>
      <c r="CK669" s="101"/>
      <c r="CL669" s="101"/>
      <c r="CM669" s="101"/>
      <c r="CN669" s="101"/>
      <c r="CO669" s="101"/>
      <c r="CP669" s="220" t="str">
        <f>IFERROR(ROUND((SUM(#REF!)),0),"")</f>
        <v/>
      </c>
      <c r="CQ669" s="216"/>
      <c r="CR669" s="222"/>
      <c r="CS669" s="198"/>
      <c r="CT669" s="198"/>
      <c r="CU669" s="198"/>
      <c r="CV669" s="198"/>
      <c r="CW669" s="222"/>
      <c r="CX669" s="272"/>
      <c r="CY669" s="272"/>
      <c r="CZ669" s="272"/>
      <c r="DA669" s="272"/>
      <c r="DB669" s="272"/>
      <c r="DC669" s="272"/>
      <c r="DD669" s="230" t="str">
        <f t="shared" si="100"/>
        <v/>
      </c>
      <c r="DE669" s="273">
        <f t="shared" si="101"/>
        <v>0</v>
      </c>
      <c r="DF669" s="14">
        <f t="shared" si="102"/>
        <v>0</v>
      </c>
      <c r="DG669" s="148" t="str">
        <f t="shared" si="103"/>
        <v/>
      </c>
      <c r="DH669" s="148" t="str">
        <f t="shared" si="104"/>
        <v/>
      </c>
      <c r="DI669" s="273" t="str">
        <f t="shared" si="105"/>
        <v/>
      </c>
      <c r="DJ669" s="264" t="str">
        <f t="shared" si="106"/>
        <v/>
      </c>
      <c r="DL669" s="14" t="str">
        <f>IFERROR(#REF!-AP669,"")</f>
        <v/>
      </c>
      <c r="DN669" s="274" t="str">
        <f>IFERROR(#REF!-M669,"")</f>
        <v/>
      </c>
      <c r="DO669" s="186" t="e">
        <f>IF(#REF!&gt;AQ669,0,1)</f>
        <v>#REF!</v>
      </c>
      <c r="DP669" s="186">
        <f t="shared" si="107"/>
        <v>1</v>
      </c>
      <c r="DQ669" s="186">
        <f t="shared" si="108"/>
        <v>1</v>
      </c>
      <c r="DR669" s="186"/>
      <c r="DS669" s="186"/>
      <c r="DT669" s="186"/>
      <c r="DU669" s="186"/>
      <c r="DV669" s="186"/>
      <c r="DW669" s="186"/>
      <c r="DX669" s="186"/>
      <c r="DY669" s="186"/>
      <c r="DZ669" s="186"/>
      <c r="EA669" s="186"/>
      <c r="EB669" s="186"/>
      <c r="EC669" s="186"/>
      <c r="ED669" s="186"/>
      <c r="EE669" s="186"/>
      <c r="EF669" s="186"/>
      <c r="EG669" s="186"/>
      <c r="EH669" s="186"/>
      <c r="EI669" s="186"/>
      <c r="EJ669" s="186"/>
    </row>
    <row r="670" spans="1:140" s="195" customFormat="1" ht="31.5" hidden="1" customHeight="1" x14ac:dyDescent="0.2">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95"/>
        <v/>
      </c>
      <c r="AO670" s="271" t="str">
        <f t="shared" si="96"/>
        <v/>
      </c>
      <c r="AP670" s="218"/>
      <c r="AQ670" s="219"/>
      <c r="AR670" s="217" t="str">
        <f t="shared" si="97"/>
        <v/>
      </c>
      <c r="AS670" s="217" t="str">
        <f t="shared" si="98"/>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217"/>
      <c r="CA670" s="217"/>
      <c r="CB670" s="217"/>
      <c r="CC670" s="217"/>
      <c r="CD670" s="217"/>
      <c r="CE670" s="217"/>
      <c r="CF670" s="186"/>
      <c r="CG670" s="186" t="str">
        <f t="shared" si="99"/>
        <v/>
      </c>
      <c r="CH670" s="101"/>
      <c r="CI670" s="101"/>
      <c r="CJ670" s="101"/>
      <c r="CK670" s="101"/>
      <c r="CL670" s="101"/>
      <c r="CM670" s="101"/>
      <c r="CN670" s="101"/>
      <c r="CO670" s="101"/>
      <c r="CP670" s="220" t="str">
        <f>IFERROR(ROUND((SUM(#REF!)),0),"")</f>
        <v/>
      </c>
      <c r="CQ670" s="216"/>
      <c r="CR670" s="222"/>
      <c r="CS670" s="198"/>
      <c r="CT670" s="198"/>
      <c r="CU670" s="198"/>
      <c r="CV670" s="198"/>
      <c r="CW670" s="222"/>
      <c r="CX670" s="272"/>
      <c r="CY670" s="272"/>
      <c r="CZ670" s="272"/>
      <c r="DA670" s="272"/>
      <c r="DB670" s="272"/>
      <c r="DC670" s="272"/>
      <c r="DD670" s="230" t="str">
        <f t="shared" si="100"/>
        <v/>
      </c>
      <c r="DE670" s="273">
        <f t="shared" si="101"/>
        <v>0</v>
      </c>
      <c r="DF670" s="14">
        <f t="shared" si="102"/>
        <v>0</v>
      </c>
      <c r="DG670" s="148" t="str">
        <f t="shared" si="103"/>
        <v/>
      </c>
      <c r="DH670" s="148" t="str">
        <f t="shared" si="104"/>
        <v/>
      </c>
      <c r="DI670" s="273" t="str">
        <f t="shared" si="105"/>
        <v/>
      </c>
      <c r="DJ670" s="264" t="str">
        <f t="shared" si="106"/>
        <v/>
      </c>
      <c r="DL670" s="14" t="str">
        <f>IFERROR(#REF!-AP670,"")</f>
        <v/>
      </c>
      <c r="DN670" s="274" t="str">
        <f>IFERROR(#REF!-M670,"")</f>
        <v/>
      </c>
      <c r="DO670" s="186" t="e">
        <f>IF(#REF!&gt;AQ670,0,1)</f>
        <v>#REF!</v>
      </c>
      <c r="DP670" s="186">
        <f t="shared" si="107"/>
        <v>1</v>
      </c>
      <c r="DQ670" s="186">
        <f t="shared" si="108"/>
        <v>1</v>
      </c>
      <c r="DR670" s="186"/>
      <c r="DS670" s="186"/>
      <c r="DT670" s="186"/>
      <c r="DU670" s="186"/>
      <c r="DV670" s="186"/>
      <c r="DW670" s="186"/>
      <c r="DX670" s="186"/>
      <c r="DY670" s="186"/>
      <c r="DZ670" s="186"/>
      <c r="EA670" s="186"/>
      <c r="EB670" s="186"/>
      <c r="EC670" s="186"/>
      <c r="ED670" s="186"/>
      <c r="EE670" s="186"/>
      <c r="EF670" s="186"/>
      <c r="EG670" s="186"/>
      <c r="EH670" s="186"/>
      <c r="EI670" s="186"/>
      <c r="EJ670" s="186"/>
    </row>
    <row r="671" spans="1:140" s="195" customFormat="1" ht="31.5" hidden="1" customHeight="1" x14ac:dyDescent="0.2">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95"/>
        <v/>
      </c>
      <c r="AO671" s="271" t="str">
        <f t="shared" si="96"/>
        <v/>
      </c>
      <c r="AP671" s="218"/>
      <c r="AQ671" s="219"/>
      <c r="AR671" s="217" t="str">
        <f t="shared" si="97"/>
        <v/>
      </c>
      <c r="AS671" s="217" t="str">
        <f t="shared" si="98"/>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217"/>
      <c r="CA671" s="217"/>
      <c r="CB671" s="217"/>
      <c r="CC671" s="217"/>
      <c r="CD671" s="217"/>
      <c r="CE671" s="217"/>
      <c r="CF671" s="186"/>
      <c r="CG671" s="186" t="str">
        <f t="shared" si="99"/>
        <v/>
      </c>
      <c r="CH671" s="101"/>
      <c r="CI671" s="101"/>
      <c r="CJ671" s="101"/>
      <c r="CK671" s="101"/>
      <c r="CL671" s="101"/>
      <c r="CM671" s="101"/>
      <c r="CN671" s="101"/>
      <c r="CO671" s="101"/>
      <c r="CP671" s="220" t="str">
        <f>IFERROR(ROUND((SUM(#REF!)),0),"")</f>
        <v/>
      </c>
      <c r="CQ671" s="216"/>
      <c r="CR671" s="222"/>
      <c r="CS671" s="198"/>
      <c r="CT671" s="198"/>
      <c r="CU671" s="198"/>
      <c r="CV671" s="198"/>
      <c r="CW671" s="222"/>
      <c r="CX671" s="272"/>
      <c r="CY671" s="272"/>
      <c r="CZ671" s="272"/>
      <c r="DA671" s="272"/>
      <c r="DB671" s="272"/>
      <c r="DC671" s="272"/>
      <c r="DD671" s="230" t="str">
        <f t="shared" si="100"/>
        <v/>
      </c>
      <c r="DE671" s="273">
        <f t="shared" si="101"/>
        <v>0</v>
      </c>
      <c r="DF671" s="14">
        <f t="shared" si="102"/>
        <v>0</v>
      </c>
      <c r="DG671" s="148" t="str">
        <f t="shared" si="103"/>
        <v/>
      </c>
      <c r="DH671" s="148" t="str">
        <f t="shared" si="104"/>
        <v/>
      </c>
      <c r="DI671" s="273" t="str">
        <f t="shared" si="105"/>
        <v/>
      </c>
      <c r="DJ671" s="264" t="str">
        <f t="shared" si="106"/>
        <v/>
      </c>
      <c r="DL671" s="14" t="str">
        <f>IFERROR(#REF!-AP671,"")</f>
        <v/>
      </c>
      <c r="DN671" s="274" t="str">
        <f>IFERROR(#REF!-M671,"")</f>
        <v/>
      </c>
      <c r="DO671" s="186" t="e">
        <f>IF(#REF!&gt;AQ671,0,1)</f>
        <v>#REF!</v>
      </c>
      <c r="DP671" s="186">
        <f t="shared" si="107"/>
        <v>1</v>
      </c>
      <c r="DQ671" s="186">
        <f t="shared" si="108"/>
        <v>1</v>
      </c>
      <c r="DR671" s="186"/>
      <c r="DS671" s="186"/>
      <c r="DT671" s="186"/>
      <c r="DU671" s="186"/>
      <c r="DV671" s="186"/>
      <c r="DW671" s="186"/>
      <c r="DX671" s="186"/>
      <c r="DY671" s="186"/>
      <c r="DZ671" s="186"/>
      <c r="EA671" s="186"/>
      <c r="EB671" s="186"/>
      <c r="EC671" s="186"/>
      <c r="ED671" s="186"/>
      <c r="EE671" s="186"/>
      <c r="EF671" s="186"/>
      <c r="EG671" s="186"/>
      <c r="EH671" s="186"/>
      <c r="EI671" s="186"/>
      <c r="EJ671" s="186"/>
    </row>
    <row r="672" spans="1:140" s="195" customFormat="1" ht="31.5" hidden="1" customHeight="1" x14ac:dyDescent="0.2">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95"/>
        <v/>
      </c>
      <c r="AO672" s="271" t="str">
        <f t="shared" si="96"/>
        <v/>
      </c>
      <c r="AP672" s="218"/>
      <c r="AQ672" s="219"/>
      <c r="AR672" s="217" t="str">
        <f t="shared" si="97"/>
        <v/>
      </c>
      <c r="AS672" s="217" t="str">
        <f t="shared" si="98"/>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217"/>
      <c r="CA672" s="217"/>
      <c r="CB672" s="217"/>
      <c r="CC672" s="217"/>
      <c r="CD672" s="217"/>
      <c r="CE672" s="217"/>
      <c r="CF672" s="186"/>
      <c r="CG672" s="186" t="str">
        <f t="shared" si="99"/>
        <v/>
      </c>
      <c r="CH672" s="101"/>
      <c r="CI672" s="101"/>
      <c r="CJ672" s="101"/>
      <c r="CK672" s="101"/>
      <c r="CL672" s="101"/>
      <c r="CM672" s="101"/>
      <c r="CN672" s="101"/>
      <c r="CO672" s="101"/>
      <c r="CP672" s="220" t="str">
        <f>IFERROR(ROUND((SUM(#REF!)),0),"")</f>
        <v/>
      </c>
      <c r="CQ672" s="216"/>
      <c r="CR672" s="222"/>
      <c r="CS672" s="198"/>
      <c r="CT672" s="198"/>
      <c r="CU672" s="198"/>
      <c r="CV672" s="198"/>
      <c r="CW672" s="222"/>
      <c r="CX672" s="272"/>
      <c r="CY672" s="272"/>
      <c r="CZ672" s="272"/>
      <c r="DA672" s="272"/>
      <c r="DB672" s="272"/>
      <c r="DC672" s="272"/>
      <c r="DD672" s="230" t="str">
        <f t="shared" si="100"/>
        <v/>
      </c>
      <c r="DE672" s="273">
        <f t="shared" si="101"/>
        <v>0</v>
      </c>
      <c r="DF672" s="14">
        <f t="shared" si="102"/>
        <v>0</v>
      </c>
      <c r="DG672" s="148" t="str">
        <f t="shared" si="103"/>
        <v/>
      </c>
      <c r="DH672" s="148" t="str">
        <f t="shared" si="104"/>
        <v/>
      </c>
      <c r="DI672" s="273" t="str">
        <f t="shared" si="105"/>
        <v/>
      </c>
      <c r="DJ672" s="264" t="str">
        <f t="shared" si="106"/>
        <v/>
      </c>
      <c r="DL672" s="14" t="str">
        <f>IFERROR(#REF!-AP672,"")</f>
        <v/>
      </c>
      <c r="DN672" s="274" t="str">
        <f>IFERROR(#REF!-M672,"")</f>
        <v/>
      </c>
      <c r="DO672" s="186" t="e">
        <f>IF(#REF!&gt;AQ672,0,1)</f>
        <v>#REF!</v>
      </c>
      <c r="DP672" s="186">
        <f t="shared" si="107"/>
        <v>1</v>
      </c>
      <c r="DQ672" s="186">
        <f t="shared" si="108"/>
        <v>1</v>
      </c>
      <c r="DR672" s="186"/>
      <c r="DS672" s="186"/>
      <c r="DT672" s="186"/>
      <c r="DU672" s="186"/>
      <c r="DV672" s="186"/>
      <c r="DW672" s="186"/>
      <c r="DX672" s="186"/>
      <c r="DY672" s="186"/>
      <c r="DZ672" s="186"/>
      <c r="EA672" s="186"/>
      <c r="EB672" s="186"/>
      <c r="EC672" s="186"/>
      <c r="ED672" s="186"/>
      <c r="EE672" s="186"/>
      <c r="EF672" s="186"/>
      <c r="EG672" s="186"/>
      <c r="EH672" s="186"/>
      <c r="EI672" s="186"/>
      <c r="EJ672" s="186"/>
    </row>
    <row r="673" spans="1:140" s="195" customFormat="1" ht="31.5" hidden="1" customHeight="1" x14ac:dyDescent="0.2">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95"/>
        <v/>
      </c>
      <c r="AO673" s="271" t="str">
        <f t="shared" si="96"/>
        <v/>
      </c>
      <c r="AP673" s="218"/>
      <c r="AQ673" s="219"/>
      <c r="AR673" s="217" t="str">
        <f t="shared" si="97"/>
        <v/>
      </c>
      <c r="AS673" s="217" t="str">
        <f t="shared" si="98"/>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217"/>
      <c r="CA673" s="217"/>
      <c r="CB673" s="217"/>
      <c r="CC673" s="217"/>
      <c r="CD673" s="217"/>
      <c r="CE673" s="217"/>
      <c r="CF673" s="186"/>
      <c r="CG673" s="186" t="str">
        <f t="shared" si="99"/>
        <v/>
      </c>
      <c r="CH673" s="101"/>
      <c r="CI673" s="101"/>
      <c r="CJ673" s="101"/>
      <c r="CK673" s="101"/>
      <c r="CL673" s="101"/>
      <c r="CM673" s="101"/>
      <c r="CN673" s="101"/>
      <c r="CO673" s="101"/>
      <c r="CP673" s="220" t="str">
        <f>IFERROR(ROUND((SUM(#REF!)),0),"")</f>
        <v/>
      </c>
      <c r="CQ673" s="216"/>
      <c r="CR673" s="222"/>
      <c r="CS673" s="198"/>
      <c r="CT673" s="198"/>
      <c r="CU673" s="198"/>
      <c r="CV673" s="198"/>
      <c r="CW673" s="222"/>
      <c r="CX673" s="272"/>
      <c r="CY673" s="272"/>
      <c r="CZ673" s="272"/>
      <c r="DA673" s="272"/>
      <c r="DB673" s="272"/>
      <c r="DC673" s="272"/>
      <c r="DD673" s="230" t="str">
        <f t="shared" si="100"/>
        <v/>
      </c>
      <c r="DE673" s="273">
        <f t="shared" si="101"/>
        <v>0</v>
      </c>
      <c r="DF673" s="14">
        <f t="shared" si="102"/>
        <v>0</v>
      </c>
      <c r="DG673" s="148" t="str">
        <f t="shared" si="103"/>
        <v/>
      </c>
      <c r="DH673" s="148" t="str">
        <f t="shared" si="104"/>
        <v/>
      </c>
      <c r="DI673" s="273" t="str">
        <f t="shared" si="105"/>
        <v/>
      </c>
      <c r="DJ673" s="264" t="str">
        <f t="shared" si="106"/>
        <v/>
      </c>
      <c r="DL673" s="14" t="str">
        <f>IFERROR(#REF!-AP673,"")</f>
        <v/>
      </c>
      <c r="DN673" s="274" t="str">
        <f>IFERROR(#REF!-M673,"")</f>
        <v/>
      </c>
      <c r="DO673" s="186" t="e">
        <f>IF(#REF!&gt;AQ673,0,1)</f>
        <v>#REF!</v>
      </c>
      <c r="DP673" s="186">
        <f t="shared" si="107"/>
        <v>1</v>
      </c>
      <c r="DQ673" s="186">
        <f t="shared" si="108"/>
        <v>1</v>
      </c>
      <c r="DR673" s="186"/>
      <c r="DS673" s="186"/>
      <c r="DT673" s="186"/>
      <c r="DU673" s="186"/>
      <c r="DV673" s="186"/>
      <c r="DW673" s="186"/>
      <c r="DX673" s="186"/>
      <c r="DY673" s="186"/>
      <c r="DZ673" s="186"/>
      <c r="EA673" s="186"/>
      <c r="EB673" s="186"/>
      <c r="EC673" s="186"/>
      <c r="ED673" s="186"/>
      <c r="EE673" s="186"/>
      <c r="EF673" s="186"/>
      <c r="EG673" s="186"/>
      <c r="EH673" s="186"/>
      <c r="EI673" s="186"/>
      <c r="EJ673" s="186"/>
    </row>
    <row r="674" spans="1:140" s="195" customFormat="1" ht="31.5" hidden="1" customHeight="1" x14ac:dyDescent="0.2">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95"/>
        <v/>
      </c>
      <c r="AO674" s="271" t="str">
        <f t="shared" si="96"/>
        <v/>
      </c>
      <c r="AP674" s="218"/>
      <c r="AQ674" s="219"/>
      <c r="AR674" s="217" t="str">
        <f t="shared" si="97"/>
        <v/>
      </c>
      <c r="AS674" s="217" t="str">
        <f t="shared" si="98"/>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217"/>
      <c r="CA674" s="217"/>
      <c r="CB674" s="217"/>
      <c r="CC674" s="217"/>
      <c r="CD674" s="217"/>
      <c r="CE674" s="217"/>
      <c r="CF674" s="186"/>
      <c r="CG674" s="186" t="str">
        <f t="shared" si="99"/>
        <v/>
      </c>
      <c r="CH674" s="101"/>
      <c r="CI674" s="101"/>
      <c r="CJ674" s="101"/>
      <c r="CK674" s="101"/>
      <c r="CL674" s="101"/>
      <c r="CM674" s="101"/>
      <c r="CN674" s="101"/>
      <c r="CO674" s="101"/>
      <c r="CP674" s="220" t="str">
        <f>IFERROR(ROUND((SUM(#REF!)),0),"")</f>
        <v/>
      </c>
      <c r="CQ674" s="216"/>
      <c r="CR674" s="222"/>
      <c r="CS674" s="198"/>
      <c r="CT674" s="198"/>
      <c r="CU674" s="198"/>
      <c r="CV674" s="198"/>
      <c r="CW674" s="222"/>
      <c r="CX674" s="272"/>
      <c r="CY674" s="272"/>
      <c r="CZ674" s="272"/>
      <c r="DA674" s="272"/>
      <c r="DB674" s="272"/>
      <c r="DC674" s="272"/>
      <c r="DD674" s="230" t="str">
        <f t="shared" si="100"/>
        <v/>
      </c>
      <c r="DE674" s="273">
        <f t="shared" si="101"/>
        <v>0</v>
      </c>
      <c r="DF674" s="14">
        <f t="shared" si="102"/>
        <v>0</v>
      </c>
      <c r="DG674" s="148" t="str">
        <f t="shared" si="103"/>
        <v/>
      </c>
      <c r="DH674" s="148" t="str">
        <f t="shared" si="104"/>
        <v/>
      </c>
      <c r="DI674" s="273" t="str">
        <f t="shared" si="105"/>
        <v/>
      </c>
      <c r="DJ674" s="264" t="str">
        <f t="shared" si="106"/>
        <v/>
      </c>
      <c r="DL674" s="14" t="str">
        <f>IFERROR(#REF!-AP674,"")</f>
        <v/>
      </c>
      <c r="DN674" s="274" t="str">
        <f>IFERROR(#REF!-M674,"")</f>
        <v/>
      </c>
      <c r="DO674" s="186" t="e">
        <f>IF(#REF!&gt;AQ674,0,1)</f>
        <v>#REF!</v>
      </c>
      <c r="DP674" s="186">
        <f t="shared" si="107"/>
        <v>1</v>
      </c>
      <c r="DQ674" s="186">
        <f t="shared" si="108"/>
        <v>1</v>
      </c>
      <c r="DR674" s="186"/>
      <c r="DS674" s="186"/>
      <c r="DT674" s="186"/>
      <c r="DU674" s="186"/>
      <c r="DV674" s="186"/>
      <c r="DW674" s="186"/>
      <c r="DX674" s="186"/>
      <c r="DY674" s="186"/>
      <c r="DZ674" s="186"/>
      <c r="EA674" s="186"/>
      <c r="EB674" s="186"/>
      <c r="EC674" s="186"/>
      <c r="ED674" s="186"/>
      <c r="EE674" s="186"/>
      <c r="EF674" s="186"/>
      <c r="EG674" s="186"/>
      <c r="EH674" s="186"/>
      <c r="EI674" s="186"/>
      <c r="EJ674" s="186"/>
    </row>
    <row r="675" spans="1:140" s="195" customFormat="1" ht="31.5" hidden="1" customHeight="1" x14ac:dyDescent="0.2">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95"/>
        <v/>
      </c>
      <c r="AO675" s="271" t="str">
        <f t="shared" si="96"/>
        <v/>
      </c>
      <c r="AP675" s="218"/>
      <c r="AQ675" s="219"/>
      <c r="AR675" s="217" t="str">
        <f t="shared" si="97"/>
        <v/>
      </c>
      <c r="AS675" s="217" t="str">
        <f t="shared" si="98"/>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217"/>
      <c r="CA675" s="217"/>
      <c r="CB675" s="217"/>
      <c r="CC675" s="217"/>
      <c r="CD675" s="217"/>
      <c r="CE675" s="217"/>
      <c r="CF675" s="186"/>
      <c r="CG675" s="186" t="str">
        <f t="shared" si="99"/>
        <v/>
      </c>
      <c r="CH675" s="101"/>
      <c r="CI675" s="101"/>
      <c r="CJ675" s="101"/>
      <c r="CK675" s="101"/>
      <c r="CL675" s="101"/>
      <c r="CM675" s="101"/>
      <c r="CN675" s="101"/>
      <c r="CO675" s="101"/>
      <c r="CP675" s="220" t="str">
        <f>IFERROR(ROUND((SUM(#REF!)),0),"")</f>
        <v/>
      </c>
      <c r="CQ675" s="216"/>
      <c r="CR675" s="222"/>
      <c r="CS675" s="198"/>
      <c r="CT675" s="198"/>
      <c r="CU675" s="198"/>
      <c r="CV675" s="198"/>
      <c r="CW675" s="222"/>
      <c r="CX675" s="272"/>
      <c r="CY675" s="272"/>
      <c r="CZ675" s="272"/>
      <c r="DA675" s="272"/>
      <c r="DB675" s="272"/>
      <c r="DC675" s="272"/>
      <c r="DD675" s="230" t="str">
        <f t="shared" si="100"/>
        <v/>
      </c>
      <c r="DE675" s="273">
        <f t="shared" si="101"/>
        <v>0</v>
      </c>
      <c r="DF675" s="14">
        <f t="shared" si="102"/>
        <v>0</v>
      </c>
      <c r="DG675" s="148" t="str">
        <f t="shared" si="103"/>
        <v/>
      </c>
      <c r="DH675" s="148" t="str">
        <f t="shared" si="104"/>
        <v/>
      </c>
      <c r="DI675" s="273" t="str">
        <f t="shared" si="105"/>
        <v/>
      </c>
      <c r="DJ675" s="264" t="str">
        <f t="shared" si="106"/>
        <v/>
      </c>
      <c r="DL675" s="14" t="str">
        <f>IFERROR(#REF!-AP675,"")</f>
        <v/>
      </c>
      <c r="DN675" s="274" t="str">
        <f>IFERROR(#REF!-M675,"")</f>
        <v/>
      </c>
      <c r="DO675" s="186" t="e">
        <f>IF(#REF!&gt;AQ675,0,1)</f>
        <v>#REF!</v>
      </c>
      <c r="DP675" s="186">
        <f t="shared" si="107"/>
        <v>1</v>
      </c>
      <c r="DQ675" s="186">
        <f t="shared" si="108"/>
        <v>1</v>
      </c>
      <c r="DR675" s="186"/>
      <c r="DS675" s="186"/>
      <c r="DT675" s="186"/>
      <c r="DU675" s="186"/>
      <c r="DV675" s="186"/>
      <c r="DW675" s="186"/>
      <c r="DX675" s="186"/>
      <c r="DY675" s="186"/>
      <c r="DZ675" s="186"/>
      <c r="EA675" s="186"/>
      <c r="EB675" s="186"/>
      <c r="EC675" s="186"/>
      <c r="ED675" s="186"/>
      <c r="EE675" s="186"/>
      <c r="EF675" s="186"/>
      <c r="EG675" s="186"/>
      <c r="EH675" s="186"/>
      <c r="EI675" s="186"/>
      <c r="EJ675" s="186"/>
    </row>
    <row r="676" spans="1:140" s="195" customFormat="1" ht="31.5" hidden="1" customHeight="1" x14ac:dyDescent="0.2">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95"/>
        <v/>
      </c>
      <c r="AO676" s="271" t="str">
        <f t="shared" si="96"/>
        <v/>
      </c>
      <c r="AP676" s="218"/>
      <c r="AQ676" s="219"/>
      <c r="AR676" s="217" t="str">
        <f t="shared" si="97"/>
        <v/>
      </c>
      <c r="AS676" s="217" t="str">
        <f t="shared" si="98"/>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217"/>
      <c r="CA676" s="217"/>
      <c r="CB676" s="217"/>
      <c r="CC676" s="217"/>
      <c r="CD676" s="217"/>
      <c r="CE676" s="217"/>
      <c r="CF676" s="186"/>
      <c r="CG676" s="186" t="str">
        <f t="shared" si="99"/>
        <v/>
      </c>
      <c r="CH676" s="101"/>
      <c r="CI676" s="101"/>
      <c r="CJ676" s="101"/>
      <c r="CK676" s="101"/>
      <c r="CL676" s="101"/>
      <c r="CM676" s="101"/>
      <c r="CN676" s="101"/>
      <c r="CO676" s="101"/>
      <c r="CP676" s="220" t="str">
        <f>IFERROR(ROUND((SUM(#REF!)),0),"")</f>
        <v/>
      </c>
      <c r="CQ676" s="216"/>
      <c r="CR676" s="222"/>
      <c r="CS676" s="198"/>
      <c r="CT676" s="198"/>
      <c r="CU676" s="198"/>
      <c r="CV676" s="198"/>
      <c r="CW676" s="222"/>
      <c r="CX676" s="272"/>
      <c r="CY676" s="272"/>
      <c r="CZ676" s="272"/>
      <c r="DA676" s="272"/>
      <c r="DB676" s="272"/>
      <c r="DC676" s="272"/>
      <c r="DD676" s="230" t="str">
        <f t="shared" si="100"/>
        <v/>
      </c>
      <c r="DE676" s="273">
        <f t="shared" si="101"/>
        <v>0</v>
      </c>
      <c r="DF676" s="14">
        <f t="shared" si="102"/>
        <v>0</v>
      </c>
      <c r="DG676" s="148" t="str">
        <f t="shared" si="103"/>
        <v/>
      </c>
      <c r="DH676" s="148" t="str">
        <f t="shared" si="104"/>
        <v/>
      </c>
      <c r="DI676" s="273" t="str">
        <f t="shared" si="105"/>
        <v/>
      </c>
      <c r="DJ676" s="264" t="str">
        <f t="shared" si="106"/>
        <v/>
      </c>
      <c r="DL676" s="14" t="str">
        <f>IFERROR(#REF!-AP676,"")</f>
        <v/>
      </c>
      <c r="DN676" s="274" t="str">
        <f>IFERROR(#REF!-M676,"")</f>
        <v/>
      </c>
      <c r="DO676" s="186" t="e">
        <f>IF(#REF!&gt;AQ676,0,1)</f>
        <v>#REF!</v>
      </c>
      <c r="DP676" s="186">
        <f t="shared" si="107"/>
        <v>1</v>
      </c>
      <c r="DQ676" s="186">
        <f t="shared" si="108"/>
        <v>1</v>
      </c>
      <c r="DR676" s="186"/>
      <c r="DS676" s="186"/>
      <c r="DT676" s="186"/>
      <c r="DU676" s="186"/>
      <c r="DV676" s="186"/>
      <c r="DW676" s="186"/>
      <c r="DX676" s="186"/>
      <c r="DY676" s="186"/>
      <c r="DZ676" s="186"/>
      <c r="EA676" s="186"/>
      <c r="EB676" s="186"/>
      <c r="EC676" s="186"/>
      <c r="ED676" s="186"/>
      <c r="EE676" s="186"/>
      <c r="EF676" s="186"/>
      <c r="EG676" s="186"/>
      <c r="EH676" s="186"/>
      <c r="EI676" s="186"/>
      <c r="EJ676" s="186"/>
    </row>
    <row r="677" spans="1:140" s="195" customFormat="1" ht="31.5" hidden="1" customHeight="1" x14ac:dyDescent="0.2">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95"/>
        <v/>
      </c>
      <c r="AO677" s="271" t="str">
        <f t="shared" si="96"/>
        <v/>
      </c>
      <c r="AP677" s="218"/>
      <c r="AQ677" s="219"/>
      <c r="AR677" s="217" t="str">
        <f t="shared" si="97"/>
        <v/>
      </c>
      <c r="AS677" s="217" t="str">
        <f t="shared" si="98"/>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217"/>
      <c r="CA677" s="217"/>
      <c r="CB677" s="217"/>
      <c r="CC677" s="217"/>
      <c r="CD677" s="217"/>
      <c r="CE677" s="217"/>
      <c r="CF677" s="186"/>
      <c r="CG677" s="186" t="str">
        <f t="shared" si="99"/>
        <v/>
      </c>
      <c r="CH677" s="101"/>
      <c r="CI677" s="101"/>
      <c r="CJ677" s="101"/>
      <c r="CK677" s="101"/>
      <c r="CL677" s="101"/>
      <c r="CM677" s="101"/>
      <c r="CN677" s="101"/>
      <c r="CO677" s="101"/>
      <c r="CP677" s="220" t="str">
        <f>IFERROR(ROUND((SUM(#REF!)),0),"")</f>
        <v/>
      </c>
      <c r="CQ677" s="216"/>
      <c r="CR677" s="222"/>
      <c r="CS677" s="198"/>
      <c r="CT677" s="198"/>
      <c r="CU677" s="198"/>
      <c r="CV677" s="198"/>
      <c r="CW677" s="222"/>
      <c r="CX677" s="272"/>
      <c r="CY677" s="272"/>
      <c r="CZ677" s="272"/>
      <c r="DA677" s="272"/>
      <c r="DB677" s="272"/>
      <c r="DC677" s="272"/>
      <c r="DD677" s="230" t="str">
        <f t="shared" si="100"/>
        <v/>
      </c>
      <c r="DE677" s="273">
        <f t="shared" si="101"/>
        <v>0</v>
      </c>
      <c r="DF677" s="14">
        <f t="shared" si="102"/>
        <v>0</v>
      </c>
      <c r="DG677" s="148" t="str">
        <f t="shared" si="103"/>
        <v/>
      </c>
      <c r="DH677" s="148" t="str">
        <f t="shared" si="104"/>
        <v/>
      </c>
      <c r="DI677" s="273" t="str">
        <f t="shared" si="105"/>
        <v/>
      </c>
      <c r="DJ677" s="264" t="str">
        <f t="shared" si="106"/>
        <v/>
      </c>
      <c r="DL677" s="14" t="str">
        <f>IFERROR(#REF!-AP677,"")</f>
        <v/>
      </c>
      <c r="DN677" s="274" t="str">
        <f>IFERROR(#REF!-M677,"")</f>
        <v/>
      </c>
      <c r="DO677" s="186" t="e">
        <f>IF(#REF!&gt;AQ677,0,1)</f>
        <v>#REF!</v>
      </c>
      <c r="DP677" s="186">
        <f t="shared" si="107"/>
        <v>1</v>
      </c>
      <c r="DQ677" s="186">
        <f t="shared" si="108"/>
        <v>1</v>
      </c>
      <c r="DR677" s="186"/>
      <c r="DS677" s="186"/>
      <c r="DT677" s="186"/>
      <c r="DU677" s="186"/>
      <c r="DV677" s="186"/>
      <c r="DW677" s="186"/>
      <c r="DX677" s="186"/>
      <c r="DY677" s="186"/>
      <c r="DZ677" s="186"/>
      <c r="EA677" s="186"/>
      <c r="EB677" s="186"/>
      <c r="EC677" s="186"/>
      <c r="ED677" s="186"/>
      <c r="EE677" s="186"/>
      <c r="EF677" s="186"/>
      <c r="EG677" s="186"/>
      <c r="EH677" s="186"/>
      <c r="EI677" s="186"/>
      <c r="EJ677" s="186"/>
    </row>
    <row r="678" spans="1:140" s="195" customFormat="1" ht="31.5" hidden="1" customHeight="1" x14ac:dyDescent="0.2">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95"/>
        <v/>
      </c>
      <c r="AO678" s="271" t="str">
        <f t="shared" si="96"/>
        <v/>
      </c>
      <c r="AP678" s="218"/>
      <c r="AQ678" s="219"/>
      <c r="AR678" s="217" t="str">
        <f t="shared" si="97"/>
        <v/>
      </c>
      <c r="AS678" s="217" t="str">
        <f t="shared" si="98"/>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217"/>
      <c r="CA678" s="217"/>
      <c r="CB678" s="217"/>
      <c r="CC678" s="217"/>
      <c r="CD678" s="217"/>
      <c r="CE678" s="217"/>
      <c r="CF678" s="186"/>
      <c r="CG678" s="186" t="str">
        <f t="shared" si="99"/>
        <v/>
      </c>
      <c r="CH678" s="101"/>
      <c r="CI678" s="101"/>
      <c r="CJ678" s="101"/>
      <c r="CK678" s="101"/>
      <c r="CL678" s="101"/>
      <c r="CM678" s="101"/>
      <c r="CN678" s="101"/>
      <c r="CO678" s="101"/>
      <c r="CP678" s="220" t="str">
        <f>IFERROR(ROUND((SUM(#REF!)),0),"")</f>
        <v/>
      </c>
      <c r="CQ678" s="216"/>
      <c r="CR678" s="222"/>
      <c r="CS678" s="198"/>
      <c r="CT678" s="198"/>
      <c r="CU678" s="198"/>
      <c r="CV678" s="198"/>
      <c r="CW678" s="222"/>
      <c r="CX678" s="272"/>
      <c r="CY678" s="272"/>
      <c r="CZ678" s="272"/>
      <c r="DA678" s="272"/>
      <c r="DB678" s="272"/>
      <c r="DC678" s="272"/>
      <c r="DD678" s="230" t="str">
        <f t="shared" si="100"/>
        <v/>
      </c>
      <c r="DE678" s="273">
        <f t="shared" si="101"/>
        <v>0</v>
      </c>
      <c r="DF678" s="14">
        <f t="shared" si="102"/>
        <v>0</v>
      </c>
      <c r="DG678" s="148" t="str">
        <f t="shared" si="103"/>
        <v/>
      </c>
      <c r="DH678" s="148" t="str">
        <f t="shared" si="104"/>
        <v/>
      </c>
      <c r="DI678" s="273" t="str">
        <f t="shared" si="105"/>
        <v/>
      </c>
      <c r="DJ678" s="264" t="str">
        <f t="shared" si="106"/>
        <v/>
      </c>
      <c r="DL678" s="14" t="str">
        <f>IFERROR(#REF!-AP678,"")</f>
        <v/>
      </c>
      <c r="DN678" s="274" t="str">
        <f>IFERROR(#REF!-M678,"")</f>
        <v/>
      </c>
      <c r="DO678" s="186" t="e">
        <f>IF(#REF!&gt;AQ678,0,1)</f>
        <v>#REF!</v>
      </c>
      <c r="DP678" s="186">
        <f t="shared" si="107"/>
        <v>1</v>
      </c>
      <c r="DQ678" s="186">
        <f t="shared" si="108"/>
        <v>1</v>
      </c>
      <c r="DR678" s="186"/>
      <c r="DS678" s="186"/>
      <c r="DT678" s="186"/>
      <c r="DU678" s="186"/>
      <c r="DV678" s="186"/>
      <c r="DW678" s="186"/>
      <c r="DX678" s="186"/>
      <c r="DY678" s="186"/>
      <c r="DZ678" s="186"/>
      <c r="EA678" s="186"/>
      <c r="EB678" s="186"/>
      <c r="EC678" s="186"/>
      <c r="ED678" s="186"/>
      <c r="EE678" s="186"/>
      <c r="EF678" s="186"/>
      <c r="EG678" s="186"/>
      <c r="EH678" s="186"/>
      <c r="EI678" s="186"/>
      <c r="EJ678" s="186"/>
    </row>
    <row r="679" spans="1:140" s="195" customFormat="1" ht="31.5" hidden="1" customHeight="1" x14ac:dyDescent="0.2">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95"/>
        <v/>
      </c>
      <c r="AO679" s="271" t="str">
        <f t="shared" si="96"/>
        <v/>
      </c>
      <c r="AP679" s="218"/>
      <c r="AQ679" s="219"/>
      <c r="AR679" s="217" t="str">
        <f t="shared" si="97"/>
        <v/>
      </c>
      <c r="AS679" s="217" t="str">
        <f t="shared" si="98"/>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217"/>
      <c r="CA679" s="217"/>
      <c r="CB679" s="217"/>
      <c r="CC679" s="217"/>
      <c r="CD679" s="217"/>
      <c r="CE679" s="217"/>
      <c r="CF679" s="186"/>
      <c r="CG679" s="186" t="str">
        <f t="shared" si="99"/>
        <v/>
      </c>
      <c r="CH679" s="101"/>
      <c r="CI679" s="101"/>
      <c r="CJ679" s="101"/>
      <c r="CK679" s="101"/>
      <c r="CL679" s="101"/>
      <c r="CM679" s="101"/>
      <c r="CN679" s="101"/>
      <c r="CO679" s="101"/>
      <c r="CP679" s="220" t="str">
        <f>IFERROR(ROUND((SUM(#REF!)),0),"")</f>
        <v/>
      </c>
      <c r="CQ679" s="216"/>
      <c r="CR679" s="222"/>
      <c r="CS679" s="198"/>
      <c r="CT679" s="198"/>
      <c r="CU679" s="198"/>
      <c r="CV679" s="198"/>
      <c r="CW679" s="222"/>
      <c r="CX679" s="272"/>
      <c r="CY679" s="272"/>
      <c r="CZ679" s="272"/>
      <c r="DA679" s="272"/>
      <c r="DB679" s="272"/>
      <c r="DC679" s="272"/>
      <c r="DD679" s="230" t="str">
        <f t="shared" si="100"/>
        <v/>
      </c>
      <c r="DE679" s="273">
        <f t="shared" si="101"/>
        <v>0</v>
      </c>
      <c r="DF679" s="14">
        <f t="shared" si="102"/>
        <v>0</v>
      </c>
      <c r="DG679" s="148" t="str">
        <f t="shared" si="103"/>
        <v/>
      </c>
      <c r="DH679" s="148" t="str">
        <f t="shared" si="104"/>
        <v/>
      </c>
      <c r="DI679" s="273" t="str">
        <f t="shared" si="105"/>
        <v/>
      </c>
      <c r="DJ679" s="264" t="str">
        <f t="shared" si="106"/>
        <v/>
      </c>
      <c r="DL679" s="14" t="str">
        <f>IFERROR(#REF!-AP679,"")</f>
        <v/>
      </c>
      <c r="DN679" s="274" t="str">
        <f>IFERROR(#REF!-M679,"")</f>
        <v/>
      </c>
      <c r="DO679" s="186" t="e">
        <f>IF(#REF!&gt;AQ679,0,1)</f>
        <v>#REF!</v>
      </c>
      <c r="DP679" s="186">
        <f t="shared" si="107"/>
        <v>1</v>
      </c>
      <c r="DQ679" s="186">
        <f t="shared" si="108"/>
        <v>1</v>
      </c>
      <c r="DR679" s="186"/>
      <c r="DS679" s="186"/>
      <c r="DT679" s="186"/>
      <c r="DU679" s="186"/>
      <c r="DV679" s="186"/>
      <c r="DW679" s="186"/>
      <c r="DX679" s="186"/>
      <c r="DY679" s="186"/>
      <c r="DZ679" s="186"/>
      <c r="EA679" s="186"/>
      <c r="EB679" s="186"/>
      <c r="EC679" s="186"/>
      <c r="ED679" s="186"/>
      <c r="EE679" s="186"/>
      <c r="EF679" s="186"/>
      <c r="EG679" s="186"/>
      <c r="EH679" s="186"/>
      <c r="EI679" s="186"/>
      <c r="EJ679" s="186"/>
    </row>
    <row r="680" spans="1:140" s="195" customFormat="1" ht="31.5" hidden="1" customHeight="1" x14ac:dyDescent="0.2">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95"/>
        <v/>
      </c>
      <c r="AO680" s="271" t="str">
        <f t="shared" si="96"/>
        <v/>
      </c>
      <c r="AP680" s="218"/>
      <c r="AQ680" s="219"/>
      <c r="AR680" s="217" t="str">
        <f t="shared" si="97"/>
        <v/>
      </c>
      <c r="AS680" s="217" t="str">
        <f t="shared" si="98"/>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217"/>
      <c r="CA680" s="217"/>
      <c r="CB680" s="217"/>
      <c r="CC680" s="217"/>
      <c r="CD680" s="217"/>
      <c r="CE680" s="217"/>
      <c r="CF680" s="186"/>
      <c r="CG680" s="186" t="str">
        <f t="shared" si="99"/>
        <v/>
      </c>
      <c r="CH680" s="101"/>
      <c r="CI680" s="101"/>
      <c r="CJ680" s="101"/>
      <c r="CK680" s="101"/>
      <c r="CL680" s="101"/>
      <c r="CM680" s="101"/>
      <c r="CN680" s="101"/>
      <c r="CO680" s="101"/>
      <c r="CP680" s="220" t="str">
        <f>IFERROR(ROUND((SUM(#REF!)),0),"")</f>
        <v/>
      </c>
      <c r="CQ680" s="216"/>
      <c r="CR680" s="222"/>
      <c r="CS680" s="198"/>
      <c r="CT680" s="198"/>
      <c r="CU680" s="198"/>
      <c r="CV680" s="198"/>
      <c r="CW680" s="222"/>
      <c r="CX680" s="272"/>
      <c r="CY680" s="272"/>
      <c r="CZ680" s="272"/>
      <c r="DA680" s="272"/>
      <c r="DB680" s="272"/>
      <c r="DC680" s="272"/>
      <c r="DD680" s="230" t="str">
        <f t="shared" si="100"/>
        <v/>
      </c>
      <c r="DE680" s="273">
        <f t="shared" si="101"/>
        <v>0</v>
      </c>
      <c r="DF680" s="14">
        <f t="shared" si="102"/>
        <v>0</v>
      </c>
      <c r="DG680" s="148" t="str">
        <f t="shared" si="103"/>
        <v/>
      </c>
      <c r="DH680" s="148" t="str">
        <f t="shared" si="104"/>
        <v/>
      </c>
      <c r="DI680" s="273" t="str">
        <f t="shared" si="105"/>
        <v/>
      </c>
      <c r="DJ680" s="264" t="str">
        <f t="shared" si="106"/>
        <v/>
      </c>
      <c r="DL680" s="14" t="str">
        <f>IFERROR(#REF!-AP680,"")</f>
        <v/>
      </c>
      <c r="DN680" s="274" t="str">
        <f>IFERROR(#REF!-M680,"")</f>
        <v/>
      </c>
      <c r="DO680" s="186" t="e">
        <f>IF(#REF!&gt;AQ680,0,1)</f>
        <v>#REF!</v>
      </c>
      <c r="DP680" s="186">
        <f t="shared" si="107"/>
        <v>1</v>
      </c>
      <c r="DQ680" s="186">
        <f t="shared" si="108"/>
        <v>1</v>
      </c>
      <c r="DR680" s="186"/>
      <c r="DS680" s="186"/>
      <c r="DT680" s="186"/>
      <c r="DU680" s="186"/>
      <c r="DV680" s="186"/>
      <c r="DW680" s="186"/>
      <c r="DX680" s="186"/>
      <c r="DY680" s="186"/>
      <c r="DZ680" s="186"/>
      <c r="EA680" s="186"/>
      <c r="EB680" s="186"/>
      <c r="EC680" s="186"/>
      <c r="ED680" s="186"/>
      <c r="EE680" s="186"/>
      <c r="EF680" s="186"/>
      <c r="EG680" s="186"/>
      <c r="EH680" s="186"/>
      <c r="EI680" s="186"/>
      <c r="EJ680" s="186"/>
    </row>
    <row r="681" spans="1:140" s="195" customFormat="1" ht="31.5" hidden="1" customHeight="1" x14ac:dyDescent="0.2">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95"/>
        <v/>
      </c>
      <c r="AO681" s="271" t="str">
        <f t="shared" si="96"/>
        <v/>
      </c>
      <c r="AP681" s="218"/>
      <c r="AQ681" s="219"/>
      <c r="AR681" s="217" t="str">
        <f t="shared" si="97"/>
        <v/>
      </c>
      <c r="AS681" s="217" t="str">
        <f t="shared" si="98"/>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217"/>
      <c r="CA681" s="217"/>
      <c r="CB681" s="217"/>
      <c r="CC681" s="217"/>
      <c r="CD681" s="217"/>
      <c r="CE681" s="217"/>
      <c r="CF681" s="186"/>
      <c r="CG681" s="186" t="str">
        <f t="shared" si="99"/>
        <v/>
      </c>
      <c r="CH681" s="101"/>
      <c r="CI681" s="101"/>
      <c r="CJ681" s="101"/>
      <c r="CK681" s="101"/>
      <c r="CL681" s="101"/>
      <c r="CM681" s="101"/>
      <c r="CN681" s="101"/>
      <c r="CO681" s="101"/>
      <c r="CP681" s="220" t="str">
        <f>IFERROR(ROUND((SUM(#REF!)),0),"")</f>
        <v/>
      </c>
      <c r="CQ681" s="216"/>
      <c r="CR681" s="222"/>
      <c r="CS681" s="198"/>
      <c r="CT681" s="198"/>
      <c r="CU681" s="198"/>
      <c r="CV681" s="198"/>
      <c r="CW681" s="222"/>
      <c r="CX681" s="272"/>
      <c r="CY681" s="272"/>
      <c r="CZ681" s="272"/>
      <c r="DA681" s="272"/>
      <c r="DB681" s="272"/>
      <c r="DC681" s="272"/>
      <c r="DD681" s="230" t="str">
        <f t="shared" si="100"/>
        <v/>
      </c>
      <c r="DE681" s="273">
        <f t="shared" si="101"/>
        <v>0</v>
      </c>
      <c r="DF681" s="14">
        <f t="shared" si="102"/>
        <v>0</v>
      </c>
      <c r="DG681" s="148" t="str">
        <f t="shared" si="103"/>
        <v/>
      </c>
      <c r="DH681" s="148" t="str">
        <f t="shared" si="104"/>
        <v/>
      </c>
      <c r="DI681" s="273" t="str">
        <f t="shared" si="105"/>
        <v/>
      </c>
      <c r="DJ681" s="264" t="str">
        <f t="shared" si="106"/>
        <v/>
      </c>
      <c r="DL681" s="14" t="str">
        <f>IFERROR(#REF!-AP681,"")</f>
        <v/>
      </c>
      <c r="DN681" s="274" t="str">
        <f>IFERROR(#REF!-M681,"")</f>
        <v/>
      </c>
      <c r="DO681" s="186" t="e">
        <f>IF(#REF!&gt;AQ681,0,1)</f>
        <v>#REF!</v>
      </c>
      <c r="DP681" s="186">
        <f t="shared" si="107"/>
        <v>1</v>
      </c>
      <c r="DQ681" s="186">
        <f t="shared" si="108"/>
        <v>1</v>
      </c>
      <c r="DR681" s="186"/>
      <c r="DS681" s="186"/>
      <c r="DT681" s="186"/>
      <c r="DU681" s="186"/>
      <c r="DV681" s="186"/>
      <c r="DW681" s="186"/>
      <c r="DX681" s="186"/>
      <c r="DY681" s="186"/>
      <c r="DZ681" s="186"/>
      <c r="EA681" s="186"/>
      <c r="EB681" s="186"/>
      <c r="EC681" s="186"/>
      <c r="ED681" s="186"/>
      <c r="EE681" s="186"/>
      <c r="EF681" s="186"/>
      <c r="EG681" s="186"/>
      <c r="EH681" s="186"/>
      <c r="EI681" s="186"/>
      <c r="EJ681" s="186"/>
    </row>
    <row r="682" spans="1:140" s="195" customFormat="1" ht="31.5" hidden="1" customHeight="1" x14ac:dyDescent="0.2">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95"/>
        <v/>
      </c>
      <c r="AO682" s="271" t="str">
        <f t="shared" si="96"/>
        <v/>
      </c>
      <c r="AP682" s="218"/>
      <c r="AQ682" s="219"/>
      <c r="AR682" s="217" t="str">
        <f t="shared" si="97"/>
        <v/>
      </c>
      <c r="AS682" s="217" t="str">
        <f t="shared" si="98"/>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217"/>
      <c r="CA682" s="217"/>
      <c r="CB682" s="217"/>
      <c r="CC682" s="217"/>
      <c r="CD682" s="217"/>
      <c r="CE682" s="217"/>
      <c r="CF682" s="186"/>
      <c r="CG682" s="186" t="str">
        <f t="shared" si="99"/>
        <v/>
      </c>
      <c r="CH682" s="101"/>
      <c r="CI682" s="101"/>
      <c r="CJ682" s="101"/>
      <c r="CK682" s="101"/>
      <c r="CL682" s="101"/>
      <c r="CM682" s="101"/>
      <c r="CN682" s="101"/>
      <c r="CO682" s="101"/>
      <c r="CP682" s="220" t="str">
        <f>IFERROR(ROUND((SUM(#REF!)),0),"")</f>
        <v/>
      </c>
      <c r="CQ682" s="216"/>
      <c r="CR682" s="222"/>
      <c r="CS682" s="198"/>
      <c r="CT682" s="198"/>
      <c r="CU682" s="198"/>
      <c r="CV682" s="198"/>
      <c r="CW682" s="222"/>
      <c r="CX682" s="272"/>
      <c r="CY682" s="272"/>
      <c r="CZ682" s="272"/>
      <c r="DA682" s="272"/>
      <c r="DB682" s="272"/>
      <c r="DC682" s="272"/>
      <c r="DD682" s="230" t="str">
        <f t="shared" si="100"/>
        <v/>
      </c>
      <c r="DE682" s="273">
        <f t="shared" si="101"/>
        <v>0</v>
      </c>
      <c r="DF682" s="14">
        <f t="shared" si="102"/>
        <v>0</v>
      </c>
      <c r="DG682" s="148" t="str">
        <f t="shared" si="103"/>
        <v/>
      </c>
      <c r="DH682" s="148" t="str">
        <f t="shared" si="104"/>
        <v/>
      </c>
      <c r="DI682" s="273" t="str">
        <f t="shared" si="105"/>
        <v/>
      </c>
      <c r="DJ682" s="264" t="str">
        <f t="shared" si="106"/>
        <v/>
      </c>
      <c r="DL682" s="14" t="str">
        <f>IFERROR(#REF!-AP682,"")</f>
        <v/>
      </c>
      <c r="DN682" s="274" t="str">
        <f>IFERROR(#REF!-M682,"")</f>
        <v/>
      </c>
      <c r="DO682" s="186" t="e">
        <f>IF(#REF!&gt;AQ682,0,1)</f>
        <v>#REF!</v>
      </c>
      <c r="DP682" s="186">
        <f t="shared" si="107"/>
        <v>1</v>
      </c>
      <c r="DQ682" s="186">
        <f t="shared" si="108"/>
        <v>1</v>
      </c>
      <c r="DR682" s="186"/>
      <c r="DS682" s="186"/>
      <c r="DT682" s="186"/>
      <c r="DU682" s="186"/>
      <c r="DV682" s="186"/>
      <c r="DW682" s="186"/>
      <c r="DX682" s="186"/>
      <c r="DY682" s="186"/>
      <c r="DZ682" s="186"/>
      <c r="EA682" s="186"/>
      <c r="EB682" s="186"/>
      <c r="EC682" s="186"/>
      <c r="ED682" s="186"/>
      <c r="EE682" s="186"/>
      <c r="EF682" s="186"/>
      <c r="EG682" s="186"/>
      <c r="EH682" s="186"/>
      <c r="EI682" s="186"/>
      <c r="EJ682" s="186"/>
    </row>
    <row r="683" spans="1:140" s="195" customFormat="1" ht="31.5" hidden="1" customHeight="1" x14ac:dyDescent="0.2">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95"/>
        <v/>
      </c>
      <c r="AO683" s="271" t="str">
        <f t="shared" si="96"/>
        <v/>
      </c>
      <c r="AP683" s="218"/>
      <c r="AQ683" s="219"/>
      <c r="AR683" s="217" t="str">
        <f t="shared" si="97"/>
        <v/>
      </c>
      <c r="AS683" s="217" t="str">
        <f t="shared" si="98"/>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217"/>
      <c r="CA683" s="217"/>
      <c r="CB683" s="217"/>
      <c r="CC683" s="217"/>
      <c r="CD683" s="217"/>
      <c r="CE683" s="217"/>
      <c r="CF683" s="186"/>
      <c r="CG683" s="186" t="str">
        <f t="shared" si="99"/>
        <v/>
      </c>
      <c r="CH683" s="101"/>
      <c r="CI683" s="101"/>
      <c r="CJ683" s="101"/>
      <c r="CK683" s="101"/>
      <c r="CL683" s="101"/>
      <c r="CM683" s="101"/>
      <c r="CN683" s="101"/>
      <c r="CO683" s="101"/>
      <c r="CP683" s="220" t="str">
        <f>IFERROR(ROUND((SUM(#REF!)),0),"")</f>
        <v/>
      </c>
      <c r="CQ683" s="216"/>
      <c r="CR683" s="222"/>
      <c r="CS683" s="198"/>
      <c r="CT683" s="198"/>
      <c r="CU683" s="198"/>
      <c r="CV683" s="198"/>
      <c r="CW683" s="222"/>
      <c r="CX683" s="272"/>
      <c r="CY683" s="272"/>
      <c r="CZ683" s="272"/>
      <c r="DA683" s="272"/>
      <c r="DB683" s="272"/>
      <c r="DC683" s="272"/>
      <c r="DD683" s="230" t="str">
        <f t="shared" si="100"/>
        <v/>
      </c>
      <c r="DE683" s="273">
        <f t="shared" si="101"/>
        <v>0</v>
      </c>
      <c r="DF683" s="14">
        <f t="shared" si="102"/>
        <v>0</v>
      </c>
      <c r="DG683" s="148" t="str">
        <f t="shared" si="103"/>
        <v/>
      </c>
      <c r="DH683" s="148" t="str">
        <f t="shared" si="104"/>
        <v/>
      </c>
      <c r="DI683" s="273" t="str">
        <f t="shared" si="105"/>
        <v/>
      </c>
      <c r="DJ683" s="264" t="str">
        <f t="shared" si="106"/>
        <v/>
      </c>
      <c r="DL683" s="14" t="str">
        <f>IFERROR(#REF!-AP683,"")</f>
        <v/>
      </c>
      <c r="DN683" s="274" t="str">
        <f>IFERROR(#REF!-M683,"")</f>
        <v/>
      </c>
      <c r="DO683" s="186" t="e">
        <f>IF(#REF!&gt;AQ683,0,1)</f>
        <v>#REF!</v>
      </c>
      <c r="DP683" s="186">
        <f t="shared" si="107"/>
        <v>1</v>
      </c>
      <c r="DQ683" s="186">
        <f t="shared" si="108"/>
        <v>1</v>
      </c>
      <c r="DR683" s="186"/>
      <c r="DS683" s="186"/>
      <c r="DT683" s="186"/>
      <c r="DU683" s="186"/>
      <c r="DV683" s="186"/>
      <c r="DW683" s="186"/>
      <c r="DX683" s="186"/>
      <c r="DY683" s="186"/>
      <c r="DZ683" s="186"/>
      <c r="EA683" s="186"/>
      <c r="EB683" s="186"/>
      <c r="EC683" s="186"/>
      <c r="ED683" s="186"/>
      <c r="EE683" s="186"/>
      <c r="EF683" s="186"/>
      <c r="EG683" s="186"/>
      <c r="EH683" s="186"/>
      <c r="EI683" s="186"/>
      <c r="EJ683" s="186"/>
    </row>
    <row r="684" spans="1:140" s="195" customFormat="1" ht="31.5" hidden="1" customHeight="1" x14ac:dyDescent="0.2">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95"/>
        <v/>
      </c>
      <c r="AO684" s="271" t="str">
        <f t="shared" si="96"/>
        <v/>
      </c>
      <c r="AP684" s="218"/>
      <c r="AQ684" s="219"/>
      <c r="AR684" s="217" t="str">
        <f t="shared" si="97"/>
        <v/>
      </c>
      <c r="AS684" s="217" t="str">
        <f t="shared" si="98"/>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217"/>
      <c r="CA684" s="217"/>
      <c r="CB684" s="217"/>
      <c r="CC684" s="217"/>
      <c r="CD684" s="217"/>
      <c r="CE684" s="217"/>
      <c r="CF684" s="186"/>
      <c r="CG684" s="186" t="str">
        <f t="shared" si="99"/>
        <v/>
      </c>
      <c r="CH684" s="101"/>
      <c r="CI684" s="101"/>
      <c r="CJ684" s="101"/>
      <c r="CK684" s="101"/>
      <c r="CL684" s="101"/>
      <c r="CM684" s="101"/>
      <c r="CN684" s="101"/>
      <c r="CO684" s="101"/>
      <c r="CP684" s="220" t="str">
        <f>IFERROR(ROUND((SUM(#REF!)),0),"")</f>
        <v/>
      </c>
      <c r="CQ684" s="216"/>
      <c r="CR684" s="222"/>
      <c r="CS684" s="198"/>
      <c r="CT684" s="198"/>
      <c r="CU684" s="198"/>
      <c r="CV684" s="198"/>
      <c r="CW684" s="222"/>
      <c r="CX684" s="272"/>
      <c r="CY684" s="272"/>
      <c r="CZ684" s="272"/>
      <c r="DA684" s="272"/>
      <c r="DB684" s="272"/>
      <c r="DC684" s="272"/>
      <c r="DD684" s="230" t="str">
        <f t="shared" si="100"/>
        <v/>
      </c>
      <c r="DE684" s="273">
        <f t="shared" si="101"/>
        <v>0</v>
      </c>
      <c r="DF684" s="14">
        <f t="shared" si="102"/>
        <v>0</v>
      </c>
      <c r="DG684" s="148" t="str">
        <f t="shared" si="103"/>
        <v/>
      </c>
      <c r="DH684" s="148" t="str">
        <f t="shared" si="104"/>
        <v/>
      </c>
      <c r="DI684" s="273" t="str">
        <f t="shared" si="105"/>
        <v/>
      </c>
      <c r="DJ684" s="264" t="str">
        <f t="shared" si="106"/>
        <v/>
      </c>
      <c r="DL684" s="14" t="str">
        <f>IFERROR(#REF!-AP684,"")</f>
        <v/>
      </c>
      <c r="DN684" s="274" t="str">
        <f>IFERROR(#REF!-M684,"")</f>
        <v/>
      </c>
      <c r="DO684" s="186" t="e">
        <f>IF(#REF!&gt;AQ684,0,1)</f>
        <v>#REF!</v>
      </c>
      <c r="DP684" s="186">
        <f t="shared" si="107"/>
        <v>1</v>
      </c>
      <c r="DQ684" s="186">
        <f t="shared" si="108"/>
        <v>1</v>
      </c>
      <c r="DR684" s="186"/>
      <c r="DS684" s="186"/>
      <c r="DT684" s="186"/>
      <c r="DU684" s="186"/>
      <c r="DV684" s="186"/>
      <c r="DW684" s="186"/>
      <c r="DX684" s="186"/>
      <c r="DY684" s="186"/>
      <c r="DZ684" s="186"/>
      <c r="EA684" s="186"/>
      <c r="EB684" s="186"/>
      <c r="EC684" s="186"/>
      <c r="ED684" s="186"/>
      <c r="EE684" s="186"/>
      <c r="EF684" s="186"/>
      <c r="EG684" s="186"/>
      <c r="EH684" s="186"/>
      <c r="EI684" s="186"/>
      <c r="EJ684" s="186"/>
    </row>
    <row r="685" spans="1:140" s="195" customFormat="1" ht="31.5" hidden="1" customHeight="1" x14ac:dyDescent="0.2">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95"/>
        <v/>
      </c>
      <c r="AO685" s="271" t="str">
        <f t="shared" si="96"/>
        <v/>
      </c>
      <c r="AP685" s="218"/>
      <c r="AQ685" s="219"/>
      <c r="AR685" s="217" t="str">
        <f t="shared" si="97"/>
        <v/>
      </c>
      <c r="AS685" s="217" t="str">
        <f t="shared" si="98"/>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217"/>
      <c r="CA685" s="217"/>
      <c r="CB685" s="217"/>
      <c r="CC685" s="217"/>
      <c r="CD685" s="217"/>
      <c r="CE685" s="217"/>
      <c r="CF685" s="186"/>
      <c r="CG685" s="186" t="str">
        <f t="shared" si="99"/>
        <v/>
      </c>
      <c r="CH685" s="101"/>
      <c r="CI685" s="101"/>
      <c r="CJ685" s="101"/>
      <c r="CK685" s="101"/>
      <c r="CL685" s="101"/>
      <c r="CM685" s="101"/>
      <c r="CN685" s="101"/>
      <c r="CO685" s="101"/>
      <c r="CP685" s="220" t="str">
        <f>IFERROR(ROUND((SUM(#REF!)),0),"")</f>
        <v/>
      </c>
      <c r="CQ685" s="216"/>
      <c r="CR685" s="222"/>
      <c r="CS685" s="198"/>
      <c r="CT685" s="198"/>
      <c r="CU685" s="198"/>
      <c r="CV685" s="198"/>
      <c r="CW685" s="222"/>
      <c r="CX685" s="272"/>
      <c r="CY685" s="272"/>
      <c r="CZ685" s="272"/>
      <c r="DA685" s="272"/>
      <c r="DB685" s="272"/>
      <c r="DC685" s="272"/>
      <c r="DD685" s="230" t="str">
        <f t="shared" si="100"/>
        <v/>
      </c>
      <c r="DE685" s="273">
        <f t="shared" si="101"/>
        <v>0</v>
      </c>
      <c r="DF685" s="14">
        <f t="shared" si="102"/>
        <v>0</v>
      </c>
      <c r="DG685" s="148" t="str">
        <f t="shared" si="103"/>
        <v/>
      </c>
      <c r="DH685" s="148" t="str">
        <f t="shared" si="104"/>
        <v/>
      </c>
      <c r="DI685" s="273" t="str">
        <f t="shared" si="105"/>
        <v/>
      </c>
      <c r="DJ685" s="264" t="str">
        <f t="shared" si="106"/>
        <v/>
      </c>
      <c r="DL685" s="14" t="str">
        <f>IFERROR(#REF!-AP685,"")</f>
        <v/>
      </c>
      <c r="DN685" s="274" t="str">
        <f>IFERROR(#REF!-M685,"")</f>
        <v/>
      </c>
      <c r="DO685" s="186" t="e">
        <f>IF(#REF!&gt;AQ685,0,1)</f>
        <v>#REF!</v>
      </c>
      <c r="DP685" s="186">
        <f t="shared" si="107"/>
        <v>1</v>
      </c>
      <c r="DQ685" s="186">
        <f t="shared" si="108"/>
        <v>1</v>
      </c>
      <c r="DR685" s="186"/>
      <c r="DS685" s="186"/>
      <c r="DT685" s="186"/>
      <c r="DU685" s="186"/>
      <c r="DV685" s="186"/>
      <c r="DW685" s="186"/>
      <c r="DX685" s="186"/>
      <c r="DY685" s="186"/>
      <c r="DZ685" s="186"/>
      <c r="EA685" s="186"/>
      <c r="EB685" s="186"/>
      <c r="EC685" s="186"/>
      <c r="ED685" s="186"/>
      <c r="EE685" s="186"/>
      <c r="EF685" s="186"/>
      <c r="EG685" s="186"/>
      <c r="EH685" s="186"/>
      <c r="EI685" s="186"/>
      <c r="EJ685" s="186"/>
    </row>
    <row r="686" spans="1:140" s="195" customFormat="1" ht="31.5" hidden="1" customHeight="1" x14ac:dyDescent="0.2">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95"/>
        <v/>
      </c>
      <c r="AO686" s="271" t="str">
        <f t="shared" si="96"/>
        <v/>
      </c>
      <c r="AP686" s="218"/>
      <c r="AQ686" s="219"/>
      <c r="AR686" s="217" t="str">
        <f t="shared" si="97"/>
        <v/>
      </c>
      <c r="AS686" s="217" t="str">
        <f t="shared" si="98"/>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217"/>
      <c r="CA686" s="217"/>
      <c r="CB686" s="217"/>
      <c r="CC686" s="217"/>
      <c r="CD686" s="217"/>
      <c r="CE686" s="217"/>
      <c r="CF686" s="186"/>
      <c r="CG686" s="186" t="str">
        <f t="shared" si="99"/>
        <v/>
      </c>
      <c r="CH686" s="101"/>
      <c r="CI686" s="101"/>
      <c r="CJ686" s="101"/>
      <c r="CK686" s="101"/>
      <c r="CL686" s="101"/>
      <c r="CM686" s="101"/>
      <c r="CN686" s="101"/>
      <c r="CO686" s="101"/>
      <c r="CP686" s="220" t="str">
        <f>IFERROR(ROUND((SUM(#REF!)),0),"")</f>
        <v/>
      </c>
      <c r="CQ686" s="216"/>
      <c r="CR686" s="222"/>
      <c r="CS686" s="198"/>
      <c r="CT686" s="198"/>
      <c r="CU686" s="198"/>
      <c r="CV686" s="198"/>
      <c r="CW686" s="222"/>
      <c r="CX686" s="272"/>
      <c r="CY686" s="272"/>
      <c r="CZ686" s="272"/>
      <c r="DA686" s="272"/>
      <c r="DB686" s="272"/>
      <c r="DC686" s="272"/>
      <c r="DD686" s="230" t="str">
        <f t="shared" si="100"/>
        <v/>
      </c>
      <c r="DE686" s="273">
        <f t="shared" si="101"/>
        <v>0</v>
      </c>
      <c r="DF686" s="14">
        <f t="shared" si="102"/>
        <v>0</v>
      </c>
      <c r="DG686" s="148" t="str">
        <f t="shared" si="103"/>
        <v/>
      </c>
      <c r="DH686" s="148" t="str">
        <f t="shared" si="104"/>
        <v/>
      </c>
      <c r="DI686" s="273" t="str">
        <f t="shared" si="105"/>
        <v/>
      </c>
      <c r="DJ686" s="264" t="str">
        <f t="shared" si="106"/>
        <v/>
      </c>
      <c r="DL686" s="14" t="str">
        <f>IFERROR(#REF!-AP686,"")</f>
        <v/>
      </c>
      <c r="DN686" s="274" t="str">
        <f>IFERROR(#REF!-M686,"")</f>
        <v/>
      </c>
      <c r="DO686" s="186" t="e">
        <f>IF(#REF!&gt;AQ686,0,1)</f>
        <v>#REF!</v>
      </c>
      <c r="DP686" s="186">
        <f t="shared" si="107"/>
        <v>1</v>
      </c>
      <c r="DQ686" s="186">
        <f t="shared" si="108"/>
        <v>1</v>
      </c>
      <c r="DR686" s="186"/>
      <c r="DS686" s="186"/>
      <c r="DT686" s="186"/>
      <c r="DU686" s="186"/>
      <c r="DV686" s="186"/>
      <c r="DW686" s="186"/>
      <c r="DX686" s="186"/>
      <c r="DY686" s="186"/>
      <c r="DZ686" s="186"/>
      <c r="EA686" s="186"/>
      <c r="EB686" s="186"/>
      <c r="EC686" s="186"/>
      <c r="ED686" s="186"/>
      <c r="EE686" s="186"/>
      <c r="EF686" s="186"/>
      <c r="EG686" s="186"/>
      <c r="EH686" s="186"/>
      <c r="EI686" s="186"/>
      <c r="EJ686" s="186"/>
    </row>
    <row r="687" spans="1:140" s="195" customFormat="1" ht="31.5" hidden="1" customHeight="1" x14ac:dyDescent="0.2">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95"/>
        <v/>
      </c>
      <c r="AO687" s="271" t="str">
        <f t="shared" si="96"/>
        <v/>
      </c>
      <c r="AP687" s="218"/>
      <c r="AQ687" s="219"/>
      <c r="AR687" s="217" t="str">
        <f t="shared" si="97"/>
        <v/>
      </c>
      <c r="AS687" s="217" t="str">
        <f t="shared" si="98"/>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217"/>
      <c r="CA687" s="217"/>
      <c r="CB687" s="217"/>
      <c r="CC687" s="217"/>
      <c r="CD687" s="217"/>
      <c r="CE687" s="217"/>
      <c r="CF687" s="186"/>
      <c r="CG687" s="186" t="str">
        <f t="shared" si="99"/>
        <v/>
      </c>
      <c r="CH687" s="101"/>
      <c r="CI687" s="101"/>
      <c r="CJ687" s="101"/>
      <c r="CK687" s="101"/>
      <c r="CL687" s="101"/>
      <c r="CM687" s="101"/>
      <c r="CN687" s="101"/>
      <c r="CO687" s="101"/>
      <c r="CP687" s="220" t="str">
        <f>IFERROR(ROUND((SUM(#REF!)),0),"")</f>
        <v/>
      </c>
      <c r="CQ687" s="216"/>
      <c r="CR687" s="222"/>
      <c r="CS687" s="198"/>
      <c r="CT687" s="198"/>
      <c r="CU687" s="198"/>
      <c r="CV687" s="198"/>
      <c r="CW687" s="222"/>
      <c r="CX687" s="272"/>
      <c r="CY687" s="272"/>
      <c r="CZ687" s="272"/>
      <c r="DA687" s="272"/>
      <c r="DB687" s="272"/>
      <c r="DC687" s="272"/>
      <c r="DD687" s="230" t="str">
        <f t="shared" si="100"/>
        <v/>
      </c>
      <c r="DE687" s="273">
        <f t="shared" si="101"/>
        <v>0</v>
      </c>
      <c r="DF687" s="14">
        <f t="shared" si="102"/>
        <v>0</v>
      </c>
      <c r="DG687" s="148" t="str">
        <f t="shared" si="103"/>
        <v/>
      </c>
      <c r="DH687" s="148" t="str">
        <f t="shared" si="104"/>
        <v/>
      </c>
      <c r="DI687" s="273" t="str">
        <f t="shared" si="105"/>
        <v/>
      </c>
      <c r="DJ687" s="264" t="str">
        <f t="shared" si="106"/>
        <v/>
      </c>
      <c r="DL687" s="14" t="str">
        <f>IFERROR(#REF!-AP687,"")</f>
        <v/>
      </c>
      <c r="DN687" s="274" t="str">
        <f>IFERROR(#REF!-M687,"")</f>
        <v/>
      </c>
      <c r="DO687" s="186" t="e">
        <f>IF(#REF!&gt;AQ687,0,1)</f>
        <v>#REF!</v>
      </c>
      <c r="DP687" s="186">
        <f t="shared" si="107"/>
        <v>1</v>
      </c>
      <c r="DQ687" s="186">
        <f t="shared" si="108"/>
        <v>1</v>
      </c>
      <c r="DR687" s="186"/>
      <c r="DS687" s="186"/>
      <c r="DT687" s="186"/>
      <c r="DU687" s="186"/>
      <c r="DV687" s="186"/>
      <c r="DW687" s="186"/>
      <c r="DX687" s="186"/>
      <c r="DY687" s="186"/>
      <c r="DZ687" s="186"/>
      <c r="EA687" s="186"/>
      <c r="EB687" s="186"/>
      <c r="EC687" s="186"/>
      <c r="ED687" s="186"/>
      <c r="EE687" s="186"/>
      <c r="EF687" s="186"/>
      <c r="EG687" s="186"/>
      <c r="EH687" s="186"/>
      <c r="EI687" s="186"/>
      <c r="EJ687" s="186"/>
    </row>
    <row r="688" spans="1:140" s="195" customFormat="1" ht="31.5" hidden="1" customHeight="1" x14ac:dyDescent="0.2">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95"/>
        <v/>
      </c>
      <c r="AO688" s="271" t="str">
        <f t="shared" si="96"/>
        <v/>
      </c>
      <c r="AP688" s="218"/>
      <c r="AQ688" s="219"/>
      <c r="AR688" s="217" t="str">
        <f t="shared" si="97"/>
        <v/>
      </c>
      <c r="AS688" s="217" t="str">
        <f t="shared" si="98"/>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217"/>
      <c r="CA688" s="217"/>
      <c r="CB688" s="217"/>
      <c r="CC688" s="217"/>
      <c r="CD688" s="217"/>
      <c r="CE688" s="217"/>
      <c r="CF688" s="186"/>
      <c r="CG688" s="186" t="str">
        <f t="shared" si="99"/>
        <v/>
      </c>
      <c r="CH688" s="101"/>
      <c r="CI688" s="101"/>
      <c r="CJ688" s="101"/>
      <c r="CK688" s="101"/>
      <c r="CL688" s="101"/>
      <c r="CM688" s="101"/>
      <c r="CN688" s="101"/>
      <c r="CO688" s="101"/>
      <c r="CP688" s="220" t="str">
        <f>IFERROR(ROUND((SUM(#REF!)),0),"")</f>
        <v/>
      </c>
      <c r="CQ688" s="216"/>
      <c r="CR688" s="222"/>
      <c r="CS688" s="198"/>
      <c r="CT688" s="198"/>
      <c r="CU688" s="198"/>
      <c r="CV688" s="198"/>
      <c r="CW688" s="222"/>
      <c r="CX688" s="272"/>
      <c r="CY688" s="272"/>
      <c r="CZ688" s="272"/>
      <c r="DA688" s="272"/>
      <c r="DB688" s="272"/>
      <c r="DC688" s="272"/>
      <c r="DD688" s="230" t="str">
        <f t="shared" si="100"/>
        <v/>
      </c>
      <c r="DE688" s="273">
        <f t="shared" si="101"/>
        <v>0</v>
      </c>
      <c r="DF688" s="14">
        <f t="shared" si="102"/>
        <v>0</v>
      </c>
      <c r="DG688" s="148" t="str">
        <f t="shared" si="103"/>
        <v/>
      </c>
      <c r="DH688" s="148" t="str">
        <f t="shared" si="104"/>
        <v/>
      </c>
      <c r="DI688" s="273" t="str">
        <f t="shared" si="105"/>
        <v/>
      </c>
      <c r="DJ688" s="264" t="str">
        <f t="shared" si="106"/>
        <v/>
      </c>
      <c r="DL688" s="14" t="str">
        <f>IFERROR(#REF!-AP688,"")</f>
        <v/>
      </c>
      <c r="DN688" s="274" t="str">
        <f>IFERROR(#REF!-M688,"")</f>
        <v/>
      </c>
      <c r="DO688" s="186" t="e">
        <f>IF(#REF!&gt;AQ688,0,1)</f>
        <v>#REF!</v>
      </c>
      <c r="DP688" s="186">
        <f t="shared" si="107"/>
        <v>1</v>
      </c>
      <c r="DQ688" s="186">
        <f t="shared" si="108"/>
        <v>1</v>
      </c>
      <c r="DR688" s="186"/>
      <c r="DS688" s="186"/>
      <c r="DT688" s="186"/>
      <c r="DU688" s="186"/>
      <c r="DV688" s="186"/>
      <c r="DW688" s="186"/>
      <c r="DX688" s="186"/>
      <c r="DY688" s="186"/>
      <c r="DZ688" s="186"/>
      <c r="EA688" s="186"/>
      <c r="EB688" s="186"/>
      <c r="EC688" s="186"/>
      <c r="ED688" s="186"/>
      <c r="EE688" s="186"/>
      <c r="EF688" s="186"/>
      <c r="EG688" s="186"/>
      <c r="EH688" s="186"/>
      <c r="EI688" s="186"/>
      <c r="EJ688" s="186"/>
    </row>
    <row r="689" spans="1:140" s="195" customFormat="1" ht="31.5" hidden="1" customHeight="1" x14ac:dyDescent="0.2">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95"/>
        <v/>
      </c>
      <c r="AO689" s="271" t="str">
        <f t="shared" si="96"/>
        <v/>
      </c>
      <c r="AP689" s="218"/>
      <c r="AQ689" s="219"/>
      <c r="AR689" s="217" t="str">
        <f t="shared" si="97"/>
        <v/>
      </c>
      <c r="AS689" s="217" t="str">
        <f t="shared" si="98"/>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217"/>
      <c r="CA689" s="217"/>
      <c r="CB689" s="217"/>
      <c r="CC689" s="217"/>
      <c r="CD689" s="217"/>
      <c r="CE689" s="217"/>
      <c r="CF689" s="186"/>
      <c r="CG689" s="186" t="str">
        <f t="shared" si="99"/>
        <v/>
      </c>
      <c r="CH689" s="101"/>
      <c r="CI689" s="101"/>
      <c r="CJ689" s="101"/>
      <c r="CK689" s="101"/>
      <c r="CL689" s="101"/>
      <c r="CM689" s="101"/>
      <c r="CN689" s="101"/>
      <c r="CO689" s="101"/>
      <c r="CP689" s="220" t="str">
        <f>IFERROR(ROUND((SUM(#REF!)),0),"")</f>
        <v/>
      </c>
      <c r="CQ689" s="216"/>
      <c r="CR689" s="222"/>
      <c r="CS689" s="198"/>
      <c r="CT689" s="198"/>
      <c r="CU689" s="198"/>
      <c r="CV689" s="198"/>
      <c r="CW689" s="222"/>
      <c r="CX689" s="272"/>
      <c r="CY689" s="272"/>
      <c r="CZ689" s="272"/>
      <c r="DA689" s="272"/>
      <c r="DB689" s="272"/>
      <c r="DC689" s="272"/>
      <c r="DD689" s="230" t="str">
        <f t="shared" si="100"/>
        <v/>
      </c>
      <c r="DE689" s="273">
        <f t="shared" si="101"/>
        <v>0</v>
      </c>
      <c r="DF689" s="14">
        <f t="shared" si="102"/>
        <v>0</v>
      </c>
      <c r="DG689" s="148" t="str">
        <f t="shared" si="103"/>
        <v/>
      </c>
      <c r="DH689" s="148" t="str">
        <f t="shared" si="104"/>
        <v/>
      </c>
      <c r="DI689" s="273" t="str">
        <f t="shared" si="105"/>
        <v/>
      </c>
      <c r="DJ689" s="264" t="str">
        <f t="shared" si="106"/>
        <v/>
      </c>
      <c r="DL689" s="14" t="str">
        <f>IFERROR(#REF!-AP689,"")</f>
        <v/>
      </c>
      <c r="DN689" s="274" t="str">
        <f>IFERROR(#REF!-M689,"")</f>
        <v/>
      </c>
      <c r="DO689" s="186" t="e">
        <f>IF(#REF!&gt;AQ689,0,1)</f>
        <v>#REF!</v>
      </c>
      <c r="DP689" s="186">
        <f t="shared" si="107"/>
        <v>1</v>
      </c>
      <c r="DQ689" s="186">
        <f t="shared" si="108"/>
        <v>1</v>
      </c>
      <c r="DR689" s="186"/>
      <c r="DS689" s="186"/>
      <c r="DT689" s="186"/>
      <c r="DU689" s="186"/>
      <c r="DV689" s="186"/>
      <c r="DW689" s="186"/>
      <c r="DX689" s="186"/>
      <c r="DY689" s="186"/>
      <c r="DZ689" s="186"/>
      <c r="EA689" s="186"/>
      <c r="EB689" s="186"/>
      <c r="EC689" s="186"/>
      <c r="ED689" s="186"/>
      <c r="EE689" s="186"/>
      <c r="EF689" s="186"/>
      <c r="EG689" s="186"/>
      <c r="EH689" s="186"/>
      <c r="EI689" s="186"/>
      <c r="EJ689" s="186"/>
    </row>
    <row r="690" spans="1:140" s="195" customFormat="1" ht="31.5" hidden="1" customHeight="1" x14ac:dyDescent="0.2">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95"/>
        <v/>
      </c>
      <c r="AO690" s="271" t="str">
        <f t="shared" si="96"/>
        <v/>
      </c>
      <c r="AP690" s="218"/>
      <c r="AQ690" s="219"/>
      <c r="AR690" s="217" t="str">
        <f t="shared" si="97"/>
        <v/>
      </c>
      <c r="AS690" s="217" t="str">
        <f t="shared" si="98"/>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217"/>
      <c r="CA690" s="217"/>
      <c r="CB690" s="217"/>
      <c r="CC690" s="217"/>
      <c r="CD690" s="217"/>
      <c r="CE690" s="217"/>
      <c r="CF690" s="186"/>
      <c r="CG690" s="186" t="str">
        <f t="shared" si="99"/>
        <v/>
      </c>
      <c r="CH690" s="101"/>
      <c r="CI690" s="101"/>
      <c r="CJ690" s="101"/>
      <c r="CK690" s="101"/>
      <c r="CL690" s="101"/>
      <c r="CM690" s="101"/>
      <c r="CN690" s="101"/>
      <c r="CO690" s="101"/>
      <c r="CP690" s="220" t="str">
        <f>IFERROR(ROUND((SUM(#REF!)),0),"")</f>
        <v/>
      </c>
      <c r="CQ690" s="216"/>
      <c r="CR690" s="222"/>
      <c r="CS690" s="198"/>
      <c r="CT690" s="198"/>
      <c r="CU690" s="198"/>
      <c r="CV690" s="198"/>
      <c r="CW690" s="222"/>
      <c r="CX690" s="272"/>
      <c r="CY690" s="272"/>
      <c r="CZ690" s="272"/>
      <c r="DA690" s="272"/>
      <c r="DB690" s="272"/>
      <c r="DC690" s="272"/>
      <c r="DD690" s="230" t="str">
        <f t="shared" si="100"/>
        <v/>
      </c>
      <c r="DE690" s="273">
        <f t="shared" si="101"/>
        <v>0</v>
      </c>
      <c r="DF690" s="14">
        <f t="shared" si="102"/>
        <v>0</v>
      </c>
      <c r="DG690" s="148" t="str">
        <f t="shared" si="103"/>
        <v/>
      </c>
      <c r="DH690" s="148" t="str">
        <f t="shared" si="104"/>
        <v/>
      </c>
      <c r="DI690" s="273" t="str">
        <f t="shared" si="105"/>
        <v/>
      </c>
      <c r="DJ690" s="264" t="str">
        <f t="shared" si="106"/>
        <v/>
      </c>
      <c r="DL690" s="14" t="str">
        <f>IFERROR(#REF!-AP690,"")</f>
        <v/>
      </c>
      <c r="DN690" s="274" t="str">
        <f>IFERROR(#REF!-M690,"")</f>
        <v/>
      </c>
      <c r="DO690" s="186" t="e">
        <f>IF(#REF!&gt;AQ690,0,1)</f>
        <v>#REF!</v>
      </c>
      <c r="DP690" s="186">
        <f t="shared" si="107"/>
        <v>1</v>
      </c>
      <c r="DQ690" s="186">
        <f t="shared" si="108"/>
        <v>1</v>
      </c>
      <c r="DR690" s="186"/>
      <c r="DS690" s="186"/>
      <c r="DT690" s="186"/>
      <c r="DU690" s="186"/>
      <c r="DV690" s="186"/>
      <c r="DW690" s="186"/>
      <c r="DX690" s="186"/>
      <c r="DY690" s="186"/>
      <c r="DZ690" s="186"/>
      <c r="EA690" s="186"/>
      <c r="EB690" s="186"/>
      <c r="EC690" s="186"/>
      <c r="ED690" s="186"/>
      <c r="EE690" s="186"/>
      <c r="EF690" s="186"/>
      <c r="EG690" s="186"/>
      <c r="EH690" s="186"/>
      <c r="EI690" s="186"/>
      <c r="EJ690" s="186"/>
    </row>
    <row r="691" spans="1:140" s="195" customFormat="1" ht="31.5" hidden="1" customHeight="1" x14ac:dyDescent="0.2">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95"/>
        <v/>
      </c>
      <c r="AO691" s="271" t="str">
        <f t="shared" si="96"/>
        <v/>
      </c>
      <c r="AP691" s="218"/>
      <c r="AQ691" s="219"/>
      <c r="AR691" s="217" t="str">
        <f t="shared" si="97"/>
        <v/>
      </c>
      <c r="AS691" s="217" t="str">
        <f t="shared" si="98"/>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217"/>
      <c r="CA691" s="217"/>
      <c r="CB691" s="217"/>
      <c r="CC691" s="217"/>
      <c r="CD691" s="217"/>
      <c r="CE691" s="217"/>
      <c r="CF691" s="186"/>
      <c r="CG691" s="186" t="str">
        <f t="shared" si="99"/>
        <v/>
      </c>
      <c r="CH691" s="101"/>
      <c r="CI691" s="101"/>
      <c r="CJ691" s="101"/>
      <c r="CK691" s="101"/>
      <c r="CL691" s="101"/>
      <c r="CM691" s="101"/>
      <c r="CN691" s="101"/>
      <c r="CO691" s="101"/>
      <c r="CP691" s="220" t="str">
        <f>IFERROR(ROUND((SUM(#REF!)),0),"")</f>
        <v/>
      </c>
      <c r="CQ691" s="216"/>
      <c r="CR691" s="222"/>
      <c r="CS691" s="198"/>
      <c r="CT691" s="198"/>
      <c r="CU691" s="198"/>
      <c r="CV691" s="198"/>
      <c r="CW691" s="222"/>
      <c r="CX691" s="272"/>
      <c r="CY691" s="272"/>
      <c r="CZ691" s="272"/>
      <c r="DA691" s="272"/>
      <c r="DB691" s="272"/>
      <c r="DC691" s="272"/>
      <c r="DD691" s="230" t="str">
        <f t="shared" si="100"/>
        <v/>
      </c>
      <c r="DE691" s="273">
        <f t="shared" si="101"/>
        <v>0</v>
      </c>
      <c r="DF691" s="14">
        <f t="shared" si="102"/>
        <v>0</v>
      </c>
      <c r="DG691" s="148" t="str">
        <f t="shared" si="103"/>
        <v/>
      </c>
      <c r="DH691" s="148" t="str">
        <f t="shared" si="104"/>
        <v/>
      </c>
      <c r="DI691" s="273" t="str">
        <f t="shared" si="105"/>
        <v/>
      </c>
      <c r="DJ691" s="264" t="str">
        <f t="shared" si="106"/>
        <v/>
      </c>
      <c r="DL691" s="14" t="str">
        <f>IFERROR(#REF!-AP691,"")</f>
        <v/>
      </c>
      <c r="DN691" s="274" t="str">
        <f>IFERROR(#REF!-M691,"")</f>
        <v/>
      </c>
      <c r="DO691" s="186" t="e">
        <f>IF(#REF!&gt;AQ691,0,1)</f>
        <v>#REF!</v>
      </c>
      <c r="DP691" s="186">
        <f t="shared" si="107"/>
        <v>1</v>
      </c>
      <c r="DQ691" s="186">
        <f t="shared" si="108"/>
        <v>1</v>
      </c>
      <c r="DR691" s="186"/>
      <c r="DS691" s="186"/>
      <c r="DT691" s="186"/>
      <c r="DU691" s="186"/>
      <c r="DV691" s="186"/>
      <c r="DW691" s="186"/>
      <c r="DX691" s="186"/>
      <c r="DY691" s="186"/>
      <c r="DZ691" s="186"/>
      <c r="EA691" s="186"/>
      <c r="EB691" s="186"/>
      <c r="EC691" s="186"/>
      <c r="ED691" s="186"/>
      <c r="EE691" s="186"/>
      <c r="EF691" s="186"/>
      <c r="EG691" s="186"/>
      <c r="EH691" s="186"/>
      <c r="EI691" s="186"/>
      <c r="EJ691" s="186"/>
    </row>
    <row r="692" spans="1:140" s="195" customFormat="1" ht="31.5" hidden="1" customHeight="1" x14ac:dyDescent="0.2">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95"/>
        <v/>
      </c>
      <c r="AO692" s="271" t="str">
        <f t="shared" si="96"/>
        <v/>
      </c>
      <c r="AP692" s="218"/>
      <c r="AQ692" s="219"/>
      <c r="AR692" s="217" t="str">
        <f t="shared" si="97"/>
        <v/>
      </c>
      <c r="AS692" s="217" t="str">
        <f t="shared" si="98"/>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217"/>
      <c r="CA692" s="217"/>
      <c r="CB692" s="217"/>
      <c r="CC692" s="217"/>
      <c r="CD692" s="217"/>
      <c r="CE692" s="217"/>
      <c r="CF692" s="186"/>
      <c r="CG692" s="186" t="str">
        <f t="shared" si="99"/>
        <v/>
      </c>
      <c r="CH692" s="101"/>
      <c r="CI692" s="101"/>
      <c r="CJ692" s="101"/>
      <c r="CK692" s="101"/>
      <c r="CL692" s="101"/>
      <c r="CM692" s="101"/>
      <c r="CN692" s="101"/>
      <c r="CO692" s="101"/>
      <c r="CP692" s="220" t="str">
        <f>IFERROR(ROUND((SUM(#REF!)),0),"")</f>
        <v/>
      </c>
      <c r="CQ692" s="216"/>
      <c r="CR692" s="222"/>
      <c r="CS692" s="198"/>
      <c r="CT692" s="198"/>
      <c r="CU692" s="198"/>
      <c r="CV692" s="198"/>
      <c r="CW692" s="222"/>
      <c r="CX692" s="272"/>
      <c r="CY692" s="272"/>
      <c r="CZ692" s="272"/>
      <c r="DA692" s="272"/>
      <c r="DB692" s="272"/>
      <c r="DC692" s="272"/>
      <c r="DD692" s="230" t="str">
        <f t="shared" si="100"/>
        <v/>
      </c>
      <c r="DE692" s="273">
        <f t="shared" si="101"/>
        <v>0</v>
      </c>
      <c r="DF692" s="14">
        <f t="shared" si="102"/>
        <v>0</v>
      </c>
      <c r="DG692" s="148" t="str">
        <f t="shared" si="103"/>
        <v/>
      </c>
      <c r="DH692" s="148" t="str">
        <f t="shared" si="104"/>
        <v/>
      </c>
      <c r="DI692" s="273" t="str">
        <f t="shared" si="105"/>
        <v/>
      </c>
      <c r="DJ692" s="264" t="str">
        <f t="shared" si="106"/>
        <v/>
      </c>
      <c r="DL692" s="14" t="str">
        <f>IFERROR(#REF!-AP692,"")</f>
        <v/>
      </c>
      <c r="DN692" s="274" t="str">
        <f>IFERROR(#REF!-M692,"")</f>
        <v/>
      </c>
      <c r="DO692" s="186" t="e">
        <f>IF(#REF!&gt;AQ692,0,1)</f>
        <v>#REF!</v>
      </c>
      <c r="DP692" s="186">
        <f t="shared" si="107"/>
        <v>1</v>
      </c>
      <c r="DQ692" s="186">
        <f t="shared" si="108"/>
        <v>1</v>
      </c>
      <c r="DR692" s="186"/>
      <c r="DS692" s="186"/>
      <c r="DT692" s="186"/>
      <c r="DU692" s="186"/>
      <c r="DV692" s="186"/>
      <c r="DW692" s="186"/>
      <c r="DX692" s="186"/>
      <c r="DY692" s="186"/>
      <c r="DZ692" s="186"/>
      <c r="EA692" s="186"/>
      <c r="EB692" s="186"/>
      <c r="EC692" s="186"/>
      <c r="ED692" s="186"/>
      <c r="EE692" s="186"/>
      <c r="EF692" s="186"/>
      <c r="EG692" s="186"/>
      <c r="EH692" s="186"/>
      <c r="EI692" s="186"/>
      <c r="EJ692" s="186"/>
    </row>
    <row r="693" spans="1:140" s="195" customFormat="1" ht="31.5" hidden="1" customHeight="1" x14ac:dyDescent="0.2">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95"/>
        <v/>
      </c>
      <c r="AO693" s="271" t="str">
        <f t="shared" si="96"/>
        <v/>
      </c>
      <c r="AP693" s="218"/>
      <c r="AQ693" s="219"/>
      <c r="AR693" s="217" t="str">
        <f t="shared" si="97"/>
        <v/>
      </c>
      <c r="AS693" s="217" t="str">
        <f t="shared" si="98"/>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217"/>
      <c r="CA693" s="217"/>
      <c r="CB693" s="217"/>
      <c r="CC693" s="217"/>
      <c r="CD693" s="217"/>
      <c r="CE693" s="217"/>
      <c r="CF693" s="186"/>
      <c r="CG693" s="186" t="str">
        <f t="shared" si="99"/>
        <v/>
      </c>
      <c r="CH693" s="101"/>
      <c r="CI693" s="101"/>
      <c r="CJ693" s="101"/>
      <c r="CK693" s="101"/>
      <c r="CL693" s="101"/>
      <c r="CM693" s="101"/>
      <c r="CN693" s="101"/>
      <c r="CO693" s="101"/>
      <c r="CP693" s="220" t="str">
        <f>IFERROR(ROUND((SUM(#REF!)),0),"")</f>
        <v/>
      </c>
      <c r="CQ693" s="216"/>
      <c r="CR693" s="222"/>
      <c r="CS693" s="198"/>
      <c r="CT693" s="198"/>
      <c r="CU693" s="198"/>
      <c r="CV693" s="198"/>
      <c r="CW693" s="222"/>
      <c r="CX693" s="272"/>
      <c r="CY693" s="272"/>
      <c r="CZ693" s="272"/>
      <c r="DA693" s="272"/>
      <c r="DB693" s="272"/>
      <c r="DC693" s="272"/>
      <c r="DD693" s="230" t="str">
        <f t="shared" si="100"/>
        <v/>
      </c>
      <c r="DE693" s="273">
        <f t="shared" si="101"/>
        <v>0</v>
      </c>
      <c r="DF693" s="14">
        <f t="shared" si="102"/>
        <v>0</v>
      </c>
      <c r="DG693" s="148" t="str">
        <f t="shared" si="103"/>
        <v/>
      </c>
      <c r="DH693" s="148" t="str">
        <f t="shared" si="104"/>
        <v/>
      </c>
      <c r="DI693" s="273" t="str">
        <f t="shared" si="105"/>
        <v/>
      </c>
      <c r="DJ693" s="264" t="str">
        <f t="shared" si="106"/>
        <v/>
      </c>
      <c r="DL693" s="14" t="str">
        <f>IFERROR(#REF!-AP693,"")</f>
        <v/>
      </c>
      <c r="DN693" s="274" t="str">
        <f>IFERROR(#REF!-M693,"")</f>
        <v/>
      </c>
      <c r="DO693" s="186" t="e">
        <f>IF(#REF!&gt;AQ693,0,1)</f>
        <v>#REF!</v>
      </c>
      <c r="DP693" s="186">
        <f t="shared" si="107"/>
        <v>1</v>
      </c>
      <c r="DQ693" s="186">
        <f t="shared" si="108"/>
        <v>1</v>
      </c>
      <c r="DR693" s="186"/>
      <c r="DS693" s="186"/>
      <c r="DT693" s="186"/>
      <c r="DU693" s="186"/>
      <c r="DV693" s="186"/>
      <c r="DW693" s="186"/>
      <c r="DX693" s="186"/>
      <c r="DY693" s="186"/>
      <c r="DZ693" s="186"/>
      <c r="EA693" s="186"/>
      <c r="EB693" s="186"/>
      <c r="EC693" s="186"/>
      <c r="ED693" s="186"/>
      <c r="EE693" s="186"/>
      <c r="EF693" s="186"/>
      <c r="EG693" s="186"/>
      <c r="EH693" s="186"/>
      <c r="EI693" s="186"/>
      <c r="EJ693" s="186"/>
    </row>
    <row r="694" spans="1:140" s="195" customFormat="1" ht="31.5" hidden="1" customHeight="1" x14ac:dyDescent="0.2">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95"/>
        <v/>
      </c>
      <c r="AO694" s="271" t="str">
        <f t="shared" si="96"/>
        <v/>
      </c>
      <c r="AP694" s="218"/>
      <c r="AQ694" s="219"/>
      <c r="AR694" s="217" t="str">
        <f t="shared" si="97"/>
        <v/>
      </c>
      <c r="AS694" s="217" t="str">
        <f t="shared" si="98"/>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217"/>
      <c r="CA694" s="217"/>
      <c r="CB694" s="217"/>
      <c r="CC694" s="217"/>
      <c r="CD694" s="217"/>
      <c r="CE694" s="217"/>
      <c r="CF694" s="186"/>
      <c r="CG694" s="186" t="str">
        <f t="shared" si="99"/>
        <v/>
      </c>
      <c r="CH694" s="101"/>
      <c r="CI694" s="101"/>
      <c r="CJ694" s="101"/>
      <c r="CK694" s="101"/>
      <c r="CL694" s="101"/>
      <c r="CM694" s="101"/>
      <c r="CN694" s="101"/>
      <c r="CO694" s="101"/>
      <c r="CP694" s="220" t="str">
        <f>IFERROR(ROUND((SUM(#REF!)),0),"")</f>
        <v/>
      </c>
      <c r="CQ694" s="216"/>
      <c r="CR694" s="222"/>
      <c r="CS694" s="198"/>
      <c r="CT694" s="198"/>
      <c r="CU694" s="198"/>
      <c r="CV694" s="198"/>
      <c r="CW694" s="222"/>
      <c r="CX694" s="272"/>
      <c r="CY694" s="272"/>
      <c r="CZ694" s="272"/>
      <c r="DA694" s="272"/>
      <c r="DB694" s="272"/>
      <c r="DC694" s="272"/>
      <c r="DD694" s="230" t="str">
        <f t="shared" si="100"/>
        <v/>
      </c>
      <c r="DE694" s="273">
        <f t="shared" si="101"/>
        <v>0</v>
      </c>
      <c r="DF694" s="14">
        <f t="shared" si="102"/>
        <v>0</v>
      </c>
      <c r="DG694" s="148" t="str">
        <f t="shared" si="103"/>
        <v/>
      </c>
      <c r="DH694" s="148" t="str">
        <f t="shared" si="104"/>
        <v/>
      </c>
      <c r="DI694" s="273" t="str">
        <f t="shared" si="105"/>
        <v/>
      </c>
      <c r="DJ694" s="264" t="str">
        <f t="shared" si="106"/>
        <v/>
      </c>
      <c r="DL694" s="14" t="str">
        <f>IFERROR(#REF!-AP694,"")</f>
        <v/>
      </c>
      <c r="DN694" s="274" t="str">
        <f>IFERROR(#REF!-M694,"")</f>
        <v/>
      </c>
      <c r="DO694" s="186" t="e">
        <f>IF(#REF!&gt;AQ694,0,1)</f>
        <v>#REF!</v>
      </c>
      <c r="DP694" s="186">
        <f t="shared" si="107"/>
        <v>1</v>
      </c>
      <c r="DQ694" s="186">
        <f t="shared" si="108"/>
        <v>1</v>
      </c>
      <c r="DR694" s="186"/>
      <c r="DS694" s="186"/>
      <c r="DT694" s="186"/>
      <c r="DU694" s="186"/>
      <c r="DV694" s="186"/>
      <c r="DW694" s="186"/>
      <c r="DX694" s="186"/>
      <c r="DY694" s="186"/>
      <c r="DZ694" s="186"/>
      <c r="EA694" s="186"/>
      <c r="EB694" s="186"/>
      <c r="EC694" s="186"/>
      <c r="ED694" s="186"/>
      <c r="EE694" s="186"/>
      <c r="EF694" s="186"/>
      <c r="EG694" s="186"/>
      <c r="EH694" s="186"/>
      <c r="EI694" s="186"/>
      <c r="EJ694" s="186"/>
    </row>
    <row r="695" spans="1:140" s="195" customFormat="1" ht="31.5" hidden="1" customHeight="1" x14ac:dyDescent="0.2">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95"/>
        <v/>
      </c>
      <c r="AO695" s="271" t="str">
        <f t="shared" si="96"/>
        <v/>
      </c>
      <c r="AP695" s="218"/>
      <c r="AQ695" s="219"/>
      <c r="AR695" s="217" t="str">
        <f t="shared" si="97"/>
        <v/>
      </c>
      <c r="AS695" s="217" t="str">
        <f t="shared" si="98"/>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217"/>
      <c r="CA695" s="217"/>
      <c r="CB695" s="217"/>
      <c r="CC695" s="217"/>
      <c r="CD695" s="217"/>
      <c r="CE695" s="217"/>
      <c r="CF695" s="186"/>
      <c r="CG695" s="186" t="str">
        <f t="shared" si="99"/>
        <v/>
      </c>
      <c r="CH695" s="101"/>
      <c r="CI695" s="101"/>
      <c r="CJ695" s="101"/>
      <c r="CK695" s="101"/>
      <c r="CL695" s="101"/>
      <c r="CM695" s="101"/>
      <c r="CN695" s="101"/>
      <c r="CO695" s="101"/>
      <c r="CP695" s="220" t="str">
        <f>IFERROR(ROUND((SUM(#REF!)),0),"")</f>
        <v/>
      </c>
      <c r="CQ695" s="216"/>
      <c r="CR695" s="222"/>
      <c r="CS695" s="198"/>
      <c r="CT695" s="198"/>
      <c r="CU695" s="198"/>
      <c r="CV695" s="198"/>
      <c r="CW695" s="222"/>
      <c r="CX695" s="272"/>
      <c r="CY695" s="272"/>
      <c r="CZ695" s="272"/>
      <c r="DA695" s="272"/>
      <c r="DB695" s="272"/>
      <c r="DC695" s="272"/>
      <c r="DD695" s="230" t="str">
        <f t="shared" si="100"/>
        <v/>
      </c>
      <c r="DE695" s="273">
        <f t="shared" si="101"/>
        <v>0</v>
      </c>
      <c r="DF695" s="14">
        <f t="shared" si="102"/>
        <v>0</v>
      </c>
      <c r="DG695" s="148" t="str">
        <f t="shared" si="103"/>
        <v/>
      </c>
      <c r="DH695" s="148" t="str">
        <f t="shared" si="104"/>
        <v/>
      </c>
      <c r="DI695" s="273" t="str">
        <f t="shared" si="105"/>
        <v/>
      </c>
      <c r="DJ695" s="264" t="str">
        <f t="shared" si="106"/>
        <v/>
      </c>
      <c r="DL695" s="14" t="str">
        <f>IFERROR(#REF!-AP695,"")</f>
        <v/>
      </c>
      <c r="DN695" s="274" t="str">
        <f>IFERROR(#REF!-M695,"")</f>
        <v/>
      </c>
      <c r="DO695" s="186" t="e">
        <f>IF(#REF!&gt;AQ695,0,1)</f>
        <v>#REF!</v>
      </c>
      <c r="DP695" s="186">
        <f t="shared" si="107"/>
        <v>1</v>
      </c>
      <c r="DQ695" s="186">
        <f t="shared" si="108"/>
        <v>1</v>
      </c>
      <c r="DR695" s="186"/>
      <c r="DS695" s="186"/>
      <c r="DT695" s="186"/>
      <c r="DU695" s="186"/>
      <c r="DV695" s="186"/>
      <c r="DW695" s="186"/>
      <c r="DX695" s="186"/>
      <c r="DY695" s="186"/>
      <c r="DZ695" s="186"/>
      <c r="EA695" s="186"/>
      <c r="EB695" s="186"/>
      <c r="EC695" s="186"/>
      <c r="ED695" s="186"/>
      <c r="EE695" s="186"/>
      <c r="EF695" s="186"/>
      <c r="EG695" s="186"/>
      <c r="EH695" s="186"/>
      <c r="EI695" s="186"/>
      <c r="EJ695" s="186"/>
    </row>
    <row r="696" spans="1:140" s="195" customFormat="1" ht="31.5" hidden="1" customHeight="1" x14ac:dyDescent="0.2">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ref="AN696:AN759" si="109">IFERROR(ROUND(AVERAGE(P696:T696,AB696:AF696),0),"")</f>
        <v/>
      </c>
      <c r="AO696" s="271" t="str">
        <f t="shared" ref="AO696:AO759" si="110">IFERROR(ROUND(AVERAGE(U696:Y696,AG696:AK696),0),"")</f>
        <v/>
      </c>
      <c r="AP696" s="218"/>
      <c r="AQ696" s="219"/>
      <c r="AR696" s="217" t="str">
        <f t="shared" ref="AR696:AR759" si="111">IFERROR(ROUND((3600/AS696*K696),0),"")</f>
        <v/>
      </c>
      <c r="AS696" s="217" t="str">
        <f t="shared" ref="AS696:AS759" si="112">IFERROR(ROUND(AVERAGE(Z696:AA696,AL696:AM696),0),"")</f>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217"/>
      <c r="CA696" s="217"/>
      <c r="CB696" s="217"/>
      <c r="CC696" s="217"/>
      <c r="CD696" s="217"/>
      <c r="CE696" s="217"/>
      <c r="CF696" s="186"/>
      <c r="CG696" s="186" t="str">
        <f t="shared" ref="CG696:CG759" si="113">IFERROR(ROUND(STDEV(AO696,M696),1),"")</f>
        <v/>
      </c>
      <c r="CH696" s="101"/>
      <c r="CI696" s="101"/>
      <c r="CJ696" s="101"/>
      <c r="CK696" s="101"/>
      <c r="CL696" s="101"/>
      <c r="CM696" s="101"/>
      <c r="CN696" s="101"/>
      <c r="CO696" s="101"/>
      <c r="CP696" s="220" t="str">
        <f>IFERROR(ROUND((SUM(#REF!)),0),"")</f>
        <v/>
      </c>
      <c r="CQ696" s="216"/>
      <c r="CR696" s="222"/>
      <c r="CS696" s="198"/>
      <c r="CT696" s="198"/>
      <c r="CU696" s="198"/>
      <c r="CV696" s="198"/>
      <c r="CW696" s="222"/>
      <c r="CX696" s="272"/>
      <c r="CY696" s="272"/>
      <c r="CZ696" s="272"/>
      <c r="DA696" s="272"/>
      <c r="DB696" s="272"/>
      <c r="DC696" s="272"/>
      <c r="DD696" s="230" t="str">
        <f t="shared" si="100"/>
        <v/>
      </c>
      <c r="DE696" s="273">
        <f t="shared" si="101"/>
        <v>0</v>
      </c>
      <c r="DF696" s="14">
        <f t="shared" si="102"/>
        <v>0</v>
      </c>
      <c r="DG696" s="148" t="str">
        <f t="shared" si="103"/>
        <v/>
      </c>
      <c r="DH696" s="148" t="str">
        <f t="shared" si="104"/>
        <v/>
      </c>
      <c r="DI696" s="273" t="str">
        <f t="shared" si="105"/>
        <v/>
      </c>
      <c r="DJ696" s="264" t="str">
        <f t="shared" si="106"/>
        <v/>
      </c>
      <c r="DL696" s="14" t="str">
        <f>IFERROR(#REF!-AP696,"")</f>
        <v/>
      </c>
      <c r="DN696" s="274" t="str">
        <f>IFERROR(#REF!-M696,"")</f>
        <v/>
      </c>
      <c r="DO696" s="186" t="e">
        <f>IF(#REF!&gt;AQ696,0,1)</f>
        <v>#REF!</v>
      </c>
      <c r="DP696" s="186">
        <f t="shared" si="107"/>
        <v>1</v>
      </c>
      <c r="DQ696" s="186">
        <f t="shared" si="108"/>
        <v>1</v>
      </c>
      <c r="DR696" s="186"/>
      <c r="DS696" s="186"/>
      <c r="DT696" s="186"/>
      <c r="DU696" s="186"/>
      <c r="DV696" s="186"/>
      <c r="DW696" s="186"/>
      <c r="DX696" s="186"/>
      <c r="DY696" s="186"/>
      <c r="DZ696" s="186"/>
      <c r="EA696" s="186"/>
      <c r="EB696" s="186"/>
      <c r="EC696" s="186"/>
      <c r="ED696" s="186"/>
      <c r="EE696" s="186"/>
      <c r="EF696" s="186"/>
      <c r="EG696" s="186"/>
      <c r="EH696" s="186"/>
      <c r="EI696" s="186"/>
      <c r="EJ696" s="186"/>
    </row>
    <row r="697" spans="1:140" s="195" customFormat="1" ht="31.5" hidden="1" customHeight="1" x14ac:dyDescent="0.2">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09"/>
        <v/>
      </c>
      <c r="AO697" s="271" t="str">
        <f t="shared" si="110"/>
        <v/>
      </c>
      <c r="AP697" s="218"/>
      <c r="AQ697" s="219"/>
      <c r="AR697" s="217" t="str">
        <f t="shared" si="111"/>
        <v/>
      </c>
      <c r="AS697" s="217" t="str">
        <f t="shared" si="112"/>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217"/>
      <c r="CA697" s="217"/>
      <c r="CB697" s="217"/>
      <c r="CC697" s="217"/>
      <c r="CD697" s="217"/>
      <c r="CE697" s="217"/>
      <c r="CF697" s="186"/>
      <c r="CG697" s="186" t="str">
        <f t="shared" si="113"/>
        <v/>
      </c>
      <c r="CH697" s="101"/>
      <c r="CI697" s="101"/>
      <c r="CJ697" s="101"/>
      <c r="CK697" s="101"/>
      <c r="CL697" s="101"/>
      <c r="CM697" s="101"/>
      <c r="CN697" s="101"/>
      <c r="CO697" s="101"/>
      <c r="CP697" s="220" t="str">
        <f>IFERROR(ROUND((SUM(#REF!)),0),"")</f>
        <v/>
      </c>
      <c r="CQ697" s="216"/>
      <c r="CR697" s="222"/>
      <c r="CS697" s="198"/>
      <c r="CT697" s="198"/>
      <c r="CU697" s="198"/>
      <c r="CV697" s="198"/>
      <c r="CW697" s="222"/>
      <c r="CX697" s="272"/>
      <c r="CY697" s="272"/>
      <c r="CZ697" s="272"/>
      <c r="DA697" s="272"/>
      <c r="DB697" s="272"/>
      <c r="DC697" s="272"/>
      <c r="DD697" s="230" t="str">
        <f t="shared" si="100"/>
        <v/>
      </c>
      <c r="DE697" s="273">
        <f t="shared" si="101"/>
        <v>0</v>
      </c>
      <c r="DF697" s="14">
        <f t="shared" si="102"/>
        <v>0</v>
      </c>
      <c r="DG697" s="148" t="str">
        <f t="shared" si="103"/>
        <v/>
      </c>
      <c r="DH697" s="148" t="str">
        <f t="shared" si="104"/>
        <v/>
      </c>
      <c r="DI697" s="273" t="str">
        <f t="shared" si="105"/>
        <v/>
      </c>
      <c r="DJ697" s="264" t="str">
        <f t="shared" si="106"/>
        <v/>
      </c>
      <c r="DL697" s="14" t="str">
        <f>IFERROR(#REF!-AP697,"")</f>
        <v/>
      </c>
      <c r="DN697" s="274" t="str">
        <f>IFERROR(#REF!-M697,"")</f>
        <v/>
      </c>
      <c r="DO697" s="186" t="e">
        <f>IF(#REF!&gt;AQ697,0,1)</f>
        <v>#REF!</v>
      </c>
      <c r="DP697" s="186">
        <f t="shared" si="107"/>
        <v>1</v>
      </c>
      <c r="DQ697" s="186">
        <f t="shared" si="108"/>
        <v>1</v>
      </c>
      <c r="DR697" s="186"/>
      <c r="DS697" s="186"/>
      <c r="DT697" s="186"/>
      <c r="DU697" s="186"/>
      <c r="DV697" s="186"/>
      <c r="DW697" s="186"/>
      <c r="DX697" s="186"/>
      <c r="DY697" s="186"/>
      <c r="DZ697" s="186"/>
      <c r="EA697" s="186"/>
      <c r="EB697" s="186"/>
      <c r="EC697" s="186"/>
      <c r="ED697" s="186"/>
      <c r="EE697" s="186"/>
      <c r="EF697" s="186"/>
      <c r="EG697" s="186"/>
      <c r="EH697" s="186"/>
      <c r="EI697" s="186"/>
      <c r="EJ697" s="186"/>
    </row>
    <row r="698" spans="1:140" s="195" customFormat="1" ht="31.5" hidden="1" customHeight="1" x14ac:dyDescent="0.2">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09"/>
        <v/>
      </c>
      <c r="AO698" s="271" t="str">
        <f t="shared" si="110"/>
        <v/>
      </c>
      <c r="AP698" s="218"/>
      <c r="AQ698" s="219"/>
      <c r="AR698" s="217" t="str">
        <f t="shared" si="111"/>
        <v/>
      </c>
      <c r="AS698" s="217" t="str">
        <f t="shared" si="112"/>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217"/>
      <c r="CA698" s="217"/>
      <c r="CB698" s="217"/>
      <c r="CC698" s="217"/>
      <c r="CD698" s="217"/>
      <c r="CE698" s="217"/>
      <c r="CF698" s="186"/>
      <c r="CG698" s="186" t="str">
        <f t="shared" si="113"/>
        <v/>
      </c>
      <c r="CH698" s="101"/>
      <c r="CI698" s="101"/>
      <c r="CJ698" s="101"/>
      <c r="CK698" s="101"/>
      <c r="CL698" s="101"/>
      <c r="CM698" s="101"/>
      <c r="CN698" s="101"/>
      <c r="CO698" s="101"/>
      <c r="CP698" s="220" t="str">
        <f>IFERROR(ROUND((SUM(#REF!)),0),"")</f>
        <v/>
      </c>
      <c r="CQ698" s="216"/>
      <c r="CR698" s="222"/>
      <c r="CS698" s="198"/>
      <c r="CT698" s="198"/>
      <c r="CU698" s="198"/>
      <c r="CV698" s="198"/>
      <c r="CW698" s="222"/>
      <c r="CX698" s="272"/>
      <c r="CY698" s="272"/>
      <c r="CZ698" s="272"/>
      <c r="DA698" s="272"/>
      <c r="DB698" s="272"/>
      <c r="DC698" s="272"/>
      <c r="DD698" s="230" t="str">
        <f t="shared" si="100"/>
        <v/>
      </c>
      <c r="DE698" s="273">
        <f t="shared" si="101"/>
        <v>0</v>
      </c>
      <c r="DF698" s="14">
        <f t="shared" si="102"/>
        <v>0</v>
      </c>
      <c r="DG698" s="148" t="str">
        <f t="shared" si="103"/>
        <v/>
      </c>
      <c r="DH698" s="148" t="str">
        <f t="shared" si="104"/>
        <v/>
      </c>
      <c r="DI698" s="273" t="str">
        <f t="shared" si="105"/>
        <v/>
      </c>
      <c r="DJ698" s="264" t="str">
        <f t="shared" si="106"/>
        <v/>
      </c>
      <c r="DL698" s="14" t="str">
        <f>IFERROR(#REF!-AP698,"")</f>
        <v/>
      </c>
      <c r="DN698" s="274" t="str">
        <f>IFERROR(#REF!-M698,"")</f>
        <v/>
      </c>
      <c r="DO698" s="186" t="e">
        <f>IF(#REF!&gt;AQ698,0,1)</f>
        <v>#REF!</v>
      </c>
      <c r="DP698" s="186">
        <f t="shared" si="107"/>
        <v>1</v>
      </c>
      <c r="DQ698" s="186">
        <f t="shared" si="108"/>
        <v>1</v>
      </c>
      <c r="DR698" s="186"/>
      <c r="DS698" s="186"/>
      <c r="DT698" s="186"/>
      <c r="DU698" s="186"/>
      <c r="DV698" s="186"/>
      <c r="DW698" s="186"/>
      <c r="DX698" s="186"/>
      <c r="DY698" s="186"/>
      <c r="DZ698" s="186"/>
      <c r="EA698" s="186"/>
      <c r="EB698" s="186"/>
      <c r="EC698" s="186"/>
      <c r="ED698" s="186"/>
      <c r="EE698" s="186"/>
      <c r="EF698" s="186"/>
      <c r="EG698" s="186"/>
      <c r="EH698" s="186"/>
      <c r="EI698" s="186"/>
      <c r="EJ698" s="186"/>
    </row>
    <row r="699" spans="1:140" s="195" customFormat="1" ht="31.5" hidden="1" customHeight="1" x14ac:dyDescent="0.2">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09"/>
        <v/>
      </c>
      <c r="AO699" s="271" t="str">
        <f t="shared" si="110"/>
        <v/>
      </c>
      <c r="AP699" s="218"/>
      <c r="AQ699" s="219"/>
      <c r="AR699" s="217" t="str">
        <f t="shared" si="111"/>
        <v/>
      </c>
      <c r="AS699" s="217" t="str">
        <f t="shared" si="112"/>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217"/>
      <c r="CA699" s="217"/>
      <c r="CB699" s="217"/>
      <c r="CC699" s="217"/>
      <c r="CD699" s="217"/>
      <c r="CE699" s="217"/>
      <c r="CF699" s="186"/>
      <c r="CG699" s="186" t="str">
        <f t="shared" si="113"/>
        <v/>
      </c>
      <c r="CH699" s="101"/>
      <c r="CI699" s="101"/>
      <c r="CJ699" s="101"/>
      <c r="CK699" s="101"/>
      <c r="CL699" s="101"/>
      <c r="CM699" s="101"/>
      <c r="CN699" s="101"/>
      <c r="CO699" s="101"/>
      <c r="CP699" s="220" t="str">
        <f>IFERROR(ROUND((SUM(#REF!)),0),"")</f>
        <v/>
      </c>
      <c r="CQ699" s="216"/>
      <c r="CR699" s="222"/>
      <c r="CS699" s="198"/>
      <c r="CT699" s="198"/>
      <c r="CU699" s="198"/>
      <c r="CV699" s="198"/>
      <c r="CW699" s="222"/>
      <c r="CX699" s="272"/>
      <c r="CY699" s="272"/>
      <c r="CZ699" s="272"/>
      <c r="DA699" s="272"/>
      <c r="DB699" s="272"/>
      <c r="DC699" s="272"/>
      <c r="DD699" s="230" t="str">
        <f t="shared" si="100"/>
        <v/>
      </c>
      <c r="DE699" s="273">
        <f t="shared" si="101"/>
        <v>0</v>
      </c>
      <c r="DF699" s="14">
        <f t="shared" si="102"/>
        <v>0</v>
      </c>
      <c r="DG699" s="148" t="str">
        <f t="shared" si="103"/>
        <v/>
      </c>
      <c r="DH699" s="148" t="str">
        <f t="shared" si="104"/>
        <v/>
      </c>
      <c r="DI699" s="273" t="str">
        <f t="shared" si="105"/>
        <v/>
      </c>
      <c r="DJ699" s="264" t="str">
        <f t="shared" si="106"/>
        <v/>
      </c>
      <c r="DL699" s="14" t="str">
        <f>IFERROR(#REF!-AP699,"")</f>
        <v/>
      </c>
      <c r="DN699" s="274" t="str">
        <f>IFERROR(#REF!-M699,"")</f>
        <v/>
      </c>
      <c r="DO699" s="186" t="e">
        <f>IF(#REF!&gt;AQ699,0,1)</f>
        <v>#REF!</v>
      </c>
      <c r="DP699" s="186">
        <f t="shared" si="107"/>
        <v>1</v>
      </c>
      <c r="DQ699" s="186">
        <f t="shared" si="108"/>
        <v>1</v>
      </c>
      <c r="DR699" s="186"/>
      <c r="DS699" s="186"/>
      <c r="DT699" s="186"/>
      <c r="DU699" s="186"/>
      <c r="DV699" s="186"/>
      <c r="DW699" s="186"/>
      <c r="DX699" s="186"/>
      <c r="DY699" s="186"/>
      <c r="DZ699" s="186"/>
      <c r="EA699" s="186"/>
      <c r="EB699" s="186"/>
      <c r="EC699" s="186"/>
      <c r="ED699" s="186"/>
      <c r="EE699" s="186"/>
      <c r="EF699" s="186"/>
      <c r="EG699" s="186"/>
      <c r="EH699" s="186"/>
      <c r="EI699" s="186"/>
      <c r="EJ699" s="186"/>
    </row>
    <row r="700" spans="1:140" ht="20.25" hidden="1" customHeight="1" x14ac:dyDescent="0.2">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09"/>
        <v/>
      </c>
      <c r="AO700" s="271" t="str">
        <f t="shared" si="110"/>
        <v/>
      </c>
      <c r="AP700" s="218"/>
      <c r="AQ700" s="219"/>
      <c r="AR700" s="217" t="str">
        <f t="shared" si="111"/>
        <v/>
      </c>
      <c r="AS700" s="217" t="str">
        <f t="shared" si="112"/>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217"/>
      <c r="CA700" s="217"/>
      <c r="CB700" s="217"/>
      <c r="CC700" s="217"/>
      <c r="CD700" s="217"/>
      <c r="CE700" s="217"/>
      <c r="CF700" s="186"/>
      <c r="CG700" s="186" t="str">
        <f t="shared" si="113"/>
        <v/>
      </c>
      <c r="CH700" s="101"/>
      <c r="CI700" s="101"/>
      <c r="CJ700" s="101"/>
      <c r="CK700" s="101"/>
      <c r="CL700" s="101"/>
      <c r="CM700" s="101"/>
      <c r="CN700" s="101"/>
      <c r="CO700" s="101"/>
      <c r="CP700" s="220" t="str">
        <f>IFERROR(ROUND((SUM(#REF!)),0),"")</f>
        <v/>
      </c>
      <c r="CQ700" s="216"/>
      <c r="CR700" s="222"/>
      <c r="CS700" s="198"/>
      <c r="CT700" s="198"/>
      <c r="CU700" s="198"/>
      <c r="CV700" s="198"/>
      <c r="CW700" s="222"/>
      <c r="CX700" s="272"/>
      <c r="CY700" s="272"/>
      <c r="CZ700" s="272"/>
      <c r="DA700" s="272"/>
      <c r="DB700" s="272"/>
      <c r="DC700" s="272"/>
      <c r="DD700" s="230" t="str">
        <f t="shared" si="100"/>
        <v/>
      </c>
      <c r="DE700" s="273">
        <f t="shared" si="101"/>
        <v>0</v>
      </c>
      <c r="DF700" s="14">
        <f t="shared" si="102"/>
        <v>0</v>
      </c>
      <c r="DG700" s="148" t="str">
        <f t="shared" si="103"/>
        <v/>
      </c>
      <c r="DH700" s="148" t="str">
        <f t="shared" si="104"/>
        <v/>
      </c>
      <c r="DI700" s="273" t="str">
        <f t="shared" si="105"/>
        <v/>
      </c>
      <c r="DJ700" s="264" t="str">
        <f t="shared" si="106"/>
        <v/>
      </c>
      <c r="DK700" s="195"/>
      <c r="DL700" s="14" t="str">
        <f>IFERROR(#REF!-AP700,"")</f>
        <v/>
      </c>
      <c r="DM700" s="195"/>
      <c r="DN700" s="274" t="str">
        <f>IFERROR(#REF!-M700,"")</f>
        <v/>
      </c>
      <c r="DO700" s="186" t="e">
        <f>IF(#REF!&gt;AQ700,0,1)</f>
        <v>#REF!</v>
      </c>
      <c r="DP700" s="186">
        <f t="shared" si="107"/>
        <v>1</v>
      </c>
      <c r="DQ700" s="186">
        <f t="shared" si="108"/>
        <v>1</v>
      </c>
    </row>
    <row r="701" spans="1:140" ht="20.25" hidden="1" customHeight="1" x14ac:dyDescent="0.2">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09"/>
        <v/>
      </c>
      <c r="AO701" s="271" t="str">
        <f t="shared" si="110"/>
        <v/>
      </c>
      <c r="AP701" s="218"/>
      <c r="AQ701" s="219"/>
      <c r="AR701" s="217" t="str">
        <f t="shared" si="111"/>
        <v/>
      </c>
      <c r="AS701" s="217" t="str">
        <f t="shared" si="112"/>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217"/>
      <c r="CA701" s="217"/>
      <c r="CB701" s="217"/>
      <c r="CC701" s="217"/>
      <c r="CD701" s="217"/>
      <c r="CE701" s="217"/>
      <c r="CF701" s="186"/>
      <c r="CG701" s="186" t="str">
        <f t="shared" si="113"/>
        <v/>
      </c>
      <c r="CH701" s="101"/>
      <c r="CI701" s="101"/>
      <c r="CJ701" s="101"/>
      <c r="CK701" s="101"/>
      <c r="CL701" s="101"/>
      <c r="CM701" s="101"/>
      <c r="CN701" s="101"/>
      <c r="CO701" s="101"/>
      <c r="CP701" s="220" t="str">
        <f>IFERROR(ROUND((SUM(#REF!)),0),"")</f>
        <v/>
      </c>
      <c r="CQ701" s="216"/>
      <c r="CR701" s="222"/>
      <c r="CS701" s="198"/>
      <c r="CT701" s="198"/>
      <c r="CU701" s="198"/>
      <c r="CV701" s="198"/>
      <c r="CW701" s="222"/>
      <c r="CX701" s="272"/>
      <c r="CY701" s="272"/>
      <c r="CZ701" s="272"/>
      <c r="DA701" s="272"/>
      <c r="DB701" s="272"/>
      <c r="DC701" s="272"/>
      <c r="DD701" s="230" t="str">
        <f t="shared" si="100"/>
        <v/>
      </c>
      <c r="DE701" s="273">
        <f t="shared" si="101"/>
        <v>0</v>
      </c>
      <c r="DF701" s="14">
        <f t="shared" si="102"/>
        <v>0</v>
      </c>
      <c r="DG701" s="148" t="str">
        <f t="shared" si="103"/>
        <v/>
      </c>
      <c r="DH701" s="148" t="str">
        <f t="shared" si="104"/>
        <v/>
      </c>
      <c r="DI701" s="273" t="str">
        <f t="shared" si="105"/>
        <v/>
      </c>
      <c r="DJ701" s="264" t="str">
        <f t="shared" si="106"/>
        <v/>
      </c>
      <c r="DK701" s="195"/>
      <c r="DL701" s="14" t="str">
        <f>IFERROR(#REF!-AP701,"")</f>
        <v/>
      </c>
      <c r="DM701" s="195"/>
      <c r="DN701" s="274" t="str">
        <f>IFERROR(#REF!-M701,"")</f>
        <v/>
      </c>
      <c r="DO701" s="186" t="e">
        <f>IF(#REF!&gt;AQ701,0,1)</f>
        <v>#REF!</v>
      </c>
      <c r="DP701" s="186">
        <f t="shared" si="107"/>
        <v>1</v>
      </c>
      <c r="DQ701" s="186">
        <f t="shared" si="108"/>
        <v>1</v>
      </c>
    </row>
    <row r="702" spans="1:140" ht="20.25" hidden="1" customHeight="1" x14ac:dyDescent="0.2">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09"/>
        <v/>
      </c>
      <c r="AO702" s="271" t="str">
        <f t="shared" si="110"/>
        <v/>
      </c>
      <c r="AP702" s="218"/>
      <c r="AQ702" s="219"/>
      <c r="AR702" s="217" t="str">
        <f t="shared" si="111"/>
        <v/>
      </c>
      <c r="AS702" s="217" t="str">
        <f t="shared" si="112"/>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217"/>
      <c r="CA702" s="217"/>
      <c r="CB702" s="217"/>
      <c r="CC702" s="217"/>
      <c r="CD702" s="217"/>
      <c r="CE702" s="217"/>
      <c r="CF702" s="186"/>
      <c r="CG702" s="186" t="str">
        <f t="shared" si="113"/>
        <v/>
      </c>
      <c r="CH702" s="101"/>
      <c r="CI702" s="101"/>
      <c r="CJ702" s="101"/>
      <c r="CK702" s="101"/>
      <c r="CL702" s="101"/>
      <c r="CM702" s="101"/>
      <c r="CN702" s="101"/>
      <c r="CO702" s="101"/>
      <c r="CP702" s="220" t="str">
        <f>IFERROR(ROUND((SUM(#REF!)),0),"")</f>
        <v/>
      </c>
      <c r="CQ702" s="216"/>
      <c r="CR702" s="222"/>
      <c r="CS702" s="198"/>
      <c r="CT702" s="198"/>
      <c r="CU702" s="198"/>
      <c r="CV702" s="198"/>
      <c r="CW702" s="222"/>
      <c r="CX702" s="272"/>
      <c r="CY702" s="272"/>
      <c r="CZ702" s="272"/>
      <c r="DA702" s="272"/>
      <c r="DB702" s="272"/>
      <c r="DC702" s="272"/>
      <c r="DD702" s="230" t="str">
        <f t="shared" si="100"/>
        <v/>
      </c>
      <c r="DE702" s="273">
        <f t="shared" si="101"/>
        <v>0</v>
      </c>
      <c r="DF702" s="14">
        <f t="shared" si="102"/>
        <v>0</v>
      </c>
      <c r="DG702" s="148" t="str">
        <f t="shared" si="103"/>
        <v/>
      </c>
      <c r="DH702" s="148" t="str">
        <f t="shared" si="104"/>
        <v/>
      </c>
      <c r="DI702" s="273" t="str">
        <f t="shared" si="105"/>
        <v/>
      </c>
      <c r="DJ702" s="264" t="str">
        <f t="shared" si="106"/>
        <v/>
      </c>
      <c r="DK702" s="195"/>
      <c r="DL702" s="14" t="str">
        <f>IFERROR(#REF!-AP702,"")</f>
        <v/>
      </c>
      <c r="DM702" s="195"/>
      <c r="DN702" s="274" t="str">
        <f>IFERROR(#REF!-M702,"")</f>
        <v/>
      </c>
      <c r="DO702" s="186" t="e">
        <f>IF(#REF!&gt;AQ702,0,1)</f>
        <v>#REF!</v>
      </c>
      <c r="DP702" s="186">
        <f t="shared" si="107"/>
        <v>1</v>
      </c>
      <c r="DQ702" s="186">
        <f t="shared" si="108"/>
        <v>1</v>
      </c>
    </row>
    <row r="703" spans="1:140" ht="20.25" hidden="1" customHeight="1" x14ac:dyDescent="0.2">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09"/>
        <v/>
      </c>
      <c r="AO703" s="271" t="str">
        <f t="shared" si="110"/>
        <v/>
      </c>
      <c r="AP703" s="218"/>
      <c r="AQ703" s="219"/>
      <c r="AR703" s="217" t="str">
        <f t="shared" si="111"/>
        <v/>
      </c>
      <c r="AS703" s="217" t="str">
        <f t="shared" si="112"/>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217"/>
      <c r="CA703" s="217"/>
      <c r="CB703" s="217"/>
      <c r="CC703" s="217"/>
      <c r="CD703" s="217"/>
      <c r="CE703" s="217"/>
      <c r="CF703" s="186"/>
      <c r="CG703" s="186" t="str">
        <f t="shared" si="113"/>
        <v/>
      </c>
      <c r="CH703" s="101"/>
      <c r="CI703" s="101"/>
      <c r="CJ703" s="101"/>
      <c r="CK703" s="101"/>
      <c r="CL703" s="101"/>
      <c r="CM703" s="101"/>
      <c r="CN703" s="101"/>
      <c r="CO703" s="101"/>
      <c r="CP703" s="220" t="str">
        <f>IFERROR(ROUND((SUM(#REF!)),0),"")</f>
        <v/>
      </c>
      <c r="CQ703" s="216"/>
      <c r="CR703" s="222"/>
      <c r="CS703" s="198"/>
      <c r="CT703" s="198"/>
      <c r="CU703" s="198"/>
      <c r="CV703" s="198"/>
      <c r="CW703" s="222"/>
      <c r="CX703" s="272"/>
      <c r="CY703" s="272"/>
      <c r="CZ703" s="272"/>
      <c r="DA703" s="272"/>
      <c r="DB703" s="272"/>
      <c r="DC703" s="272"/>
      <c r="DD703" s="230" t="str">
        <f t="shared" si="100"/>
        <v/>
      </c>
      <c r="DE703" s="273">
        <f t="shared" si="101"/>
        <v>0</v>
      </c>
      <c r="DF703" s="14">
        <f t="shared" si="102"/>
        <v>0</v>
      </c>
      <c r="DG703" s="148" t="str">
        <f t="shared" si="103"/>
        <v/>
      </c>
      <c r="DH703" s="148" t="str">
        <f t="shared" si="104"/>
        <v/>
      </c>
      <c r="DI703" s="273" t="str">
        <f t="shared" si="105"/>
        <v/>
      </c>
      <c r="DJ703" s="264" t="str">
        <f t="shared" si="106"/>
        <v/>
      </c>
      <c r="DK703" s="195"/>
      <c r="DL703" s="14" t="str">
        <f>IFERROR(#REF!-AP703,"")</f>
        <v/>
      </c>
      <c r="DM703" s="195"/>
      <c r="DN703" s="274" t="str">
        <f>IFERROR(#REF!-M703,"")</f>
        <v/>
      </c>
      <c r="DO703" s="186" t="e">
        <f>IF(#REF!&gt;AQ703,0,1)</f>
        <v>#REF!</v>
      </c>
      <c r="DP703" s="186">
        <f t="shared" si="107"/>
        <v>1</v>
      </c>
      <c r="DQ703" s="186">
        <f t="shared" si="108"/>
        <v>1</v>
      </c>
    </row>
    <row r="704" spans="1:140" ht="20.25" hidden="1" customHeight="1" x14ac:dyDescent="0.2">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09"/>
        <v/>
      </c>
      <c r="AO704" s="271" t="str">
        <f t="shared" si="110"/>
        <v/>
      </c>
      <c r="AP704" s="218"/>
      <c r="AQ704" s="219"/>
      <c r="AR704" s="217" t="str">
        <f t="shared" si="111"/>
        <v/>
      </c>
      <c r="AS704" s="217" t="str">
        <f t="shared" si="112"/>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217"/>
      <c r="CA704" s="217"/>
      <c r="CB704" s="217"/>
      <c r="CC704" s="217"/>
      <c r="CD704" s="217"/>
      <c r="CE704" s="217"/>
      <c r="CF704" s="186"/>
      <c r="CG704" s="186" t="str">
        <f t="shared" si="113"/>
        <v/>
      </c>
      <c r="CH704" s="101"/>
      <c r="CI704" s="101"/>
      <c r="CJ704" s="101"/>
      <c r="CK704" s="101"/>
      <c r="CL704" s="101"/>
      <c r="CM704" s="101"/>
      <c r="CN704" s="101"/>
      <c r="CO704" s="101"/>
      <c r="CP704" s="220" t="str">
        <f>IFERROR(ROUND((SUM(#REF!)),0),"")</f>
        <v/>
      </c>
      <c r="CQ704" s="216"/>
      <c r="CR704" s="222"/>
      <c r="CS704" s="198"/>
      <c r="CT704" s="198"/>
      <c r="CU704" s="198"/>
      <c r="CV704" s="198"/>
      <c r="CW704" s="222"/>
      <c r="CX704" s="272"/>
      <c r="CY704" s="272"/>
      <c r="CZ704" s="272"/>
      <c r="DA704" s="272"/>
      <c r="DB704" s="272"/>
      <c r="DC704" s="272"/>
      <c r="DD704" s="230" t="str">
        <f t="shared" si="100"/>
        <v/>
      </c>
      <c r="DE704" s="273">
        <f t="shared" si="101"/>
        <v>0</v>
      </c>
      <c r="DF704" s="14">
        <f t="shared" si="102"/>
        <v>0</v>
      </c>
      <c r="DG704" s="148" t="str">
        <f t="shared" si="103"/>
        <v/>
      </c>
      <c r="DH704" s="148" t="str">
        <f t="shared" si="104"/>
        <v/>
      </c>
      <c r="DI704" s="273" t="str">
        <f t="shared" si="105"/>
        <v/>
      </c>
      <c r="DJ704" s="264" t="str">
        <f t="shared" si="106"/>
        <v/>
      </c>
      <c r="DK704" s="195"/>
      <c r="DL704" s="14" t="str">
        <f>IFERROR(#REF!-AP704,"")</f>
        <v/>
      </c>
      <c r="DM704" s="195"/>
      <c r="DN704" s="274" t="str">
        <f>IFERROR(#REF!-M704,"")</f>
        <v/>
      </c>
      <c r="DO704" s="186" t="e">
        <f>IF(#REF!&gt;AQ704,0,1)</f>
        <v>#REF!</v>
      </c>
      <c r="DP704" s="186">
        <f t="shared" si="107"/>
        <v>1</v>
      </c>
      <c r="DQ704" s="186">
        <f t="shared" si="108"/>
        <v>1</v>
      </c>
    </row>
    <row r="705" spans="1:121" ht="20.25" hidden="1" customHeight="1" x14ac:dyDescent="0.2">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09"/>
        <v/>
      </c>
      <c r="AO705" s="271" t="str">
        <f t="shared" si="110"/>
        <v/>
      </c>
      <c r="AP705" s="218"/>
      <c r="AQ705" s="219"/>
      <c r="AR705" s="217" t="str">
        <f t="shared" si="111"/>
        <v/>
      </c>
      <c r="AS705" s="217" t="str">
        <f t="shared" si="112"/>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217"/>
      <c r="CA705" s="217"/>
      <c r="CB705" s="217"/>
      <c r="CC705" s="217"/>
      <c r="CD705" s="217"/>
      <c r="CE705" s="217"/>
      <c r="CF705" s="186"/>
      <c r="CG705" s="186" t="str">
        <f t="shared" si="113"/>
        <v/>
      </c>
      <c r="CH705" s="101"/>
      <c r="CI705" s="101"/>
      <c r="CJ705" s="101"/>
      <c r="CK705" s="101"/>
      <c r="CL705" s="101"/>
      <c r="CM705" s="101"/>
      <c r="CN705" s="101"/>
      <c r="CO705" s="101"/>
      <c r="CP705" s="220" t="str">
        <f>IFERROR(ROUND((SUM(#REF!)),0),"")</f>
        <v/>
      </c>
      <c r="CQ705" s="216"/>
      <c r="CR705" s="222"/>
      <c r="CS705" s="198"/>
      <c r="CT705" s="198"/>
      <c r="CU705" s="198"/>
      <c r="CV705" s="198"/>
      <c r="CW705" s="222"/>
      <c r="CX705" s="272"/>
      <c r="CY705" s="272"/>
      <c r="CZ705" s="272"/>
      <c r="DA705" s="272"/>
      <c r="DB705" s="272"/>
      <c r="DC705" s="272"/>
      <c r="DD705" s="230" t="str">
        <f t="shared" si="100"/>
        <v/>
      </c>
      <c r="DE705" s="273">
        <f t="shared" si="101"/>
        <v>0</v>
      </c>
      <c r="DF705" s="14">
        <f t="shared" si="102"/>
        <v>0</v>
      </c>
      <c r="DG705" s="148" t="str">
        <f t="shared" si="103"/>
        <v/>
      </c>
      <c r="DH705" s="148" t="str">
        <f t="shared" si="104"/>
        <v/>
      </c>
      <c r="DI705" s="273" t="str">
        <f t="shared" si="105"/>
        <v/>
      </c>
      <c r="DJ705" s="264" t="str">
        <f t="shared" si="106"/>
        <v/>
      </c>
      <c r="DK705" s="195"/>
      <c r="DL705" s="14" t="str">
        <f>IFERROR(#REF!-AP705,"")</f>
        <v/>
      </c>
      <c r="DM705" s="195"/>
      <c r="DN705" s="274" t="str">
        <f>IFERROR(#REF!-M705,"")</f>
        <v/>
      </c>
      <c r="DO705" s="186" t="e">
        <f>IF(#REF!&gt;AQ705,0,1)</f>
        <v>#REF!</v>
      </c>
      <c r="DP705" s="186">
        <f t="shared" si="107"/>
        <v>1</v>
      </c>
      <c r="DQ705" s="186">
        <f t="shared" si="108"/>
        <v>1</v>
      </c>
    </row>
    <row r="706" spans="1:121" ht="20.25" hidden="1" customHeight="1" x14ac:dyDescent="0.2">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09"/>
        <v/>
      </c>
      <c r="AO706" s="271" t="str">
        <f t="shared" si="110"/>
        <v/>
      </c>
      <c r="AP706" s="218"/>
      <c r="AQ706" s="219"/>
      <c r="AR706" s="217" t="str">
        <f t="shared" si="111"/>
        <v/>
      </c>
      <c r="AS706" s="217" t="str">
        <f t="shared" si="112"/>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217"/>
      <c r="CA706" s="217"/>
      <c r="CB706" s="217"/>
      <c r="CC706" s="217"/>
      <c r="CD706" s="217"/>
      <c r="CE706" s="217"/>
      <c r="CF706" s="186"/>
      <c r="CG706" s="186" t="str">
        <f t="shared" si="113"/>
        <v/>
      </c>
      <c r="CH706" s="101"/>
      <c r="CI706" s="101"/>
      <c r="CJ706" s="101"/>
      <c r="CK706" s="101"/>
      <c r="CL706" s="101"/>
      <c r="CM706" s="101"/>
      <c r="CN706" s="101"/>
      <c r="CO706" s="101"/>
      <c r="CP706" s="220" t="str">
        <f>IFERROR(ROUND((SUM(#REF!)),0),"")</f>
        <v/>
      </c>
      <c r="CQ706" s="216"/>
      <c r="CR706" s="222"/>
      <c r="CS706" s="198"/>
      <c r="CT706" s="198"/>
      <c r="CU706" s="198"/>
      <c r="CV706" s="198"/>
      <c r="CW706" s="222"/>
      <c r="CX706" s="272"/>
      <c r="CY706" s="272"/>
      <c r="CZ706" s="272"/>
      <c r="DA706" s="272"/>
      <c r="DB706" s="272"/>
      <c r="DC706" s="272"/>
      <c r="DD706" s="230" t="str">
        <f t="shared" si="100"/>
        <v/>
      </c>
      <c r="DE706" s="273">
        <f t="shared" si="101"/>
        <v>0</v>
      </c>
      <c r="DF706" s="14">
        <f t="shared" si="102"/>
        <v>0</v>
      </c>
      <c r="DG706" s="148" t="str">
        <f t="shared" si="103"/>
        <v/>
      </c>
      <c r="DH706" s="148" t="str">
        <f t="shared" si="104"/>
        <v/>
      </c>
      <c r="DI706" s="273" t="str">
        <f t="shared" si="105"/>
        <v/>
      </c>
      <c r="DJ706" s="264" t="str">
        <f t="shared" si="106"/>
        <v/>
      </c>
      <c r="DK706" s="195"/>
      <c r="DL706" s="14" t="str">
        <f>IFERROR(#REF!-AP706,"")</f>
        <v/>
      </c>
      <c r="DM706" s="195"/>
      <c r="DN706" s="274" t="str">
        <f>IFERROR(#REF!-M706,"")</f>
        <v/>
      </c>
      <c r="DO706" s="186" t="e">
        <f>IF(#REF!&gt;AQ706,0,1)</f>
        <v>#REF!</v>
      </c>
      <c r="DP706" s="186">
        <f t="shared" si="107"/>
        <v>1</v>
      </c>
      <c r="DQ706" s="186">
        <f t="shared" si="108"/>
        <v>1</v>
      </c>
    </row>
    <row r="707" spans="1:121" ht="20.25" hidden="1" customHeight="1" x14ac:dyDescent="0.2">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09"/>
        <v/>
      </c>
      <c r="AO707" s="271" t="str">
        <f t="shared" si="110"/>
        <v/>
      </c>
      <c r="AP707" s="218"/>
      <c r="AQ707" s="219"/>
      <c r="AR707" s="217" t="str">
        <f t="shared" si="111"/>
        <v/>
      </c>
      <c r="AS707" s="217" t="str">
        <f t="shared" si="112"/>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217"/>
      <c r="CA707" s="217"/>
      <c r="CB707" s="217"/>
      <c r="CC707" s="217"/>
      <c r="CD707" s="217"/>
      <c r="CE707" s="217"/>
      <c r="CF707" s="186"/>
      <c r="CG707" s="186" t="str">
        <f t="shared" si="113"/>
        <v/>
      </c>
      <c r="CH707" s="101"/>
      <c r="CI707" s="101"/>
      <c r="CJ707" s="101"/>
      <c r="CK707" s="101"/>
      <c r="CL707" s="101"/>
      <c r="CM707" s="101"/>
      <c r="CN707" s="101"/>
      <c r="CO707" s="101"/>
      <c r="CP707" s="220" t="str">
        <f>IFERROR(ROUND((SUM(#REF!)),0),"")</f>
        <v/>
      </c>
      <c r="CQ707" s="216"/>
      <c r="CR707" s="222"/>
      <c r="CS707" s="198"/>
      <c r="CT707" s="198"/>
      <c r="CU707" s="198"/>
      <c r="CV707" s="198"/>
      <c r="CW707" s="222"/>
      <c r="CX707" s="272"/>
      <c r="CY707" s="272"/>
      <c r="CZ707" s="272"/>
      <c r="DA707" s="272"/>
      <c r="DB707" s="272"/>
      <c r="DC707" s="272"/>
      <c r="DD707" s="230" t="str">
        <f t="shared" si="100"/>
        <v/>
      </c>
      <c r="DE707" s="273">
        <f t="shared" si="101"/>
        <v>0</v>
      </c>
      <c r="DF707" s="14">
        <f t="shared" si="102"/>
        <v>0</v>
      </c>
      <c r="DG707" s="148" t="str">
        <f t="shared" si="103"/>
        <v/>
      </c>
      <c r="DH707" s="148" t="str">
        <f t="shared" si="104"/>
        <v/>
      </c>
      <c r="DI707" s="273" t="str">
        <f t="shared" si="105"/>
        <v/>
      </c>
      <c r="DJ707" s="264" t="str">
        <f t="shared" si="106"/>
        <v/>
      </c>
      <c r="DK707" s="195"/>
      <c r="DL707" s="14" t="str">
        <f>IFERROR(#REF!-AP707,"")</f>
        <v/>
      </c>
      <c r="DM707" s="195"/>
      <c r="DN707" s="274" t="str">
        <f>IFERROR(#REF!-M707,"")</f>
        <v/>
      </c>
      <c r="DO707" s="186" t="e">
        <f>IF(#REF!&gt;AQ707,0,1)</f>
        <v>#REF!</v>
      </c>
      <c r="DP707" s="186">
        <f t="shared" si="107"/>
        <v>1</v>
      </c>
      <c r="DQ707" s="186">
        <f t="shared" si="108"/>
        <v>1</v>
      </c>
    </row>
    <row r="708" spans="1:121" ht="20.25" hidden="1" customHeight="1" x14ac:dyDescent="0.2">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si="109"/>
        <v/>
      </c>
      <c r="AO708" s="271" t="str">
        <f t="shared" si="110"/>
        <v/>
      </c>
      <c r="AP708" s="218"/>
      <c r="AQ708" s="219"/>
      <c r="AR708" s="217" t="str">
        <f t="shared" si="111"/>
        <v/>
      </c>
      <c r="AS708" s="217" t="str">
        <f t="shared" si="112"/>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217"/>
      <c r="CA708" s="217"/>
      <c r="CB708" s="217"/>
      <c r="CC708" s="217"/>
      <c r="CD708" s="217"/>
      <c r="CE708" s="217"/>
      <c r="CF708" s="186"/>
      <c r="CG708" s="186" t="str">
        <f t="shared" si="113"/>
        <v/>
      </c>
      <c r="CH708" s="101"/>
      <c r="CI708" s="101"/>
      <c r="CJ708" s="101"/>
      <c r="CK708" s="101"/>
      <c r="CL708" s="101"/>
      <c r="CM708" s="101"/>
      <c r="CN708" s="101"/>
      <c r="CO708" s="101"/>
      <c r="CP708" s="220" t="str">
        <f>IFERROR(ROUND((SUM(#REF!)),0),"")</f>
        <v/>
      </c>
      <c r="CQ708" s="216"/>
      <c r="CR708" s="222"/>
      <c r="CS708" s="198"/>
      <c r="CT708" s="198"/>
      <c r="CU708" s="198"/>
      <c r="CV708" s="198"/>
      <c r="CW708" s="222"/>
      <c r="CX708" s="272"/>
      <c r="CY708" s="272"/>
      <c r="CZ708" s="272"/>
      <c r="DA708" s="272"/>
      <c r="DB708" s="272"/>
      <c r="DC708" s="272"/>
      <c r="DD708" s="230" t="str">
        <f t="shared" ref="DD708:DD771" si="114">IFERROR((AN708-M708)/M708,"")</f>
        <v/>
      </c>
      <c r="DE708" s="273">
        <f t="shared" ref="DE708:DE771" si="115">AV708+BH708</f>
        <v>0</v>
      </c>
      <c r="DF708" s="14">
        <f t="shared" ref="DF708:DF771" si="116">SUM(BI708:BQ708,AW708:BE708)</f>
        <v>0</v>
      </c>
      <c r="DG708" s="148" t="str">
        <f t="shared" ref="DG708:DG771" si="117">IFERROR(ROUND(DF708/L708,0),"")</f>
        <v/>
      </c>
      <c r="DH708" s="148" t="str">
        <f t="shared" ref="DH708:DH771" si="118">IFERROR(ROUND(CP708/AR708,1),"")</f>
        <v/>
      </c>
      <c r="DI708" s="273" t="str">
        <f t="shared" ref="DI708:DI771" si="119">IFERROR(DE708+DG708,"")</f>
        <v/>
      </c>
      <c r="DJ708" s="264" t="str">
        <f t="shared" ref="DJ708:DJ771" si="120">IFERROR(DG708/DI708,"")</f>
        <v/>
      </c>
      <c r="DK708" s="195"/>
      <c r="DL708" s="14" t="str">
        <f>IFERROR(#REF!-AP708,"")</f>
        <v/>
      </c>
      <c r="DM708" s="195"/>
      <c r="DN708" s="274" t="str">
        <f>IFERROR(#REF!-M708,"")</f>
        <v/>
      </c>
      <c r="DO708" s="186" t="e">
        <f>IF(#REF!&gt;AQ708,0,1)</f>
        <v>#REF!</v>
      </c>
      <c r="DP708" s="186">
        <f t="shared" ref="DP708:DP771" si="121">IF(AO708&lt;N708,0,1)</f>
        <v>1</v>
      </c>
      <c r="DQ708" s="186">
        <f t="shared" ref="DQ708:DQ771" si="122">IF(AO708&gt;O708,0,1)</f>
        <v>1</v>
      </c>
    </row>
    <row r="709" spans="1:121" ht="20.25" hidden="1" customHeight="1" x14ac:dyDescent="0.2">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09"/>
        <v/>
      </c>
      <c r="AO709" s="271" t="str">
        <f t="shared" si="110"/>
        <v/>
      </c>
      <c r="AP709" s="218"/>
      <c r="AQ709" s="219"/>
      <c r="AR709" s="217" t="str">
        <f t="shared" si="111"/>
        <v/>
      </c>
      <c r="AS709" s="217" t="str">
        <f t="shared" si="112"/>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217"/>
      <c r="CA709" s="217"/>
      <c r="CB709" s="217"/>
      <c r="CC709" s="217"/>
      <c r="CD709" s="217"/>
      <c r="CE709" s="217"/>
      <c r="CF709" s="186"/>
      <c r="CG709" s="186" t="str">
        <f t="shared" si="113"/>
        <v/>
      </c>
      <c r="CH709" s="101"/>
      <c r="CI709" s="101"/>
      <c r="CJ709" s="101"/>
      <c r="CK709" s="101"/>
      <c r="CL709" s="101"/>
      <c r="CM709" s="101"/>
      <c r="CN709" s="101"/>
      <c r="CO709" s="101"/>
      <c r="CP709" s="220" t="str">
        <f>IFERROR(ROUND((SUM(#REF!)),0),"")</f>
        <v/>
      </c>
      <c r="CQ709" s="216"/>
      <c r="CR709" s="222"/>
      <c r="CS709" s="198"/>
      <c r="CT709" s="198"/>
      <c r="CU709" s="198"/>
      <c r="CV709" s="198"/>
      <c r="CW709" s="222"/>
      <c r="CX709" s="272"/>
      <c r="CY709" s="272"/>
      <c r="CZ709" s="272"/>
      <c r="DA709" s="272"/>
      <c r="DB709" s="272"/>
      <c r="DC709" s="272"/>
      <c r="DD709" s="230" t="str">
        <f t="shared" si="114"/>
        <v/>
      </c>
      <c r="DE709" s="273">
        <f t="shared" si="115"/>
        <v>0</v>
      </c>
      <c r="DF709" s="14">
        <f t="shared" si="116"/>
        <v>0</v>
      </c>
      <c r="DG709" s="148" t="str">
        <f t="shared" si="117"/>
        <v/>
      </c>
      <c r="DH709" s="148" t="str">
        <f t="shared" si="118"/>
        <v/>
      </c>
      <c r="DI709" s="273" t="str">
        <f t="shared" si="119"/>
        <v/>
      </c>
      <c r="DJ709" s="264" t="str">
        <f t="shared" si="120"/>
        <v/>
      </c>
      <c r="DK709" s="195"/>
      <c r="DL709" s="14" t="str">
        <f>IFERROR(#REF!-AP709,"")</f>
        <v/>
      </c>
      <c r="DM709" s="195"/>
      <c r="DN709" s="274" t="str">
        <f>IFERROR(#REF!-M709,"")</f>
        <v/>
      </c>
      <c r="DO709" s="186" t="e">
        <f>IF(#REF!&gt;AQ709,0,1)</f>
        <v>#REF!</v>
      </c>
      <c r="DP709" s="186">
        <f t="shared" si="121"/>
        <v>1</v>
      </c>
      <c r="DQ709" s="186">
        <f t="shared" si="122"/>
        <v>1</v>
      </c>
    </row>
    <row r="710" spans="1:121" ht="20.25" hidden="1" customHeight="1" x14ac:dyDescent="0.2">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09"/>
        <v/>
      </c>
      <c r="AO710" s="271" t="str">
        <f t="shared" si="110"/>
        <v/>
      </c>
      <c r="AP710" s="218"/>
      <c r="AQ710" s="219"/>
      <c r="AR710" s="217" t="str">
        <f t="shared" si="111"/>
        <v/>
      </c>
      <c r="AS710" s="217" t="str">
        <f t="shared" si="112"/>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217"/>
      <c r="CA710" s="217"/>
      <c r="CB710" s="217"/>
      <c r="CC710" s="217"/>
      <c r="CD710" s="217"/>
      <c r="CE710" s="217"/>
      <c r="CF710" s="186"/>
      <c r="CG710" s="186" t="str">
        <f t="shared" si="113"/>
        <v/>
      </c>
      <c r="CH710" s="101"/>
      <c r="CI710" s="101"/>
      <c r="CJ710" s="101"/>
      <c r="CK710" s="101"/>
      <c r="CL710" s="101"/>
      <c r="CM710" s="101"/>
      <c r="CN710" s="101"/>
      <c r="CO710" s="101"/>
      <c r="CP710" s="220" t="str">
        <f>IFERROR(ROUND((SUM(#REF!)),0),"")</f>
        <v/>
      </c>
      <c r="CQ710" s="216"/>
      <c r="CR710" s="222"/>
      <c r="CS710" s="198"/>
      <c r="CT710" s="198"/>
      <c r="CU710" s="198"/>
      <c r="CV710" s="198"/>
      <c r="CW710" s="222"/>
      <c r="CX710" s="272"/>
      <c r="CY710" s="272"/>
      <c r="CZ710" s="272"/>
      <c r="DA710" s="272"/>
      <c r="DB710" s="272"/>
      <c r="DC710" s="272"/>
      <c r="DD710" s="230" t="str">
        <f t="shared" si="114"/>
        <v/>
      </c>
      <c r="DE710" s="273">
        <f t="shared" si="115"/>
        <v>0</v>
      </c>
      <c r="DF710" s="14">
        <f t="shared" si="116"/>
        <v>0</v>
      </c>
      <c r="DG710" s="148" t="str">
        <f t="shared" si="117"/>
        <v/>
      </c>
      <c r="DH710" s="148" t="str">
        <f t="shared" si="118"/>
        <v/>
      </c>
      <c r="DI710" s="273" t="str">
        <f t="shared" si="119"/>
        <v/>
      </c>
      <c r="DJ710" s="264" t="str">
        <f t="shared" si="120"/>
        <v/>
      </c>
      <c r="DK710" s="195"/>
      <c r="DL710" s="14" t="str">
        <f>IFERROR(#REF!-AP710,"")</f>
        <v/>
      </c>
      <c r="DM710" s="195"/>
      <c r="DN710" s="274" t="str">
        <f>IFERROR(#REF!-M710,"")</f>
        <v/>
      </c>
      <c r="DO710" s="186" t="e">
        <f>IF(#REF!&gt;AQ710,0,1)</f>
        <v>#REF!</v>
      </c>
      <c r="DP710" s="186">
        <f t="shared" si="121"/>
        <v>1</v>
      </c>
      <c r="DQ710" s="186">
        <f t="shared" si="122"/>
        <v>1</v>
      </c>
    </row>
    <row r="711" spans="1:121" ht="20.25" hidden="1" customHeight="1" x14ac:dyDescent="0.2">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09"/>
        <v/>
      </c>
      <c r="AO711" s="271" t="str">
        <f t="shared" si="110"/>
        <v/>
      </c>
      <c r="AP711" s="218"/>
      <c r="AQ711" s="219"/>
      <c r="AR711" s="217" t="str">
        <f t="shared" si="111"/>
        <v/>
      </c>
      <c r="AS711" s="217" t="str">
        <f t="shared" si="112"/>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217"/>
      <c r="CA711" s="217"/>
      <c r="CB711" s="217"/>
      <c r="CC711" s="217"/>
      <c r="CD711" s="217"/>
      <c r="CE711" s="217"/>
      <c r="CF711" s="186"/>
      <c r="CG711" s="186" t="str">
        <f t="shared" si="113"/>
        <v/>
      </c>
      <c r="CH711" s="101"/>
      <c r="CI711" s="101"/>
      <c r="CJ711" s="101"/>
      <c r="CK711" s="101"/>
      <c r="CL711" s="101"/>
      <c r="CM711" s="101"/>
      <c r="CN711" s="101"/>
      <c r="CO711" s="101"/>
      <c r="CP711" s="220" t="str">
        <f>IFERROR(ROUND((SUM(#REF!)),0),"")</f>
        <v/>
      </c>
      <c r="CQ711" s="216"/>
      <c r="CR711" s="222"/>
      <c r="CS711" s="198"/>
      <c r="CT711" s="198"/>
      <c r="CU711" s="198"/>
      <c r="CV711" s="198"/>
      <c r="CW711" s="222"/>
      <c r="CX711" s="272"/>
      <c r="CY711" s="272"/>
      <c r="CZ711" s="272"/>
      <c r="DA711" s="272"/>
      <c r="DB711" s="272"/>
      <c r="DC711" s="272"/>
      <c r="DD711" s="230" t="str">
        <f t="shared" si="114"/>
        <v/>
      </c>
      <c r="DE711" s="273">
        <f t="shared" si="115"/>
        <v>0</v>
      </c>
      <c r="DF711" s="14">
        <f t="shared" si="116"/>
        <v>0</v>
      </c>
      <c r="DG711" s="148" t="str">
        <f t="shared" si="117"/>
        <v/>
      </c>
      <c r="DH711" s="148" t="str">
        <f t="shared" si="118"/>
        <v/>
      </c>
      <c r="DI711" s="273" t="str">
        <f t="shared" si="119"/>
        <v/>
      </c>
      <c r="DJ711" s="264" t="str">
        <f t="shared" si="120"/>
        <v/>
      </c>
      <c r="DK711" s="195"/>
      <c r="DL711" s="14" t="str">
        <f>IFERROR(#REF!-AP711,"")</f>
        <v/>
      </c>
      <c r="DM711" s="195"/>
      <c r="DN711" s="274" t="str">
        <f>IFERROR(#REF!-M711,"")</f>
        <v/>
      </c>
      <c r="DO711" s="186" t="e">
        <f>IF(#REF!&gt;AQ711,0,1)</f>
        <v>#REF!</v>
      </c>
      <c r="DP711" s="186">
        <f t="shared" si="121"/>
        <v>1</v>
      </c>
      <c r="DQ711" s="186">
        <f t="shared" si="122"/>
        <v>1</v>
      </c>
    </row>
    <row r="712" spans="1:121" ht="20.25" hidden="1" customHeight="1" x14ac:dyDescent="0.2">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09"/>
        <v/>
      </c>
      <c r="AO712" s="271" t="str">
        <f t="shared" si="110"/>
        <v/>
      </c>
      <c r="AP712" s="218"/>
      <c r="AQ712" s="219"/>
      <c r="AR712" s="217" t="str">
        <f t="shared" si="111"/>
        <v/>
      </c>
      <c r="AS712" s="217" t="str">
        <f t="shared" si="112"/>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217"/>
      <c r="CA712" s="217"/>
      <c r="CB712" s="217"/>
      <c r="CC712" s="217"/>
      <c r="CD712" s="217"/>
      <c r="CE712" s="217"/>
      <c r="CF712" s="186"/>
      <c r="CG712" s="186" t="str">
        <f t="shared" si="113"/>
        <v/>
      </c>
      <c r="CH712" s="101"/>
      <c r="CI712" s="101"/>
      <c r="CJ712" s="101"/>
      <c r="CK712" s="101"/>
      <c r="CL712" s="101"/>
      <c r="CM712" s="101"/>
      <c r="CN712" s="101"/>
      <c r="CO712" s="101"/>
      <c r="CP712" s="220" t="str">
        <f>IFERROR(ROUND((SUM(#REF!)),0),"")</f>
        <v/>
      </c>
      <c r="CQ712" s="216"/>
      <c r="CR712" s="222"/>
      <c r="CS712" s="198"/>
      <c r="CT712" s="198"/>
      <c r="CU712" s="198"/>
      <c r="CV712" s="198"/>
      <c r="CW712" s="222"/>
      <c r="CX712" s="272"/>
      <c r="CY712" s="272"/>
      <c r="CZ712" s="272"/>
      <c r="DA712" s="272"/>
      <c r="DB712" s="272"/>
      <c r="DC712" s="272"/>
      <c r="DD712" s="230" t="str">
        <f t="shared" si="114"/>
        <v/>
      </c>
      <c r="DE712" s="273">
        <f t="shared" si="115"/>
        <v>0</v>
      </c>
      <c r="DF712" s="14">
        <f t="shared" si="116"/>
        <v>0</v>
      </c>
      <c r="DG712" s="148" t="str">
        <f t="shared" si="117"/>
        <v/>
      </c>
      <c r="DH712" s="148" t="str">
        <f t="shared" si="118"/>
        <v/>
      </c>
      <c r="DI712" s="273" t="str">
        <f t="shared" si="119"/>
        <v/>
      </c>
      <c r="DJ712" s="264" t="str">
        <f t="shared" si="120"/>
        <v/>
      </c>
      <c r="DK712" s="195"/>
      <c r="DL712" s="14" t="str">
        <f>IFERROR(#REF!-AP712,"")</f>
        <v/>
      </c>
      <c r="DM712" s="195"/>
      <c r="DN712" s="274" t="str">
        <f>IFERROR(#REF!-M712,"")</f>
        <v/>
      </c>
      <c r="DO712" s="186" t="e">
        <f>IF(#REF!&gt;AQ712,0,1)</f>
        <v>#REF!</v>
      </c>
      <c r="DP712" s="186">
        <f t="shared" si="121"/>
        <v>1</v>
      </c>
      <c r="DQ712" s="186">
        <f t="shared" si="122"/>
        <v>1</v>
      </c>
    </row>
    <row r="713" spans="1:121" ht="20.25" hidden="1" customHeight="1" x14ac:dyDescent="0.2">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09"/>
        <v/>
      </c>
      <c r="AO713" s="271" t="str">
        <f t="shared" si="110"/>
        <v/>
      </c>
      <c r="AP713" s="218"/>
      <c r="AQ713" s="219"/>
      <c r="AR713" s="217" t="str">
        <f t="shared" si="111"/>
        <v/>
      </c>
      <c r="AS713" s="217" t="str">
        <f t="shared" si="112"/>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217"/>
      <c r="CA713" s="217"/>
      <c r="CB713" s="217"/>
      <c r="CC713" s="217"/>
      <c r="CD713" s="217"/>
      <c r="CE713" s="217"/>
      <c r="CF713" s="186"/>
      <c r="CG713" s="186" t="str">
        <f t="shared" si="113"/>
        <v/>
      </c>
      <c r="CH713" s="101"/>
      <c r="CI713" s="101"/>
      <c r="CJ713" s="101"/>
      <c r="CK713" s="101"/>
      <c r="CL713" s="101"/>
      <c r="CM713" s="101"/>
      <c r="CN713" s="101"/>
      <c r="CO713" s="101"/>
      <c r="CP713" s="220" t="str">
        <f>IFERROR(ROUND((SUM(#REF!)),0),"")</f>
        <v/>
      </c>
      <c r="CQ713" s="216"/>
      <c r="CR713" s="222"/>
      <c r="CS713" s="198"/>
      <c r="CT713" s="198"/>
      <c r="CU713" s="198"/>
      <c r="CV713" s="198"/>
      <c r="CW713" s="222"/>
      <c r="CX713" s="272"/>
      <c r="CY713" s="272"/>
      <c r="CZ713" s="272"/>
      <c r="DA713" s="272"/>
      <c r="DB713" s="272"/>
      <c r="DC713" s="272"/>
      <c r="DD713" s="230" t="str">
        <f t="shared" si="114"/>
        <v/>
      </c>
      <c r="DE713" s="273">
        <f t="shared" si="115"/>
        <v>0</v>
      </c>
      <c r="DF713" s="14">
        <f t="shared" si="116"/>
        <v>0</v>
      </c>
      <c r="DG713" s="148" t="str">
        <f t="shared" si="117"/>
        <v/>
      </c>
      <c r="DH713" s="148" t="str">
        <f t="shared" si="118"/>
        <v/>
      </c>
      <c r="DI713" s="273" t="str">
        <f t="shared" si="119"/>
        <v/>
      </c>
      <c r="DJ713" s="264" t="str">
        <f t="shared" si="120"/>
        <v/>
      </c>
      <c r="DK713" s="195"/>
      <c r="DL713" s="14" t="str">
        <f>IFERROR(#REF!-AP713,"")</f>
        <v/>
      </c>
      <c r="DM713" s="195"/>
      <c r="DN713" s="274" t="str">
        <f>IFERROR(#REF!-M713,"")</f>
        <v/>
      </c>
      <c r="DO713" s="186" t="e">
        <f>IF(#REF!&gt;AQ713,0,1)</f>
        <v>#REF!</v>
      </c>
      <c r="DP713" s="186">
        <f t="shared" si="121"/>
        <v>1</v>
      </c>
      <c r="DQ713" s="186">
        <f t="shared" si="122"/>
        <v>1</v>
      </c>
    </row>
    <row r="714" spans="1:121" ht="20.25" hidden="1" customHeight="1" x14ac:dyDescent="0.2">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09"/>
        <v/>
      </c>
      <c r="AO714" s="271" t="str">
        <f t="shared" si="110"/>
        <v/>
      </c>
      <c r="AP714" s="218"/>
      <c r="AQ714" s="219"/>
      <c r="AR714" s="217" t="str">
        <f t="shared" si="111"/>
        <v/>
      </c>
      <c r="AS714" s="217" t="str">
        <f t="shared" si="112"/>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217"/>
      <c r="CA714" s="217"/>
      <c r="CB714" s="217"/>
      <c r="CC714" s="217"/>
      <c r="CD714" s="217"/>
      <c r="CE714" s="217"/>
      <c r="CF714" s="186"/>
      <c r="CG714" s="186" t="str">
        <f t="shared" si="113"/>
        <v/>
      </c>
      <c r="CH714" s="101"/>
      <c r="CI714" s="101"/>
      <c r="CJ714" s="101"/>
      <c r="CK714" s="101"/>
      <c r="CL714" s="101"/>
      <c r="CM714" s="101"/>
      <c r="CN714" s="101"/>
      <c r="CO714" s="101"/>
      <c r="CP714" s="220" t="str">
        <f>IFERROR(ROUND((SUM(#REF!)),0),"")</f>
        <v/>
      </c>
      <c r="CQ714" s="216"/>
      <c r="CR714" s="222"/>
      <c r="CS714" s="198"/>
      <c r="CT714" s="198"/>
      <c r="CU714" s="198"/>
      <c r="CV714" s="198"/>
      <c r="CW714" s="222"/>
      <c r="CX714" s="272"/>
      <c r="CY714" s="272"/>
      <c r="CZ714" s="272"/>
      <c r="DA714" s="272"/>
      <c r="DB714" s="272"/>
      <c r="DC714" s="272"/>
      <c r="DD714" s="230" t="str">
        <f t="shared" si="114"/>
        <v/>
      </c>
      <c r="DE714" s="273">
        <f t="shared" si="115"/>
        <v>0</v>
      </c>
      <c r="DF714" s="14">
        <f t="shared" si="116"/>
        <v>0</v>
      </c>
      <c r="DG714" s="148" t="str">
        <f t="shared" si="117"/>
        <v/>
      </c>
      <c r="DH714" s="148" t="str">
        <f t="shared" si="118"/>
        <v/>
      </c>
      <c r="DI714" s="273" t="str">
        <f t="shared" si="119"/>
        <v/>
      </c>
      <c r="DJ714" s="264" t="str">
        <f t="shared" si="120"/>
        <v/>
      </c>
      <c r="DK714" s="195"/>
      <c r="DL714" s="14" t="str">
        <f>IFERROR(#REF!-AP714,"")</f>
        <v/>
      </c>
      <c r="DM714" s="195"/>
      <c r="DN714" s="274" t="str">
        <f>IFERROR(#REF!-M714,"")</f>
        <v/>
      </c>
      <c r="DO714" s="186" t="e">
        <f>IF(#REF!&gt;AQ714,0,1)</f>
        <v>#REF!</v>
      </c>
      <c r="DP714" s="186">
        <f t="shared" si="121"/>
        <v>1</v>
      </c>
      <c r="DQ714" s="186">
        <f t="shared" si="122"/>
        <v>1</v>
      </c>
    </row>
    <row r="715" spans="1:121" ht="20.25" hidden="1" customHeight="1" x14ac:dyDescent="0.2">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09"/>
        <v/>
      </c>
      <c r="AO715" s="271" t="str">
        <f t="shared" si="110"/>
        <v/>
      </c>
      <c r="AP715" s="218"/>
      <c r="AQ715" s="219"/>
      <c r="AR715" s="217" t="str">
        <f t="shared" si="111"/>
        <v/>
      </c>
      <c r="AS715" s="217" t="str">
        <f t="shared" si="112"/>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217"/>
      <c r="CA715" s="217"/>
      <c r="CB715" s="217"/>
      <c r="CC715" s="217"/>
      <c r="CD715" s="217"/>
      <c r="CE715" s="217"/>
      <c r="CF715" s="186"/>
      <c r="CG715" s="186" t="str">
        <f t="shared" si="113"/>
        <v/>
      </c>
      <c r="CH715" s="101"/>
      <c r="CI715" s="101"/>
      <c r="CJ715" s="101"/>
      <c r="CK715" s="101"/>
      <c r="CL715" s="101"/>
      <c r="CM715" s="101"/>
      <c r="CN715" s="101"/>
      <c r="CO715" s="101"/>
      <c r="CP715" s="220" t="str">
        <f>IFERROR(ROUND((SUM(#REF!)),0),"")</f>
        <v/>
      </c>
      <c r="CQ715" s="216"/>
      <c r="CR715" s="222"/>
      <c r="CS715" s="198"/>
      <c r="CT715" s="198"/>
      <c r="CU715" s="198"/>
      <c r="CV715" s="198"/>
      <c r="CW715" s="222"/>
      <c r="CX715" s="272"/>
      <c r="CY715" s="272"/>
      <c r="CZ715" s="272"/>
      <c r="DA715" s="272"/>
      <c r="DB715" s="272"/>
      <c r="DC715" s="272"/>
      <c r="DD715" s="230" t="str">
        <f t="shared" si="114"/>
        <v/>
      </c>
      <c r="DE715" s="273">
        <f t="shared" si="115"/>
        <v>0</v>
      </c>
      <c r="DF715" s="14">
        <f t="shared" si="116"/>
        <v>0</v>
      </c>
      <c r="DG715" s="148" t="str">
        <f t="shared" si="117"/>
        <v/>
      </c>
      <c r="DH715" s="148" t="str">
        <f t="shared" si="118"/>
        <v/>
      </c>
      <c r="DI715" s="273" t="str">
        <f t="shared" si="119"/>
        <v/>
      </c>
      <c r="DJ715" s="264" t="str">
        <f t="shared" si="120"/>
        <v/>
      </c>
      <c r="DK715" s="195"/>
      <c r="DL715" s="14" t="str">
        <f>IFERROR(#REF!-AP715,"")</f>
        <v/>
      </c>
      <c r="DM715" s="195"/>
      <c r="DN715" s="274" t="str">
        <f>IFERROR(#REF!-M715,"")</f>
        <v/>
      </c>
      <c r="DO715" s="186" t="e">
        <f>IF(#REF!&gt;AQ715,0,1)</f>
        <v>#REF!</v>
      </c>
      <c r="DP715" s="186">
        <f t="shared" si="121"/>
        <v>1</v>
      </c>
      <c r="DQ715" s="186">
        <f t="shared" si="122"/>
        <v>1</v>
      </c>
    </row>
    <row r="716" spans="1:121" ht="20.25" hidden="1" customHeight="1" x14ac:dyDescent="0.2">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09"/>
        <v/>
      </c>
      <c r="AO716" s="271" t="str">
        <f t="shared" si="110"/>
        <v/>
      </c>
      <c r="AP716" s="218"/>
      <c r="AQ716" s="219"/>
      <c r="AR716" s="217" t="str">
        <f t="shared" si="111"/>
        <v/>
      </c>
      <c r="AS716" s="217" t="str">
        <f t="shared" si="112"/>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217"/>
      <c r="CA716" s="217"/>
      <c r="CB716" s="217"/>
      <c r="CC716" s="217"/>
      <c r="CD716" s="217"/>
      <c r="CE716" s="217"/>
      <c r="CF716" s="186"/>
      <c r="CG716" s="186" t="str">
        <f t="shared" si="113"/>
        <v/>
      </c>
      <c r="CH716" s="101"/>
      <c r="CI716" s="101"/>
      <c r="CJ716" s="101"/>
      <c r="CK716" s="101"/>
      <c r="CL716" s="101"/>
      <c r="CM716" s="101"/>
      <c r="CN716" s="101"/>
      <c r="CO716" s="101"/>
      <c r="CP716" s="220" t="str">
        <f>IFERROR(ROUND((SUM(#REF!)),0),"")</f>
        <v/>
      </c>
      <c r="CQ716" s="216"/>
      <c r="CR716" s="222"/>
      <c r="CS716" s="198"/>
      <c r="CT716" s="198"/>
      <c r="CU716" s="198"/>
      <c r="CV716" s="198"/>
      <c r="CW716" s="222"/>
      <c r="CX716" s="272"/>
      <c r="CY716" s="272"/>
      <c r="CZ716" s="272"/>
      <c r="DA716" s="272"/>
      <c r="DB716" s="272"/>
      <c r="DC716" s="272"/>
      <c r="DD716" s="230" t="str">
        <f t="shared" si="114"/>
        <v/>
      </c>
      <c r="DE716" s="273">
        <f t="shared" si="115"/>
        <v>0</v>
      </c>
      <c r="DF716" s="14">
        <f t="shared" si="116"/>
        <v>0</v>
      </c>
      <c r="DG716" s="148" t="str">
        <f t="shared" si="117"/>
        <v/>
      </c>
      <c r="DH716" s="148" t="str">
        <f t="shared" si="118"/>
        <v/>
      </c>
      <c r="DI716" s="273" t="str">
        <f t="shared" si="119"/>
        <v/>
      </c>
      <c r="DJ716" s="264" t="str">
        <f t="shared" si="120"/>
        <v/>
      </c>
      <c r="DK716" s="195"/>
      <c r="DL716" s="14" t="str">
        <f>IFERROR(#REF!-AP716,"")</f>
        <v/>
      </c>
      <c r="DM716" s="195"/>
      <c r="DN716" s="274" t="str">
        <f>IFERROR(#REF!-M716,"")</f>
        <v/>
      </c>
      <c r="DO716" s="186" t="e">
        <f>IF(#REF!&gt;AQ716,0,1)</f>
        <v>#REF!</v>
      </c>
      <c r="DP716" s="186">
        <f t="shared" si="121"/>
        <v>1</v>
      </c>
      <c r="DQ716" s="186">
        <f t="shared" si="122"/>
        <v>1</v>
      </c>
    </row>
    <row r="717" spans="1:121" ht="20.25" hidden="1" customHeight="1" x14ac:dyDescent="0.2">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09"/>
        <v/>
      </c>
      <c r="AO717" s="271" t="str">
        <f t="shared" si="110"/>
        <v/>
      </c>
      <c r="AP717" s="218"/>
      <c r="AQ717" s="219"/>
      <c r="AR717" s="217" t="str">
        <f t="shared" si="111"/>
        <v/>
      </c>
      <c r="AS717" s="217" t="str">
        <f t="shared" si="112"/>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217"/>
      <c r="CA717" s="217"/>
      <c r="CB717" s="217"/>
      <c r="CC717" s="217"/>
      <c r="CD717" s="217"/>
      <c r="CE717" s="217"/>
      <c r="CF717" s="186"/>
      <c r="CG717" s="186" t="str">
        <f t="shared" si="113"/>
        <v/>
      </c>
      <c r="CH717" s="101"/>
      <c r="CI717" s="101"/>
      <c r="CJ717" s="101"/>
      <c r="CK717" s="101"/>
      <c r="CL717" s="101"/>
      <c r="CM717" s="101"/>
      <c r="CN717" s="101"/>
      <c r="CO717" s="101"/>
      <c r="CP717" s="220" t="str">
        <f>IFERROR(ROUND((SUM(#REF!)),0),"")</f>
        <v/>
      </c>
      <c r="CQ717" s="216"/>
      <c r="CR717" s="222"/>
      <c r="CS717" s="198"/>
      <c r="CT717" s="198"/>
      <c r="CU717" s="198"/>
      <c r="CV717" s="198"/>
      <c r="CW717" s="222"/>
      <c r="CX717" s="272"/>
      <c r="CY717" s="272"/>
      <c r="CZ717" s="272"/>
      <c r="DA717" s="272"/>
      <c r="DB717" s="272"/>
      <c r="DC717" s="272"/>
      <c r="DD717" s="230" t="str">
        <f t="shared" si="114"/>
        <v/>
      </c>
      <c r="DE717" s="273">
        <f t="shared" si="115"/>
        <v>0</v>
      </c>
      <c r="DF717" s="14">
        <f t="shared" si="116"/>
        <v>0</v>
      </c>
      <c r="DG717" s="148" t="str">
        <f t="shared" si="117"/>
        <v/>
      </c>
      <c r="DH717" s="148" t="str">
        <f t="shared" si="118"/>
        <v/>
      </c>
      <c r="DI717" s="273" t="str">
        <f t="shared" si="119"/>
        <v/>
      </c>
      <c r="DJ717" s="264" t="str">
        <f t="shared" si="120"/>
        <v/>
      </c>
      <c r="DK717" s="195"/>
      <c r="DL717" s="14" t="str">
        <f>IFERROR(#REF!-AP717,"")</f>
        <v/>
      </c>
      <c r="DM717" s="195"/>
      <c r="DN717" s="274" t="str">
        <f>IFERROR(#REF!-M717,"")</f>
        <v/>
      </c>
      <c r="DO717" s="186" t="e">
        <f>IF(#REF!&gt;AQ717,0,1)</f>
        <v>#REF!</v>
      </c>
      <c r="DP717" s="186">
        <f t="shared" si="121"/>
        <v>1</v>
      </c>
      <c r="DQ717" s="186">
        <f t="shared" si="122"/>
        <v>1</v>
      </c>
    </row>
    <row r="718" spans="1:121" ht="20.25" hidden="1" customHeight="1" x14ac:dyDescent="0.2">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09"/>
        <v/>
      </c>
      <c r="AO718" s="271" t="str">
        <f t="shared" si="110"/>
        <v/>
      </c>
      <c r="AP718" s="218"/>
      <c r="AQ718" s="219"/>
      <c r="AR718" s="217" t="str">
        <f t="shared" si="111"/>
        <v/>
      </c>
      <c r="AS718" s="217" t="str">
        <f t="shared" si="112"/>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217"/>
      <c r="CA718" s="217"/>
      <c r="CB718" s="217"/>
      <c r="CC718" s="217"/>
      <c r="CD718" s="217"/>
      <c r="CE718" s="217"/>
      <c r="CF718" s="186"/>
      <c r="CG718" s="186" t="str">
        <f t="shared" si="113"/>
        <v/>
      </c>
      <c r="CH718" s="101"/>
      <c r="CI718" s="101"/>
      <c r="CJ718" s="101"/>
      <c r="CK718" s="101"/>
      <c r="CL718" s="101"/>
      <c r="CM718" s="101"/>
      <c r="CN718" s="101"/>
      <c r="CO718" s="101"/>
      <c r="CP718" s="220" t="str">
        <f>IFERROR(ROUND((SUM(#REF!)),0),"")</f>
        <v/>
      </c>
      <c r="CQ718" s="216"/>
      <c r="CR718" s="222"/>
      <c r="CS718" s="198"/>
      <c r="CT718" s="198"/>
      <c r="CU718" s="198"/>
      <c r="CV718" s="198"/>
      <c r="CW718" s="222"/>
      <c r="CX718" s="272"/>
      <c r="CY718" s="272"/>
      <c r="CZ718" s="272"/>
      <c r="DA718" s="272"/>
      <c r="DB718" s="272"/>
      <c r="DC718" s="272"/>
      <c r="DD718" s="230" t="str">
        <f t="shared" si="114"/>
        <v/>
      </c>
      <c r="DE718" s="273">
        <f t="shared" si="115"/>
        <v>0</v>
      </c>
      <c r="DF718" s="14">
        <f t="shared" si="116"/>
        <v>0</v>
      </c>
      <c r="DG718" s="148" t="str">
        <f t="shared" si="117"/>
        <v/>
      </c>
      <c r="DH718" s="148" t="str">
        <f t="shared" si="118"/>
        <v/>
      </c>
      <c r="DI718" s="273" t="str">
        <f t="shared" si="119"/>
        <v/>
      </c>
      <c r="DJ718" s="264" t="str">
        <f t="shared" si="120"/>
        <v/>
      </c>
      <c r="DK718" s="195"/>
      <c r="DL718" s="14" t="str">
        <f>IFERROR(#REF!-AP718,"")</f>
        <v/>
      </c>
      <c r="DM718" s="195"/>
      <c r="DN718" s="274" t="str">
        <f>IFERROR(#REF!-M718,"")</f>
        <v/>
      </c>
      <c r="DO718" s="186" t="e">
        <f>IF(#REF!&gt;AQ718,0,1)</f>
        <v>#REF!</v>
      </c>
      <c r="DP718" s="186">
        <f t="shared" si="121"/>
        <v>1</v>
      </c>
      <c r="DQ718" s="186">
        <f t="shared" si="122"/>
        <v>1</v>
      </c>
    </row>
    <row r="719" spans="1:121" ht="20.25" hidden="1" customHeight="1" x14ac:dyDescent="0.2">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09"/>
        <v/>
      </c>
      <c r="AO719" s="271" t="str">
        <f t="shared" si="110"/>
        <v/>
      </c>
      <c r="AP719" s="218"/>
      <c r="AQ719" s="219"/>
      <c r="AR719" s="217" t="str">
        <f t="shared" si="111"/>
        <v/>
      </c>
      <c r="AS719" s="217" t="str">
        <f t="shared" si="112"/>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217"/>
      <c r="CA719" s="217"/>
      <c r="CB719" s="217"/>
      <c r="CC719" s="217"/>
      <c r="CD719" s="217"/>
      <c r="CE719" s="217"/>
      <c r="CF719" s="186"/>
      <c r="CG719" s="186" t="str">
        <f t="shared" si="113"/>
        <v/>
      </c>
      <c r="CH719" s="101"/>
      <c r="CI719" s="101"/>
      <c r="CJ719" s="101"/>
      <c r="CK719" s="101"/>
      <c r="CL719" s="101"/>
      <c r="CM719" s="101"/>
      <c r="CN719" s="101"/>
      <c r="CO719" s="101"/>
      <c r="CP719" s="220" t="str">
        <f>IFERROR(ROUND((SUM(#REF!)),0),"")</f>
        <v/>
      </c>
      <c r="CQ719" s="216"/>
      <c r="CR719" s="222"/>
      <c r="CS719" s="198"/>
      <c r="CT719" s="198"/>
      <c r="CU719" s="198"/>
      <c r="CV719" s="198"/>
      <c r="CW719" s="222"/>
      <c r="CX719" s="272"/>
      <c r="CY719" s="272"/>
      <c r="CZ719" s="272"/>
      <c r="DA719" s="272"/>
      <c r="DB719" s="272"/>
      <c r="DC719" s="272"/>
      <c r="DD719" s="230" t="str">
        <f t="shared" si="114"/>
        <v/>
      </c>
      <c r="DE719" s="273">
        <f t="shared" si="115"/>
        <v>0</v>
      </c>
      <c r="DF719" s="14">
        <f t="shared" si="116"/>
        <v>0</v>
      </c>
      <c r="DG719" s="148" t="str">
        <f t="shared" si="117"/>
        <v/>
      </c>
      <c r="DH719" s="148" t="str">
        <f t="shared" si="118"/>
        <v/>
      </c>
      <c r="DI719" s="273" t="str">
        <f t="shared" si="119"/>
        <v/>
      </c>
      <c r="DJ719" s="264" t="str">
        <f t="shared" si="120"/>
        <v/>
      </c>
      <c r="DK719" s="195"/>
      <c r="DL719" s="14" t="str">
        <f>IFERROR(#REF!-AP719,"")</f>
        <v/>
      </c>
      <c r="DM719" s="195"/>
      <c r="DN719" s="274" t="str">
        <f>IFERROR(#REF!-M719,"")</f>
        <v/>
      </c>
      <c r="DO719" s="186" t="e">
        <f>IF(#REF!&gt;AQ719,0,1)</f>
        <v>#REF!</v>
      </c>
      <c r="DP719" s="186">
        <f t="shared" si="121"/>
        <v>1</v>
      </c>
      <c r="DQ719" s="186">
        <f t="shared" si="122"/>
        <v>1</v>
      </c>
    </row>
    <row r="720" spans="1:121" ht="20.25" hidden="1" customHeight="1" x14ac:dyDescent="0.2">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09"/>
        <v/>
      </c>
      <c r="AO720" s="271" t="str">
        <f t="shared" si="110"/>
        <v/>
      </c>
      <c r="AP720" s="218"/>
      <c r="AQ720" s="219"/>
      <c r="AR720" s="217" t="str">
        <f t="shared" si="111"/>
        <v/>
      </c>
      <c r="AS720" s="217" t="str">
        <f t="shared" si="112"/>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217"/>
      <c r="CA720" s="217"/>
      <c r="CB720" s="217"/>
      <c r="CC720" s="217"/>
      <c r="CD720" s="217"/>
      <c r="CE720" s="217"/>
      <c r="CF720" s="186"/>
      <c r="CG720" s="186" t="str">
        <f t="shared" si="113"/>
        <v/>
      </c>
      <c r="CH720" s="101"/>
      <c r="CI720" s="101"/>
      <c r="CJ720" s="101"/>
      <c r="CK720" s="101"/>
      <c r="CL720" s="101"/>
      <c r="CM720" s="101"/>
      <c r="CN720" s="101"/>
      <c r="CO720" s="101"/>
      <c r="CP720" s="220" t="str">
        <f>IFERROR(ROUND((SUM(#REF!)),0),"")</f>
        <v/>
      </c>
      <c r="CQ720" s="216"/>
      <c r="CR720" s="222"/>
      <c r="CS720" s="198"/>
      <c r="CT720" s="198"/>
      <c r="CU720" s="198"/>
      <c r="CV720" s="198"/>
      <c r="CW720" s="222"/>
      <c r="CX720" s="272"/>
      <c r="CY720" s="272"/>
      <c r="CZ720" s="272"/>
      <c r="DA720" s="272"/>
      <c r="DB720" s="272"/>
      <c r="DC720" s="272"/>
      <c r="DD720" s="230" t="str">
        <f t="shared" si="114"/>
        <v/>
      </c>
      <c r="DE720" s="273">
        <f t="shared" si="115"/>
        <v>0</v>
      </c>
      <c r="DF720" s="14">
        <f t="shared" si="116"/>
        <v>0</v>
      </c>
      <c r="DG720" s="148" t="str">
        <f t="shared" si="117"/>
        <v/>
      </c>
      <c r="DH720" s="148" t="str">
        <f t="shared" si="118"/>
        <v/>
      </c>
      <c r="DI720" s="273" t="str">
        <f t="shared" si="119"/>
        <v/>
      </c>
      <c r="DJ720" s="264" t="str">
        <f t="shared" si="120"/>
        <v/>
      </c>
      <c r="DK720" s="195"/>
      <c r="DL720" s="14" t="str">
        <f>IFERROR(#REF!-AP720,"")</f>
        <v/>
      </c>
      <c r="DM720" s="195"/>
      <c r="DN720" s="274" t="str">
        <f>IFERROR(#REF!-M720,"")</f>
        <v/>
      </c>
      <c r="DO720" s="186" t="e">
        <f>IF(#REF!&gt;AQ720,0,1)</f>
        <v>#REF!</v>
      </c>
      <c r="DP720" s="186">
        <f t="shared" si="121"/>
        <v>1</v>
      </c>
      <c r="DQ720" s="186">
        <f t="shared" si="122"/>
        <v>1</v>
      </c>
    </row>
    <row r="721" spans="1:121" ht="20.25" hidden="1" customHeight="1" x14ac:dyDescent="0.2">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09"/>
        <v/>
      </c>
      <c r="AO721" s="271" t="str">
        <f t="shared" si="110"/>
        <v/>
      </c>
      <c r="AP721" s="218"/>
      <c r="AQ721" s="219"/>
      <c r="AR721" s="217" t="str">
        <f t="shared" si="111"/>
        <v/>
      </c>
      <c r="AS721" s="217" t="str">
        <f t="shared" si="112"/>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217"/>
      <c r="CA721" s="217"/>
      <c r="CB721" s="217"/>
      <c r="CC721" s="217"/>
      <c r="CD721" s="217"/>
      <c r="CE721" s="217"/>
      <c r="CF721" s="186"/>
      <c r="CG721" s="186" t="str">
        <f t="shared" si="113"/>
        <v/>
      </c>
      <c r="CH721" s="101"/>
      <c r="CI721" s="101"/>
      <c r="CJ721" s="101"/>
      <c r="CK721" s="101"/>
      <c r="CL721" s="101"/>
      <c r="CM721" s="101"/>
      <c r="CN721" s="101"/>
      <c r="CO721" s="101"/>
      <c r="CP721" s="220" t="str">
        <f>IFERROR(ROUND((SUM(#REF!)),0),"")</f>
        <v/>
      </c>
      <c r="CQ721" s="216"/>
      <c r="CR721" s="222"/>
      <c r="CS721" s="198"/>
      <c r="CT721" s="198"/>
      <c r="CU721" s="198"/>
      <c r="CV721" s="198"/>
      <c r="CW721" s="222"/>
      <c r="CX721" s="272"/>
      <c r="CY721" s="272"/>
      <c r="CZ721" s="272"/>
      <c r="DA721" s="272"/>
      <c r="DB721" s="272"/>
      <c r="DC721" s="272"/>
      <c r="DD721" s="230" t="str">
        <f t="shared" si="114"/>
        <v/>
      </c>
      <c r="DE721" s="273">
        <f t="shared" si="115"/>
        <v>0</v>
      </c>
      <c r="DF721" s="14">
        <f t="shared" si="116"/>
        <v>0</v>
      </c>
      <c r="DG721" s="148" t="str">
        <f t="shared" si="117"/>
        <v/>
      </c>
      <c r="DH721" s="148" t="str">
        <f t="shared" si="118"/>
        <v/>
      </c>
      <c r="DI721" s="273" t="str">
        <f t="shared" si="119"/>
        <v/>
      </c>
      <c r="DJ721" s="264" t="str">
        <f t="shared" si="120"/>
        <v/>
      </c>
      <c r="DK721" s="195"/>
      <c r="DL721" s="14" t="str">
        <f>IFERROR(#REF!-AP721,"")</f>
        <v/>
      </c>
      <c r="DM721" s="195"/>
      <c r="DN721" s="274" t="str">
        <f>IFERROR(#REF!-M721,"")</f>
        <v/>
      </c>
      <c r="DO721" s="186" t="e">
        <f>IF(#REF!&gt;AQ721,0,1)</f>
        <v>#REF!</v>
      </c>
      <c r="DP721" s="186">
        <f t="shared" si="121"/>
        <v>1</v>
      </c>
      <c r="DQ721" s="186">
        <f t="shared" si="122"/>
        <v>1</v>
      </c>
    </row>
    <row r="722" spans="1:121" ht="20.25" hidden="1" customHeight="1" x14ac:dyDescent="0.2">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09"/>
        <v/>
      </c>
      <c r="AO722" s="271" t="str">
        <f t="shared" si="110"/>
        <v/>
      </c>
      <c r="AP722" s="218"/>
      <c r="AQ722" s="219"/>
      <c r="AR722" s="217" t="str">
        <f t="shared" si="111"/>
        <v/>
      </c>
      <c r="AS722" s="217" t="str">
        <f t="shared" si="112"/>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217"/>
      <c r="CA722" s="217"/>
      <c r="CB722" s="217"/>
      <c r="CC722" s="217"/>
      <c r="CD722" s="217"/>
      <c r="CE722" s="217"/>
      <c r="CF722" s="186"/>
      <c r="CG722" s="186" t="str">
        <f t="shared" si="113"/>
        <v/>
      </c>
      <c r="CH722" s="101"/>
      <c r="CI722" s="101"/>
      <c r="CJ722" s="101"/>
      <c r="CK722" s="101"/>
      <c r="CL722" s="101"/>
      <c r="CM722" s="101"/>
      <c r="CN722" s="101"/>
      <c r="CO722" s="101"/>
      <c r="CP722" s="220" t="str">
        <f>IFERROR(ROUND((SUM(#REF!)),0),"")</f>
        <v/>
      </c>
      <c r="CQ722" s="216"/>
      <c r="CR722" s="222"/>
      <c r="CS722" s="198"/>
      <c r="CT722" s="198"/>
      <c r="CU722" s="198"/>
      <c r="CV722" s="198"/>
      <c r="CW722" s="222"/>
      <c r="CX722" s="272"/>
      <c r="CY722" s="272"/>
      <c r="CZ722" s="272"/>
      <c r="DA722" s="272"/>
      <c r="DB722" s="272"/>
      <c r="DC722" s="272"/>
      <c r="DD722" s="230" t="str">
        <f t="shared" si="114"/>
        <v/>
      </c>
      <c r="DE722" s="273">
        <f t="shared" si="115"/>
        <v>0</v>
      </c>
      <c r="DF722" s="14">
        <f t="shared" si="116"/>
        <v>0</v>
      </c>
      <c r="DG722" s="148" t="str">
        <f t="shared" si="117"/>
        <v/>
      </c>
      <c r="DH722" s="148" t="str">
        <f t="shared" si="118"/>
        <v/>
      </c>
      <c r="DI722" s="273" t="str">
        <f t="shared" si="119"/>
        <v/>
      </c>
      <c r="DJ722" s="264" t="str">
        <f t="shared" si="120"/>
        <v/>
      </c>
      <c r="DK722" s="195"/>
      <c r="DL722" s="14" t="str">
        <f>IFERROR(#REF!-AP722,"")</f>
        <v/>
      </c>
      <c r="DM722" s="195"/>
      <c r="DN722" s="274" t="str">
        <f>IFERROR(#REF!-M722,"")</f>
        <v/>
      </c>
      <c r="DO722" s="186" t="e">
        <f>IF(#REF!&gt;AQ722,0,1)</f>
        <v>#REF!</v>
      </c>
      <c r="DP722" s="186">
        <f t="shared" si="121"/>
        <v>1</v>
      </c>
      <c r="DQ722" s="186">
        <f t="shared" si="122"/>
        <v>1</v>
      </c>
    </row>
    <row r="723" spans="1:121" ht="20.25" hidden="1" customHeight="1" x14ac:dyDescent="0.2">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09"/>
        <v/>
      </c>
      <c r="AO723" s="271" t="str">
        <f t="shared" si="110"/>
        <v/>
      </c>
      <c r="AP723" s="218"/>
      <c r="AQ723" s="219"/>
      <c r="AR723" s="217" t="str">
        <f t="shared" si="111"/>
        <v/>
      </c>
      <c r="AS723" s="217" t="str">
        <f t="shared" si="112"/>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217"/>
      <c r="CA723" s="217"/>
      <c r="CB723" s="217"/>
      <c r="CC723" s="217"/>
      <c r="CD723" s="217"/>
      <c r="CE723" s="217"/>
      <c r="CF723" s="186"/>
      <c r="CG723" s="186" t="str">
        <f t="shared" si="113"/>
        <v/>
      </c>
      <c r="CH723" s="101"/>
      <c r="CI723" s="101"/>
      <c r="CJ723" s="101"/>
      <c r="CK723" s="101"/>
      <c r="CL723" s="101"/>
      <c r="CM723" s="101"/>
      <c r="CN723" s="101"/>
      <c r="CO723" s="101"/>
      <c r="CP723" s="220" t="str">
        <f>IFERROR(ROUND((SUM(#REF!)),0),"")</f>
        <v/>
      </c>
      <c r="CQ723" s="216"/>
      <c r="CR723" s="222"/>
      <c r="CS723" s="198"/>
      <c r="CT723" s="198"/>
      <c r="CU723" s="198"/>
      <c r="CV723" s="198"/>
      <c r="CW723" s="222"/>
      <c r="CX723" s="272"/>
      <c r="CY723" s="272"/>
      <c r="CZ723" s="272"/>
      <c r="DA723" s="272"/>
      <c r="DB723" s="272"/>
      <c r="DC723" s="272"/>
      <c r="DD723" s="230" t="str">
        <f t="shared" si="114"/>
        <v/>
      </c>
      <c r="DE723" s="273">
        <f t="shared" si="115"/>
        <v>0</v>
      </c>
      <c r="DF723" s="14">
        <f t="shared" si="116"/>
        <v>0</v>
      </c>
      <c r="DG723" s="148" t="str">
        <f t="shared" si="117"/>
        <v/>
      </c>
      <c r="DH723" s="148" t="str">
        <f t="shared" si="118"/>
        <v/>
      </c>
      <c r="DI723" s="273" t="str">
        <f t="shared" si="119"/>
        <v/>
      </c>
      <c r="DJ723" s="264" t="str">
        <f t="shared" si="120"/>
        <v/>
      </c>
      <c r="DK723" s="195"/>
      <c r="DL723" s="14" t="str">
        <f>IFERROR(#REF!-AP723,"")</f>
        <v/>
      </c>
      <c r="DM723" s="195"/>
      <c r="DN723" s="274" t="str">
        <f>IFERROR(#REF!-M723,"")</f>
        <v/>
      </c>
      <c r="DO723" s="186" t="e">
        <f>IF(#REF!&gt;AQ723,0,1)</f>
        <v>#REF!</v>
      </c>
      <c r="DP723" s="186">
        <f t="shared" si="121"/>
        <v>1</v>
      </c>
      <c r="DQ723" s="186">
        <f t="shared" si="122"/>
        <v>1</v>
      </c>
    </row>
    <row r="724" spans="1:121" ht="20.25" hidden="1" customHeight="1" x14ac:dyDescent="0.2">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09"/>
        <v/>
      </c>
      <c r="AO724" s="271" t="str">
        <f t="shared" si="110"/>
        <v/>
      </c>
      <c r="AP724" s="218"/>
      <c r="AQ724" s="219"/>
      <c r="AR724" s="217" t="str">
        <f t="shared" si="111"/>
        <v/>
      </c>
      <c r="AS724" s="217" t="str">
        <f t="shared" si="112"/>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217"/>
      <c r="CA724" s="217"/>
      <c r="CB724" s="217"/>
      <c r="CC724" s="217"/>
      <c r="CD724" s="217"/>
      <c r="CE724" s="217"/>
      <c r="CF724" s="186"/>
      <c r="CG724" s="186" t="str">
        <f t="shared" si="113"/>
        <v/>
      </c>
      <c r="CH724" s="101"/>
      <c r="CI724" s="101"/>
      <c r="CJ724" s="101"/>
      <c r="CK724" s="101"/>
      <c r="CL724" s="101"/>
      <c r="CM724" s="101"/>
      <c r="CN724" s="101"/>
      <c r="CO724" s="101"/>
      <c r="CP724" s="220" t="str">
        <f>IFERROR(ROUND((SUM(#REF!)),0),"")</f>
        <v/>
      </c>
      <c r="CQ724" s="216"/>
      <c r="CR724" s="222"/>
      <c r="CS724" s="198"/>
      <c r="CT724" s="198"/>
      <c r="CU724" s="198"/>
      <c r="CV724" s="198"/>
      <c r="CW724" s="222"/>
      <c r="CX724" s="272"/>
      <c r="CY724" s="272"/>
      <c r="CZ724" s="272"/>
      <c r="DA724" s="272"/>
      <c r="DB724" s="272"/>
      <c r="DC724" s="272"/>
      <c r="DD724" s="230" t="str">
        <f t="shared" si="114"/>
        <v/>
      </c>
      <c r="DE724" s="273">
        <f t="shared" si="115"/>
        <v>0</v>
      </c>
      <c r="DF724" s="14">
        <f t="shared" si="116"/>
        <v>0</v>
      </c>
      <c r="DG724" s="148" t="str">
        <f t="shared" si="117"/>
        <v/>
      </c>
      <c r="DH724" s="148" t="str">
        <f t="shared" si="118"/>
        <v/>
      </c>
      <c r="DI724" s="273" t="str">
        <f t="shared" si="119"/>
        <v/>
      </c>
      <c r="DJ724" s="264" t="str">
        <f t="shared" si="120"/>
        <v/>
      </c>
      <c r="DK724" s="195"/>
      <c r="DL724" s="14" t="str">
        <f>IFERROR(#REF!-AP724,"")</f>
        <v/>
      </c>
      <c r="DM724" s="195"/>
      <c r="DN724" s="274" t="str">
        <f>IFERROR(#REF!-M724,"")</f>
        <v/>
      </c>
      <c r="DO724" s="186" t="e">
        <f>IF(#REF!&gt;AQ724,0,1)</f>
        <v>#REF!</v>
      </c>
      <c r="DP724" s="186">
        <f t="shared" si="121"/>
        <v>1</v>
      </c>
      <c r="DQ724" s="186">
        <f t="shared" si="122"/>
        <v>1</v>
      </c>
    </row>
    <row r="725" spans="1:121" ht="20.25" hidden="1" customHeight="1" x14ac:dyDescent="0.2">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09"/>
        <v/>
      </c>
      <c r="AO725" s="271" t="str">
        <f t="shared" si="110"/>
        <v/>
      </c>
      <c r="AP725" s="218"/>
      <c r="AQ725" s="219"/>
      <c r="AR725" s="217" t="str">
        <f t="shared" si="111"/>
        <v/>
      </c>
      <c r="AS725" s="217" t="str">
        <f t="shared" si="112"/>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217"/>
      <c r="CA725" s="217"/>
      <c r="CB725" s="217"/>
      <c r="CC725" s="217"/>
      <c r="CD725" s="217"/>
      <c r="CE725" s="217"/>
      <c r="CF725" s="186"/>
      <c r="CG725" s="186" t="str">
        <f t="shared" si="113"/>
        <v/>
      </c>
      <c r="CH725" s="101"/>
      <c r="CI725" s="101"/>
      <c r="CJ725" s="101"/>
      <c r="CK725" s="101"/>
      <c r="CL725" s="101"/>
      <c r="CM725" s="101"/>
      <c r="CN725" s="101"/>
      <c r="CO725" s="101"/>
      <c r="CP725" s="220" t="str">
        <f>IFERROR(ROUND((SUM(#REF!)),0),"")</f>
        <v/>
      </c>
      <c r="CQ725" s="216"/>
      <c r="CR725" s="222"/>
      <c r="CS725" s="198"/>
      <c r="CT725" s="198"/>
      <c r="CU725" s="198"/>
      <c r="CV725" s="198"/>
      <c r="CW725" s="222"/>
      <c r="CX725" s="272"/>
      <c r="CY725" s="272"/>
      <c r="CZ725" s="272"/>
      <c r="DA725" s="272"/>
      <c r="DB725" s="272"/>
      <c r="DC725" s="272"/>
      <c r="DD725" s="230" t="str">
        <f t="shared" si="114"/>
        <v/>
      </c>
      <c r="DE725" s="273">
        <f t="shared" si="115"/>
        <v>0</v>
      </c>
      <c r="DF725" s="14">
        <f t="shared" si="116"/>
        <v>0</v>
      </c>
      <c r="DG725" s="148" t="str">
        <f t="shared" si="117"/>
        <v/>
      </c>
      <c r="DH725" s="148" t="str">
        <f t="shared" si="118"/>
        <v/>
      </c>
      <c r="DI725" s="273" t="str">
        <f t="shared" si="119"/>
        <v/>
      </c>
      <c r="DJ725" s="264" t="str">
        <f t="shared" si="120"/>
        <v/>
      </c>
      <c r="DK725" s="195"/>
      <c r="DL725" s="14" t="str">
        <f>IFERROR(#REF!-AP725,"")</f>
        <v/>
      </c>
      <c r="DM725" s="195"/>
      <c r="DN725" s="274" t="str">
        <f>IFERROR(#REF!-M725,"")</f>
        <v/>
      </c>
      <c r="DO725" s="186" t="e">
        <f>IF(#REF!&gt;AQ725,0,1)</f>
        <v>#REF!</v>
      </c>
      <c r="DP725" s="186">
        <f t="shared" si="121"/>
        <v>1</v>
      </c>
      <c r="DQ725" s="186">
        <f t="shared" si="122"/>
        <v>1</v>
      </c>
    </row>
    <row r="726" spans="1:121" ht="20.25" hidden="1" customHeight="1" x14ac:dyDescent="0.2">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09"/>
        <v/>
      </c>
      <c r="AO726" s="271" t="str">
        <f t="shared" si="110"/>
        <v/>
      </c>
      <c r="AP726" s="218"/>
      <c r="AQ726" s="219"/>
      <c r="AR726" s="217" t="str">
        <f t="shared" si="111"/>
        <v/>
      </c>
      <c r="AS726" s="217" t="str">
        <f t="shared" si="112"/>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217"/>
      <c r="CA726" s="217"/>
      <c r="CB726" s="217"/>
      <c r="CC726" s="217"/>
      <c r="CD726" s="217"/>
      <c r="CE726" s="217"/>
      <c r="CF726" s="186"/>
      <c r="CG726" s="186" t="str">
        <f t="shared" si="113"/>
        <v/>
      </c>
      <c r="CH726" s="101"/>
      <c r="CI726" s="101"/>
      <c r="CJ726" s="101"/>
      <c r="CK726" s="101"/>
      <c r="CL726" s="101"/>
      <c r="CM726" s="101"/>
      <c r="CN726" s="101"/>
      <c r="CO726" s="101"/>
      <c r="CP726" s="220" t="str">
        <f>IFERROR(ROUND((SUM(#REF!)),0),"")</f>
        <v/>
      </c>
      <c r="CQ726" s="216"/>
      <c r="CR726" s="222"/>
      <c r="CS726" s="198"/>
      <c r="CT726" s="198"/>
      <c r="CU726" s="198"/>
      <c r="CV726" s="198"/>
      <c r="CW726" s="222"/>
      <c r="CX726" s="272"/>
      <c r="CY726" s="272"/>
      <c r="CZ726" s="272"/>
      <c r="DA726" s="272"/>
      <c r="DB726" s="272"/>
      <c r="DC726" s="272"/>
      <c r="DD726" s="230" t="str">
        <f t="shared" si="114"/>
        <v/>
      </c>
      <c r="DE726" s="273">
        <f t="shared" si="115"/>
        <v>0</v>
      </c>
      <c r="DF726" s="14">
        <f t="shared" si="116"/>
        <v>0</v>
      </c>
      <c r="DG726" s="148" t="str">
        <f t="shared" si="117"/>
        <v/>
      </c>
      <c r="DH726" s="148" t="str">
        <f t="shared" si="118"/>
        <v/>
      </c>
      <c r="DI726" s="273" t="str">
        <f t="shared" si="119"/>
        <v/>
      </c>
      <c r="DJ726" s="264" t="str">
        <f t="shared" si="120"/>
        <v/>
      </c>
      <c r="DK726" s="195"/>
      <c r="DL726" s="14" t="str">
        <f>IFERROR(#REF!-AP726,"")</f>
        <v/>
      </c>
      <c r="DM726" s="195"/>
      <c r="DN726" s="274" t="str">
        <f>IFERROR(#REF!-M726,"")</f>
        <v/>
      </c>
      <c r="DO726" s="186" t="e">
        <f>IF(#REF!&gt;AQ726,0,1)</f>
        <v>#REF!</v>
      </c>
      <c r="DP726" s="186">
        <f t="shared" si="121"/>
        <v>1</v>
      </c>
      <c r="DQ726" s="186">
        <f t="shared" si="122"/>
        <v>1</v>
      </c>
    </row>
    <row r="727" spans="1:121" ht="20.25" hidden="1" customHeight="1" x14ac:dyDescent="0.2">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09"/>
        <v/>
      </c>
      <c r="AO727" s="271" t="str">
        <f t="shared" si="110"/>
        <v/>
      </c>
      <c r="AP727" s="218"/>
      <c r="AQ727" s="219"/>
      <c r="AR727" s="217" t="str">
        <f t="shared" si="111"/>
        <v/>
      </c>
      <c r="AS727" s="217" t="str">
        <f t="shared" si="112"/>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217"/>
      <c r="CA727" s="217"/>
      <c r="CB727" s="217"/>
      <c r="CC727" s="217"/>
      <c r="CD727" s="217"/>
      <c r="CE727" s="217"/>
      <c r="CF727" s="186"/>
      <c r="CG727" s="186" t="str">
        <f t="shared" si="113"/>
        <v/>
      </c>
      <c r="CH727" s="101"/>
      <c r="CI727" s="101"/>
      <c r="CJ727" s="101"/>
      <c r="CK727" s="101"/>
      <c r="CL727" s="101"/>
      <c r="CM727" s="101"/>
      <c r="CN727" s="101"/>
      <c r="CO727" s="101"/>
      <c r="CP727" s="220" t="str">
        <f>IFERROR(ROUND((SUM(#REF!)),0),"")</f>
        <v/>
      </c>
      <c r="CQ727" s="216"/>
      <c r="CR727" s="222"/>
      <c r="CS727" s="198"/>
      <c r="CT727" s="198"/>
      <c r="CU727" s="198"/>
      <c r="CV727" s="198"/>
      <c r="CW727" s="222"/>
      <c r="CX727" s="272"/>
      <c r="CY727" s="272"/>
      <c r="CZ727" s="272"/>
      <c r="DA727" s="272"/>
      <c r="DB727" s="272"/>
      <c r="DC727" s="272"/>
      <c r="DD727" s="230" t="str">
        <f t="shared" si="114"/>
        <v/>
      </c>
      <c r="DE727" s="273">
        <f t="shared" si="115"/>
        <v>0</v>
      </c>
      <c r="DF727" s="14">
        <f t="shared" si="116"/>
        <v>0</v>
      </c>
      <c r="DG727" s="148" t="str">
        <f t="shared" si="117"/>
        <v/>
      </c>
      <c r="DH727" s="148" t="str">
        <f t="shared" si="118"/>
        <v/>
      </c>
      <c r="DI727" s="273" t="str">
        <f t="shared" si="119"/>
        <v/>
      </c>
      <c r="DJ727" s="264" t="str">
        <f t="shared" si="120"/>
        <v/>
      </c>
      <c r="DK727" s="195"/>
      <c r="DL727" s="14" t="str">
        <f>IFERROR(#REF!-AP727,"")</f>
        <v/>
      </c>
      <c r="DM727" s="195"/>
      <c r="DN727" s="274" t="str">
        <f>IFERROR(#REF!-M727,"")</f>
        <v/>
      </c>
      <c r="DO727" s="186" t="e">
        <f>IF(#REF!&gt;AQ727,0,1)</f>
        <v>#REF!</v>
      </c>
      <c r="DP727" s="186">
        <f t="shared" si="121"/>
        <v>1</v>
      </c>
      <c r="DQ727" s="186">
        <f t="shared" si="122"/>
        <v>1</v>
      </c>
    </row>
    <row r="728" spans="1:121" ht="20.25" hidden="1" customHeight="1" x14ac:dyDescent="0.2">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09"/>
        <v/>
      </c>
      <c r="AO728" s="271" t="str">
        <f t="shared" si="110"/>
        <v/>
      </c>
      <c r="AP728" s="218"/>
      <c r="AQ728" s="219"/>
      <c r="AR728" s="217" t="str">
        <f t="shared" si="111"/>
        <v/>
      </c>
      <c r="AS728" s="217" t="str">
        <f t="shared" si="112"/>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217"/>
      <c r="CA728" s="217"/>
      <c r="CB728" s="217"/>
      <c r="CC728" s="217"/>
      <c r="CD728" s="217"/>
      <c r="CE728" s="217"/>
      <c r="CF728" s="186"/>
      <c r="CG728" s="186" t="str">
        <f t="shared" si="113"/>
        <v/>
      </c>
      <c r="CH728" s="101"/>
      <c r="CI728" s="101"/>
      <c r="CJ728" s="101"/>
      <c r="CK728" s="101"/>
      <c r="CL728" s="101"/>
      <c r="CM728" s="101"/>
      <c r="CN728" s="101"/>
      <c r="CO728" s="101"/>
      <c r="CP728" s="220" t="str">
        <f>IFERROR(ROUND((SUM(#REF!)),0),"")</f>
        <v/>
      </c>
      <c r="CQ728" s="216"/>
      <c r="CR728" s="222"/>
      <c r="CS728" s="198"/>
      <c r="CT728" s="198"/>
      <c r="CU728" s="198"/>
      <c r="CV728" s="198"/>
      <c r="CW728" s="222"/>
      <c r="CX728" s="272"/>
      <c r="CY728" s="272"/>
      <c r="CZ728" s="272"/>
      <c r="DA728" s="272"/>
      <c r="DB728" s="272"/>
      <c r="DC728" s="272"/>
      <c r="DD728" s="230" t="str">
        <f t="shared" si="114"/>
        <v/>
      </c>
      <c r="DE728" s="273">
        <f t="shared" si="115"/>
        <v>0</v>
      </c>
      <c r="DF728" s="14">
        <f t="shared" si="116"/>
        <v>0</v>
      </c>
      <c r="DG728" s="148" t="str">
        <f t="shared" si="117"/>
        <v/>
      </c>
      <c r="DH728" s="148" t="str">
        <f t="shared" si="118"/>
        <v/>
      </c>
      <c r="DI728" s="273" t="str">
        <f t="shared" si="119"/>
        <v/>
      </c>
      <c r="DJ728" s="264" t="str">
        <f t="shared" si="120"/>
        <v/>
      </c>
      <c r="DK728" s="195"/>
      <c r="DL728" s="14" t="str">
        <f>IFERROR(#REF!-AP728,"")</f>
        <v/>
      </c>
      <c r="DM728" s="195"/>
      <c r="DN728" s="274" t="str">
        <f>IFERROR(#REF!-M728,"")</f>
        <v/>
      </c>
      <c r="DO728" s="186" t="e">
        <f>IF(#REF!&gt;AQ728,0,1)</f>
        <v>#REF!</v>
      </c>
      <c r="DP728" s="186">
        <f t="shared" si="121"/>
        <v>1</v>
      </c>
      <c r="DQ728" s="186">
        <f t="shared" si="122"/>
        <v>1</v>
      </c>
    </row>
    <row r="729" spans="1:121" ht="20.25" hidden="1" customHeight="1" x14ac:dyDescent="0.2">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09"/>
        <v/>
      </c>
      <c r="AO729" s="271" t="str">
        <f t="shared" si="110"/>
        <v/>
      </c>
      <c r="AP729" s="218"/>
      <c r="AQ729" s="219"/>
      <c r="AR729" s="217" t="str">
        <f t="shared" si="111"/>
        <v/>
      </c>
      <c r="AS729" s="217" t="str">
        <f t="shared" si="112"/>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217"/>
      <c r="CA729" s="217"/>
      <c r="CB729" s="217"/>
      <c r="CC729" s="217"/>
      <c r="CD729" s="217"/>
      <c r="CE729" s="217"/>
      <c r="CF729" s="186"/>
      <c r="CG729" s="186" t="str">
        <f t="shared" si="113"/>
        <v/>
      </c>
      <c r="CH729" s="101"/>
      <c r="CI729" s="101"/>
      <c r="CJ729" s="101"/>
      <c r="CK729" s="101"/>
      <c r="CL729" s="101"/>
      <c r="CM729" s="101"/>
      <c r="CN729" s="101"/>
      <c r="CO729" s="101"/>
      <c r="CP729" s="220" t="str">
        <f>IFERROR(ROUND((SUM(#REF!)),0),"")</f>
        <v/>
      </c>
      <c r="CQ729" s="216"/>
      <c r="CR729" s="222"/>
      <c r="CS729" s="198"/>
      <c r="CT729" s="198"/>
      <c r="CU729" s="198"/>
      <c r="CV729" s="198"/>
      <c r="CW729" s="222"/>
      <c r="CX729" s="272"/>
      <c r="CY729" s="272"/>
      <c r="CZ729" s="272"/>
      <c r="DA729" s="272"/>
      <c r="DB729" s="272"/>
      <c r="DC729" s="272"/>
      <c r="DD729" s="230" t="str">
        <f t="shared" si="114"/>
        <v/>
      </c>
      <c r="DE729" s="273">
        <f t="shared" si="115"/>
        <v>0</v>
      </c>
      <c r="DF729" s="14">
        <f t="shared" si="116"/>
        <v>0</v>
      </c>
      <c r="DG729" s="148" t="str">
        <f t="shared" si="117"/>
        <v/>
      </c>
      <c r="DH729" s="148" t="str">
        <f t="shared" si="118"/>
        <v/>
      </c>
      <c r="DI729" s="273" t="str">
        <f t="shared" si="119"/>
        <v/>
      </c>
      <c r="DJ729" s="264" t="str">
        <f t="shared" si="120"/>
        <v/>
      </c>
      <c r="DK729" s="195"/>
      <c r="DL729" s="14" t="str">
        <f>IFERROR(#REF!-AP729,"")</f>
        <v/>
      </c>
      <c r="DM729" s="195"/>
      <c r="DN729" s="274" t="str">
        <f>IFERROR(#REF!-M729,"")</f>
        <v/>
      </c>
      <c r="DO729" s="186" t="e">
        <f>IF(#REF!&gt;AQ729,0,1)</f>
        <v>#REF!</v>
      </c>
      <c r="DP729" s="186">
        <f t="shared" si="121"/>
        <v>1</v>
      </c>
      <c r="DQ729" s="186">
        <f t="shared" si="122"/>
        <v>1</v>
      </c>
    </row>
    <row r="730" spans="1:121" ht="20.25" hidden="1" customHeight="1" x14ac:dyDescent="0.2">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09"/>
        <v/>
      </c>
      <c r="AO730" s="271" t="str">
        <f t="shared" si="110"/>
        <v/>
      </c>
      <c r="AP730" s="218"/>
      <c r="AQ730" s="219"/>
      <c r="AR730" s="217" t="str">
        <f t="shared" si="111"/>
        <v/>
      </c>
      <c r="AS730" s="217" t="str">
        <f t="shared" si="112"/>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217"/>
      <c r="CA730" s="217"/>
      <c r="CB730" s="217"/>
      <c r="CC730" s="217"/>
      <c r="CD730" s="217"/>
      <c r="CE730" s="217"/>
      <c r="CF730" s="186"/>
      <c r="CG730" s="186" t="str">
        <f t="shared" si="113"/>
        <v/>
      </c>
      <c r="CH730" s="101"/>
      <c r="CI730" s="101"/>
      <c r="CJ730" s="101"/>
      <c r="CK730" s="101"/>
      <c r="CL730" s="101"/>
      <c r="CM730" s="101"/>
      <c r="CN730" s="101"/>
      <c r="CO730" s="101"/>
      <c r="CP730" s="220" t="str">
        <f>IFERROR(ROUND((SUM(#REF!)),0),"")</f>
        <v/>
      </c>
      <c r="CQ730" s="216"/>
      <c r="CR730" s="222"/>
      <c r="CS730" s="198"/>
      <c r="CT730" s="198"/>
      <c r="CU730" s="198"/>
      <c r="CV730" s="198"/>
      <c r="CW730" s="222"/>
      <c r="CX730" s="272"/>
      <c r="CY730" s="272"/>
      <c r="CZ730" s="272"/>
      <c r="DA730" s="272"/>
      <c r="DB730" s="272"/>
      <c r="DC730" s="272"/>
      <c r="DD730" s="230" t="str">
        <f t="shared" si="114"/>
        <v/>
      </c>
      <c r="DE730" s="273">
        <f t="shared" si="115"/>
        <v>0</v>
      </c>
      <c r="DF730" s="14">
        <f t="shared" si="116"/>
        <v>0</v>
      </c>
      <c r="DG730" s="148" t="str">
        <f t="shared" si="117"/>
        <v/>
      </c>
      <c r="DH730" s="148" t="str">
        <f t="shared" si="118"/>
        <v/>
      </c>
      <c r="DI730" s="273" t="str">
        <f t="shared" si="119"/>
        <v/>
      </c>
      <c r="DJ730" s="264" t="str">
        <f t="shared" si="120"/>
        <v/>
      </c>
      <c r="DK730" s="195"/>
      <c r="DL730" s="14" t="str">
        <f>IFERROR(#REF!-AP730,"")</f>
        <v/>
      </c>
      <c r="DM730" s="195"/>
      <c r="DN730" s="274" t="str">
        <f>IFERROR(#REF!-M730,"")</f>
        <v/>
      </c>
      <c r="DO730" s="186" t="e">
        <f>IF(#REF!&gt;AQ730,0,1)</f>
        <v>#REF!</v>
      </c>
      <c r="DP730" s="186">
        <f t="shared" si="121"/>
        <v>1</v>
      </c>
      <c r="DQ730" s="186">
        <f t="shared" si="122"/>
        <v>1</v>
      </c>
    </row>
    <row r="731" spans="1:121" ht="20.25" hidden="1" customHeight="1" x14ac:dyDescent="0.2">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09"/>
        <v/>
      </c>
      <c r="AO731" s="271" t="str">
        <f t="shared" si="110"/>
        <v/>
      </c>
      <c r="AP731" s="218"/>
      <c r="AQ731" s="219"/>
      <c r="AR731" s="217" t="str">
        <f t="shared" si="111"/>
        <v/>
      </c>
      <c r="AS731" s="217" t="str">
        <f t="shared" si="112"/>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217"/>
      <c r="CA731" s="217"/>
      <c r="CB731" s="217"/>
      <c r="CC731" s="217"/>
      <c r="CD731" s="217"/>
      <c r="CE731" s="217"/>
      <c r="CF731" s="186"/>
      <c r="CG731" s="186" t="str">
        <f t="shared" si="113"/>
        <v/>
      </c>
      <c r="CH731" s="101"/>
      <c r="CI731" s="101"/>
      <c r="CJ731" s="101"/>
      <c r="CK731" s="101"/>
      <c r="CL731" s="101"/>
      <c r="CM731" s="101"/>
      <c r="CN731" s="101"/>
      <c r="CO731" s="101"/>
      <c r="CP731" s="220" t="str">
        <f>IFERROR(ROUND((SUM(#REF!)),0),"")</f>
        <v/>
      </c>
      <c r="CQ731" s="216"/>
      <c r="CR731" s="222"/>
      <c r="CS731" s="198"/>
      <c r="CT731" s="198"/>
      <c r="CU731" s="198"/>
      <c r="CV731" s="198"/>
      <c r="CW731" s="222"/>
      <c r="CX731" s="272"/>
      <c r="CY731" s="272"/>
      <c r="CZ731" s="272"/>
      <c r="DA731" s="272"/>
      <c r="DB731" s="272"/>
      <c r="DC731" s="272"/>
      <c r="DD731" s="230" t="str">
        <f t="shared" si="114"/>
        <v/>
      </c>
      <c r="DE731" s="273">
        <f t="shared" si="115"/>
        <v>0</v>
      </c>
      <c r="DF731" s="14">
        <f t="shared" si="116"/>
        <v>0</v>
      </c>
      <c r="DG731" s="148" t="str">
        <f t="shared" si="117"/>
        <v/>
      </c>
      <c r="DH731" s="148" t="str">
        <f t="shared" si="118"/>
        <v/>
      </c>
      <c r="DI731" s="273" t="str">
        <f t="shared" si="119"/>
        <v/>
      </c>
      <c r="DJ731" s="264" t="str">
        <f t="shared" si="120"/>
        <v/>
      </c>
      <c r="DK731" s="195"/>
      <c r="DL731" s="14" t="str">
        <f>IFERROR(#REF!-AP731,"")</f>
        <v/>
      </c>
      <c r="DM731" s="195"/>
      <c r="DN731" s="274" t="str">
        <f>IFERROR(#REF!-M731,"")</f>
        <v/>
      </c>
      <c r="DO731" s="186" t="e">
        <f>IF(#REF!&gt;AQ731,0,1)</f>
        <v>#REF!</v>
      </c>
      <c r="DP731" s="186">
        <f t="shared" si="121"/>
        <v>1</v>
      </c>
      <c r="DQ731" s="186">
        <f t="shared" si="122"/>
        <v>1</v>
      </c>
    </row>
    <row r="732" spans="1:121" ht="20.25" hidden="1" customHeight="1" x14ac:dyDescent="0.2">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09"/>
        <v/>
      </c>
      <c r="AO732" s="271" t="str">
        <f t="shared" si="110"/>
        <v/>
      </c>
      <c r="AP732" s="218"/>
      <c r="AQ732" s="219"/>
      <c r="AR732" s="217" t="str">
        <f t="shared" si="111"/>
        <v/>
      </c>
      <c r="AS732" s="217" t="str">
        <f t="shared" si="112"/>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217"/>
      <c r="CA732" s="217"/>
      <c r="CB732" s="217"/>
      <c r="CC732" s="217"/>
      <c r="CD732" s="217"/>
      <c r="CE732" s="217"/>
      <c r="CF732" s="186"/>
      <c r="CG732" s="186" t="str">
        <f t="shared" si="113"/>
        <v/>
      </c>
      <c r="CH732" s="101"/>
      <c r="CI732" s="101"/>
      <c r="CJ732" s="101"/>
      <c r="CK732" s="101"/>
      <c r="CL732" s="101"/>
      <c r="CM732" s="101"/>
      <c r="CN732" s="101"/>
      <c r="CO732" s="101"/>
      <c r="CP732" s="220" t="str">
        <f>IFERROR(ROUND((SUM(#REF!)),0),"")</f>
        <v/>
      </c>
      <c r="CQ732" s="216"/>
      <c r="CR732" s="222"/>
      <c r="CS732" s="198"/>
      <c r="CT732" s="198"/>
      <c r="CU732" s="198"/>
      <c r="CV732" s="198"/>
      <c r="CW732" s="222"/>
      <c r="CX732" s="272"/>
      <c r="CY732" s="272"/>
      <c r="CZ732" s="272"/>
      <c r="DA732" s="272"/>
      <c r="DB732" s="272"/>
      <c r="DC732" s="272"/>
      <c r="DD732" s="230" t="str">
        <f t="shared" si="114"/>
        <v/>
      </c>
      <c r="DE732" s="273">
        <f t="shared" si="115"/>
        <v>0</v>
      </c>
      <c r="DF732" s="14">
        <f t="shared" si="116"/>
        <v>0</v>
      </c>
      <c r="DG732" s="148" t="str">
        <f t="shared" si="117"/>
        <v/>
      </c>
      <c r="DH732" s="148" t="str">
        <f t="shared" si="118"/>
        <v/>
      </c>
      <c r="DI732" s="273" t="str">
        <f t="shared" si="119"/>
        <v/>
      </c>
      <c r="DJ732" s="264" t="str">
        <f t="shared" si="120"/>
        <v/>
      </c>
      <c r="DK732" s="195"/>
      <c r="DL732" s="14" t="str">
        <f>IFERROR(#REF!-AP732,"")</f>
        <v/>
      </c>
      <c r="DM732" s="195"/>
      <c r="DN732" s="274" t="str">
        <f>IFERROR(#REF!-M732,"")</f>
        <v/>
      </c>
      <c r="DO732" s="186" t="e">
        <f>IF(#REF!&gt;AQ732,0,1)</f>
        <v>#REF!</v>
      </c>
      <c r="DP732" s="186">
        <f t="shared" si="121"/>
        <v>1</v>
      </c>
      <c r="DQ732" s="186">
        <f t="shared" si="122"/>
        <v>1</v>
      </c>
    </row>
    <row r="733" spans="1:121" ht="20.25" hidden="1" customHeight="1" x14ac:dyDescent="0.2">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09"/>
        <v/>
      </c>
      <c r="AO733" s="271" t="str">
        <f t="shared" si="110"/>
        <v/>
      </c>
      <c r="AP733" s="218"/>
      <c r="AQ733" s="219"/>
      <c r="AR733" s="217" t="str">
        <f t="shared" si="111"/>
        <v/>
      </c>
      <c r="AS733" s="217" t="str">
        <f t="shared" si="112"/>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217"/>
      <c r="CA733" s="217"/>
      <c r="CB733" s="217"/>
      <c r="CC733" s="217"/>
      <c r="CD733" s="217"/>
      <c r="CE733" s="217"/>
      <c r="CF733" s="186"/>
      <c r="CG733" s="186" t="str">
        <f t="shared" si="113"/>
        <v/>
      </c>
      <c r="CH733" s="101"/>
      <c r="CI733" s="101"/>
      <c r="CJ733" s="101"/>
      <c r="CK733" s="101"/>
      <c r="CL733" s="101"/>
      <c r="CM733" s="101"/>
      <c r="CN733" s="101"/>
      <c r="CO733" s="101"/>
      <c r="CP733" s="220" t="str">
        <f>IFERROR(ROUND((SUM(#REF!)),0),"")</f>
        <v/>
      </c>
      <c r="CQ733" s="216"/>
      <c r="CR733" s="222"/>
      <c r="CS733" s="198"/>
      <c r="CT733" s="198"/>
      <c r="CU733" s="198"/>
      <c r="CV733" s="198"/>
      <c r="CW733" s="222"/>
      <c r="CX733" s="272"/>
      <c r="CY733" s="272"/>
      <c r="CZ733" s="272"/>
      <c r="DA733" s="272"/>
      <c r="DB733" s="272"/>
      <c r="DC733" s="272"/>
      <c r="DD733" s="230" t="str">
        <f t="shared" si="114"/>
        <v/>
      </c>
      <c r="DE733" s="273">
        <f t="shared" si="115"/>
        <v>0</v>
      </c>
      <c r="DF733" s="14">
        <f t="shared" si="116"/>
        <v>0</v>
      </c>
      <c r="DG733" s="148" t="str">
        <f t="shared" si="117"/>
        <v/>
      </c>
      <c r="DH733" s="148" t="str">
        <f t="shared" si="118"/>
        <v/>
      </c>
      <c r="DI733" s="273" t="str">
        <f t="shared" si="119"/>
        <v/>
      </c>
      <c r="DJ733" s="264" t="str">
        <f t="shared" si="120"/>
        <v/>
      </c>
      <c r="DK733" s="195"/>
      <c r="DL733" s="14" t="str">
        <f>IFERROR(#REF!-AP733,"")</f>
        <v/>
      </c>
      <c r="DM733" s="195"/>
      <c r="DN733" s="274" t="str">
        <f>IFERROR(#REF!-M733,"")</f>
        <v/>
      </c>
      <c r="DO733" s="186" t="e">
        <f>IF(#REF!&gt;AQ733,0,1)</f>
        <v>#REF!</v>
      </c>
      <c r="DP733" s="186">
        <f t="shared" si="121"/>
        <v>1</v>
      </c>
      <c r="DQ733" s="186">
        <f t="shared" si="122"/>
        <v>1</v>
      </c>
    </row>
    <row r="734" spans="1:121" ht="20.25" hidden="1" customHeight="1" x14ac:dyDescent="0.2">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09"/>
        <v/>
      </c>
      <c r="AO734" s="271" t="str">
        <f t="shared" si="110"/>
        <v/>
      </c>
      <c r="AP734" s="218"/>
      <c r="AQ734" s="219"/>
      <c r="AR734" s="217" t="str">
        <f t="shared" si="111"/>
        <v/>
      </c>
      <c r="AS734" s="217" t="str">
        <f t="shared" si="112"/>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217"/>
      <c r="CA734" s="217"/>
      <c r="CB734" s="217"/>
      <c r="CC734" s="217"/>
      <c r="CD734" s="217"/>
      <c r="CE734" s="217"/>
      <c r="CF734" s="186"/>
      <c r="CG734" s="186" t="str">
        <f t="shared" si="113"/>
        <v/>
      </c>
      <c r="CH734" s="101"/>
      <c r="CI734" s="101"/>
      <c r="CJ734" s="101"/>
      <c r="CK734" s="101"/>
      <c r="CL734" s="101"/>
      <c r="CM734" s="101"/>
      <c r="CN734" s="101"/>
      <c r="CO734" s="101"/>
      <c r="CP734" s="220" t="str">
        <f>IFERROR(ROUND((SUM(#REF!)),0),"")</f>
        <v/>
      </c>
      <c r="CQ734" s="216"/>
      <c r="CR734" s="222"/>
      <c r="CS734" s="198"/>
      <c r="CT734" s="198"/>
      <c r="CU734" s="198"/>
      <c r="CV734" s="198"/>
      <c r="CW734" s="222"/>
      <c r="CX734" s="272"/>
      <c r="CY734" s="272"/>
      <c r="CZ734" s="272"/>
      <c r="DA734" s="272"/>
      <c r="DB734" s="272"/>
      <c r="DC734" s="272"/>
      <c r="DD734" s="230" t="str">
        <f t="shared" si="114"/>
        <v/>
      </c>
      <c r="DE734" s="273">
        <f t="shared" si="115"/>
        <v>0</v>
      </c>
      <c r="DF734" s="14">
        <f t="shared" si="116"/>
        <v>0</v>
      </c>
      <c r="DG734" s="148" t="str">
        <f t="shared" si="117"/>
        <v/>
      </c>
      <c r="DH734" s="148" t="str">
        <f t="shared" si="118"/>
        <v/>
      </c>
      <c r="DI734" s="273" t="str">
        <f t="shared" si="119"/>
        <v/>
      </c>
      <c r="DJ734" s="264" t="str">
        <f t="shared" si="120"/>
        <v/>
      </c>
      <c r="DK734" s="195"/>
      <c r="DL734" s="14" t="str">
        <f>IFERROR(#REF!-AP734,"")</f>
        <v/>
      </c>
      <c r="DM734" s="195"/>
      <c r="DN734" s="274" t="str">
        <f>IFERROR(#REF!-M734,"")</f>
        <v/>
      </c>
      <c r="DO734" s="186" t="e">
        <f>IF(#REF!&gt;AQ734,0,1)</f>
        <v>#REF!</v>
      </c>
      <c r="DP734" s="186">
        <f t="shared" si="121"/>
        <v>1</v>
      </c>
      <c r="DQ734" s="186">
        <f t="shared" si="122"/>
        <v>1</v>
      </c>
    </row>
    <row r="735" spans="1:121" ht="20.25" hidden="1" customHeight="1" x14ac:dyDescent="0.2">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09"/>
        <v/>
      </c>
      <c r="AO735" s="271" t="str">
        <f t="shared" si="110"/>
        <v/>
      </c>
      <c r="AP735" s="218"/>
      <c r="AQ735" s="219"/>
      <c r="AR735" s="217" t="str">
        <f t="shared" si="111"/>
        <v/>
      </c>
      <c r="AS735" s="217" t="str">
        <f t="shared" si="112"/>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217"/>
      <c r="CA735" s="217"/>
      <c r="CB735" s="217"/>
      <c r="CC735" s="217"/>
      <c r="CD735" s="217"/>
      <c r="CE735" s="217"/>
      <c r="CF735" s="186"/>
      <c r="CG735" s="186" t="str">
        <f t="shared" si="113"/>
        <v/>
      </c>
      <c r="CH735" s="101"/>
      <c r="CI735" s="101"/>
      <c r="CJ735" s="101"/>
      <c r="CK735" s="101"/>
      <c r="CL735" s="101"/>
      <c r="CM735" s="101"/>
      <c r="CN735" s="101"/>
      <c r="CO735" s="101"/>
      <c r="CP735" s="220" t="str">
        <f>IFERROR(ROUND((SUM(#REF!)),0),"")</f>
        <v/>
      </c>
      <c r="CQ735" s="216"/>
      <c r="CR735" s="222"/>
      <c r="CS735" s="198"/>
      <c r="CT735" s="198"/>
      <c r="CU735" s="198"/>
      <c r="CV735" s="198"/>
      <c r="CW735" s="222"/>
      <c r="CX735" s="272"/>
      <c r="CY735" s="272"/>
      <c r="CZ735" s="272"/>
      <c r="DA735" s="272"/>
      <c r="DB735" s="272"/>
      <c r="DC735" s="272"/>
      <c r="DD735" s="230" t="str">
        <f t="shared" si="114"/>
        <v/>
      </c>
      <c r="DE735" s="273">
        <f t="shared" si="115"/>
        <v>0</v>
      </c>
      <c r="DF735" s="14">
        <f t="shared" si="116"/>
        <v>0</v>
      </c>
      <c r="DG735" s="148" t="str">
        <f t="shared" si="117"/>
        <v/>
      </c>
      <c r="DH735" s="148" t="str">
        <f t="shared" si="118"/>
        <v/>
      </c>
      <c r="DI735" s="273" t="str">
        <f t="shared" si="119"/>
        <v/>
      </c>
      <c r="DJ735" s="264" t="str">
        <f t="shared" si="120"/>
        <v/>
      </c>
      <c r="DK735" s="195"/>
      <c r="DL735" s="14" t="str">
        <f>IFERROR(#REF!-AP735,"")</f>
        <v/>
      </c>
      <c r="DM735" s="195"/>
      <c r="DN735" s="274" t="str">
        <f>IFERROR(#REF!-M735,"")</f>
        <v/>
      </c>
      <c r="DO735" s="186" t="e">
        <f>IF(#REF!&gt;AQ735,0,1)</f>
        <v>#REF!</v>
      </c>
      <c r="DP735" s="186">
        <f t="shared" si="121"/>
        <v>1</v>
      </c>
      <c r="DQ735" s="186">
        <f t="shared" si="122"/>
        <v>1</v>
      </c>
    </row>
    <row r="736" spans="1:121" ht="20.25" hidden="1" customHeight="1" x14ac:dyDescent="0.2">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09"/>
        <v/>
      </c>
      <c r="AO736" s="271" t="str">
        <f t="shared" si="110"/>
        <v/>
      </c>
      <c r="AP736" s="218"/>
      <c r="AQ736" s="219"/>
      <c r="AR736" s="217" t="str">
        <f t="shared" si="111"/>
        <v/>
      </c>
      <c r="AS736" s="217" t="str">
        <f t="shared" si="112"/>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217"/>
      <c r="CA736" s="217"/>
      <c r="CB736" s="217"/>
      <c r="CC736" s="217"/>
      <c r="CD736" s="217"/>
      <c r="CE736" s="217"/>
      <c r="CF736" s="186"/>
      <c r="CG736" s="186" t="str">
        <f t="shared" si="113"/>
        <v/>
      </c>
      <c r="CH736" s="101"/>
      <c r="CI736" s="101"/>
      <c r="CJ736" s="101"/>
      <c r="CK736" s="101"/>
      <c r="CL736" s="101"/>
      <c r="CM736" s="101"/>
      <c r="CN736" s="101"/>
      <c r="CO736" s="101"/>
      <c r="CP736" s="220" t="str">
        <f>IFERROR(ROUND((SUM(#REF!)),0),"")</f>
        <v/>
      </c>
      <c r="CQ736" s="216"/>
      <c r="CR736" s="222"/>
      <c r="CS736" s="198"/>
      <c r="CT736" s="198"/>
      <c r="CU736" s="198"/>
      <c r="CV736" s="198"/>
      <c r="CW736" s="222"/>
      <c r="CX736" s="272"/>
      <c r="CY736" s="272"/>
      <c r="CZ736" s="272"/>
      <c r="DA736" s="272"/>
      <c r="DB736" s="272"/>
      <c r="DC736" s="272"/>
      <c r="DD736" s="230" t="str">
        <f t="shared" si="114"/>
        <v/>
      </c>
      <c r="DE736" s="273">
        <f t="shared" si="115"/>
        <v>0</v>
      </c>
      <c r="DF736" s="14">
        <f t="shared" si="116"/>
        <v>0</v>
      </c>
      <c r="DG736" s="148" t="str">
        <f t="shared" si="117"/>
        <v/>
      </c>
      <c r="DH736" s="148" t="str">
        <f t="shared" si="118"/>
        <v/>
      </c>
      <c r="DI736" s="273" t="str">
        <f t="shared" si="119"/>
        <v/>
      </c>
      <c r="DJ736" s="264" t="str">
        <f t="shared" si="120"/>
        <v/>
      </c>
      <c r="DK736" s="195"/>
      <c r="DL736" s="14" t="str">
        <f>IFERROR(#REF!-AP736,"")</f>
        <v/>
      </c>
      <c r="DM736" s="195"/>
      <c r="DN736" s="274" t="str">
        <f>IFERROR(#REF!-M736,"")</f>
        <v/>
      </c>
      <c r="DO736" s="186" t="e">
        <f>IF(#REF!&gt;AQ736,0,1)</f>
        <v>#REF!</v>
      </c>
      <c r="DP736" s="186">
        <f t="shared" si="121"/>
        <v>1</v>
      </c>
      <c r="DQ736" s="186">
        <f t="shared" si="122"/>
        <v>1</v>
      </c>
    </row>
    <row r="737" spans="1:121" ht="20.25" hidden="1" customHeight="1" x14ac:dyDescent="0.2">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09"/>
        <v/>
      </c>
      <c r="AO737" s="271" t="str">
        <f t="shared" si="110"/>
        <v/>
      </c>
      <c r="AP737" s="218"/>
      <c r="AQ737" s="219"/>
      <c r="AR737" s="217" t="str">
        <f t="shared" si="111"/>
        <v/>
      </c>
      <c r="AS737" s="217" t="str">
        <f t="shared" si="112"/>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217"/>
      <c r="CA737" s="217"/>
      <c r="CB737" s="217"/>
      <c r="CC737" s="217"/>
      <c r="CD737" s="217"/>
      <c r="CE737" s="217"/>
      <c r="CF737" s="186"/>
      <c r="CG737" s="186" t="str">
        <f t="shared" si="113"/>
        <v/>
      </c>
      <c r="CH737" s="101"/>
      <c r="CI737" s="101"/>
      <c r="CJ737" s="101"/>
      <c r="CK737" s="101"/>
      <c r="CL737" s="101"/>
      <c r="CM737" s="101"/>
      <c r="CN737" s="101"/>
      <c r="CO737" s="101"/>
      <c r="CP737" s="220" t="str">
        <f>IFERROR(ROUND((SUM(#REF!)),0),"")</f>
        <v/>
      </c>
      <c r="CQ737" s="216"/>
      <c r="CR737" s="222"/>
      <c r="CS737" s="198"/>
      <c r="CT737" s="198"/>
      <c r="CU737" s="198"/>
      <c r="CV737" s="198"/>
      <c r="CW737" s="222"/>
      <c r="CX737" s="272"/>
      <c r="CY737" s="272"/>
      <c r="CZ737" s="272"/>
      <c r="DA737" s="272"/>
      <c r="DB737" s="272"/>
      <c r="DC737" s="272"/>
      <c r="DD737" s="230" t="str">
        <f t="shared" si="114"/>
        <v/>
      </c>
      <c r="DE737" s="273">
        <f t="shared" si="115"/>
        <v>0</v>
      </c>
      <c r="DF737" s="14">
        <f t="shared" si="116"/>
        <v>0</v>
      </c>
      <c r="DG737" s="148" t="str">
        <f t="shared" si="117"/>
        <v/>
      </c>
      <c r="DH737" s="148" t="str">
        <f t="shared" si="118"/>
        <v/>
      </c>
      <c r="DI737" s="273" t="str">
        <f t="shared" si="119"/>
        <v/>
      </c>
      <c r="DJ737" s="264" t="str">
        <f t="shared" si="120"/>
        <v/>
      </c>
      <c r="DK737" s="195"/>
      <c r="DL737" s="14" t="str">
        <f>IFERROR(#REF!-AP737,"")</f>
        <v/>
      </c>
      <c r="DM737" s="195"/>
      <c r="DN737" s="274" t="str">
        <f>IFERROR(#REF!-M737,"")</f>
        <v/>
      </c>
      <c r="DO737" s="186" t="e">
        <f>IF(#REF!&gt;AQ737,0,1)</f>
        <v>#REF!</v>
      </c>
      <c r="DP737" s="186">
        <f t="shared" si="121"/>
        <v>1</v>
      </c>
      <c r="DQ737" s="186">
        <f t="shared" si="122"/>
        <v>1</v>
      </c>
    </row>
    <row r="738" spans="1:121" ht="20.25" hidden="1" customHeight="1" x14ac:dyDescent="0.2">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09"/>
        <v/>
      </c>
      <c r="AO738" s="271" t="str">
        <f t="shared" si="110"/>
        <v/>
      </c>
      <c r="AP738" s="218"/>
      <c r="AQ738" s="219"/>
      <c r="AR738" s="217" t="str">
        <f t="shared" si="111"/>
        <v/>
      </c>
      <c r="AS738" s="217" t="str">
        <f t="shared" si="112"/>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217"/>
      <c r="CA738" s="217"/>
      <c r="CB738" s="217"/>
      <c r="CC738" s="217"/>
      <c r="CD738" s="217"/>
      <c r="CE738" s="217"/>
      <c r="CF738" s="186"/>
      <c r="CG738" s="186" t="str">
        <f t="shared" si="113"/>
        <v/>
      </c>
      <c r="CH738" s="101"/>
      <c r="CI738" s="101"/>
      <c r="CJ738" s="101"/>
      <c r="CK738" s="101"/>
      <c r="CL738" s="101"/>
      <c r="CM738" s="101"/>
      <c r="CN738" s="101"/>
      <c r="CO738" s="101"/>
      <c r="CP738" s="220" t="str">
        <f>IFERROR(ROUND((SUM(#REF!)),0),"")</f>
        <v/>
      </c>
      <c r="CQ738" s="216"/>
      <c r="CR738" s="222"/>
      <c r="CS738" s="198"/>
      <c r="CT738" s="198"/>
      <c r="CU738" s="198"/>
      <c r="CV738" s="198"/>
      <c r="CW738" s="222"/>
      <c r="CX738" s="272"/>
      <c r="CY738" s="272"/>
      <c r="CZ738" s="272"/>
      <c r="DA738" s="272"/>
      <c r="DB738" s="272"/>
      <c r="DC738" s="272"/>
      <c r="DD738" s="230" t="str">
        <f t="shared" si="114"/>
        <v/>
      </c>
      <c r="DE738" s="273">
        <f t="shared" si="115"/>
        <v>0</v>
      </c>
      <c r="DF738" s="14">
        <f t="shared" si="116"/>
        <v>0</v>
      </c>
      <c r="DG738" s="148" t="str">
        <f t="shared" si="117"/>
        <v/>
      </c>
      <c r="DH738" s="148" t="str">
        <f t="shared" si="118"/>
        <v/>
      </c>
      <c r="DI738" s="273" t="str">
        <f t="shared" si="119"/>
        <v/>
      </c>
      <c r="DJ738" s="264" t="str">
        <f t="shared" si="120"/>
        <v/>
      </c>
      <c r="DK738" s="195"/>
      <c r="DL738" s="14" t="str">
        <f>IFERROR(#REF!-AP738,"")</f>
        <v/>
      </c>
      <c r="DM738" s="195"/>
      <c r="DN738" s="274" t="str">
        <f>IFERROR(#REF!-M738,"")</f>
        <v/>
      </c>
      <c r="DO738" s="186" t="e">
        <f>IF(#REF!&gt;AQ738,0,1)</f>
        <v>#REF!</v>
      </c>
      <c r="DP738" s="186">
        <f t="shared" si="121"/>
        <v>1</v>
      </c>
      <c r="DQ738" s="186">
        <f t="shared" si="122"/>
        <v>1</v>
      </c>
    </row>
    <row r="739" spans="1:121" ht="20.25" hidden="1" customHeight="1" x14ac:dyDescent="0.2">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09"/>
        <v/>
      </c>
      <c r="AO739" s="271" t="str">
        <f t="shared" si="110"/>
        <v/>
      </c>
      <c r="AP739" s="218"/>
      <c r="AQ739" s="219"/>
      <c r="AR739" s="217" t="str">
        <f t="shared" si="111"/>
        <v/>
      </c>
      <c r="AS739" s="217" t="str">
        <f t="shared" si="112"/>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217"/>
      <c r="CA739" s="217"/>
      <c r="CB739" s="217"/>
      <c r="CC739" s="217"/>
      <c r="CD739" s="217"/>
      <c r="CE739" s="217"/>
      <c r="CF739" s="186"/>
      <c r="CG739" s="186" t="str">
        <f t="shared" si="113"/>
        <v/>
      </c>
      <c r="CH739" s="101"/>
      <c r="CI739" s="101"/>
      <c r="CJ739" s="101"/>
      <c r="CK739" s="101"/>
      <c r="CL739" s="101"/>
      <c r="CM739" s="101"/>
      <c r="CN739" s="101"/>
      <c r="CO739" s="101"/>
      <c r="CP739" s="220" t="str">
        <f>IFERROR(ROUND((SUM(#REF!)),0),"")</f>
        <v/>
      </c>
      <c r="CQ739" s="216"/>
      <c r="CR739" s="222"/>
      <c r="CS739" s="198"/>
      <c r="CT739" s="198"/>
      <c r="CU739" s="198"/>
      <c r="CV739" s="198"/>
      <c r="CW739" s="222"/>
      <c r="CX739" s="272"/>
      <c r="CY739" s="272"/>
      <c r="CZ739" s="272"/>
      <c r="DA739" s="272"/>
      <c r="DB739" s="272"/>
      <c r="DC739" s="272"/>
      <c r="DD739" s="230" t="str">
        <f t="shared" si="114"/>
        <v/>
      </c>
      <c r="DE739" s="273">
        <f t="shared" si="115"/>
        <v>0</v>
      </c>
      <c r="DF739" s="14">
        <f t="shared" si="116"/>
        <v>0</v>
      </c>
      <c r="DG739" s="148" t="str">
        <f t="shared" si="117"/>
        <v/>
      </c>
      <c r="DH739" s="148" t="str">
        <f t="shared" si="118"/>
        <v/>
      </c>
      <c r="DI739" s="273" t="str">
        <f t="shared" si="119"/>
        <v/>
      </c>
      <c r="DJ739" s="264" t="str">
        <f t="shared" si="120"/>
        <v/>
      </c>
      <c r="DK739" s="195"/>
      <c r="DL739" s="14" t="str">
        <f>IFERROR(#REF!-AP739,"")</f>
        <v/>
      </c>
      <c r="DM739" s="195"/>
      <c r="DN739" s="274" t="str">
        <f>IFERROR(#REF!-M739,"")</f>
        <v/>
      </c>
      <c r="DO739" s="186" t="e">
        <f>IF(#REF!&gt;AQ739,0,1)</f>
        <v>#REF!</v>
      </c>
      <c r="DP739" s="186">
        <f t="shared" si="121"/>
        <v>1</v>
      </c>
      <c r="DQ739" s="186">
        <f t="shared" si="122"/>
        <v>1</v>
      </c>
    </row>
    <row r="740" spans="1:121" ht="20.25" hidden="1" customHeight="1" x14ac:dyDescent="0.2">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09"/>
        <v/>
      </c>
      <c r="AO740" s="271" t="str">
        <f t="shared" si="110"/>
        <v/>
      </c>
      <c r="AP740" s="218"/>
      <c r="AQ740" s="219"/>
      <c r="AR740" s="217" t="str">
        <f t="shared" si="111"/>
        <v/>
      </c>
      <c r="AS740" s="217" t="str">
        <f t="shared" si="112"/>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217"/>
      <c r="CA740" s="217"/>
      <c r="CB740" s="217"/>
      <c r="CC740" s="217"/>
      <c r="CD740" s="217"/>
      <c r="CE740" s="217"/>
      <c r="CF740" s="186"/>
      <c r="CG740" s="186" t="str">
        <f t="shared" si="113"/>
        <v/>
      </c>
      <c r="CH740" s="101"/>
      <c r="CI740" s="101"/>
      <c r="CJ740" s="101"/>
      <c r="CK740" s="101"/>
      <c r="CL740" s="101"/>
      <c r="CM740" s="101"/>
      <c r="CN740" s="101"/>
      <c r="CO740" s="101"/>
      <c r="CP740" s="220" t="str">
        <f>IFERROR(ROUND((SUM(#REF!)),0),"")</f>
        <v/>
      </c>
      <c r="CQ740" s="216"/>
      <c r="CR740" s="222"/>
      <c r="CS740" s="198"/>
      <c r="CT740" s="198"/>
      <c r="CU740" s="198"/>
      <c r="CV740" s="198"/>
      <c r="CW740" s="222"/>
      <c r="CX740" s="272"/>
      <c r="CY740" s="272"/>
      <c r="CZ740" s="272"/>
      <c r="DA740" s="272"/>
      <c r="DB740" s="272"/>
      <c r="DC740" s="272"/>
      <c r="DD740" s="230" t="str">
        <f t="shared" si="114"/>
        <v/>
      </c>
      <c r="DE740" s="273">
        <f t="shared" si="115"/>
        <v>0</v>
      </c>
      <c r="DF740" s="14">
        <f t="shared" si="116"/>
        <v>0</v>
      </c>
      <c r="DG740" s="148" t="str">
        <f t="shared" si="117"/>
        <v/>
      </c>
      <c r="DH740" s="148" t="str">
        <f t="shared" si="118"/>
        <v/>
      </c>
      <c r="DI740" s="273" t="str">
        <f t="shared" si="119"/>
        <v/>
      </c>
      <c r="DJ740" s="264" t="str">
        <f t="shared" si="120"/>
        <v/>
      </c>
      <c r="DK740" s="195"/>
      <c r="DL740" s="14" t="str">
        <f>IFERROR(#REF!-AP740,"")</f>
        <v/>
      </c>
      <c r="DM740" s="195"/>
      <c r="DN740" s="274" t="str">
        <f>IFERROR(#REF!-M740,"")</f>
        <v/>
      </c>
      <c r="DO740" s="186" t="e">
        <f>IF(#REF!&gt;AQ740,0,1)</f>
        <v>#REF!</v>
      </c>
      <c r="DP740" s="186">
        <f t="shared" si="121"/>
        <v>1</v>
      </c>
      <c r="DQ740" s="186">
        <f t="shared" si="122"/>
        <v>1</v>
      </c>
    </row>
    <row r="741" spans="1:121" ht="20.25" hidden="1" customHeight="1" x14ac:dyDescent="0.2">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09"/>
        <v/>
      </c>
      <c r="AO741" s="271" t="str">
        <f t="shared" si="110"/>
        <v/>
      </c>
      <c r="AP741" s="218"/>
      <c r="AQ741" s="219"/>
      <c r="AR741" s="217" t="str">
        <f t="shared" si="111"/>
        <v/>
      </c>
      <c r="AS741" s="217" t="str">
        <f t="shared" si="112"/>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217"/>
      <c r="CA741" s="217"/>
      <c r="CB741" s="217"/>
      <c r="CC741" s="217"/>
      <c r="CD741" s="217"/>
      <c r="CE741" s="217"/>
      <c r="CF741" s="186"/>
      <c r="CG741" s="186" t="str">
        <f t="shared" si="113"/>
        <v/>
      </c>
      <c r="CH741" s="101"/>
      <c r="CI741" s="101"/>
      <c r="CJ741" s="101"/>
      <c r="CK741" s="101"/>
      <c r="CL741" s="101"/>
      <c r="CM741" s="101"/>
      <c r="CN741" s="101"/>
      <c r="CO741" s="101"/>
      <c r="CP741" s="220" t="str">
        <f>IFERROR(ROUND((SUM(#REF!)),0),"")</f>
        <v/>
      </c>
      <c r="CQ741" s="216"/>
      <c r="CR741" s="222"/>
      <c r="CS741" s="198"/>
      <c r="CT741" s="198"/>
      <c r="CU741" s="198"/>
      <c r="CV741" s="198"/>
      <c r="CW741" s="222"/>
      <c r="CX741" s="272"/>
      <c r="CY741" s="272"/>
      <c r="CZ741" s="272"/>
      <c r="DA741" s="272"/>
      <c r="DB741" s="272"/>
      <c r="DC741" s="272"/>
      <c r="DD741" s="230" t="str">
        <f t="shared" si="114"/>
        <v/>
      </c>
      <c r="DE741" s="273">
        <f t="shared" si="115"/>
        <v>0</v>
      </c>
      <c r="DF741" s="14">
        <f t="shared" si="116"/>
        <v>0</v>
      </c>
      <c r="DG741" s="148" t="str">
        <f t="shared" si="117"/>
        <v/>
      </c>
      <c r="DH741" s="148" t="str">
        <f t="shared" si="118"/>
        <v/>
      </c>
      <c r="DI741" s="273" t="str">
        <f t="shared" si="119"/>
        <v/>
      </c>
      <c r="DJ741" s="264" t="str">
        <f t="shared" si="120"/>
        <v/>
      </c>
      <c r="DK741" s="195"/>
      <c r="DL741" s="14" t="str">
        <f>IFERROR(#REF!-AP741,"")</f>
        <v/>
      </c>
      <c r="DM741" s="195"/>
      <c r="DN741" s="274" t="str">
        <f>IFERROR(#REF!-M741,"")</f>
        <v/>
      </c>
      <c r="DO741" s="186" t="e">
        <f>IF(#REF!&gt;AQ741,0,1)</f>
        <v>#REF!</v>
      </c>
      <c r="DP741" s="186">
        <f t="shared" si="121"/>
        <v>1</v>
      </c>
      <c r="DQ741" s="186">
        <f t="shared" si="122"/>
        <v>1</v>
      </c>
    </row>
    <row r="742" spans="1:121" ht="20.25" hidden="1" customHeight="1" x14ac:dyDescent="0.2">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09"/>
        <v/>
      </c>
      <c r="AO742" s="271" t="str">
        <f t="shared" si="110"/>
        <v/>
      </c>
      <c r="AP742" s="218"/>
      <c r="AQ742" s="219"/>
      <c r="AR742" s="217" t="str">
        <f t="shared" si="111"/>
        <v/>
      </c>
      <c r="AS742" s="217" t="str">
        <f t="shared" si="112"/>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217"/>
      <c r="CA742" s="217"/>
      <c r="CB742" s="217"/>
      <c r="CC742" s="217"/>
      <c r="CD742" s="217"/>
      <c r="CE742" s="217"/>
      <c r="CF742" s="186"/>
      <c r="CG742" s="186" t="str">
        <f t="shared" si="113"/>
        <v/>
      </c>
      <c r="CH742" s="101"/>
      <c r="CI742" s="101"/>
      <c r="CJ742" s="101"/>
      <c r="CK742" s="101"/>
      <c r="CL742" s="101"/>
      <c r="CM742" s="101"/>
      <c r="CN742" s="101"/>
      <c r="CO742" s="101"/>
      <c r="CP742" s="220" t="str">
        <f>IFERROR(ROUND((SUM(#REF!)),0),"")</f>
        <v/>
      </c>
      <c r="CQ742" s="216"/>
      <c r="CR742" s="222"/>
      <c r="CS742" s="198"/>
      <c r="CT742" s="198"/>
      <c r="CU742" s="198"/>
      <c r="CV742" s="198"/>
      <c r="CW742" s="222"/>
      <c r="CX742" s="272"/>
      <c r="CY742" s="272"/>
      <c r="CZ742" s="272"/>
      <c r="DA742" s="272"/>
      <c r="DB742" s="272"/>
      <c r="DC742" s="272"/>
      <c r="DD742" s="230" t="str">
        <f t="shared" si="114"/>
        <v/>
      </c>
      <c r="DE742" s="273">
        <f t="shared" si="115"/>
        <v>0</v>
      </c>
      <c r="DF742" s="14">
        <f t="shared" si="116"/>
        <v>0</v>
      </c>
      <c r="DG742" s="148" t="str">
        <f t="shared" si="117"/>
        <v/>
      </c>
      <c r="DH742" s="148" t="str">
        <f t="shared" si="118"/>
        <v/>
      </c>
      <c r="DI742" s="273" t="str">
        <f t="shared" si="119"/>
        <v/>
      </c>
      <c r="DJ742" s="264" t="str">
        <f t="shared" si="120"/>
        <v/>
      </c>
      <c r="DK742" s="195"/>
      <c r="DL742" s="14" t="str">
        <f>IFERROR(#REF!-AP742,"")</f>
        <v/>
      </c>
      <c r="DM742" s="195"/>
      <c r="DN742" s="274" t="str">
        <f>IFERROR(#REF!-M742,"")</f>
        <v/>
      </c>
      <c r="DO742" s="186" t="e">
        <f>IF(#REF!&gt;AQ742,0,1)</f>
        <v>#REF!</v>
      </c>
      <c r="DP742" s="186">
        <f t="shared" si="121"/>
        <v>1</v>
      </c>
      <c r="DQ742" s="186">
        <f t="shared" si="122"/>
        <v>1</v>
      </c>
    </row>
    <row r="743" spans="1:121" ht="20.25" hidden="1" customHeight="1" x14ac:dyDescent="0.2">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09"/>
        <v/>
      </c>
      <c r="AO743" s="271" t="str">
        <f t="shared" si="110"/>
        <v/>
      </c>
      <c r="AP743" s="218"/>
      <c r="AQ743" s="219"/>
      <c r="AR743" s="217" t="str">
        <f t="shared" si="111"/>
        <v/>
      </c>
      <c r="AS743" s="217" t="str">
        <f t="shared" si="112"/>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217"/>
      <c r="CA743" s="217"/>
      <c r="CB743" s="217"/>
      <c r="CC743" s="217"/>
      <c r="CD743" s="217"/>
      <c r="CE743" s="217"/>
      <c r="CF743" s="186"/>
      <c r="CG743" s="186" t="str">
        <f t="shared" si="113"/>
        <v/>
      </c>
      <c r="CH743" s="101"/>
      <c r="CI743" s="101"/>
      <c r="CJ743" s="101"/>
      <c r="CK743" s="101"/>
      <c r="CL743" s="101"/>
      <c r="CM743" s="101"/>
      <c r="CN743" s="101"/>
      <c r="CO743" s="101"/>
      <c r="CP743" s="220" t="str">
        <f>IFERROR(ROUND((SUM(#REF!)),0),"")</f>
        <v/>
      </c>
      <c r="CQ743" s="216"/>
      <c r="CR743" s="222"/>
      <c r="CS743" s="198"/>
      <c r="CT743" s="198"/>
      <c r="CU743" s="198"/>
      <c r="CV743" s="198"/>
      <c r="CW743" s="222"/>
      <c r="CX743" s="272"/>
      <c r="CY743" s="272"/>
      <c r="CZ743" s="272"/>
      <c r="DA743" s="272"/>
      <c r="DB743" s="272"/>
      <c r="DC743" s="272"/>
      <c r="DD743" s="230" t="str">
        <f t="shared" si="114"/>
        <v/>
      </c>
      <c r="DE743" s="273">
        <f t="shared" si="115"/>
        <v>0</v>
      </c>
      <c r="DF743" s="14">
        <f t="shared" si="116"/>
        <v>0</v>
      </c>
      <c r="DG743" s="148" t="str">
        <f t="shared" si="117"/>
        <v/>
      </c>
      <c r="DH743" s="148" t="str">
        <f t="shared" si="118"/>
        <v/>
      </c>
      <c r="DI743" s="273" t="str">
        <f t="shared" si="119"/>
        <v/>
      </c>
      <c r="DJ743" s="264" t="str">
        <f t="shared" si="120"/>
        <v/>
      </c>
      <c r="DK743" s="195"/>
      <c r="DL743" s="14" t="str">
        <f>IFERROR(#REF!-AP743,"")</f>
        <v/>
      </c>
      <c r="DM743" s="195"/>
      <c r="DN743" s="274" t="str">
        <f>IFERROR(#REF!-M743,"")</f>
        <v/>
      </c>
      <c r="DO743" s="186" t="e">
        <f>IF(#REF!&gt;AQ743,0,1)</f>
        <v>#REF!</v>
      </c>
      <c r="DP743" s="186">
        <f t="shared" si="121"/>
        <v>1</v>
      </c>
      <c r="DQ743" s="186">
        <f t="shared" si="122"/>
        <v>1</v>
      </c>
    </row>
    <row r="744" spans="1:121" ht="20.25" hidden="1" customHeight="1" x14ac:dyDescent="0.2">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09"/>
        <v/>
      </c>
      <c r="AO744" s="271" t="str">
        <f t="shared" si="110"/>
        <v/>
      </c>
      <c r="AP744" s="218"/>
      <c r="AQ744" s="219"/>
      <c r="AR744" s="217" t="str">
        <f t="shared" si="111"/>
        <v/>
      </c>
      <c r="AS744" s="217" t="str">
        <f t="shared" si="112"/>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217"/>
      <c r="CA744" s="217"/>
      <c r="CB744" s="217"/>
      <c r="CC744" s="217"/>
      <c r="CD744" s="217"/>
      <c r="CE744" s="217"/>
      <c r="CF744" s="186"/>
      <c r="CG744" s="186" t="str">
        <f t="shared" si="113"/>
        <v/>
      </c>
      <c r="CH744" s="101"/>
      <c r="CI744" s="101"/>
      <c r="CJ744" s="101"/>
      <c r="CK744" s="101"/>
      <c r="CL744" s="101"/>
      <c r="CM744" s="101"/>
      <c r="CN744" s="101"/>
      <c r="CO744" s="101"/>
      <c r="CP744" s="220" t="str">
        <f>IFERROR(ROUND((SUM(#REF!)),0),"")</f>
        <v/>
      </c>
      <c r="CQ744" s="216"/>
      <c r="CR744" s="222"/>
      <c r="CS744" s="198"/>
      <c r="CT744" s="198"/>
      <c r="CU744" s="198"/>
      <c r="CV744" s="198"/>
      <c r="CW744" s="222"/>
      <c r="CX744" s="272"/>
      <c r="CY744" s="272"/>
      <c r="CZ744" s="272"/>
      <c r="DA744" s="272"/>
      <c r="DB744" s="272"/>
      <c r="DC744" s="272"/>
      <c r="DD744" s="230" t="str">
        <f t="shared" si="114"/>
        <v/>
      </c>
      <c r="DE744" s="273">
        <f t="shared" si="115"/>
        <v>0</v>
      </c>
      <c r="DF744" s="14">
        <f t="shared" si="116"/>
        <v>0</v>
      </c>
      <c r="DG744" s="148" t="str">
        <f t="shared" si="117"/>
        <v/>
      </c>
      <c r="DH744" s="148" t="str">
        <f t="shared" si="118"/>
        <v/>
      </c>
      <c r="DI744" s="273" t="str">
        <f t="shared" si="119"/>
        <v/>
      </c>
      <c r="DJ744" s="264" t="str">
        <f t="shared" si="120"/>
        <v/>
      </c>
      <c r="DK744" s="195"/>
      <c r="DL744" s="14" t="str">
        <f>IFERROR(#REF!-AP744,"")</f>
        <v/>
      </c>
      <c r="DM744" s="195"/>
      <c r="DN744" s="274" t="str">
        <f>IFERROR(#REF!-M744,"")</f>
        <v/>
      </c>
      <c r="DO744" s="186" t="e">
        <f>IF(#REF!&gt;AQ744,0,1)</f>
        <v>#REF!</v>
      </c>
      <c r="DP744" s="186">
        <f t="shared" si="121"/>
        <v>1</v>
      </c>
      <c r="DQ744" s="186">
        <f t="shared" si="122"/>
        <v>1</v>
      </c>
    </row>
    <row r="745" spans="1:121" ht="20.25" hidden="1" customHeight="1" x14ac:dyDescent="0.2">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09"/>
        <v/>
      </c>
      <c r="AO745" s="271" t="str">
        <f t="shared" si="110"/>
        <v/>
      </c>
      <c r="AP745" s="218"/>
      <c r="AQ745" s="219"/>
      <c r="AR745" s="217" t="str">
        <f t="shared" si="111"/>
        <v/>
      </c>
      <c r="AS745" s="217" t="str">
        <f t="shared" si="112"/>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217"/>
      <c r="CA745" s="217"/>
      <c r="CB745" s="217"/>
      <c r="CC745" s="217"/>
      <c r="CD745" s="217"/>
      <c r="CE745" s="217"/>
      <c r="CF745" s="186"/>
      <c r="CG745" s="186" t="str">
        <f t="shared" si="113"/>
        <v/>
      </c>
      <c r="CH745" s="101"/>
      <c r="CI745" s="101"/>
      <c r="CJ745" s="101"/>
      <c r="CK745" s="101"/>
      <c r="CL745" s="101"/>
      <c r="CM745" s="101"/>
      <c r="CN745" s="101"/>
      <c r="CO745" s="101"/>
      <c r="CP745" s="220" t="str">
        <f>IFERROR(ROUND((SUM(#REF!)),0),"")</f>
        <v/>
      </c>
      <c r="CQ745" s="216"/>
      <c r="CR745" s="222"/>
      <c r="CS745" s="198"/>
      <c r="CT745" s="198"/>
      <c r="CU745" s="198"/>
      <c r="CV745" s="198"/>
      <c r="CW745" s="222"/>
      <c r="CX745" s="272"/>
      <c r="CY745" s="272"/>
      <c r="CZ745" s="272"/>
      <c r="DA745" s="272"/>
      <c r="DB745" s="272"/>
      <c r="DC745" s="272"/>
      <c r="DD745" s="230" t="str">
        <f t="shared" si="114"/>
        <v/>
      </c>
      <c r="DE745" s="273">
        <f t="shared" si="115"/>
        <v>0</v>
      </c>
      <c r="DF745" s="14">
        <f t="shared" si="116"/>
        <v>0</v>
      </c>
      <c r="DG745" s="148" t="str">
        <f t="shared" si="117"/>
        <v/>
      </c>
      <c r="DH745" s="148" t="str">
        <f t="shared" si="118"/>
        <v/>
      </c>
      <c r="DI745" s="273" t="str">
        <f t="shared" si="119"/>
        <v/>
      </c>
      <c r="DJ745" s="264" t="str">
        <f t="shared" si="120"/>
        <v/>
      </c>
      <c r="DK745" s="195"/>
      <c r="DL745" s="14" t="str">
        <f>IFERROR(#REF!-AP745,"")</f>
        <v/>
      </c>
      <c r="DM745" s="195"/>
      <c r="DN745" s="274" t="str">
        <f>IFERROR(#REF!-M745,"")</f>
        <v/>
      </c>
      <c r="DO745" s="186" t="e">
        <f>IF(#REF!&gt;AQ745,0,1)</f>
        <v>#REF!</v>
      </c>
      <c r="DP745" s="186">
        <f t="shared" si="121"/>
        <v>1</v>
      </c>
      <c r="DQ745" s="186">
        <f t="shared" si="122"/>
        <v>1</v>
      </c>
    </row>
    <row r="746" spans="1:121" ht="20.25" hidden="1" customHeight="1" x14ac:dyDescent="0.2">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09"/>
        <v/>
      </c>
      <c r="AO746" s="271" t="str">
        <f t="shared" si="110"/>
        <v/>
      </c>
      <c r="AP746" s="218"/>
      <c r="AQ746" s="219"/>
      <c r="AR746" s="217" t="str">
        <f t="shared" si="111"/>
        <v/>
      </c>
      <c r="AS746" s="217" t="str">
        <f t="shared" si="112"/>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217"/>
      <c r="CA746" s="217"/>
      <c r="CB746" s="217"/>
      <c r="CC746" s="217"/>
      <c r="CD746" s="217"/>
      <c r="CE746" s="217"/>
      <c r="CF746" s="186"/>
      <c r="CG746" s="186" t="str">
        <f t="shared" si="113"/>
        <v/>
      </c>
      <c r="CH746" s="101"/>
      <c r="CI746" s="101"/>
      <c r="CJ746" s="101"/>
      <c r="CK746" s="101"/>
      <c r="CL746" s="101"/>
      <c r="CM746" s="101"/>
      <c r="CN746" s="101"/>
      <c r="CO746" s="101"/>
      <c r="CP746" s="220" t="str">
        <f>IFERROR(ROUND((SUM(#REF!)),0),"")</f>
        <v/>
      </c>
      <c r="CQ746" s="216"/>
      <c r="CR746" s="222"/>
      <c r="CS746" s="198"/>
      <c r="CT746" s="198"/>
      <c r="CU746" s="198"/>
      <c r="CV746" s="198"/>
      <c r="CW746" s="222"/>
      <c r="CX746" s="272"/>
      <c r="CY746" s="272"/>
      <c r="CZ746" s="272"/>
      <c r="DA746" s="272"/>
      <c r="DB746" s="272"/>
      <c r="DC746" s="272"/>
      <c r="DD746" s="230" t="str">
        <f t="shared" si="114"/>
        <v/>
      </c>
      <c r="DE746" s="273">
        <f t="shared" si="115"/>
        <v>0</v>
      </c>
      <c r="DF746" s="14">
        <f t="shared" si="116"/>
        <v>0</v>
      </c>
      <c r="DG746" s="148" t="str">
        <f t="shared" si="117"/>
        <v/>
      </c>
      <c r="DH746" s="148" t="str">
        <f t="shared" si="118"/>
        <v/>
      </c>
      <c r="DI746" s="273" t="str">
        <f t="shared" si="119"/>
        <v/>
      </c>
      <c r="DJ746" s="264" t="str">
        <f t="shared" si="120"/>
        <v/>
      </c>
      <c r="DK746" s="195"/>
      <c r="DL746" s="14" t="str">
        <f>IFERROR(#REF!-AP746,"")</f>
        <v/>
      </c>
      <c r="DM746" s="195"/>
      <c r="DN746" s="274" t="str">
        <f>IFERROR(#REF!-M746,"")</f>
        <v/>
      </c>
      <c r="DO746" s="186" t="e">
        <f>IF(#REF!&gt;AQ746,0,1)</f>
        <v>#REF!</v>
      </c>
      <c r="DP746" s="186">
        <f t="shared" si="121"/>
        <v>1</v>
      </c>
      <c r="DQ746" s="186">
        <f t="shared" si="122"/>
        <v>1</v>
      </c>
    </row>
    <row r="747" spans="1:121" ht="20.25" hidden="1" customHeight="1" x14ac:dyDescent="0.2">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09"/>
        <v/>
      </c>
      <c r="AO747" s="271" t="str">
        <f t="shared" si="110"/>
        <v/>
      </c>
      <c r="AP747" s="218"/>
      <c r="AQ747" s="219"/>
      <c r="AR747" s="217" t="str">
        <f t="shared" si="111"/>
        <v/>
      </c>
      <c r="AS747" s="217" t="str">
        <f t="shared" si="112"/>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217"/>
      <c r="CA747" s="217"/>
      <c r="CB747" s="217"/>
      <c r="CC747" s="217"/>
      <c r="CD747" s="217"/>
      <c r="CE747" s="217"/>
      <c r="CF747" s="186"/>
      <c r="CG747" s="186" t="str">
        <f t="shared" si="113"/>
        <v/>
      </c>
      <c r="CH747" s="101"/>
      <c r="CI747" s="101"/>
      <c r="CJ747" s="101"/>
      <c r="CK747" s="101"/>
      <c r="CL747" s="101"/>
      <c r="CM747" s="101"/>
      <c r="CN747" s="101"/>
      <c r="CO747" s="101"/>
      <c r="CP747" s="220" t="str">
        <f>IFERROR(ROUND((SUM(#REF!)),0),"")</f>
        <v/>
      </c>
      <c r="CQ747" s="216"/>
      <c r="CR747" s="222"/>
      <c r="CS747" s="198"/>
      <c r="CT747" s="198"/>
      <c r="CU747" s="198"/>
      <c r="CV747" s="198"/>
      <c r="CW747" s="222"/>
      <c r="CX747" s="272"/>
      <c r="CY747" s="272"/>
      <c r="CZ747" s="272"/>
      <c r="DA747" s="272"/>
      <c r="DB747" s="272"/>
      <c r="DC747" s="272"/>
      <c r="DD747" s="230" t="str">
        <f t="shared" si="114"/>
        <v/>
      </c>
      <c r="DE747" s="273">
        <f t="shared" si="115"/>
        <v>0</v>
      </c>
      <c r="DF747" s="14">
        <f t="shared" si="116"/>
        <v>0</v>
      </c>
      <c r="DG747" s="148" t="str">
        <f t="shared" si="117"/>
        <v/>
      </c>
      <c r="DH747" s="148" t="str">
        <f t="shared" si="118"/>
        <v/>
      </c>
      <c r="DI747" s="273" t="str">
        <f t="shared" si="119"/>
        <v/>
      </c>
      <c r="DJ747" s="264" t="str">
        <f t="shared" si="120"/>
        <v/>
      </c>
      <c r="DK747" s="195"/>
      <c r="DL747" s="14" t="str">
        <f>IFERROR(#REF!-AP747,"")</f>
        <v/>
      </c>
      <c r="DM747" s="195"/>
      <c r="DN747" s="274" t="str">
        <f>IFERROR(#REF!-M747,"")</f>
        <v/>
      </c>
      <c r="DO747" s="186" t="e">
        <f>IF(#REF!&gt;AQ747,0,1)</f>
        <v>#REF!</v>
      </c>
      <c r="DP747" s="186">
        <f t="shared" si="121"/>
        <v>1</v>
      </c>
      <c r="DQ747" s="186">
        <f t="shared" si="122"/>
        <v>1</v>
      </c>
    </row>
    <row r="748" spans="1:121" ht="20.25" hidden="1" customHeight="1" x14ac:dyDescent="0.2">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09"/>
        <v/>
      </c>
      <c r="AO748" s="271" t="str">
        <f t="shared" si="110"/>
        <v/>
      </c>
      <c r="AP748" s="218"/>
      <c r="AQ748" s="219"/>
      <c r="AR748" s="217" t="str">
        <f t="shared" si="111"/>
        <v/>
      </c>
      <c r="AS748" s="217" t="str">
        <f t="shared" si="112"/>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217"/>
      <c r="CA748" s="217"/>
      <c r="CB748" s="217"/>
      <c r="CC748" s="217"/>
      <c r="CD748" s="217"/>
      <c r="CE748" s="217"/>
      <c r="CF748" s="186"/>
      <c r="CG748" s="186" t="str">
        <f t="shared" si="113"/>
        <v/>
      </c>
      <c r="CH748" s="101"/>
      <c r="CI748" s="101"/>
      <c r="CJ748" s="101"/>
      <c r="CK748" s="101"/>
      <c r="CL748" s="101"/>
      <c r="CM748" s="101"/>
      <c r="CN748" s="101"/>
      <c r="CO748" s="101"/>
      <c r="CP748" s="220" t="str">
        <f>IFERROR(ROUND((SUM(#REF!)),0),"")</f>
        <v/>
      </c>
      <c r="CQ748" s="216"/>
      <c r="CR748" s="222"/>
      <c r="CS748" s="198"/>
      <c r="CT748" s="198"/>
      <c r="CU748" s="198"/>
      <c r="CV748" s="198"/>
      <c r="CW748" s="222"/>
      <c r="CX748" s="272"/>
      <c r="CY748" s="272"/>
      <c r="CZ748" s="272"/>
      <c r="DA748" s="272"/>
      <c r="DB748" s="272"/>
      <c r="DC748" s="272"/>
      <c r="DD748" s="230" t="str">
        <f t="shared" si="114"/>
        <v/>
      </c>
      <c r="DE748" s="273">
        <f t="shared" si="115"/>
        <v>0</v>
      </c>
      <c r="DF748" s="14">
        <f t="shared" si="116"/>
        <v>0</v>
      </c>
      <c r="DG748" s="148" t="str">
        <f t="shared" si="117"/>
        <v/>
      </c>
      <c r="DH748" s="148" t="str">
        <f t="shared" si="118"/>
        <v/>
      </c>
      <c r="DI748" s="273" t="str">
        <f t="shared" si="119"/>
        <v/>
      </c>
      <c r="DJ748" s="264" t="str">
        <f t="shared" si="120"/>
        <v/>
      </c>
      <c r="DK748" s="195"/>
      <c r="DL748" s="14" t="str">
        <f>IFERROR(#REF!-AP748,"")</f>
        <v/>
      </c>
      <c r="DM748" s="195"/>
      <c r="DN748" s="274" t="str">
        <f>IFERROR(#REF!-M748,"")</f>
        <v/>
      </c>
      <c r="DO748" s="186" t="e">
        <f>IF(#REF!&gt;AQ748,0,1)</f>
        <v>#REF!</v>
      </c>
      <c r="DP748" s="186">
        <f t="shared" si="121"/>
        <v>1</v>
      </c>
      <c r="DQ748" s="186">
        <f t="shared" si="122"/>
        <v>1</v>
      </c>
    </row>
    <row r="749" spans="1:121" ht="20.25" hidden="1" customHeight="1" x14ac:dyDescent="0.2">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09"/>
        <v/>
      </c>
      <c r="AO749" s="271" t="str">
        <f t="shared" si="110"/>
        <v/>
      </c>
      <c r="AP749" s="218"/>
      <c r="AQ749" s="219"/>
      <c r="AR749" s="217" t="str">
        <f t="shared" si="111"/>
        <v/>
      </c>
      <c r="AS749" s="217" t="str">
        <f t="shared" si="112"/>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217"/>
      <c r="CA749" s="217"/>
      <c r="CB749" s="217"/>
      <c r="CC749" s="217"/>
      <c r="CD749" s="217"/>
      <c r="CE749" s="217"/>
      <c r="CF749" s="186"/>
      <c r="CG749" s="186" t="str">
        <f t="shared" si="113"/>
        <v/>
      </c>
      <c r="CH749" s="101"/>
      <c r="CI749" s="101"/>
      <c r="CJ749" s="101"/>
      <c r="CK749" s="101"/>
      <c r="CL749" s="101"/>
      <c r="CM749" s="101"/>
      <c r="CN749" s="101"/>
      <c r="CO749" s="101"/>
      <c r="CP749" s="220" t="str">
        <f>IFERROR(ROUND((SUM(#REF!)),0),"")</f>
        <v/>
      </c>
      <c r="CQ749" s="216"/>
      <c r="CR749" s="222"/>
      <c r="CS749" s="198"/>
      <c r="CT749" s="198"/>
      <c r="CU749" s="198"/>
      <c r="CV749" s="198"/>
      <c r="CW749" s="222"/>
      <c r="CX749" s="272"/>
      <c r="CY749" s="272"/>
      <c r="CZ749" s="272"/>
      <c r="DA749" s="272"/>
      <c r="DB749" s="272"/>
      <c r="DC749" s="272"/>
      <c r="DD749" s="230" t="str">
        <f t="shared" si="114"/>
        <v/>
      </c>
      <c r="DE749" s="273">
        <f t="shared" si="115"/>
        <v>0</v>
      </c>
      <c r="DF749" s="14">
        <f t="shared" si="116"/>
        <v>0</v>
      </c>
      <c r="DG749" s="148" t="str">
        <f t="shared" si="117"/>
        <v/>
      </c>
      <c r="DH749" s="148" t="str">
        <f t="shared" si="118"/>
        <v/>
      </c>
      <c r="DI749" s="273" t="str">
        <f t="shared" si="119"/>
        <v/>
      </c>
      <c r="DJ749" s="264" t="str">
        <f t="shared" si="120"/>
        <v/>
      </c>
      <c r="DK749" s="195"/>
      <c r="DL749" s="14" t="str">
        <f>IFERROR(#REF!-AP749,"")</f>
        <v/>
      </c>
      <c r="DM749" s="195"/>
      <c r="DN749" s="274" t="str">
        <f>IFERROR(#REF!-M749,"")</f>
        <v/>
      </c>
      <c r="DO749" s="186" t="e">
        <f>IF(#REF!&gt;AQ749,0,1)</f>
        <v>#REF!</v>
      </c>
      <c r="DP749" s="186">
        <f t="shared" si="121"/>
        <v>1</v>
      </c>
      <c r="DQ749" s="186">
        <f t="shared" si="122"/>
        <v>1</v>
      </c>
    </row>
    <row r="750" spans="1:121" ht="20.25" hidden="1" customHeight="1" x14ac:dyDescent="0.2">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09"/>
        <v/>
      </c>
      <c r="AO750" s="271" t="str">
        <f t="shared" si="110"/>
        <v/>
      </c>
      <c r="AP750" s="218"/>
      <c r="AQ750" s="219"/>
      <c r="AR750" s="217" t="str">
        <f t="shared" si="111"/>
        <v/>
      </c>
      <c r="AS750" s="217" t="str">
        <f t="shared" si="112"/>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217"/>
      <c r="CA750" s="217"/>
      <c r="CB750" s="217"/>
      <c r="CC750" s="217"/>
      <c r="CD750" s="217"/>
      <c r="CE750" s="217"/>
      <c r="CF750" s="186"/>
      <c r="CG750" s="186" t="str">
        <f t="shared" si="113"/>
        <v/>
      </c>
      <c r="CH750" s="101"/>
      <c r="CI750" s="101"/>
      <c r="CJ750" s="101"/>
      <c r="CK750" s="101"/>
      <c r="CL750" s="101"/>
      <c r="CM750" s="101"/>
      <c r="CN750" s="101"/>
      <c r="CO750" s="101"/>
      <c r="CP750" s="220" t="str">
        <f>IFERROR(ROUND((SUM(#REF!)),0),"")</f>
        <v/>
      </c>
      <c r="CQ750" s="216"/>
      <c r="CR750" s="222"/>
      <c r="CS750" s="198"/>
      <c r="CT750" s="198"/>
      <c r="CU750" s="198"/>
      <c r="CV750" s="198"/>
      <c r="CW750" s="222"/>
      <c r="CX750" s="272"/>
      <c r="CY750" s="272"/>
      <c r="CZ750" s="272"/>
      <c r="DA750" s="272"/>
      <c r="DB750" s="272"/>
      <c r="DC750" s="272"/>
      <c r="DD750" s="230" t="str">
        <f t="shared" si="114"/>
        <v/>
      </c>
      <c r="DE750" s="273">
        <f t="shared" si="115"/>
        <v>0</v>
      </c>
      <c r="DF750" s="14">
        <f t="shared" si="116"/>
        <v>0</v>
      </c>
      <c r="DG750" s="148" t="str">
        <f t="shared" si="117"/>
        <v/>
      </c>
      <c r="DH750" s="148" t="str">
        <f t="shared" si="118"/>
        <v/>
      </c>
      <c r="DI750" s="273" t="str">
        <f t="shared" si="119"/>
        <v/>
      </c>
      <c r="DJ750" s="264" t="str">
        <f t="shared" si="120"/>
        <v/>
      </c>
      <c r="DK750" s="195"/>
      <c r="DL750" s="14" t="str">
        <f>IFERROR(#REF!-AP750,"")</f>
        <v/>
      </c>
      <c r="DM750" s="195"/>
      <c r="DN750" s="274" t="str">
        <f>IFERROR(#REF!-M750,"")</f>
        <v/>
      </c>
      <c r="DO750" s="186" t="e">
        <f>IF(#REF!&gt;AQ750,0,1)</f>
        <v>#REF!</v>
      </c>
      <c r="DP750" s="186">
        <f t="shared" si="121"/>
        <v>1</v>
      </c>
      <c r="DQ750" s="186">
        <f t="shared" si="122"/>
        <v>1</v>
      </c>
    </row>
    <row r="751" spans="1:121" ht="20.25" hidden="1" customHeight="1" x14ac:dyDescent="0.2">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09"/>
        <v/>
      </c>
      <c r="AO751" s="271" t="str">
        <f t="shared" si="110"/>
        <v/>
      </c>
      <c r="AP751" s="218"/>
      <c r="AQ751" s="219"/>
      <c r="AR751" s="217" t="str">
        <f t="shared" si="111"/>
        <v/>
      </c>
      <c r="AS751" s="217" t="str">
        <f t="shared" si="112"/>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217"/>
      <c r="CA751" s="217"/>
      <c r="CB751" s="217"/>
      <c r="CC751" s="217"/>
      <c r="CD751" s="217"/>
      <c r="CE751" s="217"/>
      <c r="CF751" s="186"/>
      <c r="CG751" s="186" t="str">
        <f t="shared" si="113"/>
        <v/>
      </c>
      <c r="CH751" s="101"/>
      <c r="CI751" s="101"/>
      <c r="CJ751" s="101"/>
      <c r="CK751" s="101"/>
      <c r="CL751" s="101"/>
      <c r="CM751" s="101"/>
      <c r="CN751" s="101"/>
      <c r="CO751" s="101"/>
      <c r="CP751" s="220" t="str">
        <f>IFERROR(ROUND((SUM(#REF!)),0),"")</f>
        <v/>
      </c>
      <c r="CQ751" s="216"/>
      <c r="CR751" s="222"/>
      <c r="CS751" s="198"/>
      <c r="CT751" s="198"/>
      <c r="CU751" s="198"/>
      <c r="CV751" s="198"/>
      <c r="CW751" s="222"/>
      <c r="CX751" s="272"/>
      <c r="CY751" s="272"/>
      <c r="CZ751" s="272"/>
      <c r="DA751" s="272"/>
      <c r="DB751" s="272"/>
      <c r="DC751" s="272"/>
      <c r="DD751" s="230" t="str">
        <f t="shared" si="114"/>
        <v/>
      </c>
      <c r="DE751" s="273">
        <f t="shared" si="115"/>
        <v>0</v>
      </c>
      <c r="DF751" s="14">
        <f t="shared" si="116"/>
        <v>0</v>
      </c>
      <c r="DG751" s="148" t="str">
        <f t="shared" si="117"/>
        <v/>
      </c>
      <c r="DH751" s="148" t="str">
        <f t="shared" si="118"/>
        <v/>
      </c>
      <c r="DI751" s="273" t="str">
        <f t="shared" si="119"/>
        <v/>
      </c>
      <c r="DJ751" s="264" t="str">
        <f t="shared" si="120"/>
        <v/>
      </c>
      <c r="DK751" s="195"/>
      <c r="DL751" s="14" t="str">
        <f>IFERROR(#REF!-AP751,"")</f>
        <v/>
      </c>
      <c r="DM751" s="195"/>
      <c r="DN751" s="274" t="str">
        <f>IFERROR(#REF!-M751,"")</f>
        <v/>
      </c>
      <c r="DO751" s="186" t="e">
        <f>IF(#REF!&gt;AQ751,0,1)</f>
        <v>#REF!</v>
      </c>
      <c r="DP751" s="186">
        <f t="shared" si="121"/>
        <v>1</v>
      </c>
      <c r="DQ751" s="186">
        <f t="shared" si="122"/>
        <v>1</v>
      </c>
    </row>
    <row r="752" spans="1:121" ht="20.25" hidden="1" customHeight="1" x14ac:dyDescent="0.2">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09"/>
        <v/>
      </c>
      <c r="AO752" s="271" t="str">
        <f t="shared" si="110"/>
        <v/>
      </c>
      <c r="AP752" s="218"/>
      <c r="AQ752" s="219"/>
      <c r="AR752" s="217" t="str">
        <f t="shared" si="111"/>
        <v/>
      </c>
      <c r="AS752" s="217" t="str">
        <f t="shared" si="112"/>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217"/>
      <c r="CA752" s="217"/>
      <c r="CB752" s="217"/>
      <c r="CC752" s="217"/>
      <c r="CD752" s="217"/>
      <c r="CE752" s="217"/>
      <c r="CF752" s="186"/>
      <c r="CG752" s="186" t="str">
        <f t="shared" si="113"/>
        <v/>
      </c>
      <c r="CH752" s="101"/>
      <c r="CI752" s="101"/>
      <c r="CJ752" s="101"/>
      <c r="CK752" s="101"/>
      <c r="CL752" s="101"/>
      <c r="CM752" s="101"/>
      <c r="CN752" s="101"/>
      <c r="CO752" s="101"/>
      <c r="CP752" s="220" t="str">
        <f>IFERROR(ROUND((SUM(#REF!)),0),"")</f>
        <v/>
      </c>
      <c r="CQ752" s="216"/>
      <c r="CR752" s="222"/>
      <c r="CS752" s="198"/>
      <c r="CT752" s="198"/>
      <c r="CU752" s="198"/>
      <c r="CV752" s="198"/>
      <c r="CW752" s="222"/>
      <c r="CX752" s="272"/>
      <c r="CY752" s="272"/>
      <c r="CZ752" s="272"/>
      <c r="DA752" s="272"/>
      <c r="DB752" s="272"/>
      <c r="DC752" s="272"/>
      <c r="DD752" s="230" t="str">
        <f t="shared" si="114"/>
        <v/>
      </c>
      <c r="DE752" s="273">
        <f t="shared" si="115"/>
        <v>0</v>
      </c>
      <c r="DF752" s="14">
        <f t="shared" si="116"/>
        <v>0</v>
      </c>
      <c r="DG752" s="148" t="str">
        <f t="shared" si="117"/>
        <v/>
      </c>
      <c r="DH752" s="148" t="str">
        <f t="shared" si="118"/>
        <v/>
      </c>
      <c r="DI752" s="273" t="str">
        <f t="shared" si="119"/>
        <v/>
      </c>
      <c r="DJ752" s="264" t="str">
        <f t="shared" si="120"/>
        <v/>
      </c>
      <c r="DK752" s="195"/>
      <c r="DL752" s="14" t="str">
        <f>IFERROR(#REF!-AP752,"")</f>
        <v/>
      </c>
      <c r="DM752" s="195"/>
      <c r="DN752" s="274" t="str">
        <f>IFERROR(#REF!-M752,"")</f>
        <v/>
      </c>
      <c r="DO752" s="186" t="e">
        <f>IF(#REF!&gt;AQ752,0,1)</f>
        <v>#REF!</v>
      </c>
      <c r="DP752" s="186">
        <f t="shared" si="121"/>
        <v>1</v>
      </c>
      <c r="DQ752" s="186">
        <f t="shared" si="122"/>
        <v>1</v>
      </c>
    </row>
    <row r="753" spans="1:121" ht="20.25" hidden="1" customHeight="1" x14ac:dyDescent="0.2">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09"/>
        <v/>
      </c>
      <c r="AO753" s="271" t="str">
        <f t="shared" si="110"/>
        <v/>
      </c>
      <c r="AP753" s="218"/>
      <c r="AQ753" s="219"/>
      <c r="AR753" s="217" t="str">
        <f t="shared" si="111"/>
        <v/>
      </c>
      <c r="AS753" s="217" t="str">
        <f t="shared" si="112"/>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217"/>
      <c r="CA753" s="217"/>
      <c r="CB753" s="217"/>
      <c r="CC753" s="217"/>
      <c r="CD753" s="217"/>
      <c r="CE753" s="217"/>
      <c r="CF753" s="186"/>
      <c r="CG753" s="186" t="str">
        <f t="shared" si="113"/>
        <v/>
      </c>
      <c r="CH753" s="101"/>
      <c r="CI753" s="101"/>
      <c r="CJ753" s="101"/>
      <c r="CK753" s="101"/>
      <c r="CL753" s="101"/>
      <c r="CM753" s="101"/>
      <c r="CN753" s="101"/>
      <c r="CO753" s="101"/>
      <c r="CP753" s="220" t="str">
        <f>IFERROR(ROUND((SUM(#REF!)),0),"")</f>
        <v/>
      </c>
      <c r="CQ753" s="216"/>
      <c r="CR753" s="222"/>
      <c r="CS753" s="198"/>
      <c r="CT753" s="198"/>
      <c r="CU753" s="198"/>
      <c r="CV753" s="198"/>
      <c r="CW753" s="222"/>
      <c r="CX753" s="272"/>
      <c r="CY753" s="272"/>
      <c r="CZ753" s="272"/>
      <c r="DA753" s="272"/>
      <c r="DB753" s="272"/>
      <c r="DC753" s="272"/>
      <c r="DD753" s="230" t="str">
        <f t="shared" si="114"/>
        <v/>
      </c>
      <c r="DE753" s="273">
        <f t="shared" si="115"/>
        <v>0</v>
      </c>
      <c r="DF753" s="14">
        <f t="shared" si="116"/>
        <v>0</v>
      </c>
      <c r="DG753" s="148" t="str">
        <f t="shared" si="117"/>
        <v/>
      </c>
      <c r="DH753" s="148" t="str">
        <f t="shared" si="118"/>
        <v/>
      </c>
      <c r="DI753" s="273" t="str">
        <f t="shared" si="119"/>
        <v/>
      </c>
      <c r="DJ753" s="264" t="str">
        <f t="shared" si="120"/>
        <v/>
      </c>
      <c r="DK753" s="195"/>
      <c r="DL753" s="14" t="str">
        <f>IFERROR(#REF!-AP753,"")</f>
        <v/>
      </c>
      <c r="DM753" s="195"/>
      <c r="DN753" s="274" t="str">
        <f>IFERROR(#REF!-M753,"")</f>
        <v/>
      </c>
      <c r="DO753" s="186" t="e">
        <f>IF(#REF!&gt;AQ753,0,1)</f>
        <v>#REF!</v>
      </c>
      <c r="DP753" s="186">
        <f t="shared" si="121"/>
        <v>1</v>
      </c>
      <c r="DQ753" s="186">
        <f t="shared" si="122"/>
        <v>1</v>
      </c>
    </row>
    <row r="754" spans="1:121" ht="20.25" hidden="1" customHeight="1" x14ac:dyDescent="0.2">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09"/>
        <v/>
      </c>
      <c r="AO754" s="271" t="str">
        <f t="shared" si="110"/>
        <v/>
      </c>
      <c r="AP754" s="218"/>
      <c r="AQ754" s="219"/>
      <c r="AR754" s="217" t="str">
        <f t="shared" si="111"/>
        <v/>
      </c>
      <c r="AS754" s="217" t="str">
        <f t="shared" si="112"/>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217"/>
      <c r="CA754" s="217"/>
      <c r="CB754" s="217"/>
      <c r="CC754" s="217"/>
      <c r="CD754" s="217"/>
      <c r="CE754" s="217"/>
      <c r="CF754" s="186"/>
      <c r="CG754" s="186" t="str">
        <f t="shared" si="113"/>
        <v/>
      </c>
      <c r="CH754" s="101"/>
      <c r="CI754" s="101"/>
      <c r="CJ754" s="101"/>
      <c r="CK754" s="101"/>
      <c r="CL754" s="101"/>
      <c r="CM754" s="101"/>
      <c r="CN754" s="101"/>
      <c r="CO754" s="101"/>
      <c r="CP754" s="220" t="str">
        <f>IFERROR(ROUND((SUM(#REF!)),0),"")</f>
        <v/>
      </c>
      <c r="CQ754" s="216"/>
      <c r="CR754" s="222"/>
      <c r="CS754" s="198"/>
      <c r="CT754" s="198"/>
      <c r="CU754" s="198"/>
      <c r="CV754" s="198"/>
      <c r="CW754" s="222"/>
      <c r="CX754" s="272"/>
      <c r="CY754" s="272"/>
      <c r="CZ754" s="272"/>
      <c r="DA754" s="272"/>
      <c r="DB754" s="272"/>
      <c r="DC754" s="272"/>
      <c r="DD754" s="230" t="str">
        <f t="shared" si="114"/>
        <v/>
      </c>
      <c r="DE754" s="273">
        <f t="shared" si="115"/>
        <v>0</v>
      </c>
      <c r="DF754" s="14">
        <f t="shared" si="116"/>
        <v>0</v>
      </c>
      <c r="DG754" s="148" t="str">
        <f t="shared" si="117"/>
        <v/>
      </c>
      <c r="DH754" s="148" t="str">
        <f t="shared" si="118"/>
        <v/>
      </c>
      <c r="DI754" s="273" t="str">
        <f t="shared" si="119"/>
        <v/>
      </c>
      <c r="DJ754" s="264" t="str">
        <f t="shared" si="120"/>
        <v/>
      </c>
      <c r="DK754" s="195"/>
      <c r="DL754" s="14" t="str">
        <f>IFERROR(#REF!-AP754,"")</f>
        <v/>
      </c>
      <c r="DM754" s="195"/>
      <c r="DN754" s="274" t="str">
        <f>IFERROR(#REF!-M754,"")</f>
        <v/>
      </c>
      <c r="DO754" s="186" t="e">
        <f>IF(#REF!&gt;AQ754,0,1)</f>
        <v>#REF!</v>
      </c>
      <c r="DP754" s="186">
        <f t="shared" si="121"/>
        <v>1</v>
      </c>
      <c r="DQ754" s="186">
        <f t="shared" si="122"/>
        <v>1</v>
      </c>
    </row>
    <row r="755" spans="1:121" ht="20.25" hidden="1" customHeight="1" x14ac:dyDescent="0.2">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09"/>
        <v/>
      </c>
      <c r="AO755" s="271" t="str">
        <f t="shared" si="110"/>
        <v/>
      </c>
      <c r="AP755" s="218"/>
      <c r="AQ755" s="219"/>
      <c r="AR755" s="217" t="str">
        <f t="shared" si="111"/>
        <v/>
      </c>
      <c r="AS755" s="217" t="str">
        <f t="shared" si="112"/>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217"/>
      <c r="CA755" s="217"/>
      <c r="CB755" s="217"/>
      <c r="CC755" s="217"/>
      <c r="CD755" s="217"/>
      <c r="CE755" s="217"/>
      <c r="CF755" s="186"/>
      <c r="CG755" s="186" t="str">
        <f t="shared" si="113"/>
        <v/>
      </c>
      <c r="CH755" s="101"/>
      <c r="CI755" s="101"/>
      <c r="CJ755" s="101"/>
      <c r="CK755" s="101"/>
      <c r="CL755" s="101"/>
      <c r="CM755" s="101"/>
      <c r="CN755" s="101"/>
      <c r="CO755" s="101"/>
      <c r="CP755" s="220" t="str">
        <f>IFERROR(ROUND((SUM(#REF!)),0),"")</f>
        <v/>
      </c>
      <c r="CQ755" s="216"/>
      <c r="CR755" s="222"/>
      <c r="CS755" s="198"/>
      <c r="CT755" s="198"/>
      <c r="CU755" s="198"/>
      <c r="CV755" s="198"/>
      <c r="CW755" s="222"/>
      <c r="CX755" s="272"/>
      <c r="CY755" s="272"/>
      <c r="CZ755" s="272"/>
      <c r="DA755" s="272"/>
      <c r="DB755" s="272"/>
      <c r="DC755" s="272"/>
      <c r="DD755" s="230" t="str">
        <f t="shared" si="114"/>
        <v/>
      </c>
      <c r="DE755" s="273">
        <f t="shared" si="115"/>
        <v>0</v>
      </c>
      <c r="DF755" s="14">
        <f t="shared" si="116"/>
        <v>0</v>
      </c>
      <c r="DG755" s="148" t="str">
        <f t="shared" si="117"/>
        <v/>
      </c>
      <c r="DH755" s="148" t="str">
        <f t="shared" si="118"/>
        <v/>
      </c>
      <c r="DI755" s="273" t="str">
        <f t="shared" si="119"/>
        <v/>
      </c>
      <c r="DJ755" s="264" t="str">
        <f t="shared" si="120"/>
        <v/>
      </c>
      <c r="DK755" s="195"/>
      <c r="DL755" s="14" t="str">
        <f>IFERROR(#REF!-AP755,"")</f>
        <v/>
      </c>
      <c r="DM755" s="195"/>
      <c r="DN755" s="274" t="str">
        <f>IFERROR(#REF!-M755,"")</f>
        <v/>
      </c>
      <c r="DO755" s="186" t="e">
        <f>IF(#REF!&gt;AQ755,0,1)</f>
        <v>#REF!</v>
      </c>
      <c r="DP755" s="186">
        <f t="shared" si="121"/>
        <v>1</v>
      </c>
      <c r="DQ755" s="186">
        <f t="shared" si="122"/>
        <v>1</v>
      </c>
    </row>
    <row r="756" spans="1:121" ht="20.25" hidden="1" customHeight="1" x14ac:dyDescent="0.2">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09"/>
        <v/>
      </c>
      <c r="AO756" s="271" t="str">
        <f t="shared" si="110"/>
        <v/>
      </c>
      <c r="AP756" s="218"/>
      <c r="AQ756" s="219"/>
      <c r="AR756" s="217" t="str">
        <f t="shared" si="111"/>
        <v/>
      </c>
      <c r="AS756" s="217" t="str">
        <f t="shared" si="112"/>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217"/>
      <c r="CA756" s="217"/>
      <c r="CB756" s="217"/>
      <c r="CC756" s="217"/>
      <c r="CD756" s="217"/>
      <c r="CE756" s="217"/>
      <c r="CF756" s="186"/>
      <c r="CG756" s="186" t="str">
        <f t="shared" si="113"/>
        <v/>
      </c>
      <c r="CH756" s="101"/>
      <c r="CI756" s="101"/>
      <c r="CJ756" s="101"/>
      <c r="CK756" s="101"/>
      <c r="CL756" s="101"/>
      <c r="CM756" s="101"/>
      <c r="CN756" s="101"/>
      <c r="CO756" s="101"/>
      <c r="CP756" s="220" t="str">
        <f>IFERROR(ROUND((SUM(#REF!)),0),"")</f>
        <v/>
      </c>
      <c r="CQ756" s="216"/>
      <c r="CR756" s="222"/>
      <c r="CS756" s="198"/>
      <c r="CT756" s="198"/>
      <c r="CU756" s="198"/>
      <c r="CV756" s="198"/>
      <c r="CW756" s="222"/>
      <c r="CX756" s="272"/>
      <c r="CY756" s="272"/>
      <c r="CZ756" s="272"/>
      <c r="DA756" s="272"/>
      <c r="DB756" s="272"/>
      <c r="DC756" s="272"/>
      <c r="DD756" s="230" t="str">
        <f t="shared" si="114"/>
        <v/>
      </c>
      <c r="DE756" s="273">
        <f t="shared" si="115"/>
        <v>0</v>
      </c>
      <c r="DF756" s="14">
        <f t="shared" si="116"/>
        <v>0</v>
      </c>
      <c r="DG756" s="148" t="str">
        <f t="shared" si="117"/>
        <v/>
      </c>
      <c r="DH756" s="148" t="str">
        <f t="shared" si="118"/>
        <v/>
      </c>
      <c r="DI756" s="273" t="str">
        <f t="shared" si="119"/>
        <v/>
      </c>
      <c r="DJ756" s="264" t="str">
        <f t="shared" si="120"/>
        <v/>
      </c>
      <c r="DK756" s="195"/>
      <c r="DL756" s="14" t="str">
        <f>IFERROR(#REF!-AP756,"")</f>
        <v/>
      </c>
      <c r="DM756" s="195"/>
      <c r="DN756" s="274" t="str">
        <f>IFERROR(#REF!-M756,"")</f>
        <v/>
      </c>
      <c r="DO756" s="186" t="e">
        <f>IF(#REF!&gt;AQ756,0,1)</f>
        <v>#REF!</v>
      </c>
      <c r="DP756" s="186">
        <f t="shared" si="121"/>
        <v>1</v>
      </c>
      <c r="DQ756" s="186">
        <f t="shared" si="122"/>
        <v>1</v>
      </c>
    </row>
    <row r="757" spans="1:121" ht="20.25" hidden="1" customHeight="1" x14ac:dyDescent="0.2">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09"/>
        <v/>
      </c>
      <c r="AO757" s="271" t="str">
        <f t="shared" si="110"/>
        <v/>
      </c>
      <c r="AP757" s="218"/>
      <c r="AQ757" s="219"/>
      <c r="AR757" s="217" t="str">
        <f t="shared" si="111"/>
        <v/>
      </c>
      <c r="AS757" s="217" t="str">
        <f t="shared" si="112"/>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217"/>
      <c r="CA757" s="217"/>
      <c r="CB757" s="217"/>
      <c r="CC757" s="217"/>
      <c r="CD757" s="217"/>
      <c r="CE757" s="217"/>
      <c r="CF757" s="186"/>
      <c r="CG757" s="186" t="str">
        <f t="shared" si="113"/>
        <v/>
      </c>
      <c r="CH757" s="101"/>
      <c r="CI757" s="101"/>
      <c r="CJ757" s="101"/>
      <c r="CK757" s="101"/>
      <c r="CL757" s="101"/>
      <c r="CM757" s="101"/>
      <c r="CN757" s="101"/>
      <c r="CO757" s="101"/>
      <c r="CP757" s="220" t="str">
        <f>IFERROR(ROUND((SUM(#REF!)),0),"")</f>
        <v/>
      </c>
      <c r="CQ757" s="216"/>
      <c r="CR757" s="222"/>
      <c r="CS757" s="198"/>
      <c r="CT757" s="198"/>
      <c r="CU757" s="198"/>
      <c r="CV757" s="198"/>
      <c r="CW757" s="222"/>
      <c r="CX757" s="272"/>
      <c r="CY757" s="272"/>
      <c r="CZ757" s="272"/>
      <c r="DA757" s="272"/>
      <c r="DB757" s="272"/>
      <c r="DC757" s="272"/>
      <c r="DD757" s="230" t="str">
        <f t="shared" si="114"/>
        <v/>
      </c>
      <c r="DE757" s="273">
        <f t="shared" si="115"/>
        <v>0</v>
      </c>
      <c r="DF757" s="14">
        <f t="shared" si="116"/>
        <v>0</v>
      </c>
      <c r="DG757" s="148" t="str">
        <f t="shared" si="117"/>
        <v/>
      </c>
      <c r="DH757" s="148" t="str">
        <f t="shared" si="118"/>
        <v/>
      </c>
      <c r="DI757" s="273" t="str">
        <f t="shared" si="119"/>
        <v/>
      </c>
      <c r="DJ757" s="264" t="str">
        <f t="shared" si="120"/>
        <v/>
      </c>
      <c r="DK757" s="195"/>
      <c r="DL757" s="14" t="str">
        <f>IFERROR(#REF!-AP757,"")</f>
        <v/>
      </c>
      <c r="DM757" s="195"/>
      <c r="DN757" s="274" t="str">
        <f>IFERROR(#REF!-M757,"")</f>
        <v/>
      </c>
      <c r="DO757" s="186" t="e">
        <f>IF(#REF!&gt;AQ757,0,1)</f>
        <v>#REF!</v>
      </c>
      <c r="DP757" s="186">
        <f t="shared" si="121"/>
        <v>1</v>
      </c>
      <c r="DQ757" s="186">
        <f t="shared" si="122"/>
        <v>1</v>
      </c>
    </row>
    <row r="758" spans="1:121" ht="20.25" hidden="1" customHeight="1" x14ac:dyDescent="0.2">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09"/>
        <v/>
      </c>
      <c r="AO758" s="271" t="str">
        <f t="shared" si="110"/>
        <v/>
      </c>
      <c r="AP758" s="218"/>
      <c r="AQ758" s="219"/>
      <c r="AR758" s="217" t="str">
        <f t="shared" si="111"/>
        <v/>
      </c>
      <c r="AS758" s="217" t="str">
        <f t="shared" si="112"/>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217"/>
      <c r="CA758" s="217"/>
      <c r="CB758" s="217"/>
      <c r="CC758" s="217"/>
      <c r="CD758" s="217"/>
      <c r="CE758" s="217"/>
      <c r="CF758" s="186"/>
      <c r="CG758" s="186" t="str">
        <f t="shared" si="113"/>
        <v/>
      </c>
      <c r="CH758" s="101"/>
      <c r="CI758" s="101"/>
      <c r="CJ758" s="101"/>
      <c r="CK758" s="101"/>
      <c r="CL758" s="101"/>
      <c r="CM758" s="101"/>
      <c r="CN758" s="101"/>
      <c r="CO758" s="101"/>
      <c r="CP758" s="220" t="str">
        <f>IFERROR(ROUND((SUM(#REF!)),0),"")</f>
        <v/>
      </c>
      <c r="CQ758" s="216"/>
      <c r="CR758" s="222"/>
      <c r="CS758" s="198"/>
      <c r="CT758" s="198"/>
      <c r="CU758" s="198"/>
      <c r="CV758" s="198"/>
      <c r="CW758" s="222"/>
      <c r="CX758" s="272"/>
      <c r="CY758" s="272"/>
      <c r="CZ758" s="272"/>
      <c r="DA758" s="272"/>
      <c r="DB758" s="272"/>
      <c r="DC758" s="272"/>
      <c r="DD758" s="230" t="str">
        <f t="shared" si="114"/>
        <v/>
      </c>
      <c r="DE758" s="273">
        <f t="shared" si="115"/>
        <v>0</v>
      </c>
      <c r="DF758" s="14">
        <f t="shared" si="116"/>
        <v>0</v>
      </c>
      <c r="DG758" s="148" t="str">
        <f t="shared" si="117"/>
        <v/>
      </c>
      <c r="DH758" s="148" t="str">
        <f t="shared" si="118"/>
        <v/>
      </c>
      <c r="DI758" s="273" t="str">
        <f t="shared" si="119"/>
        <v/>
      </c>
      <c r="DJ758" s="264" t="str">
        <f t="shared" si="120"/>
        <v/>
      </c>
      <c r="DK758" s="195"/>
      <c r="DL758" s="14" t="str">
        <f>IFERROR(#REF!-AP758,"")</f>
        <v/>
      </c>
      <c r="DM758" s="195"/>
      <c r="DN758" s="274" t="str">
        <f>IFERROR(#REF!-M758,"")</f>
        <v/>
      </c>
      <c r="DO758" s="186" t="e">
        <f>IF(#REF!&gt;AQ758,0,1)</f>
        <v>#REF!</v>
      </c>
      <c r="DP758" s="186">
        <f t="shared" si="121"/>
        <v>1</v>
      </c>
      <c r="DQ758" s="186">
        <f t="shared" si="122"/>
        <v>1</v>
      </c>
    </row>
    <row r="759" spans="1:121" ht="20.25" hidden="1" customHeight="1" x14ac:dyDescent="0.2">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09"/>
        <v/>
      </c>
      <c r="AO759" s="271" t="str">
        <f t="shared" si="110"/>
        <v/>
      </c>
      <c r="AP759" s="218"/>
      <c r="AQ759" s="219"/>
      <c r="AR759" s="217" t="str">
        <f t="shared" si="111"/>
        <v/>
      </c>
      <c r="AS759" s="217" t="str">
        <f t="shared" si="112"/>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217"/>
      <c r="CA759" s="217"/>
      <c r="CB759" s="217"/>
      <c r="CC759" s="217"/>
      <c r="CD759" s="217"/>
      <c r="CE759" s="217"/>
      <c r="CF759" s="186"/>
      <c r="CG759" s="186" t="str">
        <f t="shared" si="113"/>
        <v/>
      </c>
      <c r="CH759" s="101"/>
      <c r="CI759" s="101"/>
      <c r="CJ759" s="101"/>
      <c r="CK759" s="101"/>
      <c r="CL759" s="101"/>
      <c r="CM759" s="101"/>
      <c r="CN759" s="101"/>
      <c r="CO759" s="101"/>
      <c r="CP759" s="220" t="str">
        <f>IFERROR(ROUND((SUM(#REF!)),0),"")</f>
        <v/>
      </c>
      <c r="CQ759" s="216"/>
      <c r="CR759" s="222"/>
      <c r="CS759" s="198"/>
      <c r="CT759" s="198"/>
      <c r="CU759" s="198"/>
      <c r="CV759" s="198"/>
      <c r="CW759" s="222"/>
      <c r="CX759" s="272"/>
      <c r="CY759" s="272"/>
      <c r="CZ759" s="272"/>
      <c r="DA759" s="272"/>
      <c r="DB759" s="272"/>
      <c r="DC759" s="272"/>
      <c r="DD759" s="230" t="str">
        <f t="shared" si="114"/>
        <v/>
      </c>
      <c r="DE759" s="273">
        <f t="shared" si="115"/>
        <v>0</v>
      </c>
      <c r="DF759" s="14">
        <f t="shared" si="116"/>
        <v>0</v>
      </c>
      <c r="DG759" s="148" t="str">
        <f t="shared" si="117"/>
        <v/>
      </c>
      <c r="DH759" s="148" t="str">
        <f t="shared" si="118"/>
        <v/>
      </c>
      <c r="DI759" s="273" t="str">
        <f t="shared" si="119"/>
        <v/>
      </c>
      <c r="DJ759" s="264" t="str">
        <f t="shared" si="120"/>
        <v/>
      </c>
      <c r="DK759" s="195"/>
      <c r="DL759" s="14" t="str">
        <f>IFERROR(#REF!-AP759,"")</f>
        <v/>
      </c>
      <c r="DM759" s="195"/>
      <c r="DN759" s="274" t="str">
        <f>IFERROR(#REF!-M759,"")</f>
        <v/>
      </c>
      <c r="DO759" s="186" t="e">
        <f>IF(#REF!&gt;AQ759,0,1)</f>
        <v>#REF!</v>
      </c>
      <c r="DP759" s="186">
        <f t="shared" si="121"/>
        <v>1</v>
      </c>
      <c r="DQ759" s="186">
        <f t="shared" si="122"/>
        <v>1</v>
      </c>
    </row>
    <row r="760" spans="1:121" ht="20.25" hidden="1" customHeight="1" x14ac:dyDescent="0.2">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ref="AN760:AN823" si="123">IFERROR(ROUND(AVERAGE(P760:T760,AB760:AF760),0),"")</f>
        <v/>
      </c>
      <c r="AO760" s="271" t="str">
        <f t="shared" ref="AO760:AO823" si="124">IFERROR(ROUND(AVERAGE(U760:Y760,AG760:AK760),0),"")</f>
        <v/>
      </c>
      <c r="AP760" s="218"/>
      <c r="AQ760" s="219"/>
      <c r="AR760" s="217" t="str">
        <f t="shared" ref="AR760:AR823" si="125">IFERROR(ROUND((3600/AS760*K760),0),"")</f>
        <v/>
      </c>
      <c r="AS760" s="217" t="str">
        <f t="shared" ref="AS760:AS823" si="126">IFERROR(ROUND(AVERAGE(Z760:AA760,AL760:AM760),0),"")</f>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217"/>
      <c r="CA760" s="217"/>
      <c r="CB760" s="217"/>
      <c r="CC760" s="217"/>
      <c r="CD760" s="217"/>
      <c r="CE760" s="217"/>
      <c r="CF760" s="186"/>
      <c r="CG760" s="186" t="str">
        <f t="shared" ref="CG760:CG823" si="127">IFERROR(ROUND(STDEV(AO760,M760),1),"")</f>
        <v/>
      </c>
      <c r="CH760" s="101"/>
      <c r="CI760" s="101"/>
      <c r="CJ760" s="101"/>
      <c r="CK760" s="101"/>
      <c r="CL760" s="101"/>
      <c r="CM760" s="101"/>
      <c r="CN760" s="101"/>
      <c r="CO760" s="101"/>
      <c r="CP760" s="220" t="str">
        <f>IFERROR(ROUND((SUM(#REF!)),0),"")</f>
        <v/>
      </c>
      <c r="CQ760" s="216"/>
      <c r="CR760" s="222"/>
      <c r="CS760" s="198"/>
      <c r="CT760" s="198"/>
      <c r="CU760" s="198"/>
      <c r="CV760" s="198"/>
      <c r="CW760" s="222"/>
      <c r="CX760" s="272"/>
      <c r="CY760" s="272"/>
      <c r="CZ760" s="272"/>
      <c r="DA760" s="272"/>
      <c r="DB760" s="272"/>
      <c r="DC760" s="272"/>
      <c r="DD760" s="230" t="str">
        <f t="shared" si="114"/>
        <v/>
      </c>
      <c r="DE760" s="273">
        <f t="shared" si="115"/>
        <v>0</v>
      </c>
      <c r="DF760" s="14">
        <f t="shared" si="116"/>
        <v>0</v>
      </c>
      <c r="DG760" s="148" t="str">
        <f t="shared" si="117"/>
        <v/>
      </c>
      <c r="DH760" s="148" t="str">
        <f t="shared" si="118"/>
        <v/>
      </c>
      <c r="DI760" s="273" t="str">
        <f t="shared" si="119"/>
        <v/>
      </c>
      <c r="DJ760" s="264" t="str">
        <f t="shared" si="120"/>
        <v/>
      </c>
      <c r="DK760" s="195"/>
      <c r="DL760" s="14" t="str">
        <f>IFERROR(#REF!-AP760,"")</f>
        <v/>
      </c>
      <c r="DM760" s="195"/>
      <c r="DN760" s="274" t="str">
        <f>IFERROR(#REF!-M760,"")</f>
        <v/>
      </c>
      <c r="DO760" s="186" t="e">
        <f>IF(#REF!&gt;AQ760,0,1)</f>
        <v>#REF!</v>
      </c>
      <c r="DP760" s="186">
        <f t="shared" si="121"/>
        <v>1</v>
      </c>
      <c r="DQ760" s="186">
        <f t="shared" si="122"/>
        <v>1</v>
      </c>
    </row>
    <row r="761" spans="1:121" ht="20.25" hidden="1" customHeight="1" x14ac:dyDescent="0.2">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23"/>
        <v/>
      </c>
      <c r="AO761" s="271" t="str">
        <f t="shared" si="124"/>
        <v/>
      </c>
      <c r="AP761" s="218"/>
      <c r="AQ761" s="219"/>
      <c r="AR761" s="217" t="str">
        <f t="shared" si="125"/>
        <v/>
      </c>
      <c r="AS761" s="217" t="str">
        <f t="shared" si="126"/>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217"/>
      <c r="CA761" s="217"/>
      <c r="CB761" s="217"/>
      <c r="CC761" s="217"/>
      <c r="CD761" s="217"/>
      <c r="CE761" s="217"/>
      <c r="CF761" s="186"/>
      <c r="CG761" s="186" t="str">
        <f t="shared" si="127"/>
        <v/>
      </c>
      <c r="CH761" s="101"/>
      <c r="CI761" s="101"/>
      <c r="CJ761" s="101"/>
      <c r="CK761" s="101"/>
      <c r="CL761" s="101"/>
      <c r="CM761" s="101"/>
      <c r="CN761" s="101"/>
      <c r="CO761" s="101"/>
      <c r="CP761" s="220" t="str">
        <f>IFERROR(ROUND((SUM(#REF!)),0),"")</f>
        <v/>
      </c>
      <c r="CQ761" s="216"/>
      <c r="CR761" s="222"/>
      <c r="CS761" s="198"/>
      <c r="CT761" s="198"/>
      <c r="CU761" s="198"/>
      <c r="CV761" s="198"/>
      <c r="CW761" s="222"/>
      <c r="CX761" s="272"/>
      <c r="CY761" s="272"/>
      <c r="CZ761" s="272"/>
      <c r="DA761" s="272"/>
      <c r="DB761" s="272"/>
      <c r="DC761" s="272"/>
      <c r="DD761" s="230" t="str">
        <f t="shared" si="114"/>
        <v/>
      </c>
      <c r="DE761" s="273">
        <f t="shared" si="115"/>
        <v>0</v>
      </c>
      <c r="DF761" s="14">
        <f t="shared" si="116"/>
        <v>0</v>
      </c>
      <c r="DG761" s="148" t="str">
        <f t="shared" si="117"/>
        <v/>
      </c>
      <c r="DH761" s="148" t="str">
        <f t="shared" si="118"/>
        <v/>
      </c>
      <c r="DI761" s="273" t="str">
        <f t="shared" si="119"/>
        <v/>
      </c>
      <c r="DJ761" s="264" t="str">
        <f t="shared" si="120"/>
        <v/>
      </c>
      <c r="DK761" s="195"/>
      <c r="DL761" s="14" t="str">
        <f>IFERROR(#REF!-AP761,"")</f>
        <v/>
      </c>
      <c r="DM761" s="195"/>
      <c r="DN761" s="274" t="str">
        <f>IFERROR(#REF!-M761,"")</f>
        <v/>
      </c>
      <c r="DO761" s="186" t="e">
        <f>IF(#REF!&gt;AQ761,0,1)</f>
        <v>#REF!</v>
      </c>
      <c r="DP761" s="186">
        <f t="shared" si="121"/>
        <v>1</v>
      </c>
      <c r="DQ761" s="186">
        <f t="shared" si="122"/>
        <v>1</v>
      </c>
    </row>
    <row r="762" spans="1:121" ht="20.25" hidden="1" customHeight="1" x14ac:dyDescent="0.2">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23"/>
        <v/>
      </c>
      <c r="AO762" s="271" t="str">
        <f t="shared" si="124"/>
        <v/>
      </c>
      <c r="AP762" s="218"/>
      <c r="AQ762" s="219"/>
      <c r="AR762" s="217" t="str">
        <f t="shared" si="125"/>
        <v/>
      </c>
      <c r="AS762" s="217" t="str">
        <f t="shared" si="126"/>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217"/>
      <c r="CA762" s="217"/>
      <c r="CB762" s="217"/>
      <c r="CC762" s="217"/>
      <c r="CD762" s="217"/>
      <c r="CE762" s="217"/>
      <c r="CF762" s="186"/>
      <c r="CG762" s="186" t="str">
        <f t="shared" si="127"/>
        <v/>
      </c>
      <c r="CH762" s="101"/>
      <c r="CI762" s="101"/>
      <c r="CJ762" s="101"/>
      <c r="CK762" s="101"/>
      <c r="CL762" s="101"/>
      <c r="CM762" s="101"/>
      <c r="CN762" s="101"/>
      <c r="CO762" s="101"/>
      <c r="CP762" s="220" t="str">
        <f>IFERROR(ROUND((SUM(#REF!)),0),"")</f>
        <v/>
      </c>
      <c r="CQ762" s="216"/>
      <c r="CR762" s="222"/>
      <c r="CS762" s="198"/>
      <c r="CT762" s="198"/>
      <c r="CU762" s="198"/>
      <c r="CV762" s="198"/>
      <c r="CW762" s="222"/>
      <c r="CX762" s="272"/>
      <c r="CY762" s="272"/>
      <c r="CZ762" s="272"/>
      <c r="DA762" s="272"/>
      <c r="DB762" s="272"/>
      <c r="DC762" s="272"/>
      <c r="DD762" s="230" t="str">
        <f t="shared" si="114"/>
        <v/>
      </c>
      <c r="DE762" s="273">
        <f t="shared" si="115"/>
        <v>0</v>
      </c>
      <c r="DF762" s="14">
        <f t="shared" si="116"/>
        <v>0</v>
      </c>
      <c r="DG762" s="148" t="str">
        <f t="shared" si="117"/>
        <v/>
      </c>
      <c r="DH762" s="148" t="str">
        <f t="shared" si="118"/>
        <v/>
      </c>
      <c r="DI762" s="273" t="str">
        <f t="shared" si="119"/>
        <v/>
      </c>
      <c r="DJ762" s="264" t="str">
        <f t="shared" si="120"/>
        <v/>
      </c>
      <c r="DK762" s="195"/>
      <c r="DL762" s="14" t="str">
        <f>IFERROR(#REF!-AP762,"")</f>
        <v/>
      </c>
      <c r="DM762" s="195"/>
      <c r="DN762" s="274" t="str">
        <f>IFERROR(#REF!-M762,"")</f>
        <v/>
      </c>
      <c r="DO762" s="186" t="e">
        <f>IF(#REF!&gt;AQ762,0,1)</f>
        <v>#REF!</v>
      </c>
      <c r="DP762" s="186">
        <f t="shared" si="121"/>
        <v>1</v>
      </c>
      <c r="DQ762" s="186">
        <f t="shared" si="122"/>
        <v>1</v>
      </c>
    </row>
    <row r="763" spans="1:121" ht="20.25" hidden="1" customHeight="1" x14ac:dyDescent="0.2">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23"/>
        <v/>
      </c>
      <c r="AO763" s="271" t="str">
        <f t="shared" si="124"/>
        <v/>
      </c>
      <c r="AP763" s="218"/>
      <c r="AQ763" s="219"/>
      <c r="AR763" s="217" t="str">
        <f t="shared" si="125"/>
        <v/>
      </c>
      <c r="AS763" s="217" t="str">
        <f t="shared" si="126"/>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217"/>
      <c r="CA763" s="217"/>
      <c r="CB763" s="217"/>
      <c r="CC763" s="217"/>
      <c r="CD763" s="217"/>
      <c r="CE763" s="217"/>
      <c r="CF763" s="186"/>
      <c r="CG763" s="186" t="str">
        <f t="shared" si="127"/>
        <v/>
      </c>
      <c r="CH763" s="101"/>
      <c r="CI763" s="101"/>
      <c r="CJ763" s="101"/>
      <c r="CK763" s="101"/>
      <c r="CL763" s="101"/>
      <c r="CM763" s="101"/>
      <c r="CN763" s="101"/>
      <c r="CO763" s="101"/>
      <c r="CP763" s="220" t="str">
        <f>IFERROR(ROUND((SUM(#REF!)),0),"")</f>
        <v/>
      </c>
      <c r="CQ763" s="216"/>
      <c r="CR763" s="222"/>
      <c r="CS763" s="198"/>
      <c r="CT763" s="198"/>
      <c r="CU763" s="198"/>
      <c r="CV763" s="198"/>
      <c r="CW763" s="222"/>
      <c r="CX763" s="272"/>
      <c r="CY763" s="272"/>
      <c r="CZ763" s="272"/>
      <c r="DA763" s="272"/>
      <c r="DB763" s="272"/>
      <c r="DC763" s="272"/>
      <c r="DD763" s="230" t="str">
        <f t="shared" si="114"/>
        <v/>
      </c>
      <c r="DE763" s="273">
        <f t="shared" si="115"/>
        <v>0</v>
      </c>
      <c r="DF763" s="14">
        <f t="shared" si="116"/>
        <v>0</v>
      </c>
      <c r="DG763" s="148" t="str">
        <f t="shared" si="117"/>
        <v/>
      </c>
      <c r="DH763" s="148" t="str">
        <f t="shared" si="118"/>
        <v/>
      </c>
      <c r="DI763" s="273" t="str">
        <f t="shared" si="119"/>
        <v/>
      </c>
      <c r="DJ763" s="264" t="str">
        <f t="shared" si="120"/>
        <v/>
      </c>
      <c r="DK763" s="195"/>
      <c r="DL763" s="14" t="str">
        <f>IFERROR(#REF!-AP763,"")</f>
        <v/>
      </c>
      <c r="DM763" s="195"/>
      <c r="DN763" s="274" t="str">
        <f>IFERROR(#REF!-M763,"")</f>
        <v/>
      </c>
      <c r="DO763" s="186" t="e">
        <f>IF(#REF!&gt;AQ763,0,1)</f>
        <v>#REF!</v>
      </c>
      <c r="DP763" s="186">
        <f t="shared" si="121"/>
        <v>1</v>
      </c>
      <c r="DQ763" s="186">
        <f t="shared" si="122"/>
        <v>1</v>
      </c>
    </row>
    <row r="764" spans="1:121" ht="20.25" hidden="1" customHeight="1" x14ac:dyDescent="0.2">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23"/>
        <v/>
      </c>
      <c r="AO764" s="271" t="str">
        <f t="shared" si="124"/>
        <v/>
      </c>
      <c r="AP764" s="218"/>
      <c r="AQ764" s="219"/>
      <c r="AR764" s="217" t="str">
        <f t="shared" si="125"/>
        <v/>
      </c>
      <c r="AS764" s="217" t="str">
        <f t="shared" si="126"/>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217"/>
      <c r="CA764" s="217"/>
      <c r="CB764" s="217"/>
      <c r="CC764" s="217"/>
      <c r="CD764" s="217"/>
      <c r="CE764" s="217"/>
      <c r="CF764" s="186"/>
      <c r="CG764" s="186" t="str">
        <f t="shared" si="127"/>
        <v/>
      </c>
      <c r="CH764" s="101"/>
      <c r="CI764" s="101"/>
      <c r="CJ764" s="101"/>
      <c r="CK764" s="101"/>
      <c r="CL764" s="101"/>
      <c r="CM764" s="101"/>
      <c r="CN764" s="101"/>
      <c r="CO764" s="101"/>
      <c r="CP764" s="220" t="str">
        <f>IFERROR(ROUND((SUM(#REF!)),0),"")</f>
        <v/>
      </c>
      <c r="CQ764" s="216"/>
      <c r="CR764" s="222"/>
      <c r="CS764" s="198"/>
      <c r="CT764" s="198"/>
      <c r="CU764" s="198"/>
      <c r="CV764" s="198"/>
      <c r="CW764" s="222"/>
      <c r="CX764" s="272"/>
      <c r="CY764" s="272"/>
      <c r="CZ764" s="272"/>
      <c r="DA764" s="272"/>
      <c r="DB764" s="272"/>
      <c r="DC764" s="272"/>
      <c r="DD764" s="230" t="str">
        <f t="shared" si="114"/>
        <v/>
      </c>
      <c r="DE764" s="273">
        <f t="shared" si="115"/>
        <v>0</v>
      </c>
      <c r="DF764" s="14">
        <f t="shared" si="116"/>
        <v>0</v>
      </c>
      <c r="DG764" s="148" t="str">
        <f t="shared" si="117"/>
        <v/>
      </c>
      <c r="DH764" s="148" t="str">
        <f t="shared" si="118"/>
        <v/>
      </c>
      <c r="DI764" s="273" t="str">
        <f t="shared" si="119"/>
        <v/>
      </c>
      <c r="DJ764" s="264" t="str">
        <f t="shared" si="120"/>
        <v/>
      </c>
      <c r="DK764" s="195"/>
      <c r="DL764" s="14" t="str">
        <f>IFERROR(#REF!-AP764,"")</f>
        <v/>
      </c>
      <c r="DM764" s="195"/>
      <c r="DN764" s="274" t="str">
        <f>IFERROR(#REF!-M764,"")</f>
        <v/>
      </c>
      <c r="DO764" s="186" t="e">
        <f>IF(#REF!&gt;AQ764,0,1)</f>
        <v>#REF!</v>
      </c>
      <c r="DP764" s="186">
        <f t="shared" si="121"/>
        <v>1</v>
      </c>
      <c r="DQ764" s="186">
        <f t="shared" si="122"/>
        <v>1</v>
      </c>
    </row>
    <row r="765" spans="1:121" ht="20.25" hidden="1" customHeight="1" x14ac:dyDescent="0.2">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23"/>
        <v/>
      </c>
      <c r="AO765" s="271" t="str">
        <f t="shared" si="124"/>
        <v/>
      </c>
      <c r="AP765" s="218"/>
      <c r="AQ765" s="219"/>
      <c r="AR765" s="217" t="str">
        <f t="shared" si="125"/>
        <v/>
      </c>
      <c r="AS765" s="217" t="str">
        <f t="shared" si="126"/>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217"/>
      <c r="CA765" s="217"/>
      <c r="CB765" s="217"/>
      <c r="CC765" s="217"/>
      <c r="CD765" s="217"/>
      <c r="CE765" s="217"/>
      <c r="CF765" s="186"/>
      <c r="CG765" s="186" t="str">
        <f t="shared" si="127"/>
        <v/>
      </c>
      <c r="CH765" s="101"/>
      <c r="CI765" s="101"/>
      <c r="CJ765" s="101"/>
      <c r="CK765" s="101"/>
      <c r="CL765" s="101"/>
      <c r="CM765" s="101"/>
      <c r="CN765" s="101"/>
      <c r="CO765" s="101"/>
      <c r="CP765" s="220" t="str">
        <f>IFERROR(ROUND((SUM(#REF!)),0),"")</f>
        <v/>
      </c>
      <c r="CQ765" s="216"/>
      <c r="CR765" s="222"/>
      <c r="CS765" s="198"/>
      <c r="CT765" s="198"/>
      <c r="CU765" s="198"/>
      <c r="CV765" s="198"/>
      <c r="CW765" s="222"/>
      <c r="CX765" s="272"/>
      <c r="CY765" s="272"/>
      <c r="CZ765" s="272"/>
      <c r="DA765" s="272"/>
      <c r="DB765" s="272"/>
      <c r="DC765" s="272"/>
      <c r="DD765" s="230" t="str">
        <f t="shared" si="114"/>
        <v/>
      </c>
      <c r="DE765" s="273">
        <f t="shared" si="115"/>
        <v>0</v>
      </c>
      <c r="DF765" s="14">
        <f t="shared" si="116"/>
        <v>0</v>
      </c>
      <c r="DG765" s="148" t="str">
        <f t="shared" si="117"/>
        <v/>
      </c>
      <c r="DH765" s="148" t="str">
        <f t="shared" si="118"/>
        <v/>
      </c>
      <c r="DI765" s="273" t="str">
        <f t="shared" si="119"/>
        <v/>
      </c>
      <c r="DJ765" s="264" t="str">
        <f t="shared" si="120"/>
        <v/>
      </c>
      <c r="DK765" s="195"/>
      <c r="DL765" s="14" t="str">
        <f>IFERROR(#REF!-AP765,"")</f>
        <v/>
      </c>
      <c r="DM765" s="195"/>
      <c r="DN765" s="274" t="str">
        <f>IFERROR(#REF!-M765,"")</f>
        <v/>
      </c>
      <c r="DO765" s="186" t="e">
        <f>IF(#REF!&gt;AQ765,0,1)</f>
        <v>#REF!</v>
      </c>
      <c r="DP765" s="186">
        <f t="shared" si="121"/>
        <v>1</v>
      </c>
      <c r="DQ765" s="186">
        <f t="shared" si="122"/>
        <v>1</v>
      </c>
    </row>
    <row r="766" spans="1:121" ht="20.25" hidden="1" customHeight="1" x14ac:dyDescent="0.2">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23"/>
        <v/>
      </c>
      <c r="AO766" s="271" t="str">
        <f t="shared" si="124"/>
        <v/>
      </c>
      <c r="AP766" s="218"/>
      <c r="AQ766" s="219"/>
      <c r="AR766" s="217" t="str">
        <f t="shared" si="125"/>
        <v/>
      </c>
      <c r="AS766" s="217" t="str">
        <f t="shared" si="126"/>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217"/>
      <c r="CA766" s="217"/>
      <c r="CB766" s="217"/>
      <c r="CC766" s="217"/>
      <c r="CD766" s="217"/>
      <c r="CE766" s="217"/>
      <c r="CF766" s="186"/>
      <c r="CG766" s="186" t="str">
        <f t="shared" si="127"/>
        <v/>
      </c>
      <c r="CH766" s="101"/>
      <c r="CI766" s="101"/>
      <c r="CJ766" s="101"/>
      <c r="CK766" s="101"/>
      <c r="CL766" s="101"/>
      <c r="CM766" s="101"/>
      <c r="CN766" s="101"/>
      <c r="CO766" s="101"/>
      <c r="CP766" s="220" t="str">
        <f>IFERROR(ROUND((SUM(#REF!)),0),"")</f>
        <v/>
      </c>
      <c r="CQ766" s="216"/>
      <c r="CR766" s="222"/>
      <c r="CS766" s="198"/>
      <c r="CT766" s="198"/>
      <c r="CU766" s="198"/>
      <c r="CV766" s="198"/>
      <c r="CW766" s="222"/>
      <c r="CX766" s="272"/>
      <c r="CY766" s="272"/>
      <c r="CZ766" s="272"/>
      <c r="DA766" s="272"/>
      <c r="DB766" s="272"/>
      <c r="DC766" s="272"/>
      <c r="DD766" s="230" t="str">
        <f t="shared" si="114"/>
        <v/>
      </c>
      <c r="DE766" s="273">
        <f t="shared" si="115"/>
        <v>0</v>
      </c>
      <c r="DF766" s="14">
        <f t="shared" si="116"/>
        <v>0</v>
      </c>
      <c r="DG766" s="148" t="str">
        <f t="shared" si="117"/>
        <v/>
      </c>
      <c r="DH766" s="148" t="str">
        <f t="shared" si="118"/>
        <v/>
      </c>
      <c r="DI766" s="273" t="str">
        <f t="shared" si="119"/>
        <v/>
      </c>
      <c r="DJ766" s="264" t="str">
        <f t="shared" si="120"/>
        <v/>
      </c>
      <c r="DK766" s="195"/>
      <c r="DL766" s="14" t="str">
        <f>IFERROR(#REF!-AP766,"")</f>
        <v/>
      </c>
      <c r="DM766" s="195"/>
      <c r="DN766" s="274" t="str">
        <f>IFERROR(#REF!-M766,"")</f>
        <v/>
      </c>
      <c r="DO766" s="186" t="e">
        <f>IF(#REF!&gt;AQ766,0,1)</f>
        <v>#REF!</v>
      </c>
      <c r="DP766" s="186">
        <f t="shared" si="121"/>
        <v>1</v>
      </c>
      <c r="DQ766" s="186">
        <f t="shared" si="122"/>
        <v>1</v>
      </c>
    </row>
    <row r="767" spans="1:121" ht="20.25" hidden="1" customHeight="1" x14ac:dyDescent="0.2">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23"/>
        <v/>
      </c>
      <c r="AO767" s="271" t="str">
        <f t="shared" si="124"/>
        <v/>
      </c>
      <c r="AP767" s="218"/>
      <c r="AQ767" s="219"/>
      <c r="AR767" s="217" t="str">
        <f t="shared" si="125"/>
        <v/>
      </c>
      <c r="AS767" s="217" t="str">
        <f t="shared" si="126"/>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217"/>
      <c r="CA767" s="217"/>
      <c r="CB767" s="217"/>
      <c r="CC767" s="217"/>
      <c r="CD767" s="217"/>
      <c r="CE767" s="217"/>
      <c r="CF767" s="186"/>
      <c r="CG767" s="186" t="str">
        <f t="shared" si="127"/>
        <v/>
      </c>
      <c r="CH767" s="101"/>
      <c r="CI767" s="101"/>
      <c r="CJ767" s="101"/>
      <c r="CK767" s="101"/>
      <c r="CL767" s="101"/>
      <c r="CM767" s="101"/>
      <c r="CN767" s="101"/>
      <c r="CO767" s="101"/>
      <c r="CP767" s="220" t="str">
        <f>IFERROR(ROUND((SUM(#REF!)),0),"")</f>
        <v/>
      </c>
      <c r="CQ767" s="216"/>
      <c r="CR767" s="222"/>
      <c r="CS767" s="198"/>
      <c r="CT767" s="198"/>
      <c r="CU767" s="198"/>
      <c r="CV767" s="198"/>
      <c r="CW767" s="222"/>
      <c r="CX767" s="272"/>
      <c r="CY767" s="272"/>
      <c r="CZ767" s="272"/>
      <c r="DA767" s="272"/>
      <c r="DB767" s="272"/>
      <c r="DC767" s="272"/>
      <c r="DD767" s="230" t="str">
        <f t="shared" si="114"/>
        <v/>
      </c>
      <c r="DE767" s="273">
        <f t="shared" si="115"/>
        <v>0</v>
      </c>
      <c r="DF767" s="14">
        <f t="shared" si="116"/>
        <v>0</v>
      </c>
      <c r="DG767" s="148" t="str">
        <f t="shared" si="117"/>
        <v/>
      </c>
      <c r="DH767" s="148" t="str">
        <f t="shared" si="118"/>
        <v/>
      </c>
      <c r="DI767" s="273" t="str">
        <f t="shared" si="119"/>
        <v/>
      </c>
      <c r="DJ767" s="264" t="str">
        <f t="shared" si="120"/>
        <v/>
      </c>
      <c r="DK767" s="195"/>
      <c r="DL767" s="14" t="str">
        <f>IFERROR(#REF!-AP767,"")</f>
        <v/>
      </c>
      <c r="DM767" s="195"/>
      <c r="DN767" s="274" t="str">
        <f>IFERROR(#REF!-M767,"")</f>
        <v/>
      </c>
      <c r="DO767" s="186" t="e">
        <f>IF(#REF!&gt;AQ767,0,1)</f>
        <v>#REF!</v>
      </c>
      <c r="DP767" s="186">
        <f t="shared" si="121"/>
        <v>1</v>
      </c>
      <c r="DQ767" s="186">
        <f t="shared" si="122"/>
        <v>1</v>
      </c>
    </row>
    <row r="768" spans="1:121" ht="20.25" hidden="1" customHeight="1" x14ac:dyDescent="0.2">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23"/>
        <v/>
      </c>
      <c r="AO768" s="271" t="str">
        <f t="shared" si="124"/>
        <v/>
      </c>
      <c r="AP768" s="218"/>
      <c r="AQ768" s="219"/>
      <c r="AR768" s="217" t="str">
        <f t="shared" si="125"/>
        <v/>
      </c>
      <c r="AS768" s="217" t="str">
        <f t="shared" si="126"/>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217"/>
      <c r="CA768" s="217"/>
      <c r="CB768" s="217"/>
      <c r="CC768" s="217"/>
      <c r="CD768" s="217"/>
      <c r="CE768" s="217"/>
      <c r="CF768" s="186"/>
      <c r="CG768" s="186" t="str">
        <f t="shared" si="127"/>
        <v/>
      </c>
      <c r="CH768" s="101"/>
      <c r="CI768" s="101"/>
      <c r="CJ768" s="101"/>
      <c r="CK768" s="101"/>
      <c r="CL768" s="101"/>
      <c r="CM768" s="101"/>
      <c r="CN768" s="101"/>
      <c r="CO768" s="101"/>
      <c r="CP768" s="220" t="str">
        <f>IFERROR(ROUND((SUM(#REF!)),0),"")</f>
        <v/>
      </c>
      <c r="CQ768" s="216"/>
      <c r="CR768" s="222"/>
      <c r="CS768" s="198"/>
      <c r="CT768" s="198"/>
      <c r="CU768" s="198"/>
      <c r="CV768" s="198"/>
      <c r="CW768" s="222"/>
      <c r="CX768" s="272"/>
      <c r="CY768" s="272"/>
      <c r="CZ768" s="272"/>
      <c r="DA768" s="272"/>
      <c r="DB768" s="272"/>
      <c r="DC768" s="272"/>
      <c r="DD768" s="230" t="str">
        <f t="shared" si="114"/>
        <v/>
      </c>
      <c r="DE768" s="273">
        <f t="shared" si="115"/>
        <v>0</v>
      </c>
      <c r="DF768" s="14">
        <f t="shared" si="116"/>
        <v>0</v>
      </c>
      <c r="DG768" s="148" t="str">
        <f t="shared" si="117"/>
        <v/>
      </c>
      <c r="DH768" s="148" t="str">
        <f t="shared" si="118"/>
        <v/>
      </c>
      <c r="DI768" s="273" t="str">
        <f t="shared" si="119"/>
        <v/>
      </c>
      <c r="DJ768" s="264" t="str">
        <f t="shared" si="120"/>
        <v/>
      </c>
      <c r="DK768" s="195"/>
      <c r="DL768" s="14" t="str">
        <f>IFERROR(#REF!-AP768,"")</f>
        <v/>
      </c>
      <c r="DM768" s="195"/>
      <c r="DN768" s="274" t="str">
        <f>IFERROR(#REF!-M768,"")</f>
        <v/>
      </c>
      <c r="DO768" s="186" t="e">
        <f>IF(#REF!&gt;AQ768,0,1)</f>
        <v>#REF!</v>
      </c>
      <c r="DP768" s="186">
        <f t="shared" si="121"/>
        <v>1</v>
      </c>
      <c r="DQ768" s="186">
        <f t="shared" si="122"/>
        <v>1</v>
      </c>
    </row>
    <row r="769" spans="1:121" ht="20.25" hidden="1" customHeight="1" x14ac:dyDescent="0.2">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23"/>
        <v/>
      </c>
      <c r="AO769" s="271" t="str">
        <f t="shared" si="124"/>
        <v/>
      </c>
      <c r="AP769" s="218"/>
      <c r="AQ769" s="219"/>
      <c r="AR769" s="217" t="str">
        <f t="shared" si="125"/>
        <v/>
      </c>
      <c r="AS769" s="217" t="str">
        <f t="shared" si="126"/>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217"/>
      <c r="CA769" s="217"/>
      <c r="CB769" s="217"/>
      <c r="CC769" s="217"/>
      <c r="CD769" s="217"/>
      <c r="CE769" s="217"/>
      <c r="CF769" s="186"/>
      <c r="CG769" s="186" t="str">
        <f t="shared" si="127"/>
        <v/>
      </c>
      <c r="CH769" s="101"/>
      <c r="CI769" s="101"/>
      <c r="CJ769" s="101"/>
      <c r="CK769" s="101"/>
      <c r="CL769" s="101"/>
      <c r="CM769" s="101"/>
      <c r="CN769" s="101"/>
      <c r="CO769" s="101"/>
      <c r="CP769" s="220" t="str">
        <f>IFERROR(ROUND((SUM(#REF!)),0),"")</f>
        <v/>
      </c>
      <c r="CQ769" s="216"/>
      <c r="CR769" s="222"/>
      <c r="CS769" s="198"/>
      <c r="CT769" s="198"/>
      <c r="CU769" s="198"/>
      <c r="CV769" s="198"/>
      <c r="CW769" s="222"/>
      <c r="CX769" s="272"/>
      <c r="CY769" s="272"/>
      <c r="CZ769" s="272"/>
      <c r="DA769" s="272"/>
      <c r="DB769" s="272"/>
      <c r="DC769" s="272"/>
      <c r="DD769" s="230" t="str">
        <f t="shared" si="114"/>
        <v/>
      </c>
      <c r="DE769" s="273">
        <f t="shared" si="115"/>
        <v>0</v>
      </c>
      <c r="DF769" s="14">
        <f t="shared" si="116"/>
        <v>0</v>
      </c>
      <c r="DG769" s="148" t="str">
        <f t="shared" si="117"/>
        <v/>
      </c>
      <c r="DH769" s="148" t="str">
        <f t="shared" si="118"/>
        <v/>
      </c>
      <c r="DI769" s="273" t="str">
        <f t="shared" si="119"/>
        <v/>
      </c>
      <c r="DJ769" s="264" t="str">
        <f t="shared" si="120"/>
        <v/>
      </c>
      <c r="DK769" s="195"/>
      <c r="DL769" s="14" t="str">
        <f>IFERROR(#REF!-AP769,"")</f>
        <v/>
      </c>
      <c r="DM769" s="195"/>
      <c r="DN769" s="274" t="str">
        <f>IFERROR(#REF!-M769,"")</f>
        <v/>
      </c>
      <c r="DO769" s="186" t="e">
        <f>IF(#REF!&gt;AQ769,0,1)</f>
        <v>#REF!</v>
      </c>
      <c r="DP769" s="186">
        <f t="shared" si="121"/>
        <v>1</v>
      </c>
      <c r="DQ769" s="186">
        <f t="shared" si="122"/>
        <v>1</v>
      </c>
    </row>
    <row r="770" spans="1:121" ht="20.25" hidden="1" customHeight="1" x14ac:dyDescent="0.2">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23"/>
        <v/>
      </c>
      <c r="AO770" s="271" t="str">
        <f t="shared" si="124"/>
        <v/>
      </c>
      <c r="AP770" s="218"/>
      <c r="AQ770" s="219"/>
      <c r="AR770" s="217" t="str">
        <f t="shared" si="125"/>
        <v/>
      </c>
      <c r="AS770" s="217" t="str">
        <f t="shared" si="126"/>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217"/>
      <c r="CA770" s="217"/>
      <c r="CB770" s="217"/>
      <c r="CC770" s="217"/>
      <c r="CD770" s="217"/>
      <c r="CE770" s="217"/>
      <c r="CF770" s="186"/>
      <c r="CG770" s="186" t="str">
        <f t="shared" si="127"/>
        <v/>
      </c>
      <c r="CH770" s="101"/>
      <c r="CI770" s="101"/>
      <c r="CJ770" s="101"/>
      <c r="CK770" s="101"/>
      <c r="CL770" s="101"/>
      <c r="CM770" s="101"/>
      <c r="CN770" s="101"/>
      <c r="CO770" s="101"/>
      <c r="CP770" s="220" t="str">
        <f>IFERROR(ROUND((SUM(#REF!)),0),"")</f>
        <v/>
      </c>
      <c r="CQ770" s="216"/>
      <c r="CR770" s="222"/>
      <c r="CS770" s="198"/>
      <c r="CT770" s="198"/>
      <c r="CU770" s="198"/>
      <c r="CV770" s="198"/>
      <c r="CW770" s="222"/>
      <c r="CX770" s="272"/>
      <c r="CY770" s="272"/>
      <c r="CZ770" s="272"/>
      <c r="DA770" s="272"/>
      <c r="DB770" s="272"/>
      <c r="DC770" s="272"/>
      <c r="DD770" s="230" t="str">
        <f t="shared" si="114"/>
        <v/>
      </c>
      <c r="DE770" s="273">
        <f t="shared" si="115"/>
        <v>0</v>
      </c>
      <c r="DF770" s="14">
        <f t="shared" si="116"/>
        <v>0</v>
      </c>
      <c r="DG770" s="148" t="str">
        <f t="shared" si="117"/>
        <v/>
      </c>
      <c r="DH770" s="148" t="str">
        <f t="shared" si="118"/>
        <v/>
      </c>
      <c r="DI770" s="273" t="str">
        <f t="shared" si="119"/>
        <v/>
      </c>
      <c r="DJ770" s="264" t="str">
        <f t="shared" si="120"/>
        <v/>
      </c>
      <c r="DK770" s="195"/>
      <c r="DL770" s="14" t="str">
        <f>IFERROR(#REF!-AP770,"")</f>
        <v/>
      </c>
      <c r="DM770" s="195"/>
      <c r="DN770" s="274" t="str">
        <f>IFERROR(#REF!-M770,"")</f>
        <v/>
      </c>
      <c r="DO770" s="186" t="e">
        <f>IF(#REF!&gt;AQ770,0,1)</f>
        <v>#REF!</v>
      </c>
      <c r="DP770" s="186">
        <f t="shared" si="121"/>
        <v>1</v>
      </c>
      <c r="DQ770" s="186">
        <f t="shared" si="122"/>
        <v>1</v>
      </c>
    </row>
    <row r="771" spans="1:121" ht="20.25" hidden="1" customHeight="1" x14ac:dyDescent="0.2">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23"/>
        <v/>
      </c>
      <c r="AO771" s="271" t="str">
        <f t="shared" si="124"/>
        <v/>
      </c>
      <c r="AP771" s="218"/>
      <c r="AQ771" s="219"/>
      <c r="AR771" s="217" t="str">
        <f t="shared" si="125"/>
        <v/>
      </c>
      <c r="AS771" s="217" t="str">
        <f t="shared" si="126"/>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217"/>
      <c r="CA771" s="217"/>
      <c r="CB771" s="217"/>
      <c r="CC771" s="217"/>
      <c r="CD771" s="217"/>
      <c r="CE771" s="217"/>
      <c r="CF771" s="186"/>
      <c r="CG771" s="186" t="str">
        <f t="shared" si="127"/>
        <v/>
      </c>
      <c r="CH771" s="101"/>
      <c r="CI771" s="101"/>
      <c r="CJ771" s="101"/>
      <c r="CK771" s="101"/>
      <c r="CL771" s="101"/>
      <c r="CM771" s="101"/>
      <c r="CN771" s="101"/>
      <c r="CO771" s="101"/>
      <c r="CP771" s="220" t="str">
        <f>IFERROR(ROUND((SUM(#REF!)),0),"")</f>
        <v/>
      </c>
      <c r="CQ771" s="216"/>
      <c r="CR771" s="222"/>
      <c r="CS771" s="198"/>
      <c r="CT771" s="198"/>
      <c r="CU771" s="198"/>
      <c r="CV771" s="198"/>
      <c r="CW771" s="222"/>
      <c r="CX771" s="272"/>
      <c r="CY771" s="272"/>
      <c r="CZ771" s="272"/>
      <c r="DA771" s="272"/>
      <c r="DB771" s="272"/>
      <c r="DC771" s="272"/>
      <c r="DD771" s="230" t="str">
        <f t="shared" si="114"/>
        <v/>
      </c>
      <c r="DE771" s="273">
        <f t="shared" si="115"/>
        <v>0</v>
      </c>
      <c r="DF771" s="14">
        <f t="shared" si="116"/>
        <v>0</v>
      </c>
      <c r="DG771" s="148" t="str">
        <f t="shared" si="117"/>
        <v/>
      </c>
      <c r="DH771" s="148" t="str">
        <f t="shared" si="118"/>
        <v/>
      </c>
      <c r="DI771" s="273" t="str">
        <f t="shared" si="119"/>
        <v/>
      </c>
      <c r="DJ771" s="264" t="str">
        <f t="shared" si="120"/>
        <v/>
      </c>
      <c r="DK771" s="195"/>
      <c r="DL771" s="14" t="str">
        <f>IFERROR(#REF!-AP771,"")</f>
        <v/>
      </c>
      <c r="DM771" s="195"/>
      <c r="DN771" s="274" t="str">
        <f>IFERROR(#REF!-M771,"")</f>
        <v/>
      </c>
      <c r="DO771" s="186" t="e">
        <f>IF(#REF!&gt;AQ771,0,1)</f>
        <v>#REF!</v>
      </c>
      <c r="DP771" s="186">
        <f t="shared" si="121"/>
        <v>1</v>
      </c>
      <c r="DQ771" s="186">
        <f t="shared" si="122"/>
        <v>1</v>
      </c>
    </row>
    <row r="772" spans="1:121" ht="20.25" hidden="1" customHeight="1" x14ac:dyDescent="0.2">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si="123"/>
        <v/>
      </c>
      <c r="AO772" s="271" t="str">
        <f t="shared" si="124"/>
        <v/>
      </c>
      <c r="AP772" s="218"/>
      <c r="AQ772" s="219"/>
      <c r="AR772" s="217" t="str">
        <f t="shared" si="125"/>
        <v/>
      </c>
      <c r="AS772" s="217" t="str">
        <f t="shared" si="126"/>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217"/>
      <c r="CA772" s="217"/>
      <c r="CB772" s="217"/>
      <c r="CC772" s="217"/>
      <c r="CD772" s="217"/>
      <c r="CE772" s="217"/>
      <c r="CF772" s="186"/>
      <c r="CG772" s="186" t="str">
        <f t="shared" si="127"/>
        <v/>
      </c>
      <c r="CH772" s="101"/>
      <c r="CI772" s="101"/>
      <c r="CJ772" s="101"/>
      <c r="CK772" s="101"/>
      <c r="CL772" s="101"/>
      <c r="CM772" s="101"/>
      <c r="CN772" s="101"/>
      <c r="CO772" s="101"/>
      <c r="CP772" s="220" t="str">
        <f>IFERROR(ROUND((SUM(#REF!)),0),"")</f>
        <v/>
      </c>
      <c r="CQ772" s="216"/>
      <c r="CR772" s="222"/>
      <c r="CS772" s="198"/>
      <c r="CT772" s="198"/>
      <c r="CU772" s="198"/>
      <c r="CV772" s="198"/>
      <c r="CW772" s="222"/>
      <c r="CX772" s="272"/>
      <c r="CY772" s="272"/>
      <c r="CZ772" s="272"/>
      <c r="DA772" s="272"/>
      <c r="DB772" s="272"/>
      <c r="DC772" s="272"/>
      <c r="DD772" s="230" t="str">
        <f t="shared" ref="DD772:DD835" si="128">IFERROR((AN772-M772)/M772,"")</f>
        <v/>
      </c>
      <c r="DE772" s="273">
        <f t="shared" ref="DE772:DE835" si="129">AV772+BH772</f>
        <v>0</v>
      </c>
      <c r="DF772" s="14">
        <f t="shared" ref="DF772:DF835" si="130">SUM(BI772:BQ772,AW772:BE772)</f>
        <v>0</v>
      </c>
      <c r="DG772" s="148" t="str">
        <f t="shared" ref="DG772:DG835" si="131">IFERROR(ROUND(DF772/L772,0),"")</f>
        <v/>
      </c>
      <c r="DH772" s="148" t="str">
        <f t="shared" ref="DH772:DH835" si="132">IFERROR(ROUND(CP772/AR772,1),"")</f>
        <v/>
      </c>
      <c r="DI772" s="273" t="str">
        <f t="shared" ref="DI772:DI835" si="133">IFERROR(DE772+DG772,"")</f>
        <v/>
      </c>
      <c r="DJ772" s="264" t="str">
        <f t="shared" ref="DJ772:DJ835" si="134">IFERROR(DG772/DI772,"")</f>
        <v/>
      </c>
      <c r="DK772" s="195"/>
      <c r="DL772" s="14" t="str">
        <f>IFERROR(#REF!-AP772,"")</f>
        <v/>
      </c>
      <c r="DM772" s="195"/>
      <c r="DN772" s="274" t="str">
        <f>IFERROR(#REF!-M772,"")</f>
        <v/>
      </c>
      <c r="DO772" s="186" t="e">
        <f>IF(#REF!&gt;AQ772,0,1)</f>
        <v>#REF!</v>
      </c>
      <c r="DP772" s="186">
        <f t="shared" ref="DP772:DP835" si="135">IF(AO772&lt;N772,0,1)</f>
        <v>1</v>
      </c>
      <c r="DQ772" s="186">
        <f t="shared" ref="DQ772:DQ835" si="136">IF(AO772&gt;O772,0,1)</f>
        <v>1</v>
      </c>
    </row>
    <row r="773" spans="1:121" ht="20.25" hidden="1" customHeight="1" x14ac:dyDescent="0.2">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23"/>
        <v/>
      </c>
      <c r="AO773" s="271" t="str">
        <f t="shared" si="124"/>
        <v/>
      </c>
      <c r="AP773" s="218"/>
      <c r="AQ773" s="219"/>
      <c r="AR773" s="217" t="str">
        <f t="shared" si="125"/>
        <v/>
      </c>
      <c r="AS773" s="217" t="str">
        <f t="shared" si="126"/>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217"/>
      <c r="CA773" s="217"/>
      <c r="CB773" s="217"/>
      <c r="CC773" s="217"/>
      <c r="CD773" s="217"/>
      <c r="CE773" s="217"/>
      <c r="CF773" s="186"/>
      <c r="CG773" s="186" t="str">
        <f t="shared" si="127"/>
        <v/>
      </c>
      <c r="CH773" s="101"/>
      <c r="CI773" s="101"/>
      <c r="CJ773" s="101"/>
      <c r="CK773" s="101"/>
      <c r="CL773" s="101"/>
      <c r="CM773" s="101"/>
      <c r="CN773" s="101"/>
      <c r="CO773" s="101"/>
      <c r="CP773" s="220" t="str">
        <f>IFERROR(ROUND((SUM(#REF!)),0),"")</f>
        <v/>
      </c>
      <c r="CQ773" s="216"/>
      <c r="CR773" s="222"/>
      <c r="CS773" s="198"/>
      <c r="CT773" s="198"/>
      <c r="CU773" s="198"/>
      <c r="CV773" s="198"/>
      <c r="CW773" s="222"/>
      <c r="CX773" s="272"/>
      <c r="CY773" s="272"/>
      <c r="CZ773" s="272"/>
      <c r="DA773" s="272"/>
      <c r="DB773" s="272"/>
      <c r="DC773" s="272"/>
      <c r="DD773" s="230" t="str">
        <f t="shared" si="128"/>
        <v/>
      </c>
      <c r="DE773" s="273">
        <f t="shared" si="129"/>
        <v>0</v>
      </c>
      <c r="DF773" s="14">
        <f t="shared" si="130"/>
        <v>0</v>
      </c>
      <c r="DG773" s="148" t="str">
        <f t="shared" si="131"/>
        <v/>
      </c>
      <c r="DH773" s="148" t="str">
        <f t="shared" si="132"/>
        <v/>
      </c>
      <c r="DI773" s="273" t="str">
        <f t="shared" si="133"/>
        <v/>
      </c>
      <c r="DJ773" s="264" t="str">
        <f t="shared" si="134"/>
        <v/>
      </c>
      <c r="DK773" s="195"/>
      <c r="DL773" s="14" t="str">
        <f>IFERROR(#REF!-AP773,"")</f>
        <v/>
      </c>
      <c r="DM773" s="195"/>
      <c r="DN773" s="274" t="str">
        <f>IFERROR(#REF!-M773,"")</f>
        <v/>
      </c>
      <c r="DO773" s="186" t="e">
        <f>IF(#REF!&gt;AQ773,0,1)</f>
        <v>#REF!</v>
      </c>
      <c r="DP773" s="186">
        <f t="shared" si="135"/>
        <v>1</v>
      </c>
      <c r="DQ773" s="186">
        <f t="shared" si="136"/>
        <v>1</v>
      </c>
    </row>
    <row r="774" spans="1:121" ht="20.25" hidden="1" customHeight="1" x14ac:dyDescent="0.2">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23"/>
        <v/>
      </c>
      <c r="AO774" s="271" t="str">
        <f t="shared" si="124"/>
        <v/>
      </c>
      <c r="AP774" s="218"/>
      <c r="AQ774" s="219"/>
      <c r="AR774" s="217" t="str">
        <f t="shared" si="125"/>
        <v/>
      </c>
      <c r="AS774" s="217" t="str">
        <f t="shared" si="126"/>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217"/>
      <c r="CA774" s="217"/>
      <c r="CB774" s="217"/>
      <c r="CC774" s="217"/>
      <c r="CD774" s="217"/>
      <c r="CE774" s="217"/>
      <c r="CF774" s="186"/>
      <c r="CG774" s="186" t="str">
        <f t="shared" si="127"/>
        <v/>
      </c>
      <c r="CH774" s="101"/>
      <c r="CI774" s="101"/>
      <c r="CJ774" s="101"/>
      <c r="CK774" s="101"/>
      <c r="CL774" s="101"/>
      <c r="CM774" s="101"/>
      <c r="CN774" s="101"/>
      <c r="CO774" s="101"/>
      <c r="CP774" s="220" t="str">
        <f>IFERROR(ROUND((SUM(#REF!)),0),"")</f>
        <v/>
      </c>
      <c r="CQ774" s="216"/>
      <c r="CR774" s="222"/>
      <c r="CS774" s="198"/>
      <c r="CT774" s="198"/>
      <c r="CU774" s="198"/>
      <c r="CV774" s="198"/>
      <c r="CW774" s="222"/>
      <c r="CX774" s="272"/>
      <c r="CY774" s="272"/>
      <c r="CZ774" s="272"/>
      <c r="DA774" s="272"/>
      <c r="DB774" s="272"/>
      <c r="DC774" s="272"/>
      <c r="DD774" s="230" t="str">
        <f t="shared" si="128"/>
        <v/>
      </c>
      <c r="DE774" s="273">
        <f t="shared" si="129"/>
        <v>0</v>
      </c>
      <c r="DF774" s="14">
        <f t="shared" si="130"/>
        <v>0</v>
      </c>
      <c r="DG774" s="148" t="str">
        <f t="shared" si="131"/>
        <v/>
      </c>
      <c r="DH774" s="148" t="str">
        <f t="shared" si="132"/>
        <v/>
      </c>
      <c r="DI774" s="273" t="str">
        <f t="shared" si="133"/>
        <v/>
      </c>
      <c r="DJ774" s="264" t="str">
        <f t="shared" si="134"/>
        <v/>
      </c>
      <c r="DK774" s="195"/>
      <c r="DL774" s="14" t="str">
        <f>IFERROR(#REF!-AP774,"")</f>
        <v/>
      </c>
      <c r="DM774" s="195"/>
      <c r="DN774" s="274" t="str">
        <f>IFERROR(#REF!-M774,"")</f>
        <v/>
      </c>
      <c r="DO774" s="186" t="e">
        <f>IF(#REF!&gt;AQ774,0,1)</f>
        <v>#REF!</v>
      </c>
      <c r="DP774" s="186">
        <f t="shared" si="135"/>
        <v>1</v>
      </c>
      <c r="DQ774" s="186">
        <f t="shared" si="136"/>
        <v>1</v>
      </c>
    </row>
    <row r="775" spans="1:121" ht="20.25" hidden="1" customHeight="1" x14ac:dyDescent="0.2">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23"/>
        <v/>
      </c>
      <c r="AO775" s="271" t="str">
        <f t="shared" si="124"/>
        <v/>
      </c>
      <c r="AP775" s="218"/>
      <c r="AQ775" s="219"/>
      <c r="AR775" s="217" t="str">
        <f t="shared" si="125"/>
        <v/>
      </c>
      <c r="AS775" s="217" t="str">
        <f t="shared" si="126"/>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217"/>
      <c r="CA775" s="217"/>
      <c r="CB775" s="217"/>
      <c r="CC775" s="217"/>
      <c r="CD775" s="217"/>
      <c r="CE775" s="217"/>
      <c r="CF775" s="186"/>
      <c r="CG775" s="186" t="str">
        <f t="shared" si="127"/>
        <v/>
      </c>
      <c r="CH775" s="101"/>
      <c r="CI775" s="101"/>
      <c r="CJ775" s="101"/>
      <c r="CK775" s="101"/>
      <c r="CL775" s="101"/>
      <c r="CM775" s="101"/>
      <c r="CN775" s="101"/>
      <c r="CO775" s="101"/>
      <c r="CP775" s="220" t="str">
        <f>IFERROR(ROUND((SUM(#REF!)),0),"")</f>
        <v/>
      </c>
      <c r="CQ775" s="216"/>
      <c r="CR775" s="222"/>
      <c r="CS775" s="198"/>
      <c r="CT775" s="198"/>
      <c r="CU775" s="198"/>
      <c r="CV775" s="198"/>
      <c r="CW775" s="222"/>
      <c r="CX775" s="272"/>
      <c r="CY775" s="272"/>
      <c r="CZ775" s="272"/>
      <c r="DA775" s="272"/>
      <c r="DB775" s="272"/>
      <c r="DC775" s="272"/>
      <c r="DD775" s="230" t="str">
        <f t="shared" si="128"/>
        <v/>
      </c>
      <c r="DE775" s="273">
        <f t="shared" si="129"/>
        <v>0</v>
      </c>
      <c r="DF775" s="14">
        <f t="shared" si="130"/>
        <v>0</v>
      </c>
      <c r="DG775" s="148" t="str">
        <f t="shared" si="131"/>
        <v/>
      </c>
      <c r="DH775" s="148" t="str">
        <f t="shared" si="132"/>
        <v/>
      </c>
      <c r="DI775" s="273" t="str">
        <f t="shared" si="133"/>
        <v/>
      </c>
      <c r="DJ775" s="264" t="str">
        <f t="shared" si="134"/>
        <v/>
      </c>
      <c r="DK775" s="195"/>
      <c r="DL775" s="14" t="str">
        <f>IFERROR(#REF!-AP775,"")</f>
        <v/>
      </c>
      <c r="DM775" s="195"/>
      <c r="DN775" s="274" t="str">
        <f>IFERROR(#REF!-M775,"")</f>
        <v/>
      </c>
      <c r="DO775" s="186" t="e">
        <f>IF(#REF!&gt;AQ775,0,1)</f>
        <v>#REF!</v>
      </c>
      <c r="DP775" s="186">
        <f t="shared" si="135"/>
        <v>1</v>
      </c>
      <c r="DQ775" s="186">
        <f t="shared" si="136"/>
        <v>1</v>
      </c>
    </row>
    <row r="776" spans="1:121" ht="20.25" hidden="1" customHeight="1" x14ac:dyDescent="0.2">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23"/>
        <v/>
      </c>
      <c r="AO776" s="271" t="str">
        <f t="shared" si="124"/>
        <v/>
      </c>
      <c r="AP776" s="218"/>
      <c r="AQ776" s="219"/>
      <c r="AR776" s="217" t="str">
        <f t="shared" si="125"/>
        <v/>
      </c>
      <c r="AS776" s="217" t="str">
        <f t="shared" si="126"/>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217"/>
      <c r="CA776" s="217"/>
      <c r="CB776" s="217"/>
      <c r="CC776" s="217"/>
      <c r="CD776" s="217"/>
      <c r="CE776" s="217"/>
      <c r="CF776" s="186"/>
      <c r="CG776" s="186" t="str">
        <f t="shared" si="127"/>
        <v/>
      </c>
      <c r="CH776" s="101"/>
      <c r="CI776" s="101"/>
      <c r="CJ776" s="101"/>
      <c r="CK776" s="101"/>
      <c r="CL776" s="101"/>
      <c r="CM776" s="101"/>
      <c r="CN776" s="101"/>
      <c r="CO776" s="101"/>
      <c r="CP776" s="220" t="str">
        <f>IFERROR(ROUND((SUM(#REF!)),0),"")</f>
        <v/>
      </c>
      <c r="CQ776" s="216"/>
      <c r="CR776" s="222"/>
      <c r="CS776" s="198"/>
      <c r="CT776" s="198"/>
      <c r="CU776" s="198"/>
      <c r="CV776" s="198"/>
      <c r="CW776" s="222"/>
      <c r="CX776" s="272"/>
      <c r="CY776" s="272"/>
      <c r="CZ776" s="272"/>
      <c r="DA776" s="272"/>
      <c r="DB776" s="272"/>
      <c r="DC776" s="272"/>
      <c r="DD776" s="230" t="str">
        <f t="shared" si="128"/>
        <v/>
      </c>
      <c r="DE776" s="273">
        <f t="shared" si="129"/>
        <v>0</v>
      </c>
      <c r="DF776" s="14">
        <f t="shared" si="130"/>
        <v>0</v>
      </c>
      <c r="DG776" s="148" t="str">
        <f t="shared" si="131"/>
        <v/>
      </c>
      <c r="DH776" s="148" t="str">
        <f t="shared" si="132"/>
        <v/>
      </c>
      <c r="DI776" s="273" t="str">
        <f t="shared" si="133"/>
        <v/>
      </c>
      <c r="DJ776" s="264" t="str">
        <f t="shared" si="134"/>
        <v/>
      </c>
      <c r="DK776" s="195"/>
      <c r="DL776" s="14" t="str">
        <f>IFERROR(#REF!-AP776,"")</f>
        <v/>
      </c>
      <c r="DM776" s="195"/>
      <c r="DN776" s="274" t="str">
        <f>IFERROR(#REF!-M776,"")</f>
        <v/>
      </c>
      <c r="DO776" s="186" t="e">
        <f>IF(#REF!&gt;AQ776,0,1)</f>
        <v>#REF!</v>
      </c>
      <c r="DP776" s="186">
        <f t="shared" si="135"/>
        <v>1</v>
      </c>
      <c r="DQ776" s="186">
        <f t="shared" si="136"/>
        <v>1</v>
      </c>
    </row>
    <row r="777" spans="1:121" ht="20.25" hidden="1" customHeight="1" x14ac:dyDescent="0.2">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23"/>
        <v/>
      </c>
      <c r="AO777" s="271" t="str">
        <f t="shared" si="124"/>
        <v/>
      </c>
      <c r="AP777" s="218"/>
      <c r="AQ777" s="219"/>
      <c r="AR777" s="217" t="str">
        <f t="shared" si="125"/>
        <v/>
      </c>
      <c r="AS777" s="217" t="str">
        <f t="shared" si="126"/>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217"/>
      <c r="CA777" s="217"/>
      <c r="CB777" s="217"/>
      <c r="CC777" s="217"/>
      <c r="CD777" s="217"/>
      <c r="CE777" s="217"/>
      <c r="CF777" s="186"/>
      <c r="CG777" s="186" t="str">
        <f t="shared" si="127"/>
        <v/>
      </c>
      <c r="CH777" s="101"/>
      <c r="CI777" s="101"/>
      <c r="CJ777" s="101"/>
      <c r="CK777" s="101"/>
      <c r="CL777" s="101"/>
      <c r="CM777" s="101"/>
      <c r="CN777" s="101"/>
      <c r="CO777" s="101"/>
      <c r="CP777" s="220" t="str">
        <f>IFERROR(ROUND((SUM(#REF!)),0),"")</f>
        <v/>
      </c>
      <c r="CQ777" s="216"/>
      <c r="CR777" s="222"/>
      <c r="CS777" s="198"/>
      <c r="CT777" s="198"/>
      <c r="CU777" s="198"/>
      <c r="CV777" s="198"/>
      <c r="CW777" s="222"/>
      <c r="CX777" s="272"/>
      <c r="CY777" s="272"/>
      <c r="CZ777" s="272"/>
      <c r="DA777" s="272"/>
      <c r="DB777" s="272"/>
      <c r="DC777" s="272"/>
      <c r="DD777" s="230" t="str">
        <f t="shared" si="128"/>
        <v/>
      </c>
      <c r="DE777" s="273">
        <f t="shared" si="129"/>
        <v>0</v>
      </c>
      <c r="DF777" s="14">
        <f t="shared" si="130"/>
        <v>0</v>
      </c>
      <c r="DG777" s="148" t="str">
        <f t="shared" si="131"/>
        <v/>
      </c>
      <c r="DH777" s="148" t="str">
        <f t="shared" si="132"/>
        <v/>
      </c>
      <c r="DI777" s="273" t="str">
        <f t="shared" si="133"/>
        <v/>
      </c>
      <c r="DJ777" s="264" t="str">
        <f t="shared" si="134"/>
        <v/>
      </c>
      <c r="DK777" s="195"/>
      <c r="DL777" s="14" t="str">
        <f>IFERROR(#REF!-AP777,"")</f>
        <v/>
      </c>
      <c r="DM777" s="195"/>
      <c r="DN777" s="274" t="str">
        <f>IFERROR(#REF!-M777,"")</f>
        <v/>
      </c>
      <c r="DO777" s="186" t="e">
        <f>IF(#REF!&gt;AQ777,0,1)</f>
        <v>#REF!</v>
      </c>
      <c r="DP777" s="186">
        <f t="shared" si="135"/>
        <v>1</v>
      </c>
      <c r="DQ777" s="186">
        <f t="shared" si="136"/>
        <v>1</v>
      </c>
    </row>
    <row r="778" spans="1:121" ht="20.25" hidden="1" customHeight="1" x14ac:dyDescent="0.2">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23"/>
        <v/>
      </c>
      <c r="AO778" s="271" t="str">
        <f t="shared" si="124"/>
        <v/>
      </c>
      <c r="AP778" s="218"/>
      <c r="AQ778" s="219"/>
      <c r="AR778" s="217" t="str">
        <f t="shared" si="125"/>
        <v/>
      </c>
      <c r="AS778" s="217" t="str">
        <f t="shared" si="126"/>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217"/>
      <c r="CA778" s="217"/>
      <c r="CB778" s="217"/>
      <c r="CC778" s="217"/>
      <c r="CD778" s="217"/>
      <c r="CE778" s="217"/>
      <c r="CF778" s="186"/>
      <c r="CG778" s="186" t="str">
        <f t="shared" si="127"/>
        <v/>
      </c>
      <c r="CH778" s="101"/>
      <c r="CI778" s="101"/>
      <c r="CJ778" s="101"/>
      <c r="CK778" s="101"/>
      <c r="CL778" s="101"/>
      <c r="CM778" s="101"/>
      <c r="CN778" s="101"/>
      <c r="CO778" s="101"/>
      <c r="CP778" s="220" t="str">
        <f>IFERROR(ROUND((SUM(#REF!)),0),"")</f>
        <v/>
      </c>
      <c r="CQ778" s="216"/>
      <c r="CR778" s="222"/>
      <c r="CS778" s="198"/>
      <c r="CT778" s="198"/>
      <c r="CU778" s="198"/>
      <c r="CV778" s="198"/>
      <c r="CW778" s="222"/>
      <c r="CX778" s="272"/>
      <c r="CY778" s="272"/>
      <c r="CZ778" s="272"/>
      <c r="DA778" s="272"/>
      <c r="DB778" s="272"/>
      <c r="DC778" s="272"/>
      <c r="DD778" s="230" t="str">
        <f t="shared" si="128"/>
        <v/>
      </c>
      <c r="DE778" s="273">
        <f t="shared" si="129"/>
        <v>0</v>
      </c>
      <c r="DF778" s="14">
        <f t="shared" si="130"/>
        <v>0</v>
      </c>
      <c r="DG778" s="148" t="str">
        <f t="shared" si="131"/>
        <v/>
      </c>
      <c r="DH778" s="148" t="str">
        <f t="shared" si="132"/>
        <v/>
      </c>
      <c r="DI778" s="273" t="str">
        <f t="shared" si="133"/>
        <v/>
      </c>
      <c r="DJ778" s="264" t="str">
        <f t="shared" si="134"/>
        <v/>
      </c>
      <c r="DK778" s="195"/>
      <c r="DL778" s="14" t="str">
        <f>IFERROR(#REF!-AP778,"")</f>
        <v/>
      </c>
      <c r="DM778" s="195"/>
      <c r="DN778" s="274" t="str">
        <f>IFERROR(#REF!-M778,"")</f>
        <v/>
      </c>
      <c r="DO778" s="186" t="e">
        <f>IF(#REF!&gt;AQ778,0,1)</f>
        <v>#REF!</v>
      </c>
      <c r="DP778" s="186">
        <f t="shared" si="135"/>
        <v>1</v>
      </c>
      <c r="DQ778" s="186">
        <f t="shared" si="136"/>
        <v>1</v>
      </c>
    </row>
    <row r="779" spans="1:121" ht="20.25" hidden="1" customHeight="1" x14ac:dyDescent="0.2">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23"/>
        <v/>
      </c>
      <c r="AO779" s="271" t="str">
        <f t="shared" si="124"/>
        <v/>
      </c>
      <c r="AP779" s="218"/>
      <c r="AQ779" s="219"/>
      <c r="AR779" s="217" t="str">
        <f t="shared" si="125"/>
        <v/>
      </c>
      <c r="AS779" s="217" t="str">
        <f t="shared" si="126"/>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217"/>
      <c r="CA779" s="217"/>
      <c r="CB779" s="217"/>
      <c r="CC779" s="217"/>
      <c r="CD779" s="217"/>
      <c r="CE779" s="217"/>
      <c r="CF779" s="186"/>
      <c r="CG779" s="186" t="str">
        <f t="shared" si="127"/>
        <v/>
      </c>
      <c r="CH779" s="101"/>
      <c r="CI779" s="101"/>
      <c r="CJ779" s="101"/>
      <c r="CK779" s="101"/>
      <c r="CL779" s="101"/>
      <c r="CM779" s="101"/>
      <c r="CN779" s="101"/>
      <c r="CO779" s="101"/>
      <c r="CP779" s="220" t="str">
        <f>IFERROR(ROUND((SUM(#REF!)),0),"")</f>
        <v/>
      </c>
      <c r="CQ779" s="216"/>
      <c r="CR779" s="222"/>
      <c r="CS779" s="198"/>
      <c r="CT779" s="198"/>
      <c r="CU779" s="198"/>
      <c r="CV779" s="198"/>
      <c r="CW779" s="222"/>
      <c r="CX779" s="272"/>
      <c r="CY779" s="272"/>
      <c r="CZ779" s="272"/>
      <c r="DA779" s="272"/>
      <c r="DB779" s="272"/>
      <c r="DC779" s="272"/>
      <c r="DD779" s="230" t="str">
        <f t="shared" si="128"/>
        <v/>
      </c>
      <c r="DE779" s="273">
        <f t="shared" si="129"/>
        <v>0</v>
      </c>
      <c r="DF779" s="14">
        <f t="shared" si="130"/>
        <v>0</v>
      </c>
      <c r="DG779" s="148" t="str">
        <f t="shared" si="131"/>
        <v/>
      </c>
      <c r="DH779" s="148" t="str">
        <f t="shared" si="132"/>
        <v/>
      </c>
      <c r="DI779" s="273" t="str">
        <f t="shared" si="133"/>
        <v/>
      </c>
      <c r="DJ779" s="264" t="str">
        <f t="shared" si="134"/>
        <v/>
      </c>
      <c r="DK779" s="195"/>
      <c r="DL779" s="14" t="str">
        <f>IFERROR(#REF!-AP779,"")</f>
        <v/>
      </c>
      <c r="DM779" s="195"/>
      <c r="DN779" s="274" t="str">
        <f>IFERROR(#REF!-M779,"")</f>
        <v/>
      </c>
      <c r="DO779" s="186" t="e">
        <f>IF(#REF!&gt;AQ779,0,1)</f>
        <v>#REF!</v>
      </c>
      <c r="DP779" s="186">
        <f t="shared" si="135"/>
        <v>1</v>
      </c>
      <c r="DQ779" s="186">
        <f t="shared" si="136"/>
        <v>1</v>
      </c>
    </row>
    <row r="780" spans="1:121" ht="20.25" hidden="1" customHeight="1" x14ac:dyDescent="0.2">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23"/>
        <v/>
      </c>
      <c r="AO780" s="271" t="str">
        <f t="shared" si="124"/>
        <v/>
      </c>
      <c r="AP780" s="218"/>
      <c r="AQ780" s="219"/>
      <c r="AR780" s="217" t="str">
        <f t="shared" si="125"/>
        <v/>
      </c>
      <c r="AS780" s="217" t="str">
        <f t="shared" si="126"/>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217"/>
      <c r="CA780" s="217"/>
      <c r="CB780" s="217"/>
      <c r="CC780" s="217"/>
      <c r="CD780" s="217"/>
      <c r="CE780" s="217"/>
      <c r="CF780" s="186"/>
      <c r="CG780" s="186" t="str">
        <f t="shared" si="127"/>
        <v/>
      </c>
      <c r="CH780" s="101"/>
      <c r="CI780" s="101"/>
      <c r="CJ780" s="101"/>
      <c r="CK780" s="101"/>
      <c r="CL780" s="101"/>
      <c r="CM780" s="101"/>
      <c r="CN780" s="101"/>
      <c r="CO780" s="101"/>
      <c r="CP780" s="220" t="str">
        <f>IFERROR(ROUND((SUM(#REF!)),0),"")</f>
        <v/>
      </c>
      <c r="CQ780" s="216"/>
      <c r="CR780" s="222"/>
      <c r="CS780" s="198"/>
      <c r="CT780" s="198"/>
      <c r="CU780" s="198"/>
      <c r="CV780" s="198"/>
      <c r="CW780" s="222"/>
      <c r="CX780" s="272"/>
      <c r="CY780" s="272"/>
      <c r="CZ780" s="272"/>
      <c r="DA780" s="272"/>
      <c r="DB780" s="272"/>
      <c r="DC780" s="272"/>
      <c r="DD780" s="230" t="str">
        <f t="shared" si="128"/>
        <v/>
      </c>
      <c r="DE780" s="273">
        <f t="shared" si="129"/>
        <v>0</v>
      </c>
      <c r="DF780" s="14">
        <f t="shared" si="130"/>
        <v>0</v>
      </c>
      <c r="DG780" s="148" t="str">
        <f t="shared" si="131"/>
        <v/>
      </c>
      <c r="DH780" s="148" t="str">
        <f t="shared" si="132"/>
        <v/>
      </c>
      <c r="DI780" s="273" t="str">
        <f t="shared" si="133"/>
        <v/>
      </c>
      <c r="DJ780" s="264" t="str">
        <f t="shared" si="134"/>
        <v/>
      </c>
      <c r="DK780" s="195"/>
      <c r="DL780" s="14" t="str">
        <f>IFERROR(#REF!-AP780,"")</f>
        <v/>
      </c>
      <c r="DM780" s="195"/>
      <c r="DN780" s="274" t="str">
        <f>IFERROR(#REF!-M780,"")</f>
        <v/>
      </c>
      <c r="DO780" s="186" t="e">
        <f>IF(#REF!&gt;AQ780,0,1)</f>
        <v>#REF!</v>
      </c>
      <c r="DP780" s="186">
        <f t="shared" si="135"/>
        <v>1</v>
      </c>
      <c r="DQ780" s="186">
        <f t="shared" si="136"/>
        <v>1</v>
      </c>
    </row>
    <row r="781" spans="1:121" ht="20.25" hidden="1" customHeight="1" x14ac:dyDescent="0.2">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23"/>
        <v/>
      </c>
      <c r="AO781" s="271" t="str">
        <f t="shared" si="124"/>
        <v/>
      </c>
      <c r="AP781" s="218"/>
      <c r="AQ781" s="219"/>
      <c r="AR781" s="217" t="str">
        <f t="shared" si="125"/>
        <v/>
      </c>
      <c r="AS781" s="217" t="str">
        <f t="shared" si="126"/>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217"/>
      <c r="CA781" s="217"/>
      <c r="CB781" s="217"/>
      <c r="CC781" s="217"/>
      <c r="CD781" s="217"/>
      <c r="CE781" s="217"/>
      <c r="CF781" s="186"/>
      <c r="CG781" s="186" t="str">
        <f t="shared" si="127"/>
        <v/>
      </c>
      <c r="CH781" s="101"/>
      <c r="CI781" s="101"/>
      <c r="CJ781" s="101"/>
      <c r="CK781" s="101"/>
      <c r="CL781" s="101"/>
      <c r="CM781" s="101"/>
      <c r="CN781" s="101"/>
      <c r="CO781" s="101"/>
      <c r="CP781" s="220" t="str">
        <f>IFERROR(ROUND((SUM(#REF!)),0),"")</f>
        <v/>
      </c>
      <c r="CQ781" s="216"/>
      <c r="CR781" s="222"/>
      <c r="CS781" s="198"/>
      <c r="CT781" s="198"/>
      <c r="CU781" s="198"/>
      <c r="CV781" s="198"/>
      <c r="CW781" s="222"/>
      <c r="CX781" s="272"/>
      <c r="CY781" s="272"/>
      <c r="CZ781" s="272"/>
      <c r="DA781" s="272"/>
      <c r="DB781" s="272"/>
      <c r="DC781" s="272"/>
      <c r="DD781" s="230" t="str">
        <f t="shared" si="128"/>
        <v/>
      </c>
      <c r="DE781" s="273">
        <f t="shared" si="129"/>
        <v>0</v>
      </c>
      <c r="DF781" s="14">
        <f t="shared" si="130"/>
        <v>0</v>
      </c>
      <c r="DG781" s="148" t="str">
        <f t="shared" si="131"/>
        <v/>
      </c>
      <c r="DH781" s="148" t="str">
        <f t="shared" si="132"/>
        <v/>
      </c>
      <c r="DI781" s="273" t="str">
        <f t="shared" si="133"/>
        <v/>
      </c>
      <c r="DJ781" s="264" t="str">
        <f t="shared" si="134"/>
        <v/>
      </c>
      <c r="DK781" s="195"/>
      <c r="DL781" s="14" t="str">
        <f>IFERROR(#REF!-AP781,"")</f>
        <v/>
      </c>
      <c r="DM781" s="195"/>
      <c r="DN781" s="274" t="str">
        <f>IFERROR(#REF!-M781,"")</f>
        <v/>
      </c>
      <c r="DO781" s="186" t="e">
        <f>IF(#REF!&gt;AQ781,0,1)</f>
        <v>#REF!</v>
      </c>
      <c r="DP781" s="186">
        <f t="shared" si="135"/>
        <v>1</v>
      </c>
      <c r="DQ781" s="186">
        <f t="shared" si="136"/>
        <v>1</v>
      </c>
    </row>
    <row r="782" spans="1:121" ht="20.25" hidden="1" customHeight="1" x14ac:dyDescent="0.2">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23"/>
        <v/>
      </c>
      <c r="AO782" s="271" t="str">
        <f t="shared" si="124"/>
        <v/>
      </c>
      <c r="AP782" s="218"/>
      <c r="AQ782" s="219"/>
      <c r="AR782" s="217" t="str">
        <f t="shared" si="125"/>
        <v/>
      </c>
      <c r="AS782" s="217" t="str">
        <f t="shared" si="126"/>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217"/>
      <c r="CA782" s="217"/>
      <c r="CB782" s="217"/>
      <c r="CC782" s="217"/>
      <c r="CD782" s="217"/>
      <c r="CE782" s="217"/>
      <c r="CF782" s="186"/>
      <c r="CG782" s="186" t="str">
        <f t="shared" si="127"/>
        <v/>
      </c>
      <c r="CH782" s="101"/>
      <c r="CI782" s="101"/>
      <c r="CJ782" s="101"/>
      <c r="CK782" s="101"/>
      <c r="CL782" s="101"/>
      <c r="CM782" s="101"/>
      <c r="CN782" s="101"/>
      <c r="CO782" s="101"/>
      <c r="CP782" s="220" t="str">
        <f>IFERROR(ROUND((SUM(#REF!)),0),"")</f>
        <v/>
      </c>
      <c r="CQ782" s="216"/>
      <c r="CR782" s="222"/>
      <c r="CS782" s="198"/>
      <c r="CT782" s="198"/>
      <c r="CU782" s="198"/>
      <c r="CV782" s="198"/>
      <c r="CW782" s="222"/>
      <c r="CX782" s="272"/>
      <c r="CY782" s="272"/>
      <c r="CZ782" s="272"/>
      <c r="DA782" s="272"/>
      <c r="DB782" s="272"/>
      <c r="DC782" s="272"/>
      <c r="DD782" s="230" t="str">
        <f t="shared" si="128"/>
        <v/>
      </c>
      <c r="DE782" s="273">
        <f t="shared" si="129"/>
        <v>0</v>
      </c>
      <c r="DF782" s="14">
        <f t="shared" si="130"/>
        <v>0</v>
      </c>
      <c r="DG782" s="148" t="str">
        <f t="shared" si="131"/>
        <v/>
      </c>
      <c r="DH782" s="148" t="str">
        <f t="shared" si="132"/>
        <v/>
      </c>
      <c r="DI782" s="273" t="str">
        <f t="shared" si="133"/>
        <v/>
      </c>
      <c r="DJ782" s="264" t="str">
        <f t="shared" si="134"/>
        <v/>
      </c>
      <c r="DK782" s="195"/>
      <c r="DL782" s="14" t="str">
        <f>IFERROR(#REF!-AP782,"")</f>
        <v/>
      </c>
      <c r="DM782" s="195"/>
      <c r="DN782" s="274" t="str">
        <f>IFERROR(#REF!-M782,"")</f>
        <v/>
      </c>
      <c r="DO782" s="186" t="e">
        <f>IF(#REF!&gt;AQ782,0,1)</f>
        <v>#REF!</v>
      </c>
      <c r="DP782" s="186">
        <f t="shared" si="135"/>
        <v>1</v>
      </c>
      <c r="DQ782" s="186">
        <f t="shared" si="136"/>
        <v>1</v>
      </c>
    </row>
    <row r="783" spans="1:121" ht="20.25" hidden="1" customHeight="1" x14ac:dyDescent="0.2">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23"/>
        <v/>
      </c>
      <c r="AO783" s="271" t="str">
        <f t="shared" si="124"/>
        <v/>
      </c>
      <c r="AP783" s="218"/>
      <c r="AQ783" s="219"/>
      <c r="AR783" s="217" t="str">
        <f t="shared" si="125"/>
        <v/>
      </c>
      <c r="AS783" s="217" t="str">
        <f t="shared" si="126"/>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217"/>
      <c r="CA783" s="217"/>
      <c r="CB783" s="217"/>
      <c r="CC783" s="217"/>
      <c r="CD783" s="217"/>
      <c r="CE783" s="217"/>
      <c r="CF783" s="186"/>
      <c r="CG783" s="186" t="str">
        <f t="shared" si="127"/>
        <v/>
      </c>
      <c r="CH783" s="101"/>
      <c r="CI783" s="101"/>
      <c r="CJ783" s="101"/>
      <c r="CK783" s="101"/>
      <c r="CL783" s="101"/>
      <c r="CM783" s="101"/>
      <c r="CN783" s="101"/>
      <c r="CO783" s="101"/>
      <c r="CP783" s="220" t="str">
        <f>IFERROR(ROUND((SUM(#REF!)),0),"")</f>
        <v/>
      </c>
      <c r="CQ783" s="216"/>
      <c r="CR783" s="222"/>
      <c r="CS783" s="198"/>
      <c r="CT783" s="198"/>
      <c r="CU783" s="198"/>
      <c r="CV783" s="198"/>
      <c r="CW783" s="222"/>
      <c r="CX783" s="272"/>
      <c r="CY783" s="272"/>
      <c r="CZ783" s="272"/>
      <c r="DA783" s="272"/>
      <c r="DB783" s="272"/>
      <c r="DC783" s="272"/>
      <c r="DD783" s="230" t="str">
        <f t="shared" si="128"/>
        <v/>
      </c>
      <c r="DE783" s="273">
        <f t="shared" si="129"/>
        <v>0</v>
      </c>
      <c r="DF783" s="14">
        <f t="shared" si="130"/>
        <v>0</v>
      </c>
      <c r="DG783" s="148" t="str">
        <f t="shared" si="131"/>
        <v/>
      </c>
      <c r="DH783" s="148" t="str">
        <f t="shared" si="132"/>
        <v/>
      </c>
      <c r="DI783" s="273" t="str">
        <f t="shared" si="133"/>
        <v/>
      </c>
      <c r="DJ783" s="264" t="str">
        <f t="shared" si="134"/>
        <v/>
      </c>
      <c r="DK783" s="195"/>
      <c r="DL783" s="14" t="str">
        <f>IFERROR(#REF!-AP783,"")</f>
        <v/>
      </c>
      <c r="DM783" s="195"/>
      <c r="DN783" s="274" t="str">
        <f>IFERROR(#REF!-M783,"")</f>
        <v/>
      </c>
      <c r="DO783" s="186" t="e">
        <f>IF(#REF!&gt;AQ783,0,1)</f>
        <v>#REF!</v>
      </c>
      <c r="DP783" s="186">
        <f t="shared" si="135"/>
        <v>1</v>
      </c>
      <c r="DQ783" s="186">
        <f t="shared" si="136"/>
        <v>1</v>
      </c>
    </row>
    <row r="784" spans="1:121" ht="20.25" hidden="1" customHeight="1" x14ac:dyDescent="0.2">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23"/>
        <v/>
      </c>
      <c r="AO784" s="271" t="str">
        <f t="shared" si="124"/>
        <v/>
      </c>
      <c r="AP784" s="218"/>
      <c r="AQ784" s="219"/>
      <c r="AR784" s="217" t="str">
        <f t="shared" si="125"/>
        <v/>
      </c>
      <c r="AS784" s="217" t="str">
        <f t="shared" si="126"/>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217"/>
      <c r="CA784" s="217"/>
      <c r="CB784" s="217"/>
      <c r="CC784" s="217"/>
      <c r="CD784" s="217"/>
      <c r="CE784" s="217"/>
      <c r="CF784" s="186"/>
      <c r="CG784" s="186" t="str">
        <f t="shared" si="127"/>
        <v/>
      </c>
      <c r="CH784" s="101"/>
      <c r="CI784" s="101"/>
      <c r="CJ784" s="101"/>
      <c r="CK784" s="101"/>
      <c r="CL784" s="101"/>
      <c r="CM784" s="101"/>
      <c r="CN784" s="101"/>
      <c r="CO784" s="101"/>
      <c r="CP784" s="220" t="str">
        <f>IFERROR(ROUND((SUM(#REF!)),0),"")</f>
        <v/>
      </c>
      <c r="CQ784" s="216"/>
      <c r="CR784" s="222"/>
      <c r="CS784" s="198"/>
      <c r="CT784" s="198"/>
      <c r="CU784" s="198"/>
      <c r="CV784" s="198"/>
      <c r="CW784" s="222"/>
      <c r="CX784" s="272"/>
      <c r="CY784" s="272"/>
      <c r="CZ784" s="272"/>
      <c r="DA784" s="272"/>
      <c r="DB784" s="272"/>
      <c r="DC784" s="272"/>
      <c r="DD784" s="230" t="str">
        <f t="shared" si="128"/>
        <v/>
      </c>
      <c r="DE784" s="273">
        <f t="shared" si="129"/>
        <v>0</v>
      </c>
      <c r="DF784" s="14">
        <f t="shared" si="130"/>
        <v>0</v>
      </c>
      <c r="DG784" s="148" t="str">
        <f t="shared" si="131"/>
        <v/>
      </c>
      <c r="DH784" s="148" t="str">
        <f t="shared" si="132"/>
        <v/>
      </c>
      <c r="DI784" s="273" t="str">
        <f t="shared" si="133"/>
        <v/>
      </c>
      <c r="DJ784" s="264" t="str">
        <f t="shared" si="134"/>
        <v/>
      </c>
      <c r="DK784" s="195"/>
      <c r="DL784" s="14" t="str">
        <f>IFERROR(#REF!-AP784,"")</f>
        <v/>
      </c>
      <c r="DM784" s="195"/>
      <c r="DN784" s="274" t="str">
        <f>IFERROR(#REF!-M784,"")</f>
        <v/>
      </c>
      <c r="DO784" s="186" t="e">
        <f>IF(#REF!&gt;AQ784,0,1)</f>
        <v>#REF!</v>
      </c>
      <c r="DP784" s="186">
        <f t="shared" si="135"/>
        <v>1</v>
      </c>
      <c r="DQ784" s="186">
        <f t="shared" si="136"/>
        <v>1</v>
      </c>
    </row>
    <row r="785" spans="1:121" ht="20.25" hidden="1" customHeight="1" x14ac:dyDescent="0.2">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23"/>
        <v/>
      </c>
      <c r="AO785" s="271" t="str">
        <f t="shared" si="124"/>
        <v/>
      </c>
      <c r="AP785" s="218"/>
      <c r="AQ785" s="219"/>
      <c r="AR785" s="217" t="str">
        <f t="shared" si="125"/>
        <v/>
      </c>
      <c r="AS785" s="217" t="str">
        <f t="shared" si="126"/>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217"/>
      <c r="CA785" s="217"/>
      <c r="CB785" s="217"/>
      <c r="CC785" s="217"/>
      <c r="CD785" s="217"/>
      <c r="CE785" s="217"/>
      <c r="CF785" s="186"/>
      <c r="CG785" s="186" t="str">
        <f t="shared" si="127"/>
        <v/>
      </c>
      <c r="CH785" s="101"/>
      <c r="CI785" s="101"/>
      <c r="CJ785" s="101"/>
      <c r="CK785" s="101"/>
      <c r="CL785" s="101"/>
      <c r="CM785" s="101"/>
      <c r="CN785" s="101"/>
      <c r="CO785" s="101"/>
      <c r="CP785" s="220" t="str">
        <f>IFERROR(ROUND((SUM(#REF!)),0),"")</f>
        <v/>
      </c>
      <c r="CQ785" s="216"/>
      <c r="CR785" s="222"/>
      <c r="CS785" s="198"/>
      <c r="CT785" s="198"/>
      <c r="CU785" s="198"/>
      <c r="CV785" s="198"/>
      <c r="CW785" s="222"/>
      <c r="CX785" s="272"/>
      <c r="CY785" s="272"/>
      <c r="CZ785" s="272"/>
      <c r="DA785" s="272"/>
      <c r="DB785" s="272"/>
      <c r="DC785" s="272"/>
      <c r="DD785" s="230" t="str">
        <f t="shared" si="128"/>
        <v/>
      </c>
      <c r="DE785" s="273">
        <f t="shared" si="129"/>
        <v>0</v>
      </c>
      <c r="DF785" s="14">
        <f t="shared" si="130"/>
        <v>0</v>
      </c>
      <c r="DG785" s="148" t="str">
        <f t="shared" si="131"/>
        <v/>
      </c>
      <c r="DH785" s="148" t="str">
        <f t="shared" si="132"/>
        <v/>
      </c>
      <c r="DI785" s="273" t="str">
        <f t="shared" si="133"/>
        <v/>
      </c>
      <c r="DJ785" s="264" t="str">
        <f t="shared" si="134"/>
        <v/>
      </c>
      <c r="DK785" s="195"/>
      <c r="DL785" s="14" t="str">
        <f>IFERROR(#REF!-AP785,"")</f>
        <v/>
      </c>
      <c r="DM785" s="195"/>
      <c r="DN785" s="274" t="str">
        <f>IFERROR(#REF!-M785,"")</f>
        <v/>
      </c>
      <c r="DO785" s="186" t="e">
        <f>IF(#REF!&gt;AQ785,0,1)</f>
        <v>#REF!</v>
      </c>
      <c r="DP785" s="186">
        <f t="shared" si="135"/>
        <v>1</v>
      </c>
      <c r="DQ785" s="186">
        <f t="shared" si="136"/>
        <v>1</v>
      </c>
    </row>
    <row r="786" spans="1:121" ht="20.25" hidden="1" customHeight="1" x14ac:dyDescent="0.2">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23"/>
        <v/>
      </c>
      <c r="AO786" s="271" t="str">
        <f t="shared" si="124"/>
        <v/>
      </c>
      <c r="AP786" s="218"/>
      <c r="AQ786" s="219"/>
      <c r="AR786" s="217" t="str">
        <f t="shared" si="125"/>
        <v/>
      </c>
      <c r="AS786" s="217" t="str">
        <f t="shared" si="126"/>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217"/>
      <c r="CA786" s="217"/>
      <c r="CB786" s="217"/>
      <c r="CC786" s="217"/>
      <c r="CD786" s="217"/>
      <c r="CE786" s="217"/>
      <c r="CF786" s="186"/>
      <c r="CG786" s="186" t="str">
        <f t="shared" si="127"/>
        <v/>
      </c>
      <c r="CH786" s="101"/>
      <c r="CI786" s="101"/>
      <c r="CJ786" s="101"/>
      <c r="CK786" s="101"/>
      <c r="CL786" s="101"/>
      <c r="CM786" s="101"/>
      <c r="CN786" s="101"/>
      <c r="CO786" s="101"/>
      <c r="CP786" s="220" t="str">
        <f>IFERROR(ROUND((SUM(#REF!)),0),"")</f>
        <v/>
      </c>
      <c r="CQ786" s="216"/>
      <c r="CR786" s="222"/>
      <c r="CS786" s="198"/>
      <c r="CT786" s="198"/>
      <c r="CU786" s="198"/>
      <c r="CV786" s="198"/>
      <c r="CW786" s="222"/>
      <c r="CX786" s="272"/>
      <c r="CY786" s="272"/>
      <c r="CZ786" s="272"/>
      <c r="DA786" s="272"/>
      <c r="DB786" s="272"/>
      <c r="DC786" s="272"/>
      <c r="DD786" s="230" t="str">
        <f t="shared" si="128"/>
        <v/>
      </c>
      <c r="DE786" s="273">
        <f t="shared" si="129"/>
        <v>0</v>
      </c>
      <c r="DF786" s="14">
        <f t="shared" si="130"/>
        <v>0</v>
      </c>
      <c r="DG786" s="148" t="str">
        <f t="shared" si="131"/>
        <v/>
      </c>
      <c r="DH786" s="148" t="str">
        <f t="shared" si="132"/>
        <v/>
      </c>
      <c r="DI786" s="273" t="str">
        <f t="shared" si="133"/>
        <v/>
      </c>
      <c r="DJ786" s="264" t="str">
        <f t="shared" si="134"/>
        <v/>
      </c>
      <c r="DK786" s="195"/>
      <c r="DL786" s="14" t="str">
        <f>IFERROR(#REF!-AP786,"")</f>
        <v/>
      </c>
      <c r="DM786" s="195"/>
      <c r="DN786" s="274" t="str">
        <f>IFERROR(#REF!-M786,"")</f>
        <v/>
      </c>
      <c r="DO786" s="186" t="e">
        <f>IF(#REF!&gt;AQ786,0,1)</f>
        <v>#REF!</v>
      </c>
      <c r="DP786" s="186">
        <f t="shared" si="135"/>
        <v>1</v>
      </c>
      <c r="DQ786" s="186">
        <f t="shared" si="136"/>
        <v>1</v>
      </c>
    </row>
    <row r="787" spans="1:121" ht="20.25" hidden="1" customHeight="1" x14ac:dyDescent="0.2">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23"/>
        <v/>
      </c>
      <c r="AO787" s="271" t="str">
        <f t="shared" si="124"/>
        <v/>
      </c>
      <c r="AP787" s="218"/>
      <c r="AQ787" s="219"/>
      <c r="AR787" s="217" t="str">
        <f t="shared" si="125"/>
        <v/>
      </c>
      <c r="AS787" s="217" t="str">
        <f t="shared" si="126"/>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217"/>
      <c r="CA787" s="217"/>
      <c r="CB787" s="217"/>
      <c r="CC787" s="217"/>
      <c r="CD787" s="217"/>
      <c r="CE787" s="217"/>
      <c r="CF787" s="186"/>
      <c r="CG787" s="186" t="str">
        <f t="shared" si="127"/>
        <v/>
      </c>
      <c r="CH787" s="101"/>
      <c r="CI787" s="101"/>
      <c r="CJ787" s="101"/>
      <c r="CK787" s="101"/>
      <c r="CL787" s="101"/>
      <c r="CM787" s="101"/>
      <c r="CN787" s="101"/>
      <c r="CO787" s="101"/>
      <c r="CP787" s="220" t="str">
        <f>IFERROR(ROUND((SUM(#REF!)),0),"")</f>
        <v/>
      </c>
      <c r="CQ787" s="216"/>
      <c r="CR787" s="222"/>
      <c r="CS787" s="198"/>
      <c r="CT787" s="198"/>
      <c r="CU787" s="198"/>
      <c r="CV787" s="198"/>
      <c r="CW787" s="222"/>
      <c r="CX787" s="272"/>
      <c r="CY787" s="272"/>
      <c r="CZ787" s="272"/>
      <c r="DA787" s="272"/>
      <c r="DB787" s="272"/>
      <c r="DC787" s="272"/>
      <c r="DD787" s="230" t="str">
        <f t="shared" si="128"/>
        <v/>
      </c>
      <c r="DE787" s="273">
        <f t="shared" si="129"/>
        <v>0</v>
      </c>
      <c r="DF787" s="14">
        <f t="shared" si="130"/>
        <v>0</v>
      </c>
      <c r="DG787" s="148" t="str">
        <f t="shared" si="131"/>
        <v/>
      </c>
      <c r="DH787" s="148" t="str">
        <f t="shared" si="132"/>
        <v/>
      </c>
      <c r="DI787" s="273" t="str">
        <f t="shared" si="133"/>
        <v/>
      </c>
      <c r="DJ787" s="264" t="str">
        <f t="shared" si="134"/>
        <v/>
      </c>
      <c r="DK787" s="195"/>
      <c r="DL787" s="14" t="str">
        <f>IFERROR(#REF!-AP787,"")</f>
        <v/>
      </c>
      <c r="DM787" s="195"/>
      <c r="DN787" s="274" t="str">
        <f>IFERROR(#REF!-M787,"")</f>
        <v/>
      </c>
      <c r="DO787" s="186" t="e">
        <f>IF(#REF!&gt;AQ787,0,1)</f>
        <v>#REF!</v>
      </c>
      <c r="DP787" s="186">
        <f t="shared" si="135"/>
        <v>1</v>
      </c>
      <c r="DQ787" s="186">
        <f t="shared" si="136"/>
        <v>1</v>
      </c>
    </row>
    <row r="788" spans="1:121" ht="20.25" hidden="1" customHeight="1" x14ac:dyDescent="0.2">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23"/>
        <v/>
      </c>
      <c r="AO788" s="271" t="str">
        <f t="shared" si="124"/>
        <v/>
      </c>
      <c r="AP788" s="218"/>
      <c r="AQ788" s="219"/>
      <c r="AR788" s="217" t="str">
        <f t="shared" si="125"/>
        <v/>
      </c>
      <c r="AS788" s="217" t="str">
        <f t="shared" si="126"/>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217"/>
      <c r="CA788" s="217"/>
      <c r="CB788" s="217"/>
      <c r="CC788" s="217"/>
      <c r="CD788" s="217"/>
      <c r="CE788" s="217"/>
      <c r="CF788" s="186"/>
      <c r="CG788" s="186" t="str">
        <f t="shared" si="127"/>
        <v/>
      </c>
      <c r="CH788" s="101"/>
      <c r="CI788" s="101"/>
      <c r="CJ788" s="101"/>
      <c r="CK788" s="101"/>
      <c r="CL788" s="101"/>
      <c r="CM788" s="101"/>
      <c r="CN788" s="101"/>
      <c r="CO788" s="101"/>
      <c r="CP788" s="220" t="str">
        <f>IFERROR(ROUND((SUM(#REF!)),0),"")</f>
        <v/>
      </c>
      <c r="CQ788" s="216"/>
      <c r="CR788" s="222"/>
      <c r="CS788" s="198"/>
      <c r="CT788" s="198"/>
      <c r="CU788" s="198"/>
      <c r="CV788" s="198"/>
      <c r="CW788" s="222"/>
      <c r="CX788" s="272"/>
      <c r="CY788" s="272"/>
      <c r="CZ788" s="272"/>
      <c r="DA788" s="272"/>
      <c r="DB788" s="272"/>
      <c r="DC788" s="272"/>
      <c r="DD788" s="230" t="str">
        <f t="shared" si="128"/>
        <v/>
      </c>
      <c r="DE788" s="273">
        <f t="shared" si="129"/>
        <v>0</v>
      </c>
      <c r="DF788" s="14">
        <f t="shared" si="130"/>
        <v>0</v>
      </c>
      <c r="DG788" s="148" t="str">
        <f t="shared" si="131"/>
        <v/>
      </c>
      <c r="DH788" s="148" t="str">
        <f t="shared" si="132"/>
        <v/>
      </c>
      <c r="DI788" s="273" t="str">
        <f t="shared" si="133"/>
        <v/>
      </c>
      <c r="DJ788" s="264" t="str">
        <f t="shared" si="134"/>
        <v/>
      </c>
      <c r="DK788" s="195"/>
      <c r="DL788" s="14" t="str">
        <f>IFERROR(#REF!-AP788,"")</f>
        <v/>
      </c>
      <c r="DM788" s="195"/>
      <c r="DN788" s="274" t="str">
        <f>IFERROR(#REF!-M788,"")</f>
        <v/>
      </c>
      <c r="DO788" s="186" t="e">
        <f>IF(#REF!&gt;AQ788,0,1)</f>
        <v>#REF!</v>
      </c>
      <c r="DP788" s="186">
        <f t="shared" si="135"/>
        <v>1</v>
      </c>
      <c r="DQ788" s="186">
        <f t="shared" si="136"/>
        <v>1</v>
      </c>
    </row>
    <row r="789" spans="1:121" ht="20.25" hidden="1" customHeight="1" x14ac:dyDescent="0.2">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23"/>
        <v/>
      </c>
      <c r="AO789" s="271" t="str">
        <f t="shared" si="124"/>
        <v/>
      </c>
      <c r="AP789" s="218"/>
      <c r="AQ789" s="219"/>
      <c r="AR789" s="217" t="str">
        <f t="shared" si="125"/>
        <v/>
      </c>
      <c r="AS789" s="217" t="str">
        <f t="shared" si="126"/>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217"/>
      <c r="CA789" s="217"/>
      <c r="CB789" s="217"/>
      <c r="CC789" s="217"/>
      <c r="CD789" s="217"/>
      <c r="CE789" s="217"/>
      <c r="CF789" s="186"/>
      <c r="CG789" s="186" t="str">
        <f t="shared" si="127"/>
        <v/>
      </c>
      <c r="CH789" s="101"/>
      <c r="CI789" s="101"/>
      <c r="CJ789" s="101"/>
      <c r="CK789" s="101"/>
      <c r="CL789" s="101"/>
      <c r="CM789" s="101"/>
      <c r="CN789" s="101"/>
      <c r="CO789" s="101"/>
      <c r="CP789" s="220" t="str">
        <f>IFERROR(ROUND((SUM(#REF!)),0),"")</f>
        <v/>
      </c>
      <c r="CQ789" s="216"/>
      <c r="CR789" s="222"/>
      <c r="CS789" s="198"/>
      <c r="CT789" s="198"/>
      <c r="CU789" s="198"/>
      <c r="CV789" s="198"/>
      <c r="CW789" s="222"/>
      <c r="CX789" s="272"/>
      <c r="CY789" s="272"/>
      <c r="CZ789" s="272"/>
      <c r="DA789" s="272"/>
      <c r="DB789" s="272"/>
      <c r="DC789" s="272"/>
      <c r="DD789" s="230" t="str">
        <f t="shared" si="128"/>
        <v/>
      </c>
      <c r="DE789" s="273">
        <f t="shared" si="129"/>
        <v>0</v>
      </c>
      <c r="DF789" s="14">
        <f t="shared" si="130"/>
        <v>0</v>
      </c>
      <c r="DG789" s="148" t="str">
        <f t="shared" si="131"/>
        <v/>
      </c>
      <c r="DH789" s="148" t="str">
        <f t="shared" si="132"/>
        <v/>
      </c>
      <c r="DI789" s="273" t="str">
        <f t="shared" si="133"/>
        <v/>
      </c>
      <c r="DJ789" s="264" t="str">
        <f t="shared" si="134"/>
        <v/>
      </c>
      <c r="DK789" s="195"/>
      <c r="DL789" s="14" t="str">
        <f>IFERROR(#REF!-AP789,"")</f>
        <v/>
      </c>
      <c r="DM789" s="195"/>
      <c r="DN789" s="274" t="str">
        <f>IFERROR(#REF!-M789,"")</f>
        <v/>
      </c>
      <c r="DO789" s="186" t="e">
        <f>IF(#REF!&gt;AQ789,0,1)</f>
        <v>#REF!</v>
      </c>
      <c r="DP789" s="186">
        <f t="shared" si="135"/>
        <v>1</v>
      </c>
      <c r="DQ789" s="186">
        <f t="shared" si="136"/>
        <v>1</v>
      </c>
    </row>
    <row r="790" spans="1:121" ht="20.25" hidden="1" customHeight="1" x14ac:dyDescent="0.2">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23"/>
        <v/>
      </c>
      <c r="AO790" s="271" t="str">
        <f t="shared" si="124"/>
        <v/>
      </c>
      <c r="AP790" s="218"/>
      <c r="AQ790" s="219"/>
      <c r="AR790" s="217" t="str">
        <f t="shared" si="125"/>
        <v/>
      </c>
      <c r="AS790" s="217" t="str">
        <f t="shared" si="126"/>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217"/>
      <c r="CA790" s="217"/>
      <c r="CB790" s="217"/>
      <c r="CC790" s="217"/>
      <c r="CD790" s="217"/>
      <c r="CE790" s="217"/>
      <c r="CF790" s="186"/>
      <c r="CG790" s="186" t="str">
        <f t="shared" si="127"/>
        <v/>
      </c>
      <c r="CH790" s="101"/>
      <c r="CI790" s="101"/>
      <c r="CJ790" s="101"/>
      <c r="CK790" s="101"/>
      <c r="CL790" s="101"/>
      <c r="CM790" s="101"/>
      <c r="CN790" s="101"/>
      <c r="CO790" s="101"/>
      <c r="CP790" s="220" t="str">
        <f>IFERROR(ROUND((SUM(#REF!)),0),"")</f>
        <v/>
      </c>
      <c r="CQ790" s="216"/>
      <c r="CR790" s="222"/>
      <c r="CS790" s="198"/>
      <c r="CT790" s="198"/>
      <c r="CU790" s="198"/>
      <c r="CV790" s="198"/>
      <c r="CW790" s="222"/>
      <c r="CX790" s="272"/>
      <c r="CY790" s="272"/>
      <c r="CZ790" s="272"/>
      <c r="DA790" s="272"/>
      <c r="DB790" s="272"/>
      <c r="DC790" s="272"/>
      <c r="DD790" s="230" t="str">
        <f t="shared" si="128"/>
        <v/>
      </c>
      <c r="DE790" s="273">
        <f t="shared" si="129"/>
        <v>0</v>
      </c>
      <c r="DF790" s="14">
        <f t="shared" si="130"/>
        <v>0</v>
      </c>
      <c r="DG790" s="148" t="str">
        <f t="shared" si="131"/>
        <v/>
      </c>
      <c r="DH790" s="148" t="str">
        <f t="shared" si="132"/>
        <v/>
      </c>
      <c r="DI790" s="273" t="str">
        <f t="shared" si="133"/>
        <v/>
      </c>
      <c r="DJ790" s="264" t="str">
        <f t="shared" si="134"/>
        <v/>
      </c>
      <c r="DK790" s="195"/>
      <c r="DL790" s="14" t="str">
        <f>IFERROR(#REF!-AP790,"")</f>
        <v/>
      </c>
      <c r="DM790" s="195"/>
      <c r="DN790" s="274" t="str">
        <f>IFERROR(#REF!-M790,"")</f>
        <v/>
      </c>
      <c r="DO790" s="186" t="e">
        <f>IF(#REF!&gt;AQ790,0,1)</f>
        <v>#REF!</v>
      </c>
      <c r="DP790" s="186">
        <f t="shared" si="135"/>
        <v>1</v>
      </c>
      <c r="DQ790" s="186">
        <f t="shared" si="136"/>
        <v>1</v>
      </c>
    </row>
    <row r="791" spans="1:121" ht="20.25" hidden="1" customHeight="1" x14ac:dyDescent="0.2">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23"/>
        <v/>
      </c>
      <c r="AO791" s="271" t="str">
        <f t="shared" si="124"/>
        <v/>
      </c>
      <c r="AP791" s="218"/>
      <c r="AQ791" s="219"/>
      <c r="AR791" s="217" t="str">
        <f t="shared" si="125"/>
        <v/>
      </c>
      <c r="AS791" s="217" t="str">
        <f t="shared" si="126"/>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217"/>
      <c r="CA791" s="217"/>
      <c r="CB791" s="217"/>
      <c r="CC791" s="217"/>
      <c r="CD791" s="217"/>
      <c r="CE791" s="217"/>
      <c r="CF791" s="186"/>
      <c r="CG791" s="186" t="str">
        <f t="shared" si="127"/>
        <v/>
      </c>
      <c r="CH791" s="101"/>
      <c r="CI791" s="101"/>
      <c r="CJ791" s="101"/>
      <c r="CK791" s="101"/>
      <c r="CL791" s="101"/>
      <c r="CM791" s="101"/>
      <c r="CN791" s="101"/>
      <c r="CO791" s="101"/>
      <c r="CP791" s="220" t="str">
        <f>IFERROR(ROUND((SUM(#REF!)),0),"")</f>
        <v/>
      </c>
      <c r="CQ791" s="216"/>
      <c r="CR791" s="222"/>
      <c r="CS791" s="198"/>
      <c r="CT791" s="198"/>
      <c r="CU791" s="198"/>
      <c r="CV791" s="198"/>
      <c r="CW791" s="222"/>
      <c r="CX791" s="272"/>
      <c r="CY791" s="272"/>
      <c r="CZ791" s="272"/>
      <c r="DA791" s="272"/>
      <c r="DB791" s="272"/>
      <c r="DC791" s="272"/>
      <c r="DD791" s="230" t="str">
        <f t="shared" si="128"/>
        <v/>
      </c>
      <c r="DE791" s="273">
        <f t="shared" si="129"/>
        <v>0</v>
      </c>
      <c r="DF791" s="14">
        <f t="shared" si="130"/>
        <v>0</v>
      </c>
      <c r="DG791" s="148" t="str">
        <f t="shared" si="131"/>
        <v/>
      </c>
      <c r="DH791" s="148" t="str">
        <f t="shared" si="132"/>
        <v/>
      </c>
      <c r="DI791" s="273" t="str">
        <f t="shared" si="133"/>
        <v/>
      </c>
      <c r="DJ791" s="264" t="str">
        <f t="shared" si="134"/>
        <v/>
      </c>
      <c r="DK791" s="195"/>
      <c r="DL791" s="14" t="str">
        <f>IFERROR(#REF!-AP791,"")</f>
        <v/>
      </c>
      <c r="DM791" s="195"/>
      <c r="DN791" s="274" t="str">
        <f>IFERROR(#REF!-M791,"")</f>
        <v/>
      </c>
      <c r="DO791" s="186" t="e">
        <f>IF(#REF!&gt;AQ791,0,1)</f>
        <v>#REF!</v>
      </c>
      <c r="DP791" s="186">
        <f t="shared" si="135"/>
        <v>1</v>
      </c>
      <c r="DQ791" s="186">
        <f t="shared" si="136"/>
        <v>1</v>
      </c>
    </row>
    <row r="792" spans="1:121" ht="20.25" hidden="1" customHeight="1" x14ac:dyDescent="0.2">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23"/>
        <v/>
      </c>
      <c r="AO792" s="271" t="str">
        <f t="shared" si="124"/>
        <v/>
      </c>
      <c r="AP792" s="218"/>
      <c r="AQ792" s="219"/>
      <c r="AR792" s="217" t="str">
        <f t="shared" si="125"/>
        <v/>
      </c>
      <c r="AS792" s="217" t="str">
        <f t="shared" si="126"/>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217"/>
      <c r="CA792" s="217"/>
      <c r="CB792" s="217"/>
      <c r="CC792" s="217"/>
      <c r="CD792" s="217"/>
      <c r="CE792" s="217"/>
      <c r="CF792" s="186"/>
      <c r="CG792" s="186" t="str">
        <f t="shared" si="127"/>
        <v/>
      </c>
      <c r="CH792" s="101"/>
      <c r="CI792" s="101"/>
      <c r="CJ792" s="101"/>
      <c r="CK792" s="101"/>
      <c r="CL792" s="101"/>
      <c r="CM792" s="101"/>
      <c r="CN792" s="101"/>
      <c r="CO792" s="101"/>
      <c r="CP792" s="220" t="str">
        <f>IFERROR(ROUND((SUM(#REF!)),0),"")</f>
        <v/>
      </c>
      <c r="CQ792" s="216"/>
      <c r="CR792" s="222"/>
      <c r="CS792" s="198"/>
      <c r="CT792" s="198"/>
      <c r="CU792" s="198"/>
      <c r="CV792" s="198"/>
      <c r="CW792" s="222"/>
      <c r="CX792" s="272"/>
      <c r="CY792" s="272"/>
      <c r="CZ792" s="272"/>
      <c r="DA792" s="272"/>
      <c r="DB792" s="272"/>
      <c r="DC792" s="272"/>
      <c r="DD792" s="230" t="str">
        <f t="shared" si="128"/>
        <v/>
      </c>
      <c r="DE792" s="273">
        <f t="shared" si="129"/>
        <v>0</v>
      </c>
      <c r="DF792" s="14">
        <f t="shared" si="130"/>
        <v>0</v>
      </c>
      <c r="DG792" s="148" t="str">
        <f t="shared" si="131"/>
        <v/>
      </c>
      <c r="DH792" s="148" t="str">
        <f t="shared" si="132"/>
        <v/>
      </c>
      <c r="DI792" s="273" t="str">
        <f t="shared" si="133"/>
        <v/>
      </c>
      <c r="DJ792" s="264" t="str">
        <f t="shared" si="134"/>
        <v/>
      </c>
      <c r="DK792" s="195"/>
      <c r="DL792" s="14" t="str">
        <f>IFERROR(#REF!-AP792,"")</f>
        <v/>
      </c>
      <c r="DM792" s="195"/>
      <c r="DN792" s="274" t="str">
        <f>IFERROR(#REF!-M792,"")</f>
        <v/>
      </c>
      <c r="DO792" s="186" t="e">
        <f>IF(#REF!&gt;AQ792,0,1)</f>
        <v>#REF!</v>
      </c>
      <c r="DP792" s="186">
        <f t="shared" si="135"/>
        <v>1</v>
      </c>
      <c r="DQ792" s="186">
        <f t="shared" si="136"/>
        <v>1</v>
      </c>
    </row>
    <row r="793" spans="1:121" ht="20.25" hidden="1" customHeight="1" x14ac:dyDescent="0.2">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23"/>
        <v/>
      </c>
      <c r="AO793" s="271" t="str">
        <f t="shared" si="124"/>
        <v/>
      </c>
      <c r="AP793" s="218"/>
      <c r="AQ793" s="219"/>
      <c r="AR793" s="217" t="str">
        <f t="shared" si="125"/>
        <v/>
      </c>
      <c r="AS793" s="217" t="str">
        <f t="shared" si="126"/>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217"/>
      <c r="CA793" s="217"/>
      <c r="CB793" s="217"/>
      <c r="CC793" s="217"/>
      <c r="CD793" s="217"/>
      <c r="CE793" s="217"/>
      <c r="CF793" s="186"/>
      <c r="CG793" s="186" t="str">
        <f t="shared" si="127"/>
        <v/>
      </c>
      <c r="CH793" s="101"/>
      <c r="CI793" s="101"/>
      <c r="CJ793" s="101"/>
      <c r="CK793" s="101"/>
      <c r="CL793" s="101"/>
      <c r="CM793" s="101"/>
      <c r="CN793" s="101"/>
      <c r="CO793" s="101"/>
      <c r="CP793" s="220" t="str">
        <f>IFERROR(ROUND((SUM(#REF!)),0),"")</f>
        <v/>
      </c>
      <c r="CQ793" s="216"/>
      <c r="CR793" s="222"/>
      <c r="CS793" s="198"/>
      <c r="CT793" s="198"/>
      <c r="CU793" s="198"/>
      <c r="CV793" s="198"/>
      <c r="CW793" s="222"/>
      <c r="CX793" s="272"/>
      <c r="CY793" s="272"/>
      <c r="CZ793" s="272"/>
      <c r="DA793" s="272"/>
      <c r="DB793" s="272"/>
      <c r="DC793" s="272"/>
      <c r="DD793" s="230" t="str">
        <f t="shared" si="128"/>
        <v/>
      </c>
      <c r="DE793" s="273">
        <f t="shared" si="129"/>
        <v>0</v>
      </c>
      <c r="DF793" s="14">
        <f t="shared" si="130"/>
        <v>0</v>
      </c>
      <c r="DG793" s="148" t="str">
        <f t="shared" si="131"/>
        <v/>
      </c>
      <c r="DH793" s="148" t="str">
        <f t="shared" si="132"/>
        <v/>
      </c>
      <c r="DI793" s="273" t="str">
        <f t="shared" si="133"/>
        <v/>
      </c>
      <c r="DJ793" s="264" t="str">
        <f t="shared" si="134"/>
        <v/>
      </c>
      <c r="DK793" s="195"/>
      <c r="DL793" s="14" t="str">
        <f>IFERROR(#REF!-AP793,"")</f>
        <v/>
      </c>
      <c r="DM793" s="195"/>
      <c r="DN793" s="274" t="str">
        <f>IFERROR(#REF!-M793,"")</f>
        <v/>
      </c>
      <c r="DO793" s="186" t="e">
        <f>IF(#REF!&gt;AQ793,0,1)</f>
        <v>#REF!</v>
      </c>
      <c r="DP793" s="186">
        <f t="shared" si="135"/>
        <v>1</v>
      </c>
      <c r="DQ793" s="186">
        <f t="shared" si="136"/>
        <v>1</v>
      </c>
    </row>
    <row r="794" spans="1:121" ht="20.25" hidden="1" customHeight="1" x14ac:dyDescent="0.2">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23"/>
        <v/>
      </c>
      <c r="AO794" s="271" t="str">
        <f t="shared" si="124"/>
        <v/>
      </c>
      <c r="AP794" s="218"/>
      <c r="AQ794" s="219"/>
      <c r="AR794" s="217" t="str">
        <f t="shared" si="125"/>
        <v/>
      </c>
      <c r="AS794" s="217" t="str">
        <f t="shared" si="126"/>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217"/>
      <c r="CA794" s="217"/>
      <c r="CB794" s="217"/>
      <c r="CC794" s="217"/>
      <c r="CD794" s="217"/>
      <c r="CE794" s="217"/>
      <c r="CF794" s="186"/>
      <c r="CG794" s="186" t="str">
        <f t="shared" si="127"/>
        <v/>
      </c>
      <c r="CH794" s="101"/>
      <c r="CI794" s="101"/>
      <c r="CJ794" s="101"/>
      <c r="CK794" s="101"/>
      <c r="CL794" s="101"/>
      <c r="CM794" s="101"/>
      <c r="CN794" s="101"/>
      <c r="CO794" s="101"/>
      <c r="CP794" s="220" t="str">
        <f>IFERROR(ROUND((SUM(#REF!)),0),"")</f>
        <v/>
      </c>
      <c r="CQ794" s="216"/>
      <c r="CR794" s="222"/>
      <c r="CS794" s="198"/>
      <c r="CT794" s="198"/>
      <c r="CU794" s="198"/>
      <c r="CV794" s="198"/>
      <c r="CW794" s="222"/>
      <c r="CX794" s="272"/>
      <c r="CY794" s="272"/>
      <c r="CZ794" s="272"/>
      <c r="DA794" s="272"/>
      <c r="DB794" s="272"/>
      <c r="DC794" s="272"/>
      <c r="DD794" s="230" t="str">
        <f t="shared" si="128"/>
        <v/>
      </c>
      <c r="DE794" s="273">
        <f t="shared" si="129"/>
        <v>0</v>
      </c>
      <c r="DF794" s="14">
        <f t="shared" si="130"/>
        <v>0</v>
      </c>
      <c r="DG794" s="148" t="str">
        <f t="shared" si="131"/>
        <v/>
      </c>
      <c r="DH794" s="148" t="str">
        <f t="shared" si="132"/>
        <v/>
      </c>
      <c r="DI794" s="273" t="str">
        <f t="shared" si="133"/>
        <v/>
      </c>
      <c r="DJ794" s="264" t="str">
        <f t="shared" si="134"/>
        <v/>
      </c>
      <c r="DK794" s="195"/>
      <c r="DL794" s="14" t="str">
        <f>IFERROR(#REF!-AP794,"")</f>
        <v/>
      </c>
      <c r="DM794" s="195"/>
      <c r="DN794" s="274" t="str">
        <f>IFERROR(#REF!-M794,"")</f>
        <v/>
      </c>
      <c r="DO794" s="186" t="e">
        <f>IF(#REF!&gt;AQ794,0,1)</f>
        <v>#REF!</v>
      </c>
      <c r="DP794" s="186">
        <f t="shared" si="135"/>
        <v>1</v>
      </c>
      <c r="DQ794" s="186">
        <f t="shared" si="136"/>
        <v>1</v>
      </c>
    </row>
    <row r="795" spans="1:121" ht="20.25" hidden="1" customHeight="1" x14ac:dyDescent="0.2">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23"/>
        <v/>
      </c>
      <c r="AO795" s="271" t="str">
        <f t="shared" si="124"/>
        <v/>
      </c>
      <c r="AP795" s="218"/>
      <c r="AQ795" s="219"/>
      <c r="AR795" s="217" t="str">
        <f t="shared" si="125"/>
        <v/>
      </c>
      <c r="AS795" s="217" t="str">
        <f t="shared" si="126"/>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217"/>
      <c r="CA795" s="217"/>
      <c r="CB795" s="217"/>
      <c r="CC795" s="217"/>
      <c r="CD795" s="217"/>
      <c r="CE795" s="217"/>
      <c r="CF795" s="186"/>
      <c r="CG795" s="186" t="str">
        <f t="shared" si="127"/>
        <v/>
      </c>
      <c r="CH795" s="101"/>
      <c r="CI795" s="101"/>
      <c r="CJ795" s="101"/>
      <c r="CK795" s="101"/>
      <c r="CL795" s="101"/>
      <c r="CM795" s="101"/>
      <c r="CN795" s="101"/>
      <c r="CO795" s="101"/>
      <c r="CP795" s="220" t="str">
        <f>IFERROR(ROUND((SUM(#REF!)),0),"")</f>
        <v/>
      </c>
      <c r="CQ795" s="216"/>
      <c r="CR795" s="222"/>
      <c r="CS795" s="198"/>
      <c r="CT795" s="198"/>
      <c r="CU795" s="198"/>
      <c r="CV795" s="198"/>
      <c r="CW795" s="222"/>
      <c r="CX795" s="272"/>
      <c r="CY795" s="272"/>
      <c r="CZ795" s="272"/>
      <c r="DA795" s="272"/>
      <c r="DB795" s="272"/>
      <c r="DC795" s="272"/>
      <c r="DD795" s="230" t="str">
        <f t="shared" si="128"/>
        <v/>
      </c>
      <c r="DE795" s="273">
        <f t="shared" si="129"/>
        <v>0</v>
      </c>
      <c r="DF795" s="14">
        <f t="shared" si="130"/>
        <v>0</v>
      </c>
      <c r="DG795" s="148" t="str">
        <f t="shared" si="131"/>
        <v/>
      </c>
      <c r="DH795" s="148" t="str">
        <f t="shared" si="132"/>
        <v/>
      </c>
      <c r="DI795" s="273" t="str">
        <f t="shared" si="133"/>
        <v/>
      </c>
      <c r="DJ795" s="264" t="str">
        <f t="shared" si="134"/>
        <v/>
      </c>
      <c r="DK795" s="195"/>
      <c r="DL795" s="14" t="str">
        <f>IFERROR(#REF!-AP795,"")</f>
        <v/>
      </c>
      <c r="DM795" s="195"/>
      <c r="DN795" s="274" t="str">
        <f>IFERROR(#REF!-M795,"")</f>
        <v/>
      </c>
      <c r="DO795" s="186" t="e">
        <f>IF(#REF!&gt;AQ795,0,1)</f>
        <v>#REF!</v>
      </c>
      <c r="DP795" s="186">
        <f t="shared" si="135"/>
        <v>1</v>
      </c>
      <c r="DQ795" s="186">
        <f t="shared" si="136"/>
        <v>1</v>
      </c>
    </row>
    <row r="796" spans="1:121" ht="20.25" hidden="1" customHeight="1" x14ac:dyDescent="0.2">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23"/>
        <v/>
      </c>
      <c r="AO796" s="271" t="str">
        <f t="shared" si="124"/>
        <v/>
      </c>
      <c r="AP796" s="218"/>
      <c r="AQ796" s="219"/>
      <c r="AR796" s="217" t="str">
        <f t="shared" si="125"/>
        <v/>
      </c>
      <c r="AS796" s="217" t="str">
        <f t="shared" si="126"/>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217"/>
      <c r="CA796" s="217"/>
      <c r="CB796" s="217"/>
      <c r="CC796" s="217"/>
      <c r="CD796" s="217"/>
      <c r="CE796" s="217"/>
      <c r="CF796" s="186"/>
      <c r="CG796" s="186" t="str">
        <f t="shared" si="127"/>
        <v/>
      </c>
      <c r="CH796" s="101"/>
      <c r="CI796" s="101"/>
      <c r="CJ796" s="101"/>
      <c r="CK796" s="101"/>
      <c r="CL796" s="101"/>
      <c r="CM796" s="101"/>
      <c r="CN796" s="101"/>
      <c r="CO796" s="101"/>
      <c r="CP796" s="220" t="str">
        <f>IFERROR(ROUND((SUM(#REF!)),0),"")</f>
        <v/>
      </c>
      <c r="CQ796" s="216"/>
      <c r="CR796" s="222"/>
      <c r="CS796" s="198"/>
      <c r="CT796" s="198"/>
      <c r="CU796" s="198"/>
      <c r="CV796" s="198"/>
      <c r="CW796" s="222"/>
      <c r="CX796" s="272"/>
      <c r="CY796" s="272"/>
      <c r="CZ796" s="272"/>
      <c r="DA796" s="272"/>
      <c r="DB796" s="272"/>
      <c r="DC796" s="272"/>
      <c r="DD796" s="230" t="str">
        <f t="shared" si="128"/>
        <v/>
      </c>
      <c r="DE796" s="273">
        <f t="shared" si="129"/>
        <v>0</v>
      </c>
      <c r="DF796" s="14">
        <f t="shared" si="130"/>
        <v>0</v>
      </c>
      <c r="DG796" s="148" t="str">
        <f t="shared" si="131"/>
        <v/>
      </c>
      <c r="DH796" s="148" t="str">
        <f t="shared" si="132"/>
        <v/>
      </c>
      <c r="DI796" s="273" t="str">
        <f t="shared" si="133"/>
        <v/>
      </c>
      <c r="DJ796" s="264" t="str">
        <f t="shared" si="134"/>
        <v/>
      </c>
      <c r="DK796" s="195"/>
      <c r="DL796" s="14" t="str">
        <f>IFERROR(#REF!-AP796,"")</f>
        <v/>
      </c>
      <c r="DM796" s="195"/>
      <c r="DN796" s="274" t="str">
        <f>IFERROR(#REF!-M796,"")</f>
        <v/>
      </c>
      <c r="DO796" s="186" t="e">
        <f>IF(#REF!&gt;AQ796,0,1)</f>
        <v>#REF!</v>
      </c>
      <c r="DP796" s="186">
        <f t="shared" si="135"/>
        <v>1</v>
      </c>
      <c r="DQ796" s="186">
        <f t="shared" si="136"/>
        <v>1</v>
      </c>
    </row>
    <row r="797" spans="1:121" ht="20.25" hidden="1" customHeight="1" x14ac:dyDescent="0.2">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23"/>
        <v/>
      </c>
      <c r="AO797" s="271" t="str">
        <f t="shared" si="124"/>
        <v/>
      </c>
      <c r="AP797" s="218"/>
      <c r="AQ797" s="219"/>
      <c r="AR797" s="217" t="str">
        <f t="shared" si="125"/>
        <v/>
      </c>
      <c r="AS797" s="217" t="str">
        <f t="shared" si="126"/>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217"/>
      <c r="CA797" s="217"/>
      <c r="CB797" s="217"/>
      <c r="CC797" s="217"/>
      <c r="CD797" s="217"/>
      <c r="CE797" s="217"/>
      <c r="CF797" s="186"/>
      <c r="CG797" s="186" t="str">
        <f t="shared" si="127"/>
        <v/>
      </c>
      <c r="CH797" s="101"/>
      <c r="CI797" s="101"/>
      <c r="CJ797" s="101"/>
      <c r="CK797" s="101"/>
      <c r="CL797" s="101"/>
      <c r="CM797" s="101"/>
      <c r="CN797" s="101"/>
      <c r="CO797" s="101"/>
      <c r="CP797" s="220" t="str">
        <f>IFERROR(ROUND((SUM(#REF!)),0),"")</f>
        <v/>
      </c>
      <c r="CQ797" s="216"/>
      <c r="CR797" s="222"/>
      <c r="CS797" s="198"/>
      <c r="CT797" s="198"/>
      <c r="CU797" s="198"/>
      <c r="CV797" s="198"/>
      <c r="CW797" s="222"/>
      <c r="CX797" s="272"/>
      <c r="CY797" s="272"/>
      <c r="CZ797" s="272"/>
      <c r="DA797" s="272"/>
      <c r="DB797" s="272"/>
      <c r="DC797" s="272"/>
      <c r="DD797" s="230" t="str">
        <f t="shared" si="128"/>
        <v/>
      </c>
      <c r="DE797" s="273">
        <f t="shared" si="129"/>
        <v>0</v>
      </c>
      <c r="DF797" s="14">
        <f t="shared" si="130"/>
        <v>0</v>
      </c>
      <c r="DG797" s="148" t="str">
        <f t="shared" si="131"/>
        <v/>
      </c>
      <c r="DH797" s="148" t="str">
        <f t="shared" si="132"/>
        <v/>
      </c>
      <c r="DI797" s="273" t="str">
        <f t="shared" si="133"/>
        <v/>
      </c>
      <c r="DJ797" s="264" t="str">
        <f t="shared" si="134"/>
        <v/>
      </c>
      <c r="DK797" s="195"/>
      <c r="DL797" s="14" t="str">
        <f>IFERROR(#REF!-AP797,"")</f>
        <v/>
      </c>
      <c r="DM797" s="195"/>
      <c r="DN797" s="274" t="str">
        <f>IFERROR(#REF!-M797,"")</f>
        <v/>
      </c>
      <c r="DO797" s="186" t="e">
        <f>IF(#REF!&gt;AQ797,0,1)</f>
        <v>#REF!</v>
      </c>
      <c r="DP797" s="186">
        <f t="shared" si="135"/>
        <v>1</v>
      </c>
      <c r="DQ797" s="186">
        <f t="shared" si="136"/>
        <v>1</v>
      </c>
    </row>
    <row r="798" spans="1:121" ht="20.25" hidden="1" customHeight="1" x14ac:dyDescent="0.2">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23"/>
        <v/>
      </c>
      <c r="AO798" s="271" t="str">
        <f t="shared" si="124"/>
        <v/>
      </c>
      <c r="AP798" s="218"/>
      <c r="AQ798" s="219"/>
      <c r="AR798" s="217" t="str">
        <f t="shared" si="125"/>
        <v/>
      </c>
      <c r="AS798" s="217" t="str">
        <f t="shared" si="126"/>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217"/>
      <c r="CA798" s="217"/>
      <c r="CB798" s="217"/>
      <c r="CC798" s="217"/>
      <c r="CD798" s="217"/>
      <c r="CE798" s="217"/>
      <c r="CF798" s="186"/>
      <c r="CG798" s="186" t="str">
        <f t="shared" si="127"/>
        <v/>
      </c>
      <c r="CH798" s="101"/>
      <c r="CI798" s="101"/>
      <c r="CJ798" s="101"/>
      <c r="CK798" s="101"/>
      <c r="CL798" s="101"/>
      <c r="CM798" s="101"/>
      <c r="CN798" s="101"/>
      <c r="CO798" s="101"/>
      <c r="CP798" s="220" t="str">
        <f>IFERROR(ROUND((SUM(#REF!)),0),"")</f>
        <v/>
      </c>
      <c r="CQ798" s="216"/>
      <c r="CR798" s="222"/>
      <c r="CS798" s="198"/>
      <c r="CT798" s="198"/>
      <c r="CU798" s="198"/>
      <c r="CV798" s="198"/>
      <c r="CW798" s="222"/>
      <c r="CX798" s="272"/>
      <c r="CY798" s="272"/>
      <c r="CZ798" s="272"/>
      <c r="DA798" s="272"/>
      <c r="DB798" s="272"/>
      <c r="DC798" s="272"/>
      <c r="DD798" s="230" t="str">
        <f t="shared" si="128"/>
        <v/>
      </c>
      <c r="DE798" s="273">
        <f t="shared" si="129"/>
        <v>0</v>
      </c>
      <c r="DF798" s="14">
        <f t="shared" si="130"/>
        <v>0</v>
      </c>
      <c r="DG798" s="148" t="str">
        <f t="shared" si="131"/>
        <v/>
      </c>
      <c r="DH798" s="148" t="str">
        <f t="shared" si="132"/>
        <v/>
      </c>
      <c r="DI798" s="273" t="str">
        <f t="shared" si="133"/>
        <v/>
      </c>
      <c r="DJ798" s="264" t="str">
        <f t="shared" si="134"/>
        <v/>
      </c>
      <c r="DK798" s="195"/>
      <c r="DL798" s="14" t="str">
        <f>IFERROR(#REF!-AP798,"")</f>
        <v/>
      </c>
      <c r="DM798" s="195"/>
      <c r="DN798" s="274" t="str">
        <f>IFERROR(#REF!-M798,"")</f>
        <v/>
      </c>
      <c r="DO798" s="186" t="e">
        <f>IF(#REF!&gt;AQ798,0,1)</f>
        <v>#REF!</v>
      </c>
      <c r="DP798" s="186">
        <f t="shared" si="135"/>
        <v>1</v>
      </c>
      <c r="DQ798" s="186">
        <f t="shared" si="136"/>
        <v>1</v>
      </c>
    </row>
    <row r="799" spans="1:121" ht="20.25" hidden="1" customHeight="1" x14ac:dyDescent="0.2">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23"/>
        <v/>
      </c>
      <c r="AO799" s="271" t="str">
        <f t="shared" si="124"/>
        <v/>
      </c>
      <c r="AP799" s="218"/>
      <c r="AQ799" s="219"/>
      <c r="AR799" s="217" t="str">
        <f t="shared" si="125"/>
        <v/>
      </c>
      <c r="AS799" s="217" t="str">
        <f t="shared" si="126"/>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217"/>
      <c r="CA799" s="217"/>
      <c r="CB799" s="217"/>
      <c r="CC799" s="217"/>
      <c r="CD799" s="217"/>
      <c r="CE799" s="217"/>
      <c r="CF799" s="186"/>
      <c r="CG799" s="186" t="str">
        <f t="shared" si="127"/>
        <v/>
      </c>
      <c r="CH799" s="101"/>
      <c r="CI799" s="101"/>
      <c r="CJ799" s="101"/>
      <c r="CK799" s="101"/>
      <c r="CL799" s="101"/>
      <c r="CM799" s="101"/>
      <c r="CN799" s="101"/>
      <c r="CO799" s="101"/>
      <c r="CP799" s="220" t="str">
        <f>IFERROR(ROUND((SUM(#REF!)),0),"")</f>
        <v/>
      </c>
      <c r="CQ799" s="216"/>
      <c r="CR799" s="222"/>
      <c r="CS799" s="198"/>
      <c r="CT799" s="198"/>
      <c r="CU799" s="198"/>
      <c r="CV799" s="198"/>
      <c r="CW799" s="222"/>
      <c r="CX799" s="272"/>
      <c r="CY799" s="272"/>
      <c r="CZ799" s="272"/>
      <c r="DA799" s="272"/>
      <c r="DB799" s="272"/>
      <c r="DC799" s="272"/>
      <c r="DD799" s="230" t="str">
        <f t="shared" si="128"/>
        <v/>
      </c>
      <c r="DE799" s="273">
        <f t="shared" si="129"/>
        <v>0</v>
      </c>
      <c r="DF799" s="14">
        <f t="shared" si="130"/>
        <v>0</v>
      </c>
      <c r="DG799" s="148" t="str">
        <f t="shared" si="131"/>
        <v/>
      </c>
      <c r="DH799" s="148" t="str">
        <f t="shared" si="132"/>
        <v/>
      </c>
      <c r="DI799" s="273" t="str">
        <f t="shared" si="133"/>
        <v/>
      </c>
      <c r="DJ799" s="264" t="str">
        <f t="shared" si="134"/>
        <v/>
      </c>
      <c r="DK799" s="195"/>
      <c r="DL799" s="14" t="str">
        <f>IFERROR(#REF!-AP799,"")</f>
        <v/>
      </c>
      <c r="DM799" s="195"/>
      <c r="DN799" s="274" t="str">
        <f>IFERROR(#REF!-M799,"")</f>
        <v/>
      </c>
      <c r="DO799" s="186" t="e">
        <f>IF(#REF!&gt;AQ799,0,1)</f>
        <v>#REF!</v>
      </c>
      <c r="DP799" s="186">
        <f t="shared" si="135"/>
        <v>1</v>
      </c>
      <c r="DQ799" s="186">
        <f t="shared" si="136"/>
        <v>1</v>
      </c>
    </row>
    <row r="800" spans="1:121" ht="20.25" hidden="1" customHeight="1" x14ac:dyDescent="0.2">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23"/>
        <v/>
      </c>
      <c r="AO800" s="271" t="str">
        <f t="shared" si="124"/>
        <v/>
      </c>
      <c r="AP800" s="218"/>
      <c r="AQ800" s="219"/>
      <c r="AR800" s="217" t="str">
        <f t="shared" si="125"/>
        <v/>
      </c>
      <c r="AS800" s="217" t="str">
        <f t="shared" si="126"/>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217"/>
      <c r="CA800" s="217"/>
      <c r="CB800" s="217"/>
      <c r="CC800" s="217"/>
      <c r="CD800" s="217"/>
      <c r="CE800" s="217"/>
      <c r="CF800" s="186"/>
      <c r="CG800" s="186" t="str">
        <f t="shared" si="127"/>
        <v/>
      </c>
      <c r="CH800" s="101"/>
      <c r="CI800" s="101"/>
      <c r="CJ800" s="101"/>
      <c r="CK800" s="101"/>
      <c r="CL800" s="101"/>
      <c r="CM800" s="101"/>
      <c r="CN800" s="101"/>
      <c r="CO800" s="101"/>
      <c r="CP800" s="220" t="str">
        <f>IFERROR(ROUND((SUM(#REF!)),0),"")</f>
        <v/>
      </c>
      <c r="CQ800" s="216"/>
      <c r="CR800" s="222"/>
      <c r="CS800" s="198"/>
      <c r="CT800" s="198"/>
      <c r="CU800" s="198"/>
      <c r="CV800" s="198"/>
      <c r="CW800" s="222"/>
      <c r="CX800" s="272"/>
      <c r="CY800" s="272"/>
      <c r="CZ800" s="272"/>
      <c r="DA800" s="272"/>
      <c r="DB800" s="272"/>
      <c r="DC800" s="272"/>
      <c r="DD800" s="230" t="str">
        <f t="shared" si="128"/>
        <v/>
      </c>
      <c r="DE800" s="273">
        <f t="shared" si="129"/>
        <v>0</v>
      </c>
      <c r="DF800" s="14">
        <f t="shared" si="130"/>
        <v>0</v>
      </c>
      <c r="DG800" s="148" t="str">
        <f t="shared" si="131"/>
        <v/>
      </c>
      <c r="DH800" s="148" t="str">
        <f t="shared" si="132"/>
        <v/>
      </c>
      <c r="DI800" s="273" t="str">
        <f t="shared" si="133"/>
        <v/>
      </c>
      <c r="DJ800" s="264" t="str">
        <f t="shared" si="134"/>
        <v/>
      </c>
      <c r="DK800" s="195"/>
      <c r="DL800" s="14" t="str">
        <f>IFERROR(#REF!-AP800,"")</f>
        <v/>
      </c>
      <c r="DM800" s="195"/>
      <c r="DN800" s="274" t="str">
        <f>IFERROR(#REF!-M800,"")</f>
        <v/>
      </c>
      <c r="DO800" s="186" t="e">
        <f>IF(#REF!&gt;AQ800,0,1)</f>
        <v>#REF!</v>
      </c>
      <c r="DP800" s="186">
        <f t="shared" si="135"/>
        <v>1</v>
      </c>
      <c r="DQ800" s="186">
        <f t="shared" si="136"/>
        <v>1</v>
      </c>
    </row>
    <row r="801" spans="1:121" ht="20.25" hidden="1" customHeight="1" x14ac:dyDescent="0.2">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23"/>
        <v/>
      </c>
      <c r="AO801" s="271" t="str">
        <f t="shared" si="124"/>
        <v/>
      </c>
      <c r="AP801" s="218"/>
      <c r="AQ801" s="219"/>
      <c r="AR801" s="217" t="str">
        <f t="shared" si="125"/>
        <v/>
      </c>
      <c r="AS801" s="217" t="str">
        <f t="shared" si="126"/>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217"/>
      <c r="CA801" s="217"/>
      <c r="CB801" s="217"/>
      <c r="CC801" s="217"/>
      <c r="CD801" s="217"/>
      <c r="CE801" s="217"/>
      <c r="CF801" s="186"/>
      <c r="CG801" s="186" t="str">
        <f t="shared" si="127"/>
        <v/>
      </c>
      <c r="CH801" s="101"/>
      <c r="CI801" s="101"/>
      <c r="CJ801" s="101"/>
      <c r="CK801" s="101"/>
      <c r="CL801" s="101"/>
      <c r="CM801" s="101"/>
      <c r="CN801" s="101"/>
      <c r="CO801" s="101"/>
      <c r="CP801" s="220" t="str">
        <f>IFERROR(ROUND((SUM(#REF!)),0),"")</f>
        <v/>
      </c>
      <c r="CQ801" s="216"/>
      <c r="CR801" s="222"/>
      <c r="CS801" s="198"/>
      <c r="CT801" s="198"/>
      <c r="CU801" s="198"/>
      <c r="CV801" s="198"/>
      <c r="CW801" s="222"/>
      <c r="CX801" s="272"/>
      <c r="CY801" s="272"/>
      <c r="CZ801" s="272"/>
      <c r="DA801" s="272"/>
      <c r="DB801" s="272"/>
      <c r="DC801" s="272"/>
      <c r="DD801" s="230" t="str">
        <f t="shared" si="128"/>
        <v/>
      </c>
      <c r="DE801" s="273">
        <f t="shared" si="129"/>
        <v>0</v>
      </c>
      <c r="DF801" s="14">
        <f t="shared" si="130"/>
        <v>0</v>
      </c>
      <c r="DG801" s="148" t="str">
        <f t="shared" si="131"/>
        <v/>
      </c>
      <c r="DH801" s="148" t="str">
        <f t="shared" si="132"/>
        <v/>
      </c>
      <c r="DI801" s="273" t="str">
        <f t="shared" si="133"/>
        <v/>
      </c>
      <c r="DJ801" s="264" t="str">
        <f t="shared" si="134"/>
        <v/>
      </c>
      <c r="DK801" s="195"/>
      <c r="DL801" s="14" t="str">
        <f>IFERROR(#REF!-AP801,"")</f>
        <v/>
      </c>
      <c r="DM801" s="195"/>
      <c r="DN801" s="274" t="str">
        <f>IFERROR(#REF!-M801,"")</f>
        <v/>
      </c>
      <c r="DO801" s="186" t="e">
        <f>IF(#REF!&gt;AQ801,0,1)</f>
        <v>#REF!</v>
      </c>
      <c r="DP801" s="186">
        <f t="shared" si="135"/>
        <v>1</v>
      </c>
      <c r="DQ801" s="186">
        <f t="shared" si="136"/>
        <v>1</v>
      </c>
    </row>
    <row r="802" spans="1:121" ht="20.25" hidden="1" customHeight="1" x14ac:dyDescent="0.2">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23"/>
        <v/>
      </c>
      <c r="AO802" s="271" t="str">
        <f t="shared" si="124"/>
        <v/>
      </c>
      <c r="AP802" s="218"/>
      <c r="AQ802" s="219"/>
      <c r="AR802" s="217" t="str">
        <f t="shared" si="125"/>
        <v/>
      </c>
      <c r="AS802" s="217" t="str">
        <f t="shared" si="126"/>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217"/>
      <c r="CA802" s="217"/>
      <c r="CB802" s="217"/>
      <c r="CC802" s="217"/>
      <c r="CD802" s="217"/>
      <c r="CE802" s="217"/>
      <c r="CF802" s="186"/>
      <c r="CG802" s="186" t="str">
        <f t="shared" si="127"/>
        <v/>
      </c>
      <c r="CH802" s="101"/>
      <c r="CI802" s="101"/>
      <c r="CJ802" s="101"/>
      <c r="CK802" s="101"/>
      <c r="CL802" s="101"/>
      <c r="CM802" s="101"/>
      <c r="CN802" s="101"/>
      <c r="CO802" s="101"/>
      <c r="CP802" s="220" t="str">
        <f>IFERROR(ROUND((SUM(#REF!)),0),"")</f>
        <v/>
      </c>
      <c r="CQ802" s="216"/>
      <c r="CR802" s="222"/>
      <c r="CS802" s="198"/>
      <c r="CT802" s="198"/>
      <c r="CU802" s="198"/>
      <c r="CV802" s="198"/>
      <c r="CW802" s="222"/>
      <c r="CX802" s="272"/>
      <c r="CY802" s="272"/>
      <c r="CZ802" s="272"/>
      <c r="DA802" s="272"/>
      <c r="DB802" s="272"/>
      <c r="DC802" s="272"/>
      <c r="DD802" s="230" t="str">
        <f t="shared" si="128"/>
        <v/>
      </c>
      <c r="DE802" s="273">
        <f t="shared" si="129"/>
        <v>0</v>
      </c>
      <c r="DF802" s="14">
        <f t="shared" si="130"/>
        <v>0</v>
      </c>
      <c r="DG802" s="148" t="str">
        <f t="shared" si="131"/>
        <v/>
      </c>
      <c r="DH802" s="148" t="str">
        <f t="shared" si="132"/>
        <v/>
      </c>
      <c r="DI802" s="273" t="str">
        <f t="shared" si="133"/>
        <v/>
      </c>
      <c r="DJ802" s="264" t="str">
        <f t="shared" si="134"/>
        <v/>
      </c>
      <c r="DK802" s="195"/>
      <c r="DL802" s="14" t="str">
        <f>IFERROR(#REF!-AP802,"")</f>
        <v/>
      </c>
      <c r="DM802" s="195"/>
      <c r="DN802" s="274" t="str">
        <f>IFERROR(#REF!-M802,"")</f>
        <v/>
      </c>
      <c r="DO802" s="186" t="e">
        <f>IF(#REF!&gt;AQ802,0,1)</f>
        <v>#REF!</v>
      </c>
      <c r="DP802" s="186">
        <f t="shared" si="135"/>
        <v>1</v>
      </c>
      <c r="DQ802" s="186">
        <f t="shared" si="136"/>
        <v>1</v>
      </c>
    </row>
    <row r="803" spans="1:121" ht="20.25" hidden="1" customHeight="1" x14ac:dyDescent="0.2">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23"/>
        <v/>
      </c>
      <c r="AO803" s="271" t="str">
        <f t="shared" si="124"/>
        <v/>
      </c>
      <c r="AP803" s="218"/>
      <c r="AQ803" s="219"/>
      <c r="AR803" s="217" t="str">
        <f t="shared" si="125"/>
        <v/>
      </c>
      <c r="AS803" s="217" t="str">
        <f t="shared" si="126"/>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217"/>
      <c r="CA803" s="217"/>
      <c r="CB803" s="217"/>
      <c r="CC803" s="217"/>
      <c r="CD803" s="217"/>
      <c r="CE803" s="217"/>
      <c r="CF803" s="186"/>
      <c r="CG803" s="186" t="str">
        <f t="shared" si="127"/>
        <v/>
      </c>
      <c r="CH803" s="101"/>
      <c r="CI803" s="101"/>
      <c r="CJ803" s="101"/>
      <c r="CK803" s="101"/>
      <c r="CL803" s="101"/>
      <c r="CM803" s="101"/>
      <c r="CN803" s="101"/>
      <c r="CO803" s="101"/>
      <c r="CP803" s="220" t="str">
        <f>IFERROR(ROUND((SUM(#REF!)),0),"")</f>
        <v/>
      </c>
      <c r="CQ803" s="216"/>
      <c r="CR803" s="222"/>
      <c r="CS803" s="198"/>
      <c r="CT803" s="198"/>
      <c r="CU803" s="198"/>
      <c r="CV803" s="198"/>
      <c r="CW803" s="222"/>
      <c r="CX803" s="272"/>
      <c r="CY803" s="272"/>
      <c r="CZ803" s="272"/>
      <c r="DA803" s="272"/>
      <c r="DB803" s="272"/>
      <c r="DC803" s="272"/>
      <c r="DD803" s="230" t="str">
        <f t="shared" si="128"/>
        <v/>
      </c>
      <c r="DE803" s="273">
        <f t="shared" si="129"/>
        <v>0</v>
      </c>
      <c r="DF803" s="14">
        <f t="shared" si="130"/>
        <v>0</v>
      </c>
      <c r="DG803" s="148" t="str">
        <f t="shared" si="131"/>
        <v/>
      </c>
      <c r="DH803" s="148" t="str">
        <f t="shared" si="132"/>
        <v/>
      </c>
      <c r="DI803" s="273" t="str">
        <f t="shared" si="133"/>
        <v/>
      </c>
      <c r="DJ803" s="264" t="str">
        <f t="shared" si="134"/>
        <v/>
      </c>
      <c r="DK803" s="195"/>
      <c r="DL803" s="14" t="str">
        <f>IFERROR(#REF!-AP803,"")</f>
        <v/>
      </c>
      <c r="DM803" s="195"/>
      <c r="DN803" s="274" t="str">
        <f>IFERROR(#REF!-M803,"")</f>
        <v/>
      </c>
      <c r="DO803" s="186" t="e">
        <f>IF(#REF!&gt;AQ803,0,1)</f>
        <v>#REF!</v>
      </c>
      <c r="DP803" s="186">
        <f t="shared" si="135"/>
        <v>1</v>
      </c>
      <c r="DQ803" s="186">
        <f t="shared" si="136"/>
        <v>1</v>
      </c>
    </row>
    <row r="804" spans="1:121" ht="20.25" hidden="1" customHeight="1" x14ac:dyDescent="0.2">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23"/>
        <v/>
      </c>
      <c r="AO804" s="271" t="str">
        <f t="shared" si="124"/>
        <v/>
      </c>
      <c r="AP804" s="218"/>
      <c r="AQ804" s="219"/>
      <c r="AR804" s="217" t="str">
        <f t="shared" si="125"/>
        <v/>
      </c>
      <c r="AS804" s="217" t="str">
        <f t="shared" si="126"/>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217"/>
      <c r="CA804" s="217"/>
      <c r="CB804" s="217"/>
      <c r="CC804" s="217"/>
      <c r="CD804" s="217"/>
      <c r="CE804" s="217"/>
      <c r="CF804" s="186"/>
      <c r="CG804" s="186" t="str">
        <f t="shared" si="127"/>
        <v/>
      </c>
      <c r="CH804" s="101"/>
      <c r="CI804" s="101"/>
      <c r="CJ804" s="101"/>
      <c r="CK804" s="101"/>
      <c r="CL804" s="101"/>
      <c r="CM804" s="101"/>
      <c r="CN804" s="101"/>
      <c r="CO804" s="101"/>
      <c r="CP804" s="220" t="str">
        <f>IFERROR(ROUND((SUM(#REF!)),0),"")</f>
        <v/>
      </c>
      <c r="CQ804" s="216"/>
      <c r="CR804" s="222"/>
      <c r="CS804" s="198"/>
      <c r="CT804" s="198"/>
      <c r="CU804" s="198"/>
      <c r="CV804" s="198"/>
      <c r="CW804" s="222"/>
      <c r="CX804" s="272"/>
      <c r="CY804" s="272"/>
      <c r="CZ804" s="272"/>
      <c r="DA804" s="272"/>
      <c r="DB804" s="272"/>
      <c r="DC804" s="272"/>
      <c r="DD804" s="230" t="str">
        <f t="shared" si="128"/>
        <v/>
      </c>
      <c r="DE804" s="273">
        <f t="shared" si="129"/>
        <v>0</v>
      </c>
      <c r="DF804" s="14">
        <f t="shared" si="130"/>
        <v>0</v>
      </c>
      <c r="DG804" s="148" t="str">
        <f t="shared" si="131"/>
        <v/>
      </c>
      <c r="DH804" s="148" t="str">
        <f t="shared" si="132"/>
        <v/>
      </c>
      <c r="DI804" s="273" t="str">
        <f t="shared" si="133"/>
        <v/>
      </c>
      <c r="DJ804" s="264" t="str">
        <f t="shared" si="134"/>
        <v/>
      </c>
      <c r="DK804" s="195"/>
      <c r="DL804" s="14" t="str">
        <f>IFERROR(#REF!-AP804,"")</f>
        <v/>
      </c>
      <c r="DM804" s="195"/>
      <c r="DN804" s="274" t="str">
        <f>IFERROR(#REF!-M804,"")</f>
        <v/>
      </c>
      <c r="DO804" s="186" t="e">
        <f>IF(#REF!&gt;AQ804,0,1)</f>
        <v>#REF!</v>
      </c>
      <c r="DP804" s="186">
        <f t="shared" si="135"/>
        <v>1</v>
      </c>
      <c r="DQ804" s="186">
        <f t="shared" si="136"/>
        <v>1</v>
      </c>
    </row>
    <row r="805" spans="1:121" ht="20.25" hidden="1" customHeight="1" x14ac:dyDescent="0.2">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23"/>
        <v/>
      </c>
      <c r="AO805" s="271" t="str">
        <f t="shared" si="124"/>
        <v/>
      </c>
      <c r="AP805" s="218"/>
      <c r="AQ805" s="219"/>
      <c r="AR805" s="217" t="str">
        <f t="shared" si="125"/>
        <v/>
      </c>
      <c r="AS805" s="217" t="str">
        <f t="shared" si="126"/>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217"/>
      <c r="CA805" s="217"/>
      <c r="CB805" s="217"/>
      <c r="CC805" s="217"/>
      <c r="CD805" s="217"/>
      <c r="CE805" s="217"/>
      <c r="CF805" s="186"/>
      <c r="CG805" s="186" t="str">
        <f t="shared" si="127"/>
        <v/>
      </c>
      <c r="CH805" s="101"/>
      <c r="CI805" s="101"/>
      <c r="CJ805" s="101"/>
      <c r="CK805" s="101"/>
      <c r="CL805" s="101"/>
      <c r="CM805" s="101"/>
      <c r="CN805" s="101"/>
      <c r="CO805" s="101"/>
      <c r="CP805" s="220" t="str">
        <f>IFERROR(ROUND((SUM(#REF!)),0),"")</f>
        <v/>
      </c>
      <c r="CQ805" s="216"/>
      <c r="CR805" s="222"/>
      <c r="CS805" s="198"/>
      <c r="CT805" s="198"/>
      <c r="CU805" s="198"/>
      <c r="CV805" s="198"/>
      <c r="CW805" s="222"/>
      <c r="CX805" s="272"/>
      <c r="CY805" s="272"/>
      <c r="CZ805" s="272"/>
      <c r="DA805" s="272"/>
      <c r="DB805" s="272"/>
      <c r="DC805" s="272"/>
      <c r="DD805" s="230" t="str">
        <f t="shared" si="128"/>
        <v/>
      </c>
      <c r="DE805" s="273">
        <f t="shared" si="129"/>
        <v>0</v>
      </c>
      <c r="DF805" s="14">
        <f t="shared" si="130"/>
        <v>0</v>
      </c>
      <c r="DG805" s="148" t="str">
        <f t="shared" si="131"/>
        <v/>
      </c>
      <c r="DH805" s="148" t="str">
        <f t="shared" si="132"/>
        <v/>
      </c>
      <c r="DI805" s="273" t="str">
        <f t="shared" si="133"/>
        <v/>
      </c>
      <c r="DJ805" s="264" t="str">
        <f t="shared" si="134"/>
        <v/>
      </c>
      <c r="DK805" s="195"/>
      <c r="DL805" s="14" t="str">
        <f>IFERROR(#REF!-AP805,"")</f>
        <v/>
      </c>
      <c r="DM805" s="195"/>
      <c r="DN805" s="274" t="str">
        <f>IFERROR(#REF!-M805,"")</f>
        <v/>
      </c>
      <c r="DO805" s="186" t="e">
        <f>IF(#REF!&gt;AQ805,0,1)</f>
        <v>#REF!</v>
      </c>
      <c r="DP805" s="186">
        <f t="shared" si="135"/>
        <v>1</v>
      </c>
      <c r="DQ805" s="186">
        <f t="shared" si="136"/>
        <v>1</v>
      </c>
    </row>
    <row r="806" spans="1:121" ht="20.25" hidden="1" customHeight="1" x14ac:dyDescent="0.2">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23"/>
        <v/>
      </c>
      <c r="AO806" s="271" t="str">
        <f t="shared" si="124"/>
        <v/>
      </c>
      <c r="AP806" s="218"/>
      <c r="AQ806" s="219"/>
      <c r="AR806" s="217" t="str">
        <f t="shared" si="125"/>
        <v/>
      </c>
      <c r="AS806" s="217" t="str">
        <f t="shared" si="126"/>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217"/>
      <c r="CA806" s="217"/>
      <c r="CB806" s="217"/>
      <c r="CC806" s="217"/>
      <c r="CD806" s="217"/>
      <c r="CE806" s="217"/>
      <c r="CF806" s="186"/>
      <c r="CG806" s="186" t="str">
        <f t="shared" si="127"/>
        <v/>
      </c>
      <c r="CH806" s="101"/>
      <c r="CI806" s="101"/>
      <c r="CJ806" s="101"/>
      <c r="CK806" s="101"/>
      <c r="CL806" s="101"/>
      <c r="CM806" s="101"/>
      <c r="CN806" s="101"/>
      <c r="CO806" s="101"/>
      <c r="CP806" s="220" t="str">
        <f>IFERROR(ROUND((SUM(#REF!)),0),"")</f>
        <v/>
      </c>
      <c r="CQ806" s="216"/>
      <c r="CR806" s="222"/>
      <c r="CS806" s="198"/>
      <c r="CT806" s="198"/>
      <c r="CU806" s="198"/>
      <c r="CV806" s="198"/>
      <c r="CW806" s="222"/>
      <c r="CX806" s="272"/>
      <c r="CY806" s="272"/>
      <c r="CZ806" s="272"/>
      <c r="DA806" s="272"/>
      <c r="DB806" s="272"/>
      <c r="DC806" s="272"/>
      <c r="DD806" s="230" t="str">
        <f t="shared" si="128"/>
        <v/>
      </c>
      <c r="DE806" s="273">
        <f t="shared" si="129"/>
        <v>0</v>
      </c>
      <c r="DF806" s="14">
        <f t="shared" si="130"/>
        <v>0</v>
      </c>
      <c r="DG806" s="148" t="str">
        <f t="shared" si="131"/>
        <v/>
      </c>
      <c r="DH806" s="148" t="str">
        <f t="shared" si="132"/>
        <v/>
      </c>
      <c r="DI806" s="273" t="str">
        <f t="shared" si="133"/>
        <v/>
      </c>
      <c r="DJ806" s="264" t="str">
        <f t="shared" si="134"/>
        <v/>
      </c>
      <c r="DK806" s="195"/>
      <c r="DL806" s="14" t="str">
        <f>IFERROR(#REF!-AP806,"")</f>
        <v/>
      </c>
      <c r="DM806" s="195"/>
      <c r="DN806" s="274" t="str">
        <f>IFERROR(#REF!-M806,"")</f>
        <v/>
      </c>
      <c r="DO806" s="186" t="e">
        <f>IF(#REF!&gt;AQ806,0,1)</f>
        <v>#REF!</v>
      </c>
      <c r="DP806" s="186">
        <f t="shared" si="135"/>
        <v>1</v>
      </c>
      <c r="DQ806" s="186">
        <f t="shared" si="136"/>
        <v>1</v>
      </c>
    </row>
    <row r="807" spans="1:121" ht="20.25" hidden="1" customHeight="1" x14ac:dyDescent="0.2">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23"/>
        <v/>
      </c>
      <c r="AO807" s="271" t="str">
        <f t="shared" si="124"/>
        <v/>
      </c>
      <c r="AP807" s="218"/>
      <c r="AQ807" s="219"/>
      <c r="AR807" s="217" t="str">
        <f t="shared" si="125"/>
        <v/>
      </c>
      <c r="AS807" s="217" t="str">
        <f t="shared" si="126"/>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217"/>
      <c r="CA807" s="217"/>
      <c r="CB807" s="217"/>
      <c r="CC807" s="217"/>
      <c r="CD807" s="217"/>
      <c r="CE807" s="217"/>
      <c r="CF807" s="186"/>
      <c r="CG807" s="186" t="str">
        <f t="shared" si="127"/>
        <v/>
      </c>
      <c r="CH807" s="101"/>
      <c r="CI807" s="101"/>
      <c r="CJ807" s="101"/>
      <c r="CK807" s="101"/>
      <c r="CL807" s="101"/>
      <c r="CM807" s="101"/>
      <c r="CN807" s="101"/>
      <c r="CO807" s="101"/>
      <c r="CP807" s="220" t="str">
        <f>IFERROR(ROUND((SUM(#REF!)),0),"")</f>
        <v/>
      </c>
      <c r="CQ807" s="216"/>
      <c r="CR807" s="222"/>
      <c r="CS807" s="198"/>
      <c r="CT807" s="198"/>
      <c r="CU807" s="198"/>
      <c r="CV807" s="198"/>
      <c r="CW807" s="222"/>
      <c r="CX807" s="272"/>
      <c r="CY807" s="272"/>
      <c r="CZ807" s="272"/>
      <c r="DA807" s="272"/>
      <c r="DB807" s="272"/>
      <c r="DC807" s="272"/>
      <c r="DD807" s="230" t="str">
        <f t="shared" si="128"/>
        <v/>
      </c>
      <c r="DE807" s="273">
        <f t="shared" si="129"/>
        <v>0</v>
      </c>
      <c r="DF807" s="14">
        <f t="shared" si="130"/>
        <v>0</v>
      </c>
      <c r="DG807" s="148" t="str">
        <f t="shared" si="131"/>
        <v/>
      </c>
      <c r="DH807" s="148" t="str">
        <f t="shared" si="132"/>
        <v/>
      </c>
      <c r="DI807" s="273" t="str">
        <f t="shared" si="133"/>
        <v/>
      </c>
      <c r="DJ807" s="264" t="str">
        <f t="shared" si="134"/>
        <v/>
      </c>
      <c r="DK807" s="195"/>
      <c r="DL807" s="14" t="str">
        <f>IFERROR(#REF!-AP807,"")</f>
        <v/>
      </c>
      <c r="DM807" s="195"/>
      <c r="DN807" s="274" t="str">
        <f>IFERROR(#REF!-M807,"")</f>
        <v/>
      </c>
      <c r="DO807" s="186" t="e">
        <f>IF(#REF!&gt;AQ807,0,1)</f>
        <v>#REF!</v>
      </c>
      <c r="DP807" s="186">
        <f t="shared" si="135"/>
        <v>1</v>
      </c>
      <c r="DQ807" s="186">
        <f t="shared" si="136"/>
        <v>1</v>
      </c>
    </row>
    <row r="808" spans="1:121" ht="20.25" hidden="1" customHeight="1" x14ac:dyDescent="0.2">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23"/>
        <v/>
      </c>
      <c r="AO808" s="271" t="str">
        <f t="shared" si="124"/>
        <v/>
      </c>
      <c r="AP808" s="218"/>
      <c r="AQ808" s="219"/>
      <c r="AR808" s="217" t="str">
        <f t="shared" si="125"/>
        <v/>
      </c>
      <c r="AS808" s="217" t="str">
        <f t="shared" si="126"/>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217"/>
      <c r="CA808" s="217"/>
      <c r="CB808" s="217"/>
      <c r="CC808" s="217"/>
      <c r="CD808" s="217"/>
      <c r="CE808" s="217"/>
      <c r="CF808" s="186"/>
      <c r="CG808" s="186" t="str">
        <f t="shared" si="127"/>
        <v/>
      </c>
      <c r="CH808" s="101"/>
      <c r="CI808" s="101"/>
      <c r="CJ808" s="101"/>
      <c r="CK808" s="101"/>
      <c r="CL808" s="101"/>
      <c r="CM808" s="101"/>
      <c r="CN808" s="101"/>
      <c r="CO808" s="101"/>
      <c r="CP808" s="220" t="str">
        <f>IFERROR(ROUND((SUM(#REF!)),0),"")</f>
        <v/>
      </c>
      <c r="CQ808" s="216"/>
      <c r="CR808" s="222"/>
      <c r="CS808" s="198"/>
      <c r="CT808" s="198"/>
      <c r="CU808" s="198"/>
      <c r="CV808" s="198"/>
      <c r="CW808" s="222"/>
      <c r="CX808" s="272"/>
      <c r="CY808" s="272"/>
      <c r="CZ808" s="272"/>
      <c r="DA808" s="272"/>
      <c r="DB808" s="272"/>
      <c r="DC808" s="272"/>
      <c r="DD808" s="230" t="str">
        <f t="shared" si="128"/>
        <v/>
      </c>
      <c r="DE808" s="273">
        <f t="shared" si="129"/>
        <v>0</v>
      </c>
      <c r="DF808" s="14">
        <f t="shared" si="130"/>
        <v>0</v>
      </c>
      <c r="DG808" s="148" t="str">
        <f t="shared" si="131"/>
        <v/>
      </c>
      <c r="DH808" s="148" t="str">
        <f t="shared" si="132"/>
        <v/>
      </c>
      <c r="DI808" s="273" t="str">
        <f t="shared" si="133"/>
        <v/>
      </c>
      <c r="DJ808" s="264" t="str">
        <f t="shared" si="134"/>
        <v/>
      </c>
      <c r="DK808" s="195"/>
      <c r="DL808" s="14" t="str">
        <f>IFERROR(#REF!-AP808,"")</f>
        <v/>
      </c>
      <c r="DM808" s="195"/>
      <c r="DN808" s="274" t="str">
        <f>IFERROR(#REF!-M808,"")</f>
        <v/>
      </c>
      <c r="DO808" s="186" t="e">
        <f>IF(#REF!&gt;AQ808,0,1)</f>
        <v>#REF!</v>
      </c>
      <c r="DP808" s="186">
        <f t="shared" si="135"/>
        <v>1</v>
      </c>
      <c r="DQ808" s="186">
        <f t="shared" si="136"/>
        <v>1</v>
      </c>
    </row>
    <row r="809" spans="1:121" ht="20.25" hidden="1" customHeight="1" x14ac:dyDescent="0.2">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23"/>
        <v/>
      </c>
      <c r="AO809" s="271" t="str">
        <f t="shared" si="124"/>
        <v/>
      </c>
      <c r="AP809" s="218"/>
      <c r="AQ809" s="219"/>
      <c r="AR809" s="217" t="str">
        <f t="shared" si="125"/>
        <v/>
      </c>
      <c r="AS809" s="217" t="str">
        <f t="shared" si="126"/>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217"/>
      <c r="CA809" s="217"/>
      <c r="CB809" s="217"/>
      <c r="CC809" s="217"/>
      <c r="CD809" s="217"/>
      <c r="CE809" s="217"/>
      <c r="CF809" s="186"/>
      <c r="CG809" s="186" t="str">
        <f t="shared" si="127"/>
        <v/>
      </c>
      <c r="CH809" s="101"/>
      <c r="CI809" s="101"/>
      <c r="CJ809" s="101"/>
      <c r="CK809" s="101"/>
      <c r="CL809" s="101"/>
      <c r="CM809" s="101"/>
      <c r="CN809" s="101"/>
      <c r="CO809" s="101"/>
      <c r="CP809" s="220" t="str">
        <f>IFERROR(ROUND((SUM(#REF!)),0),"")</f>
        <v/>
      </c>
      <c r="CQ809" s="216"/>
      <c r="CR809" s="222"/>
      <c r="CS809" s="198"/>
      <c r="CT809" s="198"/>
      <c r="CU809" s="198"/>
      <c r="CV809" s="198"/>
      <c r="CW809" s="222"/>
      <c r="CX809" s="272"/>
      <c r="CY809" s="272"/>
      <c r="CZ809" s="272"/>
      <c r="DA809" s="272"/>
      <c r="DB809" s="272"/>
      <c r="DC809" s="272"/>
      <c r="DD809" s="230" t="str">
        <f t="shared" si="128"/>
        <v/>
      </c>
      <c r="DE809" s="273">
        <f t="shared" si="129"/>
        <v>0</v>
      </c>
      <c r="DF809" s="14">
        <f t="shared" si="130"/>
        <v>0</v>
      </c>
      <c r="DG809" s="148" t="str">
        <f t="shared" si="131"/>
        <v/>
      </c>
      <c r="DH809" s="148" t="str">
        <f t="shared" si="132"/>
        <v/>
      </c>
      <c r="DI809" s="273" t="str">
        <f t="shared" si="133"/>
        <v/>
      </c>
      <c r="DJ809" s="264" t="str">
        <f t="shared" si="134"/>
        <v/>
      </c>
      <c r="DK809" s="195"/>
      <c r="DL809" s="14" t="str">
        <f>IFERROR(#REF!-AP809,"")</f>
        <v/>
      </c>
      <c r="DM809" s="195"/>
      <c r="DN809" s="274" t="str">
        <f>IFERROR(#REF!-M809,"")</f>
        <v/>
      </c>
      <c r="DO809" s="186" t="e">
        <f>IF(#REF!&gt;AQ809,0,1)</f>
        <v>#REF!</v>
      </c>
      <c r="DP809" s="186">
        <f t="shared" si="135"/>
        <v>1</v>
      </c>
      <c r="DQ809" s="186">
        <f t="shared" si="136"/>
        <v>1</v>
      </c>
    </row>
    <row r="810" spans="1:121" ht="20.25" hidden="1" customHeight="1" x14ac:dyDescent="0.2">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23"/>
        <v/>
      </c>
      <c r="AO810" s="271" t="str">
        <f t="shared" si="124"/>
        <v/>
      </c>
      <c r="AP810" s="218"/>
      <c r="AQ810" s="219"/>
      <c r="AR810" s="217" t="str">
        <f t="shared" si="125"/>
        <v/>
      </c>
      <c r="AS810" s="217" t="str">
        <f t="shared" si="126"/>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217"/>
      <c r="CA810" s="217"/>
      <c r="CB810" s="217"/>
      <c r="CC810" s="217"/>
      <c r="CD810" s="217"/>
      <c r="CE810" s="217"/>
      <c r="CF810" s="186"/>
      <c r="CG810" s="186" t="str">
        <f t="shared" si="127"/>
        <v/>
      </c>
      <c r="CH810" s="101"/>
      <c r="CI810" s="101"/>
      <c r="CJ810" s="101"/>
      <c r="CK810" s="101"/>
      <c r="CL810" s="101"/>
      <c r="CM810" s="101"/>
      <c r="CN810" s="101"/>
      <c r="CO810" s="101"/>
      <c r="CP810" s="220" t="str">
        <f>IFERROR(ROUND((SUM(#REF!)),0),"")</f>
        <v/>
      </c>
      <c r="CQ810" s="216"/>
      <c r="CR810" s="222"/>
      <c r="CS810" s="198"/>
      <c r="CT810" s="198"/>
      <c r="CU810" s="198"/>
      <c r="CV810" s="198"/>
      <c r="CW810" s="222"/>
      <c r="CX810" s="272"/>
      <c r="CY810" s="272"/>
      <c r="CZ810" s="272"/>
      <c r="DA810" s="272"/>
      <c r="DB810" s="272"/>
      <c r="DC810" s="272"/>
      <c r="DD810" s="230" t="str">
        <f t="shared" si="128"/>
        <v/>
      </c>
      <c r="DE810" s="273">
        <f t="shared" si="129"/>
        <v>0</v>
      </c>
      <c r="DF810" s="14">
        <f t="shared" si="130"/>
        <v>0</v>
      </c>
      <c r="DG810" s="148" t="str">
        <f t="shared" si="131"/>
        <v/>
      </c>
      <c r="DH810" s="148" t="str">
        <f t="shared" si="132"/>
        <v/>
      </c>
      <c r="DI810" s="273" t="str">
        <f t="shared" si="133"/>
        <v/>
      </c>
      <c r="DJ810" s="264" t="str">
        <f t="shared" si="134"/>
        <v/>
      </c>
      <c r="DK810" s="195"/>
      <c r="DL810" s="14" t="str">
        <f>IFERROR(#REF!-AP810,"")</f>
        <v/>
      </c>
      <c r="DM810" s="195"/>
      <c r="DN810" s="274" t="str">
        <f>IFERROR(#REF!-M810,"")</f>
        <v/>
      </c>
      <c r="DO810" s="186" t="e">
        <f>IF(#REF!&gt;AQ810,0,1)</f>
        <v>#REF!</v>
      </c>
      <c r="DP810" s="186">
        <f t="shared" si="135"/>
        <v>1</v>
      </c>
      <c r="DQ810" s="186">
        <f t="shared" si="136"/>
        <v>1</v>
      </c>
    </row>
    <row r="811" spans="1:121" ht="20.25" hidden="1" customHeight="1" x14ac:dyDescent="0.2">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23"/>
        <v/>
      </c>
      <c r="AO811" s="271" t="str">
        <f t="shared" si="124"/>
        <v/>
      </c>
      <c r="AP811" s="218"/>
      <c r="AQ811" s="219"/>
      <c r="AR811" s="217" t="str">
        <f t="shared" si="125"/>
        <v/>
      </c>
      <c r="AS811" s="217" t="str">
        <f t="shared" si="126"/>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217"/>
      <c r="CA811" s="217"/>
      <c r="CB811" s="217"/>
      <c r="CC811" s="217"/>
      <c r="CD811" s="217"/>
      <c r="CE811" s="217"/>
      <c r="CF811" s="186"/>
      <c r="CG811" s="186" t="str">
        <f t="shared" si="127"/>
        <v/>
      </c>
      <c r="CH811" s="101"/>
      <c r="CI811" s="101"/>
      <c r="CJ811" s="101"/>
      <c r="CK811" s="101"/>
      <c r="CL811" s="101"/>
      <c r="CM811" s="101"/>
      <c r="CN811" s="101"/>
      <c r="CO811" s="101"/>
      <c r="CP811" s="220" t="str">
        <f>IFERROR(ROUND((SUM(#REF!)),0),"")</f>
        <v/>
      </c>
      <c r="CQ811" s="216"/>
      <c r="CR811" s="222"/>
      <c r="CS811" s="198"/>
      <c r="CT811" s="198"/>
      <c r="CU811" s="198"/>
      <c r="CV811" s="198"/>
      <c r="CW811" s="222"/>
      <c r="CX811" s="272"/>
      <c r="CY811" s="272"/>
      <c r="CZ811" s="272"/>
      <c r="DA811" s="272"/>
      <c r="DB811" s="272"/>
      <c r="DC811" s="272"/>
      <c r="DD811" s="230" t="str">
        <f t="shared" si="128"/>
        <v/>
      </c>
      <c r="DE811" s="273">
        <f t="shared" si="129"/>
        <v>0</v>
      </c>
      <c r="DF811" s="14">
        <f t="shared" si="130"/>
        <v>0</v>
      </c>
      <c r="DG811" s="148" t="str">
        <f t="shared" si="131"/>
        <v/>
      </c>
      <c r="DH811" s="148" t="str">
        <f t="shared" si="132"/>
        <v/>
      </c>
      <c r="DI811" s="273" t="str">
        <f t="shared" si="133"/>
        <v/>
      </c>
      <c r="DJ811" s="264" t="str">
        <f t="shared" si="134"/>
        <v/>
      </c>
      <c r="DK811" s="195"/>
      <c r="DL811" s="14" t="str">
        <f>IFERROR(#REF!-AP811,"")</f>
        <v/>
      </c>
      <c r="DM811" s="195"/>
      <c r="DN811" s="274" t="str">
        <f>IFERROR(#REF!-M811,"")</f>
        <v/>
      </c>
      <c r="DO811" s="186" t="e">
        <f>IF(#REF!&gt;AQ811,0,1)</f>
        <v>#REF!</v>
      </c>
      <c r="DP811" s="186">
        <f t="shared" si="135"/>
        <v>1</v>
      </c>
      <c r="DQ811" s="186">
        <f t="shared" si="136"/>
        <v>1</v>
      </c>
    </row>
    <row r="812" spans="1:121" ht="20.25" hidden="1" customHeight="1" x14ac:dyDescent="0.2">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23"/>
        <v/>
      </c>
      <c r="AO812" s="271" t="str">
        <f t="shared" si="124"/>
        <v/>
      </c>
      <c r="AP812" s="218"/>
      <c r="AQ812" s="219"/>
      <c r="AR812" s="217" t="str">
        <f t="shared" si="125"/>
        <v/>
      </c>
      <c r="AS812" s="217" t="str">
        <f t="shared" si="126"/>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217"/>
      <c r="CA812" s="217"/>
      <c r="CB812" s="217"/>
      <c r="CC812" s="217"/>
      <c r="CD812" s="217"/>
      <c r="CE812" s="217"/>
      <c r="CF812" s="186"/>
      <c r="CG812" s="186" t="str">
        <f t="shared" si="127"/>
        <v/>
      </c>
      <c r="CH812" s="101"/>
      <c r="CI812" s="101"/>
      <c r="CJ812" s="101"/>
      <c r="CK812" s="101"/>
      <c r="CL812" s="101"/>
      <c r="CM812" s="101"/>
      <c r="CN812" s="101"/>
      <c r="CO812" s="101"/>
      <c r="CP812" s="220" t="str">
        <f>IFERROR(ROUND((SUM(#REF!)),0),"")</f>
        <v/>
      </c>
      <c r="CQ812" s="216"/>
      <c r="CR812" s="222"/>
      <c r="CS812" s="198"/>
      <c r="CT812" s="198"/>
      <c r="CU812" s="198"/>
      <c r="CV812" s="198"/>
      <c r="CW812" s="222"/>
      <c r="CX812" s="272"/>
      <c r="CY812" s="272"/>
      <c r="CZ812" s="272"/>
      <c r="DA812" s="272"/>
      <c r="DB812" s="272"/>
      <c r="DC812" s="272"/>
      <c r="DD812" s="230" t="str">
        <f t="shared" si="128"/>
        <v/>
      </c>
      <c r="DE812" s="273">
        <f t="shared" si="129"/>
        <v>0</v>
      </c>
      <c r="DF812" s="14">
        <f t="shared" si="130"/>
        <v>0</v>
      </c>
      <c r="DG812" s="148" t="str">
        <f t="shared" si="131"/>
        <v/>
      </c>
      <c r="DH812" s="148" t="str">
        <f t="shared" si="132"/>
        <v/>
      </c>
      <c r="DI812" s="273" t="str">
        <f t="shared" si="133"/>
        <v/>
      </c>
      <c r="DJ812" s="264" t="str">
        <f t="shared" si="134"/>
        <v/>
      </c>
      <c r="DK812" s="195"/>
      <c r="DL812" s="14" t="str">
        <f>IFERROR(#REF!-AP812,"")</f>
        <v/>
      </c>
      <c r="DM812" s="195"/>
      <c r="DN812" s="274" t="str">
        <f>IFERROR(#REF!-M812,"")</f>
        <v/>
      </c>
      <c r="DO812" s="186" t="e">
        <f>IF(#REF!&gt;AQ812,0,1)</f>
        <v>#REF!</v>
      </c>
      <c r="DP812" s="186">
        <f t="shared" si="135"/>
        <v>1</v>
      </c>
      <c r="DQ812" s="186">
        <f t="shared" si="136"/>
        <v>1</v>
      </c>
    </row>
    <row r="813" spans="1:121" ht="20.25" hidden="1" customHeight="1" x14ac:dyDescent="0.2">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23"/>
        <v/>
      </c>
      <c r="AO813" s="271" t="str">
        <f t="shared" si="124"/>
        <v/>
      </c>
      <c r="AP813" s="218"/>
      <c r="AQ813" s="219"/>
      <c r="AR813" s="217" t="str">
        <f t="shared" si="125"/>
        <v/>
      </c>
      <c r="AS813" s="217" t="str">
        <f t="shared" si="126"/>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217"/>
      <c r="CA813" s="217"/>
      <c r="CB813" s="217"/>
      <c r="CC813" s="217"/>
      <c r="CD813" s="217"/>
      <c r="CE813" s="217"/>
      <c r="CF813" s="186"/>
      <c r="CG813" s="186" t="str">
        <f t="shared" si="127"/>
        <v/>
      </c>
      <c r="CH813" s="101"/>
      <c r="CI813" s="101"/>
      <c r="CJ813" s="101"/>
      <c r="CK813" s="101"/>
      <c r="CL813" s="101"/>
      <c r="CM813" s="101"/>
      <c r="CN813" s="101"/>
      <c r="CO813" s="101"/>
      <c r="CP813" s="220" t="str">
        <f>IFERROR(ROUND((SUM(#REF!)),0),"")</f>
        <v/>
      </c>
      <c r="CQ813" s="216"/>
      <c r="CR813" s="222"/>
      <c r="CS813" s="198"/>
      <c r="CT813" s="198"/>
      <c r="CU813" s="198"/>
      <c r="CV813" s="198"/>
      <c r="CW813" s="222"/>
      <c r="CX813" s="272"/>
      <c r="CY813" s="272"/>
      <c r="CZ813" s="272"/>
      <c r="DA813" s="272"/>
      <c r="DB813" s="272"/>
      <c r="DC813" s="272"/>
      <c r="DD813" s="230" t="str">
        <f t="shared" si="128"/>
        <v/>
      </c>
      <c r="DE813" s="273">
        <f t="shared" si="129"/>
        <v>0</v>
      </c>
      <c r="DF813" s="14">
        <f t="shared" si="130"/>
        <v>0</v>
      </c>
      <c r="DG813" s="148" t="str">
        <f t="shared" si="131"/>
        <v/>
      </c>
      <c r="DH813" s="148" t="str">
        <f t="shared" si="132"/>
        <v/>
      </c>
      <c r="DI813" s="273" t="str">
        <f t="shared" si="133"/>
        <v/>
      </c>
      <c r="DJ813" s="264" t="str">
        <f t="shared" si="134"/>
        <v/>
      </c>
      <c r="DK813" s="195"/>
      <c r="DL813" s="14" t="str">
        <f>IFERROR(#REF!-AP813,"")</f>
        <v/>
      </c>
      <c r="DM813" s="195"/>
      <c r="DN813" s="274" t="str">
        <f>IFERROR(#REF!-M813,"")</f>
        <v/>
      </c>
      <c r="DO813" s="186" t="e">
        <f>IF(#REF!&gt;AQ813,0,1)</f>
        <v>#REF!</v>
      </c>
      <c r="DP813" s="186">
        <f t="shared" si="135"/>
        <v>1</v>
      </c>
      <c r="DQ813" s="186">
        <f t="shared" si="136"/>
        <v>1</v>
      </c>
    </row>
    <row r="814" spans="1:121" ht="20.25" hidden="1" customHeight="1" x14ac:dyDescent="0.2">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23"/>
        <v/>
      </c>
      <c r="AO814" s="271" t="str">
        <f t="shared" si="124"/>
        <v/>
      </c>
      <c r="AP814" s="218"/>
      <c r="AQ814" s="219"/>
      <c r="AR814" s="217" t="str">
        <f t="shared" si="125"/>
        <v/>
      </c>
      <c r="AS814" s="217" t="str">
        <f t="shared" si="126"/>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217"/>
      <c r="CA814" s="217"/>
      <c r="CB814" s="217"/>
      <c r="CC814" s="217"/>
      <c r="CD814" s="217"/>
      <c r="CE814" s="217"/>
      <c r="CF814" s="186"/>
      <c r="CG814" s="186" t="str">
        <f t="shared" si="127"/>
        <v/>
      </c>
      <c r="CH814" s="101"/>
      <c r="CI814" s="101"/>
      <c r="CJ814" s="101"/>
      <c r="CK814" s="101"/>
      <c r="CL814" s="101"/>
      <c r="CM814" s="101"/>
      <c r="CN814" s="101"/>
      <c r="CO814" s="101"/>
      <c r="CP814" s="220" t="str">
        <f>IFERROR(ROUND((SUM(#REF!)),0),"")</f>
        <v/>
      </c>
      <c r="CQ814" s="216"/>
      <c r="CR814" s="222"/>
      <c r="CS814" s="198"/>
      <c r="CT814" s="198"/>
      <c r="CU814" s="198"/>
      <c r="CV814" s="198"/>
      <c r="CW814" s="222"/>
      <c r="CX814" s="272"/>
      <c r="CY814" s="272"/>
      <c r="CZ814" s="272"/>
      <c r="DA814" s="272"/>
      <c r="DB814" s="272"/>
      <c r="DC814" s="272"/>
      <c r="DD814" s="230" t="str">
        <f t="shared" si="128"/>
        <v/>
      </c>
      <c r="DE814" s="273">
        <f t="shared" si="129"/>
        <v>0</v>
      </c>
      <c r="DF814" s="14">
        <f t="shared" si="130"/>
        <v>0</v>
      </c>
      <c r="DG814" s="148" t="str">
        <f t="shared" si="131"/>
        <v/>
      </c>
      <c r="DH814" s="148" t="str">
        <f t="shared" si="132"/>
        <v/>
      </c>
      <c r="DI814" s="273" t="str">
        <f t="shared" si="133"/>
        <v/>
      </c>
      <c r="DJ814" s="264" t="str">
        <f t="shared" si="134"/>
        <v/>
      </c>
      <c r="DK814" s="195"/>
      <c r="DL814" s="14" t="str">
        <f>IFERROR(#REF!-AP814,"")</f>
        <v/>
      </c>
      <c r="DM814" s="195"/>
      <c r="DN814" s="274" t="str">
        <f>IFERROR(#REF!-M814,"")</f>
        <v/>
      </c>
      <c r="DO814" s="186" t="e">
        <f>IF(#REF!&gt;AQ814,0,1)</f>
        <v>#REF!</v>
      </c>
      <c r="DP814" s="186">
        <f t="shared" si="135"/>
        <v>1</v>
      </c>
      <c r="DQ814" s="186">
        <f t="shared" si="136"/>
        <v>1</v>
      </c>
    </row>
    <row r="815" spans="1:121" ht="20.25" hidden="1" customHeight="1" x14ac:dyDescent="0.2">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23"/>
        <v/>
      </c>
      <c r="AO815" s="271" t="str">
        <f t="shared" si="124"/>
        <v/>
      </c>
      <c r="AP815" s="218"/>
      <c r="AQ815" s="219"/>
      <c r="AR815" s="217" t="str">
        <f t="shared" si="125"/>
        <v/>
      </c>
      <c r="AS815" s="217" t="str">
        <f t="shared" si="126"/>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217"/>
      <c r="CA815" s="217"/>
      <c r="CB815" s="217"/>
      <c r="CC815" s="217"/>
      <c r="CD815" s="217"/>
      <c r="CE815" s="217"/>
      <c r="CF815" s="186"/>
      <c r="CG815" s="186" t="str">
        <f t="shared" si="127"/>
        <v/>
      </c>
      <c r="CH815" s="101"/>
      <c r="CI815" s="101"/>
      <c r="CJ815" s="101"/>
      <c r="CK815" s="101"/>
      <c r="CL815" s="101"/>
      <c r="CM815" s="101"/>
      <c r="CN815" s="101"/>
      <c r="CO815" s="101"/>
      <c r="CP815" s="220" t="str">
        <f>IFERROR(ROUND((SUM(#REF!)),0),"")</f>
        <v/>
      </c>
      <c r="CQ815" s="216"/>
      <c r="CR815" s="222"/>
      <c r="CS815" s="198"/>
      <c r="CT815" s="198"/>
      <c r="CU815" s="198"/>
      <c r="CV815" s="198"/>
      <c r="CW815" s="222"/>
      <c r="CX815" s="272"/>
      <c r="CY815" s="272"/>
      <c r="CZ815" s="272"/>
      <c r="DA815" s="272"/>
      <c r="DB815" s="272"/>
      <c r="DC815" s="272"/>
      <c r="DD815" s="230" t="str">
        <f t="shared" si="128"/>
        <v/>
      </c>
      <c r="DE815" s="273">
        <f t="shared" si="129"/>
        <v>0</v>
      </c>
      <c r="DF815" s="14">
        <f t="shared" si="130"/>
        <v>0</v>
      </c>
      <c r="DG815" s="148" t="str">
        <f t="shared" si="131"/>
        <v/>
      </c>
      <c r="DH815" s="148" t="str">
        <f t="shared" si="132"/>
        <v/>
      </c>
      <c r="DI815" s="273" t="str">
        <f t="shared" si="133"/>
        <v/>
      </c>
      <c r="DJ815" s="264" t="str">
        <f t="shared" si="134"/>
        <v/>
      </c>
      <c r="DK815" s="195"/>
      <c r="DL815" s="14" t="str">
        <f>IFERROR(#REF!-AP815,"")</f>
        <v/>
      </c>
      <c r="DM815" s="195"/>
      <c r="DN815" s="274" t="str">
        <f>IFERROR(#REF!-M815,"")</f>
        <v/>
      </c>
      <c r="DO815" s="186" t="e">
        <f>IF(#REF!&gt;AQ815,0,1)</f>
        <v>#REF!</v>
      </c>
      <c r="DP815" s="186">
        <f t="shared" si="135"/>
        <v>1</v>
      </c>
      <c r="DQ815" s="186">
        <f t="shared" si="136"/>
        <v>1</v>
      </c>
    </row>
    <row r="816" spans="1:121" ht="20.25" hidden="1" customHeight="1" x14ac:dyDescent="0.2">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23"/>
        <v/>
      </c>
      <c r="AO816" s="271" t="str">
        <f t="shared" si="124"/>
        <v/>
      </c>
      <c r="AP816" s="218"/>
      <c r="AQ816" s="219"/>
      <c r="AR816" s="217" t="str">
        <f t="shared" si="125"/>
        <v/>
      </c>
      <c r="AS816" s="217" t="str">
        <f t="shared" si="126"/>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217"/>
      <c r="CA816" s="217"/>
      <c r="CB816" s="217"/>
      <c r="CC816" s="217"/>
      <c r="CD816" s="217"/>
      <c r="CE816" s="217"/>
      <c r="CF816" s="186"/>
      <c r="CG816" s="186" t="str">
        <f t="shared" si="127"/>
        <v/>
      </c>
      <c r="CH816" s="101"/>
      <c r="CI816" s="101"/>
      <c r="CJ816" s="101"/>
      <c r="CK816" s="101"/>
      <c r="CL816" s="101"/>
      <c r="CM816" s="101"/>
      <c r="CN816" s="101"/>
      <c r="CO816" s="101"/>
      <c r="CP816" s="220" t="str">
        <f>IFERROR(ROUND((SUM(#REF!)),0),"")</f>
        <v/>
      </c>
      <c r="CQ816" s="216"/>
      <c r="CR816" s="222"/>
      <c r="CS816" s="198"/>
      <c r="CT816" s="198"/>
      <c r="CU816" s="198"/>
      <c r="CV816" s="198"/>
      <c r="CW816" s="222"/>
      <c r="CX816" s="272"/>
      <c r="CY816" s="272"/>
      <c r="CZ816" s="272"/>
      <c r="DA816" s="272"/>
      <c r="DB816" s="272"/>
      <c r="DC816" s="272"/>
      <c r="DD816" s="230" t="str">
        <f t="shared" si="128"/>
        <v/>
      </c>
      <c r="DE816" s="273">
        <f t="shared" si="129"/>
        <v>0</v>
      </c>
      <c r="DF816" s="14">
        <f t="shared" si="130"/>
        <v>0</v>
      </c>
      <c r="DG816" s="148" t="str">
        <f t="shared" si="131"/>
        <v/>
      </c>
      <c r="DH816" s="148" t="str">
        <f t="shared" si="132"/>
        <v/>
      </c>
      <c r="DI816" s="273" t="str">
        <f t="shared" si="133"/>
        <v/>
      </c>
      <c r="DJ816" s="264" t="str">
        <f t="shared" si="134"/>
        <v/>
      </c>
      <c r="DK816" s="195"/>
      <c r="DL816" s="14" t="str">
        <f>IFERROR(#REF!-AP816,"")</f>
        <v/>
      </c>
      <c r="DM816" s="195"/>
      <c r="DN816" s="274" t="str">
        <f>IFERROR(#REF!-M816,"")</f>
        <v/>
      </c>
      <c r="DO816" s="186" t="e">
        <f>IF(#REF!&gt;AQ816,0,1)</f>
        <v>#REF!</v>
      </c>
      <c r="DP816" s="186">
        <f t="shared" si="135"/>
        <v>1</v>
      </c>
      <c r="DQ816" s="186">
        <f t="shared" si="136"/>
        <v>1</v>
      </c>
    </row>
    <row r="817" spans="1:121" ht="20.25" hidden="1" customHeight="1" x14ac:dyDescent="0.2">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23"/>
        <v/>
      </c>
      <c r="AO817" s="271" t="str">
        <f t="shared" si="124"/>
        <v/>
      </c>
      <c r="AP817" s="218"/>
      <c r="AQ817" s="219"/>
      <c r="AR817" s="217" t="str">
        <f t="shared" si="125"/>
        <v/>
      </c>
      <c r="AS817" s="217" t="str">
        <f t="shared" si="126"/>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217"/>
      <c r="CA817" s="217"/>
      <c r="CB817" s="217"/>
      <c r="CC817" s="217"/>
      <c r="CD817" s="217"/>
      <c r="CE817" s="217"/>
      <c r="CF817" s="186"/>
      <c r="CG817" s="186" t="str">
        <f t="shared" si="127"/>
        <v/>
      </c>
      <c r="CH817" s="101"/>
      <c r="CI817" s="101"/>
      <c r="CJ817" s="101"/>
      <c r="CK817" s="101"/>
      <c r="CL817" s="101"/>
      <c r="CM817" s="101"/>
      <c r="CN817" s="101"/>
      <c r="CO817" s="101"/>
      <c r="CP817" s="220" t="str">
        <f>IFERROR(ROUND((SUM(#REF!)),0),"")</f>
        <v/>
      </c>
      <c r="CQ817" s="216"/>
      <c r="CR817" s="222"/>
      <c r="CS817" s="198"/>
      <c r="CT817" s="198"/>
      <c r="CU817" s="198"/>
      <c r="CV817" s="198"/>
      <c r="CW817" s="222"/>
      <c r="CX817" s="272"/>
      <c r="CY817" s="272"/>
      <c r="CZ817" s="272"/>
      <c r="DA817" s="272"/>
      <c r="DB817" s="272"/>
      <c r="DC817" s="272"/>
      <c r="DD817" s="230" t="str">
        <f t="shared" si="128"/>
        <v/>
      </c>
      <c r="DE817" s="273">
        <f t="shared" si="129"/>
        <v>0</v>
      </c>
      <c r="DF817" s="14">
        <f t="shared" si="130"/>
        <v>0</v>
      </c>
      <c r="DG817" s="148" t="str">
        <f t="shared" si="131"/>
        <v/>
      </c>
      <c r="DH817" s="148" t="str">
        <f t="shared" si="132"/>
        <v/>
      </c>
      <c r="DI817" s="273" t="str">
        <f t="shared" si="133"/>
        <v/>
      </c>
      <c r="DJ817" s="264" t="str">
        <f t="shared" si="134"/>
        <v/>
      </c>
      <c r="DK817" s="195"/>
      <c r="DL817" s="14" t="str">
        <f>IFERROR(#REF!-AP817,"")</f>
        <v/>
      </c>
      <c r="DM817" s="195"/>
      <c r="DN817" s="274" t="str">
        <f>IFERROR(#REF!-M817,"")</f>
        <v/>
      </c>
      <c r="DO817" s="186" t="e">
        <f>IF(#REF!&gt;AQ817,0,1)</f>
        <v>#REF!</v>
      </c>
      <c r="DP817" s="186">
        <f t="shared" si="135"/>
        <v>1</v>
      </c>
      <c r="DQ817" s="186">
        <f t="shared" si="136"/>
        <v>1</v>
      </c>
    </row>
    <row r="818" spans="1:121" ht="20.25" hidden="1" customHeight="1" x14ac:dyDescent="0.2">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23"/>
        <v/>
      </c>
      <c r="AO818" s="271" t="str">
        <f t="shared" si="124"/>
        <v/>
      </c>
      <c r="AP818" s="218"/>
      <c r="AQ818" s="219"/>
      <c r="AR818" s="217" t="str">
        <f t="shared" si="125"/>
        <v/>
      </c>
      <c r="AS818" s="217" t="str">
        <f t="shared" si="126"/>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217"/>
      <c r="CA818" s="217"/>
      <c r="CB818" s="217"/>
      <c r="CC818" s="217"/>
      <c r="CD818" s="217"/>
      <c r="CE818" s="217"/>
      <c r="CF818" s="186"/>
      <c r="CG818" s="186" t="str">
        <f t="shared" si="127"/>
        <v/>
      </c>
      <c r="CH818" s="101"/>
      <c r="CI818" s="101"/>
      <c r="CJ818" s="101"/>
      <c r="CK818" s="101"/>
      <c r="CL818" s="101"/>
      <c r="CM818" s="101"/>
      <c r="CN818" s="101"/>
      <c r="CO818" s="101"/>
      <c r="CP818" s="220" t="str">
        <f>IFERROR(ROUND((SUM(#REF!)),0),"")</f>
        <v/>
      </c>
      <c r="CQ818" s="216"/>
      <c r="CR818" s="222"/>
      <c r="CS818" s="198"/>
      <c r="CT818" s="198"/>
      <c r="CU818" s="198"/>
      <c r="CV818" s="198"/>
      <c r="CW818" s="222"/>
      <c r="CX818" s="272"/>
      <c r="CY818" s="272"/>
      <c r="CZ818" s="272"/>
      <c r="DA818" s="272"/>
      <c r="DB818" s="272"/>
      <c r="DC818" s="272"/>
      <c r="DD818" s="230" t="str">
        <f t="shared" si="128"/>
        <v/>
      </c>
      <c r="DE818" s="273">
        <f t="shared" si="129"/>
        <v>0</v>
      </c>
      <c r="DF818" s="14">
        <f t="shared" si="130"/>
        <v>0</v>
      </c>
      <c r="DG818" s="148" t="str">
        <f t="shared" si="131"/>
        <v/>
      </c>
      <c r="DH818" s="148" t="str">
        <f t="shared" si="132"/>
        <v/>
      </c>
      <c r="DI818" s="273" t="str">
        <f t="shared" si="133"/>
        <v/>
      </c>
      <c r="DJ818" s="264" t="str">
        <f t="shared" si="134"/>
        <v/>
      </c>
      <c r="DK818" s="195"/>
      <c r="DL818" s="14" t="str">
        <f>IFERROR(#REF!-AP818,"")</f>
        <v/>
      </c>
      <c r="DM818" s="195"/>
      <c r="DN818" s="274" t="str">
        <f>IFERROR(#REF!-M818,"")</f>
        <v/>
      </c>
      <c r="DO818" s="186" t="e">
        <f>IF(#REF!&gt;AQ818,0,1)</f>
        <v>#REF!</v>
      </c>
      <c r="DP818" s="186">
        <f t="shared" si="135"/>
        <v>1</v>
      </c>
      <c r="DQ818" s="186">
        <f t="shared" si="136"/>
        <v>1</v>
      </c>
    </row>
    <row r="819" spans="1:121" ht="20.25" hidden="1" customHeight="1" x14ac:dyDescent="0.2">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23"/>
        <v/>
      </c>
      <c r="AO819" s="271" t="str">
        <f t="shared" si="124"/>
        <v/>
      </c>
      <c r="AP819" s="218"/>
      <c r="AQ819" s="219"/>
      <c r="AR819" s="217" t="str">
        <f t="shared" si="125"/>
        <v/>
      </c>
      <c r="AS819" s="217" t="str">
        <f t="shared" si="126"/>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217"/>
      <c r="CA819" s="217"/>
      <c r="CB819" s="217"/>
      <c r="CC819" s="217"/>
      <c r="CD819" s="217"/>
      <c r="CE819" s="217"/>
      <c r="CF819" s="186"/>
      <c r="CG819" s="186" t="str">
        <f t="shared" si="127"/>
        <v/>
      </c>
      <c r="CH819" s="101"/>
      <c r="CI819" s="101"/>
      <c r="CJ819" s="101"/>
      <c r="CK819" s="101"/>
      <c r="CL819" s="101"/>
      <c r="CM819" s="101"/>
      <c r="CN819" s="101"/>
      <c r="CO819" s="101"/>
      <c r="CP819" s="220" t="str">
        <f>IFERROR(ROUND((SUM(#REF!)),0),"")</f>
        <v/>
      </c>
      <c r="CQ819" s="216"/>
      <c r="CR819" s="222"/>
      <c r="CS819" s="198"/>
      <c r="CT819" s="198"/>
      <c r="CU819" s="198"/>
      <c r="CV819" s="198"/>
      <c r="CW819" s="222"/>
      <c r="CX819" s="272"/>
      <c r="CY819" s="272"/>
      <c r="CZ819" s="272"/>
      <c r="DA819" s="272"/>
      <c r="DB819" s="272"/>
      <c r="DC819" s="272"/>
      <c r="DD819" s="230" t="str">
        <f t="shared" si="128"/>
        <v/>
      </c>
      <c r="DE819" s="273">
        <f t="shared" si="129"/>
        <v>0</v>
      </c>
      <c r="DF819" s="14">
        <f t="shared" si="130"/>
        <v>0</v>
      </c>
      <c r="DG819" s="148" t="str">
        <f t="shared" si="131"/>
        <v/>
      </c>
      <c r="DH819" s="148" t="str">
        <f t="shared" si="132"/>
        <v/>
      </c>
      <c r="DI819" s="273" t="str">
        <f t="shared" si="133"/>
        <v/>
      </c>
      <c r="DJ819" s="264" t="str">
        <f t="shared" si="134"/>
        <v/>
      </c>
      <c r="DK819" s="195"/>
      <c r="DL819" s="14" t="str">
        <f>IFERROR(#REF!-AP819,"")</f>
        <v/>
      </c>
      <c r="DM819" s="195"/>
      <c r="DN819" s="274" t="str">
        <f>IFERROR(#REF!-M819,"")</f>
        <v/>
      </c>
      <c r="DO819" s="186" t="e">
        <f>IF(#REF!&gt;AQ819,0,1)</f>
        <v>#REF!</v>
      </c>
      <c r="DP819" s="186">
        <f t="shared" si="135"/>
        <v>1</v>
      </c>
      <c r="DQ819" s="186">
        <f t="shared" si="136"/>
        <v>1</v>
      </c>
    </row>
    <row r="820" spans="1:121" ht="20.25" hidden="1" customHeight="1" x14ac:dyDescent="0.2">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23"/>
        <v/>
      </c>
      <c r="AO820" s="271" t="str">
        <f t="shared" si="124"/>
        <v/>
      </c>
      <c r="AP820" s="218"/>
      <c r="AQ820" s="219"/>
      <c r="AR820" s="217" t="str">
        <f t="shared" si="125"/>
        <v/>
      </c>
      <c r="AS820" s="217" t="str">
        <f t="shared" si="126"/>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217"/>
      <c r="CA820" s="217"/>
      <c r="CB820" s="217"/>
      <c r="CC820" s="217"/>
      <c r="CD820" s="217"/>
      <c r="CE820" s="217"/>
      <c r="CF820" s="186"/>
      <c r="CG820" s="186" t="str">
        <f t="shared" si="127"/>
        <v/>
      </c>
      <c r="CH820" s="101"/>
      <c r="CI820" s="101"/>
      <c r="CJ820" s="101"/>
      <c r="CK820" s="101"/>
      <c r="CL820" s="101"/>
      <c r="CM820" s="101"/>
      <c r="CN820" s="101"/>
      <c r="CO820" s="101"/>
      <c r="CP820" s="220" t="str">
        <f>IFERROR(ROUND((SUM(#REF!)),0),"")</f>
        <v/>
      </c>
      <c r="CQ820" s="216"/>
      <c r="CR820" s="222"/>
      <c r="CS820" s="198"/>
      <c r="CT820" s="198"/>
      <c r="CU820" s="198"/>
      <c r="CV820" s="198"/>
      <c r="CW820" s="222"/>
      <c r="CX820" s="272"/>
      <c r="CY820" s="272"/>
      <c r="CZ820" s="272"/>
      <c r="DA820" s="272"/>
      <c r="DB820" s="272"/>
      <c r="DC820" s="272"/>
      <c r="DD820" s="230" t="str">
        <f t="shared" si="128"/>
        <v/>
      </c>
      <c r="DE820" s="273">
        <f t="shared" si="129"/>
        <v>0</v>
      </c>
      <c r="DF820" s="14">
        <f t="shared" si="130"/>
        <v>0</v>
      </c>
      <c r="DG820" s="148" t="str">
        <f t="shared" si="131"/>
        <v/>
      </c>
      <c r="DH820" s="148" t="str">
        <f t="shared" si="132"/>
        <v/>
      </c>
      <c r="DI820" s="273" t="str">
        <f t="shared" si="133"/>
        <v/>
      </c>
      <c r="DJ820" s="264" t="str">
        <f t="shared" si="134"/>
        <v/>
      </c>
      <c r="DK820" s="195"/>
      <c r="DL820" s="14" t="str">
        <f>IFERROR(#REF!-AP820,"")</f>
        <v/>
      </c>
      <c r="DM820" s="195"/>
      <c r="DN820" s="274" t="str">
        <f>IFERROR(#REF!-M820,"")</f>
        <v/>
      </c>
      <c r="DO820" s="186" t="e">
        <f>IF(#REF!&gt;AQ820,0,1)</f>
        <v>#REF!</v>
      </c>
      <c r="DP820" s="186">
        <f t="shared" si="135"/>
        <v>1</v>
      </c>
      <c r="DQ820" s="186">
        <f t="shared" si="136"/>
        <v>1</v>
      </c>
    </row>
    <row r="821" spans="1:121" ht="20.25" hidden="1" customHeight="1" x14ac:dyDescent="0.2">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23"/>
        <v/>
      </c>
      <c r="AO821" s="271" t="str">
        <f t="shared" si="124"/>
        <v/>
      </c>
      <c r="AP821" s="218"/>
      <c r="AQ821" s="219"/>
      <c r="AR821" s="217" t="str">
        <f t="shared" si="125"/>
        <v/>
      </c>
      <c r="AS821" s="217" t="str">
        <f t="shared" si="126"/>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217"/>
      <c r="CA821" s="217"/>
      <c r="CB821" s="217"/>
      <c r="CC821" s="217"/>
      <c r="CD821" s="217"/>
      <c r="CE821" s="217"/>
      <c r="CF821" s="186"/>
      <c r="CG821" s="186" t="str">
        <f t="shared" si="127"/>
        <v/>
      </c>
      <c r="CH821" s="101"/>
      <c r="CI821" s="101"/>
      <c r="CJ821" s="101"/>
      <c r="CK821" s="101"/>
      <c r="CL821" s="101"/>
      <c r="CM821" s="101"/>
      <c r="CN821" s="101"/>
      <c r="CO821" s="101"/>
      <c r="CP821" s="220" t="str">
        <f>IFERROR(ROUND((SUM(#REF!)),0),"")</f>
        <v/>
      </c>
      <c r="CQ821" s="216"/>
      <c r="CR821" s="222"/>
      <c r="CS821" s="198"/>
      <c r="CT821" s="198"/>
      <c r="CU821" s="198"/>
      <c r="CV821" s="198"/>
      <c r="CW821" s="222"/>
      <c r="CX821" s="272"/>
      <c r="CY821" s="272"/>
      <c r="CZ821" s="272"/>
      <c r="DA821" s="272"/>
      <c r="DB821" s="272"/>
      <c r="DC821" s="272"/>
      <c r="DD821" s="230" t="str">
        <f t="shared" si="128"/>
        <v/>
      </c>
      <c r="DE821" s="273">
        <f t="shared" si="129"/>
        <v>0</v>
      </c>
      <c r="DF821" s="14">
        <f t="shared" si="130"/>
        <v>0</v>
      </c>
      <c r="DG821" s="148" t="str">
        <f t="shared" si="131"/>
        <v/>
      </c>
      <c r="DH821" s="148" t="str">
        <f t="shared" si="132"/>
        <v/>
      </c>
      <c r="DI821" s="273" t="str">
        <f t="shared" si="133"/>
        <v/>
      </c>
      <c r="DJ821" s="264" t="str">
        <f t="shared" si="134"/>
        <v/>
      </c>
      <c r="DK821" s="195"/>
      <c r="DL821" s="14" t="str">
        <f>IFERROR(#REF!-AP821,"")</f>
        <v/>
      </c>
      <c r="DM821" s="195"/>
      <c r="DN821" s="274" t="str">
        <f>IFERROR(#REF!-M821,"")</f>
        <v/>
      </c>
      <c r="DO821" s="186" t="e">
        <f>IF(#REF!&gt;AQ821,0,1)</f>
        <v>#REF!</v>
      </c>
      <c r="DP821" s="186">
        <f t="shared" si="135"/>
        <v>1</v>
      </c>
      <c r="DQ821" s="186">
        <f t="shared" si="136"/>
        <v>1</v>
      </c>
    </row>
    <row r="822" spans="1:121" ht="20.25" hidden="1" customHeight="1" x14ac:dyDescent="0.2">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23"/>
        <v/>
      </c>
      <c r="AO822" s="271" t="str">
        <f t="shared" si="124"/>
        <v/>
      </c>
      <c r="AP822" s="218"/>
      <c r="AQ822" s="219"/>
      <c r="AR822" s="217" t="str">
        <f t="shared" si="125"/>
        <v/>
      </c>
      <c r="AS822" s="217" t="str">
        <f t="shared" si="126"/>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217"/>
      <c r="CA822" s="217"/>
      <c r="CB822" s="217"/>
      <c r="CC822" s="217"/>
      <c r="CD822" s="217"/>
      <c r="CE822" s="217"/>
      <c r="CF822" s="186"/>
      <c r="CG822" s="186" t="str">
        <f t="shared" si="127"/>
        <v/>
      </c>
      <c r="CH822" s="101"/>
      <c r="CI822" s="101"/>
      <c r="CJ822" s="101"/>
      <c r="CK822" s="101"/>
      <c r="CL822" s="101"/>
      <c r="CM822" s="101"/>
      <c r="CN822" s="101"/>
      <c r="CO822" s="101"/>
      <c r="CP822" s="220" t="str">
        <f>IFERROR(ROUND((SUM(#REF!)),0),"")</f>
        <v/>
      </c>
      <c r="CQ822" s="216"/>
      <c r="CR822" s="222"/>
      <c r="CS822" s="198"/>
      <c r="CT822" s="198"/>
      <c r="CU822" s="198"/>
      <c r="CV822" s="198"/>
      <c r="CW822" s="222"/>
      <c r="CX822" s="272"/>
      <c r="CY822" s="272"/>
      <c r="CZ822" s="272"/>
      <c r="DA822" s="272"/>
      <c r="DB822" s="272"/>
      <c r="DC822" s="272"/>
      <c r="DD822" s="230" t="str">
        <f t="shared" si="128"/>
        <v/>
      </c>
      <c r="DE822" s="273">
        <f t="shared" si="129"/>
        <v>0</v>
      </c>
      <c r="DF822" s="14">
        <f t="shared" si="130"/>
        <v>0</v>
      </c>
      <c r="DG822" s="148" t="str">
        <f t="shared" si="131"/>
        <v/>
      </c>
      <c r="DH822" s="148" t="str">
        <f t="shared" si="132"/>
        <v/>
      </c>
      <c r="DI822" s="273" t="str">
        <f t="shared" si="133"/>
        <v/>
      </c>
      <c r="DJ822" s="264" t="str">
        <f t="shared" si="134"/>
        <v/>
      </c>
      <c r="DK822" s="195"/>
      <c r="DL822" s="14" t="str">
        <f>IFERROR(#REF!-AP822,"")</f>
        <v/>
      </c>
      <c r="DM822" s="195"/>
      <c r="DN822" s="274" t="str">
        <f>IFERROR(#REF!-M822,"")</f>
        <v/>
      </c>
      <c r="DO822" s="186" t="e">
        <f>IF(#REF!&gt;AQ822,0,1)</f>
        <v>#REF!</v>
      </c>
      <c r="DP822" s="186">
        <f t="shared" si="135"/>
        <v>1</v>
      </c>
      <c r="DQ822" s="186">
        <f t="shared" si="136"/>
        <v>1</v>
      </c>
    </row>
    <row r="823" spans="1:121" ht="20.25" hidden="1" customHeight="1" x14ac:dyDescent="0.2">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23"/>
        <v/>
      </c>
      <c r="AO823" s="271" t="str">
        <f t="shared" si="124"/>
        <v/>
      </c>
      <c r="AP823" s="218"/>
      <c r="AQ823" s="219"/>
      <c r="AR823" s="217" t="str">
        <f t="shared" si="125"/>
        <v/>
      </c>
      <c r="AS823" s="217" t="str">
        <f t="shared" si="126"/>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217"/>
      <c r="CA823" s="217"/>
      <c r="CB823" s="217"/>
      <c r="CC823" s="217"/>
      <c r="CD823" s="217"/>
      <c r="CE823" s="217"/>
      <c r="CF823" s="186"/>
      <c r="CG823" s="186" t="str">
        <f t="shared" si="127"/>
        <v/>
      </c>
      <c r="CH823" s="101"/>
      <c r="CI823" s="101"/>
      <c r="CJ823" s="101"/>
      <c r="CK823" s="101"/>
      <c r="CL823" s="101"/>
      <c r="CM823" s="101"/>
      <c r="CN823" s="101"/>
      <c r="CO823" s="101"/>
      <c r="CP823" s="220" t="str">
        <f>IFERROR(ROUND((SUM(#REF!)),0),"")</f>
        <v/>
      </c>
      <c r="CQ823" s="216"/>
      <c r="CR823" s="222"/>
      <c r="CS823" s="198"/>
      <c r="CT823" s="198"/>
      <c r="CU823" s="198"/>
      <c r="CV823" s="198"/>
      <c r="CW823" s="222"/>
      <c r="CX823" s="272"/>
      <c r="CY823" s="272"/>
      <c r="CZ823" s="272"/>
      <c r="DA823" s="272"/>
      <c r="DB823" s="272"/>
      <c r="DC823" s="272"/>
      <c r="DD823" s="230" t="str">
        <f t="shared" si="128"/>
        <v/>
      </c>
      <c r="DE823" s="273">
        <f t="shared" si="129"/>
        <v>0</v>
      </c>
      <c r="DF823" s="14">
        <f t="shared" si="130"/>
        <v>0</v>
      </c>
      <c r="DG823" s="148" t="str">
        <f t="shared" si="131"/>
        <v/>
      </c>
      <c r="DH823" s="148" t="str">
        <f t="shared" si="132"/>
        <v/>
      </c>
      <c r="DI823" s="273" t="str">
        <f t="shared" si="133"/>
        <v/>
      </c>
      <c r="DJ823" s="264" t="str">
        <f t="shared" si="134"/>
        <v/>
      </c>
      <c r="DK823" s="195"/>
      <c r="DL823" s="14" t="str">
        <f>IFERROR(#REF!-AP823,"")</f>
        <v/>
      </c>
      <c r="DM823" s="195"/>
      <c r="DN823" s="274" t="str">
        <f>IFERROR(#REF!-M823,"")</f>
        <v/>
      </c>
      <c r="DO823" s="186" t="e">
        <f>IF(#REF!&gt;AQ823,0,1)</f>
        <v>#REF!</v>
      </c>
      <c r="DP823" s="186">
        <f t="shared" si="135"/>
        <v>1</v>
      </c>
      <c r="DQ823" s="186">
        <f t="shared" si="136"/>
        <v>1</v>
      </c>
    </row>
    <row r="824" spans="1:121" ht="20.25" hidden="1" customHeight="1" x14ac:dyDescent="0.2">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ref="AN824:AN887" si="137">IFERROR(ROUND(AVERAGE(P824:T824,AB824:AF824),0),"")</f>
        <v/>
      </c>
      <c r="AO824" s="271" t="str">
        <f t="shared" ref="AO824:AO887" si="138">IFERROR(ROUND(AVERAGE(U824:Y824,AG824:AK824),0),"")</f>
        <v/>
      </c>
      <c r="AP824" s="218"/>
      <c r="AQ824" s="219"/>
      <c r="AR824" s="217" t="str">
        <f t="shared" ref="AR824:AR887" si="139">IFERROR(ROUND((3600/AS824*K824),0),"")</f>
        <v/>
      </c>
      <c r="AS824" s="217" t="str">
        <f t="shared" ref="AS824:AS887" si="140">IFERROR(ROUND(AVERAGE(Z824:AA824,AL824:AM824),0),"")</f>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217"/>
      <c r="CA824" s="217"/>
      <c r="CB824" s="217"/>
      <c r="CC824" s="217"/>
      <c r="CD824" s="217"/>
      <c r="CE824" s="217"/>
      <c r="CF824" s="186"/>
      <c r="CG824" s="186" t="str">
        <f t="shared" ref="CG824:CG887" si="141">IFERROR(ROUND(STDEV(AO824,M824),1),"")</f>
        <v/>
      </c>
      <c r="CH824" s="101"/>
      <c r="CI824" s="101"/>
      <c r="CJ824" s="101"/>
      <c r="CK824" s="101"/>
      <c r="CL824" s="101"/>
      <c r="CM824" s="101"/>
      <c r="CN824" s="101"/>
      <c r="CO824" s="101"/>
      <c r="CP824" s="220" t="str">
        <f>IFERROR(ROUND((SUM(#REF!)),0),"")</f>
        <v/>
      </c>
      <c r="CQ824" s="216"/>
      <c r="CR824" s="222"/>
      <c r="CS824" s="198"/>
      <c r="CT824" s="198"/>
      <c r="CU824" s="198"/>
      <c r="CV824" s="198"/>
      <c r="CW824" s="222"/>
      <c r="CX824" s="272"/>
      <c r="CY824" s="272"/>
      <c r="CZ824" s="272"/>
      <c r="DA824" s="272"/>
      <c r="DB824" s="272"/>
      <c r="DC824" s="272"/>
      <c r="DD824" s="230" t="str">
        <f t="shared" si="128"/>
        <v/>
      </c>
      <c r="DE824" s="273">
        <f t="shared" si="129"/>
        <v>0</v>
      </c>
      <c r="DF824" s="14">
        <f t="shared" si="130"/>
        <v>0</v>
      </c>
      <c r="DG824" s="148" t="str">
        <f t="shared" si="131"/>
        <v/>
      </c>
      <c r="DH824" s="148" t="str">
        <f t="shared" si="132"/>
        <v/>
      </c>
      <c r="DI824" s="273" t="str">
        <f t="shared" si="133"/>
        <v/>
      </c>
      <c r="DJ824" s="264" t="str">
        <f t="shared" si="134"/>
        <v/>
      </c>
      <c r="DK824" s="195"/>
      <c r="DL824" s="14" t="str">
        <f>IFERROR(#REF!-AP824,"")</f>
        <v/>
      </c>
      <c r="DM824" s="195"/>
      <c r="DN824" s="274" t="str">
        <f>IFERROR(#REF!-M824,"")</f>
        <v/>
      </c>
      <c r="DO824" s="186" t="e">
        <f>IF(#REF!&gt;AQ824,0,1)</f>
        <v>#REF!</v>
      </c>
      <c r="DP824" s="186">
        <f t="shared" si="135"/>
        <v>1</v>
      </c>
      <c r="DQ824" s="186">
        <f t="shared" si="136"/>
        <v>1</v>
      </c>
    </row>
    <row r="825" spans="1:121" ht="20.25" hidden="1" customHeight="1" x14ac:dyDescent="0.2">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37"/>
        <v/>
      </c>
      <c r="AO825" s="271" t="str">
        <f t="shared" si="138"/>
        <v/>
      </c>
      <c r="AP825" s="218"/>
      <c r="AQ825" s="219"/>
      <c r="AR825" s="217" t="str">
        <f t="shared" si="139"/>
        <v/>
      </c>
      <c r="AS825" s="217" t="str">
        <f t="shared" si="140"/>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217"/>
      <c r="CA825" s="217"/>
      <c r="CB825" s="217"/>
      <c r="CC825" s="217"/>
      <c r="CD825" s="217"/>
      <c r="CE825" s="217"/>
      <c r="CF825" s="186"/>
      <c r="CG825" s="186" t="str">
        <f t="shared" si="141"/>
        <v/>
      </c>
      <c r="CH825" s="101"/>
      <c r="CI825" s="101"/>
      <c r="CJ825" s="101"/>
      <c r="CK825" s="101"/>
      <c r="CL825" s="101"/>
      <c r="CM825" s="101"/>
      <c r="CN825" s="101"/>
      <c r="CO825" s="101"/>
      <c r="CP825" s="220" t="str">
        <f>IFERROR(ROUND((SUM(#REF!)),0),"")</f>
        <v/>
      </c>
      <c r="CQ825" s="216"/>
      <c r="CR825" s="222"/>
      <c r="CS825" s="198"/>
      <c r="CT825" s="198"/>
      <c r="CU825" s="198"/>
      <c r="CV825" s="198"/>
      <c r="CW825" s="222"/>
      <c r="CX825" s="272"/>
      <c r="CY825" s="272"/>
      <c r="CZ825" s="272"/>
      <c r="DA825" s="272"/>
      <c r="DB825" s="272"/>
      <c r="DC825" s="272"/>
      <c r="DD825" s="230" t="str">
        <f t="shared" si="128"/>
        <v/>
      </c>
      <c r="DE825" s="273">
        <f t="shared" si="129"/>
        <v>0</v>
      </c>
      <c r="DF825" s="14">
        <f t="shared" si="130"/>
        <v>0</v>
      </c>
      <c r="DG825" s="148" t="str">
        <f t="shared" si="131"/>
        <v/>
      </c>
      <c r="DH825" s="148" t="str">
        <f t="shared" si="132"/>
        <v/>
      </c>
      <c r="DI825" s="273" t="str">
        <f t="shared" si="133"/>
        <v/>
      </c>
      <c r="DJ825" s="264" t="str">
        <f t="shared" si="134"/>
        <v/>
      </c>
      <c r="DK825" s="195"/>
      <c r="DL825" s="14" t="str">
        <f>IFERROR(#REF!-AP825,"")</f>
        <v/>
      </c>
      <c r="DM825" s="195"/>
      <c r="DN825" s="274" t="str">
        <f>IFERROR(#REF!-M825,"")</f>
        <v/>
      </c>
      <c r="DO825" s="186" t="e">
        <f>IF(#REF!&gt;AQ825,0,1)</f>
        <v>#REF!</v>
      </c>
      <c r="DP825" s="186">
        <f t="shared" si="135"/>
        <v>1</v>
      </c>
      <c r="DQ825" s="186">
        <f t="shared" si="136"/>
        <v>1</v>
      </c>
    </row>
    <row r="826" spans="1:121" ht="20.25" hidden="1" customHeight="1" x14ac:dyDescent="0.2">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37"/>
        <v/>
      </c>
      <c r="AO826" s="271" t="str">
        <f t="shared" si="138"/>
        <v/>
      </c>
      <c r="AP826" s="218"/>
      <c r="AQ826" s="219"/>
      <c r="AR826" s="217" t="str">
        <f t="shared" si="139"/>
        <v/>
      </c>
      <c r="AS826" s="217" t="str">
        <f t="shared" si="140"/>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217"/>
      <c r="CA826" s="217"/>
      <c r="CB826" s="217"/>
      <c r="CC826" s="217"/>
      <c r="CD826" s="217"/>
      <c r="CE826" s="217"/>
      <c r="CF826" s="186"/>
      <c r="CG826" s="186" t="str">
        <f t="shared" si="141"/>
        <v/>
      </c>
      <c r="CH826" s="101"/>
      <c r="CI826" s="101"/>
      <c r="CJ826" s="101"/>
      <c r="CK826" s="101"/>
      <c r="CL826" s="101"/>
      <c r="CM826" s="101"/>
      <c r="CN826" s="101"/>
      <c r="CO826" s="101"/>
      <c r="CP826" s="220" t="str">
        <f>IFERROR(ROUND((SUM(#REF!)),0),"")</f>
        <v/>
      </c>
      <c r="CQ826" s="216"/>
      <c r="CR826" s="222"/>
      <c r="CS826" s="198"/>
      <c r="CT826" s="198"/>
      <c r="CU826" s="198"/>
      <c r="CV826" s="198"/>
      <c r="CW826" s="222"/>
      <c r="CX826" s="272"/>
      <c r="CY826" s="272"/>
      <c r="CZ826" s="272"/>
      <c r="DA826" s="272"/>
      <c r="DB826" s="272"/>
      <c r="DC826" s="272"/>
      <c r="DD826" s="230" t="str">
        <f t="shared" si="128"/>
        <v/>
      </c>
      <c r="DE826" s="273">
        <f t="shared" si="129"/>
        <v>0</v>
      </c>
      <c r="DF826" s="14">
        <f t="shared" si="130"/>
        <v>0</v>
      </c>
      <c r="DG826" s="148" t="str">
        <f t="shared" si="131"/>
        <v/>
      </c>
      <c r="DH826" s="148" t="str">
        <f t="shared" si="132"/>
        <v/>
      </c>
      <c r="DI826" s="273" t="str">
        <f t="shared" si="133"/>
        <v/>
      </c>
      <c r="DJ826" s="264" t="str">
        <f t="shared" si="134"/>
        <v/>
      </c>
      <c r="DK826" s="195"/>
      <c r="DL826" s="14" t="str">
        <f>IFERROR(#REF!-AP826,"")</f>
        <v/>
      </c>
      <c r="DM826" s="195"/>
      <c r="DN826" s="274" t="str">
        <f>IFERROR(#REF!-M826,"")</f>
        <v/>
      </c>
      <c r="DO826" s="186" t="e">
        <f>IF(#REF!&gt;AQ826,0,1)</f>
        <v>#REF!</v>
      </c>
      <c r="DP826" s="186">
        <f t="shared" si="135"/>
        <v>1</v>
      </c>
      <c r="DQ826" s="186">
        <f t="shared" si="136"/>
        <v>1</v>
      </c>
    </row>
    <row r="827" spans="1:121" ht="20.25" hidden="1" customHeight="1" x14ac:dyDescent="0.2">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37"/>
        <v/>
      </c>
      <c r="AO827" s="271" t="str">
        <f t="shared" si="138"/>
        <v/>
      </c>
      <c r="AP827" s="218"/>
      <c r="AQ827" s="219"/>
      <c r="AR827" s="217" t="str">
        <f t="shared" si="139"/>
        <v/>
      </c>
      <c r="AS827" s="217" t="str">
        <f t="shared" si="140"/>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217"/>
      <c r="CA827" s="217"/>
      <c r="CB827" s="217"/>
      <c r="CC827" s="217"/>
      <c r="CD827" s="217"/>
      <c r="CE827" s="217"/>
      <c r="CF827" s="186"/>
      <c r="CG827" s="186" t="str">
        <f t="shared" si="141"/>
        <v/>
      </c>
      <c r="CH827" s="101"/>
      <c r="CI827" s="101"/>
      <c r="CJ827" s="101"/>
      <c r="CK827" s="101"/>
      <c r="CL827" s="101"/>
      <c r="CM827" s="101"/>
      <c r="CN827" s="101"/>
      <c r="CO827" s="101"/>
      <c r="CP827" s="220" t="str">
        <f>IFERROR(ROUND((SUM(#REF!)),0),"")</f>
        <v/>
      </c>
      <c r="CQ827" s="216"/>
      <c r="CR827" s="222"/>
      <c r="CS827" s="198"/>
      <c r="CT827" s="198"/>
      <c r="CU827" s="198"/>
      <c r="CV827" s="198"/>
      <c r="CW827" s="222"/>
      <c r="CX827" s="272"/>
      <c r="CY827" s="272"/>
      <c r="CZ827" s="272"/>
      <c r="DA827" s="272"/>
      <c r="DB827" s="272"/>
      <c r="DC827" s="272"/>
      <c r="DD827" s="230" t="str">
        <f t="shared" si="128"/>
        <v/>
      </c>
      <c r="DE827" s="273">
        <f t="shared" si="129"/>
        <v>0</v>
      </c>
      <c r="DF827" s="14">
        <f t="shared" si="130"/>
        <v>0</v>
      </c>
      <c r="DG827" s="148" t="str">
        <f t="shared" si="131"/>
        <v/>
      </c>
      <c r="DH827" s="148" t="str">
        <f t="shared" si="132"/>
        <v/>
      </c>
      <c r="DI827" s="273" t="str">
        <f t="shared" si="133"/>
        <v/>
      </c>
      <c r="DJ827" s="264" t="str">
        <f t="shared" si="134"/>
        <v/>
      </c>
      <c r="DK827" s="195"/>
      <c r="DL827" s="14" t="str">
        <f>IFERROR(#REF!-AP827,"")</f>
        <v/>
      </c>
      <c r="DM827" s="195"/>
      <c r="DN827" s="274" t="str">
        <f>IFERROR(#REF!-M827,"")</f>
        <v/>
      </c>
      <c r="DO827" s="186" t="e">
        <f>IF(#REF!&gt;AQ827,0,1)</f>
        <v>#REF!</v>
      </c>
      <c r="DP827" s="186">
        <f t="shared" si="135"/>
        <v>1</v>
      </c>
      <c r="DQ827" s="186">
        <f t="shared" si="136"/>
        <v>1</v>
      </c>
    </row>
    <row r="828" spans="1:121" ht="20.25" hidden="1" customHeight="1" x14ac:dyDescent="0.2">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37"/>
        <v/>
      </c>
      <c r="AO828" s="271" t="str">
        <f t="shared" si="138"/>
        <v/>
      </c>
      <c r="AP828" s="218"/>
      <c r="AQ828" s="219"/>
      <c r="AR828" s="217" t="str">
        <f t="shared" si="139"/>
        <v/>
      </c>
      <c r="AS828" s="217" t="str">
        <f t="shared" si="140"/>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217"/>
      <c r="CA828" s="217"/>
      <c r="CB828" s="217"/>
      <c r="CC828" s="217"/>
      <c r="CD828" s="217"/>
      <c r="CE828" s="217"/>
      <c r="CF828" s="186"/>
      <c r="CG828" s="186" t="str">
        <f t="shared" si="141"/>
        <v/>
      </c>
      <c r="CH828" s="101"/>
      <c r="CI828" s="101"/>
      <c r="CJ828" s="101"/>
      <c r="CK828" s="101"/>
      <c r="CL828" s="101"/>
      <c r="CM828" s="101"/>
      <c r="CN828" s="101"/>
      <c r="CO828" s="101"/>
      <c r="CP828" s="220" t="str">
        <f>IFERROR(ROUND((SUM(#REF!)),0),"")</f>
        <v/>
      </c>
      <c r="CQ828" s="216"/>
      <c r="CR828" s="222"/>
      <c r="CS828" s="198"/>
      <c r="CT828" s="198"/>
      <c r="CU828" s="198"/>
      <c r="CV828" s="198"/>
      <c r="CW828" s="222"/>
      <c r="CX828" s="272"/>
      <c r="CY828" s="272"/>
      <c r="CZ828" s="272"/>
      <c r="DA828" s="272"/>
      <c r="DB828" s="272"/>
      <c r="DC828" s="272"/>
      <c r="DD828" s="230" t="str">
        <f t="shared" si="128"/>
        <v/>
      </c>
      <c r="DE828" s="273">
        <f t="shared" si="129"/>
        <v>0</v>
      </c>
      <c r="DF828" s="14">
        <f t="shared" si="130"/>
        <v>0</v>
      </c>
      <c r="DG828" s="148" t="str">
        <f t="shared" si="131"/>
        <v/>
      </c>
      <c r="DH828" s="148" t="str">
        <f t="shared" si="132"/>
        <v/>
      </c>
      <c r="DI828" s="273" t="str">
        <f t="shared" si="133"/>
        <v/>
      </c>
      <c r="DJ828" s="264" t="str">
        <f t="shared" si="134"/>
        <v/>
      </c>
      <c r="DK828" s="195"/>
      <c r="DL828" s="14" t="str">
        <f>IFERROR(#REF!-AP828,"")</f>
        <v/>
      </c>
      <c r="DM828" s="195"/>
      <c r="DN828" s="274" t="str">
        <f>IFERROR(#REF!-M828,"")</f>
        <v/>
      </c>
      <c r="DO828" s="186" t="e">
        <f>IF(#REF!&gt;AQ828,0,1)</f>
        <v>#REF!</v>
      </c>
      <c r="DP828" s="186">
        <f t="shared" si="135"/>
        <v>1</v>
      </c>
      <c r="DQ828" s="186">
        <f t="shared" si="136"/>
        <v>1</v>
      </c>
    </row>
    <row r="829" spans="1:121" ht="20.25" hidden="1" customHeight="1" x14ac:dyDescent="0.2">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37"/>
        <v/>
      </c>
      <c r="AO829" s="271" t="str">
        <f t="shared" si="138"/>
        <v/>
      </c>
      <c r="AP829" s="218"/>
      <c r="AQ829" s="219"/>
      <c r="AR829" s="217" t="str">
        <f t="shared" si="139"/>
        <v/>
      </c>
      <c r="AS829" s="217" t="str">
        <f t="shared" si="140"/>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217"/>
      <c r="CA829" s="217"/>
      <c r="CB829" s="217"/>
      <c r="CC829" s="217"/>
      <c r="CD829" s="217"/>
      <c r="CE829" s="217"/>
      <c r="CF829" s="186"/>
      <c r="CG829" s="186" t="str">
        <f t="shared" si="141"/>
        <v/>
      </c>
      <c r="CH829" s="101"/>
      <c r="CI829" s="101"/>
      <c r="CJ829" s="101"/>
      <c r="CK829" s="101"/>
      <c r="CL829" s="101"/>
      <c r="CM829" s="101"/>
      <c r="CN829" s="101"/>
      <c r="CO829" s="101"/>
      <c r="CP829" s="220" t="str">
        <f>IFERROR(ROUND((SUM(#REF!)),0),"")</f>
        <v/>
      </c>
      <c r="CQ829" s="216"/>
      <c r="CR829" s="222"/>
      <c r="CS829" s="198"/>
      <c r="CT829" s="198"/>
      <c r="CU829" s="198"/>
      <c r="CV829" s="198"/>
      <c r="CW829" s="222"/>
      <c r="CX829" s="272"/>
      <c r="CY829" s="272"/>
      <c r="CZ829" s="272"/>
      <c r="DA829" s="272"/>
      <c r="DB829" s="272"/>
      <c r="DC829" s="272"/>
      <c r="DD829" s="230" t="str">
        <f t="shared" si="128"/>
        <v/>
      </c>
      <c r="DE829" s="273">
        <f t="shared" si="129"/>
        <v>0</v>
      </c>
      <c r="DF829" s="14">
        <f t="shared" si="130"/>
        <v>0</v>
      </c>
      <c r="DG829" s="148" t="str">
        <f t="shared" si="131"/>
        <v/>
      </c>
      <c r="DH829" s="148" t="str">
        <f t="shared" si="132"/>
        <v/>
      </c>
      <c r="DI829" s="273" t="str">
        <f t="shared" si="133"/>
        <v/>
      </c>
      <c r="DJ829" s="264" t="str">
        <f t="shared" si="134"/>
        <v/>
      </c>
      <c r="DK829" s="195"/>
      <c r="DL829" s="14" t="str">
        <f>IFERROR(#REF!-AP829,"")</f>
        <v/>
      </c>
      <c r="DM829" s="195"/>
      <c r="DN829" s="274" t="str">
        <f>IFERROR(#REF!-M829,"")</f>
        <v/>
      </c>
      <c r="DO829" s="186" t="e">
        <f>IF(#REF!&gt;AQ829,0,1)</f>
        <v>#REF!</v>
      </c>
      <c r="DP829" s="186">
        <f t="shared" si="135"/>
        <v>1</v>
      </c>
      <c r="DQ829" s="186">
        <f t="shared" si="136"/>
        <v>1</v>
      </c>
    </row>
    <row r="830" spans="1:121" ht="20.25" hidden="1" customHeight="1" x14ac:dyDescent="0.2">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37"/>
        <v/>
      </c>
      <c r="AO830" s="271" t="str">
        <f t="shared" si="138"/>
        <v/>
      </c>
      <c r="AP830" s="218"/>
      <c r="AQ830" s="219"/>
      <c r="AR830" s="217" t="str">
        <f t="shared" si="139"/>
        <v/>
      </c>
      <c r="AS830" s="217" t="str">
        <f t="shared" si="140"/>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217"/>
      <c r="CA830" s="217"/>
      <c r="CB830" s="217"/>
      <c r="CC830" s="217"/>
      <c r="CD830" s="217"/>
      <c r="CE830" s="217"/>
      <c r="CF830" s="186"/>
      <c r="CG830" s="186" t="str">
        <f t="shared" si="141"/>
        <v/>
      </c>
      <c r="CH830" s="101"/>
      <c r="CI830" s="101"/>
      <c r="CJ830" s="101"/>
      <c r="CK830" s="101"/>
      <c r="CL830" s="101"/>
      <c r="CM830" s="101"/>
      <c r="CN830" s="101"/>
      <c r="CO830" s="101"/>
      <c r="CP830" s="220" t="str">
        <f>IFERROR(ROUND((SUM(#REF!)),0),"")</f>
        <v/>
      </c>
      <c r="CQ830" s="216"/>
      <c r="CR830" s="222"/>
      <c r="CS830" s="198"/>
      <c r="CT830" s="198"/>
      <c r="CU830" s="198"/>
      <c r="CV830" s="198"/>
      <c r="CW830" s="222"/>
      <c r="CX830" s="272"/>
      <c r="CY830" s="272"/>
      <c r="CZ830" s="272"/>
      <c r="DA830" s="272"/>
      <c r="DB830" s="272"/>
      <c r="DC830" s="272"/>
      <c r="DD830" s="230" t="str">
        <f t="shared" si="128"/>
        <v/>
      </c>
      <c r="DE830" s="273">
        <f t="shared" si="129"/>
        <v>0</v>
      </c>
      <c r="DF830" s="14">
        <f t="shared" si="130"/>
        <v>0</v>
      </c>
      <c r="DG830" s="148" t="str">
        <f t="shared" si="131"/>
        <v/>
      </c>
      <c r="DH830" s="148" t="str">
        <f t="shared" si="132"/>
        <v/>
      </c>
      <c r="DI830" s="273" t="str">
        <f t="shared" si="133"/>
        <v/>
      </c>
      <c r="DJ830" s="264" t="str">
        <f t="shared" si="134"/>
        <v/>
      </c>
      <c r="DK830" s="195"/>
      <c r="DL830" s="14" t="str">
        <f>IFERROR(#REF!-AP830,"")</f>
        <v/>
      </c>
      <c r="DM830" s="195"/>
      <c r="DN830" s="274" t="str">
        <f>IFERROR(#REF!-M830,"")</f>
        <v/>
      </c>
      <c r="DO830" s="186" t="e">
        <f>IF(#REF!&gt;AQ830,0,1)</f>
        <v>#REF!</v>
      </c>
      <c r="DP830" s="186">
        <f t="shared" si="135"/>
        <v>1</v>
      </c>
      <c r="DQ830" s="186">
        <f t="shared" si="136"/>
        <v>1</v>
      </c>
    </row>
    <row r="831" spans="1:121" ht="20.25" hidden="1" customHeight="1" x14ac:dyDescent="0.2">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37"/>
        <v/>
      </c>
      <c r="AO831" s="271" t="str">
        <f t="shared" si="138"/>
        <v/>
      </c>
      <c r="AP831" s="218"/>
      <c r="AQ831" s="219"/>
      <c r="AR831" s="217" t="str">
        <f t="shared" si="139"/>
        <v/>
      </c>
      <c r="AS831" s="217" t="str">
        <f t="shared" si="140"/>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217"/>
      <c r="CA831" s="217"/>
      <c r="CB831" s="217"/>
      <c r="CC831" s="217"/>
      <c r="CD831" s="217"/>
      <c r="CE831" s="217"/>
      <c r="CF831" s="186"/>
      <c r="CG831" s="186" t="str">
        <f t="shared" si="141"/>
        <v/>
      </c>
      <c r="CH831" s="101"/>
      <c r="CI831" s="101"/>
      <c r="CJ831" s="101"/>
      <c r="CK831" s="101"/>
      <c r="CL831" s="101"/>
      <c r="CM831" s="101"/>
      <c r="CN831" s="101"/>
      <c r="CO831" s="101"/>
      <c r="CP831" s="220" t="str">
        <f>IFERROR(ROUND((SUM(#REF!)),0),"")</f>
        <v/>
      </c>
      <c r="CQ831" s="216"/>
      <c r="CR831" s="222"/>
      <c r="CS831" s="198"/>
      <c r="CT831" s="198"/>
      <c r="CU831" s="198"/>
      <c r="CV831" s="198"/>
      <c r="CW831" s="222"/>
      <c r="CX831" s="272"/>
      <c r="CY831" s="272"/>
      <c r="CZ831" s="272"/>
      <c r="DA831" s="272"/>
      <c r="DB831" s="272"/>
      <c r="DC831" s="272"/>
      <c r="DD831" s="230" t="str">
        <f t="shared" si="128"/>
        <v/>
      </c>
      <c r="DE831" s="273">
        <f t="shared" si="129"/>
        <v>0</v>
      </c>
      <c r="DF831" s="14">
        <f t="shared" si="130"/>
        <v>0</v>
      </c>
      <c r="DG831" s="148" t="str">
        <f t="shared" si="131"/>
        <v/>
      </c>
      <c r="DH831" s="148" t="str">
        <f t="shared" si="132"/>
        <v/>
      </c>
      <c r="DI831" s="273" t="str">
        <f t="shared" si="133"/>
        <v/>
      </c>
      <c r="DJ831" s="264" t="str">
        <f t="shared" si="134"/>
        <v/>
      </c>
      <c r="DK831" s="195"/>
      <c r="DL831" s="14" t="str">
        <f>IFERROR(#REF!-AP831,"")</f>
        <v/>
      </c>
      <c r="DM831" s="195"/>
      <c r="DN831" s="274" t="str">
        <f>IFERROR(#REF!-M831,"")</f>
        <v/>
      </c>
      <c r="DO831" s="186" t="e">
        <f>IF(#REF!&gt;AQ831,0,1)</f>
        <v>#REF!</v>
      </c>
      <c r="DP831" s="186">
        <f t="shared" si="135"/>
        <v>1</v>
      </c>
      <c r="DQ831" s="186">
        <f t="shared" si="136"/>
        <v>1</v>
      </c>
    </row>
    <row r="832" spans="1:121" ht="20.25" hidden="1" customHeight="1" x14ac:dyDescent="0.2">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37"/>
        <v/>
      </c>
      <c r="AO832" s="271" t="str">
        <f t="shared" si="138"/>
        <v/>
      </c>
      <c r="AP832" s="218"/>
      <c r="AQ832" s="219"/>
      <c r="AR832" s="217" t="str">
        <f t="shared" si="139"/>
        <v/>
      </c>
      <c r="AS832" s="217" t="str">
        <f t="shared" si="140"/>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217"/>
      <c r="CA832" s="217"/>
      <c r="CB832" s="217"/>
      <c r="CC832" s="217"/>
      <c r="CD832" s="217"/>
      <c r="CE832" s="217"/>
      <c r="CF832" s="186"/>
      <c r="CG832" s="186" t="str">
        <f t="shared" si="141"/>
        <v/>
      </c>
      <c r="CH832" s="101"/>
      <c r="CI832" s="101"/>
      <c r="CJ832" s="101"/>
      <c r="CK832" s="101"/>
      <c r="CL832" s="101"/>
      <c r="CM832" s="101"/>
      <c r="CN832" s="101"/>
      <c r="CO832" s="101"/>
      <c r="CP832" s="220" t="str">
        <f>IFERROR(ROUND((SUM(#REF!)),0),"")</f>
        <v/>
      </c>
      <c r="CQ832" s="216"/>
      <c r="CR832" s="222"/>
      <c r="CS832" s="198"/>
      <c r="CT832" s="198"/>
      <c r="CU832" s="198"/>
      <c r="CV832" s="198"/>
      <c r="CW832" s="222"/>
      <c r="CX832" s="272"/>
      <c r="CY832" s="272"/>
      <c r="CZ832" s="272"/>
      <c r="DA832" s="272"/>
      <c r="DB832" s="272"/>
      <c r="DC832" s="272"/>
      <c r="DD832" s="230" t="str">
        <f t="shared" si="128"/>
        <v/>
      </c>
      <c r="DE832" s="273">
        <f t="shared" si="129"/>
        <v>0</v>
      </c>
      <c r="DF832" s="14">
        <f t="shared" si="130"/>
        <v>0</v>
      </c>
      <c r="DG832" s="148" t="str">
        <f t="shared" si="131"/>
        <v/>
      </c>
      <c r="DH832" s="148" t="str">
        <f t="shared" si="132"/>
        <v/>
      </c>
      <c r="DI832" s="273" t="str">
        <f t="shared" si="133"/>
        <v/>
      </c>
      <c r="DJ832" s="264" t="str">
        <f t="shared" si="134"/>
        <v/>
      </c>
      <c r="DK832" s="195"/>
      <c r="DL832" s="14" t="str">
        <f>IFERROR(#REF!-AP832,"")</f>
        <v/>
      </c>
      <c r="DM832" s="195"/>
      <c r="DN832" s="274" t="str">
        <f>IFERROR(#REF!-M832,"")</f>
        <v/>
      </c>
      <c r="DO832" s="186" t="e">
        <f>IF(#REF!&gt;AQ832,0,1)</f>
        <v>#REF!</v>
      </c>
      <c r="DP832" s="186">
        <f t="shared" si="135"/>
        <v>1</v>
      </c>
      <c r="DQ832" s="186">
        <f t="shared" si="136"/>
        <v>1</v>
      </c>
    </row>
    <row r="833" spans="1:121" ht="20.25" hidden="1" customHeight="1" x14ac:dyDescent="0.2">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37"/>
        <v/>
      </c>
      <c r="AO833" s="271" t="str">
        <f t="shared" si="138"/>
        <v/>
      </c>
      <c r="AP833" s="218"/>
      <c r="AQ833" s="219"/>
      <c r="AR833" s="217" t="str">
        <f t="shared" si="139"/>
        <v/>
      </c>
      <c r="AS833" s="217" t="str">
        <f t="shared" si="140"/>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217"/>
      <c r="CA833" s="217"/>
      <c r="CB833" s="217"/>
      <c r="CC833" s="217"/>
      <c r="CD833" s="217"/>
      <c r="CE833" s="217"/>
      <c r="CF833" s="186"/>
      <c r="CG833" s="186" t="str">
        <f t="shared" si="141"/>
        <v/>
      </c>
      <c r="CH833" s="101"/>
      <c r="CI833" s="101"/>
      <c r="CJ833" s="101"/>
      <c r="CK833" s="101"/>
      <c r="CL833" s="101"/>
      <c r="CM833" s="101"/>
      <c r="CN833" s="101"/>
      <c r="CO833" s="101"/>
      <c r="CP833" s="220" t="str">
        <f>IFERROR(ROUND((SUM(#REF!)),0),"")</f>
        <v/>
      </c>
      <c r="CQ833" s="216"/>
      <c r="CR833" s="222"/>
      <c r="CS833" s="198"/>
      <c r="CT833" s="198"/>
      <c r="CU833" s="198"/>
      <c r="CV833" s="198"/>
      <c r="CW833" s="222"/>
      <c r="CX833" s="272"/>
      <c r="CY833" s="272"/>
      <c r="CZ833" s="272"/>
      <c r="DA833" s="272"/>
      <c r="DB833" s="272"/>
      <c r="DC833" s="272"/>
      <c r="DD833" s="230" t="str">
        <f t="shared" si="128"/>
        <v/>
      </c>
      <c r="DE833" s="273">
        <f t="shared" si="129"/>
        <v>0</v>
      </c>
      <c r="DF833" s="14">
        <f t="shared" si="130"/>
        <v>0</v>
      </c>
      <c r="DG833" s="148" t="str">
        <f t="shared" si="131"/>
        <v/>
      </c>
      <c r="DH833" s="148" t="str">
        <f t="shared" si="132"/>
        <v/>
      </c>
      <c r="DI833" s="273" t="str">
        <f t="shared" si="133"/>
        <v/>
      </c>
      <c r="DJ833" s="264" t="str">
        <f t="shared" si="134"/>
        <v/>
      </c>
      <c r="DK833" s="195"/>
      <c r="DL833" s="14" t="str">
        <f>IFERROR(#REF!-AP833,"")</f>
        <v/>
      </c>
      <c r="DM833" s="195"/>
      <c r="DN833" s="274" t="str">
        <f>IFERROR(#REF!-M833,"")</f>
        <v/>
      </c>
      <c r="DO833" s="186" t="e">
        <f>IF(#REF!&gt;AQ833,0,1)</f>
        <v>#REF!</v>
      </c>
      <c r="DP833" s="186">
        <f t="shared" si="135"/>
        <v>1</v>
      </c>
      <c r="DQ833" s="186">
        <f t="shared" si="136"/>
        <v>1</v>
      </c>
    </row>
    <row r="834" spans="1:121" ht="20.25" hidden="1" customHeight="1" x14ac:dyDescent="0.2">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37"/>
        <v/>
      </c>
      <c r="AO834" s="271" t="str">
        <f t="shared" si="138"/>
        <v/>
      </c>
      <c r="AP834" s="218"/>
      <c r="AQ834" s="219"/>
      <c r="AR834" s="217" t="str">
        <f t="shared" si="139"/>
        <v/>
      </c>
      <c r="AS834" s="217" t="str">
        <f t="shared" si="140"/>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217"/>
      <c r="CA834" s="217"/>
      <c r="CB834" s="217"/>
      <c r="CC834" s="217"/>
      <c r="CD834" s="217"/>
      <c r="CE834" s="217"/>
      <c r="CF834" s="186"/>
      <c r="CG834" s="186" t="str">
        <f t="shared" si="141"/>
        <v/>
      </c>
      <c r="CH834" s="101"/>
      <c r="CI834" s="101"/>
      <c r="CJ834" s="101"/>
      <c r="CK834" s="101"/>
      <c r="CL834" s="101"/>
      <c r="CM834" s="101"/>
      <c r="CN834" s="101"/>
      <c r="CO834" s="101"/>
      <c r="CP834" s="220" t="str">
        <f>IFERROR(ROUND((SUM(#REF!)),0),"")</f>
        <v/>
      </c>
      <c r="CQ834" s="216"/>
      <c r="CR834" s="222"/>
      <c r="CS834" s="198"/>
      <c r="CT834" s="198"/>
      <c r="CU834" s="198"/>
      <c r="CV834" s="198"/>
      <c r="CW834" s="222"/>
      <c r="CX834" s="272"/>
      <c r="CY834" s="272"/>
      <c r="CZ834" s="272"/>
      <c r="DA834" s="272"/>
      <c r="DB834" s="272"/>
      <c r="DC834" s="272"/>
      <c r="DD834" s="230" t="str">
        <f t="shared" si="128"/>
        <v/>
      </c>
      <c r="DE834" s="273">
        <f t="shared" si="129"/>
        <v>0</v>
      </c>
      <c r="DF834" s="14">
        <f t="shared" si="130"/>
        <v>0</v>
      </c>
      <c r="DG834" s="148" t="str">
        <f t="shared" si="131"/>
        <v/>
      </c>
      <c r="DH834" s="148" t="str">
        <f t="shared" si="132"/>
        <v/>
      </c>
      <c r="DI834" s="273" t="str">
        <f t="shared" si="133"/>
        <v/>
      </c>
      <c r="DJ834" s="264" t="str">
        <f t="shared" si="134"/>
        <v/>
      </c>
      <c r="DK834" s="195"/>
      <c r="DL834" s="14" t="str">
        <f>IFERROR(#REF!-AP834,"")</f>
        <v/>
      </c>
      <c r="DM834" s="195"/>
      <c r="DN834" s="274" t="str">
        <f>IFERROR(#REF!-M834,"")</f>
        <v/>
      </c>
      <c r="DO834" s="186" t="e">
        <f>IF(#REF!&gt;AQ834,0,1)</f>
        <v>#REF!</v>
      </c>
      <c r="DP834" s="186">
        <f t="shared" si="135"/>
        <v>1</v>
      </c>
      <c r="DQ834" s="186">
        <f t="shared" si="136"/>
        <v>1</v>
      </c>
    </row>
    <row r="835" spans="1:121" ht="20.25" hidden="1" customHeight="1" x14ac:dyDescent="0.2">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37"/>
        <v/>
      </c>
      <c r="AO835" s="271" t="str">
        <f t="shared" si="138"/>
        <v/>
      </c>
      <c r="AP835" s="218"/>
      <c r="AQ835" s="219"/>
      <c r="AR835" s="217" t="str">
        <f t="shared" si="139"/>
        <v/>
      </c>
      <c r="AS835" s="217" t="str">
        <f t="shared" si="140"/>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217"/>
      <c r="CA835" s="217"/>
      <c r="CB835" s="217"/>
      <c r="CC835" s="217"/>
      <c r="CD835" s="217"/>
      <c r="CE835" s="217"/>
      <c r="CF835" s="186"/>
      <c r="CG835" s="186" t="str">
        <f t="shared" si="141"/>
        <v/>
      </c>
      <c r="CH835" s="101"/>
      <c r="CI835" s="101"/>
      <c r="CJ835" s="101"/>
      <c r="CK835" s="101"/>
      <c r="CL835" s="101"/>
      <c r="CM835" s="101"/>
      <c r="CN835" s="101"/>
      <c r="CO835" s="101"/>
      <c r="CP835" s="220" t="str">
        <f>IFERROR(ROUND((SUM(#REF!)),0),"")</f>
        <v/>
      </c>
      <c r="CQ835" s="216"/>
      <c r="CR835" s="222"/>
      <c r="CS835" s="198"/>
      <c r="CT835" s="198"/>
      <c r="CU835" s="198"/>
      <c r="CV835" s="198"/>
      <c r="CW835" s="222"/>
      <c r="CX835" s="272"/>
      <c r="CY835" s="272"/>
      <c r="CZ835" s="272"/>
      <c r="DA835" s="272"/>
      <c r="DB835" s="272"/>
      <c r="DC835" s="272"/>
      <c r="DD835" s="230" t="str">
        <f t="shared" si="128"/>
        <v/>
      </c>
      <c r="DE835" s="273">
        <f t="shared" si="129"/>
        <v>0</v>
      </c>
      <c r="DF835" s="14">
        <f t="shared" si="130"/>
        <v>0</v>
      </c>
      <c r="DG835" s="148" t="str">
        <f t="shared" si="131"/>
        <v/>
      </c>
      <c r="DH835" s="148" t="str">
        <f t="shared" si="132"/>
        <v/>
      </c>
      <c r="DI835" s="273" t="str">
        <f t="shared" si="133"/>
        <v/>
      </c>
      <c r="DJ835" s="264" t="str">
        <f t="shared" si="134"/>
        <v/>
      </c>
      <c r="DK835" s="195"/>
      <c r="DL835" s="14" t="str">
        <f>IFERROR(#REF!-AP835,"")</f>
        <v/>
      </c>
      <c r="DM835" s="195"/>
      <c r="DN835" s="274" t="str">
        <f>IFERROR(#REF!-M835,"")</f>
        <v/>
      </c>
      <c r="DO835" s="186" t="e">
        <f>IF(#REF!&gt;AQ835,0,1)</f>
        <v>#REF!</v>
      </c>
      <c r="DP835" s="186">
        <f t="shared" si="135"/>
        <v>1</v>
      </c>
      <c r="DQ835" s="186">
        <f t="shared" si="136"/>
        <v>1</v>
      </c>
    </row>
    <row r="836" spans="1:121" ht="20.25" hidden="1" customHeight="1" x14ac:dyDescent="0.2">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si="137"/>
        <v/>
      </c>
      <c r="AO836" s="271" t="str">
        <f t="shared" si="138"/>
        <v/>
      </c>
      <c r="AP836" s="218"/>
      <c r="AQ836" s="219"/>
      <c r="AR836" s="217" t="str">
        <f t="shared" si="139"/>
        <v/>
      </c>
      <c r="AS836" s="217" t="str">
        <f t="shared" si="140"/>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217"/>
      <c r="CA836" s="217"/>
      <c r="CB836" s="217"/>
      <c r="CC836" s="217"/>
      <c r="CD836" s="217"/>
      <c r="CE836" s="217"/>
      <c r="CF836" s="186"/>
      <c r="CG836" s="186" t="str">
        <f t="shared" si="141"/>
        <v/>
      </c>
      <c r="CH836" s="101"/>
      <c r="CI836" s="101"/>
      <c r="CJ836" s="101"/>
      <c r="CK836" s="101"/>
      <c r="CL836" s="101"/>
      <c r="CM836" s="101"/>
      <c r="CN836" s="101"/>
      <c r="CO836" s="101"/>
      <c r="CP836" s="220" t="str">
        <f>IFERROR(ROUND((SUM(#REF!)),0),"")</f>
        <v/>
      </c>
      <c r="CQ836" s="216"/>
      <c r="CR836" s="222"/>
      <c r="CS836" s="198"/>
      <c r="CT836" s="198"/>
      <c r="CU836" s="198"/>
      <c r="CV836" s="198"/>
      <c r="CW836" s="222"/>
      <c r="CX836" s="272"/>
      <c r="CY836" s="272"/>
      <c r="CZ836" s="272"/>
      <c r="DA836" s="272"/>
      <c r="DB836" s="272"/>
      <c r="DC836" s="272"/>
      <c r="DD836" s="230" t="str">
        <f t="shared" ref="DD836:DD899" si="142">IFERROR((AN836-M836)/M836,"")</f>
        <v/>
      </c>
      <c r="DE836" s="273">
        <f t="shared" ref="DE836:DE899" si="143">AV836+BH836</f>
        <v>0</v>
      </c>
      <c r="DF836" s="14">
        <f t="shared" ref="DF836:DF899" si="144">SUM(BI836:BQ836,AW836:BE836)</f>
        <v>0</v>
      </c>
      <c r="DG836" s="148" t="str">
        <f t="shared" ref="DG836:DG899" si="145">IFERROR(ROUND(DF836/L836,0),"")</f>
        <v/>
      </c>
      <c r="DH836" s="148" t="str">
        <f t="shared" ref="DH836:DH899" si="146">IFERROR(ROUND(CP836/AR836,1),"")</f>
        <v/>
      </c>
      <c r="DI836" s="273" t="str">
        <f t="shared" ref="DI836:DI899" si="147">IFERROR(DE836+DG836,"")</f>
        <v/>
      </c>
      <c r="DJ836" s="264" t="str">
        <f t="shared" ref="DJ836:DJ899" si="148">IFERROR(DG836/DI836,"")</f>
        <v/>
      </c>
      <c r="DK836" s="195"/>
      <c r="DL836" s="14" t="str">
        <f>IFERROR(#REF!-AP836,"")</f>
        <v/>
      </c>
      <c r="DM836" s="195"/>
      <c r="DN836" s="274" t="str">
        <f>IFERROR(#REF!-M836,"")</f>
        <v/>
      </c>
      <c r="DO836" s="186" t="e">
        <f>IF(#REF!&gt;AQ836,0,1)</f>
        <v>#REF!</v>
      </c>
      <c r="DP836" s="186">
        <f t="shared" ref="DP836:DP899" si="149">IF(AO836&lt;N836,0,1)</f>
        <v>1</v>
      </c>
      <c r="DQ836" s="186">
        <f t="shared" ref="DQ836:DQ899" si="150">IF(AO836&gt;O836,0,1)</f>
        <v>1</v>
      </c>
    </row>
    <row r="837" spans="1:121" ht="20.25" hidden="1" customHeight="1" x14ac:dyDescent="0.2">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37"/>
        <v/>
      </c>
      <c r="AO837" s="271" t="str">
        <f t="shared" si="138"/>
        <v/>
      </c>
      <c r="AP837" s="218"/>
      <c r="AQ837" s="219"/>
      <c r="AR837" s="217" t="str">
        <f t="shared" si="139"/>
        <v/>
      </c>
      <c r="AS837" s="217" t="str">
        <f t="shared" si="140"/>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217"/>
      <c r="CA837" s="217"/>
      <c r="CB837" s="217"/>
      <c r="CC837" s="217"/>
      <c r="CD837" s="217"/>
      <c r="CE837" s="217"/>
      <c r="CF837" s="186"/>
      <c r="CG837" s="186" t="str">
        <f t="shared" si="141"/>
        <v/>
      </c>
      <c r="CH837" s="101"/>
      <c r="CI837" s="101"/>
      <c r="CJ837" s="101"/>
      <c r="CK837" s="101"/>
      <c r="CL837" s="101"/>
      <c r="CM837" s="101"/>
      <c r="CN837" s="101"/>
      <c r="CO837" s="101"/>
      <c r="CP837" s="220" t="str">
        <f>IFERROR(ROUND((SUM(#REF!)),0),"")</f>
        <v/>
      </c>
      <c r="CQ837" s="216"/>
      <c r="CR837" s="222"/>
      <c r="CS837" s="198"/>
      <c r="CT837" s="198"/>
      <c r="CU837" s="198"/>
      <c r="CV837" s="198"/>
      <c r="CW837" s="222"/>
      <c r="CX837" s="272"/>
      <c r="CY837" s="272"/>
      <c r="CZ837" s="272"/>
      <c r="DA837" s="272"/>
      <c r="DB837" s="272"/>
      <c r="DC837" s="272"/>
      <c r="DD837" s="230" t="str">
        <f t="shared" si="142"/>
        <v/>
      </c>
      <c r="DE837" s="273">
        <f t="shared" si="143"/>
        <v>0</v>
      </c>
      <c r="DF837" s="14">
        <f t="shared" si="144"/>
        <v>0</v>
      </c>
      <c r="DG837" s="148" t="str">
        <f t="shared" si="145"/>
        <v/>
      </c>
      <c r="DH837" s="148" t="str">
        <f t="shared" si="146"/>
        <v/>
      </c>
      <c r="DI837" s="273" t="str">
        <f t="shared" si="147"/>
        <v/>
      </c>
      <c r="DJ837" s="264" t="str">
        <f t="shared" si="148"/>
        <v/>
      </c>
      <c r="DK837" s="195"/>
      <c r="DL837" s="14" t="str">
        <f>IFERROR(#REF!-AP837,"")</f>
        <v/>
      </c>
      <c r="DM837" s="195"/>
      <c r="DN837" s="274" t="str">
        <f>IFERROR(#REF!-M837,"")</f>
        <v/>
      </c>
      <c r="DO837" s="186" t="e">
        <f>IF(#REF!&gt;AQ837,0,1)</f>
        <v>#REF!</v>
      </c>
      <c r="DP837" s="186">
        <f t="shared" si="149"/>
        <v>1</v>
      </c>
      <c r="DQ837" s="186">
        <f t="shared" si="150"/>
        <v>1</v>
      </c>
    </row>
    <row r="838" spans="1:121" ht="20.25" hidden="1" customHeight="1" x14ac:dyDescent="0.2">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37"/>
        <v/>
      </c>
      <c r="AO838" s="271" t="str">
        <f t="shared" si="138"/>
        <v/>
      </c>
      <c r="AP838" s="218"/>
      <c r="AQ838" s="219"/>
      <c r="AR838" s="217" t="str">
        <f t="shared" si="139"/>
        <v/>
      </c>
      <c r="AS838" s="217" t="str">
        <f t="shared" si="140"/>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217"/>
      <c r="CA838" s="217"/>
      <c r="CB838" s="217"/>
      <c r="CC838" s="217"/>
      <c r="CD838" s="217"/>
      <c r="CE838" s="217"/>
      <c r="CF838" s="186"/>
      <c r="CG838" s="186" t="str">
        <f t="shared" si="141"/>
        <v/>
      </c>
      <c r="CH838" s="101"/>
      <c r="CI838" s="101"/>
      <c r="CJ838" s="101"/>
      <c r="CK838" s="101"/>
      <c r="CL838" s="101"/>
      <c r="CM838" s="101"/>
      <c r="CN838" s="101"/>
      <c r="CO838" s="101"/>
      <c r="CP838" s="220" t="str">
        <f>IFERROR(ROUND((SUM(#REF!)),0),"")</f>
        <v/>
      </c>
      <c r="CQ838" s="216"/>
      <c r="CR838" s="222"/>
      <c r="CS838" s="198"/>
      <c r="CT838" s="198"/>
      <c r="CU838" s="198"/>
      <c r="CV838" s="198"/>
      <c r="CW838" s="222"/>
      <c r="CX838" s="272"/>
      <c r="CY838" s="272"/>
      <c r="CZ838" s="272"/>
      <c r="DA838" s="272"/>
      <c r="DB838" s="272"/>
      <c r="DC838" s="272"/>
      <c r="DD838" s="230" t="str">
        <f t="shared" si="142"/>
        <v/>
      </c>
      <c r="DE838" s="273">
        <f t="shared" si="143"/>
        <v>0</v>
      </c>
      <c r="DF838" s="14">
        <f t="shared" si="144"/>
        <v>0</v>
      </c>
      <c r="DG838" s="148" t="str">
        <f t="shared" si="145"/>
        <v/>
      </c>
      <c r="DH838" s="148" t="str">
        <f t="shared" si="146"/>
        <v/>
      </c>
      <c r="DI838" s="273" t="str">
        <f t="shared" si="147"/>
        <v/>
      </c>
      <c r="DJ838" s="264" t="str">
        <f t="shared" si="148"/>
        <v/>
      </c>
      <c r="DK838" s="195"/>
      <c r="DL838" s="14" t="str">
        <f>IFERROR(#REF!-AP838,"")</f>
        <v/>
      </c>
      <c r="DM838" s="195"/>
      <c r="DN838" s="274" t="str">
        <f>IFERROR(#REF!-M838,"")</f>
        <v/>
      </c>
      <c r="DO838" s="186" t="e">
        <f>IF(#REF!&gt;AQ838,0,1)</f>
        <v>#REF!</v>
      </c>
      <c r="DP838" s="186">
        <f t="shared" si="149"/>
        <v>1</v>
      </c>
      <c r="DQ838" s="186">
        <f t="shared" si="150"/>
        <v>1</v>
      </c>
    </row>
    <row r="839" spans="1:121" ht="20.25" hidden="1" customHeight="1" x14ac:dyDescent="0.2">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37"/>
        <v/>
      </c>
      <c r="AO839" s="271" t="str">
        <f t="shared" si="138"/>
        <v/>
      </c>
      <c r="AP839" s="218"/>
      <c r="AQ839" s="219"/>
      <c r="AR839" s="217" t="str">
        <f t="shared" si="139"/>
        <v/>
      </c>
      <c r="AS839" s="217" t="str">
        <f t="shared" si="140"/>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217"/>
      <c r="CA839" s="217"/>
      <c r="CB839" s="217"/>
      <c r="CC839" s="217"/>
      <c r="CD839" s="217"/>
      <c r="CE839" s="217"/>
      <c r="CF839" s="186"/>
      <c r="CG839" s="186" t="str">
        <f t="shared" si="141"/>
        <v/>
      </c>
      <c r="CH839" s="101"/>
      <c r="CI839" s="101"/>
      <c r="CJ839" s="101"/>
      <c r="CK839" s="101"/>
      <c r="CL839" s="101"/>
      <c r="CM839" s="101"/>
      <c r="CN839" s="101"/>
      <c r="CO839" s="101"/>
      <c r="CP839" s="220" t="str">
        <f>IFERROR(ROUND((SUM(#REF!)),0),"")</f>
        <v/>
      </c>
      <c r="CQ839" s="216"/>
      <c r="CR839" s="222"/>
      <c r="CS839" s="198"/>
      <c r="CT839" s="198"/>
      <c r="CU839" s="198"/>
      <c r="CV839" s="198"/>
      <c r="CW839" s="222"/>
      <c r="CX839" s="272"/>
      <c r="CY839" s="272"/>
      <c r="CZ839" s="272"/>
      <c r="DA839" s="272"/>
      <c r="DB839" s="272"/>
      <c r="DC839" s="272"/>
      <c r="DD839" s="230" t="str">
        <f t="shared" si="142"/>
        <v/>
      </c>
      <c r="DE839" s="273">
        <f t="shared" si="143"/>
        <v>0</v>
      </c>
      <c r="DF839" s="14">
        <f t="shared" si="144"/>
        <v>0</v>
      </c>
      <c r="DG839" s="148" t="str">
        <f t="shared" si="145"/>
        <v/>
      </c>
      <c r="DH839" s="148" t="str">
        <f t="shared" si="146"/>
        <v/>
      </c>
      <c r="DI839" s="273" t="str">
        <f t="shared" si="147"/>
        <v/>
      </c>
      <c r="DJ839" s="264" t="str">
        <f t="shared" si="148"/>
        <v/>
      </c>
      <c r="DK839" s="195"/>
      <c r="DL839" s="14" t="str">
        <f>IFERROR(#REF!-AP839,"")</f>
        <v/>
      </c>
      <c r="DM839" s="195"/>
      <c r="DN839" s="274" t="str">
        <f>IFERROR(#REF!-M839,"")</f>
        <v/>
      </c>
      <c r="DO839" s="186" t="e">
        <f>IF(#REF!&gt;AQ839,0,1)</f>
        <v>#REF!</v>
      </c>
      <c r="DP839" s="186">
        <f t="shared" si="149"/>
        <v>1</v>
      </c>
      <c r="DQ839" s="186">
        <f t="shared" si="150"/>
        <v>1</v>
      </c>
    </row>
    <row r="840" spans="1:121" ht="20.25" hidden="1" customHeight="1" x14ac:dyDescent="0.2">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37"/>
        <v/>
      </c>
      <c r="AO840" s="271" t="str">
        <f t="shared" si="138"/>
        <v/>
      </c>
      <c r="AP840" s="218"/>
      <c r="AQ840" s="219"/>
      <c r="AR840" s="217" t="str">
        <f t="shared" si="139"/>
        <v/>
      </c>
      <c r="AS840" s="217" t="str">
        <f t="shared" si="140"/>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217"/>
      <c r="CA840" s="217"/>
      <c r="CB840" s="217"/>
      <c r="CC840" s="217"/>
      <c r="CD840" s="217"/>
      <c r="CE840" s="217"/>
      <c r="CF840" s="186"/>
      <c r="CG840" s="186" t="str">
        <f t="shared" si="141"/>
        <v/>
      </c>
      <c r="CH840" s="101"/>
      <c r="CI840" s="101"/>
      <c r="CJ840" s="101"/>
      <c r="CK840" s="101"/>
      <c r="CL840" s="101"/>
      <c r="CM840" s="101"/>
      <c r="CN840" s="101"/>
      <c r="CO840" s="101"/>
      <c r="CP840" s="220" t="str">
        <f>IFERROR(ROUND((SUM(#REF!)),0),"")</f>
        <v/>
      </c>
      <c r="CQ840" s="216"/>
      <c r="CR840" s="222"/>
      <c r="CS840" s="198"/>
      <c r="CT840" s="198"/>
      <c r="CU840" s="198"/>
      <c r="CV840" s="198"/>
      <c r="CW840" s="222"/>
      <c r="CX840" s="272"/>
      <c r="CY840" s="272"/>
      <c r="CZ840" s="272"/>
      <c r="DA840" s="272"/>
      <c r="DB840" s="272"/>
      <c r="DC840" s="272"/>
      <c r="DD840" s="230" t="str">
        <f t="shared" si="142"/>
        <v/>
      </c>
      <c r="DE840" s="273">
        <f t="shared" si="143"/>
        <v>0</v>
      </c>
      <c r="DF840" s="14">
        <f t="shared" si="144"/>
        <v>0</v>
      </c>
      <c r="DG840" s="148" t="str">
        <f t="shared" si="145"/>
        <v/>
      </c>
      <c r="DH840" s="148" t="str">
        <f t="shared" si="146"/>
        <v/>
      </c>
      <c r="DI840" s="273" t="str">
        <f t="shared" si="147"/>
        <v/>
      </c>
      <c r="DJ840" s="264" t="str">
        <f t="shared" si="148"/>
        <v/>
      </c>
      <c r="DK840" s="195"/>
      <c r="DL840" s="14" t="str">
        <f>IFERROR(#REF!-AP840,"")</f>
        <v/>
      </c>
      <c r="DM840" s="195"/>
      <c r="DN840" s="274" t="str">
        <f>IFERROR(#REF!-M840,"")</f>
        <v/>
      </c>
      <c r="DO840" s="186" t="e">
        <f>IF(#REF!&gt;AQ840,0,1)</f>
        <v>#REF!</v>
      </c>
      <c r="DP840" s="186">
        <f t="shared" si="149"/>
        <v>1</v>
      </c>
      <c r="DQ840" s="186">
        <f t="shared" si="150"/>
        <v>1</v>
      </c>
    </row>
    <row r="841" spans="1:121" ht="20.25" hidden="1" customHeight="1" x14ac:dyDescent="0.2">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37"/>
        <v/>
      </c>
      <c r="AO841" s="271" t="str">
        <f t="shared" si="138"/>
        <v/>
      </c>
      <c r="AP841" s="218"/>
      <c r="AQ841" s="219"/>
      <c r="AR841" s="217" t="str">
        <f t="shared" si="139"/>
        <v/>
      </c>
      <c r="AS841" s="217" t="str">
        <f t="shared" si="140"/>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217"/>
      <c r="CA841" s="217"/>
      <c r="CB841" s="217"/>
      <c r="CC841" s="217"/>
      <c r="CD841" s="217"/>
      <c r="CE841" s="217"/>
      <c r="CF841" s="186"/>
      <c r="CG841" s="186" t="str">
        <f t="shared" si="141"/>
        <v/>
      </c>
      <c r="CH841" s="101"/>
      <c r="CI841" s="101"/>
      <c r="CJ841" s="101"/>
      <c r="CK841" s="101"/>
      <c r="CL841" s="101"/>
      <c r="CM841" s="101"/>
      <c r="CN841" s="101"/>
      <c r="CO841" s="101"/>
      <c r="CP841" s="220" t="str">
        <f>IFERROR(ROUND((SUM(#REF!)),0),"")</f>
        <v/>
      </c>
      <c r="CQ841" s="216"/>
      <c r="CR841" s="222"/>
      <c r="CS841" s="198"/>
      <c r="CT841" s="198"/>
      <c r="CU841" s="198"/>
      <c r="CV841" s="198"/>
      <c r="CW841" s="222"/>
      <c r="CX841" s="272"/>
      <c r="CY841" s="272"/>
      <c r="CZ841" s="272"/>
      <c r="DA841" s="272"/>
      <c r="DB841" s="272"/>
      <c r="DC841" s="272"/>
      <c r="DD841" s="230" t="str">
        <f t="shared" si="142"/>
        <v/>
      </c>
      <c r="DE841" s="273">
        <f t="shared" si="143"/>
        <v>0</v>
      </c>
      <c r="DF841" s="14">
        <f t="shared" si="144"/>
        <v>0</v>
      </c>
      <c r="DG841" s="148" t="str">
        <f t="shared" si="145"/>
        <v/>
      </c>
      <c r="DH841" s="148" t="str">
        <f t="shared" si="146"/>
        <v/>
      </c>
      <c r="DI841" s="273" t="str">
        <f t="shared" si="147"/>
        <v/>
      </c>
      <c r="DJ841" s="264" t="str">
        <f t="shared" si="148"/>
        <v/>
      </c>
      <c r="DK841" s="195"/>
      <c r="DL841" s="14" t="str">
        <f>IFERROR(#REF!-AP841,"")</f>
        <v/>
      </c>
      <c r="DM841" s="195"/>
      <c r="DN841" s="274" t="str">
        <f>IFERROR(#REF!-M841,"")</f>
        <v/>
      </c>
      <c r="DO841" s="186" t="e">
        <f>IF(#REF!&gt;AQ841,0,1)</f>
        <v>#REF!</v>
      </c>
      <c r="DP841" s="186">
        <f t="shared" si="149"/>
        <v>1</v>
      </c>
      <c r="DQ841" s="186">
        <f t="shared" si="150"/>
        <v>1</v>
      </c>
    </row>
    <row r="842" spans="1:121" ht="20.25" hidden="1" customHeight="1" x14ac:dyDescent="0.2">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37"/>
        <v/>
      </c>
      <c r="AO842" s="271" t="str">
        <f t="shared" si="138"/>
        <v/>
      </c>
      <c r="AP842" s="218"/>
      <c r="AQ842" s="219"/>
      <c r="AR842" s="217" t="str">
        <f t="shared" si="139"/>
        <v/>
      </c>
      <c r="AS842" s="217" t="str">
        <f t="shared" si="140"/>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217"/>
      <c r="CA842" s="217"/>
      <c r="CB842" s="217"/>
      <c r="CC842" s="217"/>
      <c r="CD842" s="217"/>
      <c r="CE842" s="217"/>
      <c r="CF842" s="186"/>
      <c r="CG842" s="186" t="str">
        <f t="shared" si="141"/>
        <v/>
      </c>
      <c r="CH842" s="101"/>
      <c r="CI842" s="101"/>
      <c r="CJ842" s="101"/>
      <c r="CK842" s="101"/>
      <c r="CL842" s="101"/>
      <c r="CM842" s="101"/>
      <c r="CN842" s="101"/>
      <c r="CO842" s="101"/>
      <c r="CP842" s="220" t="str">
        <f>IFERROR(ROUND((SUM(#REF!)),0),"")</f>
        <v/>
      </c>
      <c r="CQ842" s="216"/>
      <c r="CR842" s="222"/>
      <c r="CS842" s="198"/>
      <c r="CT842" s="198"/>
      <c r="CU842" s="198"/>
      <c r="CV842" s="198"/>
      <c r="CW842" s="222"/>
      <c r="CX842" s="272"/>
      <c r="CY842" s="272"/>
      <c r="CZ842" s="272"/>
      <c r="DA842" s="272"/>
      <c r="DB842" s="272"/>
      <c r="DC842" s="272"/>
      <c r="DD842" s="230" t="str">
        <f t="shared" si="142"/>
        <v/>
      </c>
      <c r="DE842" s="273">
        <f t="shared" si="143"/>
        <v>0</v>
      </c>
      <c r="DF842" s="14">
        <f t="shared" si="144"/>
        <v>0</v>
      </c>
      <c r="DG842" s="148" t="str">
        <f t="shared" si="145"/>
        <v/>
      </c>
      <c r="DH842" s="148" t="str">
        <f t="shared" si="146"/>
        <v/>
      </c>
      <c r="DI842" s="273" t="str">
        <f t="shared" si="147"/>
        <v/>
      </c>
      <c r="DJ842" s="264" t="str">
        <f t="shared" si="148"/>
        <v/>
      </c>
      <c r="DK842" s="195"/>
      <c r="DL842" s="14" t="str">
        <f>IFERROR(#REF!-AP842,"")</f>
        <v/>
      </c>
      <c r="DM842" s="195"/>
      <c r="DN842" s="274" t="str">
        <f>IFERROR(#REF!-M842,"")</f>
        <v/>
      </c>
      <c r="DO842" s="186" t="e">
        <f>IF(#REF!&gt;AQ842,0,1)</f>
        <v>#REF!</v>
      </c>
      <c r="DP842" s="186">
        <f t="shared" si="149"/>
        <v>1</v>
      </c>
      <c r="DQ842" s="186">
        <f t="shared" si="150"/>
        <v>1</v>
      </c>
    </row>
    <row r="843" spans="1:121" ht="20.25" hidden="1" customHeight="1" x14ac:dyDescent="0.2">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37"/>
        <v/>
      </c>
      <c r="AO843" s="271" t="str">
        <f t="shared" si="138"/>
        <v/>
      </c>
      <c r="AP843" s="218"/>
      <c r="AQ843" s="219"/>
      <c r="AR843" s="217" t="str">
        <f t="shared" si="139"/>
        <v/>
      </c>
      <c r="AS843" s="217" t="str">
        <f t="shared" si="140"/>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217"/>
      <c r="CA843" s="217"/>
      <c r="CB843" s="217"/>
      <c r="CC843" s="217"/>
      <c r="CD843" s="217"/>
      <c r="CE843" s="217"/>
      <c r="CF843" s="186"/>
      <c r="CG843" s="186" t="str">
        <f t="shared" si="141"/>
        <v/>
      </c>
      <c r="CH843" s="101"/>
      <c r="CI843" s="101"/>
      <c r="CJ843" s="101"/>
      <c r="CK843" s="101"/>
      <c r="CL843" s="101"/>
      <c r="CM843" s="101"/>
      <c r="CN843" s="101"/>
      <c r="CO843" s="101"/>
      <c r="CP843" s="220" t="str">
        <f>IFERROR(ROUND((SUM(#REF!)),0),"")</f>
        <v/>
      </c>
      <c r="CQ843" s="216"/>
      <c r="CR843" s="222"/>
      <c r="CS843" s="198"/>
      <c r="CT843" s="198"/>
      <c r="CU843" s="198"/>
      <c r="CV843" s="198"/>
      <c r="CW843" s="222"/>
      <c r="CX843" s="272"/>
      <c r="CY843" s="272"/>
      <c r="CZ843" s="272"/>
      <c r="DA843" s="272"/>
      <c r="DB843" s="272"/>
      <c r="DC843" s="272"/>
      <c r="DD843" s="230" t="str">
        <f t="shared" si="142"/>
        <v/>
      </c>
      <c r="DE843" s="273">
        <f t="shared" si="143"/>
        <v>0</v>
      </c>
      <c r="DF843" s="14">
        <f t="shared" si="144"/>
        <v>0</v>
      </c>
      <c r="DG843" s="148" t="str">
        <f t="shared" si="145"/>
        <v/>
      </c>
      <c r="DH843" s="148" t="str">
        <f t="shared" si="146"/>
        <v/>
      </c>
      <c r="DI843" s="273" t="str">
        <f t="shared" si="147"/>
        <v/>
      </c>
      <c r="DJ843" s="264" t="str">
        <f t="shared" si="148"/>
        <v/>
      </c>
      <c r="DK843" s="195"/>
      <c r="DL843" s="14" t="str">
        <f>IFERROR(#REF!-AP843,"")</f>
        <v/>
      </c>
      <c r="DM843" s="195"/>
      <c r="DN843" s="274" t="str">
        <f>IFERROR(#REF!-M843,"")</f>
        <v/>
      </c>
      <c r="DO843" s="186" t="e">
        <f>IF(#REF!&gt;AQ843,0,1)</f>
        <v>#REF!</v>
      </c>
      <c r="DP843" s="186">
        <f t="shared" si="149"/>
        <v>1</v>
      </c>
      <c r="DQ843" s="186">
        <f t="shared" si="150"/>
        <v>1</v>
      </c>
    </row>
    <row r="844" spans="1:121" ht="20.25" hidden="1" customHeight="1" x14ac:dyDescent="0.2">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37"/>
        <v/>
      </c>
      <c r="AO844" s="271" t="str">
        <f t="shared" si="138"/>
        <v/>
      </c>
      <c r="AP844" s="218"/>
      <c r="AQ844" s="219"/>
      <c r="AR844" s="217" t="str">
        <f t="shared" si="139"/>
        <v/>
      </c>
      <c r="AS844" s="217" t="str">
        <f t="shared" si="140"/>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217"/>
      <c r="CA844" s="217"/>
      <c r="CB844" s="217"/>
      <c r="CC844" s="217"/>
      <c r="CD844" s="217"/>
      <c r="CE844" s="217"/>
      <c r="CF844" s="186"/>
      <c r="CG844" s="186" t="str">
        <f t="shared" si="141"/>
        <v/>
      </c>
      <c r="CH844" s="101"/>
      <c r="CI844" s="101"/>
      <c r="CJ844" s="101"/>
      <c r="CK844" s="101"/>
      <c r="CL844" s="101"/>
      <c r="CM844" s="101"/>
      <c r="CN844" s="101"/>
      <c r="CO844" s="101"/>
      <c r="CP844" s="220" t="str">
        <f>IFERROR(ROUND((SUM(#REF!)),0),"")</f>
        <v/>
      </c>
      <c r="CQ844" s="216"/>
      <c r="CR844" s="222"/>
      <c r="CS844" s="198"/>
      <c r="CT844" s="198"/>
      <c r="CU844" s="198"/>
      <c r="CV844" s="198"/>
      <c r="CW844" s="222"/>
      <c r="CX844" s="272"/>
      <c r="CY844" s="272"/>
      <c r="CZ844" s="272"/>
      <c r="DA844" s="272"/>
      <c r="DB844" s="272"/>
      <c r="DC844" s="272"/>
      <c r="DD844" s="230" t="str">
        <f t="shared" si="142"/>
        <v/>
      </c>
      <c r="DE844" s="273">
        <f t="shared" si="143"/>
        <v>0</v>
      </c>
      <c r="DF844" s="14">
        <f t="shared" si="144"/>
        <v>0</v>
      </c>
      <c r="DG844" s="148" t="str">
        <f t="shared" si="145"/>
        <v/>
      </c>
      <c r="DH844" s="148" t="str">
        <f t="shared" si="146"/>
        <v/>
      </c>
      <c r="DI844" s="273" t="str">
        <f t="shared" si="147"/>
        <v/>
      </c>
      <c r="DJ844" s="264" t="str">
        <f t="shared" si="148"/>
        <v/>
      </c>
      <c r="DK844" s="195"/>
      <c r="DL844" s="14" t="str">
        <f>IFERROR(#REF!-AP844,"")</f>
        <v/>
      </c>
      <c r="DM844" s="195"/>
      <c r="DN844" s="274" t="str">
        <f>IFERROR(#REF!-M844,"")</f>
        <v/>
      </c>
      <c r="DO844" s="186" t="e">
        <f>IF(#REF!&gt;AQ844,0,1)</f>
        <v>#REF!</v>
      </c>
      <c r="DP844" s="186">
        <f t="shared" si="149"/>
        <v>1</v>
      </c>
      <c r="DQ844" s="186">
        <f t="shared" si="150"/>
        <v>1</v>
      </c>
    </row>
    <row r="845" spans="1:121" ht="20.25" hidden="1" customHeight="1" x14ac:dyDescent="0.2">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37"/>
        <v/>
      </c>
      <c r="AO845" s="271" t="str">
        <f t="shared" si="138"/>
        <v/>
      </c>
      <c r="AP845" s="218"/>
      <c r="AQ845" s="219"/>
      <c r="AR845" s="217" t="str">
        <f t="shared" si="139"/>
        <v/>
      </c>
      <c r="AS845" s="217" t="str">
        <f t="shared" si="140"/>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217"/>
      <c r="CA845" s="217"/>
      <c r="CB845" s="217"/>
      <c r="CC845" s="217"/>
      <c r="CD845" s="217"/>
      <c r="CE845" s="217"/>
      <c r="CF845" s="186"/>
      <c r="CG845" s="186" t="str">
        <f t="shared" si="141"/>
        <v/>
      </c>
      <c r="CH845" s="101"/>
      <c r="CI845" s="101"/>
      <c r="CJ845" s="101"/>
      <c r="CK845" s="101"/>
      <c r="CL845" s="101"/>
      <c r="CM845" s="101"/>
      <c r="CN845" s="101"/>
      <c r="CO845" s="101"/>
      <c r="CP845" s="220" t="str">
        <f>IFERROR(ROUND((SUM(#REF!)),0),"")</f>
        <v/>
      </c>
      <c r="CQ845" s="216"/>
      <c r="CR845" s="222"/>
      <c r="CS845" s="198"/>
      <c r="CT845" s="198"/>
      <c r="CU845" s="198"/>
      <c r="CV845" s="198"/>
      <c r="CW845" s="222"/>
      <c r="CX845" s="272"/>
      <c r="CY845" s="272"/>
      <c r="CZ845" s="272"/>
      <c r="DA845" s="272"/>
      <c r="DB845" s="272"/>
      <c r="DC845" s="272"/>
      <c r="DD845" s="230" t="str">
        <f t="shared" si="142"/>
        <v/>
      </c>
      <c r="DE845" s="273">
        <f t="shared" si="143"/>
        <v>0</v>
      </c>
      <c r="DF845" s="14">
        <f t="shared" si="144"/>
        <v>0</v>
      </c>
      <c r="DG845" s="148" t="str">
        <f t="shared" si="145"/>
        <v/>
      </c>
      <c r="DH845" s="148" t="str">
        <f t="shared" si="146"/>
        <v/>
      </c>
      <c r="DI845" s="273" t="str">
        <f t="shared" si="147"/>
        <v/>
      </c>
      <c r="DJ845" s="264" t="str">
        <f t="shared" si="148"/>
        <v/>
      </c>
      <c r="DK845" s="195"/>
      <c r="DL845" s="14" t="str">
        <f>IFERROR(#REF!-AP845,"")</f>
        <v/>
      </c>
      <c r="DM845" s="195"/>
      <c r="DN845" s="274" t="str">
        <f>IFERROR(#REF!-M845,"")</f>
        <v/>
      </c>
      <c r="DO845" s="186" t="e">
        <f>IF(#REF!&gt;AQ845,0,1)</f>
        <v>#REF!</v>
      </c>
      <c r="DP845" s="186">
        <f t="shared" si="149"/>
        <v>1</v>
      </c>
      <c r="DQ845" s="186">
        <f t="shared" si="150"/>
        <v>1</v>
      </c>
    </row>
    <row r="846" spans="1:121" ht="20.25" hidden="1" customHeight="1" x14ac:dyDescent="0.2">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37"/>
        <v/>
      </c>
      <c r="AO846" s="271" t="str">
        <f t="shared" si="138"/>
        <v/>
      </c>
      <c r="AP846" s="218"/>
      <c r="AQ846" s="219"/>
      <c r="AR846" s="217" t="str">
        <f t="shared" si="139"/>
        <v/>
      </c>
      <c r="AS846" s="217" t="str">
        <f t="shared" si="140"/>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217"/>
      <c r="CA846" s="217"/>
      <c r="CB846" s="217"/>
      <c r="CC846" s="217"/>
      <c r="CD846" s="217"/>
      <c r="CE846" s="217"/>
      <c r="CF846" s="186"/>
      <c r="CG846" s="186" t="str">
        <f t="shared" si="141"/>
        <v/>
      </c>
      <c r="CH846" s="101"/>
      <c r="CI846" s="101"/>
      <c r="CJ846" s="101"/>
      <c r="CK846" s="101"/>
      <c r="CL846" s="101"/>
      <c r="CM846" s="101"/>
      <c r="CN846" s="101"/>
      <c r="CO846" s="101"/>
      <c r="CP846" s="220" t="str">
        <f>IFERROR(ROUND((SUM(#REF!)),0),"")</f>
        <v/>
      </c>
      <c r="CQ846" s="216"/>
      <c r="CR846" s="222"/>
      <c r="CS846" s="198"/>
      <c r="CT846" s="198"/>
      <c r="CU846" s="198"/>
      <c r="CV846" s="198"/>
      <c r="CW846" s="222"/>
      <c r="CX846" s="272"/>
      <c r="CY846" s="272"/>
      <c r="CZ846" s="272"/>
      <c r="DA846" s="272"/>
      <c r="DB846" s="272"/>
      <c r="DC846" s="272"/>
      <c r="DD846" s="230" t="str">
        <f t="shared" si="142"/>
        <v/>
      </c>
      <c r="DE846" s="273">
        <f t="shared" si="143"/>
        <v>0</v>
      </c>
      <c r="DF846" s="14">
        <f t="shared" si="144"/>
        <v>0</v>
      </c>
      <c r="DG846" s="148" t="str">
        <f t="shared" si="145"/>
        <v/>
      </c>
      <c r="DH846" s="148" t="str">
        <f t="shared" si="146"/>
        <v/>
      </c>
      <c r="DI846" s="273" t="str">
        <f t="shared" si="147"/>
        <v/>
      </c>
      <c r="DJ846" s="264" t="str">
        <f t="shared" si="148"/>
        <v/>
      </c>
      <c r="DK846" s="195"/>
      <c r="DL846" s="14" t="str">
        <f>IFERROR(#REF!-AP846,"")</f>
        <v/>
      </c>
      <c r="DM846" s="195"/>
      <c r="DN846" s="274" t="str">
        <f>IFERROR(#REF!-M846,"")</f>
        <v/>
      </c>
      <c r="DO846" s="186" t="e">
        <f>IF(#REF!&gt;AQ846,0,1)</f>
        <v>#REF!</v>
      </c>
      <c r="DP846" s="186">
        <f t="shared" si="149"/>
        <v>1</v>
      </c>
      <c r="DQ846" s="186">
        <f t="shared" si="150"/>
        <v>1</v>
      </c>
    </row>
    <row r="847" spans="1:121" ht="20.25" hidden="1" customHeight="1" x14ac:dyDescent="0.2">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37"/>
        <v/>
      </c>
      <c r="AO847" s="271" t="str">
        <f t="shared" si="138"/>
        <v/>
      </c>
      <c r="AP847" s="218"/>
      <c r="AQ847" s="219"/>
      <c r="AR847" s="217" t="str">
        <f t="shared" si="139"/>
        <v/>
      </c>
      <c r="AS847" s="217" t="str">
        <f t="shared" si="140"/>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217"/>
      <c r="CA847" s="217"/>
      <c r="CB847" s="217"/>
      <c r="CC847" s="217"/>
      <c r="CD847" s="217"/>
      <c r="CE847" s="217"/>
      <c r="CF847" s="186"/>
      <c r="CG847" s="186" t="str">
        <f t="shared" si="141"/>
        <v/>
      </c>
      <c r="CH847" s="101"/>
      <c r="CI847" s="101"/>
      <c r="CJ847" s="101"/>
      <c r="CK847" s="101"/>
      <c r="CL847" s="101"/>
      <c r="CM847" s="101"/>
      <c r="CN847" s="101"/>
      <c r="CO847" s="101"/>
      <c r="CP847" s="220" t="str">
        <f>IFERROR(ROUND((SUM(#REF!)),0),"")</f>
        <v/>
      </c>
      <c r="CQ847" s="216"/>
      <c r="CR847" s="222"/>
      <c r="CS847" s="198"/>
      <c r="CT847" s="198"/>
      <c r="CU847" s="198"/>
      <c r="CV847" s="198"/>
      <c r="CW847" s="222"/>
      <c r="CX847" s="272"/>
      <c r="CY847" s="272"/>
      <c r="CZ847" s="272"/>
      <c r="DA847" s="272"/>
      <c r="DB847" s="272"/>
      <c r="DC847" s="272"/>
      <c r="DD847" s="230" t="str">
        <f t="shared" si="142"/>
        <v/>
      </c>
      <c r="DE847" s="273">
        <f t="shared" si="143"/>
        <v>0</v>
      </c>
      <c r="DF847" s="14">
        <f t="shared" si="144"/>
        <v>0</v>
      </c>
      <c r="DG847" s="148" t="str">
        <f t="shared" si="145"/>
        <v/>
      </c>
      <c r="DH847" s="148" t="str">
        <f t="shared" si="146"/>
        <v/>
      </c>
      <c r="DI847" s="273" t="str">
        <f t="shared" si="147"/>
        <v/>
      </c>
      <c r="DJ847" s="264" t="str">
        <f t="shared" si="148"/>
        <v/>
      </c>
      <c r="DK847" s="195"/>
      <c r="DL847" s="14" t="str">
        <f>IFERROR(#REF!-AP847,"")</f>
        <v/>
      </c>
      <c r="DM847" s="195"/>
      <c r="DN847" s="274" t="str">
        <f>IFERROR(#REF!-M847,"")</f>
        <v/>
      </c>
      <c r="DO847" s="186" t="e">
        <f>IF(#REF!&gt;AQ847,0,1)</f>
        <v>#REF!</v>
      </c>
      <c r="DP847" s="186">
        <f t="shared" si="149"/>
        <v>1</v>
      </c>
      <c r="DQ847" s="186">
        <f t="shared" si="150"/>
        <v>1</v>
      </c>
    </row>
    <row r="848" spans="1:121" ht="20.25" hidden="1" customHeight="1" x14ac:dyDescent="0.2">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37"/>
        <v/>
      </c>
      <c r="AO848" s="271" t="str">
        <f t="shared" si="138"/>
        <v/>
      </c>
      <c r="AP848" s="218"/>
      <c r="AQ848" s="219"/>
      <c r="AR848" s="217" t="str">
        <f t="shared" si="139"/>
        <v/>
      </c>
      <c r="AS848" s="217" t="str">
        <f t="shared" si="140"/>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217"/>
      <c r="CA848" s="217"/>
      <c r="CB848" s="217"/>
      <c r="CC848" s="217"/>
      <c r="CD848" s="217"/>
      <c r="CE848" s="217"/>
      <c r="CF848" s="186"/>
      <c r="CG848" s="186" t="str">
        <f t="shared" si="141"/>
        <v/>
      </c>
      <c r="CH848" s="101"/>
      <c r="CI848" s="101"/>
      <c r="CJ848" s="101"/>
      <c r="CK848" s="101"/>
      <c r="CL848" s="101"/>
      <c r="CM848" s="101"/>
      <c r="CN848" s="101"/>
      <c r="CO848" s="101"/>
      <c r="CP848" s="220" t="str">
        <f>IFERROR(ROUND((SUM(#REF!)),0),"")</f>
        <v/>
      </c>
      <c r="CQ848" s="216"/>
      <c r="CR848" s="222"/>
      <c r="CS848" s="198"/>
      <c r="CT848" s="198"/>
      <c r="CU848" s="198"/>
      <c r="CV848" s="198"/>
      <c r="CW848" s="222"/>
      <c r="CX848" s="272"/>
      <c r="CY848" s="272"/>
      <c r="CZ848" s="272"/>
      <c r="DA848" s="272"/>
      <c r="DB848" s="272"/>
      <c r="DC848" s="272"/>
      <c r="DD848" s="230" t="str">
        <f t="shared" si="142"/>
        <v/>
      </c>
      <c r="DE848" s="273">
        <f t="shared" si="143"/>
        <v>0</v>
      </c>
      <c r="DF848" s="14">
        <f t="shared" si="144"/>
        <v>0</v>
      </c>
      <c r="DG848" s="148" t="str">
        <f t="shared" si="145"/>
        <v/>
      </c>
      <c r="DH848" s="148" t="str">
        <f t="shared" si="146"/>
        <v/>
      </c>
      <c r="DI848" s="273" t="str">
        <f t="shared" si="147"/>
        <v/>
      </c>
      <c r="DJ848" s="264" t="str">
        <f t="shared" si="148"/>
        <v/>
      </c>
      <c r="DK848" s="195"/>
      <c r="DL848" s="14" t="str">
        <f>IFERROR(#REF!-AP848,"")</f>
        <v/>
      </c>
      <c r="DM848" s="195"/>
      <c r="DN848" s="274" t="str">
        <f>IFERROR(#REF!-M848,"")</f>
        <v/>
      </c>
      <c r="DO848" s="186" t="e">
        <f>IF(#REF!&gt;AQ848,0,1)</f>
        <v>#REF!</v>
      </c>
      <c r="DP848" s="186">
        <f t="shared" si="149"/>
        <v>1</v>
      </c>
      <c r="DQ848" s="186">
        <f t="shared" si="150"/>
        <v>1</v>
      </c>
    </row>
    <row r="849" spans="1:121" ht="20.25" hidden="1" customHeight="1" x14ac:dyDescent="0.2">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37"/>
        <v/>
      </c>
      <c r="AO849" s="271" t="str">
        <f t="shared" si="138"/>
        <v/>
      </c>
      <c r="AP849" s="218"/>
      <c r="AQ849" s="219"/>
      <c r="AR849" s="217" t="str">
        <f t="shared" si="139"/>
        <v/>
      </c>
      <c r="AS849" s="217" t="str">
        <f t="shared" si="140"/>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217"/>
      <c r="CA849" s="217"/>
      <c r="CB849" s="217"/>
      <c r="CC849" s="217"/>
      <c r="CD849" s="217"/>
      <c r="CE849" s="217"/>
      <c r="CF849" s="186"/>
      <c r="CG849" s="186" t="str">
        <f t="shared" si="141"/>
        <v/>
      </c>
      <c r="CH849" s="101"/>
      <c r="CI849" s="101"/>
      <c r="CJ849" s="101"/>
      <c r="CK849" s="101"/>
      <c r="CL849" s="101"/>
      <c r="CM849" s="101"/>
      <c r="CN849" s="101"/>
      <c r="CO849" s="101"/>
      <c r="CP849" s="220" t="str">
        <f>IFERROR(ROUND((SUM(#REF!)),0),"")</f>
        <v/>
      </c>
      <c r="CQ849" s="216"/>
      <c r="CR849" s="222"/>
      <c r="CS849" s="198"/>
      <c r="CT849" s="198"/>
      <c r="CU849" s="198"/>
      <c r="CV849" s="198"/>
      <c r="CW849" s="222"/>
      <c r="CX849" s="272"/>
      <c r="CY849" s="272"/>
      <c r="CZ849" s="272"/>
      <c r="DA849" s="272"/>
      <c r="DB849" s="272"/>
      <c r="DC849" s="272"/>
      <c r="DD849" s="230" t="str">
        <f t="shared" si="142"/>
        <v/>
      </c>
      <c r="DE849" s="273">
        <f t="shared" si="143"/>
        <v>0</v>
      </c>
      <c r="DF849" s="14">
        <f t="shared" si="144"/>
        <v>0</v>
      </c>
      <c r="DG849" s="148" t="str">
        <f t="shared" si="145"/>
        <v/>
      </c>
      <c r="DH849" s="148" t="str">
        <f t="shared" si="146"/>
        <v/>
      </c>
      <c r="DI849" s="273" t="str">
        <f t="shared" si="147"/>
        <v/>
      </c>
      <c r="DJ849" s="264" t="str">
        <f t="shared" si="148"/>
        <v/>
      </c>
      <c r="DK849" s="195"/>
      <c r="DL849" s="14" t="str">
        <f>IFERROR(#REF!-AP849,"")</f>
        <v/>
      </c>
      <c r="DM849" s="195"/>
      <c r="DN849" s="274" t="str">
        <f>IFERROR(#REF!-M849,"")</f>
        <v/>
      </c>
      <c r="DO849" s="186" t="e">
        <f>IF(#REF!&gt;AQ849,0,1)</f>
        <v>#REF!</v>
      </c>
      <c r="DP849" s="186">
        <f t="shared" si="149"/>
        <v>1</v>
      </c>
      <c r="DQ849" s="186">
        <f t="shared" si="150"/>
        <v>1</v>
      </c>
    </row>
    <row r="850" spans="1:121" ht="20.25" hidden="1" customHeight="1" x14ac:dyDescent="0.2">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37"/>
        <v/>
      </c>
      <c r="AO850" s="271" t="str">
        <f t="shared" si="138"/>
        <v/>
      </c>
      <c r="AP850" s="218"/>
      <c r="AQ850" s="219"/>
      <c r="AR850" s="217" t="str">
        <f t="shared" si="139"/>
        <v/>
      </c>
      <c r="AS850" s="217" t="str">
        <f t="shared" si="140"/>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217"/>
      <c r="CA850" s="217"/>
      <c r="CB850" s="217"/>
      <c r="CC850" s="217"/>
      <c r="CD850" s="217"/>
      <c r="CE850" s="217"/>
      <c r="CF850" s="186"/>
      <c r="CG850" s="186" t="str">
        <f t="shared" si="141"/>
        <v/>
      </c>
      <c r="CH850" s="101"/>
      <c r="CI850" s="101"/>
      <c r="CJ850" s="101"/>
      <c r="CK850" s="101"/>
      <c r="CL850" s="101"/>
      <c r="CM850" s="101"/>
      <c r="CN850" s="101"/>
      <c r="CO850" s="101"/>
      <c r="CP850" s="220" t="str">
        <f>IFERROR(ROUND((SUM(#REF!)),0),"")</f>
        <v/>
      </c>
      <c r="CQ850" s="216"/>
      <c r="CR850" s="222"/>
      <c r="CS850" s="198"/>
      <c r="CT850" s="198"/>
      <c r="CU850" s="198"/>
      <c r="CV850" s="198"/>
      <c r="CW850" s="222"/>
      <c r="CX850" s="272"/>
      <c r="CY850" s="272"/>
      <c r="CZ850" s="272"/>
      <c r="DA850" s="272"/>
      <c r="DB850" s="272"/>
      <c r="DC850" s="272"/>
      <c r="DD850" s="230" t="str">
        <f t="shared" si="142"/>
        <v/>
      </c>
      <c r="DE850" s="273">
        <f t="shared" si="143"/>
        <v>0</v>
      </c>
      <c r="DF850" s="14">
        <f t="shared" si="144"/>
        <v>0</v>
      </c>
      <c r="DG850" s="148" t="str">
        <f t="shared" si="145"/>
        <v/>
      </c>
      <c r="DH850" s="148" t="str">
        <f t="shared" si="146"/>
        <v/>
      </c>
      <c r="DI850" s="273" t="str">
        <f t="shared" si="147"/>
        <v/>
      </c>
      <c r="DJ850" s="264" t="str">
        <f t="shared" si="148"/>
        <v/>
      </c>
      <c r="DK850" s="195"/>
      <c r="DL850" s="14" t="str">
        <f>IFERROR(#REF!-AP850,"")</f>
        <v/>
      </c>
      <c r="DM850" s="195"/>
      <c r="DN850" s="274" t="str">
        <f>IFERROR(#REF!-M850,"")</f>
        <v/>
      </c>
      <c r="DO850" s="186" t="e">
        <f>IF(#REF!&gt;AQ850,0,1)</f>
        <v>#REF!</v>
      </c>
      <c r="DP850" s="186">
        <f t="shared" si="149"/>
        <v>1</v>
      </c>
      <c r="DQ850" s="186">
        <f t="shared" si="150"/>
        <v>1</v>
      </c>
    </row>
    <row r="851" spans="1:121" ht="20.25" hidden="1" customHeight="1" x14ac:dyDescent="0.2">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37"/>
        <v/>
      </c>
      <c r="AO851" s="271" t="str">
        <f t="shared" si="138"/>
        <v/>
      </c>
      <c r="AP851" s="218"/>
      <c r="AQ851" s="219"/>
      <c r="AR851" s="217" t="str">
        <f t="shared" si="139"/>
        <v/>
      </c>
      <c r="AS851" s="217" t="str">
        <f t="shared" si="140"/>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217"/>
      <c r="CA851" s="217"/>
      <c r="CB851" s="217"/>
      <c r="CC851" s="217"/>
      <c r="CD851" s="217"/>
      <c r="CE851" s="217"/>
      <c r="CF851" s="186"/>
      <c r="CG851" s="186" t="str">
        <f t="shared" si="141"/>
        <v/>
      </c>
      <c r="CH851" s="101"/>
      <c r="CI851" s="101"/>
      <c r="CJ851" s="101"/>
      <c r="CK851" s="101"/>
      <c r="CL851" s="101"/>
      <c r="CM851" s="101"/>
      <c r="CN851" s="101"/>
      <c r="CO851" s="101"/>
      <c r="CP851" s="220" t="str">
        <f>IFERROR(ROUND((SUM(#REF!)),0),"")</f>
        <v/>
      </c>
      <c r="CQ851" s="216"/>
      <c r="CR851" s="222"/>
      <c r="CS851" s="198"/>
      <c r="CT851" s="198"/>
      <c r="CU851" s="198"/>
      <c r="CV851" s="198"/>
      <c r="CW851" s="222"/>
      <c r="CX851" s="272"/>
      <c r="CY851" s="272"/>
      <c r="CZ851" s="272"/>
      <c r="DA851" s="272"/>
      <c r="DB851" s="272"/>
      <c r="DC851" s="272"/>
      <c r="DD851" s="230" t="str">
        <f t="shared" si="142"/>
        <v/>
      </c>
      <c r="DE851" s="273">
        <f t="shared" si="143"/>
        <v>0</v>
      </c>
      <c r="DF851" s="14">
        <f t="shared" si="144"/>
        <v>0</v>
      </c>
      <c r="DG851" s="148" t="str">
        <f t="shared" si="145"/>
        <v/>
      </c>
      <c r="DH851" s="148" t="str">
        <f t="shared" si="146"/>
        <v/>
      </c>
      <c r="DI851" s="273" t="str">
        <f t="shared" si="147"/>
        <v/>
      </c>
      <c r="DJ851" s="264" t="str">
        <f t="shared" si="148"/>
        <v/>
      </c>
      <c r="DK851" s="195"/>
      <c r="DL851" s="14" t="str">
        <f>IFERROR(#REF!-AP851,"")</f>
        <v/>
      </c>
      <c r="DM851" s="195"/>
      <c r="DN851" s="274" t="str">
        <f>IFERROR(#REF!-M851,"")</f>
        <v/>
      </c>
      <c r="DO851" s="186" t="e">
        <f>IF(#REF!&gt;AQ851,0,1)</f>
        <v>#REF!</v>
      </c>
      <c r="DP851" s="186">
        <f t="shared" si="149"/>
        <v>1</v>
      </c>
      <c r="DQ851" s="186">
        <f t="shared" si="150"/>
        <v>1</v>
      </c>
    </row>
    <row r="852" spans="1:121" ht="20.25" hidden="1" customHeight="1" x14ac:dyDescent="0.2">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37"/>
        <v/>
      </c>
      <c r="AO852" s="271" t="str">
        <f t="shared" si="138"/>
        <v/>
      </c>
      <c r="AP852" s="218"/>
      <c r="AQ852" s="219"/>
      <c r="AR852" s="217" t="str">
        <f t="shared" si="139"/>
        <v/>
      </c>
      <c r="AS852" s="217" t="str">
        <f t="shared" si="140"/>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217"/>
      <c r="CA852" s="217"/>
      <c r="CB852" s="217"/>
      <c r="CC852" s="217"/>
      <c r="CD852" s="217"/>
      <c r="CE852" s="217"/>
      <c r="CF852" s="186"/>
      <c r="CG852" s="186" t="str">
        <f t="shared" si="141"/>
        <v/>
      </c>
      <c r="CH852" s="101"/>
      <c r="CI852" s="101"/>
      <c r="CJ852" s="101"/>
      <c r="CK852" s="101"/>
      <c r="CL852" s="101"/>
      <c r="CM852" s="101"/>
      <c r="CN852" s="101"/>
      <c r="CO852" s="101"/>
      <c r="CP852" s="220" t="str">
        <f>IFERROR(ROUND((SUM(#REF!)),0),"")</f>
        <v/>
      </c>
      <c r="CQ852" s="216"/>
      <c r="CR852" s="222"/>
      <c r="CS852" s="198"/>
      <c r="CT852" s="198"/>
      <c r="CU852" s="198"/>
      <c r="CV852" s="198"/>
      <c r="CW852" s="222"/>
      <c r="CX852" s="272"/>
      <c r="CY852" s="272"/>
      <c r="CZ852" s="272"/>
      <c r="DA852" s="272"/>
      <c r="DB852" s="272"/>
      <c r="DC852" s="272"/>
      <c r="DD852" s="230" t="str">
        <f t="shared" si="142"/>
        <v/>
      </c>
      <c r="DE852" s="273">
        <f t="shared" si="143"/>
        <v>0</v>
      </c>
      <c r="DF852" s="14">
        <f t="shared" si="144"/>
        <v>0</v>
      </c>
      <c r="DG852" s="148" t="str">
        <f t="shared" si="145"/>
        <v/>
      </c>
      <c r="DH852" s="148" t="str">
        <f t="shared" si="146"/>
        <v/>
      </c>
      <c r="DI852" s="273" t="str">
        <f t="shared" si="147"/>
        <v/>
      </c>
      <c r="DJ852" s="264" t="str">
        <f t="shared" si="148"/>
        <v/>
      </c>
      <c r="DK852" s="195"/>
      <c r="DL852" s="14" t="str">
        <f>IFERROR(#REF!-AP852,"")</f>
        <v/>
      </c>
      <c r="DM852" s="195"/>
      <c r="DN852" s="274" t="str">
        <f>IFERROR(#REF!-M852,"")</f>
        <v/>
      </c>
      <c r="DO852" s="186" t="e">
        <f>IF(#REF!&gt;AQ852,0,1)</f>
        <v>#REF!</v>
      </c>
      <c r="DP852" s="186">
        <f t="shared" si="149"/>
        <v>1</v>
      </c>
      <c r="DQ852" s="186">
        <f t="shared" si="150"/>
        <v>1</v>
      </c>
    </row>
    <row r="853" spans="1:121" ht="20.25" hidden="1" customHeight="1" x14ac:dyDescent="0.2">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37"/>
        <v/>
      </c>
      <c r="AO853" s="271" t="str">
        <f t="shared" si="138"/>
        <v/>
      </c>
      <c r="AP853" s="218"/>
      <c r="AQ853" s="219"/>
      <c r="AR853" s="217" t="str">
        <f t="shared" si="139"/>
        <v/>
      </c>
      <c r="AS853" s="217" t="str">
        <f t="shared" si="140"/>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217"/>
      <c r="CA853" s="217"/>
      <c r="CB853" s="217"/>
      <c r="CC853" s="217"/>
      <c r="CD853" s="217"/>
      <c r="CE853" s="217"/>
      <c r="CF853" s="186"/>
      <c r="CG853" s="186" t="str">
        <f t="shared" si="141"/>
        <v/>
      </c>
      <c r="CH853" s="101"/>
      <c r="CI853" s="101"/>
      <c r="CJ853" s="101"/>
      <c r="CK853" s="101"/>
      <c r="CL853" s="101"/>
      <c r="CM853" s="101"/>
      <c r="CN853" s="101"/>
      <c r="CO853" s="101"/>
      <c r="CP853" s="220" t="str">
        <f>IFERROR(ROUND((SUM(#REF!)),0),"")</f>
        <v/>
      </c>
      <c r="CQ853" s="216"/>
      <c r="CR853" s="222"/>
      <c r="CS853" s="198"/>
      <c r="CT853" s="198"/>
      <c r="CU853" s="198"/>
      <c r="CV853" s="198"/>
      <c r="CW853" s="222"/>
      <c r="CX853" s="272"/>
      <c r="CY853" s="272"/>
      <c r="CZ853" s="272"/>
      <c r="DA853" s="272"/>
      <c r="DB853" s="272"/>
      <c r="DC853" s="272"/>
      <c r="DD853" s="230" t="str">
        <f t="shared" si="142"/>
        <v/>
      </c>
      <c r="DE853" s="273">
        <f t="shared" si="143"/>
        <v>0</v>
      </c>
      <c r="DF853" s="14">
        <f t="shared" si="144"/>
        <v>0</v>
      </c>
      <c r="DG853" s="148" t="str">
        <f t="shared" si="145"/>
        <v/>
      </c>
      <c r="DH853" s="148" t="str">
        <f t="shared" si="146"/>
        <v/>
      </c>
      <c r="DI853" s="273" t="str">
        <f t="shared" si="147"/>
        <v/>
      </c>
      <c r="DJ853" s="264" t="str">
        <f t="shared" si="148"/>
        <v/>
      </c>
      <c r="DK853" s="195"/>
      <c r="DL853" s="14" t="str">
        <f>IFERROR(#REF!-AP853,"")</f>
        <v/>
      </c>
      <c r="DM853" s="195"/>
      <c r="DN853" s="274" t="str">
        <f>IFERROR(#REF!-M853,"")</f>
        <v/>
      </c>
      <c r="DO853" s="186" t="e">
        <f>IF(#REF!&gt;AQ853,0,1)</f>
        <v>#REF!</v>
      </c>
      <c r="DP853" s="186">
        <f t="shared" si="149"/>
        <v>1</v>
      </c>
      <c r="DQ853" s="186">
        <f t="shared" si="150"/>
        <v>1</v>
      </c>
    </row>
    <row r="854" spans="1:121" ht="20.25" hidden="1" customHeight="1" x14ac:dyDescent="0.2">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37"/>
        <v/>
      </c>
      <c r="AO854" s="271" t="str">
        <f t="shared" si="138"/>
        <v/>
      </c>
      <c r="AP854" s="218"/>
      <c r="AQ854" s="219"/>
      <c r="AR854" s="217" t="str">
        <f t="shared" si="139"/>
        <v/>
      </c>
      <c r="AS854" s="217" t="str">
        <f t="shared" si="140"/>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217"/>
      <c r="CA854" s="217"/>
      <c r="CB854" s="217"/>
      <c r="CC854" s="217"/>
      <c r="CD854" s="217"/>
      <c r="CE854" s="217"/>
      <c r="CF854" s="186"/>
      <c r="CG854" s="186" t="str">
        <f t="shared" si="141"/>
        <v/>
      </c>
      <c r="CH854" s="101"/>
      <c r="CI854" s="101"/>
      <c r="CJ854" s="101"/>
      <c r="CK854" s="101"/>
      <c r="CL854" s="101"/>
      <c r="CM854" s="101"/>
      <c r="CN854" s="101"/>
      <c r="CO854" s="101"/>
      <c r="CP854" s="220" t="str">
        <f>IFERROR(ROUND((SUM(#REF!)),0),"")</f>
        <v/>
      </c>
      <c r="CQ854" s="216"/>
      <c r="CR854" s="222"/>
      <c r="CS854" s="198"/>
      <c r="CT854" s="198"/>
      <c r="CU854" s="198"/>
      <c r="CV854" s="198"/>
      <c r="CW854" s="222"/>
      <c r="CX854" s="272"/>
      <c r="CY854" s="272"/>
      <c r="CZ854" s="272"/>
      <c r="DA854" s="272"/>
      <c r="DB854" s="272"/>
      <c r="DC854" s="272"/>
      <c r="DD854" s="230" t="str">
        <f t="shared" si="142"/>
        <v/>
      </c>
      <c r="DE854" s="273">
        <f t="shared" si="143"/>
        <v>0</v>
      </c>
      <c r="DF854" s="14">
        <f t="shared" si="144"/>
        <v>0</v>
      </c>
      <c r="DG854" s="148" t="str">
        <f t="shared" si="145"/>
        <v/>
      </c>
      <c r="DH854" s="148" t="str">
        <f t="shared" si="146"/>
        <v/>
      </c>
      <c r="DI854" s="273" t="str">
        <f t="shared" si="147"/>
        <v/>
      </c>
      <c r="DJ854" s="264" t="str">
        <f t="shared" si="148"/>
        <v/>
      </c>
      <c r="DK854" s="195"/>
      <c r="DL854" s="14" t="str">
        <f>IFERROR(#REF!-AP854,"")</f>
        <v/>
      </c>
      <c r="DM854" s="195"/>
      <c r="DN854" s="274" t="str">
        <f>IFERROR(#REF!-M854,"")</f>
        <v/>
      </c>
      <c r="DO854" s="186" t="e">
        <f>IF(#REF!&gt;AQ854,0,1)</f>
        <v>#REF!</v>
      </c>
      <c r="DP854" s="186">
        <f t="shared" si="149"/>
        <v>1</v>
      </c>
      <c r="DQ854" s="186">
        <f t="shared" si="150"/>
        <v>1</v>
      </c>
    </row>
    <row r="855" spans="1:121" ht="20.25" hidden="1" customHeight="1" x14ac:dyDescent="0.2">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37"/>
        <v/>
      </c>
      <c r="AO855" s="271" t="str">
        <f t="shared" si="138"/>
        <v/>
      </c>
      <c r="AP855" s="218"/>
      <c r="AQ855" s="219"/>
      <c r="AR855" s="217" t="str">
        <f t="shared" si="139"/>
        <v/>
      </c>
      <c r="AS855" s="217" t="str">
        <f t="shared" si="140"/>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217"/>
      <c r="CA855" s="217"/>
      <c r="CB855" s="217"/>
      <c r="CC855" s="217"/>
      <c r="CD855" s="217"/>
      <c r="CE855" s="217"/>
      <c r="CF855" s="186"/>
      <c r="CG855" s="186" t="str">
        <f t="shared" si="141"/>
        <v/>
      </c>
      <c r="CH855" s="101"/>
      <c r="CI855" s="101"/>
      <c r="CJ855" s="101"/>
      <c r="CK855" s="101"/>
      <c r="CL855" s="101"/>
      <c r="CM855" s="101"/>
      <c r="CN855" s="101"/>
      <c r="CO855" s="101"/>
      <c r="CP855" s="220" t="str">
        <f>IFERROR(ROUND((SUM(#REF!)),0),"")</f>
        <v/>
      </c>
      <c r="CQ855" s="216"/>
      <c r="CR855" s="222"/>
      <c r="CS855" s="198"/>
      <c r="CT855" s="198"/>
      <c r="CU855" s="198"/>
      <c r="CV855" s="198"/>
      <c r="CW855" s="222"/>
      <c r="CX855" s="272"/>
      <c r="CY855" s="272"/>
      <c r="CZ855" s="272"/>
      <c r="DA855" s="272"/>
      <c r="DB855" s="272"/>
      <c r="DC855" s="272"/>
      <c r="DD855" s="230" t="str">
        <f t="shared" si="142"/>
        <v/>
      </c>
      <c r="DE855" s="273">
        <f t="shared" si="143"/>
        <v>0</v>
      </c>
      <c r="DF855" s="14">
        <f t="shared" si="144"/>
        <v>0</v>
      </c>
      <c r="DG855" s="148" t="str">
        <f t="shared" si="145"/>
        <v/>
      </c>
      <c r="DH855" s="148" t="str">
        <f t="shared" si="146"/>
        <v/>
      </c>
      <c r="DI855" s="273" t="str">
        <f t="shared" si="147"/>
        <v/>
      </c>
      <c r="DJ855" s="264" t="str">
        <f t="shared" si="148"/>
        <v/>
      </c>
      <c r="DK855" s="195"/>
      <c r="DL855" s="14" t="str">
        <f>IFERROR(#REF!-AP855,"")</f>
        <v/>
      </c>
      <c r="DM855" s="195"/>
      <c r="DN855" s="274" t="str">
        <f>IFERROR(#REF!-M855,"")</f>
        <v/>
      </c>
      <c r="DO855" s="186" t="e">
        <f>IF(#REF!&gt;AQ855,0,1)</f>
        <v>#REF!</v>
      </c>
      <c r="DP855" s="186">
        <f t="shared" si="149"/>
        <v>1</v>
      </c>
      <c r="DQ855" s="186">
        <f t="shared" si="150"/>
        <v>1</v>
      </c>
    </row>
    <row r="856" spans="1:121" ht="20.25" hidden="1" customHeight="1" x14ac:dyDescent="0.2">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37"/>
        <v/>
      </c>
      <c r="AO856" s="271" t="str">
        <f t="shared" si="138"/>
        <v/>
      </c>
      <c r="AP856" s="218"/>
      <c r="AQ856" s="219"/>
      <c r="AR856" s="217" t="str">
        <f t="shared" si="139"/>
        <v/>
      </c>
      <c r="AS856" s="217" t="str">
        <f t="shared" si="140"/>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217"/>
      <c r="CA856" s="217"/>
      <c r="CB856" s="217"/>
      <c r="CC856" s="217"/>
      <c r="CD856" s="217"/>
      <c r="CE856" s="217"/>
      <c r="CF856" s="186"/>
      <c r="CG856" s="186" t="str">
        <f t="shared" si="141"/>
        <v/>
      </c>
      <c r="CH856" s="101"/>
      <c r="CI856" s="101"/>
      <c r="CJ856" s="101"/>
      <c r="CK856" s="101"/>
      <c r="CL856" s="101"/>
      <c r="CM856" s="101"/>
      <c r="CN856" s="101"/>
      <c r="CO856" s="101"/>
      <c r="CP856" s="220" t="str">
        <f>IFERROR(ROUND((SUM(#REF!)),0),"")</f>
        <v/>
      </c>
      <c r="CQ856" s="216"/>
      <c r="CR856" s="222"/>
      <c r="CS856" s="198"/>
      <c r="CT856" s="198"/>
      <c r="CU856" s="198"/>
      <c r="CV856" s="198"/>
      <c r="CW856" s="222"/>
      <c r="CX856" s="272"/>
      <c r="CY856" s="272"/>
      <c r="CZ856" s="272"/>
      <c r="DA856" s="272"/>
      <c r="DB856" s="272"/>
      <c r="DC856" s="272"/>
      <c r="DD856" s="230" t="str">
        <f t="shared" si="142"/>
        <v/>
      </c>
      <c r="DE856" s="273">
        <f t="shared" si="143"/>
        <v>0</v>
      </c>
      <c r="DF856" s="14">
        <f t="shared" si="144"/>
        <v>0</v>
      </c>
      <c r="DG856" s="148" t="str">
        <f t="shared" si="145"/>
        <v/>
      </c>
      <c r="DH856" s="148" t="str">
        <f t="shared" si="146"/>
        <v/>
      </c>
      <c r="DI856" s="273" t="str">
        <f t="shared" si="147"/>
        <v/>
      </c>
      <c r="DJ856" s="264" t="str">
        <f t="shared" si="148"/>
        <v/>
      </c>
      <c r="DK856" s="195"/>
      <c r="DL856" s="14" t="str">
        <f>IFERROR(#REF!-AP856,"")</f>
        <v/>
      </c>
      <c r="DM856" s="195"/>
      <c r="DN856" s="274" t="str">
        <f>IFERROR(#REF!-M856,"")</f>
        <v/>
      </c>
      <c r="DO856" s="186" t="e">
        <f>IF(#REF!&gt;AQ856,0,1)</f>
        <v>#REF!</v>
      </c>
      <c r="DP856" s="186">
        <f t="shared" si="149"/>
        <v>1</v>
      </c>
      <c r="DQ856" s="186">
        <f t="shared" si="150"/>
        <v>1</v>
      </c>
    </row>
    <row r="857" spans="1:121" ht="20.25" hidden="1" customHeight="1" x14ac:dyDescent="0.2">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37"/>
        <v/>
      </c>
      <c r="AO857" s="271" t="str">
        <f t="shared" si="138"/>
        <v/>
      </c>
      <c r="AP857" s="218"/>
      <c r="AQ857" s="219"/>
      <c r="AR857" s="217" t="str">
        <f t="shared" si="139"/>
        <v/>
      </c>
      <c r="AS857" s="217" t="str">
        <f t="shared" si="140"/>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217"/>
      <c r="CA857" s="217"/>
      <c r="CB857" s="217"/>
      <c r="CC857" s="217"/>
      <c r="CD857" s="217"/>
      <c r="CE857" s="217"/>
      <c r="CF857" s="186"/>
      <c r="CG857" s="186" t="str">
        <f t="shared" si="141"/>
        <v/>
      </c>
      <c r="CH857" s="101"/>
      <c r="CI857" s="101"/>
      <c r="CJ857" s="101"/>
      <c r="CK857" s="101"/>
      <c r="CL857" s="101"/>
      <c r="CM857" s="101"/>
      <c r="CN857" s="101"/>
      <c r="CO857" s="101"/>
      <c r="CP857" s="220" t="str">
        <f>IFERROR(ROUND((SUM(#REF!)),0),"")</f>
        <v/>
      </c>
      <c r="CQ857" s="216"/>
      <c r="CR857" s="222"/>
      <c r="CS857" s="198"/>
      <c r="CT857" s="198"/>
      <c r="CU857" s="198"/>
      <c r="CV857" s="198"/>
      <c r="CW857" s="222"/>
      <c r="CX857" s="272"/>
      <c r="CY857" s="272"/>
      <c r="CZ857" s="272"/>
      <c r="DA857" s="272"/>
      <c r="DB857" s="272"/>
      <c r="DC857" s="272"/>
      <c r="DD857" s="230" t="str">
        <f t="shared" si="142"/>
        <v/>
      </c>
      <c r="DE857" s="273">
        <f t="shared" si="143"/>
        <v>0</v>
      </c>
      <c r="DF857" s="14">
        <f t="shared" si="144"/>
        <v>0</v>
      </c>
      <c r="DG857" s="148" t="str">
        <f t="shared" si="145"/>
        <v/>
      </c>
      <c r="DH857" s="148" t="str">
        <f t="shared" si="146"/>
        <v/>
      </c>
      <c r="DI857" s="273" t="str">
        <f t="shared" si="147"/>
        <v/>
      </c>
      <c r="DJ857" s="264" t="str">
        <f t="shared" si="148"/>
        <v/>
      </c>
      <c r="DK857" s="195"/>
      <c r="DL857" s="14" t="str">
        <f>IFERROR(#REF!-AP857,"")</f>
        <v/>
      </c>
      <c r="DM857" s="195"/>
      <c r="DN857" s="274" t="str">
        <f>IFERROR(#REF!-M857,"")</f>
        <v/>
      </c>
      <c r="DO857" s="186" t="e">
        <f>IF(#REF!&gt;AQ857,0,1)</f>
        <v>#REF!</v>
      </c>
      <c r="DP857" s="186">
        <f t="shared" si="149"/>
        <v>1</v>
      </c>
      <c r="DQ857" s="186">
        <f t="shared" si="150"/>
        <v>1</v>
      </c>
    </row>
    <row r="858" spans="1:121" ht="20.25" hidden="1" customHeight="1" x14ac:dyDescent="0.2">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37"/>
        <v/>
      </c>
      <c r="AO858" s="271" t="str">
        <f t="shared" si="138"/>
        <v/>
      </c>
      <c r="AP858" s="218"/>
      <c r="AQ858" s="219"/>
      <c r="AR858" s="217" t="str">
        <f t="shared" si="139"/>
        <v/>
      </c>
      <c r="AS858" s="217" t="str">
        <f t="shared" si="140"/>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217"/>
      <c r="CA858" s="217"/>
      <c r="CB858" s="217"/>
      <c r="CC858" s="217"/>
      <c r="CD858" s="217"/>
      <c r="CE858" s="217"/>
      <c r="CF858" s="186"/>
      <c r="CG858" s="186" t="str">
        <f t="shared" si="141"/>
        <v/>
      </c>
      <c r="CH858" s="101"/>
      <c r="CI858" s="101"/>
      <c r="CJ858" s="101"/>
      <c r="CK858" s="101"/>
      <c r="CL858" s="101"/>
      <c r="CM858" s="101"/>
      <c r="CN858" s="101"/>
      <c r="CO858" s="101"/>
      <c r="CP858" s="220" t="str">
        <f>IFERROR(ROUND((SUM(#REF!)),0),"")</f>
        <v/>
      </c>
      <c r="CQ858" s="216"/>
      <c r="CR858" s="222"/>
      <c r="CS858" s="198"/>
      <c r="CT858" s="198"/>
      <c r="CU858" s="198"/>
      <c r="CV858" s="198"/>
      <c r="CW858" s="222"/>
      <c r="CX858" s="272"/>
      <c r="CY858" s="272"/>
      <c r="CZ858" s="272"/>
      <c r="DA858" s="272"/>
      <c r="DB858" s="272"/>
      <c r="DC858" s="272"/>
      <c r="DD858" s="230" t="str">
        <f t="shared" si="142"/>
        <v/>
      </c>
      <c r="DE858" s="273">
        <f t="shared" si="143"/>
        <v>0</v>
      </c>
      <c r="DF858" s="14">
        <f t="shared" si="144"/>
        <v>0</v>
      </c>
      <c r="DG858" s="148" t="str">
        <f t="shared" si="145"/>
        <v/>
      </c>
      <c r="DH858" s="148" t="str">
        <f t="shared" si="146"/>
        <v/>
      </c>
      <c r="DI858" s="273" t="str">
        <f t="shared" si="147"/>
        <v/>
      </c>
      <c r="DJ858" s="264" t="str">
        <f t="shared" si="148"/>
        <v/>
      </c>
      <c r="DK858" s="195"/>
      <c r="DL858" s="14" t="str">
        <f>IFERROR(#REF!-AP858,"")</f>
        <v/>
      </c>
      <c r="DM858" s="195"/>
      <c r="DN858" s="274" t="str">
        <f>IFERROR(#REF!-M858,"")</f>
        <v/>
      </c>
      <c r="DO858" s="186" t="e">
        <f>IF(#REF!&gt;AQ858,0,1)</f>
        <v>#REF!</v>
      </c>
      <c r="DP858" s="186">
        <f t="shared" si="149"/>
        <v>1</v>
      </c>
      <c r="DQ858" s="186">
        <f t="shared" si="150"/>
        <v>1</v>
      </c>
    </row>
    <row r="859" spans="1:121" ht="20.25" hidden="1" customHeight="1" x14ac:dyDescent="0.2">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37"/>
        <v/>
      </c>
      <c r="AO859" s="271" t="str">
        <f t="shared" si="138"/>
        <v/>
      </c>
      <c r="AP859" s="218"/>
      <c r="AQ859" s="219"/>
      <c r="AR859" s="217" t="str">
        <f t="shared" si="139"/>
        <v/>
      </c>
      <c r="AS859" s="217" t="str">
        <f t="shared" si="140"/>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217"/>
      <c r="CA859" s="217"/>
      <c r="CB859" s="217"/>
      <c r="CC859" s="217"/>
      <c r="CD859" s="217"/>
      <c r="CE859" s="217"/>
      <c r="CF859" s="186"/>
      <c r="CG859" s="186" t="str">
        <f t="shared" si="141"/>
        <v/>
      </c>
      <c r="CH859" s="101"/>
      <c r="CI859" s="101"/>
      <c r="CJ859" s="101"/>
      <c r="CK859" s="101"/>
      <c r="CL859" s="101"/>
      <c r="CM859" s="101"/>
      <c r="CN859" s="101"/>
      <c r="CO859" s="101"/>
      <c r="CP859" s="220" t="str">
        <f>IFERROR(ROUND((SUM(#REF!)),0),"")</f>
        <v/>
      </c>
      <c r="CQ859" s="216"/>
      <c r="CR859" s="222"/>
      <c r="CS859" s="198"/>
      <c r="CT859" s="198"/>
      <c r="CU859" s="198"/>
      <c r="CV859" s="198"/>
      <c r="CW859" s="222"/>
      <c r="CX859" s="272"/>
      <c r="CY859" s="272"/>
      <c r="CZ859" s="272"/>
      <c r="DA859" s="272"/>
      <c r="DB859" s="272"/>
      <c r="DC859" s="272"/>
      <c r="DD859" s="230" t="str">
        <f t="shared" si="142"/>
        <v/>
      </c>
      <c r="DE859" s="273">
        <f t="shared" si="143"/>
        <v>0</v>
      </c>
      <c r="DF859" s="14">
        <f t="shared" si="144"/>
        <v>0</v>
      </c>
      <c r="DG859" s="148" t="str">
        <f t="shared" si="145"/>
        <v/>
      </c>
      <c r="DH859" s="148" t="str">
        <f t="shared" si="146"/>
        <v/>
      </c>
      <c r="DI859" s="273" t="str">
        <f t="shared" si="147"/>
        <v/>
      </c>
      <c r="DJ859" s="264" t="str">
        <f t="shared" si="148"/>
        <v/>
      </c>
      <c r="DK859" s="195"/>
      <c r="DL859" s="14" t="str">
        <f>IFERROR(#REF!-AP859,"")</f>
        <v/>
      </c>
      <c r="DM859" s="195"/>
      <c r="DN859" s="274" t="str">
        <f>IFERROR(#REF!-M859,"")</f>
        <v/>
      </c>
      <c r="DO859" s="186" t="e">
        <f>IF(#REF!&gt;AQ859,0,1)</f>
        <v>#REF!</v>
      </c>
      <c r="DP859" s="186">
        <f t="shared" si="149"/>
        <v>1</v>
      </c>
      <c r="DQ859" s="186">
        <f t="shared" si="150"/>
        <v>1</v>
      </c>
    </row>
    <row r="860" spans="1:121" ht="20.25" hidden="1" customHeight="1" x14ac:dyDescent="0.2">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37"/>
        <v/>
      </c>
      <c r="AO860" s="271" t="str">
        <f t="shared" si="138"/>
        <v/>
      </c>
      <c r="AP860" s="218"/>
      <c r="AQ860" s="219"/>
      <c r="AR860" s="217" t="str">
        <f t="shared" si="139"/>
        <v/>
      </c>
      <c r="AS860" s="217" t="str">
        <f t="shared" si="140"/>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217"/>
      <c r="CA860" s="217"/>
      <c r="CB860" s="217"/>
      <c r="CC860" s="217"/>
      <c r="CD860" s="217"/>
      <c r="CE860" s="217"/>
      <c r="CF860" s="186"/>
      <c r="CG860" s="186" t="str">
        <f t="shared" si="141"/>
        <v/>
      </c>
      <c r="CH860" s="101"/>
      <c r="CI860" s="101"/>
      <c r="CJ860" s="101"/>
      <c r="CK860" s="101"/>
      <c r="CL860" s="101"/>
      <c r="CM860" s="101"/>
      <c r="CN860" s="101"/>
      <c r="CO860" s="101"/>
      <c r="CP860" s="220" t="str">
        <f>IFERROR(ROUND((SUM(#REF!)),0),"")</f>
        <v/>
      </c>
      <c r="CQ860" s="216"/>
      <c r="CR860" s="222"/>
      <c r="CS860" s="198"/>
      <c r="CT860" s="198"/>
      <c r="CU860" s="198"/>
      <c r="CV860" s="198"/>
      <c r="CW860" s="222"/>
      <c r="CX860" s="272"/>
      <c r="CY860" s="272"/>
      <c r="CZ860" s="272"/>
      <c r="DA860" s="272"/>
      <c r="DB860" s="272"/>
      <c r="DC860" s="272"/>
      <c r="DD860" s="230" t="str">
        <f t="shared" si="142"/>
        <v/>
      </c>
      <c r="DE860" s="273">
        <f t="shared" si="143"/>
        <v>0</v>
      </c>
      <c r="DF860" s="14">
        <f t="shared" si="144"/>
        <v>0</v>
      </c>
      <c r="DG860" s="148" t="str">
        <f t="shared" si="145"/>
        <v/>
      </c>
      <c r="DH860" s="148" t="str">
        <f t="shared" si="146"/>
        <v/>
      </c>
      <c r="DI860" s="273" t="str">
        <f t="shared" si="147"/>
        <v/>
      </c>
      <c r="DJ860" s="264" t="str">
        <f t="shared" si="148"/>
        <v/>
      </c>
      <c r="DK860" s="195"/>
      <c r="DL860" s="14" t="str">
        <f>IFERROR(#REF!-AP860,"")</f>
        <v/>
      </c>
      <c r="DM860" s="195"/>
      <c r="DN860" s="274" t="str">
        <f>IFERROR(#REF!-M860,"")</f>
        <v/>
      </c>
      <c r="DO860" s="186" t="e">
        <f>IF(#REF!&gt;AQ860,0,1)</f>
        <v>#REF!</v>
      </c>
      <c r="DP860" s="186">
        <f t="shared" si="149"/>
        <v>1</v>
      </c>
      <c r="DQ860" s="186">
        <f t="shared" si="150"/>
        <v>1</v>
      </c>
    </row>
    <row r="861" spans="1:121" ht="20.25" hidden="1" customHeight="1" x14ac:dyDescent="0.2">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37"/>
        <v/>
      </c>
      <c r="AO861" s="271" t="str">
        <f t="shared" si="138"/>
        <v/>
      </c>
      <c r="AP861" s="218"/>
      <c r="AQ861" s="219"/>
      <c r="AR861" s="217" t="str">
        <f t="shared" si="139"/>
        <v/>
      </c>
      <c r="AS861" s="217" t="str">
        <f t="shared" si="140"/>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217"/>
      <c r="CA861" s="217"/>
      <c r="CB861" s="217"/>
      <c r="CC861" s="217"/>
      <c r="CD861" s="217"/>
      <c r="CE861" s="217"/>
      <c r="CF861" s="186"/>
      <c r="CG861" s="186" t="str">
        <f t="shared" si="141"/>
        <v/>
      </c>
      <c r="CH861" s="101"/>
      <c r="CI861" s="101"/>
      <c r="CJ861" s="101"/>
      <c r="CK861" s="101"/>
      <c r="CL861" s="101"/>
      <c r="CM861" s="101"/>
      <c r="CN861" s="101"/>
      <c r="CO861" s="101"/>
      <c r="CP861" s="220" t="str">
        <f>IFERROR(ROUND((SUM(#REF!)),0),"")</f>
        <v/>
      </c>
      <c r="CQ861" s="216"/>
      <c r="CR861" s="222"/>
      <c r="CS861" s="198"/>
      <c r="CT861" s="198"/>
      <c r="CU861" s="198"/>
      <c r="CV861" s="198"/>
      <c r="CW861" s="222"/>
      <c r="CX861" s="272"/>
      <c r="CY861" s="272"/>
      <c r="CZ861" s="272"/>
      <c r="DA861" s="272"/>
      <c r="DB861" s="272"/>
      <c r="DC861" s="272"/>
      <c r="DD861" s="230" t="str">
        <f t="shared" si="142"/>
        <v/>
      </c>
      <c r="DE861" s="273">
        <f t="shared" si="143"/>
        <v>0</v>
      </c>
      <c r="DF861" s="14">
        <f t="shared" si="144"/>
        <v>0</v>
      </c>
      <c r="DG861" s="148" t="str">
        <f t="shared" si="145"/>
        <v/>
      </c>
      <c r="DH861" s="148" t="str">
        <f t="shared" si="146"/>
        <v/>
      </c>
      <c r="DI861" s="273" t="str">
        <f t="shared" si="147"/>
        <v/>
      </c>
      <c r="DJ861" s="264" t="str">
        <f t="shared" si="148"/>
        <v/>
      </c>
      <c r="DK861" s="195"/>
      <c r="DL861" s="14" t="str">
        <f>IFERROR(#REF!-AP861,"")</f>
        <v/>
      </c>
      <c r="DM861" s="195"/>
      <c r="DN861" s="274" t="str">
        <f>IFERROR(#REF!-M861,"")</f>
        <v/>
      </c>
      <c r="DO861" s="186" t="e">
        <f>IF(#REF!&gt;AQ861,0,1)</f>
        <v>#REF!</v>
      </c>
      <c r="DP861" s="186">
        <f t="shared" si="149"/>
        <v>1</v>
      </c>
      <c r="DQ861" s="186">
        <f t="shared" si="150"/>
        <v>1</v>
      </c>
    </row>
    <row r="862" spans="1:121" ht="20.25" hidden="1" customHeight="1" x14ac:dyDescent="0.2">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37"/>
        <v/>
      </c>
      <c r="AO862" s="271" t="str">
        <f t="shared" si="138"/>
        <v/>
      </c>
      <c r="AP862" s="218"/>
      <c r="AQ862" s="219"/>
      <c r="AR862" s="217" t="str">
        <f t="shared" si="139"/>
        <v/>
      </c>
      <c r="AS862" s="217" t="str">
        <f t="shared" si="140"/>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217"/>
      <c r="CA862" s="217"/>
      <c r="CB862" s="217"/>
      <c r="CC862" s="217"/>
      <c r="CD862" s="217"/>
      <c r="CE862" s="217"/>
      <c r="CF862" s="186"/>
      <c r="CG862" s="186" t="str">
        <f t="shared" si="141"/>
        <v/>
      </c>
      <c r="CH862" s="101"/>
      <c r="CI862" s="101"/>
      <c r="CJ862" s="101"/>
      <c r="CK862" s="101"/>
      <c r="CL862" s="101"/>
      <c r="CM862" s="101"/>
      <c r="CN862" s="101"/>
      <c r="CO862" s="101"/>
      <c r="CP862" s="220" t="str">
        <f>IFERROR(ROUND((SUM(#REF!)),0),"")</f>
        <v/>
      </c>
      <c r="CQ862" s="216"/>
      <c r="CR862" s="222"/>
      <c r="CS862" s="198"/>
      <c r="CT862" s="198"/>
      <c r="CU862" s="198"/>
      <c r="CV862" s="198"/>
      <c r="CW862" s="222"/>
      <c r="CX862" s="272"/>
      <c r="CY862" s="272"/>
      <c r="CZ862" s="272"/>
      <c r="DA862" s="272"/>
      <c r="DB862" s="272"/>
      <c r="DC862" s="272"/>
      <c r="DD862" s="230" t="str">
        <f t="shared" si="142"/>
        <v/>
      </c>
      <c r="DE862" s="273">
        <f t="shared" si="143"/>
        <v>0</v>
      </c>
      <c r="DF862" s="14">
        <f t="shared" si="144"/>
        <v>0</v>
      </c>
      <c r="DG862" s="148" t="str">
        <f t="shared" si="145"/>
        <v/>
      </c>
      <c r="DH862" s="148" t="str">
        <f t="shared" si="146"/>
        <v/>
      </c>
      <c r="DI862" s="273" t="str">
        <f t="shared" si="147"/>
        <v/>
      </c>
      <c r="DJ862" s="264" t="str">
        <f t="shared" si="148"/>
        <v/>
      </c>
      <c r="DK862" s="195"/>
      <c r="DL862" s="14" t="str">
        <f>IFERROR(#REF!-AP862,"")</f>
        <v/>
      </c>
      <c r="DM862" s="195"/>
      <c r="DN862" s="274" t="str">
        <f>IFERROR(#REF!-M862,"")</f>
        <v/>
      </c>
      <c r="DO862" s="186" t="e">
        <f>IF(#REF!&gt;AQ862,0,1)</f>
        <v>#REF!</v>
      </c>
      <c r="DP862" s="186">
        <f t="shared" si="149"/>
        <v>1</v>
      </c>
      <c r="DQ862" s="186">
        <f t="shared" si="150"/>
        <v>1</v>
      </c>
    </row>
    <row r="863" spans="1:121" ht="20.25" hidden="1" customHeight="1" x14ac:dyDescent="0.2">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37"/>
        <v/>
      </c>
      <c r="AO863" s="271" t="str">
        <f t="shared" si="138"/>
        <v/>
      </c>
      <c r="AP863" s="218"/>
      <c r="AQ863" s="219"/>
      <c r="AR863" s="217" t="str">
        <f t="shared" si="139"/>
        <v/>
      </c>
      <c r="AS863" s="217" t="str">
        <f t="shared" si="140"/>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217"/>
      <c r="CA863" s="217"/>
      <c r="CB863" s="217"/>
      <c r="CC863" s="217"/>
      <c r="CD863" s="217"/>
      <c r="CE863" s="217"/>
      <c r="CF863" s="186"/>
      <c r="CG863" s="186" t="str">
        <f t="shared" si="141"/>
        <v/>
      </c>
      <c r="CH863" s="101"/>
      <c r="CI863" s="101"/>
      <c r="CJ863" s="101"/>
      <c r="CK863" s="101"/>
      <c r="CL863" s="101"/>
      <c r="CM863" s="101"/>
      <c r="CN863" s="101"/>
      <c r="CO863" s="101"/>
      <c r="CP863" s="220" t="str">
        <f>IFERROR(ROUND((SUM(#REF!)),0),"")</f>
        <v/>
      </c>
      <c r="CQ863" s="216"/>
      <c r="CR863" s="222"/>
      <c r="CS863" s="198"/>
      <c r="CT863" s="198"/>
      <c r="CU863" s="198"/>
      <c r="CV863" s="198"/>
      <c r="CW863" s="222"/>
      <c r="CX863" s="272"/>
      <c r="CY863" s="272"/>
      <c r="CZ863" s="272"/>
      <c r="DA863" s="272"/>
      <c r="DB863" s="272"/>
      <c r="DC863" s="272"/>
      <c r="DD863" s="230" t="str">
        <f t="shared" si="142"/>
        <v/>
      </c>
      <c r="DE863" s="273">
        <f t="shared" si="143"/>
        <v>0</v>
      </c>
      <c r="DF863" s="14">
        <f t="shared" si="144"/>
        <v>0</v>
      </c>
      <c r="DG863" s="148" t="str">
        <f t="shared" si="145"/>
        <v/>
      </c>
      <c r="DH863" s="148" t="str">
        <f t="shared" si="146"/>
        <v/>
      </c>
      <c r="DI863" s="273" t="str">
        <f t="shared" si="147"/>
        <v/>
      </c>
      <c r="DJ863" s="264" t="str">
        <f t="shared" si="148"/>
        <v/>
      </c>
      <c r="DK863" s="195"/>
      <c r="DL863" s="14" t="str">
        <f>IFERROR(#REF!-AP863,"")</f>
        <v/>
      </c>
      <c r="DM863" s="195"/>
      <c r="DN863" s="274" t="str">
        <f>IFERROR(#REF!-M863,"")</f>
        <v/>
      </c>
      <c r="DO863" s="186" t="e">
        <f>IF(#REF!&gt;AQ863,0,1)</f>
        <v>#REF!</v>
      </c>
      <c r="DP863" s="186">
        <f t="shared" si="149"/>
        <v>1</v>
      </c>
      <c r="DQ863" s="186">
        <f t="shared" si="150"/>
        <v>1</v>
      </c>
    </row>
    <row r="864" spans="1:121" ht="20.25" hidden="1" customHeight="1" x14ac:dyDescent="0.2">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37"/>
        <v/>
      </c>
      <c r="AO864" s="271" t="str">
        <f t="shared" si="138"/>
        <v/>
      </c>
      <c r="AP864" s="218"/>
      <c r="AQ864" s="219"/>
      <c r="AR864" s="217" t="str">
        <f t="shared" si="139"/>
        <v/>
      </c>
      <c r="AS864" s="217" t="str">
        <f t="shared" si="140"/>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217"/>
      <c r="CA864" s="217"/>
      <c r="CB864" s="217"/>
      <c r="CC864" s="217"/>
      <c r="CD864" s="217"/>
      <c r="CE864" s="217"/>
      <c r="CF864" s="186"/>
      <c r="CG864" s="186" t="str">
        <f t="shared" si="141"/>
        <v/>
      </c>
      <c r="CH864" s="101"/>
      <c r="CI864" s="101"/>
      <c r="CJ864" s="101"/>
      <c r="CK864" s="101"/>
      <c r="CL864" s="101"/>
      <c r="CM864" s="101"/>
      <c r="CN864" s="101"/>
      <c r="CO864" s="101"/>
      <c r="CP864" s="220" t="str">
        <f>IFERROR(ROUND((SUM(#REF!)),0),"")</f>
        <v/>
      </c>
      <c r="CQ864" s="216"/>
      <c r="CR864" s="222"/>
      <c r="CS864" s="198"/>
      <c r="CT864" s="198"/>
      <c r="CU864" s="198"/>
      <c r="CV864" s="198"/>
      <c r="CW864" s="222"/>
      <c r="CX864" s="272"/>
      <c r="CY864" s="272"/>
      <c r="CZ864" s="272"/>
      <c r="DA864" s="272"/>
      <c r="DB864" s="272"/>
      <c r="DC864" s="272"/>
      <c r="DD864" s="230" t="str">
        <f t="shared" si="142"/>
        <v/>
      </c>
      <c r="DE864" s="273">
        <f t="shared" si="143"/>
        <v>0</v>
      </c>
      <c r="DF864" s="14">
        <f t="shared" si="144"/>
        <v>0</v>
      </c>
      <c r="DG864" s="148" t="str">
        <f t="shared" si="145"/>
        <v/>
      </c>
      <c r="DH864" s="148" t="str">
        <f t="shared" si="146"/>
        <v/>
      </c>
      <c r="DI864" s="273" t="str">
        <f t="shared" si="147"/>
        <v/>
      </c>
      <c r="DJ864" s="264" t="str">
        <f t="shared" si="148"/>
        <v/>
      </c>
      <c r="DK864" s="195"/>
      <c r="DL864" s="14" t="str">
        <f>IFERROR(#REF!-AP864,"")</f>
        <v/>
      </c>
      <c r="DM864" s="195"/>
      <c r="DN864" s="274" t="str">
        <f>IFERROR(#REF!-M864,"")</f>
        <v/>
      </c>
      <c r="DO864" s="186" t="e">
        <f>IF(#REF!&gt;AQ864,0,1)</f>
        <v>#REF!</v>
      </c>
      <c r="DP864" s="186">
        <f t="shared" si="149"/>
        <v>1</v>
      </c>
      <c r="DQ864" s="186">
        <f t="shared" si="150"/>
        <v>1</v>
      </c>
    </row>
    <row r="865" spans="1:121" ht="20.25" hidden="1" customHeight="1" x14ac:dyDescent="0.2">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37"/>
        <v/>
      </c>
      <c r="AO865" s="271" t="str">
        <f t="shared" si="138"/>
        <v/>
      </c>
      <c r="AP865" s="218"/>
      <c r="AQ865" s="219"/>
      <c r="AR865" s="217" t="str">
        <f t="shared" si="139"/>
        <v/>
      </c>
      <c r="AS865" s="217" t="str">
        <f t="shared" si="140"/>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217"/>
      <c r="CA865" s="217"/>
      <c r="CB865" s="217"/>
      <c r="CC865" s="217"/>
      <c r="CD865" s="217"/>
      <c r="CE865" s="217"/>
      <c r="CF865" s="186"/>
      <c r="CG865" s="186" t="str">
        <f t="shared" si="141"/>
        <v/>
      </c>
      <c r="CH865" s="101"/>
      <c r="CI865" s="101"/>
      <c r="CJ865" s="101"/>
      <c r="CK865" s="101"/>
      <c r="CL865" s="101"/>
      <c r="CM865" s="101"/>
      <c r="CN865" s="101"/>
      <c r="CO865" s="101"/>
      <c r="CP865" s="220" t="str">
        <f>IFERROR(ROUND((SUM(#REF!)),0),"")</f>
        <v/>
      </c>
      <c r="CQ865" s="216"/>
      <c r="CR865" s="222"/>
      <c r="CS865" s="198"/>
      <c r="CT865" s="198"/>
      <c r="CU865" s="198"/>
      <c r="CV865" s="198"/>
      <c r="CW865" s="222"/>
      <c r="CX865" s="272"/>
      <c r="CY865" s="272"/>
      <c r="CZ865" s="272"/>
      <c r="DA865" s="272"/>
      <c r="DB865" s="272"/>
      <c r="DC865" s="272"/>
      <c r="DD865" s="230" t="str">
        <f t="shared" si="142"/>
        <v/>
      </c>
      <c r="DE865" s="273">
        <f t="shared" si="143"/>
        <v>0</v>
      </c>
      <c r="DF865" s="14">
        <f t="shared" si="144"/>
        <v>0</v>
      </c>
      <c r="DG865" s="148" t="str">
        <f t="shared" si="145"/>
        <v/>
      </c>
      <c r="DH865" s="148" t="str">
        <f t="shared" si="146"/>
        <v/>
      </c>
      <c r="DI865" s="273" t="str">
        <f t="shared" si="147"/>
        <v/>
      </c>
      <c r="DJ865" s="264" t="str">
        <f t="shared" si="148"/>
        <v/>
      </c>
      <c r="DK865" s="195"/>
      <c r="DL865" s="14" t="str">
        <f>IFERROR(#REF!-AP865,"")</f>
        <v/>
      </c>
      <c r="DM865" s="195"/>
      <c r="DN865" s="274" t="str">
        <f>IFERROR(#REF!-M865,"")</f>
        <v/>
      </c>
      <c r="DO865" s="186" t="e">
        <f>IF(#REF!&gt;AQ865,0,1)</f>
        <v>#REF!</v>
      </c>
      <c r="DP865" s="186">
        <f t="shared" si="149"/>
        <v>1</v>
      </c>
      <c r="DQ865" s="186">
        <f t="shared" si="150"/>
        <v>1</v>
      </c>
    </row>
    <row r="866" spans="1:121" ht="20.25" hidden="1" customHeight="1" x14ac:dyDescent="0.2">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37"/>
        <v/>
      </c>
      <c r="AO866" s="271" t="str">
        <f t="shared" si="138"/>
        <v/>
      </c>
      <c r="AP866" s="218"/>
      <c r="AQ866" s="219"/>
      <c r="AR866" s="217" t="str">
        <f t="shared" si="139"/>
        <v/>
      </c>
      <c r="AS866" s="217" t="str">
        <f t="shared" si="140"/>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217"/>
      <c r="CA866" s="217"/>
      <c r="CB866" s="217"/>
      <c r="CC866" s="217"/>
      <c r="CD866" s="217"/>
      <c r="CE866" s="217"/>
      <c r="CF866" s="186"/>
      <c r="CG866" s="186" t="str">
        <f t="shared" si="141"/>
        <v/>
      </c>
      <c r="CH866" s="101"/>
      <c r="CI866" s="101"/>
      <c r="CJ866" s="101"/>
      <c r="CK866" s="101"/>
      <c r="CL866" s="101"/>
      <c r="CM866" s="101"/>
      <c r="CN866" s="101"/>
      <c r="CO866" s="101"/>
      <c r="CP866" s="220" t="str">
        <f>IFERROR(ROUND((SUM(#REF!)),0),"")</f>
        <v/>
      </c>
      <c r="CQ866" s="216"/>
      <c r="CR866" s="222"/>
      <c r="CS866" s="198"/>
      <c r="CT866" s="198"/>
      <c r="CU866" s="198"/>
      <c r="CV866" s="198"/>
      <c r="CW866" s="222"/>
      <c r="CX866" s="272"/>
      <c r="CY866" s="272"/>
      <c r="CZ866" s="272"/>
      <c r="DA866" s="272"/>
      <c r="DB866" s="272"/>
      <c r="DC866" s="272"/>
      <c r="DD866" s="230" t="str">
        <f t="shared" si="142"/>
        <v/>
      </c>
      <c r="DE866" s="273">
        <f t="shared" si="143"/>
        <v>0</v>
      </c>
      <c r="DF866" s="14">
        <f t="shared" si="144"/>
        <v>0</v>
      </c>
      <c r="DG866" s="148" t="str">
        <f t="shared" si="145"/>
        <v/>
      </c>
      <c r="DH866" s="148" t="str">
        <f t="shared" si="146"/>
        <v/>
      </c>
      <c r="DI866" s="273" t="str">
        <f t="shared" si="147"/>
        <v/>
      </c>
      <c r="DJ866" s="264" t="str">
        <f t="shared" si="148"/>
        <v/>
      </c>
      <c r="DK866" s="195"/>
      <c r="DL866" s="14" t="str">
        <f>IFERROR(#REF!-AP866,"")</f>
        <v/>
      </c>
      <c r="DM866" s="195"/>
      <c r="DN866" s="274" t="str">
        <f>IFERROR(#REF!-M866,"")</f>
        <v/>
      </c>
      <c r="DO866" s="186" t="e">
        <f>IF(#REF!&gt;AQ866,0,1)</f>
        <v>#REF!</v>
      </c>
      <c r="DP866" s="186">
        <f t="shared" si="149"/>
        <v>1</v>
      </c>
      <c r="DQ866" s="186">
        <f t="shared" si="150"/>
        <v>1</v>
      </c>
    </row>
    <row r="867" spans="1:121" ht="20.25" hidden="1" customHeight="1" x14ac:dyDescent="0.2">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37"/>
        <v/>
      </c>
      <c r="AO867" s="271" t="str">
        <f t="shared" si="138"/>
        <v/>
      </c>
      <c r="AP867" s="218"/>
      <c r="AQ867" s="219"/>
      <c r="AR867" s="217" t="str">
        <f t="shared" si="139"/>
        <v/>
      </c>
      <c r="AS867" s="217" t="str">
        <f t="shared" si="140"/>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217"/>
      <c r="CA867" s="217"/>
      <c r="CB867" s="217"/>
      <c r="CC867" s="217"/>
      <c r="CD867" s="217"/>
      <c r="CE867" s="217"/>
      <c r="CF867" s="186"/>
      <c r="CG867" s="186" t="str">
        <f t="shared" si="141"/>
        <v/>
      </c>
      <c r="CH867" s="101"/>
      <c r="CI867" s="101"/>
      <c r="CJ867" s="101"/>
      <c r="CK867" s="101"/>
      <c r="CL867" s="101"/>
      <c r="CM867" s="101"/>
      <c r="CN867" s="101"/>
      <c r="CO867" s="101"/>
      <c r="CP867" s="220" t="str">
        <f>IFERROR(ROUND((SUM(#REF!)),0),"")</f>
        <v/>
      </c>
      <c r="CQ867" s="216"/>
      <c r="CR867" s="222"/>
      <c r="CS867" s="198"/>
      <c r="CT867" s="198"/>
      <c r="CU867" s="198"/>
      <c r="CV867" s="198"/>
      <c r="CW867" s="222"/>
      <c r="CX867" s="272"/>
      <c r="CY867" s="272"/>
      <c r="CZ867" s="272"/>
      <c r="DA867" s="272"/>
      <c r="DB867" s="272"/>
      <c r="DC867" s="272"/>
      <c r="DD867" s="230" t="str">
        <f t="shared" si="142"/>
        <v/>
      </c>
      <c r="DE867" s="273">
        <f t="shared" si="143"/>
        <v>0</v>
      </c>
      <c r="DF867" s="14">
        <f t="shared" si="144"/>
        <v>0</v>
      </c>
      <c r="DG867" s="148" t="str">
        <f t="shared" si="145"/>
        <v/>
      </c>
      <c r="DH867" s="148" t="str">
        <f t="shared" si="146"/>
        <v/>
      </c>
      <c r="DI867" s="273" t="str">
        <f t="shared" si="147"/>
        <v/>
      </c>
      <c r="DJ867" s="264" t="str">
        <f t="shared" si="148"/>
        <v/>
      </c>
      <c r="DK867" s="195"/>
      <c r="DL867" s="14" t="str">
        <f>IFERROR(#REF!-AP867,"")</f>
        <v/>
      </c>
      <c r="DM867" s="195"/>
      <c r="DN867" s="274" t="str">
        <f>IFERROR(#REF!-M867,"")</f>
        <v/>
      </c>
      <c r="DO867" s="186" t="e">
        <f>IF(#REF!&gt;AQ867,0,1)</f>
        <v>#REF!</v>
      </c>
      <c r="DP867" s="186">
        <f t="shared" si="149"/>
        <v>1</v>
      </c>
      <c r="DQ867" s="186">
        <f t="shared" si="150"/>
        <v>1</v>
      </c>
    </row>
    <row r="868" spans="1:121" ht="20.25" hidden="1" customHeight="1" x14ac:dyDescent="0.2">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37"/>
        <v/>
      </c>
      <c r="AO868" s="271" t="str">
        <f t="shared" si="138"/>
        <v/>
      </c>
      <c r="AP868" s="218"/>
      <c r="AQ868" s="219"/>
      <c r="AR868" s="217" t="str">
        <f t="shared" si="139"/>
        <v/>
      </c>
      <c r="AS868" s="217" t="str">
        <f t="shared" si="140"/>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217"/>
      <c r="CA868" s="217"/>
      <c r="CB868" s="217"/>
      <c r="CC868" s="217"/>
      <c r="CD868" s="217"/>
      <c r="CE868" s="217"/>
      <c r="CF868" s="186"/>
      <c r="CG868" s="186" t="str">
        <f t="shared" si="141"/>
        <v/>
      </c>
      <c r="CH868" s="101"/>
      <c r="CI868" s="101"/>
      <c r="CJ868" s="101"/>
      <c r="CK868" s="101"/>
      <c r="CL868" s="101"/>
      <c r="CM868" s="101"/>
      <c r="CN868" s="101"/>
      <c r="CO868" s="101"/>
      <c r="CP868" s="220" t="str">
        <f>IFERROR(ROUND((SUM(#REF!)),0),"")</f>
        <v/>
      </c>
      <c r="CQ868" s="216"/>
      <c r="CR868" s="222"/>
      <c r="CS868" s="198"/>
      <c r="CT868" s="198"/>
      <c r="CU868" s="198"/>
      <c r="CV868" s="198"/>
      <c r="CW868" s="222"/>
      <c r="CX868" s="272"/>
      <c r="CY868" s="272"/>
      <c r="CZ868" s="272"/>
      <c r="DA868" s="272"/>
      <c r="DB868" s="272"/>
      <c r="DC868" s="272"/>
      <c r="DD868" s="230" t="str">
        <f t="shared" si="142"/>
        <v/>
      </c>
      <c r="DE868" s="273">
        <f t="shared" si="143"/>
        <v>0</v>
      </c>
      <c r="DF868" s="14">
        <f t="shared" si="144"/>
        <v>0</v>
      </c>
      <c r="DG868" s="148" t="str">
        <f t="shared" si="145"/>
        <v/>
      </c>
      <c r="DH868" s="148" t="str">
        <f t="shared" si="146"/>
        <v/>
      </c>
      <c r="DI868" s="273" t="str">
        <f t="shared" si="147"/>
        <v/>
      </c>
      <c r="DJ868" s="264" t="str">
        <f t="shared" si="148"/>
        <v/>
      </c>
      <c r="DK868" s="195"/>
      <c r="DL868" s="14" t="str">
        <f>IFERROR(#REF!-AP868,"")</f>
        <v/>
      </c>
      <c r="DM868" s="195"/>
      <c r="DN868" s="274" t="str">
        <f>IFERROR(#REF!-M868,"")</f>
        <v/>
      </c>
      <c r="DO868" s="186" t="e">
        <f>IF(#REF!&gt;AQ868,0,1)</f>
        <v>#REF!</v>
      </c>
      <c r="DP868" s="186">
        <f t="shared" si="149"/>
        <v>1</v>
      </c>
      <c r="DQ868" s="186">
        <f t="shared" si="150"/>
        <v>1</v>
      </c>
    </row>
    <row r="869" spans="1:121" ht="20.25" hidden="1" customHeight="1" x14ac:dyDescent="0.2">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37"/>
        <v/>
      </c>
      <c r="AO869" s="271" t="str">
        <f t="shared" si="138"/>
        <v/>
      </c>
      <c r="AP869" s="218"/>
      <c r="AQ869" s="219"/>
      <c r="AR869" s="217" t="str">
        <f t="shared" si="139"/>
        <v/>
      </c>
      <c r="AS869" s="217" t="str">
        <f t="shared" si="140"/>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217"/>
      <c r="CA869" s="217"/>
      <c r="CB869" s="217"/>
      <c r="CC869" s="217"/>
      <c r="CD869" s="217"/>
      <c r="CE869" s="217"/>
      <c r="CF869" s="186"/>
      <c r="CG869" s="186" t="str">
        <f t="shared" si="141"/>
        <v/>
      </c>
      <c r="CH869" s="101"/>
      <c r="CI869" s="101"/>
      <c r="CJ869" s="101"/>
      <c r="CK869" s="101"/>
      <c r="CL869" s="101"/>
      <c r="CM869" s="101"/>
      <c r="CN869" s="101"/>
      <c r="CO869" s="101"/>
      <c r="CP869" s="220" t="str">
        <f>IFERROR(ROUND((SUM(#REF!)),0),"")</f>
        <v/>
      </c>
      <c r="CQ869" s="216"/>
      <c r="CR869" s="222"/>
      <c r="CS869" s="198"/>
      <c r="CT869" s="198"/>
      <c r="CU869" s="198"/>
      <c r="CV869" s="198"/>
      <c r="CW869" s="222"/>
      <c r="CX869" s="272"/>
      <c r="CY869" s="272"/>
      <c r="CZ869" s="272"/>
      <c r="DA869" s="272"/>
      <c r="DB869" s="272"/>
      <c r="DC869" s="272"/>
      <c r="DD869" s="230" t="str">
        <f t="shared" si="142"/>
        <v/>
      </c>
      <c r="DE869" s="273">
        <f t="shared" si="143"/>
        <v>0</v>
      </c>
      <c r="DF869" s="14">
        <f t="shared" si="144"/>
        <v>0</v>
      </c>
      <c r="DG869" s="148" t="str">
        <f t="shared" si="145"/>
        <v/>
      </c>
      <c r="DH869" s="148" t="str">
        <f t="shared" si="146"/>
        <v/>
      </c>
      <c r="DI869" s="273" t="str">
        <f t="shared" si="147"/>
        <v/>
      </c>
      <c r="DJ869" s="264" t="str">
        <f t="shared" si="148"/>
        <v/>
      </c>
      <c r="DK869" s="195"/>
      <c r="DL869" s="14" t="str">
        <f>IFERROR(#REF!-AP869,"")</f>
        <v/>
      </c>
      <c r="DM869" s="195"/>
      <c r="DN869" s="274" t="str">
        <f>IFERROR(#REF!-M869,"")</f>
        <v/>
      </c>
      <c r="DO869" s="186" t="e">
        <f>IF(#REF!&gt;AQ869,0,1)</f>
        <v>#REF!</v>
      </c>
      <c r="DP869" s="186">
        <f t="shared" si="149"/>
        <v>1</v>
      </c>
      <c r="DQ869" s="186">
        <f t="shared" si="150"/>
        <v>1</v>
      </c>
    </row>
    <row r="870" spans="1:121" ht="20.25" hidden="1" customHeight="1" x14ac:dyDescent="0.2">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37"/>
        <v/>
      </c>
      <c r="AO870" s="271" t="str">
        <f t="shared" si="138"/>
        <v/>
      </c>
      <c r="AP870" s="218"/>
      <c r="AQ870" s="219"/>
      <c r="AR870" s="217" t="str">
        <f t="shared" si="139"/>
        <v/>
      </c>
      <c r="AS870" s="217" t="str">
        <f t="shared" si="140"/>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217"/>
      <c r="CA870" s="217"/>
      <c r="CB870" s="217"/>
      <c r="CC870" s="217"/>
      <c r="CD870" s="217"/>
      <c r="CE870" s="217"/>
      <c r="CF870" s="186"/>
      <c r="CG870" s="186" t="str">
        <f t="shared" si="141"/>
        <v/>
      </c>
      <c r="CH870" s="101"/>
      <c r="CI870" s="101"/>
      <c r="CJ870" s="101"/>
      <c r="CK870" s="101"/>
      <c r="CL870" s="101"/>
      <c r="CM870" s="101"/>
      <c r="CN870" s="101"/>
      <c r="CO870" s="101"/>
      <c r="CP870" s="220" t="str">
        <f>IFERROR(ROUND((SUM(#REF!)),0),"")</f>
        <v/>
      </c>
      <c r="CQ870" s="216"/>
      <c r="CR870" s="222"/>
      <c r="CS870" s="198"/>
      <c r="CT870" s="198"/>
      <c r="CU870" s="198"/>
      <c r="CV870" s="198"/>
      <c r="CW870" s="222"/>
      <c r="CX870" s="272"/>
      <c r="CY870" s="272"/>
      <c r="CZ870" s="272"/>
      <c r="DA870" s="272"/>
      <c r="DB870" s="272"/>
      <c r="DC870" s="272"/>
      <c r="DD870" s="230" t="str">
        <f t="shared" si="142"/>
        <v/>
      </c>
      <c r="DE870" s="273">
        <f t="shared" si="143"/>
        <v>0</v>
      </c>
      <c r="DF870" s="14">
        <f t="shared" si="144"/>
        <v>0</v>
      </c>
      <c r="DG870" s="148" t="str">
        <f t="shared" si="145"/>
        <v/>
      </c>
      <c r="DH870" s="148" t="str">
        <f t="shared" si="146"/>
        <v/>
      </c>
      <c r="DI870" s="273" t="str">
        <f t="shared" si="147"/>
        <v/>
      </c>
      <c r="DJ870" s="264" t="str">
        <f t="shared" si="148"/>
        <v/>
      </c>
      <c r="DK870" s="195"/>
      <c r="DL870" s="14" t="str">
        <f>IFERROR(#REF!-AP870,"")</f>
        <v/>
      </c>
      <c r="DM870" s="195"/>
      <c r="DN870" s="274" t="str">
        <f>IFERROR(#REF!-M870,"")</f>
        <v/>
      </c>
      <c r="DO870" s="186" t="e">
        <f>IF(#REF!&gt;AQ870,0,1)</f>
        <v>#REF!</v>
      </c>
      <c r="DP870" s="186">
        <f t="shared" si="149"/>
        <v>1</v>
      </c>
      <c r="DQ870" s="186">
        <f t="shared" si="150"/>
        <v>1</v>
      </c>
    </row>
    <row r="871" spans="1:121" ht="20.25" hidden="1" customHeight="1" x14ac:dyDescent="0.2">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37"/>
        <v/>
      </c>
      <c r="AO871" s="271" t="str">
        <f t="shared" si="138"/>
        <v/>
      </c>
      <c r="AP871" s="218"/>
      <c r="AQ871" s="219"/>
      <c r="AR871" s="217" t="str">
        <f t="shared" si="139"/>
        <v/>
      </c>
      <c r="AS871" s="217" t="str">
        <f t="shared" si="140"/>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217"/>
      <c r="CA871" s="217"/>
      <c r="CB871" s="217"/>
      <c r="CC871" s="217"/>
      <c r="CD871" s="217"/>
      <c r="CE871" s="217"/>
      <c r="CF871" s="186"/>
      <c r="CG871" s="186" t="str">
        <f t="shared" si="141"/>
        <v/>
      </c>
      <c r="CH871" s="101"/>
      <c r="CI871" s="101"/>
      <c r="CJ871" s="101"/>
      <c r="CK871" s="101"/>
      <c r="CL871" s="101"/>
      <c r="CM871" s="101"/>
      <c r="CN871" s="101"/>
      <c r="CO871" s="101"/>
      <c r="CP871" s="220" t="str">
        <f>IFERROR(ROUND((SUM(#REF!)),0),"")</f>
        <v/>
      </c>
      <c r="CQ871" s="216"/>
      <c r="CR871" s="222"/>
      <c r="CS871" s="198"/>
      <c r="CT871" s="198"/>
      <c r="CU871" s="198"/>
      <c r="CV871" s="198"/>
      <c r="CW871" s="222"/>
      <c r="CX871" s="272"/>
      <c r="CY871" s="272"/>
      <c r="CZ871" s="272"/>
      <c r="DA871" s="272"/>
      <c r="DB871" s="272"/>
      <c r="DC871" s="272"/>
      <c r="DD871" s="230" t="str">
        <f t="shared" si="142"/>
        <v/>
      </c>
      <c r="DE871" s="273">
        <f t="shared" si="143"/>
        <v>0</v>
      </c>
      <c r="DF871" s="14">
        <f t="shared" si="144"/>
        <v>0</v>
      </c>
      <c r="DG871" s="148" t="str">
        <f t="shared" si="145"/>
        <v/>
      </c>
      <c r="DH871" s="148" t="str">
        <f t="shared" si="146"/>
        <v/>
      </c>
      <c r="DI871" s="273" t="str">
        <f t="shared" si="147"/>
        <v/>
      </c>
      <c r="DJ871" s="264" t="str">
        <f t="shared" si="148"/>
        <v/>
      </c>
      <c r="DK871" s="195"/>
      <c r="DL871" s="14" t="str">
        <f>IFERROR(#REF!-AP871,"")</f>
        <v/>
      </c>
      <c r="DM871" s="195"/>
      <c r="DN871" s="274" t="str">
        <f>IFERROR(#REF!-M871,"")</f>
        <v/>
      </c>
      <c r="DO871" s="186" t="e">
        <f>IF(#REF!&gt;AQ871,0,1)</f>
        <v>#REF!</v>
      </c>
      <c r="DP871" s="186">
        <f t="shared" si="149"/>
        <v>1</v>
      </c>
      <c r="DQ871" s="186">
        <f t="shared" si="150"/>
        <v>1</v>
      </c>
    </row>
    <row r="872" spans="1:121" ht="20.25" hidden="1" customHeight="1" x14ac:dyDescent="0.2">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37"/>
        <v/>
      </c>
      <c r="AO872" s="271" t="str">
        <f t="shared" si="138"/>
        <v/>
      </c>
      <c r="AP872" s="218"/>
      <c r="AQ872" s="219"/>
      <c r="AR872" s="217" t="str">
        <f t="shared" si="139"/>
        <v/>
      </c>
      <c r="AS872" s="217" t="str">
        <f t="shared" si="140"/>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217"/>
      <c r="CA872" s="217"/>
      <c r="CB872" s="217"/>
      <c r="CC872" s="217"/>
      <c r="CD872" s="217"/>
      <c r="CE872" s="217"/>
      <c r="CF872" s="186"/>
      <c r="CG872" s="186" t="str">
        <f t="shared" si="141"/>
        <v/>
      </c>
      <c r="CH872" s="101"/>
      <c r="CI872" s="101"/>
      <c r="CJ872" s="101"/>
      <c r="CK872" s="101"/>
      <c r="CL872" s="101"/>
      <c r="CM872" s="101"/>
      <c r="CN872" s="101"/>
      <c r="CO872" s="101"/>
      <c r="CP872" s="220" t="str">
        <f>IFERROR(ROUND((SUM(#REF!)),0),"")</f>
        <v/>
      </c>
      <c r="CQ872" s="216"/>
      <c r="CR872" s="222"/>
      <c r="CS872" s="198"/>
      <c r="CT872" s="198"/>
      <c r="CU872" s="198"/>
      <c r="CV872" s="198"/>
      <c r="CW872" s="222"/>
      <c r="CX872" s="272"/>
      <c r="CY872" s="272"/>
      <c r="CZ872" s="272"/>
      <c r="DA872" s="272"/>
      <c r="DB872" s="272"/>
      <c r="DC872" s="272"/>
      <c r="DD872" s="230" t="str">
        <f t="shared" si="142"/>
        <v/>
      </c>
      <c r="DE872" s="273">
        <f t="shared" si="143"/>
        <v>0</v>
      </c>
      <c r="DF872" s="14">
        <f t="shared" si="144"/>
        <v>0</v>
      </c>
      <c r="DG872" s="148" t="str">
        <f t="shared" si="145"/>
        <v/>
      </c>
      <c r="DH872" s="148" t="str">
        <f t="shared" si="146"/>
        <v/>
      </c>
      <c r="DI872" s="273" t="str">
        <f t="shared" si="147"/>
        <v/>
      </c>
      <c r="DJ872" s="264" t="str">
        <f t="shared" si="148"/>
        <v/>
      </c>
      <c r="DK872" s="195"/>
      <c r="DL872" s="14" t="str">
        <f>IFERROR(#REF!-AP872,"")</f>
        <v/>
      </c>
      <c r="DM872" s="195"/>
      <c r="DN872" s="274" t="str">
        <f>IFERROR(#REF!-M872,"")</f>
        <v/>
      </c>
      <c r="DO872" s="186" t="e">
        <f>IF(#REF!&gt;AQ872,0,1)</f>
        <v>#REF!</v>
      </c>
      <c r="DP872" s="186">
        <f t="shared" si="149"/>
        <v>1</v>
      </c>
      <c r="DQ872" s="186">
        <f t="shared" si="150"/>
        <v>1</v>
      </c>
    </row>
    <row r="873" spans="1:121" ht="20.25" hidden="1" customHeight="1" x14ac:dyDescent="0.2">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37"/>
        <v/>
      </c>
      <c r="AO873" s="271" t="str">
        <f t="shared" si="138"/>
        <v/>
      </c>
      <c r="AP873" s="218"/>
      <c r="AQ873" s="219"/>
      <c r="AR873" s="217" t="str">
        <f t="shared" si="139"/>
        <v/>
      </c>
      <c r="AS873" s="217" t="str">
        <f t="shared" si="140"/>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217"/>
      <c r="CA873" s="217"/>
      <c r="CB873" s="217"/>
      <c r="CC873" s="217"/>
      <c r="CD873" s="217"/>
      <c r="CE873" s="217"/>
      <c r="CF873" s="186"/>
      <c r="CG873" s="186" t="str">
        <f t="shared" si="141"/>
        <v/>
      </c>
      <c r="CH873" s="101"/>
      <c r="CI873" s="101"/>
      <c r="CJ873" s="101"/>
      <c r="CK873" s="101"/>
      <c r="CL873" s="101"/>
      <c r="CM873" s="101"/>
      <c r="CN873" s="101"/>
      <c r="CO873" s="101"/>
      <c r="CP873" s="220" t="str">
        <f>IFERROR(ROUND((SUM(#REF!)),0),"")</f>
        <v/>
      </c>
      <c r="CQ873" s="216"/>
      <c r="CR873" s="222"/>
      <c r="CS873" s="198"/>
      <c r="CT873" s="198"/>
      <c r="CU873" s="198"/>
      <c r="CV873" s="198"/>
      <c r="CW873" s="222"/>
      <c r="CX873" s="272"/>
      <c r="CY873" s="272"/>
      <c r="CZ873" s="272"/>
      <c r="DA873" s="272"/>
      <c r="DB873" s="272"/>
      <c r="DC873" s="272"/>
      <c r="DD873" s="230" t="str">
        <f t="shared" si="142"/>
        <v/>
      </c>
      <c r="DE873" s="273">
        <f t="shared" si="143"/>
        <v>0</v>
      </c>
      <c r="DF873" s="14">
        <f t="shared" si="144"/>
        <v>0</v>
      </c>
      <c r="DG873" s="148" t="str">
        <f t="shared" si="145"/>
        <v/>
      </c>
      <c r="DH873" s="148" t="str">
        <f t="shared" si="146"/>
        <v/>
      </c>
      <c r="DI873" s="273" t="str">
        <f t="shared" si="147"/>
        <v/>
      </c>
      <c r="DJ873" s="264" t="str">
        <f t="shared" si="148"/>
        <v/>
      </c>
      <c r="DK873" s="195"/>
      <c r="DL873" s="14" t="str">
        <f>IFERROR(#REF!-AP873,"")</f>
        <v/>
      </c>
      <c r="DM873" s="195"/>
      <c r="DN873" s="274" t="str">
        <f>IFERROR(#REF!-M873,"")</f>
        <v/>
      </c>
      <c r="DO873" s="186" t="e">
        <f>IF(#REF!&gt;AQ873,0,1)</f>
        <v>#REF!</v>
      </c>
      <c r="DP873" s="186">
        <f t="shared" si="149"/>
        <v>1</v>
      </c>
      <c r="DQ873" s="186">
        <f t="shared" si="150"/>
        <v>1</v>
      </c>
    </row>
    <row r="874" spans="1:121" ht="20.25" hidden="1" customHeight="1" x14ac:dyDescent="0.2">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37"/>
        <v/>
      </c>
      <c r="AO874" s="271" t="str">
        <f t="shared" si="138"/>
        <v/>
      </c>
      <c r="AP874" s="218"/>
      <c r="AQ874" s="219"/>
      <c r="AR874" s="217" t="str">
        <f t="shared" si="139"/>
        <v/>
      </c>
      <c r="AS874" s="217" t="str">
        <f t="shared" si="140"/>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217"/>
      <c r="CA874" s="217"/>
      <c r="CB874" s="217"/>
      <c r="CC874" s="217"/>
      <c r="CD874" s="217"/>
      <c r="CE874" s="217"/>
      <c r="CF874" s="186"/>
      <c r="CG874" s="186" t="str">
        <f t="shared" si="141"/>
        <v/>
      </c>
      <c r="CH874" s="101"/>
      <c r="CI874" s="101"/>
      <c r="CJ874" s="101"/>
      <c r="CK874" s="101"/>
      <c r="CL874" s="101"/>
      <c r="CM874" s="101"/>
      <c r="CN874" s="101"/>
      <c r="CO874" s="101"/>
      <c r="CP874" s="220" t="str">
        <f>IFERROR(ROUND((SUM(#REF!)),0),"")</f>
        <v/>
      </c>
      <c r="CQ874" s="216"/>
      <c r="CR874" s="222"/>
      <c r="CS874" s="198"/>
      <c r="CT874" s="198"/>
      <c r="CU874" s="198"/>
      <c r="CV874" s="198"/>
      <c r="CW874" s="222"/>
      <c r="CX874" s="272"/>
      <c r="CY874" s="272"/>
      <c r="CZ874" s="272"/>
      <c r="DA874" s="272"/>
      <c r="DB874" s="272"/>
      <c r="DC874" s="272"/>
      <c r="DD874" s="230" t="str">
        <f t="shared" si="142"/>
        <v/>
      </c>
      <c r="DE874" s="273">
        <f t="shared" si="143"/>
        <v>0</v>
      </c>
      <c r="DF874" s="14">
        <f t="shared" si="144"/>
        <v>0</v>
      </c>
      <c r="DG874" s="148" t="str">
        <f t="shared" si="145"/>
        <v/>
      </c>
      <c r="DH874" s="148" t="str">
        <f t="shared" si="146"/>
        <v/>
      </c>
      <c r="DI874" s="273" t="str">
        <f t="shared" si="147"/>
        <v/>
      </c>
      <c r="DJ874" s="264" t="str">
        <f t="shared" si="148"/>
        <v/>
      </c>
      <c r="DK874" s="195"/>
      <c r="DL874" s="14" t="str">
        <f>IFERROR(#REF!-AP874,"")</f>
        <v/>
      </c>
      <c r="DM874" s="195"/>
      <c r="DN874" s="274" t="str">
        <f>IFERROR(#REF!-M874,"")</f>
        <v/>
      </c>
      <c r="DO874" s="186" t="e">
        <f>IF(#REF!&gt;AQ874,0,1)</f>
        <v>#REF!</v>
      </c>
      <c r="DP874" s="186">
        <f t="shared" si="149"/>
        <v>1</v>
      </c>
      <c r="DQ874" s="186">
        <f t="shared" si="150"/>
        <v>1</v>
      </c>
    </row>
    <row r="875" spans="1:121" ht="20.25" hidden="1" customHeight="1" x14ac:dyDescent="0.2">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37"/>
        <v/>
      </c>
      <c r="AO875" s="271" t="str">
        <f t="shared" si="138"/>
        <v/>
      </c>
      <c r="AP875" s="218"/>
      <c r="AQ875" s="219"/>
      <c r="AR875" s="217" t="str">
        <f t="shared" si="139"/>
        <v/>
      </c>
      <c r="AS875" s="217" t="str">
        <f t="shared" si="140"/>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217"/>
      <c r="CA875" s="217"/>
      <c r="CB875" s="217"/>
      <c r="CC875" s="217"/>
      <c r="CD875" s="217"/>
      <c r="CE875" s="217"/>
      <c r="CF875" s="186"/>
      <c r="CG875" s="186" t="str">
        <f t="shared" si="141"/>
        <v/>
      </c>
      <c r="CH875" s="101"/>
      <c r="CI875" s="101"/>
      <c r="CJ875" s="101"/>
      <c r="CK875" s="101"/>
      <c r="CL875" s="101"/>
      <c r="CM875" s="101"/>
      <c r="CN875" s="101"/>
      <c r="CO875" s="101"/>
      <c r="CP875" s="220" t="str">
        <f>IFERROR(ROUND((SUM(#REF!)),0),"")</f>
        <v/>
      </c>
      <c r="CQ875" s="216"/>
      <c r="CR875" s="222"/>
      <c r="CS875" s="198"/>
      <c r="CT875" s="198"/>
      <c r="CU875" s="198"/>
      <c r="CV875" s="198"/>
      <c r="CW875" s="222"/>
      <c r="CX875" s="272"/>
      <c r="CY875" s="272"/>
      <c r="CZ875" s="272"/>
      <c r="DA875" s="272"/>
      <c r="DB875" s="272"/>
      <c r="DC875" s="272"/>
      <c r="DD875" s="230" t="str">
        <f t="shared" si="142"/>
        <v/>
      </c>
      <c r="DE875" s="273">
        <f t="shared" si="143"/>
        <v>0</v>
      </c>
      <c r="DF875" s="14">
        <f t="shared" si="144"/>
        <v>0</v>
      </c>
      <c r="DG875" s="148" t="str">
        <f t="shared" si="145"/>
        <v/>
      </c>
      <c r="DH875" s="148" t="str">
        <f t="shared" si="146"/>
        <v/>
      </c>
      <c r="DI875" s="273" t="str">
        <f t="shared" si="147"/>
        <v/>
      </c>
      <c r="DJ875" s="264" t="str">
        <f t="shared" si="148"/>
        <v/>
      </c>
      <c r="DK875" s="195"/>
      <c r="DL875" s="14" t="str">
        <f>IFERROR(#REF!-AP875,"")</f>
        <v/>
      </c>
      <c r="DM875" s="195"/>
      <c r="DN875" s="274" t="str">
        <f>IFERROR(#REF!-M875,"")</f>
        <v/>
      </c>
      <c r="DO875" s="186" t="e">
        <f>IF(#REF!&gt;AQ875,0,1)</f>
        <v>#REF!</v>
      </c>
      <c r="DP875" s="186">
        <f t="shared" si="149"/>
        <v>1</v>
      </c>
      <c r="DQ875" s="186">
        <f t="shared" si="150"/>
        <v>1</v>
      </c>
    </row>
    <row r="876" spans="1:121" ht="20.25" hidden="1" customHeight="1" x14ac:dyDescent="0.2">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37"/>
        <v/>
      </c>
      <c r="AO876" s="271" t="str">
        <f t="shared" si="138"/>
        <v/>
      </c>
      <c r="AP876" s="218"/>
      <c r="AQ876" s="219"/>
      <c r="AR876" s="217" t="str">
        <f t="shared" si="139"/>
        <v/>
      </c>
      <c r="AS876" s="217" t="str">
        <f t="shared" si="140"/>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217"/>
      <c r="CA876" s="217"/>
      <c r="CB876" s="217"/>
      <c r="CC876" s="217"/>
      <c r="CD876" s="217"/>
      <c r="CE876" s="217"/>
      <c r="CF876" s="186"/>
      <c r="CG876" s="186" t="str">
        <f t="shared" si="141"/>
        <v/>
      </c>
      <c r="CH876" s="101"/>
      <c r="CI876" s="101"/>
      <c r="CJ876" s="101"/>
      <c r="CK876" s="101"/>
      <c r="CL876" s="101"/>
      <c r="CM876" s="101"/>
      <c r="CN876" s="101"/>
      <c r="CO876" s="101"/>
      <c r="CP876" s="220" t="str">
        <f>IFERROR(ROUND((SUM(#REF!)),0),"")</f>
        <v/>
      </c>
      <c r="CQ876" s="216"/>
      <c r="CR876" s="222"/>
      <c r="CS876" s="198"/>
      <c r="CT876" s="198"/>
      <c r="CU876" s="198"/>
      <c r="CV876" s="198"/>
      <c r="CW876" s="222"/>
      <c r="CX876" s="272"/>
      <c r="CY876" s="272"/>
      <c r="CZ876" s="272"/>
      <c r="DA876" s="272"/>
      <c r="DB876" s="272"/>
      <c r="DC876" s="272"/>
      <c r="DD876" s="230" t="str">
        <f t="shared" si="142"/>
        <v/>
      </c>
      <c r="DE876" s="273">
        <f t="shared" si="143"/>
        <v>0</v>
      </c>
      <c r="DF876" s="14">
        <f t="shared" si="144"/>
        <v>0</v>
      </c>
      <c r="DG876" s="148" t="str">
        <f t="shared" si="145"/>
        <v/>
      </c>
      <c r="DH876" s="148" t="str">
        <f t="shared" si="146"/>
        <v/>
      </c>
      <c r="DI876" s="273" t="str">
        <f t="shared" si="147"/>
        <v/>
      </c>
      <c r="DJ876" s="264" t="str">
        <f t="shared" si="148"/>
        <v/>
      </c>
      <c r="DK876" s="195"/>
      <c r="DL876" s="14" t="str">
        <f>IFERROR(#REF!-AP876,"")</f>
        <v/>
      </c>
      <c r="DM876" s="195"/>
      <c r="DN876" s="274" t="str">
        <f>IFERROR(#REF!-M876,"")</f>
        <v/>
      </c>
      <c r="DO876" s="186" t="e">
        <f>IF(#REF!&gt;AQ876,0,1)</f>
        <v>#REF!</v>
      </c>
      <c r="DP876" s="186">
        <f t="shared" si="149"/>
        <v>1</v>
      </c>
      <c r="DQ876" s="186">
        <f t="shared" si="150"/>
        <v>1</v>
      </c>
    </row>
    <row r="877" spans="1:121" ht="20.25" hidden="1" customHeight="1" x14ac:dyDescent="0.2">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37"/>
        <v/>
      </c>
      <c r="AO877" s="271" t="str">
        <f t="shared" si="138"/>
        <v/>
      </c>
      <c r="AP877" s="218"/>
      <c r="AQ877" s="219"/>
      <c r="AR877" s="217" t="str">
        <f t="shared" si="139"/>
        <v/>
      </c>
      <c r="AS877" s="217" t="str">
        <f t="shared" si="140"/>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217"/>
      <c r="CA877" s="217"/>
      <c r="CB877" s="217"/>
      <c r="CC877" s="217"/>
      <c r="CD877" s="217"/>
      <c r="CE877" s="217"/>
      <c r="CF877" s="186"/>
      <c r="CG877" s="186" t="str">
        <f t="shared" si="141"/>
        <v/>
      </c>
      <c r="CH877" s="101"/>
      <c r="CI877" s="101"/>
      <c r="CJ877" s="101"/>
      <c r="CK877" s="101"/>
      <c r="CL877" s="101"/>
      <c r="CM877" s="101"/>
      <c r="CN877" s="101"/>
      <c r="CO877" s="101"/>
      <c r="CP877" s="220" t="str">
        <f>IFERROR(ROUND((SUM(#REF!)),0),"")</f>
        <v/>
      </c>
      <c r="CQ877" s="216"/>
      <c r="CR877" s="222"/>
      <c r="CS877" s="198"/>
      <c r="CT877" s="198"/>
      <c r="CU877" s="198"/>
      <c r="CV877" s="198"/>
      <c r="CW877" s="222"/>
      <c r="CX877" s="272"/>
      <c r="CY877" s="272"/>
      <c r="CZ877" s="272"/>
      <c r="DA877" s="272"/>
      <c r="DB877" s="272"/>
      <c r="DC877" s="272"/>
      <c r="DD877" s="230" t="str">
        <f t="shared" si="142"/>
        <v/>
      </c>
      <c r="DE877" s="273">
        <f t="shared" si="143"/>
        <v>0</v>
      </c>
      <c r="DF877" s="14">
        <f t="shared" si="144"/>
        <v>0</v>
      </c>
      <c r="DG877" s="148" t="str">
        <f t="shared" si="145"/>
        <v/>
      </c>
      <c r="DH877" s="148" t="str">
        <f t="shared" si="146"/>
        <v/>
      </c>
      <c r="DI877" s="273" t="str">
        <f t="shared" si="147"/>
        <v/>
      </c>
      <c r="DJ877" s="264" t="str">
        <f t="shared" si="148"/>
        <v/>
      </c>
      <c r="DK877" s="195"/>
      <c r="DL877" s="14" t="str">
        <f>IFERROR(#REF!-AP877,"")</f>
        <v/>
      </c>
      <c r="DM877" s="195"/>
      <c r="DN877" s="274" t="str">
        <f>IFERROR(#REF!-M877,"")</f>
        <v/>
      </c>
      <c r="DO877" s="186" t="e">
        <f>IF(#REF!&gt;AQ877,0,1)</f>
        <v>#REF!</v>
      </c>
      <c r="DP877" s="186">
        <f t="shared" si="149"/>
        <v>1</v>
      </c>
      <c r="DQ877" s="186">
        <f t="shared" si="150"/>
        <v>1</v>
      </c>
    </row>
    <row r="878" spans="1:121" ht="20.25" hidden="1" customHeight="1" x14ac:dyDescent="0.2">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37"/>
        <v/>
      </c>
      <c r="AO878" s="271" t="str">
        <f t="shared" si="138"/>
        <v/>
      </c>
      <c r="AP878" s="218"/>
      <c r="AQ878" s="219"/>
      <c r="AR878" s="217" t="str">
        <f t="shared" si="139"/>
        <v/>
      </c>
      <c r="AS878" s="217" t="str">
        <f t="shared" si="140"/>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217"/>
      <c r="CA878" s="217"/>
      <c r="CB878" s="217"/>
      <c r="CC878" s="217"/>
      <c r="CD878" s="217"/>
      <c r="CE878" s="217"/>
      <c r="CF878" s="186"/>
      <c r="CG878" s="186" t="str">
        <f t="shared" si="141"/>
        <v/>
      </c>
      <c r="CH878" s="101"/>
      <c r="CI878" s="101"/>
      <c r="CJ878" s="101"/>
      <c r="CK878" s="101"/>
      <c r="CL878" s="101"/>
      <c r="CM878" s="101"/>
      <c r="CN878" s="101"/>
      <c r="CO878" s="101"/>
      <c r="CP878" s="220" t="str">
        <f>IFERROR(ROUND((SUM(#REF!)),0),"")</f>
        <v/>
      </c>
      <c r="CQ878" s="216"/>
      <c r="CR878" s="222"/>
      <c r="CS878" s="198"/>
      <c r="CT878" s="198"/>
      <c r="CU878" s="198"/>
      <c r="CV878" s="198"/>
      <c r="CW878" s="222"/>
      <c r="CX878" s="272"/>
      <c r="CY878" s="272"/>
      <c r="CZ878" s="272"/>
      <c r="DA878" s="272"/>
      <c r="DB878" s="272"/>
      <c r="DC878" s="272"/>
      <c r="DD878" s="230" t="str">
        <f t="shared" si="142"/>
        <v/>
      </c>
      <c r="DE878" s="273">
        <f t="shared" si="143"/>
        <v>0</v>
      </c>
      <c r="DF878" s="14">
        <f t="shared" si="144"/>
        <v>0</v>
      </c>
      <c r="DG878" s="148" t="str">
        <f t="shared" si="145"/>
        <v/>
      </c>
      <c r="DH878" s="148" t="str">
        <f t="shared" si="146"/>
        <v/>
      </c>
      <c r="DI878" s="273" t="str">
        <f t="shared" si="147"/>
        <v/>
      </c>
      <c r="DJ878" s="264" t="str">
        <f t="shared" si="148"/>
        <v/>
      </c>
      <c r="DK878" s="195"/>
      <c r="DL878" s="14" t="str">
        <f>IFERROR(#REF!-AP878,"")</f>
        <v/>
      </c>
      <c r="DM878" s="195"/>
      <c r="DN878" s="274" t="str">
        <f>IFERROR(#REF!-M878,"")</f>
        <v/>
      </c>
      <c r="DO878" s="186" t="e">
        <f>IF(#REF!&gt;AQ878,0,1)</f>
        <v>#REF!</v>
      </c>
      <c r="DP878" s="186">
        <f t="shared" si="149"/>
        <v>1</v>
      </c>
      <c r="DQ878" s="186">
        <f t="shared" si="150"/>
        <v>1</v>
      </c>
    </row>
    <row r="879" spans="1:121" ht="20.25" hidden="1" customHeight="1" x14ac:dyDescent="0.2">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37"/>
        <v/>
      </c>
      <c r="AO879" s="271" t="str">
        <f t="shared" si="138"/>
        <v/>
      </c>
      <c r="AP879" s="218"/>
      <c r="AQ879" s="219"/>
      <c r="AR879" s="217" t="str">
        <f t="shared" si="139"/>
        <v/>
      </c>
      <c r="AS879" s="217" t="str">
        <f t="shared" si="140"/>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217"/>
      <c r="CA879" s="217"/>
      <c r="CB879" s="217"/>
      <c r="CC879" s="217"/>
      <c r="CD879" s="217"/>
      <c r="CE879" s="217"/>
      <c r="CF879" s="186"/>
      <c r="CG879" s="186" t="str">
        <f t="shared" si="141"/>
        <v/>
      </c>
      <c r="CH879" s="101"/>
      <c r="CI879" s="101"/>
      <c r="CJ879" s="101"/>
      <c r="CK879" s="101"/>
      <c r="CL879" s="101"/>
      <c r="CM879" s="101"/>
      <c r="CN879" s="101"/>
      <c r="CO879" s="101"/>
      <c r="CP879" s="220" t="str">
        <f>IFERROR(ROUND((SUM(#REF!)),0),"")</f>
        <v/>
      </c>
      <c r="CQ879" s="216"/>
      <c r="CR879" s="222"/>
      <c r="CS879" s="198"/>
      <c r="CT879" s="198"/>
      <c r="CU879" s="198"/>
      <c r="CV879" s="198"/>
      <c r="CW879" s="222"/>
      <c r="CX879" s="272"/>
      <c r="CY879" s="272"/>
      <c r="CZ879" s="272"/>
      <c r="DA879" s="272"/>
      <c r="DB879" s="272"/>
      <c r="DC879" s="272"/>
      <c r="DD879" s="230" t="str">
        <f t="shared" si="142"/>
        <v/>
      </c>
      <c r="DE879" s="273">
        <f t="shared" si="143"/>
        <v>0</v>
      </c>
      <c r="DF879" s="14">
        <f t="shared" si="144"/>
        <v>0</v>
      </c>
      <c r="DG879" s="148" t="str">
        <f t="shared" si="145"/>
        <v/>
      </c>
      <c r="DH879" s="148" t="str">
        <f t="shared" si="146"/>
        <v/>
      </c>
      <c r="DI879" s="273" t="str">
        <f t="shared" si="147"/>
        <v/>
      </c>
      <c r="DJ879" s="264" t="str">
        <f t="shared" si="148"/>
        <v/>
      </c>
      <c r="DK879" s="195"/>
      <c r="DL879" s="14" t="str">
        <f>IFERROR(#REF!-AP879,"")</f>
        <v/>
      </c>
      <c r="DM879" s="195"/>
      <c r="DN879" s="274" t="str">
        <f>IFERROR(#REF!-M879,"")</f>
        <v/>
      </c>
      <c r="DO879" s="186" t="e">
        <f>IF(#REF!&gt;AQ879,0,1)</f>
        <v>#REF!</v>
      </c>
      <c r="DP879" s="186">
        <f t="shared" si="149"/>
        <v>1</v>
      </c>
      <c r="DQ879" s="186">
        <f t="shared" si="150"/>
        <v>1</v>
      </c>
    </row>
    <row r="880" spans="1:121" ht="20.25" hidden="1" customHeight="1" x14ac:dyDescent="0.2">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37"/>
        <v/>
      </c>
      <c r="AO880" s="271" t="str">
        <f t="shared" si="138"/>
        <v/>
      </c>
      <c r="AP880" s="218"/>
      <c r="AQ880" s="219"/>
      <c r="AR880" s="217" t="str">
        <f t="shared" si="139"/>
        <v/>
      </c>
      <c r="AS880" s="217" t="str">
        <f t="shared" si="140"/>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217"/>
      <c r="CA880" s="217"/>
      <c r="CB880" s="217"/>
      <c r="CC880" s="217"/>
      <c r="CD880" s="217"/>
      <c r="CE880" s="217"/>
      <c r="CF880" s="186"/>
      <c r="CG880" s="186" t="str">
        <f t="shared" si="141"/>
        <v/>
      </c>
      <c r="CH880" s="101"/>
      <c r="CI880" s="101"/>
      <c r="CJ880" s="101"/>
      <c r="CK880" s="101"/>
      <c r="CL880" s="101"/>
      <c r="CM880" s="101"/>
      <c r="CN880" s="101"/>
      <c r="CO880" s="101"/>
      <c r="CP880" s="220" t="str">
        <f>IFERROR(ROUND((SUM(#REF!)),0),"")</f>
        <v/>
      </c>
      <c r="CQ880" s="216"/>
      <c r="CR880" s="222"/>
      <c r="CS880" s="198"/>
      <c r="CT880" s="198"/>
      <c r="CU880" s="198"/>
      <c r="CV880" s="198"/>
      <c r="CW880" s="222"/>
      <c r="CX880" s="272"/>
      <c r="CY880" s="272"/>
      <c r="CZ880" s="272"/>
      <c r="DA880" s="272"/>
      <c r="DB880" s="272"/>
      <c r="DC880" s="272"/>
      <c r="DD880" s="230" t="str">
        <f t="shared" si="142"/>
        <v/>
      </c>
      <c r="DE880" s="273">
        <f t="shared" si="143"/>
        <v>0</v>
      </c>
      <c r="DF880" s="14">
        <f t="shared" si="144"/>
        <v>0</v>
      </c>
      <c r="DG880" s="148" t="str">
        <f t="shared" si="145"/>
        <v/>
      </c>
      <c r="DH880" s="148" t="str">
        <f t="shared" si="146"/>
        <v/>
      </c>
      <c r="DI880" s="273" t="str">
        <f t="shared" si="147"/>
        <v/>
      </c>
      <c r="DJ880" s="264" t="str">
        <f t="shared" si="148"/>
        <v/>
      </c>
      <c r="DK880" s="195"/>
      <c r="DL880" s="14" t="str">
        <f>IFERROR(#REF!-AP880,"")</f>
        <v/>
      </c>
      <c r="DM880" s="195"/>
      <c r="DN880" s="274" t="str">
        <f>IFERROR(#REF!-M880,"")</f>
        <v/>
      </c>
      <c r="DO880" s="186" t="e">
        <f>IF(#REF!&gt;AQ880,0,1)</f>
        <v>#REF!</v>
      </c>
      <c r="DP880" s="186">
        <f t="shared" si="149"/>
        <v>1</v>
      </c>
      <c r="DQ880" s="186">
        <f t="shared" si="150"/>
        <v>1</v>
      </c>
    </row>
    <row r="881" spans="1:121" ht="20.25" hidden="1" customHeight="1" x14ac:dyDescent="0.2">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37"/>
        <v/>
      </c>
      <c r="AO881" s="271" t="str">
        <f t="shared" si="138"/>
        <v/>
      </c>
      <c r="AP881" s="218"/>
      <c r="AQ881" s="219"/>
      <c r="AR881" s="217" t="str">
        <f t="shared" si="139"/>
        <v/>
      </c>
      <c r="AS881" s="217" t="str">
        <f t="shared" si="140"/>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217"/>
      <c r="CA881" s="217"/>
      <c r="CB881" s="217"/>
      <c r="CC881" s="217"/>
      <c r="CD881" s="217"/>
      <c r="CE881" s="217"/>
      <c r="CF881" s="186"/>
      <c r="CG881" s="186" t="str">
        <f t="shared" si="141"/>
        <v/>
      </c>
      <c r="CH881" s="101"/>
      <c r="CI881" s="101"/>
      <c r="CJ881" s="101"/>
      <c r="CK881" s="101"/>
      <c r="CL881" s="101"/>
      <c r="CM881" s="101"/>
      <c r="CN881" s="101"/>
      <c r="CO881" s="101"/>
      <c r="CP881" s="220" t="str">
        <f>IFERROR(ROUND((SUM(#REF!)),0),"")</f>
        <v/>
      </c>
      <c r="CQ881" s="216"/>
      <c r="CR881" s="222"/>
      <c r="CS881" s="198"/>
      <c r="CT881" s="198"/>
      <c r="CU881" s="198"/>
      <c r="CV881" s="198"/>
      <c r="CW881" s="222"/>
      <c r="CX881" s="272"/>
      <c r="CY881" s="272"/>
      <c r="CZ881" s="272"/>
      <c r="DA881" s="272"/>
      <c r="DB881" s="272"/>
      <c r="DC881" s="272"/>
      <c r="DD881" s="230" t="str">
        <f t="shared" si="142"/>
        <v/>
      </c>
      <c r="DE881" s="273">
        <f t="shared" si="143"/>
        <v>0</v>
      </c>
      <c r="DF881" s="14">
        <f t="shared" si="144"/>
        <v>0</v>
      </c>
      <c r="DG881" s="148" t="str">
        <f t="shared" si="145"/>
        <v/>
      </c>
      <c r="DH881" s="148" t="str">
        <f t="shared" si="146"/>
        <v/>
      </c>
      <c r="DI881" s="273" t="str">
        <f t="shared" si="147"/>
        <v/>
      </c>
      <c r="DJ881" s="264" t="str">
        <f t="shared" si="148"/>
        <v/>
      </c>
      <c r="DK881" s="195"/>
      <c r="DL881" s="14" t="str">
        <f>IFERROR(#REF!-AP881,"")</f>
        <v/>
      </c>
      <c r="DM881" s="195"/>
      <c r="DN881" s="274" t="str">
        <f>IFERROR(#REF!-M881,"")</f>
        <v/>
      </c>
      <c r="DO881" s="186" t="e">
        <f>IF(#REF!&gt;AQ881,0,1)</f>
        <v>#REF!</v>
      </c>
      <c r="DP881" s="186">
        <f t="shared" si="149"/>
        <v>1</v>
      </c>
      <c r="DQ881" s="186">
        <f t="shared" si="150"/>
        <v>1</v>
      </c>
    </row>
    <row r="882" spans="1:121" ht="20.25" hidden="1" customHeight="1" x14ac:dyDescent="0.2">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37"/>
        <v/>
      </c>
      <c r="AO882" s="271" t="str">
        <f t="shared" si="138"/>
        <v/>
      </c>
      <c r="AP882" s="218"/>
      <c r="AQ882" s="219"/>
      <c r="AR882" s="217" t="str">
        <f t="shared" si="139"/>
        <v/>
      </c>
      <c r="AS882" s="217" t="str">
        <f t="shared" si="140"/>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217"/>
      <c r="CA882" s="217"/>
      <c r="CB882" s="217"/>
      <c r="CC882" s="217"/>
      <c r="CD882" s="217"/>
      <c r="CE882" s="217"/>
      <c r="CF882" s="186"/>
      <c r="CG882" s="186" t="str">
        <f t="shared" si="141"/>
        <v/>
      </c>
      <c r="CH882" s="101"/>
      <c r="CI882" s="101"/>
      <c r="CJ882" s="101"/>
      <c r="CK882" s="101"/>
      <c r="CL882" s="101"/>
      <c r="CM882" s="101"/>
      <c r="CN882" s="101"/>
      <c r="CO882" s="101"/>
      <c r="CP882" s="220" t="str">
        <f>IFERROR(ROUND((SUM(#REF!)),0),"")</f>
        <v/>
      </c>
      <c r="CQ882" s="216"/>
      <c r="CR882" s="222"/>
      <c r="CS882" s="198"/>
      <c r="CT882" s="198"/>
      <c r="CU882" s="198"/>
      <c r="CV882" s="198"/>
      <c r="CW882" s="222"/>
      <c r="CX882" s="272"/>
      <c r="CY882" s="272"/>
      <c r="CZ882" s="272"/>
      <c r="DA882" s="272"/>
      <c r="DB882" s="272"/>
      <c r="DC882" s="272"/>
      <c r="DD882" s="230" t="str">
        <f t="shared" si="142"/>
        <v/>
      </c>
      <c r="DE882" s="273">
        <f t="shared" si="143"/>
        <v>0</v>
      </c>
      <c r="DF882" s="14">
        <f t="shared" si="144"/>
        <v>0</v>
      </c>
      <c r="DG882" s="148" t="str">
        <f t="shared" si="145"/>
        <v/>
      </c>
      <c r="DH882" s="148" t="str">
        <f t="shared" si="146"/>
        <v/>
      </c>
      <c r="DI882" s="273" t="str">
        <f t="shared" si="147"/>
        <v/>
      </c>
      <c r="DJ882" s="264" t="str">
        <f t="shared" si="148"/>
        <v/>
      </c>
      <c r="DK882" s="195"/>
      <c r="DL882" s="14" t="str">
        <f>IFERROR(#REF!-AP882,"")</f>
        <v/>
      </c>
      <c r="DM882" s="195"/>
      <c r="DN882" s="274" t="str">
        <f>IFERROR(#REF!-M882,"")</f>
        <v/>
      </c>
      <c r="DO882" s="186" t="e">
        <f>IF(#REF!&gt;AQ882,0,1)</f>
        <v>#REF!</v>
      </c>
      <c r="DP882" s="186">
        <f t="shared" si="149"/>
        <v>1</v>
      </c>
      <c r="DQ882" s="186">
        <f t="shared" si="150"/>
        <v>1</v>
      </c>
    </row>
    <row r="883" spans="1:121" ht="20.25" hidden="1" customHeight="1" x14ac:dyDescent="0.2">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37"/>
        <v/>
      </c>
      <c r="AO883" s="271" t="str">
        <f t="shared" si="138"/>
        <v/>
      </c>
      <c r="AP883" s="218"/>
      <c r="AQ883" s="219"/>
      <c r="AR883" s="217" t="str">
        <f t="shared" si="139"/>
        <v/>
      </c>
      <c r="AS883" s="217" t="str">
        <f t="shared" si="140"/>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217"/>
      <c r="CA883" s="217"/>
      <c r="CB883" s="217"/>
      <c r="CC883" s="217"/>
      <c r="CD883" s="217"/>
      <c r="CE883" s="217"/>
      <c r="CF883" s="186"/>
      <c r="CG883" s="186" t="str">
        <f t="shared" si="141"/>
        <v/>
      </c>
      <c r="CH883" s="101"/>
      <c r="CI883" s="101"/>
      <c r="CJ883" s="101"/>
      <c r="CK883" s="101"/>
      <c r="CL883" s="101"/>
      <c r="CM883" s="101"/>
      <c r="CN883" s="101"/>
      <c r="CO883" s="101"/>
      <c r="CP883" s="220" t="str">
        <f>IFERROR(ROUND((SUM(#REF!)),0),"")</f>
        <v/>
      </c>
      <c r="CQ883" s="216"/>
      <c r="CR883" s="222"/>
      <c r="CS883" s="198"/>
      <c r="CT883" s="198"/>
      <c r="CU883" s="198"/>
      <c r="CV883" s="198"/>
      <c r="CW883" s="222"/>
      <c r="CX883" s="272"/>
      <c r="CY883" s="272"/>
      <c r="CZ883" s="272"/>
      <c r="DA883" s="272"/>
      <c r="DB883" s="272"/>
      <c r="DC883" s="272"/>
      <c r="DD883" s="230" t="str">
        <f t="shared" si="142"/>
        <v/>
      </c>
      <c r="DE883" s="273">
        <f t="shared" si="143"/>
        <v>0</v>
      </c>
      <c r="DF883" s="14">
        <f t="shared" si="144"/>
        <v>0</v>
      </c>
      <c r="DG883" s="148" t="str">
        <f t="shared" si="145"/>
        <v/>
      </c>
      <c r="DH883" s="148" t="str">
        <f t="shared" si="146"/>
        <v/>
      </c>
      <c r="DI883" s="273" t="str">
        <f t="shared" si="147"/>
        <v/>
      </c>
      <c r="DJ883" s="264" t="str">
        <f t="shared" si="148"/>
        <v/>
      </c>
      <c r="DK883" s="195"/>
      <c r="DL883" s="14" t="str">
        <f>IFERROR(#REF!-AP883,"")</f>
        <v/>
      </c>
      <c r="DM883" s="195"/>
      <c r="DN883" s="274" t="str">
        <f>IFERROR(#REF!-M883,"")</f>
        <v/>
      </c>
      <c r="DO883" s="186" t="e">
        <f>IF(#REF!&gt;AQ883,0,1)</f>
        <v>#REF!</v>
      </c>
      <c r="DP883" s="186">
        <f t="shared" si="149"/>
        <v>1</v>
      </c>
      <c r="DQ883" s="186">
        <f t="shared" si="150"/>
        <v>1</v>
      </c>
    </row>
    <row r="884" spans="1:121" ht="20.25" hidden="1" customHeight="1" x14ac:dyDescent="0.2">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37"/>
        <v/>
      </c>
      <c r="AO884" s="271" t="str">
        <f t="shared" si="138"/>
        <v/>
      </c>
      <c r="AP884" s="218"/>
      <c r="AQ884" s="219"/>
      <c r="AR884" s="217" t="str">
        <f t="shared" si="139"/>
        <v/>
      </c>
      <c r="AS884" s="217" t="str">
        <f t="shared" si="140"/>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217"/>
      <c r="CA884" s="217"/>
      <c r="CB884" s="217"/>
      <c r="CC884" s="217"/>
      <c r="CD884" s="217"/>
      <c r="CE884" s="217"/>
      <c r="CF884" s="186"/>
      <c r="CG884" s="186" t="str">
        <f t="shared" si="141"/>
        <v/>
      </c>
      <c r="CH884" s="101"/>
      <c r="CI884" s="101"/>
      <c r="CJ884" s="101"/>
      <c r="CK884" s="101"/>
      <c r="CL884" s="101"/>
      <c r="CM884" s="101"/>
      <c r="CN884" s="101"/>
      <c r="CO884" s="101"/>
      <c r="CP884" s="220" t="str">
        <f>IFERROR(ROUND((SUM(#REF!)),0),"")</f>
        <v/>
      </c>
      <c r="CQ884" s="216"/>
      <c r="CR884" s="222"/>
      <c r="CS884" s="198"/>
      <c r="CT884" s="198"/>
      <c r="CU884" s="198"/>
      <c r="CV884" s="198"/>
      <c r="CW884" s="222"/>
      <c r="CX884" s="272"/>
      <c r="CY884" s="272"/>
      <c r="CZ884" s="272"/>
      <c r="DA884" s="272"/>
      <c r="DB884" s="272"/>
      <c r="DC884" s="272"/>
      <c r="DD884" s="230" t="str">
        <f t="shared" si="142"/>
        <v/>
      </c>
      <c r="DE884" s="273">
        <f t="shared" si="143"/>
        <v>0</v>
      </c>
      <c r="DF884" s="14">
        <f t="shared" si="144"/>
        <v>0</v>
      </c>
      <c r="DG884" s="148" t="str">
        <f t="shared" si="145"/>
        <v/>
      </c>
      <c r="DH884" s="148" t="str">
        <f t="shared" si="146"/>
        <v/>
      </c>
      <c r="DI884" s="273" t="str">
        <f t="shared" si="147"/>
        <v/>
      </c>
      <c r="DJ884" s="264" t="str">
        <f t="shared" si="148"/>
        <v/>
      </c>
      <c r="DK884" s="195"/>
      <c r="DL884" s="14" t="str">
        <f>IFERROR(#REF!-AP884,"")</f>
        <v/>
      </c>
      <c r="DM884" s="195"/>
      <c r="DN884" s="274" t="str">
        <f>IFERROR(#REF!-M884,"")</f>
        <v/>
      </c>
      <c r="DO884" s="186" t="e">
        <f>IF(#REF!&gt;AQ884,0,1)</f>
        <v>#REF!</v>
      </c>
      <c r="DP884" s="186">
        <f t="shared" si="149"/>
        <v>1</v>
      </c>
      <c r="DQ884" s="186">
        <f t="shared" si="150"/>
        <v>1</v>
      </c>
    </row>
    <row r="885" spans="1:121" ht="20.25" hidden="1" customHeight="1" x14ac:dyDescent="0.2">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37"/>
        <v/>
      </c>
      <c r="AO885" s="271" t="str">
        <f t="shared" si="138"/>
        <v/>
      </c>
      <c r="AP885" s="218"/>
      <c r="AQ885" s="219"/>
      <c r="AR885" s="217" t="str">
        <f t="shared" si="139"/>
        <v/>
      </c>
      <c r="AS885" s="217" t="str">
        <f t="shared" si="140"/>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217"/>
      <c r="CA885" s="217"/>
      <c r="CB885" s="217"/>
      <c r="CC885" s="217"/>
      <c r="CD885" s="217"/>
      <c r="CE885" s="217"/>
      <c r="CF885" s="186"/>
      <c r="CG885" s="186" t="str">
        <f t="shared" si="141"/>
        <v/>
      </c>
      <c r="CH885" s="101"/>
      <c r="CI885" s="101"/>
      <c r="CJ885" s="101"/>
      <c r="CK885" s="101"/>
      <c r="CL885" s="101"/>
      <c r="CM885" s="101"/>
      <c r="CN885" s="101"/>
      <c r="CO885" s="101"/>
      <c r="CP885" s="220" t="str">
        <f>IFERROR(ROUND((SUM(#REF!)),0),"")</f>
        <v/>
      </c>
      <c r="CQ885" s="216"/>
      <c r="CR885" s="222"/>
      <c r="CS885" s="198"/>
      <c r="CT885" s="198"/>
      <c r="CU885" s="198"/>
      <c r="CV885" s="198"/>
      <c r="CW885" s="222"/>
      <c r="CX885" s="272"/>
      <c r="CY885" s="272"/>
      <c r="CZ885" s="272"/>
      <c r="DA885" s="272"/>
      <c r="DB885" s="272"/>
      <c r="DC885" s="272"/>
      <c r="DD885" s="230" t="str">
        <f t="shared" si="142"/>
        <v/>
      </c>
      <c r="DE885" s="273">
        <f t="shared" si="143"/>
        <v>0</v>
      </c>
      <c r="DF885" s="14">
        <f t="shared" si="144"/>
        <v>0</v>
      </c>
      <c r="DG885" s="148" t="str">
        <f t="shared" si="145"/>
        <v/>
      </c>
      <c r="DH885" s="148" t="str">
        <f t="shared" si="146"/>
        <v/>
      </c>
      <c r="DI885" s="273" t="str">
        <f t="shared" si="147"/>
        <v/>
      </c>
      <c r="DJ885" s="264" t="str">
        <f t="shared" si="148"/>
        <v/>
      </c>
      <c r="DK885" s="195"/>
      <c r="DL885" s="14" t="str">
        <f>IFERROR(#REF!-AP885,"")</f>
        <v/>
      </c>
      <c r="DM885" s="195"/>
      <c r="DN885" s="274" t="str">
        <f>IFERROR(#REF!-M885,"")</f>
        <v/>
      </c>
      <c r="DO885" s="186" t="e">
        <f>IF(#REF!&gt;AQ885,0,1)</f>
        <v>#REF!</v>
      </c>
      <c r="DP885" s="186">
        <f t="shared" si="149"/>
        <v>1</v>
      </c>
      <c r="DQ885" s="186">
        <f t="shared" si="150"/>
        <v>1</v>
      </c>
    </row>
    <row r="886" spans="1:121" ht="20.25" hidden="1" customHeight="1" x14ac:dyDescent="0.2">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37"/>
        <v/>
      </c>
      <c r="AO886" s="271" t="str">
        <f t="shared" si="138"/>
        <v/>
      </c>
      <c r="AP886" s="218"/>
      <c r="AQ886" s="219"/>
      <c r="AR886" s="217" t="str">
        <f t="shared" si="139"/>
        <v/>
      </c>
      <c r="AS886" s="217" t="str">
        <f t="shared" si="140"/>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217"/>
      <c r="CA886" s="217"/>
      <c r="CB886" s="217"/>
      <c r="CC886" s="217"/>
      <c r="CD886" s="217"/>
      <c r="CE886" s="217"/>
      <c r="CF886" s="186"/>
      <c r="CG886" s="186" t="str">
        <f t="shared" si="141"/>
        <v/>
      </c>
      <c r="CH886" s="101"/>
      <c r="CI886" s="101"/>
      <c r="CJ886" s="101"/>
      <c r="CK886" s="101"/>
      <c r="CL886" s="101"/>
      <c r="CM886" s="101"/>
      <c r="CN886" s="101"/>
      <c r="CO886" s="101"/>
      <c r="CP886" s="220" t="str">
        <f>IFERROR(ROUND((SUM(#REF!)),0),"")</f>
        <v/>
      </c>
      <c r="CQ886" s="216"/>
      <c r="CR886" s="222"/>
      <c r="CS886" s="198"/>
      <c r="CT886" s="198"/>
      <c r="CU886" s="198"/>
      <c r="CV886" s="198"/>
      <c r="CW886" s="222"/>
      <c r="CX886" s="272"/>
      <c r="CY886" s="272"/>
      <c r="CZ886" s="272"/>
      <c r="DA886" s="272"/>
      <c r="DB886" s="272"/>
      <c r="DC886" s="272"/>
      <c r="DD886" s="230" t="str">
        <f t="shared" si="142"/>
        <v/>
      </c>
      <c r="DE886" s="273">
        <f t="shared" si="143"/>
        <v>0</v>
      </c>
      <c r="DF886" s="14">
        <f t="shared" si="144"/>
        <v>0</v>
      </c>
      <c r="DG886" s="148" t="str">
        <f t="shared" si="145"/>
        <v/>
      </c>
      <c r="DH886" s="148" t="str">
        <f t="shared" si="146"/>
        <v/>
      </c>
      <c r="DI886" s="273" t="str">
        <f t="shared" si="147"/>
        <v/>
      </c>
      <c r="DJ886" s="264" t="str">
        <f t="shared" si="148"/>
        <v/>
      </c>
      <c r="DK886" s="195"/>
      <c r="DL886" s="14" t="str">
        <f>IFERROR(#REF!-AP886,"")</f>
        <v/>
      </c>
      <c r="DM886" s="195"/>
      <c r="DN886" s="274" t="str">
        <f>IFERROR(#REF!-M886,"")</f>
        <v/>
      </c>
      <c r="DO886" s="186" t="e">
        <f>IF(#REF!&gt;AQ886,0,1)</f>
        <v>#REF!</v>
      </c>
      <c r="DP886" s="186">
        <f t="shared" si="149"/>
        <v>1</v>
      </c>
      <c r="DQ886" s="186">
        <f t="shared" si="150"/>
        <v>1</v>
      </c>
    </row>
    <row r="887" spans="1:121" ht="20.25" hidden="1" customHeight="1" x14ac:dyDescent="0.2">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37"/>
        <v/>
      </c>
      <c r="AO887" s="271" t="str">
        <f t="shared" si="138"/>
        <v/>
      </c>
      <c r="AP887" s="218"/>
      <c r="AQ887" s="219"/>
      <c r="AR887" s="217" t="str">
        <f t="shared" si="139"/>
        <v/>
      </c>
      <c r="AS887" s="217" t="str">
        <f t="shared" si="140"/>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217"/>
      <c r="CA887" s="217"/>
      <c r="CB887" s="217"/>
      <c r="CC887" s="217"/>
      <c r="CD887" s="217"/>
      <c r="CE887" s="217"/>
      <c r="CF887" s="186"/>
      <c r="CG887" s="186" t="str">
        <f t="shared" si="141"/>
        <v/>
      </c>
      <c r="CH887" s="101"/>
      <c r="CI887" s="101"/>
      <c r="CJ887" s="101"/>
      <c r="CK887" s="101"/>
      <c r="CL887" s="101"/>
      <c r="CM887" s="101"/>
      <c r="CN887" s="101"/>
      <c r="CO887" s="101"/>
      <c r="CP887" s="220" t="str">
        <f>IFERROR(ROUND((SUM(#REF!)),0),"")</f>
        <v/>
      </c>
      <c r="CQ887" s="216"/>
      <c r="CR887" s="222"/>
      <c r="CS887" s="198"/>
      <c r="CT887" s="198"/>
      <c r="CU887" s="198"/>
      <c r="CV887" s="198"/>
      <c r="CW887" s="222"/>
      <c r="CX887" s="272"/>
      <c r="CY887" s="272"/>
      <c r="CZ887" s="272"/>
      <c r="DA887" s="272"/>
      <c r="DB887" s="272"/>
      <c r="DC887" s="272"/>
      <c r="DD887" s="230" t="str">
        <f t="shared" si="142"/>
        <v/>
      </c>
      <c r="DE887" s="273">
        <f t="shared" si="143"/>
        <v>0</v>
      </c>
      <c r="DF887" s="14">
        <f t="shared" si="144"/>
        <v>0</v>
      </c>
      <c r="DG887" s="148" t="str">
        <f t="shared" si="145"/>
        <v/>
      </c>
      <c r="DH887" s="148" t="str">
        <f t="shared" si="146"/>
        <v/>
      </c>
      <c r="DI887" s="273" t="str">
        <f t="shared" si="147"/>
        <v/>
      </c>
      <c r="DJ887" s="264" t="str">
        <f t="shared" si="148"/>
        <v/>
      </c>
      <c r="DK887" s="195"/>
      <c r="DL887" s="14" t="str">
        <f>IFERROR(#REF!-AP887,"")</f>
        <v/>
      </c>
      <c r="DM887" s="195"/>
      <c r="DN887" s="274" t="str">
        <f>IFERROR(#REF!-M887,"")</f>
        <v/>
      </c>
      <c r="DO887" s="186" t="e">
        <f>IF(#REF!&gt;AQ887,0,1)</f>
        <v>#REF!</v>
      </c>
      <c r="DP887" s="186">
        <f t="shared" si="149"/>
        <v>1</v>
      </c>
      <c r="DQ887" s="186">
        <f t="shared" si="150"/>
        <v>1</v>
      </c>
    </row>
    <row r="888" spans="1:121" ht="20.25" hidden="1" customHeight="1" x14ac:dyDescent="0.2">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ref="AN888:AN951" si="151">IFERROR(ROUND(AVERAGE(P888:T888,AB888:AF888),0),"")</f>
        <v/>
      </c>
      <c r="AO888" s="271" t="str">
        <f t="shared" ref="AO888:AO951" si="152">IFERROR(ROUND(AVERAGE(U888:Y888,AG888:AK888),0),"")</f>
        <v/>
      </c>
      <c r="AP888" s="218"/>
      <c r="AQ888" s="219"/>
      <c r="AR888" s="217" t="str">
        <f t="shared" ref="AR888:AR951" si="153">IFERROR(ROUND((3600/AS888*K888),0),"")</f>
        <v/>
      </c>
      <c r="AS888" s="217" t="str">
        <f t="shared" ref="AS888:AS951" si="154">IFERROR(ROUND(AVERAGE(Z888:AA888,AL888:AM888),0),"")</f>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217"/>
      <c r="CA888" s="217"/>
      <c r="CB888" s="217"/>
      <c r="CC888" s="217"/>
      <c r="CD888" s="217"/>
      <c r="CE888" s="217"/>
      <c r="CF888" s="186"/>
      <c r="CG888" s="186" t="str">
        <f t="shared" ref="CG888:CG951" si="155">IFERROR(ROUND(STDEV(AO888,M888),1),"")</f>
        <v/>
      </c>
      <c r="CH888" s="101"/>
      <c r="CI888" s="101"/>
      <c r="CJ888" s="101"/>
      <c r="CK888" s="101"/>
      <c r="CL888" s="101"/>
      <c r="CM888" s="101"/>
      <c r="CN888" s="101"/>
      <c r="CO888" s="101"/>
      <c r="CP888" s="220" t="str">
        <f>IFERROR(ROUND((SUM(#REF!)),0),"")</f>
        <v/>
      </c>
      <c r="CQ888" s="216"/>
      <c r="CR888" s="222"/>
      <c r="CS888" s="198"/>
      <c r="CT888" s="198"/>
      <c r="CU888" s="198"/>
      <c r="CV888" s="198"/>
      <c r="CW888" s="222"/>
      <c r="CX888" s="272"/>
      <c r="CY888" s="272"/>
      <c r="CZ888" s="272"/>
      <c r="DA888" s="272"/>
      <c r="DB888" s="272"/>
      <c r="DC888" s="272"/>
      <c r="DD888" s="230" t="str">
        <f t="shared" si="142"/>
        <v/>
      </c>
      <c r="DE888" s="273">
        <f t="shared" si="143"/>
        <v>0</v>
      </c>
      <c r="DF888" s="14">
        <f t="shared" si="144"/>
        <v>0</v>
      </c>
      <c r="DG888" s="148" t="str">
        <f t="shared" si="145"/>
        <v/>
      </c>
      <c r="DH888" s="148" t="str">
        <f t="shared" si="146"/>
        <v/>
      </c>
      <c r="DI888" s="273" t="str">
        <f t="shared" si="147"/>
        <v/>
      </c>
      <c r="DJ888" s="264" t="str">
        <f t="shared" si="148"/>
        <v/>
      </c>
      <c r="DK888" s="195"/>
      <c r="DL888" s="14" t="str">
        <f>IFERROR(#REF!-AP888,"")</f>
        <v/>
      </c>
      <c r="DM888" s="195"/>
      <c r="DN888" s="274" t="str">
        <f>IFERROR(#REF!-M888,"")</f>
        <v/>
      </c>
      <c r="DO888" s="186" t="e">
        <f>IF(#REF!&gt;AQ888,0,1)</f>
        <v>#REF!</v>
      </c>
      <c r="DP888" s="186">
        <f t="shared" si="149"/>
        <v>1</v>
      </c>
      <c r="DQ888" s="186">
        <f t="shared" si="150"/>
        <v>1</v>
      </c>
    </row>
    <row r="889" spans="1:121" ht="20.25" hidden="1" customHeight="1" x14ac:dyDescent="0.2">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51"/>
        <v/>
      </c>
      <c r="AO889" s="271" t="str">
        <f t="shared" si="152"/>
        <v/>
      </c>
      <c r="AP889" s="218"/>
      <c r="AQ889" s="219"/>
      <c r="AR889" s="217" t="str">
        <f t="shared" si="153"/>
        <v/>
      </c>
      <c r="AS889" s="217" t="str">
        <f t="shared" si="154"/>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217"/>
      <c r="CA889" s="217"/>
      <c r="CB889" s="217"/>
      <c r="CC889" s="217"/>
      <c r="CD889" s="217"/>
      <c r="CE889" s="217"/>
      <c r="CF889" s="186"/>
      <c r="CG889" s="186" t="str">
        <f t="shared" si="155"/>
        <v/>
      </c>
      <c r="CH889" s="101"/>
      <c r="CI889" s="101"/>
      <c r="CJ889" s="101"/>
      <c r="CK889" s="101"/>
      <c r="CL889" s="101"/>
      <c r="CM889" s="101"/>
      <c r="CN889" s="101"/>
      <c r="CO889" s="101"/>
      <c r="CP889" s="220" t="str">
        <f>IFERROR(ROUND((SUM(#REF!)),0),"")</f>
        <v/>
      </c>
      <c r="CQ889" s="216"/>
      <c r="CR889" s="222"/>
      <c r="CS889" s="198"/>
      <c r="CT889" s="198"/>
      <c r="CU889" s="198"/>
      <c r="CV889" s="198"/>
      <c r="CW889" s="222"/>
      <c r="CX889" s="272"/>
      <c r="CY889" s="272"/>
      <c r="CZ889" s="272"/>
      <c r="DA889" s="272"/>
      <c r="DB889" s="272"/>
      <c r="DC889" s="272"/>
      <c r="DD889" s="230" t="str">
        <f t="shared" si="142"/>
        <v/>
      </c>
      <c r="DE889" s="273">
        <f t="shared" si="143"/>
        <v>0</v>
      </c>
      <c r="DF889" s="14">
        <f t="shared" si="144"/>
        <v>0</v>
      </c>
      <c r="DG889" s="148" t="str">
        <f t="shared" si="145"/>
        <v/>
      </c>
      <c r="DH889" s="148" t="str">
        <f t="shared" si="146"/>
        <v/>
      </c>
      <c r="DI889" s="273" t="str">
        <f t="shared" si="147"/>
        <v/>
      </c>
      <c r="DJ889" s="264" t="str">
        <f t="shared" si="148"/>
        <v/>
      </c>
      <c r="DK889" s="195"/>
      <c r="DL889" s="14" t="str">
        <f>IFERROR(#REF!-AP889,"")</f>
        <v/>
      </c>
      <c r="DM889" s="195"/>
      <c r="DN889" s="274" t="str">
        <f>IFERROR(#REF!-M889,"")</f>
        <v/>
      </c>
      <c r="DO889" s="186" t="e">
        <f>IF(#REF!&gt;AQ889,0,1)</f>
        <v>#REF!</v>
      </c>
      <c r="DP889" s="186">
        <f t="shared" si="149"/>
        <v>1</v>
      </c>
      <c r="DQ889" s="186">
        <f t="shared" si="150"/>
        <v>1</v>
      </c>
    </row>
    <row r="890" spans="1:121" ht="20.25" hidden="1" customHeight="1" x14ac:dyDescent="0.2">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51"/>
        <v/>
      </c>
      <c r="AO890" s="271" t="str">
        <f t="shared" si="152"/>
        <v/>
      </c>
      <c r="AP890" s="218"/>
      <c r="AQ890" s="219"/>
      <c r="AR890" s="217" t="str">
        <f t="shared" si="153"/>
        <v/>
      </c>
      <c r="AS890" s="217" t="str">
        <f t="shared" si="154"/>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217"/>
      <c r="CA890" s="217"/>
      <c r="CB890" s="217"/>
      <c r="CC890" s="217"/>
      <c r="CD890" s="217"/>
      <c r="CE890" s="217"/>
      <c r="CF890" s="186"/>
      <c r="CG890" s="186" t="str">
        <f t="shared" si="155"/>
        <v/>
      </c>
      <c r="CH890" s="101"/>
      <c r="CI890" s="101"/>
      <c r="CJ890" s="101"/>
      <c r="CK890" s="101"/>
      <c r="CL890" s="101"/>
      <c r="CM890" s="101"/>
      <c r="CN890" s="101"/>
      <c r="CO890" s="101"/>
      <c r="CP890" s="220" t="str">
        <f>IFERROR(ROUND((SUM(#REF!)),0),"")</f>
        <v/>
      </c>
      <c r="CQ890" s="216"/>
      <c r="CR890" s="222"/>
      <c r="CS890" s="198"/>
      <c r="CT890" s="198"/>
      <c r="CU890" s="198"/>
      <c r="CV890" s="198"/>
      <c r="CW890" s="222"/>
      <c r="CX890" s="272"/>
      <c r="CY890" s="272"/>
      <c r="CZ890" s="272"/>
      <c r="DA890" s="272"/>
      <c r="DB890" s="272"/>
      <c r="DC890" s="272"/>
      <c r="DD890" s="230" t="str">
        <f t="shared" si="142"/>
        <v/>
      </c>
      <c r="DE890" s="273">
        <f t="shared" si="143"/>
        <v>0</v>
      </c>
      <c r="DF890" s="14">
        <f t="shared" si="144"/>
        <v>0</v>
      </c>
      <c r="DG890" s="148" t="str">
        <f t="shared" si="145"/>
        <v/>
      </c>
      <c r="DH890" s="148" t="str">
        <f t="shared" si="146"/>
        <v/>
      </c>
      <c r="DI890" s="273" t="str">
        <f t="shared" si="147"/>
        <v/>
      </c>
      <c r="DJ890" s="264" t="str">
        <f t="shared" si="148"/>
        <v/>
      </c>
      <c r="DK890" s="195"/>
      <c r="DL890" s="14" t="str">
        <f>IFERROR(#REF!-AP890,"")</f>
        <v/>
      </c>
      <c r="DM890" s="195"/>
      <c r="DN890" s="274" t="str">
        <f>IFERROR(#REF!-M890,"")</f>
        <v/>
      </c>
      <c r="DO890" s="186" t="e">
        <f>IF(#REF!&gt;AQ890,0,1)</f>
        <v>#REF!</v>
      </c>
      <c r="DP890" s="186">
        <f t="shared" si="149"/>
        <v>1</v>
      </c>
      <c r="DQ890" s="186">
        <f t="shared" si="150"/>
        <v>1</v>
      </c>
    </row>
    <row r="891" spans="1:121" ht="20.25" hidden="1" customHeight="1" x14ac:dyDescent="0.2">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51"/>
        <v/>
      </c>
      <c r="AO891" s="271" t="str">
        <f t="shared" si="152"/>
        <v/>
      </c>
      <c r="AP891" s="218"/>
      <c r="AQ891" s="219"/>
      <c r="AR891" s="217" t="str">
        <f t="shared" si="153"/>
        <v/>
      </c>
      <c r="AS891" s="217" t="str">
        <f t="shared" si="154"/>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217"/>
      <c r="CA891" s="217"/>
      <c r="CB891" s="217"/>
      <c r="CC891" s="217"/>
      <c r="CD891" s="217"/>
      <c r="CE891" s="217"/>
      <c r="CF891" s="186"/>
      <c r="CG891" s="186" t="str">
        <f t="shared" si="155"/>
        <v/>
      </c>
      <c r="CH891" s="101"/>
      <c r="CI891" s="101"/>
      <c r="CJ891" s="101"/>
      <c r="CK891" s="101"/>
      <c r="CL891" s="101"/>
      <c r="CM891" s="101"/>
      <c r="CN891" s="101"/>
      <c r="CO891" s="101"/>
      <c r="CP891" s="220" t="str">
        <f>IFERROR(ROUND((SUM(#REF!)),0),"")</f>
        <v/>
      </c>
      <c r="CQ891" s="216"/>
      <c r="CR891" s="222"/>
      <c r="CS891" s="198"/>
      <c r="CT891" s="198"/>
      <c r="CU891" s="198"/>
      <c r="CV891" s="198"/>
      <c r="CW891" s="222"/>
      <c r="CX891" s="272"/>
      <c r="CY891" s="272"/>
      <c r="CZ891" s="272"/>
      <c r="DA891" s="272"/>
      <c r="DB891" s="272"/>
      <c r="DC891" s="272"/>
      <c r="DD891" s="230" t="str">
        <f t="shared" si="142"/>
        <v/>
      </c>
      <c r="DE891" s="273">
        <f t="shared" si="143"/>
        <v>0</v>
      </c>
      <c r="DF891" s="14">
        <f t="shared" si="144"/>
        <v>0</v>
      </c>
      <c r="DG891" s="148" t="str">
        <f t="shared" si="145"/>
        <v/>
      </c>
      <c r="DH891" s="148" t="str">
        <f t="shared" si="146"/>
        <v/>
      </c>
      <c r="DI891" s="273" t="str">
        <f t="shared" si="147"/>
        <v/>
      </c>
      <c r="DJ891" s="264" t="str">
        <f t="shared" si="148"/>
        <v/>
      </c>
      <c r="DK891" s="195"/>
      <c r="DL891" s="14" t="str">
        <f>IFERROR(#REF!-AP891,"")</f>
        <v/>
      </c>
      <c r="DM891" s="195"/>
      <c r="DN891" s="274" t="str">
        <f>IFERROR(#REF!-M891,"")</f>
        <v/>
      </c>
      <c r="DO891" s="186" t="e">
        <f>IF(#REF!&gt;AQ891,0,1)</f>
        <v>#REF!</v>
      </c>
      <c r="DP891" s="186">
        <f t="shared" si="149"/>
        <v>1</v>
      </c>
      <c r="DQ891" s="186">
        <f t="shared" si="150"/>
        <v>1</v>
      </c>
    </row>
    <row r="892" spans="1:121" ht="20.25" hidden="1" customHeight="1" x14ac:dyDescent="0.2">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51"/>
        <v/>
      </c>
      <c r="AO892" s="271" t="str">
        <f t="shared" si="152"/>
        <v/>
      </c>
      <c r="AP892" s="218"/>
      <c r="AQ892" s="219"/>
      <c r="AR892" s="217" t="str">
        <f t="shared" si="153"/>
        <v/>
      </c>
      <c r="AS892" s="217" t="str">
        <f t="shared" si="154"/>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217"/>
      <c r="CA892" s="217"/>
      <c r="CB892" s="217"/>
      <c r="CC892" s="217"/>
      <c r="CD892" s="217"/>
      <c r="CE892" s="217"/>
      <c r="CF892" s="186"/>
      <c r="CG892" s="186" t="str">
        <f t="shared" si="155"/>
        <v/>
      </c>
      <c r="CH892" s="101"/>
      <c r="CI892" s="101"/>
      <c r="CJ892" s="101"/>
      <c r="CK892" s="101"/>
      <c r="CL892" s="101"/>
      <c r="CM892" s="101"/>
      <c r="CN892" s="101"/>
      <c r="CO892" s="101"/>
      <c r="CP892" s="220" t="str">
        <f>IFERROR(ROUND((SUM(#REF!)),0),"")</f>
        <v/>
      </c>
      <c r="CQ892" s="216"/>
      <c r="CR892" s="222"/>
      <c r="CS892" s="198"/>
      <c r="CT892" s="198"/>
      <c r="CU892" s="198"/>
      <c r="CV892" s="198"/>
      <c r="CW892" s="222"/>
      <c r="CX892" s="272"/>
      <c r="CY892" s="272"/>
      <c r="CZ892" s="272"/>
      <c r="DA892" s="272"/>
      <c r="DB892" s="272"/>
      <c r="DC892" s="272"/>
      <c r="DD892" s="230" t="str">
        <f t="shared" si="142"/>
        <v/>
      </c>
      <c r="DE892" s="273">
        <f t="shared" si="143"/>
        <v>0</v>
      </c>
      <c r="DF892" s="14">
        <f t="shared" si="144"/>
        <v>0</v>
      </c>
      <c r="DG892" s="148" t="str">
        <f t="shared" si="145"/>
        <v/>
      </c>
      <c r="DH892" s="148" t="str">
        <f t="shared" si="146"/>
        <v/>
      </c>
      <c r="DI892" s="273" t="str">
        <f t="shared" si="147"/>
        <v/>
      </c>
      <c r="DJ892" s="264" t="str">
        <f t="shared" si="148"/>
        <v/>
      </c>
      <c r="DK892" s="195"/>
      <c r="DL892" s="14" t="str">
        <f>IFERROR(#REF!-AP892,"")</f>
        <v/>
      </c>
      <c r="DM892" s="195"/>
      <c r="DN892" s="274" t="str">
        <f>IFERROR(#REF!-M892,"")</f>
        <v/>
      </c>
      <c r="DO892" s="186" t="e">
        <f>IF(#REF!&gt;AQ892,0,1)</f>
        <v>#REF!</v>
      </c>
      <c r="DP892" s="186">
        <f t="shared" si="149"/>
        <v>1</v>
      </c>
      <c r="DQ892" s="186">
        <f t="shared" si="150"/>
        <v>1</v>
      </c>
    </row>
    <row r="893" spans="1:121" ht="20.25" hidden="1" customHeight="1" x14ac:dyDescent="0.2">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51"/>
        <v/>
      </c>
      <c r="AO893" s="271" t="str">
        <f t="shared" si="152"/>
        <v/>
      </c>
      <c r="AP893" s="218"/>
      <c r="AQ893" s="219"/>
      <c r="AR893" s="217" t="str">
        <f t="shared" si="153"/>
        <v/>
      </c>
      <c r="AS893" s="217" t="str">
        <f t="shared" si="154"/>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217"/>
      <c r="CA893" s="217"/>
      <c r="CB893" s="217"/>
      <c r="CC893" s="217"/>
      <c r="CD893" s="217"/>
      <c r="CE893" s="217"/>
      <c r="CF893" s="186"/>
      <c r="CG893" s="186" t="str">
        <f t="shared" si="155"/>
        <v/>
      </c>
      <c r="CH893" s="101"/>
      <c r="CI893" s="101"/>
      <c r="CJ893" s="101"/>
      <c r="CK893" s="101"/>
      <c r="CL893" s="101"/>
      <c r="CM893" s="101"/>
      <c r="CN893" s="101"/>
      <c r="CO893" s="101"/>
      <c r="CP893" s="220" t="str">
        <f>IFERROR(ROUND((SUM(#REF!)),0),"")</f>
        <v/>
      </c>
      <c r="CQ893" s="216"/>
      <c r="CR893" s="222"/>
      <c r="CS893" s="198"/>
      <c r="CT893" s="198"/>
      <c r="CU893" s="198"/>
      <c r="CV893" s="198"/>
      <c r="CW893" s="222"/>
      <c r="CX893" s="272"/>
      <c r="CY893" s="272"/>
      <c r="CZ893" s="272"/>
      <c r="DA893" s="272"/>
      <c r="DB893" s="272"/>
      <c r="DC893" s="272"/>
      <c r="DD893" s="230" t="str">
        <f t="shared" si="142"/>
        <v/>
      </c>
      <c r="DE893" s="273">
        <f t="shared" si="143"/>
        <v>0</v>
      </c>
      <c r="DF893" s="14">
        <f t="shared" si="144"/>
        <v>0</v>
      </c>
      <c r="DG893" s="148" t="str">
        <f t="shared" si="145"/>
        <v/>
      </c>
      <c r="DH893" s="148" t="str">
        <f t="shared" si="146"/>
        <v/>
      </c>
      <c r="DI893" s="273" t="str">
        <f t="shared" si="147"/>
        <v/>
      </c>
      <c r="DJ893" s="264" t="str">
        <f t="shared" si="148"/>
        <v/>
      </c>
      <c r="DK893" s="195"/>
      <c r="DL893" s="14" t="str">
        <f>IFERROR(#REF!-AP893,"")</f>
        <v/>
      </c>
      <c r="DM893" s="195"/>
      <c r="DN893" s="274" t="str">
        <f>IFERROR(#REF!-M893,"")</f>
        <v/>
      </c>
      <c r="DO893" s="186" t="e">
        <f>IF(#REF!&gt;AQ893,0,1)</f>
        <v>#REF!</v>
      </c>
      <c r="DP893" s="186">
        <f t="shared" si="149"/>
        <v>1</v>
      </c>
      <c r="DQ893" s="186">
        <f t="shared" si="150"/>
        <v>1</v>
      </c>
    </row>
    <row r="894" spans="1:121" ht="20.25" hidden="1" customHeight="1" x14ac:dyDescent="0.2">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51"/>
        <v/>
      </c>
      <c r="AO894" s="271" t="str">
        <f t="shared" si="152"/>
        <v/>
      </c>
      <c r="AP894" s="218"/>
      <c r="AQ894" s="219"/>
      <c r="AR894" s="217" t="str">
        <f t="shared" si="153"/>
        <v/>
      </c>
      <c r="AS894" s="217" t="str">
        <f t="shared" si="154"/>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217"/>
      <c r="CA894" s="217"/>
      <c r="CB894" s="217"/>
      <c r="CC894" s="217"/>
      <c r="CD894" s="217"/>
      <c r="CE894" s="217"/>
      <c r="CF894" s="186"/>
      <c r="CG894" s="186" t="str">
        <f t="shared" si="155"/>
        <v/>
      </c>
      <c r="CH894" s="101"/>
      <c r="CI894" s="101"/>
      <c r="CJ894" s="101"/>
      <c r="CK894" s="101"/>
      <c r="CL894" s="101"/>
      <c r="CM894" s="101"/>
      <c r="CN894" s="101"/>
      <c r="CO894" s="101"/>
      <c r="CP894" s="220" t="str">
        <f>IFERROR(ROUND((SUM(#REF!)),0),"")</f>
        <v/>
      </c>
      <c r="CQ894" s="216"/>
      <c r="CR894" s="222"/>
      <c r="CS894" s="198"/>
      <c r="CT894" s="198"/>
      <c r="CU894" s="198"/>
      <c r="CV894" s="198"/>
      <c r="CW894" s="222"/>
      <c r="CX894" s="272"/>
      <c r="CY894" s="272"/>
      <c r="CZ894" s="272"/>
      <c r="DA894" s="272"/>
      <c r="DB894" s="272"/>
      <c r="DC894" s="272"/>
      <c r="DD894" s="230" t="str">
        <f t="shared" si="142"/>
        <v/>
      </c>
      <c r="DE894" s="273">
        <f t="shared" si="143"/>
        <v>0</v>
      </c>
      <c r="DF894" s="14">
        <f t="shared" si="144"/>
        <v>0</v>
      </c>
      <c r="DG894" s="148" t="str">
        <f t="shared" si="145"/>
        <v/>
      </c>
      <c r="DH894" s="148" t="str">
        <f t="shared" si="146"/>
        <v/>
      </c>
      <c r="DI894" s="273" t="str">
        <f t="shared" si="147"/>
        <v/>
      </c>
      <c r="DJ894" s="264" t="str">
        <f t="shared" si="148"/>
        <v/>
      </c>
      <c r="DK894" s="195"/>
      <c r="DL894" s="14" t="str">
        <f>IFERROR(#REF!-AP894,"")</f>
        <v/>
      </c>
      <c r="DM894" s="195"/>
      <c r="DN894" s="274" t="str">
        <f>IFERROR(#REF!-M894,"")</f>
        <v/>
      </c>
      <c r="DO894" s="186" t="e">
        <f>IF(#REF!&gt;AQ894,0,1)</f>
        <v>#REF!</v>
      </c>
      <c r="DP894" s="186">
        <f t="shared" si="149"/>
        <v>1</v>
      </c>
      <c r="DQ894" s="186">
        <f t="shared" si="150"/>
        <v>1</v>
      </c>
    </row>
    <row r="895" spans="1:121" ht="20.25" hidden="1" customHeight="1" x14ac:dyDescent="0.2">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51"/>
        <v/>
      </c>
      <c r="AO895" s="271" t="str">
        <f t="shared" si="152"/>
        <v/>
      </c>
      <c r="AP895" s="218"/>
      <c r="AQ895" s="219"/>
      <c r="AR895" s="217" t="str">
        <f t="shared" si="153"/>
        <v/>
      </c>
      <c r="AS895" s="217" t="str">
        <f t="shared" si="154"/>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217"/>
      <c r="CA895" s="217"/>
      <c r="CB895" s="217"/>
      <c r="CC895" s="217"/>
      <c r="CD895" s="217"/>
      <c r="CE895" s="217"/>
      <c r="CF895" s="186"/>
      <c r="CG895" s="186" t="str">
        <f t="shared" si="155"/>
        <v/>
      </c>
      <c r="CH895" s="101"/>
      <c r="CI895" s="101"/>
      <c r="CJ895" s="101"/>
      <c r="CK895" s="101"/>
      <c r="CL895" s="101"/>
      <c r="CM895" s="101"/>
      <c r="CN895" s="101"/>
      <c r="CO895" s="101"/>
      <c r="CP895" s="220" t="str">
        <f>IFERROR(ROUND((SUM(#REF!)),0),"")</f>
        <v/>
      </c>
      <c r="CQ895" s="216"/>
      <c r="CR895" s="222"/>
      <c r="CS895" s="198"/>
      <c r="CT895" s="198"/>
      <c r="CU895" s="198"/>
      <c r="CV895" s="198"/>
      <c r="CW895" s="222"/>
      <c r="CX895" s="272"/>
      <c r="CY895" s="272"/>
      <c r="CZ895" s="272"/>
      <c r="DA895" s="272"/>
      <c r="DB895" s="272"/>
      <c r="DC895" s="272"/>
      <c r="DD895" s="230" t="str">
        <f t="shared" si="142"/>
        <v/>
      </c>
      <c r="DE895" s="273">
        <f t="shared" si="143"/>
        <v>0</v>
      </c>
      <c r="DF895" s="14">
        <f t="shared" si="144"/>
        <v>0</v>
      </c>
      <c r="DG895" s="148" t="str">
        <f t="shared" si="145"/>
        <v/>
      </c>
      <c r="DH895" s="148" t="str">
        <f t="shared" si="146"/>
        <v/>
      </c>
      <c r="DI895" s="273" t="str">
        <f t="shared" si="147"/>
        <v/>
      </c>
      <c r="DJ895" s="264" t="str">
        <f t="shared" si="148"/>
        <v/>
      </c>
      <c r="DK895" s="195"/>
      <c r="DL895" s="14" t="str">
        <f>IFERROR(#REF!-AP895,"")</f>
        <v/>
      </c>
      <c r="DM895" s="195"/>
      <c r="DN895" s="274" t="str">
        <f>IFERROR(#REF!-M895,"")</f>
        <v/>
      </c>
      <c r="DO895" s="186" t="e">
        <f>IF(#REF!&gt;AQ895,0,1)</f>
        <v>#REF!</v>
      </c>
      <c r="DP895" s="186">
        <f t="shared" si="149"/>
        <v>1</v>
      </c>
      <c r="DQ895" s="186">
        <f t="shared" si="150"/>
        <v>1</v>
      </c>
    </row>
    <row r="896" spans="1:121" ht="20.25" hidden="1" customHeight="1" x14ac:dyDescent="0.2">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51"/>
        <v/>
      </c>
      <c r="AO896" s="271" t="str">
        <f t="shared" si="152"/>
        <v/>
      </c>
      <c r="AP896" s="218"/>
      <c r="AQ896" s="219"/>
      <c r="AR896" s="217" t="str">
        <f t="shared" si="153"/>
        <v/>
      </c>
      <c r="AS896" s="217" t="str">
        <f t="shared" si="154"/>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217"/>
      <c r="CA896" s="217"/>
      <c r="CB896" s="217"/>
      <c r="CC896" s="217"/>
      <c r="CD896" s="217"/>
      <c r="CE896" s="217"/>
      <c r="CF896" s="186"/>
      <c r="CG896" s="186" t="str">
        <f t="shared" si="155"/>
        <v/>
      </c>
      <c r="CH896" s="101"/>
      <c r="CI896" s="101"/>
      <c r="CJ896" s="101"/>
      <c r="CK896" s="101"/>
      <c r="CL896" s="101"/>
      <c r="CM896" s="101"/>
      <c r="CN896" s="101"/>
      <c r="CO896" s="101"/>
      <c r="CP896" s="220" t="str">
        <f>IFERROR(ROUND((SUM(#REF!)),0),"")</f>
        <v/>
      </c>
      <c r="CQ896" s="216"/>
      <c r="CR896" s="222"/>
      <c r="CS896" s="198"/>
      <c r="CT896" s="198"/>
      <c r="CU896" s="198"/>
      <c r="CV896" s="198"/>
      <c r="CW896" s="222"/>
      <c r="CX896" s="272"/>
      <c r="CY896" s="272"/>
      <c r="CZ896" s="272"/>
      <c r="DA896" s="272"/>
      <c r="DB896" s="272"/>
      <c r="DC896" s="272"/>
      <c r="DD896" s="230" t="str">
        <f t="shared" si="142"/>
        <v/>
      </c>
      <c r="DE896" s="273">
        <f t="shared" si="143"/>
        <v>0</v>
      </c>
      <c r="DF896" s="14">
        <f t="shared" si="144"/>
        <v>0</v>
      </c>
      <c r="DG896" s="148" t="str">
        <f t="shared" si="145"/>
        <v/>
      </c>
      <c r="DH896" s="148" t="str">
        <f t="shared" si="146"/>
        <v/>
      </c>
      <c r="DI896" s="273" t="str">
        <f t="shared" si="147"/>
        <v/>
      </c>
      <c r="DJ896" s="264" t="str">
        <f t="shared" si="148"/>
        <v/>
      </c>
      <c r="DK896" s="195"/>
      <c r="DL896" s="14" t="str">
        <f>IFERROR(#REF!-AP896,"")</f>
        <v/>
      </c>
      <c r="DM896" s="195"/>
      <c r="DN896" s="274" t="str">
        <f>IFERROR(#REF!-M896,"")</f>
        <v/>
      </c>
      <c r="DO896" s="186" t="e">
        <f>IF(#REF!&gt;AQ896,0,1)</f>
        <v>#REF!</v>
      </c>
      <c r="DP896" s="186">
        <f t="shared" si="149"/>
        <v>1</v>
      </c>
      <c r="DQ896" s="186">
        <f t="shared" si="150"/>
        <v>1</v>
      </c>
    </row>
    <row r="897" spans="1:121" ht="20.25" hidden="1" customHeight="1" x14ac:dyDescent="0.2">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51"/>
        <v/>
      </c>
      <c r="AO897" s="271" t="str">
        <f t="shared" si="152"/>
        <v/>
      </c>
      <c r="AP897" s="218"/>
      <c r="AQ897" s="219"/>
      <c r="AR897" s="217" t="str">
        <f t="shared" si="153"/>
        <v/>
      </c>
      <c r="AS897" s="217" t="str">
        <f t="shared" si="154"/>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217"/>
      <c r="CA897" s="217"/>
      <c r="CB897" s="217"/>
      <c r="CC897" s="217"/>
      <c r="CD897" s="217"/>
      <c r="CE897" s="217"/>
      <c r="CF897" s="186"/>
      <c r="CG897" s="186" t="str">
        <f t="shared" si="155"/>
        <v/>
      </c>
      <c r="CH897" s="101"/>
      <c r="CI897" s="101"/>
      <c r="CJ897" s="101"/>
      <c r="CK897" s="101"/>
      <c r="CL897" s="101"/>
      <c r="CM897" s="101"/>
      <c r="CN897" s="101"/>
      <c r="CO897" s="101"/>
      <c r="CP897" s="220" t="str">
        <f>IFERROR(ROUND((SUM(#REF!)),0),"")</f>
        <v/>
      </c>
      <c r="CQ897" s="216"/>
      <c r="CR897" s="222"/>
      <c r="CS897" s="198"/>
      <c r="CT897" s="198"/>
      <c r="CU897" s="198"/>
      <c r="CV897" s="198"/>
      <c r="CW897" s="222"/>
      <c r="CX897" s="272"/>
      <c r="CY897" s="272"/>
      <c r="CZ897" s="272"/>
      <c r="DA897" s="272"/>
      <c r="DB897" s="272"/>
      <c r="DC897" s="272"/>
      <c r="DD897" s="230" t="str">
        <f t="shared" si="142"/>
        <v/>
      </c>
      <c r="DE897" s="273">
        <f t="shared" si="143"/>
        <v>0</v>
      </c>
      <c r="DF897" s="14">
        <f t="shared" si="144"/>
        <v>0</v>
      </c>
      <c r="DG897" s="148" t="str">
        <f t="shared" si="145"/>
        <v/>
      </c>
      <c r="DH897" s="148" t="str">
        <f t="shared" si="146"/>
        <v/>
      </c>
      <c r="DI897" s="273" t="str">
        <f t="shared" si="147"/>
        <v/>
      </c>
      <c r="DJ897" s="264" t="str">
        <f t="shared" si="148"/>
        <v/>
      </c>
      <c r="DK897" s="195"/>
      <c r="DL897" s="14" t="str">
        <f>IFERROR(#REF!-AP897,"")</f>
        <v/>
      </c>
      <c r="DM897" s="195"/>
      <c r="DN897" s="274" t="str">
        <f>IFERROR(#REF!-M897,"")</f>
        <v/>
      </c>
      <c r="DO897" s="186" t="e">
        <f>IF(#REF!&gt;AQ897,0,1)</f>
        <v>#REF!</v>
      </c>
      <c r="DP897" s="186">
        <f t="shared" si="149"/>
        <v>1</v>
      </c>
      <c r="DQ897" s="186">
        <f t="shared" si="150"/>
        <v>1</v>
      </c>
    </row>
    <row r="898" spans="1:121" ht="20.25" hidden="1" customHeight="1" x14ac:dyDescent="0.2">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51"/>
        <v/>
      </c>
      <c r="AO898" s="271" t="str">
        <f t="shared" si="152"/>
        <v/>
      </c>
      <c r="AP898" s="218"/>
      <c r="AQ898" s="219"/>
      <c r="AR898" s="217" t="str">
        <f t="shared" si="153"/>
        <v/>
      </c>
      <c r="AS898" s="217" t="str">
        <f t="shared" si="154"/>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217"/>
      <c r="CA898" s="217"/>
      <c r="CB898" s="217"/>
      <c r="CC898" s="217"/>
      <c r="CD898" s="217"/>
      <c r="CE898" s="217"/>
      <c r="CF898" s="186"/>
      <c r="CG898" s="186" t="str">
        <f t="shared" si="155"/>
        <v/>
      </c>
      <c r="CH898" s="101"/>
      <c r="CI898" s="101"/>
      <c r="CJ898" s="101"/>
      <c r="CK898" s="101"/>
      <c r="CL898" s="101"/>
      <c r="CM898" s="101"/>
      <c r="CN898" s="101"/>
      <c r="CO898" s="101"/>
      <c r="CP898" s="220" t="str">
        <f>IFERROR(ROUND((SUM(#REF!)),0),"")</f>
        <v/>
      </c>
      <c r="CQ898" s="216"/>
      <c r="CR898" s="222"/>
      <c r="CS898" s="198"/>
      <c r="CT898" s="198"/>
      <c r="CU898" s="198"/>
      <c r="CV898" s="198"/>
      <c r="CW898" s="222"/>
      <c r="CX898" s="272"/>
      <c r="CY898" s="272"/>
      <c r="CZ898" s="272"/>
      <c r="DA898" s="272"/>
      <c r="DB898" s="272"/>
      <c r="DC898" s="272"/>
      <c r="DD898" s="230" t="str">
        <f t="shared" si="142"/>
        <v/>
      </c>
      <c r="DE898" s="273">
        <f t="shared" si="143"/>
        <v>0</v>
      </c>
      <c r="DF898" s="14">
        <f t="shared" si="144"/>
        <v>0</v>
      </c>
      <c r="DG898" s="148" t="str">
        <f t="shared" si="145"/>
        <v/>
      </c>
      <c r="DH898" s="148" t="str">
        <f t="shared" si="146"/>
        <v/>
      </c>
      <c r="DI898" s="273" t="str">
        <f t="shared" si="147"/>
        <v/>
      </c>
      <c r="DJ898" s="264" t="str">
        <f t="shared" si="148"/>
        <v/>
      </c>
      <c r="DK898" s="195"/>
      <c r="DL898" s="14" t="str">
        <f>IFERROR(#REF!-AP898,"")</f>
        <v/>
      </c>
      <c r="DM898" s="195"/>
      <c r="DN898" s="274" t="str">
        <f>IFERROR(#REF!-M898,"")</f>
        <v/>
      </c>
      <c r="DO898" s="186" t="e">
        <f>IF(#REF!&gt;AQ898,0,1)</f>
        <v>#REF!</v>
      </c>
      <c r="DP898" s="186">
        <f t="shared" si="149"/>
        <v>1</v>
      </c>
      <c r="DQ898" s="186">
        <f t="shared" si="150"/>
        <v>1</v>
      </c>
    </row>
    <row r="899" spans="1:121" ht="20.25" hidden="1" customHeight="1" x14ac:dyDescent="0.2">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51"/>
        <v/>
      </c>
      <c r="AO899" s="271" t="str">
        <f t="shared" si="152"/>
        <v/>
      </c>
      <c r="AP899" s="218"/>
      <c r="AQ899" s="219"/>
      <c r="AR899" s="217" t="str">
        <f t="shared" si="153"/>
        <v/>
      </c>
      <c r="AS899" s="217" t="str">
        <f t="shared" si="154"/>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217"/>
      <c r="CA899" s="217"/>
      <c r="CB899" s="217"/>
      <c r="CC899" s="217"/>
      <c r="CD899" s="217"/>
      <c r="CE899" s="217"/>
      <c r="CF899" s="186"/>
      <c r="CG899" s="186" t="str">
        <f t="shared" si="155"/>
        <v/>
      </c>
      <c r="CH899" s="101"/>
      <c r="CI899" s="101"/>
      <c r="CJ899" s="101"/>
      <c r="CK899" s="101"/>
      <c r="CL899" s="101"/>
      <c r="CM899" s="101"/>
      <c r="CN899" s="101"/>
      <c r="CO899" s="101"/>
      <c r="CP899" s="220" t="str">
        <f>IFERROR(ROUND((SUM(#REF!)),0),"")</f>
        <v/>
      </c>
      <c r="CQ899" s="216"/>
      <c r="CR899" s="222"/>
      <c r="CS899" s="198"/>
      <c r="CT899" s="198"/>
      <c r="CU899" s="198"/>
      <c r="CV899" s="198"/>
      <c r="CW899" s="222"/>
      <c r="CX899" s="272"/>
      <c r="CY899" s="272"/>
      <c r="CZ899" s="272"/>
      <c r="DA899" s="272"/>
      <c r="DB899" s="272"/>
      <c r="DC899" s="272"/>
      <c r="DD899" s="230" t="str">
        <f t="shared" si="142"/>
        <v/>
      </c>
      <c r="DE899" s="273">
        <f t="shared" si="143"/>
        <v>0</v>
      </c>
      <c r="DF899" s="14">
        <f t="shared" si="144"/>
        <v>0</v>
      </c>
      <c r="DG899" s="148" t="str">
        <f t="shared" si="145"/>
        <v/>
      </c>
      <c r="DH899" s="148" t="str">
        <f t="shared" si="146"/>
        <v/>
      </c>
      <c r="DI899" s="273" t="str">
        <f t="shared" si="147"/>
        <v/>
      </c>
      <c r="DJ899" s="264" t="str">
        <f t="shared" si="148"/>
        <v/>
      </c>
      <c r="DK899" s="195"/>
      <c r="DL899" s="14" t="str">
        <f>IFERROR(#REF!-AP899,"")</f>
        <v/>
      </c>
      <c r="DM899" s="195"/>
      <c r="DN899" s="274" t="str">
        <f>IFERROR(#REF!-M899,"")</f>
        <v/>
      </c>
      <c r="DO899" s="186" t="e">
        <f>IF(#REF!&gt;AQ899,0,1)</f>
        <v>#REF!</v>
      </c>
      <c r="DP899" s="186">
        <f t="shared" si="149"/>
        <v>1</v>
      </c>
      <c r="DQ899" s="186">
        <f t="shared" si="150"/>
        <v>1</v>
      </c>
    </row>
    <row r="900" spans="1:121" ht="20.25" hidden="1" customHeight="1" x14ac:dyDescent="0.2">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si="151"/>
        <v/>
      </c>
      <c r="AO900" s="271" t="str">
        <f t="shared" si="152"/>
        <v/>
      </c>
      <c r="AP900" s="218"/>
      <c r="AQ900" s="219"/>
      <c r="AR900" s="217" t="str">
        <f t="shared" si="153"/>
        <v/>
      </c>
      <c r="AS900" s="217" t="str">
        <f t="shared" si="154"/>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217"/>
      <c r="CA900" s="217"/>
      <c r="CB900" s="217"/>
      <c r="CC900" s="217"/>
      <c r="CD900" s="217"/>
      <c r="CE900" s="217"/>
      <c r="CF900" s="186"/>
      <c r="CG900" s="186" t="str">
        <f t="shared" si="155"/>
        <v/>
      </c>
      <c r="CH900" s="101"/>
      <c r="CI900" s="101"/>
      <c r="CJ900" s="101"/>
      <c r="CK900" s="101"/>
      <c r="CL900" s="101"/>
      <c r="CM900" s="101"/>
      <c r="CN900" s="101"/>
      <c r="CO900" s="101"/>
      <c r="CP900" s="220" t="str">
        <f>IFERROR(ROUND((SUM(#REF!)),0),"")</f>
        <v/>
      </c>
      <c r="CQ900" s="216"/>
      <c r="CR900" s="222"/>
      <c r="CS900" s="198"/>
      <c r="CT900" s="198"/>
      <c r="CU900" s="198"/>
      <c r="CV900" s="198"/>
      <c r="CW900" s="222"/>
      <c r="CX900" s="272"/>
      <c r="CY900" s="272"/>
      <c r="CZ900" s="272"/>
      <c r="DA900" s="272"/>
      <c r="DB900" s="272"/>
      <c r="DC900" s="272"/>
      <c r="DD900" s="230" t="str">
        <f t="shared" ref="DD900:DD963" si="156">IFERROR((AN900-M900)/M900,"")</f>
        <v/>
      </c>
      <c r="DE900" s="273">
        <f t="shared" ref="DE900:DE963" si="157">AV900+BH900</f>
        <v>0</v>
      </c>
      <c r="DF900" s="14">
        <f t="shared" ref="DF900:DF963" si="158">SUM(BI900:BQ900,AW900:BE900)</f>
        <v>0</v>
      </c>
      <c r="DG900" s="148" t="str">
        <f t="shared" ref="DG900:DG963" si="159">IFERROR(ROUND(DF900/L900,0),"")</f>
        <v/>
      </c>
      <c r="DH900" s="148" t="str">
        <f t="shared" ref="DH900:DH963" si="160">IFERROR(ROUND(CP900/AR900,1),"")</f>
        <v/>
      </c>
      <c r="DI900" s="273" t="str">
        <f t="shared" ref="DI900:DI963" si="161">IFERROR(DE900+DG900,"")</f>
        <v/>
      </c>
      <c r="DJ900" s="264" t="str">
        <f t="shared" ref="DJ900:DJ963" si="162">IFERROR(DG900/DI900,"")</f>
        <v/>
      </c>
      <c r="DK900" s="195"/>
      <c r="DL900" s="14" t="str">
        <f>IFERROR(#REF!-AP900,"")</f>
        <v/>
      </c>
      <c r="DM900" s="195"/>
      <c r="DN900" s="274" t="str">
        <f>IFERROR(#REF!-M900,"")</f>
        <v/>
      </c>
      <c r="DO900" s="186" t="e">
        <f>IF(#REF!&gt;AQ900,0,1)</f>
        <v>#REF!</v>
      </c>
      <c r="DP900" s="186">
        <f t="shared" ref="DP900:DP963" si="163">IF(AO900&lt;N900,0,1)</f>
        <v>1</v>
      </c>
      <c r="DQ900" s="186">
        <f t="shared" ref="DQ900:DQ963" si="164">IF(AO900&gt;O900,0,1)</f>
        <v>1</v>
      </c>
    </row>
    <row r="901" spans="1:121" ht="20.25" hidden="1" customHeight="1" x14ac:dyDescent="0.2">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51"/>
        <v/>
      </c>
      <c r="AO901" s="271" t="str">
        <f t="shared" si="152"/>
        <v/>
      </c>
      <c r="AP901" s="218"/>
      <c r="AQ901" s="219"/>
      <c r="AR901" s="217" t="str">
        <f t="shared" si="153"/>
        <v/>
      </c>
      <c r="AS901" s="217" t="str">
        <f t="shared" si="154"/>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217"/>
      <c r="CA901" s="217"/>
      <c r="CB901" s="217"/>
      <c r="CC901" s="217"/>
      <c r="CD901" s="217"/>
      <c r="CE901" s="217"/>
      <c r="CF901" s="186"/>
      <c r="CG901" s="186" t="str">
        <f t="shared" si="155"/>
        <v/>
      </c>
      <c r="CH901" s="101"/>
      <c r="CI901" s="101"/>
      <c r="CJ901" s="101"/>
      <c r="CK901" s="101"/>
      <c r="CL901" s="101"/>
      <c r="CM901" s="101"/>
      <c r="CN901" s="101"/>
      <c r="CO901" s="101"/>
      <c r="CP901" s="220" t="str">
        <f>IFERROR(ROUND((SUM(#REF!)),0),"")</f>
        <v/>
      </c>
      <c r="CQ901" s="216"/>
      <c r="CR901" s="222"/>
      <c r="CS901" s="198"/>
      <c r="CT901" s="198"/>
      <c r="CU901" s="198"/>
      <c r="CV901" s="198"/>
      <c r="CW901" s="222"/>
      <c r="CX901" s="272"/>
      <c r="CY901" s="272"/>
      <c r="CZ901" s="272"/>
      <c r="DA901" s="272"/>
      <c r="DB901" s="272"/>
      <c r="DC901" s="272"/>
      <c r="DD901" s="230" t="str">
        <f t="shared" si="156"/>
        <v/>
      </c>
      <c r="DE901" s="273">
        <f t="shared" si="157"/>
        <v>0</v>
      </c>
      <c r="DF901" s="14">
        <f t="shared" si="158"/>
        <v>0</v>
      </c>
      <c r="DG901" s="148" t="str">
        <f t="shared" si="159"/>
        <v/>
      </c>
      <c r="DH901" s="148" t="str">
        <f t="shared" si="160"/>
        <v/>
      </c>
      <c r="DI901" s="273" t="str">
        <f t="shared" si="161"/>
        <v/>
      </c>
      <c r="DJ901" s="264" t="str">
        <f t="shared" si="162"/>
        <v/>
      </c>
      <c r="DK901" s="195"/>
      <c r="DL901" s="14" t="str">
        <f>IFERROR(#REF!-AP901,"")</f>
        <v/>
      </c>
      <c r="DM901" s="195"/>
      <c r="DN901" s="274" t="str">
        <f>IFERROR(#REF!-M901,"")</f>
        <v/>
      </c>
      <c r="DO901" s="186" t="e">
        <f>IF(#REF!&gt;AQ901,0,1)</f>
        <v>#REF!</v>
      </c>
      <c r="DP901" s="186">
        <f t="shared" si="163"/>
        <v>1</v>
      </c>
      <c r="DQ901" s="186">
        <f t="shared" si="164"/>
        <v>1</v>
      </c>
    </row>
    <row r="902" spans="1:121" ht="20.25" hidden="1" customHeight="1" x14ac:dyDescent="0.2">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51"/>
        <v/>
      </c>
      <c r="AO902" s="271" t="str">
        <f t="shared" si="152"/>
        <v/>
      </c>
      <c r="AP902" s="218"/>
      <c r="AQ902" s="219"/>
      <c r="AR902" s="217" t="str">
        <f t="shared" si="153"/>
        <v/>
      </c>
      <c r="AS902" s="217" t="str">
        <f t="shared" si="154"/>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217"/>
      <c r="CA902" s="217"/>
      <c r="CB902" s="217"/>
      <c r="CC902" s="217"/>
      <c r="CD902" s="217"/>
      <c r="CE902" s="217"/>
      <c r="CF902" s="186"/>
      <c r="CG902" s="186" t="str">
        <f t="shared" si="155"/>
        <v/>
      </c>
      <c r="CH902" s="101"/>
      <c r="CI902" s="101"/>
      <c r="CJ902" s="101"/>
      <c r="CK902" s="101"/>
      <c r="CL902" s="101"/>
      <c r="CM902" s="101"/>
      <c r="CN902" s="101"/>
      <c r="CO902" s="101"/>
      <c r="CP902" s="220" t="str">
        <f>IFERROR(ROUND((SUM(#REF!)),0),"")</f>
        <v/>
      </c>
      <c r="CQ902" s="216"/>
      <c r="CR902" s="222"/>
      <c r="CS902" s="198"/>
      <c r="CT902" s="198"/>
      <c r="CU902" s="198"/>
      <c r="CV902" s="198"/>
      <c r="CW902" s="222"/>
      <c r="CX902" s="272"/>
      <c r="CY902" s="272"/>
      <c r="CZ902" s="272"/>
      <c r="DA902" s="272"/>
      <c r="DB902" s="272"/>
      <c r="DC902" s="272"/>
      <c r="DD902" s="230" t="str">
        <f t="shared" si="156"/>
        <v/>
      </c>
      <c r="DE902" s="273">
        <f t="shared" si="157"/>
        <v>0</v>
      </c>
      <c r="DF902" s="14">
        <f t="shared" si="158"/>
        <v>0</v>
      </c>
      <c r="DG902" s="148" t="str">
        <f t="shared" si="159"/>
        <v/>
      </c>
      <c r="DH902" s="148" t="str">
        <f t="shared" si="160"/>
        <v/>
      </c>
      <c r="DI902" s="273" t="str">
        <f t="shared" si="161"/>
        <v/>
      </c>
      <c r="DJ902" s="264" t="str">
        <f t="shared" si="162"/>
        <v/>
      </c>
      <c r="DK902" s="195"/>
      <c r="DL902" s="14" t="str">
        <f>IFERROR(#REF!-AP902,"")</f>
        <v/>
      </c>
      <c r="DM902" s="195"/>
      <c r="DN902" s="274" t="str">
        <f>IFERROR(#REF!-M902,"")</f>
        <v/>
      </c>
      <c r="DO902" s="186" t="e">
        <f>IF(#REF!&gt;AQ902,0,1)</f>
        <v>#REF!</v>
      </c>
      <c r="DP902" s="186">
        <f t="shared" si="163"/>
        <v>1</v>
      </c>
      <c r="DQ902" s="186">
        <f t="shared" si="164"/>
        <v>1</v>
      </c>
    </row>
    <row r="903" spans="1:121" ht="20.25" hidden="1" customHeight="1" x14ac:dyDescent="0.2">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51"/>
        <v/>
      </c>
      <c r="AO903" s="271" t="str">
        <f t="shared" si="152"/>
        <v/>
      </c>
      <c r="AP903" s="218"/>
      <c r="AQ903" s="219"/>
      <c r="AR903" s="217" t="str">
        <f t="shared" si="153"/>
        <v/>
      </c>
      <c r="AS903" s="217" t="str">
        <f t="shared" si="154"/>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217"/>
      <c r="CA903" s="217"/>
      <c r="CB903" s="217"/>
      <c r="CC903" s="217"/>
      <c r="CD903" s="217"/>
      <c r="CE903" s="217"/>
      <c r="CF903" s="186"/>
      <c r="CG903" s="186" t="str">
        <f t="shared" si="155"/>
        <v/>
      </c>
      <c r="CH903" s="101"/>
      <c r="CI903" s="101"/>
      <c r="CJ903" s="101"/>
      <c r="CK903" s="101"/>
      <c r="CL903" s="101"/>
      <c r="CM903" s="101"/>
      <c r="CN903" s="101"/>
      <c r="CO903" s="101"/>
      <c r="CP903" s="220" t="str">
        <f>IFERROR(ROUND((SUM(#REF!)),0),"")</f>
        <v/>
      </c>
      <c r="CQ903" s="216"/>
      <c r="CR903" s="222"/>
      <c r="CS903" s="198"/>
      <c r="CT903" s="198"/>
      <c r="CU903" s="198"/>
      <c r="CV903" s="198"/>
      <c r="CW903" s="222"/>
      <c r="CX903" s="272"/>
      <c r="CY903" s="272"/>
      <c r="CZ903" s="272"/>
      <c r="DA903" s="272"/>
      <c r="DB903" s="272"/>
      <c r="DC903" s="272"/>
      <c r="DD903" s="230" t="str">
        <f t="shared" si="156"/>
        <v/>
      </c>
      <c r="DE903" s="273">
        <f t="shared" si="157"/>
        <v>0</v>
      </c>
      <c r="DF903" s="14">
        <f t="shared" si="158"/>
        <v>0</v>
      </c>
      <c r="DG903" s="148" t="str">
        <f t="shared" si="159"/>
        <v/>
      </c>
      <c r="DH903" s="148" t="str">
        <f t="shared" si="160"/>
        <v/>
      </c>
      <c r="DI903" s="273" t="str">
        <f t="shared" si="161"/>
        <v/>
      </c>
      <c r="DJ903" s="264" t="str">
        <f t="shared" si="162"/>
        <v/>
      </c>
      <c r="DK903" s="195"/>
      <c r="DL903" s="14" t="str">
        <f>IFERROR(#REF!-AP903,"")</f>
        <v/>
      </c>
      <c r="DM903" s="195"/>
      <c r="DN903" s="274" t="str">
        <f>IFERROR(#REF!-M903,"")</f>
        <v/>
      </c>
      <c r="DO903" s="186" t="e">
        <f>IF(#REF!&gt;AQ903,0,1)</f>
        <v>#REF!</v>
      </c>
      <c r="DP903" s="186">
        <f t="shared" si="163"/>
        <v>1</v>
      </c>
      <c r="DQ903" s="186">
        <f t="shared" si="164"/>
        <v>1</v>
      </c>
    </row>
    <row r="904" spans="1:121" ht="20.25" hidden="1" customHeight="1" x14ac:dyDescent="0.2">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51"/>
        <v/>
      </c>
      <c r="AO904" s="271" t="str">
        <f t="shared" si="152"/>
        <v/>
      </c>
      <c r="AP904" s="218"/>
      <c r="AQ904" s="219"/>
      <c r="AR904" s="217" t="str">
        <f t="shared" si="153"/>
        <v/>
      </c>
      <c r="AS904" s="217" t="str">
        <f t="shared" si="154"/>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217"/>
      <c r="CA904" s="217"/>
      <c r="CB904" s="217"/>
      <c r="CC904" s="217"/>
      <c r="CD904" s="217"/>
      <c r="CE904" s="217"/>
      <c r="CF904" s="186"/>
      <c r="CG904" s="186" t="str">
        <f t="shared" si="155"/>
        <v/>
      </c>
      <c r="CH904" s="101"/>
      <c r="CI904" s="101"/>
      <c r="CJ904" s="101"/>
      <c r="CK904" s="101"/>
      <c r="CL904" s="101"/>
      <c r="CM904" s="101"/>
      <c r="CN904" s="101"/>
      <c r="CO904" s="101"/>
      <c r="CP904" s="220" t="str">
        <f>IFERROR(ROUND((SUM(#REF!)),0),"")</f>
        <v/>
      </c>
      <c r="CQ904" s="216"/>
      <c r="CR904" s="222"/>
      <c r="CS904" s="198"/>
      <c r="CT904" s="198"/>
      <c r="CU904" s="198"/>
      <c r="CV904" s="198"/>
      <c r="CW904" s="222"/>
      <c r="CX904" s="272"/>
      <c r="CY904" s="272"/>
      <c r="CZ904" s="272"/>
      <c r="DA904" s="272"/>
      <c r="DB904" s="272"/>
      <c r="DC904" s="272"/>
      <c r="DD904" s="230" t="str">
        <f t="shared" si="156"/>
        <v/>
      </c>
      <c r="DE904" s="273">
        <f t="shared" si="157"/>
        <v>0</v>
      </c>
      <c r="DF904" s="14">
        <f t="shared" si="158"/>
        <v>0</v>
      </c>
      <c r="DG904" s="148" t="str">
        <f t="shared" si="159"/>
        <v/>
      </c>
      <c r="DH904" s="148" t="str">
        <f t="shared" si="160"/>
        <v/>
      </c>
      <c r="DI904" s="273" t="str">
        <f t="shared" si="161"/>
        <v/>
      </c>
      <c r="DJ904" s="264" t="str">
        <f t="shared" si="162"/>
        <v/>
      </c>
      <c r="DK904" s="195"/>
      <c r="DL904" s="14" t="str">
        <f>IFERROR(#REF!-AP904,"")</f>
        <v/>
      </c>
      <c r="DM904" s="195"/>
      <c r="DN904" s="274" t="str">
        <f>IFERROR(#REF!-M904,"")</f>
        <v/>
      </c>
      <c r="DO904" s="186" t="e">
        <f>IF(#REF!&gt;AQ904,0,1)</f>
        <v>#REF!</v>
      </c>
      <c r="DP904" s="186">
        <f t="shared" si="163"/>
        <v>1</v>
      </c>
      <c r="DQ904" s="186">
        <f t="shared" si="164"/>
        <v>1</v>
      </c>
    </row>
    <row r="905" spans="1:121" ht="20.25" hidden="1" customHeight="1" x14ac:dyDescent="0.2">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51"/>
        <v/>
      </c>
      <c r="AO905" s="271" t="str">
        <f t="shared" si="152"/>
        <v/>
      </c>
      <c r="AP905" s="218"/>
      <c r="AQ905" s="219"/>
      <c r="AR905" s="217" t="str">
        <f t="shared" si="153"/>
        <v/>
      </c>
      <c r="AS905" s="217" t="str">
        <f t="shared" si="154"/>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217"/>
      <c r="CA905" s="217"/>
      <c r="CB905" s="217"/>
      <c r="CC905" s="217"/>
      <c r="CD905" s="217"/>
      <c r="CE905" s="217"/>
      <c r="CF905" s="186"/>
      <c r="CG905" s="186" t="str">
        <f t="shared" si="155"/>
        <v/>
      </c>
      <c r="CH905" s="101"/>
      <c r="CI905" s="101"/>
      <c r="CJ905" s="101"/>
      <c r="CK905" s="101"/>
      <c r="CL905" s="101"/>
      <c r="CM905" s="101"/>
      <c r="CN905" s="101"/>
      <c r="CO905" s="101"/>
      <c r="CP905" s="220" t="str">
        <f>IFERROR(ROUND((SUM(#REF!)),0),"")</f>
        <v/>
      </c>
      <c r="CQ905" s="216"/>
      <c r="CR905" s="222"/>
      <c r="CS905" s="198"/>
      <c r="CT905" s="198"/>
      <c r="CU905" s="198"/>
      <c r="CV905" s="198"/>
      <c r="CW905" s="222"/>
      <c r="CX905" s="272"/>
      <c r="CY905" s="272"/>
      <c r="CZ905" s="272"/>
      <c r="DA905" s="272"/>
      <c r="DB905" s="272"/>
      <c r="DC905" s="272"/>
      <c r="DD905" s="230" t="str">
        <f t="shared" si="156"/>
        <v/>
      </c>
      <c r="DE905" s="273">
        <f t="shared" si="157"/>
        <v>0</v>
      </c>
      <c r="DF905" s="14">
        <f t="shared" si="158"/>
        <v>0</v>
      </c>
      <c r="DG905" s="148" t="str">
        <f t="shared" si="159"/>
        <v/>
      </c>
      <c r="DH905" s="148" t="str">
        <f t="shared" si="160"/>
        <v/>
      </c>
      <c r="DI905" s="273" t="str">
        <f t="shared" si="161"/>
        <v/>
      </c>
      <c r="DJ905" s="264" t="str">
        <f t="shared" si="162"/>
        <v/>
      </c>
      <c r="DK905" s="195"/>
      <c r="DL905" s="14" t="str">
        <f>IFERROR(#REF!-AP905,"")</f>
        <v/>
      </c>
      <c r="DM905" s="195"/>
      <c r="DN905" s="274" t="str">
        <f>IFERROR(#REF!-M905,"")</f>
        <v/>
      </c>
      <c r="DO905" s="186" t="e">
        <f>IF(#REF!&gt;AQ905,0,1)</f>
        <v>#REF!</v>
      </c>
      <c r="DP905" s="186">
        <f t="shared" si="163"/>
        <v>1</v>
      </c>
      <c r="DQ905" s="186">
        <f t="shared" si="164"/>
        <v>1</v>
      </c>
    </row>
    <row r="906" spans="1:121" ht="20.25" hidden="1" customHeight="1" x14ac:dyDescent="0.2">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51"/>
        <v/>
      </c>
      <c r="AO906" s="271" t="str">
        <f t="shared" si="152"/>
        <v/>
      </c>
      <c r="AP906" s="218"/>
      <c r="AQ906" s="219"/>
      <c r="AR906" s="217" t="str">
        <f t="shared" si="153"/>
        <v/>
      </c>
      <c r="AS906" s="217" t="str">
        <f t="shared" si="154"/>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217"/>
      <c r="CA906" s="217"/>
      <c r="CB906" s="217"/>
      <c r="CC906" s="217"/>
      <c r="CD906" s="217"/>
      <c r="CE906" s="217"/>
      <c r="CF906" s="186"/>
      <c r="CG906" s="186" t="str">
        <f t="shared" si="155"/>
        <v/>
      </c>
      <c r="CH906" s="101"/>
      <c r="CI906" s="101"/>
      <c r="CJ906" s="101"/>
      <c r="CK906" s="101"/>
      <c r="CL906" s="101"/>
      <c r="CM906" s="101"/>
      <c r="CN906" s="101"/>
      <c r="CO906" s="101"/>
      <c r="CP906" s="220" t="str">
        <f>IFERROR(ROUND((SUM(#REF!)),0),"")</f>
        <v/>
      </c>
      <c r="CQ906" s="216"/>
      <c r="CR906" s="222"/>
      <c r="CS906" s="198"/>
      <c r="CT906" s="198"/>
      <c r="CU906" s="198"/>
      <c r="CV906" s="198"/>
      <c r="CW906" s="222"/>
      <c r="CX906" s="272"/>
      <c r="CY906" s="272"/>
      <c r="CZ906" s="272"/>
      <c r="DA906" s="272"/>
      <c r="DB906" s="272"/>
      <c r="DC906" s="272"/>
      <c r="DD906" s="230" t="str">
        <f t="shared" si="156"/>
        <v/>
      </c>
      <c r="DE906" s="273">
        <f t="shared" si="157"/>
        <v>0</v>
      </c>
      <c r="DF906" s="14">
        <f t="shared" si="158"/>
        <v>0</v>
      </c>
      <c r="DG906" s="148" t="str">
        <f t="shared" si="159"/>
        <v/>
      </c>
      <c r="DH906" s="148" t="str">
        <f t="shared" si="160"/>
        <v/>
      </c>
      <c r="DI906" s="273" t="str">
        <f t="shared" si="161"/>
        <v/>
      </c>
      <c r="DJ906" s="264" t="str">
        <f t="shared" si="162"/>
        <v/>
      </c>
      <c r="DK906" s="195"/>
      <c r="DL906" s="14" t="str">
        <f>IFERROR(#REF!-AP906,"")</f>
        <v/>
      </c>
      <c r="DM906" s="195"/>
      <c r="DN906" s="274" t="str">
        <f>IFERROR(#REF!-M906,"")</f>
        <v/>
      </c>
      <c r="DO906" s="186" t="e">
        <f>IF(#REF!&gt;AQ906,0,1)</f>
        <v>#REF!</v>
      </c>
      <c r="DP906" s="186">
        <f t="shared" si="163"/>
        <v>1</v>
      </c>
      <c r="DQ906" s="186">
        <f t="shared" si="164"/>
        <v>1</v>
      </c>
    </row>
    <row r="907" spans="1:121" ht="20.25" hidden="1" customHeight="1" x14ac:dyDescent="0.2">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51"/>
        <v/>
      </c>
      <c r="AO907" s="271" t="str">
        <f t="shared" si="152"/>
        <v/>
      </c>
      <c r="AP907" s="218"/>
      <c r="AQ907" s="219"/>
      <c r="AR907" s="217" t="str">
        <f t="shared" si="153"/>
        <v/>
      </c>
      <c r="AS907" s="217" t="str">
        <f t="shared" si="154"/>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217"/>
      <c r="CA907" s="217"/>
      <c r="CB907" s="217"/>
      <c r="CC907" s="217"/>
      <c r="CD907" s="217"/>
      <c r="CE907" s="217"/>
      <c r="CF907" s="186"/>
      <c r="CG907" s="186" t="str">
        <f t="shared" si="155"/>
        <v/>
      </c>
      <c r="CH907" s="101"/>
      <c r="CI907" s="101"/>
      <c r="CJ907" s="101"/>
      <c r="CK907" s="101"/>
      <c r="CL907" s="101"/>
      <c r="CM907" s="101"/>
      <c r="CN907" s="101"/>
      <c r="CO907" s="101"/>
      <c r="CP907" s="220" t="str">
        <f>IFERROR(ROUND((SUM(#REF!)),0),"")</f>
        <v/>
      </c>
      <c r="CQ907" s="216"/>
      <c r="CR907" s="222"/>
      <c r="CS907" s="198"/>
      <c r="CT907" s="198"/>
      <c r="CU907" s="198"/>
      <c r="CV907" s="198"/>
      <c r="CW907" s="222"/>
      <c r="CX907" s="272"/>
      <c r="CY907" s="272"/>
      <c r="CZ907" s="272"/>
      <c r="DA907" s="272"/>
      <c r="DB907" s="272"/>
      <c r="DC907" s="272"/>
      <c r="DD907" s="230" t="str">
        <f t="shared" si="156"/>
        <v/>
      </c>
      <c r="DE907" s="273">
        <f t="shared" si="157"/>
        <v>0</v>
      </c>
      <c r="DF907" s="14">
        <f t="shared" si="158"/>
        <v>0</v>
      </c>
      <c r="DG907" s="148" t="str">
        <f t="shared" si="159"/>
        <v/>
      </c>
      <c r="DH907" s="148" t="str">
        <f t="shared" si="160"/>
        <v/>
      </c>
      <c r="DI907" s="273" t="str">
        <f t="shared" si="161"/>
        <v/>
      </c>
      <c r="DJ907" s="264" t="str">
        <f t="shared" si="162"/>
        <v/>
      </c>
      <c r="DK907" s="195"/>
      <c r="DL907" s="14" t="str">
        <f>IFERROR(#REF!-AP907,"")</f>
        <v/>
      </c>
      <c r="DM907" s="195"/>
      <c r="DN907" s="274" t="str">
        <f>IFERROR(#REF!-M907,"")</f>
        <v/>
      </c>
      <c r="DO907" s="186" t="e">
        <f>IF(#REF!&gt;AQ907,0,1)</f>
        <v>#REF!</v>
      </c>
      <c r="DP907" s="186">
        <f t="shared" si="163"/>
        <v>1</v>
      </c>
      <c r="DQ907" s="186">
        <f t="shared" si="164"/>
        <v>1</v>
      </c>
    </row>
    <row r="908" spans="1:121" ht="20.25" hidden="1" customHeight="1" x14ac:dyDescent="0.2">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51"/>
        <v/>
      </c>
      <c r="AO908" s="271" t="str">
        <f t="shared" si="152"/>
        <v/>
      </c>
      <c r="AP908" s="218"/>
      <c r="AQ908" s="219"/>
      <c r="AR908" s="217" t="str">
        <f t="shared" si="153"/>
        <v/>
      </c>
      <c r="AS908" s="217" t="str">
        <f t="shared" si="154"/>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217"/>
      <c r="CA908" s="217"/>
      <c r="CB908" s="217"/>
      <c r="CC908" s="217"/>
      <c r="CD908" s="217"/>
      <c r="CE908" s="217"/>
      <c r="CF908" s="186"/>
      <c r="CG908" s="186" t="str">
        <f t="shared" si="155"/>
        <v/>
      </c>
      <c r="CH908" s="101"/>
      <c r="CI908" s="101"/>
      <c r="CJ908" s="101"/>
      <c r="CK908" s="101"/>
      <c r="CL908" s="101"/>
      <c r="CM908" s="101"/>
      <c r="CN908" s="101"/>
      <c r="CO908" s="101"/>
      <c r="CP908" s="220" t="str">
        <f>IFERROR(ROUND((SUM(#REF!)),0),"")</f>
        <v/>
      </c>
      <c r="CQ908" s="216"/>
      <c r="CR908" s="222"/>
      <c r="CS908" s="198"/>
      <c r="CT908" s="198"/>
      <c r="CU908" s="198"/>
      <c r="CV908" s="198"/>
      <c r="CW908" s="222"/>
      <c r="CX908" s="272"/>
      <c r="CY908" s="272"/>
      <c r="CZ908" s="272"/>
      <c r="DA908" s="272"/>
      <c r="DB908" s="272"/>
      <c r="DC908" s="272"/>
      <c r="DD908" s="230" t="str">
        <f t="shared" si="156"/>
        <v/>
      </c>
      <c r="DE908" s="273">
        <f t="shared" si="157"/>
        <v>0</v>
      </c>
      <c r="DF908" s="14">
        <f t="shared" si="158"/>
        <v>0</v>
      </c>
      <c r="DG908" s="148" t="str">
        <f t="shared" si="159"/>
        <v/>
      </c>
      <c r="DH908" s="148" t="str">
        <f t="shared" si="160"/>
        <v/>
      </c>
      <c r="DI908" s="273" t="str">
        <f t="shared" si="161"/>
        <v/>
      </c>
      <c r="DJ908" s="264" t="str">
        <f t="shared" si="162"/>
        <v/>
      </c>
      <c r="DK908" s="195"/>
      <c r="DL908" s="14" t="str">
        <f>IFERROR(#REF!-AP908,"")</f>
        <v/>
      </c>
      <c r="DM908" s="195"/>
      <c r="DN908" s="274" t="str">
        <f>IFERROR(#REF!-M908,"")</f>
        <v/>
      </c>
      <c r="DO908" s="186" t="e">
        <f>IF(#REF!&gt;AQ908,0,1)</f>
        <v>#REF!</v>
      </c>
      <c r="DP908" s="186">
        <f t="shared" si="163"/>
        <v>1</v>
      </c>
      <c r="DQ908" s="186">
        <f t="shared" si="164"/>
        <v>1</v>
      </c>
    </row>
    <row r="909" spans="1:121" ht="20.25" hidden="1" customHeight="1" x14ac:dyDescent="0.2">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51"/>
        <v/>
      </c>
      <c r="AO909" s="271" t="str">
        <f t="shared" si="152"/>
        <v/>
      </c>
      <c r="AP909" s="218"/>
      <c r="AQ909" s="219"/>
      <c r="AR909" s="217" t="str">
        <f t="shared" si="153"/>
        <v/>
      </c>
      <c r="AS909" s="217" t="str">
        <f t="shared" si="154"/>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217"/>
      <c r="CA909" s="217"/>
      <c r="CB909" s="217"/>
      <c r="CC909" s="217"/>
      <c r="CD909" s="217"/>
      <c r="CE909" s="217"/>
      <c r="CF909" s="186"/>
      <c r="CG909" s="186" t="str">
        <f t="shared" si="155"/>
        <v/>
      </c>
      <c r="CH909" s="101"/>
      <c r="CI909" s="101"/>
      <c r="CJ909" s="101"/>
      <c r="CK909" s="101"/>
      <c r="CL909" s="101"/>
      <c r="CM909" s="101"/>
      <c r="CN909" s="101"/>
      <c r="CO909" s="101"/>
      <c r="CP909" s="220" t="str">
        <f>IFERROR(ROUND((SUM(#REF!)),0),"")</f>
        <v/>
      </c>
      <c r="CQ909" s="216"/>
      <c r="CR909" s="222"/>
      <c r="CS909" s="198"/>
      <c r="CT909" s="198"/>
      <c r="CU909" s="198"/>
      <c r="CV909" s="198"/>
      <c r="CW909" s="222"/>
      <c r="CX909" s="272"/>
      <c r="CY909" s="272"/>
      <c r="CZ909" s="272"/>
      <c r="DA909" s="272"/>
      <c r="DB909" s="272"/>
      <c r="DC909" s="272"/>
      <c r="DD909" s="230" t="str">
        <f t="shared" si="156"/>
        <v/>
      </c>
      <c r="DE909" s="273">
        <f t="shared" si="157"/>
        <v>0</v>
      </c>
      <c r="DF909" s="14">
        <f t="shared" si="158"/>
        <v>0</v>
      </c>
      <c r="DG909" s="148" t="str">
        <f t="shared" si="159"/>
        <v/>
      </c>
      <c r="DH909" s="148" t="str">
        <f t="shared" si="160"/>
        <v/>
      </c>
      <c r="DI909" s="273" t="str">
        <f t="shared" si="161"/>
        <v/>
      </c>
      <c r="DJ909" s="264" t="str">
        <f t="shared" si="162"/>
        <v/>
      </c>
      <c r="DK909" s="195"/>
      <c r="DL909" s="14" t="str">
        <f>IFERROR(#REF!-AP909,"")</f>
        <v/>
      </c>
      <c r="DM909" s="195"/>
      <c r="DN909" s="274" t="str">
        <f>IFERROR(#REF!-M909,"")</f>
        <v/>
      </c>
      <c r="DO909" s="186" t="e">
        <f>IF(#REF!&gt;AQ909,0,1)</f>
        <v>#REF!</v>
      </c>
      <c r="DP909" s="186">
        <f t="shared" si="163"/>
        <v>1</v>
      </c>
      <c r="DQ909" s="186">
        <f t="shared" si="164"/>
        <v>1</v>
      </c>
    </row>
    <row r="910" spans="1:121" ht="20.25" hidden="1" customHeight="1" x14ac:dyDescent="0.2">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51"/>
        <v/>
      </c>
      <c r="AO910" s="271" t="str">
        <f t="shared" si="152"/>
        <v/>
      </c>
      <c r="AP910" s="218"/>
      <c r="AQ910" s="219"/>
      <c r="AR910" s="217" t="str">
        <f t="shared" si="153"/>
        <v/>
      </c>
      <c r="AS910" s="217" t="str">
        <f t="shared" si="154"/>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217"/>
      <c r="CA910" s="217"/>
      <c r="CB910" s="217"/>
      <c r="CC910" s="217"/>
      <c r="CD910" s="217"/>
      <c r="CE910" s="217"/>
      <c r="CF910" s="186"/>
      <c r="CG910" s="186" t="str">
        <f t="shared" si="155"/>
        <v/>
      </c>
      <c r="CH910" s="101"/>
      <c r="CI910" s="101"/>
      <c r="CJ910" s="101"/>
      <c r="CK910" s="101"/>
      <c r="CL910" s="101"/>
      <c r="CM910" s="101"/>
      <c r="CN910" s="101"/>
      <c r="CO910" s="101"/>
      <c r="CP910" s="220" t="str">
        <f>IFERROR(ROUND((SUM(#REF!)),0),"")</f>
        <v/>
      </c>
      <c r="CQ910" s="216"/>
      <c r="CR910" s="222"/>
      <c r="CS910" s="198"/>
      <c r="CT910" s="198"/>
      <c r="CU910" s="198"/>
      <c r="CV910" s="198"/>
      <c r="CW910" s="222"/>
      <c r="CX910" s="272"/>
      <c r="CY910" s="272"/>
      <c r="CZ910" s="272"/>
      <c r="DA910" s="272"/>
      <c r="DB910" s="272"/>
      <c r="DC910" s="272"/>
      <c r="DD910" s="230" t="str">
        <f t="shared" si="156"/>
        <v/>
      </c>
      <c r="DE910" s="273">
        <f t="shared" si="157"/>
        <v>0</v>
      </c>
      <c r="DF910" s="14">
        <f t="shared" si="158"/>
        <v>0</v>
      </c>
      <c r="DG910" s="148" t="str">
        <f t="shared" si="159"/>
        <v/>
      </c>
      <c r="DH910" s="148" t="str">
        <f t="shared" si="160"/>
        <v/>
      </c>
      <c r="DI910" s="273" t="str">
        <f t="shared" si="161"/>
        <v/>
      </c>
      <c r="DJ910" s="264" t="str">
        <f t="shared" si="162"/>
        <v/>
      </c>
      <c r="DK910" s="195"/>
      <c r="DL910" s="14" t="str">
        <f>IFERROR(#REF!-AP910,"")</f>
        <v/>
      </c>
      <c r="DM910" s="195"/>
      <c r="DN910" s="274" t="str">
        <f>IFERROR(#REF!-M910,"")</f>
        <v/>
      </c>
      <c r="DO910" s="186" t="e">
        <f>IF(#REF!&gt;AQ910,0,1)</f>
        <v>#REF!</v>
      </c>
      <c r="DP910" s="186">
        <f t="shared" si="163"/>
        <v>1</v>
      </c>
      <c r="DQ910" s="186">
        <f t="shared" si="164"/>
        <v>1</v>
      </c>
    </row>
    <row r="911" spans="1:121" ht="20.25" hidden="1" customHeight="1" x14ac:dyDescent="0.2">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51"/>
        <v/>
      </c>
      <c r="AO911" s="271" t="str">
        <f t="shared" si="152"/>
        <v/>
      </c>
      <c r="AP911" s="218"/>
      <c r="AQ911" s="219"/>
      <c r="AR911" s="217" t="str">
        <f t="shared" si="153"/>
        <v/>
      </c>
      <c r="AS911" s="217" t="str">
        <f t="shared" si="154"/>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217"/>
      <c r="CA911" s="217"/>
      <c r="CB911" s="217"/>
      <c r="CC911" s="217"/>
      <c r="CD911" s="217"/>
      <c r="CE911" s="217"/>
      <c r="CF911" s="186"/>
      <c r="CG911" s="186" t="str">
        <f t="shared" si="155"/>
        <v/>
      </c>
      <c r="CH911" s="101"/>
      <c r="CI911" s="101"/>
      <c r="CJ911" s="101"/>
      <c r="CK911" s="101"/>
      <c r="CL911" s="101"/>
      <c r="CM911" s="101"/>
      <c r="CN911" s="101"/>
      <c r="CO911" s="101"/>
      <c r="CP911" s="220" t="str">
        <f>IFERROR(ROUND((SUM(#REF!)),0),"")</f>
        <v/>
      </c>
      <c r="CQ911" s="216"/>
      <c r="CR911" s="222"/>
      <c r="CS911" s="198"/>
      <c r="CT911" s="198"/>
      <c r="CU911" s="198"/>
      <c r="CV911" s="198"/>
      <c r="CW911" s="222"/>
      <c r="CX911" s="272"/>
      <c r="CY911" s="272"/>
      <c r="CZ911" s="272"/>
      <c r="DA911" s="272"/>
      <c r="DB911" s="272"/>
      <c r="DC911" s="272"/>
      <c r="DD911" s="230" t="str">
        <f t="shared" si="156"/>
        <v/>
      </c>
      <c r="DE911" s="273">
        <f t="shared" si="157"/>
        <v>0</v>
      </c>
      <c r="DF911" s="14">
        <f t="shared" si="158"/>
        <v>0</v>
      </c>
      <c r="DG911" s="148" t="str">
        <f t="shared" si="159"/>
        <v/>
      </c>
      <c r="DH911" s="148" t="str">
        <f t="shared" si="160"/>
        <v/>
      </c>
      <c r="DI911" s="273" t="str">
        <f t="shared" si="161"/>
        <v/>
      </c>
      <c r="DJ911" s="264" t="str">
        <f t="shared" si="162"/>
        <v/>
      </c>
      <c r="DK911" s="195"/>
      <c r="DL911" s="14" t="str">
        <f>IFERROR(#REF!-AP911,"")</f>
        <v/>
      </c>
      <c r="DM911" s="195"/>
      <c r="DN911" s="274" t="str">
        <f>IFERROR(#REF!-M911,"")</f>
        <v/>
      </c>
      <c r="DO911" s="186" t="e">
        <f>IF(#REF!&gt;AQ911,0,1)</f>
        <v>#REF!</v>
      </c>
      <c r="DP911" s="186">
        <f t="shared" si="163"/>
        <v>1</v>
      </c>
      <c r="DQ911" s="186">
        <f t="shared" si="164"/>
        <v>1</v>
      </c>
    </row>
    <row r="912" spans="1:121" ht="20.25" hidden="1" customHeight="1" x14ac:dyDescent="0.2">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51"/>
        <v/>
      </c>
      <c r="AO912" s="271" t="str">
        <f t="shared" si="152"/>
        <v/>
      </c>
      <c r="AP912" s="218"/>
      <c r="AQ912" s="219"/>
      <c r="AR912" s="217" t="str">
        <f t="shared" si="153"/>
        <v/>
      </c>
      <c r="AS912" s="217" t="str">
        <f t="shared" si="154"/>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217"/>
      <c r="CA912" s="217"/>
      <c r="CB912" s="217"/>
      <c r="CC912" s="217"/>
      <c r="CD912" s="217"/>
      <c r="CE912" s="217"/>
      <c r="CF912" s="186"/>
      <c r="CG912" s="186" t="str">
        <f t="shared" si="155"/>
        <v/>
      </c>
      <c r="CH912" s="101"/>
      <c r="CI912" s="101"/>
      <c r="CJ912" s="101"/>
      <c r="CK912" s="101"/>
      <c r="CL912" s="101"/>
      <c r="CM912" s="101"/>
      <c r="CN912" s="101"/>
      <c r="CO912" s="101"/>
      <c r="CP912" s="220" t="str">
        <f>IFERROR(ROUND((SUM(#REF!)),0),"")</f>
        <v/>
      </c>
      <c r="CQ912" s="216"/>
      <c r="CR912" s="222"/>
      <c r="CS912" s="198"/>
      <c r="CT912" s="198"/>
      <c r="CU912" s="198"/>
      <c r="CV912" s="198"/>
      <c r="CW912" s="222"/>
      <c r="CX912" s="272"/>
      <c r="CY912" s="272"/>
      <c r="CZ912" s="272"/>
      <c r="DA912" s="272"/>
      <c r="DB912" s="272"/>
      <c r="DC912" s="272"/>
      <c r="DD912" s="230" t="str">
        <f t="shared" si="156"/>
        <v/>
      </c>
      <c r="DE912" s="273">
        <f t="shared" si="157"/>
        <v>0</v>
      </c>
      <c r="DF912" s="14">
        <f t="shared" si="158"/>
        <v>0</v>
      </c>
      <c r="DG912" s="148" t="str">
        <f t="shared" si="159"/>
        <v/>
      </c>
      <c r="DH912" s="148" t="str">
        <f t="shared" si="160"/>
        <v/>
      </c>
      <c r="DI912" s="273" t="str">
        <f t="shared" si="161"/>
        <v/>
      </c>
      <c r="DJ912" s="264" t="str">
        <f t="shared" si="162"/>
        <v/>
      </c>
      <c r="DK912" s="195"/>
      <c r="DL912" s="14" t="str">
        <f>IFERROR(#REF!-AP912,"")</f>
        <v/>
      </c>
      <c r="DM912" s="195"/>
      <c r="DN912" s="274" t="str">
        <f>IFERROR(#REF!-M912,"")</f>
        <v/>
      </c>
      <c r="DO912" s="186" t="e">
        <f>IF(#REF!&gt;AQ912,0,1)</f>
        <v>#REF!</v>
      </c>
      <c r="DP912" s="186">
        <f t="shared" si="163"/>
        <v>1</v>
      </c>
      <c r="DQ912" s="186">
        <f t="shared" si="164"/>
        <v>1</v>
      </c>
    </row>
    <row r="913" spans="1:121" ht="20.25" hidden="1" customHeight="1" x14ac:dyDescent="0.2">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51"/>
        <v/>
      </c>
      <c r="AO913" s="271" t="str">
        <f t="shared" si="152"/>
        <v/>
      </c>
      <c r="AP913" s="218"/>
      <c r="AQ913" s="219"/>
      <c r="AR913" s="217" t="str">
        <f t="shared" si="153"/>
        <v/>
      </c>
      <c r="AS913" s="217" t="str">
        <f t="shared" si="154"/>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217"/>
      <c r="CA913" s="217"/>
      <c r="CB913" s="217"/>
      <c r="CC913" s="217"/>
      <c r="CD913" s="217"/>
      <c r="CE913" s="217"/>
      <c r="CF913" s="186"/>
      <c r="CG913" s="186" t="str">
        <f t="shared" si="155"/>
        <v/>
      </c>
      <c r="CH913" s="101"/>
      <c r="CI913" s="101"/>
      <c r="CJ913" s="101"/>
      <c r="CK913" s="101"/>
      <c r="CL913" s="101"/>
      <c r="CM913" s="101"/>
      <c r="CN913" s="101"/>
      <c r="CO913" s="101"/>
      <c r="CP913" s="220" t="str">
        <f>IFERROR(ROUND((SUM(#REF!)),0),"")</f>
        <v/>
      </c>
      <c r="CQ913" s="216"/>
      <c r="CR913" s="222"/>
      <c r="CS913" s="198"/>
      <c r="CT913" s="198"/>
      <c r="CU913" s="198"/>
      <c r="CV913" s="198"/>
      <c r="CW913" s="222"/>
      <c r="CX913" s="272"/>
      <c r="CY913" s="272"/>
      <c r="CZ913" s="272"/>
      <c r="DA913" s="272"/>
      <c r="DB913" s="272"/>
      <c r="DC913" s="272"/>
      <c r="DD913" s="230" t="str">
        <f t="shared" si="156"/>
        <v/>
      </c>
      <c r="DE913" s="273">
        <f t="shared" si="157"/>
        <v>0</v>
      </c>
      <c r="DF913" s="14">
        <f t="shared" si="158"/>
        <v>0</v>
      </c>
      <c r="DG913" s="148" t="str">
        <f t="shared" si="159"/>
        <v/>
      </c>
      <c r="DH913" s="148" t="str">
        <f t="shared" si="160"/>
        <v/>
      </c>
      <c r="DI913" s="273" t="str">
        <f t="shared" si="161"/>
        <v/>
      </c>
      <c r="DJ913" s="264" t="str">
        <f t="shared" si="162"/>
        <v/>
      </c>
      <c r="DK913" s="195"/>
      <c r="DL913" s="14" t="str">
        <f>IFERROR(#REF!-AP913,"")</f>
        <v/>
      </c>
      <c r="DM913" s="195"/>
      <c r="DN913" s="274" t="str">
        <f>IFERROR(#REF!-M913,"")</f>
        <v/>
      </c>
      <c r="DO913" s="186" t="e">
        <f>IF(#REF!&gt;AQ913,0,1)</f>
        <v>#REF!</v>
      </c>
      <c r="DP913" s="186">
        <f t="shared" si="163"/>
        <v>1</v>
      </c>
      <c r="DQ913" s="186">
        <f t="shared" si="164"/>
        <v>1</v>
      </c>
    </row>
    <row r="914" spans="1:121" ht="20.25" hidden="1" customHeight="1" x14ac:dyDescent="0.2">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51"/>
        <v/>
      </c>
      <c r="AO914" s="271" t="str">
        <f t="shared" si="152"/>
        <v/>
      </c>
      <c r="AP914" s="218"/>
      <c r="AQ914" s="219"/>
      <c r="AR914" s="217" t="str">
        <f t="shared" si="153"/>
        <v/>
      </c>
      <c r="AS914" s="217" t="str">
        <f t="shared" si="154"/>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217"/>
      <c r="CA914" s="217"/>
      <c r="CB914" s="217"/>
      <c r="CC914" s="217"/>
      <c r="CD914" s="217"/>
      <c r="CE914" s="217"/>
      <c r="CF914" s="186"/>
      <c r="CG914" s="186" t="str">
        <f t="shared" si="155"/>
        <v/>
      </c>
      <c r="CH914" s="101"/>
      <c r="CI914" s="101"/>
      <c r="CJ914" s="101"/>
      <c r="CK914" s="101"/>
      <c r="CL914" s="101"/>
      <c r="CM914" s="101"/>
      <c r="CN914" s="101"/>
      <c r="CO914" s="101"/>
      <c r="CP914" s="220" t="str">
        <f>IFERROR(ROUND((SUM(#REF!)),0),"")</f>
        <v/>
      </c>
      <c r="CQ914" s="216"/>
      <c r="CR914" s="222"/>
      <c r="CS914" s="198"/>
      <c r="CT914" s="198"/>
      <c r="CU914" s="198"/>
      <c r="CV914" s="198"/>
      <c r="CW914" s="222"/>
      <c r="CX914" s="272"/>
      <c r="CY914" s="272"/>
      <c r="CZ914" s="272"/>
      <c r="DA914" s="272"/>
      <c r="DB914" s="272"/>
      <c r="DC914" s="272"/>
      <c r="DD914" s="230" t="str">
        <f t="shared" si="156"/>
        <v/>
      </c>
      <c r="DE914" s="273">
        <f t="shared" si="157"/>
        <v>0</v>
      </c>
      <c r="DF914" s="14">
        <f t="shared" si="158"/>
        <v>0</v>
      </c>
      <c r="DG914" s="148" t="str">
        <f t="shared" si="159"/>
        <v/>
      </c>
      <c r="DH914" s="148" t="str">
        <f t="shared" si="160"/>
        <v/>
      </c>
      <c r="DI914" s="273" t="str">
        <f t="shared" si="161"/>
        <v/>
      </c>
      <c r="DJ914" s="264" t="str">
        <f t="shared" si="162"/>
        <v/>
      </c>
      <c r="DK914" s="195"/>
      <c r="DL914" s="14" t="str">
        <f>IFERROR(#REF!-AP914,"")</f>
        <v/>
      </c>
      <c r="DM914" s="195"/>
      <c r="DN914" s="274" t="str">
        <f>IFERROR(#REF!-M914,"")</f>
        <v/>
      </c>
      <c r="DO914" s="186" t="e">
        <f>IF(#REF!&gt;AQ914,0,1)</f>
        <v>#REF!</v>
      </c>
      <c r="DP914" s="186">
        <f t="shared" si="163"/>
        <v>1</v>
      </c>
      <c r="DQ914" s="186">
        <f t="shared" si="164"/>
        <v>1</v>
      </c>
    </row>
    <row r="915" spans="1:121" ht="20.25" hidden="1" customHeight="1" x14ac:dyDescent="0.2">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51"/>
        <v/>
      </c>
      <c r="AO915" s="271" t="str">
        <f t="shared" si="152"/>
        <v/>
      </c>
      <c r="AP915" s="218"/>
      <c r="AQ915" s="219"/>
      <c r="AR915" s="217" t="str">
        <f t="shared" si="153"/>
        <v/>
      </c>
      <c r="AS915" s="217" t="str">
        <f t="shared" si="154"/>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217"/>
      <c r="CA915" s="217"/>
      <c r="CB915" s="217"/>
      <c r="CC915" s="217"/>
      <c r="CD915" s="217"/>
      <c r="CE915" s="217"/>
      <c r="CF915" s="186"/>
      <c r="CG915" s="186" t="str">
        <f t="shared" si="155"/>
        <v/>
      </c>
      <c r="CH915" s="101"/>
      <c r="CI915" s="101"/>
      <c r="CJ915" s="101"/>
      <c r="CK915" s="101"/>
      <c r="CL915" s="101"/>
      <c r="CM915" s="101"/>
      <c r="CN915" s="101"/>
      <c r="CO915" s="101"/>
      <c r="CP915" s="220" t="str">
        <f>IFERROR(ROUND((SUM(#REF!)),0),"")</f>
        <v/>
      </c>
      <c r="CQ915" s="216"/>
      <c r="CR915" s="222"/>
      <c r="CS915" s="198"/>
      <c r="CT915" s="198"/>
      <c r="CU915" s="198"/>
      <c r="CV915" s="198"/>
      <c r="CW915" s="222"/>
      <c r="CX915" s="272"/>
      <c r="CY915" s="272"/>
      <c r="CZ915" s="272"/>
      <c r="DA915" s="272"/>
      <c r="DB915" s="272"/>
      <c r="DC915" s="272"/>
      <c r="DD915" s="230" t="str">
        <f t="shared" si="156"/>
        <v/>
      </c>
      <c r="DE915" s="273">
        <f t="shared" si="157"/>
        <v>0</v>
      </c>
      <c r="DF915" s="14">
        <f t="shared" si="158"/>
        <v>0</v>
      </c>
      <c r="DG915" s="148" t="str">
        <f t="shared" si="159"/>
        <v/>
      </c>
      <c r="DH915" s="148" t="str">
        <f t="shared" si="160"/>
        <v/>
      </c>
      <c r="DI915" s="273" t="str">
        <f t="shared" si="161"/>
        <v/>
      </c>
      <c r="DJ915" s="264" t="str">
        <f t="shared" si="162"/>
        <v/>
      </c>
      <c r="DK915" s="195"/>
      <c r="DL915" s="14" t="str">
        <f>IFERROR(#REF!-AP915,"")</f>
        <v/>
      </c>
      <c r="DM915" s="195"/>
      <c r="DN915" s="274" t="str">
        <f>IFERROR(#REF!-M915,"")</f>
        <v/>
      </c>
      <c r="DO915" s="186" t="e">
        <f>IF(#REF!&gt;AQ915,0,1)</f>
        <v>#REF!</v>
      </c>
      <c r="DP915" s="186">
        <f t="shared" si="163"/>
        <v>1</v>
      </c>
      <c r="DQ915" s="186">
        <f t="shared" si="164"/>
        <v>1</v>
      </c>
    </row>
    <row r="916" spans="1:121" ht="20.25" hidden="1" customHeight="1" x14ac:dyDescent="0.2">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51"/>
        <v/>
      </c>
      <c r="AO916" s="271" t="str">
        <f t="shared" si="152"/>
        <v/>
      </c>
      <c r="AP916" s="218"/>
      <c r="AQ916" s="219"/>
      <c r="AR916" s="217" t="str">
        <f t="shared" si="153"/>
        <v/>
      </c>
      <c r="AS916" s="217" t="str">
        <f t="shared" si="154"/>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217"/>
      <c r="CA916" s="217"/>
      <c r="CB916" s="217"/>
      <c r="CC916" s="217"/>
      <c r="CD916" s="217"/>
      <c r="CE916" s="217"/>
      <c r="CF916" s="186"/>
      <c r="CG916" s="186" t="str">
        <f t="shared" si="155"/>
        <v/>
      </c>
      <c r="CH916" s="101"/>
      <c r="CI916" s="101"/>
      <c r="CJ916" s="101"/>
      <c r="CK916" s="101"/>
      <c r="CL916" s="101"/>
      <c r="CM916" s="101"/>
      <c r="CN916" s="101"/>
      <c r="CO916" s="101"/>
      <c r="CP916" s="220" t="str">
        <f>IFERROR(ROUND((SUM(#REF!)),0),"")</f>
        <v/>
      </c>
      <c r="CQ916" s="216"/>
      <c r="CR916" s="222"/>
      <c r="CS916" s="198"/>
      <c r="CT916" s="198"/>
      <c r="CU916" s="198"/>
      <c r="CV916" s="198"/>
      <c r="CW916" s="222"/>
      <c r="CX916" s="272"/>
      <c r="CY916" s="272"/>
      <c r="CZ916" s="272"/>
      <c r="DA916" s="272"/>
      <c r="DB916" s="272"/>
      <c r="DC916" s="272"/>
      <c r="DD916" s="230" t="str">
        <f t="shared" si="156"/>
        <v/>
      </c>
      <c r="DE916" s="273">
        <f t="shared" si="157"/>
        <v>0</v>
      </c>
      <c r="DF916" s="14">
        <f t="shared" si="158"/>
        <v>0</v>
      </c>
      <c r="DG916" s="148" t="str">
        <f t="shared" si="159"/>
        <v/>
      </c>
      <c r="DH916" s="148" t="str">
        <f t="shared" si="160"/>
        <v/>
      </c>
      <c r="DI916" s="273" t="str">
        <f t="shared" si="161"/>
        <v/>
      </c>
      <c r="DJ916" s="264" t="str">
        <f t="shared" si="162"/>
        <v/>
      </c>
      <c r="DK916" s="195"/>
      <c r="DL916" s="14" t="str">
        <f>IFERROR(#REF!-AP916,"")</f>
        <v/>
      </c>
      <c r="DM916" s="195"/>
      <c r="DN916" s="274" t="str">
        <f>IFERROR(#REF!-M916,"")</f>
        <v/>
      </c>
      <c r="DO916" s="186" t="e">
        <f>IF(#REF!&gt;AQ916,0,1)</f>
        <v>#REF!</v>
      </c>
      <c r="DP916" s="186">
        <f t="shared" si="163"/>
        <v>1</v>
      </c>
      <c r="DQ916" s="186">
        <f t="shared" si="164"/>
        <v>1</v>
      </c>
    </row>
    <row r="917" spans="1:121" ht="20.25" hidden="1" customHeight="1" x14ac:dyDescent="0.2">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51"/>
        <v/>
      </c>
      <c r="AO917" s="271" t="str">
        <f t="shared" si="152"/>
        <v/>
      </c>
      <c r="AP917" s="218"/>
      <c r="AQ917" s="219"/>
      <c r="AR917" s="217" t="str">
        <f t="shared" si="153"/>
        <v/>
      </c>
      <c r="AS917" s="217" t="str">
        <f t="shared" si="154"/>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217"/>
      <c r="CA917" s="217"/>
      <c r="CB917" s="217"/>
      <c r="CC917" s="217"/>
      <c r="CD917" s="217"/>
      <c r="CE917" s="217"/>
      <c r="CF917" s="186"/>
      <c r="CG917" s="186" t="str">
        <f t="shared" si="155"/>
        <v/>
      </c>
      <c r="CH917" s="101"/>
      <c r="CI917" s="101"/>
      <c r="CJ917" s="101"/>
      <c r="CK917" s="101"/>
      <c r="CL917" s="101"/>
      <c r="CM917" s="101"/>
      <c r="CN917" s="101"/>
      <c r="CO917" s="101"/>
      <c r="CP917" s="220" t="str">
        <f>IFERROR(ROUND((SUM(#REF!)),0),"")</f>
        <v/>
      </c>
      <c r="CQ917" s="216"/>
      <c r="CR917" s="222"/>
      <c r="CS917" s="198"/>
      <c r="CT917" s="198"/>
      <c r="CU917" s="198"/>
      <c r="CV917" s="198"/>
      <c r="CW917" s="222"/>
      <c r="CX917" s="272"/>
      <c r="CY917" s="272"/>
      <c r="CZ917" s="272"/>
      <c r="DA917" s="272"/>
      <c r="DB917" s="272"/>
      <c r="DC917" s="272"/>
      <c r="DD917" s="230" t="str">
        <f t="shared" si="156"/>
        <v/>
      </c>
      <c r="DE917" s="273">
        <f t="shared" si="157"/>
        <v>0</v>
      </c>
      <c r="DF917" s="14">
        <f t="shared" si="158"/>
        <v>0</v>
      </c>
      <c r="DG917" s="148" t="str">
        <f t="shared" si="159"/>
        <v/>
      </c>
      <c r="DH917" s="148" t="str">
        <f t="shared" si="160"/>
        <v/>
      </c>
      <c r="DI917" s="273" t="str">
        <f t="shared" si="161"/>
        <v/>
      </c>
      <c r="DJ917" s="264" t="str">
        <f t="shared" si="162"/>
        <v/>
      </c>
      <c r="DK917" s="195"/>
      <c r="DL917" s="14" t="str">
        <f>IFERROR(#REF!-AP917,"")</f>
        <v/>
      </c>
      <c r="DM917" s="195"/>
      <c r="DN917" s="274" t="str">
        <f>IFERROR(#REF!-M917,"")</f>
        <v/>
      </c>
      <c r="DO917" s="186" t="e">
        <f>IF(#REF!&gt;AQ917,0,1)</f>
        <v>#REF!</v>
      </c>
      <c r="DP917" s="186">
        <f t="shared" si="163"/>
        <v>1</v>
      </c>
      <c r="DQ917" s="186">
        <f t="shared" si="164"/>
        <v>1</v>
      </c>
    </row>
    <row r="918" spans="1:121" ht="20.25" hidden="1" customHeight="1" x14ac:dyDescent="0.2">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51"/>
        <v/>
      </c>
      <c r="AO918" s="271" t="str">
        <f t="shared" si="152"/>
        <v/>
      </c>
      <c r="AP918" s="218"/>
      <c r="AQ918" s="219"/>
      <c r="AR918" s="217" t="str">
        <f t="shared" si="153"/>
        <v/>
      </c>
      <c r="AS918" s="217" t="str">
        <f t="shared" si="154"/>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217"/>
      <c r="CA918" s="217"/>
      <c r="CB918" s="217"/>
      <c r="CC918" s="217"/>
      <c r="CD918" s="217"/>
      <c r="CE918" s="217"/>
      <c r="CF918" s="186"/>
      <c r="CG918" s="186" t="str">
        <f t="shared" si="155"/>
        <v/>
      </c>
      <c r="CH918" s="101"/>
      <c r="CI918" s="101"/>
      <c r="CJ918" s="101"/>
      <c r="CK918" s="101"/>
      <c r="CL918" s="101"/>
      <c r="CM918" s="101"/>
      <c r="CN918" s="101"/>
      <c r="CO918" s="101"/>
      <c r="CP918" s="220" t="str">
        <f>IFERROR(ROUND((SUM(#REF!)),0),"")</f>
        <v/>
      </c>
      <c r="CQ918" s="216"/>
      <c r="CR918" s="222"/>
      <c r="CS918" s="198"/>
      <c r="CT918" s="198"/>
      <c r="CU918" s="198"/>
      <c r="CV918" s="198"/>
      <c r="CW918" s="222"/>
      <c r="CX918" s="272"/>
      <c r="CY918" s="272"/>
      <c r="CZ918" s="272"/>
      <c r="DA918" s="272"/>
      <c r="DB918" s="272"/>
      <c r="DC918" s="272"/>
      <c r="DD918" s="230" t="str">
        <f t="shared" si="156"/>
        <v/>
      </c>
      <c r="DE918" s="273">
        <f t="shared" si="157"/>
        <v>0</v>
      </c>
      <c r="DF918" s="14">
        <f t="shared" si="158"/>
        <v>0</v>
      </c>
      <c r="DG918" s="148" t="str">
        <f t="shared" si="159"/>
        <v/>
      </c>
      <c r="DH918" s="148" t="str">
        <f t="shared" si="160"/>
        <v/>
      </c>
      <c r="DI918" s="273" t="str">
        <f t="shared" si="161"/>
        <v/>
      </c>
      <c r="DJ918" s="264" t="str">
        <f t="shared" si="162"/>
        <v/>
      </c>
      <c r="DK918" s="195"/>
      <c r="DL918" s="14" t="str">
        <f>IFERROR(#REF!-AP918,"")</f>
        <v/>
      </c>
      <c r="DM918" s="195"/>
      <c r="DN918" s="274" t="str">
        <f>IFERROR(#REF!-M918,"")</f>
        <v/>
      </c>
      <c r="DO918" s="186" t="e">
        <f>IF(#REF!&gt;AQ918,0,1)</f>
        <v>#REF!</v>
      </c>
      <c r="DP918" s="186">
        <f t="shared" si="163"/>
        <v>1</v>
      </c>
      <c r="DQ918" s="186">
        <f t="shared" si="164"/>
        <v>1</v>
      </c>
    </row>
    <row r="919" spans="1:121" ht="20.25" hidden="1" customHeight="1" x14ac:dyDescent="0.2">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51"/>
        <v/>
      </c>
      <c r="AO919" s="271" t="str">
        <f t="shared" si="152"/>
        <v/>
      </c>
      <c r="AP919" s="218"/>
      <c r="AQ919" s="219"/>
      <c r="AR919" s="217" t="str">
        <f t="shared" si="153"/>
        <v/>
      </c>
      <c r="AS919" s="217" t="str">
        <f t="shared" si="154"/>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217"/>
      <c r="CA919" s="217"/>
      <c r="CB919" s="217"/>
      <c r="CC919" s="217"/>
      <c r="CD919" s="217"/>
      <c r="CE919" s="217"/>
      <c r="CF919" s="186"/>
      <c r="CG919" s="186" t="str">
        <f t="shared" si="155"/>
        <v/>
      </c>
      <c r="CH919" s="101"/>
      <c r="CI919" s="101"/>
      <c r="CJ919" s="101"/>
      <c r="CK919" s="101"/>
      <c r="CL919" s="101"/>
      <c r="CM919" s="101"/>
      <c r="CN919" s="101"/>
      <c r="CO919" s="101"/>
      <c r="CP919" s="220" t="str">
        <f>IFERROR(ROUND((SUM(#REF!)),0),"")</f>
        <v/>
      </c>
      <c r="CQ919" s="216"/>
      <c r="CR919" s="222"/>
      <c r="CS919" s="198"/>
      <c r="CT919" s="198"/>
      <c r="CU919" s="198"/>
      <c r="CV919" s="198"/>
      <c r="CW919" s="222"/>
      <c r="CX919" s="272"/>
      <c r="CY919" s="272"/>
      <c r="CZ919" s="272"/>
      <c r="DA919" s="272"/>
      <c r="DB919" s="272"/>
      <c r="DC919" s="272"/>
      <c r="DD919" s="230" t="str">
        <f t="shared" si="156"/>
        <v/>
      </c>
      <c r="DE919" s="273">
        <f t="shared" si="157"/>
        <v>0</v>
      </c>
      <c r="DF919" s="14">
        <f t="shared" si="158"/>
        <v>0</v>
      </c>
      <c r="DG919" s="148" t="str">
        <f t="shared" si="159"/>
        <v/>
      </c>
      <c r="DH919" s="148" t="str">
        <f t="shared" si="160"/>
        <v/>
      </c>
      <c r="DI919" s="273" t="str">
        <f t="shared" si="161"/>
        <v/>
      </c>
      <c r="DJ919" s="264" t="str">
        <f t="shared" si="162"/>
        <v/>
      </c>
      <c r="DK919" s="195"/>
      <c r="DL919" s="14" t="str">
        <f>IFERROR(#REF!-AP919,"")</f>
        <v/>
      </c>
      <c r="DM919" s="195"/>
      <c r="DN919" s="274" t="str">
        <f>IFERROR(#REF!-M919,"")</f>
        <v/>
      </c>
      <c r="DO919" s="186" t="e">
        <f>IF(#REF!&gt;AQ919,0,1)</f>
        <v>#REF!</v>
      </c>
      <c r="DP919" s="186">
        <f t="shared" si="163"/>
        <v>1</v>
      </c>
      <c r="DQ919" s="186">
        <f t="shared" si="164"/>
        <v>1</v>
      </c>
    </row>
    <row r="920" spans="1:121" ht="20.25" hidden="1" customHeight="1" x14ac:dyDescent="0.2">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51"/>
        <v/>
      </c>
      <c r="AO920" s="271" t="str">
        <f t="shared" si="152"/>
        <v/>
      </c>
      <c r="AP920" s="218"/>
      <c r="AQ920" s="219"/>
      <c r="AR920" s="217" t="str">
        <f t="shared" si="153"/>
        <v/>
      </c>
      <c r="AS920" s="217" t="str">
        <f t="shared" si="154"/>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217"/>
      <c r="CA920" s="217"/>
      <c r="CB920" s="217"/>
      <c r="CC920" s="217"/>
      <c r="CD920" s="217"/>
      <c r="CE920" s="217"/>
      <c r="CF920" s="186"/>
      <c r="CG920" s="186" t="str">
        <f t="shared" si="155"/>
        <v/>
      </c>
      <c r="CH920" s="101"/>
      <c r="CI920" s="101"/>
      <c r="CJ920" s="101"/>
      <c r="CK920" s="101"/>
      <c r="CL920" s="101"/>
      <c r="CM920" s="101"/>
      <c r="CN920" s="101"/>
      <c r="CO920" s="101"/>
      <c r="CP920" s="220" t="str">
        <f>IFERROR(ROUND((SUM(#REF!)),0),"")</f>
        <v/>
      </c>
      <c r="CQ920" s="216"/>
      <c r="CR920" s="222"/>
      <c r="CS920" s="198"/>
      <c r="CT920" s="198"/>
      <c r="CU920" s="198"/>
      <c r="CV920" s="198"/>
      <c r="CW920" s="222"/>
      <c r="CX920" s="272"/>
      <c r="CY920" s="272"/>
      <c r="CZ920" s="272"/>
      <c r="DA920" s="272"/>
      <c r="DB920" s="272"/>
      <c r="DC920" s="272"/>
      <c r="DD920" s="230" t="str">
        <f t="shared" si="156"/>
        <v/>
      </c>
      <c r="DE920" s="273">
        <f t="shared" si="157"/>
        <v>0</v>
      </c>
      <c r="DF920" s="14">
        <f t="shared" si="158"/>
        <v>0</v>
      </c>
      <c r="DG920" s="148" t="str">
        <f t="shared" si="159"/>
        <v/>
      </c>
      <c r="DH920" s="148" t="str">
        <f t="shared" si="160"/>
        <v/>
      </c>
      <c r="DI920" s="273" t="str">
        <f t="shared" si="161"/>
        <v/>
      </c>
      <c r="DJ920" s="264" t="str">
        <f t="shared" si="162"/>
        <v/>
      </c>
      <c r="DK920" s="195"/>
      <c r="DL920" s="14" t="str">
        <f>IFERROR(#REF!-AP920,"")</f>
        <v/>
      </c>
      <c r="DM920" s="195"/>
      <c r="DN920" s="274" t="str">
        <f>IFERROR(#REF!-M920,"")</f>
        <v/>
      </c>
      <c r="DO920" s="186" t="e">
        <f>IF(#REF!&gt;AQ920,0,1)</f>
        <v>#REF!</v>
      </c>
      <c r="DP920" s="186">
        <f t="shared" si="163"/>
        <v>1</v>
      </c>
      <c r="DQ920" s="186">
        <f t="shared" si="164"/>
        <v>1</v>
      </c>
    </row>
    <row r="921" spans="1:121" ht="20.25" hidden="1" customHeight="1" x14ac:dyDescent="0.2">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51"/>
        <v/>
      </c>
      <c r="AO921" s="271" t="str">
        <f t="shared" si="152"/>
        <v/>
      </c>
      <c r="AP921" s="218"/>
      <c r="AQ921" s="219"/>
      <c r="AR921" s="217" t="str">
        <f t="shared" si="153"/>
        <v/>
      </c>
      <c r="AS921" s="217" t="str">
        <f t="shared" si="154"/>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217"/>
      <c r="CA921" s="217"/>
      <c r="CB921" s="217"/>
      <c r="CC921" s="217"/>
      <c r="CD921" s="217"/>
      <c r="CE921" s="217"/>
      <c r="CF921" s="186"/>
      <c r="CG921" s="186" t="str">
        <f t="shared" si="155"/>
        <v/>
      </c>
      <c r="CH921" s="101"/>
      <c r="CI921" s="101"/>
      <c r="CJ921" s="101"/>
      <c r="CK921" s="101"/>
      <c r="CL921" s="101"/>
      <c r="CM921" s="101"/>
      <c r="CN921" s="101"/>
      <c r="CO921" s="101"/>
      <c r="CP921" s="220" t="str">
        <f>IFERROR(ROUND((SUM(#REF!)),0),"")</f>
        <v/>
      </c>
      <c r="CQ921" s="216"/>
      <c r="CR921" s="222"/>
      <c r="CS921" s="198"/>
      <c r="CT921" s="198"/>
      <c r="CU921" s="198"/>
      <c r="CV921" s="198"/>
      <c r="CW921" s="222"/>
      <c r="CX921" s="272"/>
      <c r="CY921" s="272"/>
      <c r="CZ921" s="272"/>
      <c r="DA921" s="272"/>
      <c r="DB921" s="272"/>
      <c r="DC921" s="272"/>
      <c r="DD921" s="230" t="str">
        <f t="shared" si="156"/>
        <v/>
      </c>
      <c r="DE921" s="273">
        <f t="shared" si="157"/>
        <v>0</v>
      </c>
      <c r="DF921" s="14">
        <f t="shared" si="158"/>
        <v>0</v>
      </c>
      <c r="DG921" s="148" t="str">
        <f t="shared" si="159"/>
        <v/>
      </c>
      <c r="DH921" s="148" t="str">
        <f t="shared" si="160"/>
        <v/>
      </c>
      <c r="DI921" s="273" t="str">
        <f t="shared" si="161"/>
        <v/>
      </c>
      <c r="DJ921" s="264" t="str">
        <f t="shared" si="162"/>
        <v/>
      </c>
      <c r="DK921" s="195"/>
      <c r="DL921" s="14" t="str">
        <f>IFERROR(#REF!-AP921,"")</f>
        <v/>
      </c>
      <c r="DM921" s="195"/>
      <c r="DN921" s="274" t="str">
        <f>IFERROR(#REF!-M921,"")</f>
        <v/>
      </c>
      <c r="DO921" s="186" t="e">
        <f>IF(#REF!&gt;AQ921,0,1)</f>
        <v>#REF!</v>
      </c>
      <c r="DP921" s="186">
        <f t="shared" si="163"/>
        <v>1</v>
      </c>
      <c r="DQ921" s="186">
        <f t="shared" si="164"/>
        <v>1</v>
      </c>
    </row>
    <row r="922" spans="1:121" ht="20.25" hidden="1" customHeight="1" x14ac:dyDescent="0.2">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51"/>
        <v/>
      </c>
      <c r="AO922" s="271" t="str">
        <f t="shared" si="152"/>
        <v/>
      </c>
      <c r="AP922" s="218"/>
      <c r="AQ922" s="219"/>
      <c r="AR922" s="217" t="str">
        <f t="shared" si="153"/>
        <v/>
      </c>
      <c r="AS922" s="217" t="str">
        <f t="shared" si="154"/>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217"/>
      <c r="CA922" s="217"/>
      <c r="CB922" s="217"/>
      <c r="CC922" s="217"/>
      <c r="CD922" s="217"/>
      <c r="CE922" s="217"/>
      <c r="CF922" s="186"/>
      <c r="CG922" s="186" t="str">
        <f t="shared" si="155"/>
        <v/>
      </c>
      <c r="CH922" s="101"/>
      <c r="CI922" s="101"/>
      <c r="CJ922" s="101"/>
      <c r="CK922" s="101"/>
      <c r="CL922" s="101"/>
      <c r="CM922" s="101"/>
      <c r="CN922" s="101"/>
      <c r="CO922" s="101"/>
      <c r="CP922" s="220" t="str">
        <f>IFERROR(ROUND((SUM(#REF!)),0),"")</f>
        <v/>
      </c>
      <c r="CQ922" s="216"/>
      <c r="CR922" s="222"/>
      <c r="CS922" s="198"/>
      <c r="CT922" s="198"/>
      <c r="CU922" s="198"/>
      <c r="CV922" s="198"/>
      <c r="CW922" s="222"/>
      <c r="CX922" s="272"/>
      <c r="CY922" s="272"/>
      <c r="CZ922" s="272"/>
      <c r="DA922" s="272"/>
      <c r="DB922" s="272"/>
      <c r="DC922" s="272"/>
      <c r="DD922" s="230" t="str">
        <f t="shared" si="156"/>
        <v/>
      </c>
      <c r="DE922" s="273">
        <f t="shared" si="157"/>
        <v>0</v>
      </c>
      <c r="DF922" s="14">
        <f t="shared" si="158"/>
        <v>0</v>
      </c>
      <c r="DG922" s="148" t="str">
        <f t="shared" si="159"/>
        <v/>
      </c>
      <c r="DH922" s="148" t="str">
        <f t="shared" si="160"/>
        <v/>
      </c>
      <c r="DI922" s="273" t="str">
        <f t="shared" si="161"/>
        <v/>
      </c>
      <c r="DJ922" s="264" t="str">
        <f t="shared" si="162"/>
        <v/>
      </c>
      <c r="DK922" s="195"/>
      <c r="DL922" s="14" t="str">
        <f>IFERROR(#REF!-AP922,"")</f>
        <v/>
      </c>
      <c r="DM922" s="195"/>
      <c r="DN922" s="274" t="str">
        <f>IFERROR(#REF!-M922,"")</f>
        <v/>
      </c>
      <c r="DO922" s="186" t="e">
        <f>IF(#REF!&gt;AQ922,0,1)</f>
        <v>#REF!</v>
      </c>
      <c r="DP922" s="186">
        <f t="shared" si="163"/>
        <v>1</v>
      </c>
      <c r="DQ922" s="186">
        <f t="shared" si="164"/>
        <v>1</v>
      </c>
    </row>
    <row r="923" spans="1:121" ht="20.25" hidden="1" customHeight="1" x14ac:dyDescent="0.2">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51"/>
        <v/>
      </c>
      <c r="AO923" s="271" t="str">
        <f t="shared" si="152"/>
        <v/>
      </c>
      <c r="AP923" s="218"/>
      <c r="AQ923" s="219"/>
      <c r="AR923" s="217" t="str">
        <f t="shared" si="153"/>
        <v/>
      </c>
      <c r="AS923" s="217" t="str">
        <f t="shared" si="154"/>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217"/>
      <c r="CA923" s="217"/>
      <c r="CB923" s="217"/>
      <c r="CC923" s="217"/>
      <c r="CD923" s="217"/>
      <c r="CE923" s="217"/>
      <c r="CF923" s="186"/>
      <c r="CG923" s="186" t="str">
        <f t="shared" si="155"/>
        <v/>
      </c>
      <c r="CH923" s="101"/>
      <c r="CI923" s="101"/>
      <c r="CJ923" s="101"/>
      <c r="CK923" s="101"/>
      <c r="CL923" s="101"/>
      <c r="CM923" s="101"/>
      <c r="CN923" s="101"/>
      <c r="CO923" s="101"/>
      <c r="CP923" s="220" t="str">
        <f>IFERROR(ROUND((SUM(#REF!)),0),"")</f>
        <v/>
      </c>
      <c r="CQ923" s="216"/>
      <c r="CR923" s="222"/>
      <c r="CS923" s="198"/>
      <c r="CT923" s="198"/>
      <c r="CU923" s="198"/>
      <c r="CV923" s="198"/>
      <c r="CW923" s="222"/>
      <c r="CX923" s="272"/>
      <c r="CY923" s="272"/>
      <c r="CZ923" s="272"/>
      <c r="DA923" s="272"/>
      <c r="DB923" s="272"/>
      <c r="DC923" s="272"/>
      <c r="DD923" s="230" t="str">
        <f t="shared" si="156"/>
        <v/>
      </c>
      <c r="DE923" s="273">
        <f t="shared" si="157"/>
        <v>0</v>
      </c>
      <c r="DF923" s="14">
        <f t="shared" si="158"/>
        <v>0</v>
      </c>
      <c r="DG923" s="148" t="str">
        <f t="shared" si="159"/>
        <v/>
      </c>
      <c r="DH923" s="148" t="str">
        <f t="shared" si="160"/>
        <v/>
      </c>
      <c r="DI923" s="273" t="str">
        <f t="shared" si="161"/>
        <v/>
      </c>
      <c r="DJ923" s="264" t="str">
        <f t="shared" si="162"/>
        <v/>
      </c>
      <c r="DK923" s="195"/>
      <c r="DL923" s="14" t="str">
        <f>IFERROR(#REF!-AP923,"")</f>
        <v/>
      </c>
      <c r="DM923" s="195"/>
      <c r="DN923" s="274" t="str">
        <f>IFERROR(#REF!-M923,"")</f>
        <v/>
      </c>
      <c r="DO923" s="186" t="e">
        <f>IF(#REF!&gt;AQ923,0,1)</f>
        <v>#REF!</v>
      </c>
      <c r="DP923" s="186">
        <f t="shared" si="163"/>
        <v>1</v>
      </c>
      <c r="DQ923" s="186">
        <f t="shared" si="164"/>
        <v>1</v>
      </c>
    </row>
    <row r="924" spans="1:121" ht="20.25" hidden="1" customHeight="1" x14ac:dyDescent="0.2">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51"/>
        <v/>
      </c>
      <c r="AO924" s="271" t="str">
        <f t="shared" si="152"/>
        <v/>
      </c>
      <c r="AP924" s="218"/>
      <c r="AQ924" s="219"/>
      <c r="AR924" s="217" t="str">
        <f t="shared" si="153"/>
        <v/>
      </c>
      <c r="AS924" s="217" t="str">
        <f t="shared" si="154"/>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217"/>
      <c r="CA924" s="217"/>
      <c r="CB924" s="217"/>
      <c r="CC924" s="217"/>
      <c r="CD924" s="217"/>
      <c r="CE924" s="217"/>
      <c r="CF924" s="186"/>
      <c r="CG924" s="186" t="str">
        <f t="shared" si="155"/>
        <v/>
      </c>
      <c r="CH924" s="101"/>
      <c r="CI924" s="101"/>
      <c r="CJ924" s="101"/>
      <c r="CK924" s="101"/>
      <c r="CL924" s="101"/>
      <c r="CM924" s="101"/>
      <c r="CN924" s="101"/>
      <c r="CO924" s="101"/>
      <c r="CP924" s="220" t="str">
        <f>IFERROR(ROUND((SUM(#REF!)),0),"")</f>
        <v/>
      </c>
      <c r="CQ924" s="216"/>
      <c r="CR924" s="222"/>
      <c r="CS924" s="198"/>
      <c r="CT924" s="198"/>
      <c r="CU924" s="198"/>
      <c r="CV924" s="198"/>
      <c r="CW924" s="222"/>
      <c r="CX924" s="272"/>
      <c r="CY924" s="272"/>
      <c r="CZ924" s="272"/>
      <c r="DA924" s="272"/>
      <c r="DB924" s="272"/>
      <c r="DC924" s="272"/>
      <c r="DD924" s="230" t="str">
        <f t="shared" si="156"/>
        <v/>
      </c>
      <c r="DE924" s="273">
        <f t="shared" si="157"/>
        <v>0</v>
      </c>
      <c r="DF924" s="14">
        <f t="shared" si="158"/>
        <v>0</v>
      </c>
      <c r="DG924" s="148" t="str">
        <f t="shared" si="159"/>
        <v/>
      </c>
      <c r="DH924" s="148" t="str">
        <f t="shared" si="160"/>
        <v/>
      </c>
      <c r="DI924" s="273" t="str">
        <f t="shared" si="161"/>
        <v/>
      </c>
      <c r="DJ924" s="264" t="str">
        <f t="shared" si="162"/>
        <v/>
      </c>
      <c r="DK924" s="195"/>
      <c r="DL924" s="14" t="str">
        <f>IFERROR(#REF!-AP924,"")</f>
        <v/>
      </c>
      <c r="DM924" s="195"/>
      <c r="DN924" s="274" t="str">
        <f>IFERROR(#REF!-M924,"")</f>
        <v/>
      </c>
      <c r="DO924" s="186" t="e">
        <f>IF(#REF!&gt;AQ924,0,1)</f>
        <v>#REF!</v>
      </c>
      <c r="DP924" s="186">
        <f t="shared" si="163"/>
        <v>1</v>
      </c>
      <c r="DQ924" s="186">
        <f t="shared" si="164"/>
        <v>1</v>
      </c>
    </row>
    <row r="925" spans="1:121" ht="20.25" hidden="1" customHeight="1" x14ac:dyDescent="0.2">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51"/>
        <v/>
      </c>
      <c r="AO925" s="271" t="str">
        <f t="shared" si="152"/>
        <v/>
      </c>
      <c r="AP925" s="218"/>
      <c r="AQ925" s="219"/>
      <c r="AR925" s="217" t="str">
        <f t="shared" si="153"/>
        <v/>
      </c>
      <c r="AS925" s="217" t="str">
        <f t="shared" si="154"/>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217"/>
      <c r="CA925" s="217"/>
      <c r="CB925" s="217"/>
      <c r="CC925" s="217"/>
      <c r="CD925" s="217"/>
      <c r="CE925" s="217"/>
      <c r="CF925" s="186"/>
      <c r="CG925" s="186" t="str">
        <f t="shared" si="155"/>
        <v/>
      </c>
      <c r="CH925" s="101"/>
      <c r="CI925" s="101"/>
      <c r="CJ925" s="101"/>
      <c r="CK925" s="101"/>
      <c r="CL925" s="101"/>
      <c r="CM925" s="101"/>
      <c r="CN925" s="101"/>
      <c r="CO925" s="101"/>
      <c r="CP925" s="220" t="str">
        <f>IFERROR(ROUND((SUM(#REF!)),0),"")</f>
        <v/>
      </c>
      <c r="CQ925" s="216"/>
      <c r="CR925" s="222"/>
      <c r="CS925" s="198"/>
      <c r="CT925" s="198"/>
      <c r="CU925" s="198"/>
      <c r="CV925" s="198"/>
      <c r="CW925" s="222"/>
      <c r="CX925" s="272"/>
      <c r="CY925" s="272"/>
      <c r="CZ925" s="272"/>
      <c r="DA925" s="272"/>
      <c r="DB925" s="272"/>
      <c r="DC925" s="272"/>
      <c r="DD925" s="230" t="str">
        <f t="shared" si="156"/>
        <v/>
      </c>
      <c r="DE925" s="273">
        <f t="shared" si="157"/>
        <v>0</v>
      </c>
      <c r="DF925" s="14">
        <f t="shared" si="158"/>
        <v>0</v>
      </c>
      <c r="DG925" s="148" t="str">
        <f t="shared" si="159"/>
        <v/>
      </c>
      <c r="DH925" s="148" t="str">
        <f t="shared" si="160"/>
        <v/>
      </c>
      <c r="DI925" s="273" t="str">
        <f t="shared" si="161"/>
        <v/>
      </c>
      <c r="DJ925" s="264" t="str">
        <f t="shared" si="162"/>
        <v/>
      </c>
      <c r="DK925" s="195"/>
      <c r="DL925" s="14" t="str">
        <f>IFERROR(#REF!-AP925,"")</f>
        <v/>
      </c>
      <c r="DM925" s="195"/>
      <c r="DN925" s="274" t="str">
        <f>IFERROR(#REF!-M925,"")</f>
        <v/>
      </c>
      <c r="DO925" s="186" t="e">
        <f>IF(#REF!&gt;AQ925,0,1)</f>
        <v>#REF!</v>
      </c>
      <c r="DP925" s="186">
        <f t="shared" si="163"/>
        <v>1</v>
      </c>
      <c r="DQ925" s="186">
        <f t="shared" si="164"/>
        <v>1</v>
      </c>
    </row>
    <row r="926" spans="1:121" ht="20.25" hidden="1" customHeight="1" x14ac:dyDescent="0.2">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51"/>
        <v/>
      </c>
      <c r="AO926" s="271" t="str">
        <f t="shared" si="152"/>
        <v/>
      </c>
      <c r="AP926" s="218"/>
      <c r="AQ926" s="219"/>
      <c r="AR926" s="217" t="str">
        <f t="shared" si="153"/>
        <v/>
      </c>
      <c r="AS926" s="217" t="str">
        <f t="shared" si="154"/>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217"/>
      <c r="CA926" s="217"/>
      <c r="CB926" s="217"/>
      <c r="CC926" s="217"/>
      <c r="CD926" s="217"/>
      <c r="CE926" s="217"/>
      <c r="CF926" s="186"/>
      <c r="CG926" s="186" t="str">
        <f t="shared" si="155"/>
        <v/>
      </c>
      <c r="CH926" s="101"/>
      <c r="CI926" s="101"/>
      <c r="CJ926" s="101"/>
      <c r="CK926" s="101"/>
      <c r="CL926" s="101"/>
      <c r="CM926" s="101"/>
      <c r="CN926" s="101"/>
      <c r="CO926" s="101"/>
      <c r="CP926" s="220" t="str">
        <f>IFERROR(ROUND((SUM(#REF!)),0),"")</f>
        <v/>
      </c>
      <c r="CQ926" s="216"/>
      <c r="CR926" s="222"/>
      <c r="CS926" s="198"/>
      <c r="CT926" s="198"/>
      <c r="CU926" s="198"/>
      <c r="CV926" s="198"/>
      <c r="CW926" s="222"/>
      <c r="CX926" s="272"/>
      <c r="CY926" s="272"/>
      <c r="CZ926" s="272"/>
      <c r="DA926" s="272"/>
      <c r="DB926" s="272"/>
      <c r="DC926" s="272"/>
      <c r="DD926" s="230" t="str">
        <f t="shared" si="156"/>
        <v/>
      </c>
      <c r="DE926" s="273">
        <f t="shared" si="157"/>
        <v>0</v>
      </c>
      <c r="DF926" s="14">
        <f t="shared" si="158"/>
        <v>0</v>
      </c>
      <c r="DG926" s="148" t="str">
        <f t="shared" si="159"/>
        <v/>
      </c>
      <c r="DH926" s="148" t="str">
        <f t="shared" si="160"/>
        <v/>
      </c>
      <c r="DI926" s="273" t="str">
        <f t="shared" si="161"/>
        <v/>
      </c>
      <c r="DJ926" s="264" t="str">
        <f t="shared" si="162"/>
        <v/>
      </c>
      <c r="DK926" s="195"/>
      <c r="DL926" s="14" t="str">
        <f>IFERROR(#REF!-AP926,"")</f>
        <v/>
      </c>
      <c r="DM926" s="195"/>
      <c r="DN926" s="274" t="str">
        <f>IFERROR(#REF!-M926,"")</f>
        <v/>
      </c>
      <c r="DO926" s="186" t="e">
        <f>IF(#REF!&gt;AQ926,0,1)</f>
        <v>#REF!</v>
      </c>
      <c r="DP926" s="186">
        <f t="shared" si="163"/>
        <v>1</v>
      </c>
      <c r="DQ926" s="186">
        <f t="shared" si="164"/>
        <v>1</v>
      </c>
    </row>
    <row r="927" spans="1:121" ht="20.25" hidden="1" customHeight="1" x14ac:dyDescent="0.2">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51"/>
        <v/>
      </c>
      <c r="AO927" s="271" t="str">
        <f t="shared" si="152"/>
        <v/>
      </c>
      <c r="AP927" s="218"/>
      <c r="AQ927" s="219"/>
      <c r="AR927" s="217" t="str">
        <f t="shared" si="153"/>
        <v/>
      </c>
      <c r="AS927" s="217" t="str">
        <f t="shared" si="154"/>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217"/>
      <c r="CA927" s="217"/>
      <c r="CB927" s="217"/>
      <c r="CC927" s="217"/>
      <c r="CD927" s="217"/>
      <c r="CE927" s="217"/>
      <c r="CF927" s="186"/>
      <c r="CG927" s="186" t="str">
        <f t="shared" si="155"/>
        <v/>
      </c>
      <c r="CH927" s="101"/>
      <c r="CI927" s="101"/>
      <c r="CJ927" s="101"/>
      <c r="CK927" s="101"/>
      <c r="CL927" s="101"/>
      <c r="CM927" s="101"/>
      <c r="CN927" s="101"/>
      <c r="CO927" s="101"/>
      <c r="CP927" s="220" t="str">
        <f>IFERROR(ROUND((SUM(#REF!)),0),"")</f>
        <v/>
      </c>
      <c r="CQ927" s="216"/>
      <c r="CR927" s="222"/>
      <c r="CS927" s="198"/>
      <c r="CT927" s="198"/>
      <c r="CU927" s="198"/>
      <c r="CV927" s="198"/>
      <c r="CW927" s="222"/>
      <c r="CX927" s="272"/>
      <c r="CY927" s="272"/>
      <c r="CZ927" s="272"/>
      <c r="DA927" s="272"/>
      <c r="DB927" s="272"/>
      <c r="DC927" s="272"/>
      <c r="DD927" s="230" t="str">
        <f t="shared" si="156"/>
        <v/>
      </c>
      <c r="DE927" s="273">
        <f t="shared" si="157"/>
        <v>0</v>
      </c>
      <c r="DF927" s="14">
        <f t="shared" si="158"/>
        <v>0</v>
      </c>
      <c r="DG927" s="148" t="str">
        <f t="shared" si="159"/>
        <v/>
      </c>
      <c r="DH927" s="148" t="str">
        <f t="shared" si="160"/>
        <v/>
      </c>
      <c r="DI927" s="273" t="str">
        <f t="shared" si="161"/>
        <v/>
      </c>
      <c r="DJ927" s="264" t="str">
        <f t="shared" si="162"/>
        <v/>
      </c>
      <c r="DK927" s="195"/>
      <c r="DL927" s="14" t="str">
        <f>IFERROR(#REF!-AP927,"")</f>
        <v/>
      </c>
      <c r="DM927" s="195"/>
      <c r="DN927" s="274" t="str">
        <f>IFERROR(#REF!-M927,"")</f>
        <v/>
      </c>
      <c r="DO927" s="186" t="e">
        <f>IF(#REF!&gt;AQ927,0,1)</f>
        <v>#REF!</v>
      </c>
      <c r="DP927" s="186">
        <f t="shared" si="163"/>
        <v>1</v>
      </c>
      <c r="DQ927" s="186">
        <f t="shared" si="164"/>
        <v>1</v>
      </c>
    </row>
    <row r="928" spans="1:121" ht="20.25" hidden="1" customHeight="1" x14ac:dyDescent="0.2">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51"/>
        <v/>
      </c>
      <c r="AO928" s="271" t="str">
        <f t="shared" si="152"/>
        <v/>
      </c>
      <c r="AP928" s="218"/>
      <c r="AQ928" s="219"/>
      <c r="AR928" s="217" t="str">
        <f t="shared" si="153"/>
        <v/>
      </c>
      <c r="AS928" s="217" t="str">
        <f t="shared" si="154"/>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217"/>
      <c r="CA928" s="217"/>
      <c r="CB928" s="217"/>
      <c r="CC928" s="217"/>
      <c r="CD928" s="217"/>
      <c r="CE928" s="217"/>
      <c r="CF928" s="186"/>
      <c r="CG928" s="186" t="str">
        <f t="shared" si="155"/>
        <v/>
      </c>
      <c r="CH928" s="101"/>
      <c r="CI928" s="101"/>
      <c r="CJ928" s="101"/>
      <c r="CK928" s="101"/>
      <c r="CL928" s="101"/>
      <c r="CM928" s="101"/>
      <c r="CN928" s="101"/>
      <c r="CO928" s="101"/>
      <c r="CP928" s="220" t="str">
        <f>IFERROR(ROUND((SUM(#REF!)),0),"")</f>
        <v/>
      </c>
      <c r="CQ928" s="216"/>
      <c r="CR928" s="222"/>
      <c r="CS928" s="198"/>
      <c r="CT928" s="198"/>
      <c r="CU928" s="198"/>
      <c r="CV928" s="198"/>
      <c r="CW928" s="222"/>
      <c r="CX928" s="272"/>
      <c r="CY928" s="272"/>
      <c r="CZ928" s="272"/>
      <c r="DA928" s="272"/>
      <c r="DB928" s="272"/>
      <c r="DC928" s="272"/>
      <c r="DD928" s="230" t="str">
        <f t="shared" si="156"/>
        <v/>
      </c>
      <c r="DE928" s="273">
        <f t="shared" si="157"/>
        <v>0</v>
      </c>
      <c r="DF928" s="14">
        <f t="shared" si="158"/>
        <v>0</v>
      </c>
      <c r="DG928" s="148" t="str">
        <f t="shared" si="159"/>
        <v/>
      </c>
      <c r="DH928" s="148" t="str">
        <f t="shared" si="160"/>
        <v/>
      </c>
      <c r="DI928" s="273" t="str">
        <f t="shared" si="161"/>
        <v/>
      </c>
      <c r="DJ928" s="264" t="str">
        <f t="shared" si="162"/>
        <v/>
      </c>
      <c r="DK928" s="195"/>
      <c r="DL928" s="14" t="str">
        <f>IFERROR(#REF!-AP928,"")</f>
        <v/>
      </c>
      <c r="DM928" s="195"/>
      <c r="DN928" s="274" t="str">
        <f>IFERROR(#REF!-M928,"")</f>
        <v/>
      </c>
      <c r="DO928" s="186" t="e">
        <f>IF(#REF!&gt;AQ928,0,1)</f>
        <v>#REF!</v>
      </c>
      <c r="DP928" s="186">
        <f t="shared" si="163"/>
        <v>1</v>
      </c>
      <c r="DQ928" s="186">
        <f t="shared" si="164"/>
        <v>1</v>
      </c>
    </row>
    <row r="929" spans="1:121" ht="20.25" hidden="1" customHeight="1" x14ac:dyDescent="0.2">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51"/>
        <v/>
      </c>
      <c r="AO929" s="271" t="str">
        <f t="shared" si="152"/>
        <v/>
      </c>
      <c r="AP929" s="218"/>
      <c r="AQ929" s="219"/>
      <c r="AR929" s="217" t="str">
        <f t="shared" si="153"/>
        <v/>
      </c>
      <c r="AS929" s="217" t="str">
        <f t="shared" si="154"/>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217"/>
      <c r="CA929" s="217"/>
      <c r="CB929" s="217"/>
      <c r="CC929" s="217"/>
      <c r="CD929" s="217"/>
      <c r="CE929" s="217"/>
      <c r="CF929" s="186"/>
      <c r="CG929" s="186" t="str">
        <f t="shared" si="155"/>
        <v/>
      </c>
      <c r="CH929" s="101"/>
      <c r="CI929" s="101"/>
      <c r="CJ929" s="101"/>
      <c r="CK929" s="101"/>
      <c r="CL929" s="101"/>
      <c r="CM929" s="101"/>
      <c r="CN929" s="101"/>
      <c r="CO929" s="101"/>
      <c r="CP929" s="220" t="str">
        <f>IFERROR(ROUND((SUM(#REF!)),0),"")</f>
        <v/>
      </c>
      <c r="CQ929" s="216"/>
      <c r="CR929" s="222"/>
      <c r="CS929" s="198"/>
      <c r="CT929" s="198"/>
      <c r="CU929" s="198"/>
      <c r="CV929" s="198"/>
      <c r="CW929" s="222"/>
      <c r="CX929" s="272"/>
      <c r="CY929" s="272"/>
      <c r="CZ929" s="272"/>
      <c r="DA929" s="272"/>
      <c r="DB929" s="272"/>
      <c r="DC929" s="272"/>
      <c r="DD929" s="230" t="str">
        <f t="shared" si="156"/>
        <v/>
      </c>
      <c r="DE929" s="273">
        <f t="shared" si="157"/>
        <v>0</v>
      </c>
      <c r="DF929" s="14">
        <f t="shared" si="158"/>
        <v>0</v>
      </c>
      <c r="DG929" s="148" t="str">
        <f t="shared" si="159"/>
        <v/>
      </c>
      <c r="DH929" s="148" t="str">
        <f t="shared" si="160"/>
        <v/>
      </c>
      <c r="DI929" s="273" t="str">
        <f t="shared" si="161"/>
        <v/>
      </c>
      <c r="DJ929" s="264" t="str">
        <f t="shared" si="162"/>
        <v/>
      </c>
      <c r="DK929" s="195"/>
      <c r="DL929" s="14" t="str">
        <f>IFERROR(#REF!-AP929,"")</f>
        <v/>
      </c>
      <c r="DM929" s="195"/>
      <c r="DN929" s="274" t="str">
        <f>IFERROR(#REF!-M929,"")</f>
        <v/>
      </c>
      <c r="DO929" s="186" t="e">
        <f>IF(#REF!&gt;AQ929,0,1)</f>
        <v>#REF!</v>
      </c>
      <c r="DP929" s="186">
        <f t="shared" si="163"/>
        <v>1</v>
      </c>
      <c r="DQ929" s="186">
        <f t="shared" si="164"/>
        <v>1</v>
      </c>
    </row>
    <row r="930" spans="1:121" ht="20.25" hidden="1" customHeight="1" x14ac:dyDescent="0.2">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51"/>
        <v/>
      </c>
      <c r="AO930" s="271" t="str">
        <f t="shared" si="152"/>
        <v/>
      </c>
      <c r="AP930" s="218"/>
      <c r="AQ930" s="219"/>
      <c r="AR930" s="217" t="str">
        <f t="shared" si="153"/>
        <v/>
      </c>
      <c r="AS930" s="217" t="str">
        <f t="shared" si="154"/>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217"/>
      <c r="CA930" s="217"/>
      <c r="CB930" s="217"/>
      <c r="CC930" s="217"/>
      <c r="CD930" s="217"/>
      <c r="CE930" s="217"/>
      <c r="CF930" s="186"/>
      <c r="CG930" s="186" t="str">
        <f t="shared" si="155"/>
        <v/>
      </c>
      <c r="CH930" s="101"/>
      <c r="CI930" s="101"/>
      <c r="CJ930" s="101"/>
      <c r="CK930" s="101"/>
      <c r="CL930" s="101"/>
      <c r="CM930" s="101"/>
      <c r="CN930" s="101"/>
      <c r="CO930" s="101"/>
      <c r="CP930" s="220" t="str">
        <f>IFERROR(ROUND((SUM(#REF!)),0),"")</f>
        <v/>
      </c>
      <c r="CQ930" s="216"/>
      <c r="CR930" s="222"/>
      <c r="CS930" s="198"/>
      <c r="CT930" s="198"/>
      <c r="CU930" s="198"/>
      <c r="CV930" s="198"/>
      <c r="CW930" s="222"/>
      <c r="CX930" s="272"/>
      <c r="CY930" s="272"/>
      <c r="CZ930" s="272"/>
      <c r="DA930" s="272"/>
      <c r="DB930" s="272"/>
      <c r="DC930" s="272"/>
      <c r="DD930" s="230" t="str">
        <f t="shared" si="156"/>
        <v/>
      </c>
      <c r="DE930" s="273">
        <f t="shared" si="157"/>
        <v>0</v>
      </c>
      <c r="DF930" s="14">
        <f t="shared" si="158"/>
        <v>0</v>
      </c>
      <c r="DG930" s="148" t="str">
        <f t="shared" si="159"/>
        <v/>
      </c>
      <c r="DH930" s="148" t="str">
        <f t="shared" si="160"/>
        <v/>
      </c>
      <c r="DI930" s="273" t="str">
        <f t="shared" si="161"/>
        <v/>
      </c>
      <c r="DJ930" s="264" t="str">
        <f t="shared" si="162"/>
        <v/>
      </c>
      <c r="DK930" s="195"/>
      <c r="DL930" s="14" t="str">
        <f>IFERROR(#REF!-AP930,"")</f>
        <v/>
      </c>
      <c r="DM930" s="195"/>
      <c r="DN930" s="274" t="str">
        <f>IFERROR(#REF!-M930,"")</f>
        <v/>
      </c>
      <c r="DO930" s="186" t="e">
        <f>IF(#REF!&gt;AQ930,0,1)</f>
        <v>#REF!</v>
      </c>
      <c r="DP930" s="186">
        <f t="shared" si="163"/>
        <v>1</v>
      </c>
      <c r="DQ930" s="186">
        <f t="shared" si="164"/>
        <v>1</v>
      </c>
    </row>
    <row r="931" spans="1:121" ht="20.25" hidden="1" customHeight="1" x14ac:dyDescent="0.2">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51"/>
        <v/>
      </c>
      <c r="AO931" s="271" t="str">
        <f t="shared" si="152"/>
        <v/>
      </c>
      <c r="AP931" s="218"/>
      <c r="AQ931" s="219"/>
      <c r="AR931" s="217" t="str">
        <f t="shared" si="153"/>
        <v/>
      </c>
      <c r="AS931" s="217" t="str">
        <f t="shared" si="154"/>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217"/>
      <c r="CA931" s="217"/>
      <c r="CB931" s="217"/>
      <c r="CC931" s="217"/>
      <c r="CD931" s="217"/>
      <c r="CE931" s="217"/>
      <c r="CF931" s="186"/>
      <c r="CG931" s="186" t="str">
        <f t="shared" si="155"/>
        <v/>
      </c>
      <c r="CH931" s="101"/>
      <c r="CI931" s="101"/>
      <c r="CJ931" s="101"/>
      <c r="CK931" s="101"/>
      <c r="CL931" s="101"/>
      <c r="CM931" s="101"/>
      <c r="CN931" s="101"/>
      <c r="CO931" s="101"/>
      <c r="CP931" s="220" t="str">
        <f>IFERROR(ROUND((SUM(#REF!)),0),"")</f>
        <v/>
      </c>
      <c r="CQ931" s="216"/>
      <c r="CR931" s="222"/>
      <c r="CS931" s="198"/>
      <c r="CT931" s="198"/>
      <c r="CU931" s="198"/>
      <c r="CV931" s="198"/>
      <c r="CW931" s="222"/>
      <c r="CX931" s="272"/>
      <c r="CY931" s="272"/>
      <c r="CZ931" s="272"/>
      <c r="DA931" s="272"/>
      <c r="DB931" s="272"/>
      <c r="DC931" s="272"/>
      <c r="DD931" s="230" t="str">
        <f t="shared" si="156"/>
        <v/>
      </c>
      <c r="DE931" s="273">
        <f t="shared" si="157"/>
        <v>0</v>
      </c>
      <c r="DF931" s="14">
        <f t="shared" si="158"/>
        <v>0</v>
      </c>
      <c r="DG931" s="148" t="str">
        <f t="shared" si="159"/>
        <v/>
      </c>
      <c r="DH931" s="148" t="str">
        <f t="shared" si="160"/>
        <v/>
      </c>
      <c r="DI931" s="273" t="str">
        <f t="shared" si="161"/>
        <v/>
      </c>
      <c r="DJ931" s="264" t="str">
        <f t="shared" si="162"/>
        <v/>
      </c>
      <c r="DK931" s="195"/>
      <c r="DL931" s="14" t="str">
        <f>IFERROR(#REF!-AP931,"")</f>
        <v/>
      </c>
      <c r="DM931" s="195"/>
      <c r="DN931" s="274" t="str">
        <f>IFERROR(#REF!-M931,"")</f>
        <v/>
      </c>
      <c r="DO931" s="186" t="e">
        <f>IF(#REF!&gt;AQ931,0,1)</f>
        <v>#REF!</v>
      </c>
      <c r="DP931" s="186">
        <f t="shared" si="163"/>
        <v>1</v>
      </c>
      <c r="DQ931" s="186">
        <f t="shared" si="164"/>
        <v>1</v>
      </c>
    </row>
    <row r="932" spans="1:121" ht="20.25" hidden="1" customHeight="1" x14ac:dyDescent="0.2">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51"/>
        <v/>
      </c>
      <c r="AO932" s="271" t="str">
        <f t="shared" si="152"/>
        <v/>
      </c>
      <c r="AP932" s="218"/>
      <c r="AQ932" s="219"/>
      <c r="AR932" s="217" t="str">
        <f t="shared" si="153"/>
        <v/>
      </c>
      <c r="AS932" s="217" t="str">
        <f t="shared" si="154"/>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217"/>
      <c r="CA932" s="217"/>
      <c r="CB932" s="217"/>
      <c r="CC932" s="217"/>
      <c r="CD932" s="217"/>
      <c r="CE932" s="217"/>
      <c r="CF932" s="186"/>
      <c r="CG932" s="186" t="str">
        <f t="shared" si="155"/>
        <v/>
      </c>
      <c r="CH932" s="101"/>
      <c r="CI932" s="101"/>
      <c r="CJ932" s="101"/>
      <c r="CK932" s="101"/>
      <c r="CL932" s="101"/>
      <c r="CM932" s="101"/>
      <c r="CN932" s="101"/>
      <c r="CO932" s="101"/>
      <c r="CP932" s="220" t="str">
        <f>IFERROR(ROUND((SUM(#REF!)),0),"")</f>
        <v/>
      </c>
      <c r="CQ932" s="216"/>
      <c r="CR932" s="222"/>
      <c r="CS932" s="198"/>
      <c r="CT932" s="198"/>
      <c r="CU932" s="198"/>
      <c r="CV932" s="198"/>
      <c r="CW932" s="222"/>
      <c r="CX932" s="272"/>
      <c r="CY932" s="272"/>
      <c r="CZ932" s="272"/>
      <c r="DA932" s="272"/>
      <c r="DB932" s="272"/>
      <c r="DC932" s="272"/>
      <c r="DD932" s="230" t="str">
        <f t="shared" si="156"/>
        <v/>
      </c>
      <c r="DE932" s="273">
        <f t="shared" si="157"/>
        <v>0</v>
      </c>
      <c r="DF932" s="14">
        <f t="shared" si="158"/>
        <v>0</v>
      </c>
      <c r="DG932" s="148" t="str">
        <f t="shared" si="159"/>
        <v/>
      </c>
      <c r="DH932" s="148" t="str">
        <f t="shared" si="160"/>
        <v/>
      </c>
      <c r="DI932" s="273" t="str">
        <f t="shared" si="161"/>
        <v/>
      </c>
      <c r="DJ932" s="264" t="str">
        <f t="shared" si="162"/>
        <v/>
      </c>
      <c r="DK932" s="195"/>
      <c r="DL932" s="14" t="str">
        <f>IFERROR(#REF!-AP932,"")</f>
        <v/>
      </c>
      <c r="DM932" s="195"/>
      <c r="DN932" s="274" t="str">
        <f>IFERROR(#REF!-M932,"")</f>
        <v/>
      </c>
      <c r="DO932" s="186" t="e">
        <f>IF(#REF!&gt;AQ932,0,1)</f>
        <v>#REF!</v>
      </c>
      <c r="DP932" s="186">
        <f t="shared" si="163"/>
        <v>1</v>
      </c>
      <c r="DQ932" s="186">
        <f t="shared" si="164"/>
        <v>1</v>
      </c>
    </row>
    <row r="933" spans="1:121" ht="20.25" hidden="1" customHeight="1" x14ac:dyDescent="0.2">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51"/>
        <v/>
      </c>
      <c r="AO933" s="271" t="str">
        <f t="shared" si="152"/>
        <v/>
      </c>
      <c r="AP933" s="218"/>
      <c r="AQ933" s="219"/>
      <c r="AR933" s="217" t="str">
        <f t="shared" si="153"/>
        <v/>
      </c>
      <c r="AS933" s="217" t="str">
        <f t="shared" si="154"/>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217"/>
      <c r="CA933" s="217"/>
      <c r="CB933" s="217"/>
      <c r="CC933" s="217"/>
      <c r="CD933" s="217"/>
      <c r="CE933" s="217"/>
      <c r="CF933" s="186"/>
      <c r="CG933" s="186" t="str">
        <f t="shared" si="155"/>
        <v/>
      </c>
      <c r="CH933" s="101"/>
      <c r="CI933" s="101"/>
      <c r="CJ933" s="101"/>
      <c r="CK933" s="101"/>
      <c r="CL933" s="101"/>
      <c r="CM933" s="101"/>
      <c r="CN933" s="101"/>
      <c r="CO933" s="101"/>
      <c r="CP933" s="220" t="str">
        <f>IFERROR(ROUND((SUM(#REF!)),0),"")</f>
        <v/>
      </c>
      <c r="CQ933" s="216"/>
      <c r="CR933" s="222"/>
      <c r="CS933" s="198"/>
      <c r="CT933" s="198"/>
      <c r="CU933" s="198"/>
      <c r="CV933" s="198"/>
      <c r="CW933" s="222"/>
      <c r="CX933" s="272"/>
      <c r="CY933" s="272"/>
      <c r="CZ933" s="272"/>
      <c r="DA933" s="272"/>
      <c r="DB933" s="272"/>
      <c r="DC933" s="272"/>
      <c r="DD933" s="230" t="str">
        <f t="shared" si="156"/>
        <v/>
      </c>
      <c r="DE933" s="273">
        <f t="shared" si="157"/>
        <v>0</v>
      </c>
      <c r="DF933" s="14">
        <f t="shared" si="158"/>
        <v>0</v>
      </c>
      <c r="DG933" s="148" t="str">
        <f t="shared" si="159"/>
        <v/>
      </c>
      <c r="DH933" s="148" t="str">
        <f t="shared" si="160"/>
        <v/>
      </c>
      <c r="DI933" s="273" t="str">
        <f t="shared" si="161"/>
        <v/>
      </c>
      <c r="DJ933" s="264" t="str">
        <f t="shared" si="162"/>
        <v/>
      </c>
      <c r="DK933" s="195"/>
      <c r="DL933" s="14" t="str">
        <f>IFERROR(#REF!-AP933,"")</f>
        <v/>
      </c>
      <c r="DM933" s="195"/>
      <c r="DN933" s="274" t="str">
        <f>IFERROR(#REF!-M933,"")</f>
        <v/>
      </c>
      <c r="DO933" s="186" t="e">
        <f>IF(#REF!&gt;AQ933,0,1)</f>
        <v>#REF!</v>
      </c>
      <c r="DP933" s="186">
        <f t="shared" si="163"/>
        <v>1</v>
      </c>
      <c r="DQ933" s="186">
        <f t="shared" si="164"/>
        <v>1</v>
      </c>
    </row>
    <row r="934" spans="1:121" ht="20.25" hidden="1" customHeight="1" x14ac:dyDescent="0.2">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51"/>
        <v/>
      </c>
      <c r="AO934" s="271" t="str">
        <f t="shared" si="152"/>
        <v/>
      </c>
      <c r="AP934" s="218"/>
      <c r="AQ934" s="219"/>
      <c r="AR934" s="217" t="str">
        <f t="shared" si="153"/>
        <v/>
      </c>
      <c r="AS934" s="217" t="str">
        <f t="shared" si="154"/>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217"/>
      <c r="CA934" s="217"/>
      <c r="CB934" s="217"/>
      <c r="CC934" s="217"/>
      <c r="CD934" s="217"/>
      <c r="CE934" s="217"/>
      <c r="CF934" s="186"/>
      <c r="CG934" s="186" t="str">
        <f t="shared" si="155"/>
        <v/>
      </c>
      <c r="CH934" s="101"/>
      <c r="CI934" s="101"/>
      <c r="CJ934" s="101"/>
      <c r="CK934" s="101"/>
      <c r="CL934" s="101"/>
      <c r="CM934" s="101"/>
      <c r="CN934" s="101"/>
      <c r="CO934" s="101"/>
      <c r="CP934" s="220" t="str">
        <f>IFERROR(ROUND((SUM(#REF!)),0),"")</f>
        <v/>
      </c>
      <c r="CQ934" s="216"/>
      <c r="CR934" s="222"/>
      <c r="CS934" s="198"/>
      <c r="CT934" s="198"/>
      <c r="CU934" s="198"/>
      <c r="CV934" s="198"/>
      <c r="CW934" s="222"/>
      <c r="CX934" s="272"/>
      <c r="CY934" s="272"/>
      <c r="CZ934" s="272"/>
      <c r="DA934" s="272"/>
      <c r="DB934" s="272"/>
      <c r="DC934" s="272"/>
      <c r="DD934" s="230" t="str">
        <f t="shared" si="156"/>
        <v/>
      </c>
      <c r="DE934" s="273">
        <f t="shared" si="157"/>
        <v>0</v>
      </c>
      <c r="DF934" s="14">
        <f t="shared" si="158"/>
        <v>0</v>
      </c>
      <c r="DG934" s="148" t="str">
        <f t="shared" si="159"/>
        <v/>
      </c>
      <c r="DH934" s="148" t="str">
        <f t="shared" si="160"/>
        <v/>
      </c>
      <c r="DI934" s="273" t="str">
        <f t="shared" si="161"/>
        <v/>
      </c>
      <c r="DJ934" s="264" t="str">
        <f t="shared" si="162"/>
        <v/>
      </c>
      <c r="DK934" s="195"/>
      <c r="DL934" s="14" t="str">
        <f>IFERROR(#REF!-AP934,"")</f>
        <v/>
      </c>
      <c r="DM934" s="195"/>
      <c r="DN934" s="274" t="str">
        <f>IFERROR(#REF!-M934,"")</f>
        <v/>
      </c>
      <c r="DO934" s="186" t="e">
        <f>IF(#REF!&gt;AQ934,0,1)</f>
        <v>#REF!</v>
      </c>
      <c r="DP934" s="186">
        <f t="shared" si="163"/>
        <v>1</v>
      </c>
      <c r="DQ934" s="186">
        <f t="shared" si="164"/>
        <v>1</v>
      </c>
    </row>
    <row r="935" spans="1:121" ht="20.25" hidden="1" customHeight="1" x14ac:dyDescent="0.2">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51"/>
        <v/>
      </c>
      <c r="AO935" s="271" t="str">
        <f t="shared" si="152"/>
        <v/>
      </c>
      <c r="AP935" s="218"/>
      <c r="AQ935" s="219"/>
      <c r="AR935" s="217" t="str">
        <f t="shared" si="153"/>
        <v/>
      </c>
      <c r="AS935" s="217" t="str">
        <f t="shared" si="154"/>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217"/>
      <c r="CA935" s="217"/>
      <c r="CB935" s="217"/>
      <c r="CC935" s="217"/>
      <c r="CD935" s="217"/>
      <c r="CE935" s="217"/>
      <c r="CF935" s="186"/>
      <c r="CG935" s="186" t="str">
        <f t="shared" si="155"/>
        <v/>
      </c>
      <c r="CH935" s="101"/>
      <c r="CI935" s="101"/>
      <c r="CJ935" s="101"/>
      <c r="CK935" s="101"/>
      <c r="CL935" s="101"/>
      <c r="CM935" s="101"/>
      <c r="CN935" s="101"/>
      <c r="CO935" s="101"/>
      <c r="CP935" s="220" t="str">
        <f>IFERROR(ROUND((SUM(#REF!)),0),"")</f>
        <v/>
      </c>
      <c r="CQ935" s="216"/>
      <c r="CR935" s="222"/>
      <c r="CS935" s="198"/>
      <c r="CT935" s="198"/>
      <c r="CU935" s="198"/>
      <c r="CV935" s="198"/>
      <c r="CW935" s="222"/>
      <c r="CX935" s="272"/>
      <c r="CY935" s="272"/>
      <c r="CZ935" s="272"/>
      <c r="DA935" s="272"/>
      <c r="DB935" s="272"/>
      <c r="DC935" s="272"/>
      <c r="DD935" s="230" t="str">
        <f t="shared" si="156"/>
        <v/>
      </c>
      <c r="DE935" s="273">
        <f t="shared" si="157"/>
        <v>0</v>
      </c>
      <c r="DF935" s="14">
        <f t="shared" si="158"/>
        <v>0</v>
      </c>
      <c r="DG935" s="148" t="str">
        <f t="shared" si="159"/>
        <v/>
      </c>
      <c r="DH935" s="148" t="str">
        <f t="shared" si="160"/>
        <v/>
      </c>
      <c r="DI935" s="273" t="str">
        <f t="shared" si="161"/>
        <v/>
      </c>
      <c r="DJ935" s="264" t="str">
        <f t="shared" si="162"/>
        <v/>
      </c>
      <c r="DK935" s="195"/>
      <c r="DL935" s="14" t="str">
        <f>IFERROR(#REF!-AP935,"")</f>
        <v/>
      </c>
      <c r="DM935" s="195"/>
      <c r="DN935" s="274" t="str">
        <f>IFERROR(#REF!-M935,"")</f>
        <v/>
      </c>
      <c r="DO935" s="186" t="e">
        <f>IF(#REF!&gt;AQ935,0,1)</f>
        <v>#REF!</v>
      </c>
      <c r="DP935" s="186">
        <f t="shared" si="163"/>
        <v>1</v>
      </c>
      <c r="DQ935" s="186">
        <f t="shared" si="164"/>
        <v>1</v>
      </c>
    </row>
    <row r="936" spans="1:121" ht="20.25" hidden="1" customHeight="1" x14ac:dyDescent="0.2">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51"/>
        <v/>
      </c>
      <c r="AO936" s="271" t="str">
        <f t="shared" si="152"/>
        <v/>
      </c>
      <c r="AP936" s="218"/>
      <c r="AQ936" s="219"/>
      <c r="AR936" s="217" t="str">
        <f t="shared" si="153"/>
        <v/>
      </c>
      <c r="AS936" s="217" t="str">
        <f t="shared" si="154"/>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217"/>
      <c r="CA936" s="217"/>
      <c r="CB936" s="217"/>
      <c r="CC936" s="217"/>
      <c r="CD936" s="217"/>
      <c r="CE936" s="217"/>
      <c r="CF936" s="186"/>
      <c r="CG936" s="186" t="str">
        <f t="shared" si="155"/>
        <v/>
      </c>
      <c r="CH936" s="101"/>
      <c r="CI936" s="101"/>
      <c r="CJ936" s="101"/>
      <c r="CK936" s="101"/>
      <c r="CL936" s="101"/>
      <c r="CM936" s="101"/>
      <c r="CN936" s="101"/>
      <c r="CO936" s="101"/>
      <c r="CP936" s="220" t="str">
        <f>IFERROR(ROUND((SUM(#REF!)),0),"")</f>
        <v/>
      </c>
      <c r="CQ936" s="216"/>
      <c r="CR936" s="222"/>
      <c r="CS936" s="198"/>
      <c r="CT936" s="198"/>
      <c r="CU936" s="198"/>
      <c r="CV936" s="198"/>
      <c r="CW936" s="222"/>
      <c r="CX936" s="272"/>
      <c r="CY936" s="272"/>
      <c r="CZ936" s="272"/>
      <c r="DA936" s="272"/>
      <c r="DB936" s="272"/>
      <c r="DC936" s="272"/>
      <c r="DD936" s="230" t="str">
        <f t="shared" si="156"/>
        <v/>
      </c>
      <c r="DE936" s="273">
        <f t="shared" si="157"/>
        <v>0</v>
      </c>
      <c r="DF936" s="14">
        <f t="shared" si="158"/>
        <v>0</v>
      </c>
      <c r="DG936" s="148" t="str">
        <f t="shared" si="159"/>
        <v/>
      </c>
      <c r="DH936" s="148" t="str">
        <f t="shared" si="160"/>
        <v/>
      </c>
      <c r="DI936" s="273" t="str">
        <f t="shared" si="161"/>
        <v/>
      </c>
      <c r="DJ936" s="264" t="str">
        <f t="shared" si="162"/>
        <v/>
      </c>
      <c r="DK936" s="195"/>
      <c r="DL936" s="14" t="str">
        <f>IFERROR(#REF!-AP936,"")</f>
        <v/>
      </c>
      <c r="DM936" s="195"/>
      <c r="DN936" s="274" t="str">
        <f>IFERROR(#REF!-M936,"")</f>
        <v/>
      </c>
      <c r="DO936" s="186" t="e">
        <f>IF(#REF!&gt;AQ936,0,1)</f>
        <v>#REF!</v>
      </c>
      <c r="DP936" s="186">
        <f t="shared" si="163"/>
        <v>1</v>
      </c>
      <c r="DQ936" s="186">
        <f t="shared" si="164"/>
        <v>1</v>
      </c>
    </row>
    <row r="937" spans="1:121" ht="20.25" hidden="1" customHeight="1" x14ac:dyDescent="0.2">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51"/>
        <v/>
      </c>
      <c r="AO937" s="271" t="str">
        <f t="shared" si="152"/>
        <v/>
      </c>
      <c r="AP937" s="218"/>
      <c r="AQ937" s="219"/>
      <c r="AR937" s="217" t="str">
        <f t="shared" si="153"/>
        <v/>
      </c>
      <c r="AS937" s="217" t="str">
        <f t="shared" si="154"/>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217"/>
      <c r="CA937" s="217"/>
      <c r="CB937" s="217"/>
      <c r="CC937" s="217"/>
      <c r="CD937" s="217"/>
      <c r="CE937" s="217"/>
      <c r="CF937" s="186"/>
      <c r="CG937" s="186" t="str">
        <f t="shared" si="155"/>
        <v/>
      </c>
      <c r="CH937" s="101"/>
      <c r="CI937" s="101"/>
      <c r="CJ937" s="101"/>
      <c r="CK937" s="101"/>
      <c r="CL937" s="101"/>
      <c r="CM937" s="101"/>
      <c r="CN937" s="101"/>
      <c r="CO937" s="101"/>
      <c r="CP937" s="220" t="str">
        <f>IFERROR(ROUND((SUM(#REF!)),0),"")</f>
        <v/>
      </c>
      <c r="CQ937" s="216"/>
      <c r="CR937" s="222"/>
      <c r="CS937" s="198"/>
      <c r="CT937" s="198"/>
      <c r="CU937" s="198"/>
      <c r="CV937" s="198"/>
      <c r="CW937" s="222"/>
      <c r="CX937" s="272"/>
      <c r="CY937" s="272"/>
      <c r="CZ937" s="272"/>
      <c r="DA937" s="272"/>
      <c r="DB937" s="272"/>
      <c r="DC937" s="272"/>
      <c r="DD937" s="230" t="str">
        <f t="shared" si="156"/>
        <v/>
      </c>
      <c r="DE937" s="273">
        <f t="shared" si="157"/>
        <v>0</v>
      </c>
      <c r="DF937" s="14">
        <f t="shared" si="158"/>
        <v>0</v>
      </c>
      <c r="DG937" s="148" t="str">
        <f t="shared" si="159"/>
        <v/>
      </c>
      <c r="DH937" s="148" t="str">
        <f t="shared" si="160"/>
        <v/>
      </c>
      <c r="DI937" s="273" t="str">
        <f t="shared" si="161"/>
        <v/>
      </c>
      <c r="DJ937" s="264" t="str">
        <f t="shared" si="162"/>
        <v/>
      </c>
      <c r="DK937" s="195"/>
      <c r="DL937" s="14" t="str">
        <f>IFERROR(#REF!-AP937,"")</f>
        <v/>
      </c>
      <c r="DM937" s="195"/>
      <c r="DN937" s="274" t="str">
        <f>IFERROR(#REF!-M937,"")</f>
        <v/>
      </c>
      <c r="DO937" s="186" t="e">
        <f>IF(#REF!&gt;AQ937,0,1)</f>
        <v>#REF!</v>
      </c>
      <c r="DP937" s="186">
        <f t="shared" si="163"/>
        <v>1</v>
      </c>
      <c r="DQ937" s="186">
        <f t="shared" si="164"/>
        <v>1</v>
      </c>
    </row>
    <row r="938" spans="1:121" ht="20.25" hidden="1" customHeight="1" x14ac:dyDescent="0.2">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51"/>
        <v/>
      </c>
      <c r="AO938" s="271" t="str">
        <f t="shared" si="152"/>
        <v/>
      </c>
      <c r="AP938" s="218"/>
      <c r="AQ938" s="219"/>
      <c r="AR938" s="217" t="str">
        <f t="shared" si="153"/>
        <v/>
      </c>
      <c r="AS938" s="217" t="str">
        <f t="shared" si="154"/>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217"/>
      <c r="CA938" s="217"/>
      <c r="CB938" s="217"/>
      <c r="CC938" s="217"/>
      <c r="CD938" s="217"/>
      <c r="CE938" s="217"/>
      <c r="CF938" s="186"/>
      <c r="CG938" s="186" t="str">
        <f t="shared" si="155"/>
        <v/>
      </c>
      <c r="CH938" s="101"/>
      <c r="CI938" s="101"/>
      <c r="CJ938" s="101"/>
      <c r="CK938" s="101"/>
      <c r="CL938" s="101"/>
      <c r="CM938" s="101"/>
      <c r="CN938" s="101"/>
      <c r="CO938" s="101"/>
      <c r="CP938" s="220" t="str">
        <f>IFERROR(ROUND((SUM(#REF!)),0),"")</f>
        <v/>
      </c>
      <c r="CQ938" s="216"/>
      <c r="CR938" s="222"/>
      <c r="CS938" s="198"/>
      <c r="CT938" s="198"/>
      <c r="CU938" s="198"/>
      <c r="CV938" s="198"/>
      <c r="CW938" s="222"/>
      <c r="CX938" s="272"/>
      <c r="CY938" s="272"/>
      <c r="CZ938" s="272"/>
      <c r="DA938" s="272"/>
      <c r="DB938" s="272"/>
      <c r="DC938" s="272"/>
      <c r="DD938" s="230" t="str">
        <f t="shared" si="156"/>
        <v/>
      </c>
      <c r="DE938" s="273">
        <f t="shared" si="157"/>
        <v>0</v>
      </c>
      <c r="DF938" s="14">
        <f t="shared" si="158"/>
        <v>0</v>
      </c>
      <c r="DG938" s="148" t="str">
        <f t="shared" si="159"/>
        <v/>
      </c>
      <c r="DH938" s="148" t="str">
        <f t="shared" si="160"/>
        <v/>
      </c>
      <c r="DI938" s="273" t="str">
        <f t="shared" si="161"/>
        <v/>
      </c>
      <c r="DJ938" s="264" t="str">
        <f t="shared" si="162"/>
        <v/>
      </c>
      <c r="DK938" s="195"/>
      <c r="DL938" s="14" t="str">
        <f>IFERROR(#REF!-AP938,"")</f>
        <v/>
      </c>
      <c r="DM938" s="195"/>
      <c r="DN938" s="274" t="str">
        <f>IFERROR(#REF!-M938,"")</f>
        <v/>
      </c>
      <c r="DO938" s="186" t="e">
        <f>IF(#REF!&gt;AQ938,0,1)</f>
        <v>#REF!</v>
      </c>
      <c r="DP938" s="186">
        <f t="shared" si="163"/>
        <v>1</v>
      </c>
      <c r="DQ938" s="186">
        <f t="shared" si="164"/>
        <v>1</v>
      </c>
    </row>
    <row r="939" spans="1:121" ht="20.25" hidden="1" customHeight="1" x14ac:dyDescent="0.2">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51"/>
        <v/>
      </c>
      <c r="AO939" s="271" t="str">
        <f t="shared" si="152"/>
        <v/>
      </c>
      <c r="AP939" s="218"/>
      <c r="AQ939" s="219"/>
      <c r="AR939" s="217" t="str">
        <f t="shared" si="153"/>
        <v/>
      </c>
      <c r="AS939" s="217" t="str">
        <f t="shared" si="154"/>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217"/>
      <c r="CA939" s="217"/>
      <c r="CB939" s="217"/>
      <c r="CC939" s="217"/>
      <c r="CD939" s="217"/>
      <c r="CE939" s="217"/>
      <c r="CF939" s="186"/>
      <c r="CG939" s="186" t="str">
        <f t="shared" si="155"/>
        <v/>
      </c>
      <c r="CH939" s="101"/>
      <c r="CI939" s="101"/>
      <c r="CJ939" s="101"/>
      <c r="CK939" s="101"/>
      <c r="CL939" s="101"/>
      <c r="CM939" s="101"/>
      <c r="CN939" s="101"/>
      <c r="CO939" s="101"/>
      <c r="CP939" s="220" t="str">
        <f>IFERROR(ROUND((SUM(#REF!)),0),"")</f>
        <v/>
      </c>
      <c r="CQ939" s="216"/>
      <c r="CR939" s="222"/>
      <c r="CS939" s="198"/>
      <c r="CT939" s="198"/>
      <c r="CU939" s="198"/>
      <c r="CV939" s="198"/>
      <c r="CW939" s="222"/>
      <c r="CX939" s="272"/>
      <c r="CY939" s="272"/>
      <c r="CZ939" s="272"/>
      <c r="DA939" s="272"/>
      <c r="DB939" s="272"/>
      <c r="DC939" s="272"/>
      <c r="DD939" s="230" t="str">
        <f t="shared" si="156"/>
        <v/>
      </c>
      <c r="DE939" s="273">
        <f t="shared" si="157"/>
        <v>0</v>
      </c>
      <c r="DF939" s="14">
        <f t="shared" si="158"/>
        <v>0</v>
      </c>
      <c r="DG939" s="148" t="str">
        <f t="shared" si="159"/>
        <v/>
      </c>
      <c r="DH939" s="148" t="str">
        <f t="shared" si="160"/>
        <v/>
      </c>
      <c r="DI939" s="273" t="str">
        <f t="shared" si="161"/>
        <v/>
      </c>
      <c r="DJ939" s="264" t="str">
        <f t="shared" si="162"/>
        <v/>
      </c>
      <c r="DK939" s="195"/>
      <c r="DL939" s="14" t="str">
        <f>IFERROR(#REF!-AP939,"")</f>
        <v/>
      </c>
      <c r="DM939" s="195"/>
      <c r="DN939" s="274" t="str">
        <f>IFERROR(#REF!-M939,"")</f>
        <v/>
      </c>
      <c r="DO939" s="186" t="e">
        <f>IF(#REF!&gt;AQ939,0,1)</f>
        <v>#REF!</v>
      </c>
      <c r="DP939" s="186">
        <f t="shared" si="163"/>
        <v>1</v>
      </c>
      <c r="DQ939" s="186">
        <f t="shared" si="164"/>
        <v>1</v>
      </c>
    </row>
    <row r="940" spans="1:121" ht="20.25" hidden="1" customHeight="1" x14ac:dyDescent="0.2">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51"/>
        <v/>
      </c>
      <c r="AO940" s="271" t="str">
        <f t="shared" si="152"/>
        <v/>
      </c>
      <c r="AP940" s="218"/>
      <c r="AQ940" s="219"/>
      <c r="AR940" s="217" t="str">
        <f t="shared" si="153"/>
        <v/>
      </c>
      <c r="AS940" s="217" t="str">
        <f t="shared" si="154"/>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217"/>
      <c r="CA940" s="217"/>
      <c r="CB940" s="217"/>
      <c r="CC940" s="217"/>
      <c r="CD940" s="217"/>
      <c r="CE940" s="217"/>
      <c r="CF940" s="186"/>
      <c r="CG940" s="186" t="str">
        <f t="shared" si="155"/>
        <v/>
      </c>
      <c r="CH940" s="101"/>
      <c r="CI940" s="101"/>
      <c r="CJ940" s="101"/>
      <c r="CK940" s="101"/>
      <c r="CL940" s="101"/>
      <c r="CM940" s="101"/>
      <c r="CN940" s="101"/>
      <c r="CO940" s="101"/>
      <c r="CP940" s="220" t="str">
        <f>IFERROR(ROUND((SUM(#REF!)),0),"")</f>
        <v/>
      </c>
      <c r="CQ940" s="216"/>
      <c r="CR940" s="222"/>
      <c r="CS940" s="198"/>
      <c r="CT940" s="198"/>
      <c r="CU940" s="198"/>
      <c r="CV940" s="198"/>
      <c r="CW940" s="222"/>
      <c r="CX940" s="272"/>
      <c r="CY940" s="272"/>
      <c r="CZ940" s="272"/>
      <c r="DA940" s="272"/>
      <c r="DB940" s="272"/>
      <c r="DC940" s="272"/>
      <c r="DD940" s="230" t="str">
        <f t="shared" si="156"/>
        <v/>
      </c>
      <c r="DE940" s="273">
        <f t="shared" si="157"/>
        <v>0</v>
      </c>
      <c r="DF940" s="14">
        <f t="shared" si="158"/>
        <v>0</v>
      </c>
      <c r="DG940" s="148" t="str">
        <f t="shared" si="159"/>
        <v/>
      </c>
      <c r="DH940" s="148" t="str">
        <f t="shared" si="160"/>
        <v/>
      </c>
      <c r="DI940" s="273" t="str">
        <f t="shared" si="161"/>
        <v/>
      </c>
      <c r="DJ940" s="264" t="str">
        <f t="shared" si="162"/>
        <v/>
      </c>
      <c r="DK940" s="195"/>
      <c r="DL940" s="14" t="str">
        <f>IFERROR(#REF!-AP940,"")</f>
        <v/>
      </c>
      <c r="DM940" s="195"/>
      <c r="DN940" s="274" t="str">
        <f>IFERROR(#REF!-M940,"")</f>
        <v/>
      </c>
      <c r="DO940" s="186" t="e">
        <f>IF(#REF!&gt;AQ940,0,1)</f>
        <v>#REF!</v>
      </c>
      <c r="DP940" s="186">
        <f t="shared" si="163"/>
        <v>1</v>
      </c>
      <c r="DQ940" s="186">
        <f t="shared" si="164"/>
        <v>1</v>
      </c>
    </row>
    <row r="941" spans="1:121" ht="20.25" hidden="1" customHeight="1" x14ac:dyDescent="0.2">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51"/>
        <v/>
      </c>
      <c r="AO941" s="271" t="str">
        <f t="shared" si="152"/>
        <v/>
      </c>
      <c r="AP941" s="218"/>
      <c r="AQ941" s="219"/>
      <c r="AR941" s="217" t="str">
        <f t="shared" si="153"/>
        <v/>
      </c>
      <c r="AS941" s="217" t="str">
        <f t="shared" si="154"/>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217"/>
      <c r="CA941" s="217"/>
      <c r="CB941" s="217"/>
      <c r="CC941" s="217"/>
      <c r="CD941" s="217"/>
      <c r="CE941" s="217"/>
      <c r="CF941" s="186"/>
      <c r="CG941" s="186" t="str">
        <f t="shared" si="155"/>
        <v/>
      </c>
      <c r="CH941" s="101"/>
      <c r="CI941" s="101"/>
      <c r="CJ941" s="101"/>
      <c r="CK941" s="101"/>
      <c r="CL941" s="101"/>
      <c r="CM941" s="101"/>
      <c r="CN941" s="101"/>
      <c r="CO941" s="101"/>
      <c r="CP941" s="220" t="str">
        <f>IFERROR(ROUND((SUM(#REF!)),0),"")</f>
        <v/>
      </c>
      <c r="CQ941" s="216"/>
      <c r="CR941" s="222"/>
      <c r="CS941" s="198"/>
      <c r="CT941" s="198"/>
      <c r="CU941" s="198"/>
      <c r="CV941" s="198"/>
      <c r="CW941" s="222"/>
      <c r="CX941" s="272"/>
      <c r="CY941" s="272"/>
      <c r="CZ941" s="272"/>
      <c r="DA941" s="272"/>
      <c r="DB941" s="272"/>
      <c r="DC941" s="272"/>
      <c r="DD941" s="230" t="str">
        <f t="shared" si="156"/>
        <v/>
      </c>
      <c r="DE941" s="273">
        <f t="shared" si="157"/>
        <v>0</v>
      </c>
      <c r="DF941" s="14">
        <f t="shared" si="158"/>
        <v>0</v>
      </c>
      <c r="DG941" s="148" t="str">
        <f t="shared" si="159"/>
        <v/>
      </c>
      <c r="DH941" s="148" t="str">
        <f t="shared" si="160"/>
        <v/>
      </c>
      <c r="DI941" s="273" t="str">
        <f t="shared" si="161"/>
        <v/>
      </c>
      <c r="DJ941" s="264" t="str">
        <f t="shared" si="162"/>
        <v/>
      </c>
      <c r="DK941" s="195"/>
      <c r="DL941" s="14" t="str">
        <f>IFERROR(#REF!-AP941,"")</f>
        <v/>
      </c>
      <c r="DM941" s="195"/>
      <c r="DN941" s="274" t="str">
        <f>IFERROR(#REF!-M941,"")</f>
        <v/>
      </c>
      <c r="DO941" s="186" t="e">
        <f>IF(#REF!&gt;AQ941,0,1)</f>
        <v>#REF!</v>
      </c>
      <c r="DP941" s="186">
        <f t="shared" si="163"/>
        <v>1</v>
      </c>
      <c r="DQ941" s="186">
        <f t="shared" si="164"/>
        <v>1</v>
      </c>
    </row>
    <row r="942" spans="1:121" ht="20.25" hidden="1" customHeight="1" x14ac:dyDescent="0.2">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51"/>
        <v/>
      </c>
      <c r="AO942" s="271" t="str">
        <f t="shared" si="152"/>
        <v/>
      </c>
      <c r="AP942" s="218"/>
      <c r="AQ942" s="219"/>
      <c r="AR942" s="217" t="str">
        <f t="shared" si="153"/>
        <v/>
      </c>
      <c r="AS942" s="217" t="str">
        <f t="shared" si="154"/>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217"/>
      <c r="CA942" s="217"/>
      <c r="CB942" s="217"/>
      <c r="CC942" s="217"/>
      <c r="CD942" s="217"/>
      <c r="CE942" s="217"/>
      <c r="CF942" s="186"/>
      <c r="CG942" s="186" t="str">
        <f t="shared" si="155"/>
        <v/>
      </c>
      <c r="CH942" s="101"/>
      <c r="CI942" s="101"/>
      <c r="CJ942" s="101"/>
      <c r="CK942" s="101"/>
      <c r="CL942" s="101"/>
      <c r="CM942" s="101"/>
      <c r="CN942" s="101"/>
      <c r="CO942" s="101"/>
      <c r="CP942" s="220" t="str">
        <f>IFERROR(ROUND((SUM(#REF!)),0),"")</f>
        <v/>
      </c>
      <c r="CQ942" s="216"/>
      <c r="CR942" s="222"/>
      <c r="CS942" s="198"/>
      <c r="CT942" s="198"/>
      <c r="CU942" s="198"/>
      <c r="CV942" s="198"/>
      <c r="CW942" s="222"/>
      <c r="CX942" s="272"/>
      <c r="CY942" s="272"/>
      <c r="CZ942" s="272"/>
      <c r="DA942" s="272"/>
      <c r="DB942" s="272"/>
      <c r="DC942" s="272"/>
      <c r="DD942" s="230" t="str">
        <f t="shared" si="156"/>
        <v/>
      </c>
      <c r="DE942" s="273">
        <f t="shared" si="157"/>
        <v>0</v>
      </c>
      <c r="DF942" s="14">
        <f t="shared" si="158"/>
        <v>0</v>
      </c>
      <c r="DG942" s="148" t="str">
        <f t="shared" si="159"/>
        <v/>
      </c>
      <c r="DH942" s="148" t="str">
        <f t="shared" si="160"/>
        <v/>
      </c>
      <c r="DI942" s="273" t="str">
        <f t="shared" si="161"/>
        <v/>
      </c>
      <c r="DJ942" s="264" t="str">
        <f t="shared" si="162"/>
        <v/>
      </c>
      <c r="DK942" s="195"/>
      <c r="DL942" s="14" t="str">
        <f>IFERROR(#REF!-AP942,"")</f>
        <v/>
      </c>
      <c r="DM942" s="195"/>
      <c r="DN942" s="274" t="str">
        <f>IFERROR(#REF!-M942,"")</f>
        <v/>
      </c>
      <c r="DO942" s="186" t="e">
        <f>IF(#REF!&gt;AQ942,0,1)</f>
        <v>#REF!</v>
      </c>
      <c r="DP942" s="186">
        <f t="shared" si="163"/>
        <v>1</v>
      </c>
      <c r="DQ942" s="186">
        <f t="shared" si="164"/>
        <v>1</v>
      </c>
    </row>
    <row r="943" spans="1:121" ht="20.25" hidden="1" customHeight="1" x14ac:dyDescent="0.2">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51"/>
        <v/>
      </c>
      <c r="AO943" s="271" t="str">
        <f t="shared" si="152"/>
        <v/>
      </c>
      <c r="AP943" s="218"/>
      <c r="AQ943" s="219"/>
      <c r="AR943" s="217" t="str">
        <f t="shared" si="153"/>
        <v/>
      </c>
      <c r="AS943" s="217" t="str">
        <f t="shared" si="154"/>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217"/>
      <c r="CA943" s="217"/>
      <c r="CB943" s="217"/>
      <c r="CC943" s="217"/>
      <c r="CD943" s="217"/>
      <c r="CE943" s="217"/>
      <c r="CF943" s="186"/>
      <c r="CG943" s="186" t="str">
        <f t="shared" si="155"/>
        <v/>
      </c>
      <c r="CH943" s="101"/>
      <c r="CI943" s="101"/>
      <c r="CJ943" s="101"/>
      <c r="CK943" s="101"/>
      <c r="CL943" s="101"/>
      <c r="CM943" s="101"/>
      <c r="CN943" s="101"/>
      <c r="CO943" s="101"/>
      <c r="CP943" s="220" t="str">
        <f>IFERROR(ROUND((SUM(#REF!)),0),"")</f>
        <v/>
      </c>
      <c r="CQ943" s="216"/>
      <c r="CR943" s="222"/>
      <c r="CS943" s="198"/>
      <c r="CT943" s="198"/>
      <c r="CU943" s="198"/>
      <c r="CV943" s="198"/>
      <c r="CW943" s="222"/>
      <c r="CX943" s="272"/>
      <c r="CY943" s="272"/>
      <c r="CZ943" s="272"/>
      <c r="DA943" s="272"/>
      <c r="DB943" s="272"/>
      <c r="DC943" s="272"/>
      <c r="DD943" s="230" t="str">
        <f t="shared" si="156"/>
        <v/>
      </c>
      <c r="DE943" s="273">
        <f t="shared" si="157"/>
        <v>0</v>
      </c>
      <c r="DF943" s="14">
        <f t="shared" si="158"/>
        <v>0</v>
      </c>
      <c r="DG943" s="148" t="str">
        <f t="shared" si="159"/>
        <v/>
      </c>
      <c r="DH943" s="148" t="str">
        <f t="shared" si="160"/>
        <v/>
      </c>
      <c r="DI943" s="273" t="str">
        <f t="shared" si="161"/>
        <v/>
      </c>
      <c r="DJ943" s="264" t="str">
        <f t="shared" si="162"/>
        <v/>
      </c>
      <c r="DK943" s="195"/>
      <c r="DL943" s="14" t="str">
        <f>IFERROR(#REF!-AP943,"")</f>
        <v/>
      </c>
      <c r="DM943" s="195"/>
      <c r="DN943" s="274" t="str">
        <f>IFERROR(#REF!-M943,"")</f>
        <v/>
      </c>
      <c r="DO943" s="186" t="e">
        <f>IF(#REF!&gt;AQ943,0,1)</f>
        <v>#REF!</v>
      </c>
      <c r="DP943" s="186">
        <f t="shared" si="163"/>
        <v>1</v>
      </c>
      <c r="DQ943" s="186">
        <f t="shared" si="164"/>
        <v>1</v>
      </c>
    </row>
    <row r="944" spans="1:121" ht="20.25" hidden="1" customHeight="1" x14ac:dyDescent="0.2">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51"/>
        <v/>
      </c>
      <c r="AO944" s="271" t="str">
        <f t="shared" si="152"/>
        <v/>
      </c>
      <c r="AP944" s="218"/>
      <c r="AQ944" s="219"/>
      <c r="AR944" s="217" t="str">
        <f t="shared" si="153"/>
        <v/>
      </c>
      <c r="AS944" s="217" t="str">
        <f t="shared" si="154"/>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217"/>
      <c r="CA944" s="217"/>
      <c r="CB944" s="217"/>
      <c r="CC944" s="217"/>
      <c r="CD944" s="217"/>
      <c r="CE944" s="217"/>
      <c r="CF944" s="186"/>
      <c r="CG944" s="186" t="str">
        <f t="shared" si="155"/>
        <v/>
      </c>
      <c r="CH944" s="101"/>
      <c r="CI944" s="101"/>
      <c r="CJ944" s="101"/>
      <c r="CK944" s="101"/>
      <c r="CL944" s="101"/>
      <c r="CM944" s="101"/>
      <c r="CN944" s="101"/>
      <c r="CO944" s="101"/>
      <c r="CP944" s="220" t="str">
        <f>IFERROR(ROUND((SUM(#REF!)),0),"")</f>
        <v/>
      </c>
      <c r="CQ944" s="216"/>
      <c r="CR944" s="222"/>
      <c r="CS944" s="198"/>
      <c r="CT944" s="198"/>
      <c r="CU944" s="198"/>
      <c r="CV944" s="198"/>
      <c r="CW944" s="222"/>
      <c r="CX944" s="272"/>
      <c r="CY944" s="272"/>
      <c r="CZ944" s="272"/>
      <c r="DA944" s="272"/>
      <c r="DB944" s="272"/>
      <c r="DC944" s="272"/>
      <c r="DD944" s="230" t="str">
        <f t="shared" si="156"/>
        <v/>
      </c>
      <c r="DE944" s="273">
        <f t="shared" si="157"/>
        <v>0</v>
      </c>
      <c r="DF944" s="14">
        <f t="shared" si="158"/>
        <v>0</v>
      </c>
      <c r="DG944" s="148" t="str">
        <f t="shared" si="159"/>
        <v/>
      </c>
      <c r="DH944" s="148" t="str">
        <f t="shared" si="160"/>
        <v/>
      </c>
      <c r="DI944" s="273" t="str">
        <f t="shared" si="161"/>
        <v/>
      </c>
      <c r="DJ944" s="264" t="str">
        <f t="shared" si="162"/>
        <v/>
      </c>
      <c r="DK944" s="195"/>
      <c r="DL944" s="14" t="str">
        <f>IFERROR(#REF!-AP944,"")</f>
        <v/>
      </c>
      <c r="DM944" s="195"/>
      <c r="DN944" s="274" t="str">
        <f>IFERROR(#REF!-M944,"")</f>
        <v/>
      </c>
      <c r="DO944" s="186" t="e">
        <f>IF(#REF!&gt;AQ944,0,1)</f>
        <v>#REF!</v>
      </c>
      <c r="DP944" s="186">
        <f t="shared" si="163"/>
        <v>1</v>
      </c>
      <c r="DQ944" s="186">
        <f t="shared" si="164"/>
        <v>1</v>
      </c>
    </row>
    <row r="945" spans="1:121" ht="20.25" hidden="1" customHeight="1" x14ac:dyDescent="0.2">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51"/>
        <v/>
      </c>
      <c r="AO945" s="271" t="str">
        <f t="shared" si="152"/>
        <v/>
      </c>
      <c r="AP945" s="218"/>
      <c r="AQ945" s="219"/>
      <c r="AR945" s="217" t="str">
        <f t="shared" si="153"/>
        <v/>
      </c>
      <c r="AS945" s="217" t="str">
        <f t="shared" si="154"/>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217"/>
      <c r="CA945" s="217"/>
      <c r="CB945" s="217"/>
      <c r="CC945" s="217"/>
      <c r="CD945" s="217"/>
      <c r="CE945" s="217"/>
      <c r="CF945" s="186"/>
      <c r="CG945" s="186" t="str">
        <f t="shared" si="155"/>
        <v/>
      </c>
      <c r="CH945" s="101"/>
      <c r="CI945" s="101"/>
      <c r="CJ945" s="101"/>
      <c r="CK945" s="101"/>
      <c r="CL945" s="101"/>
      <c r="CM945" s="101"/>
      <c r="CN945" s="101"/>
      <c r="CO945" s="101"/>
      <c r="CP945" s="220" t="str">
        <f>IFERROR(ROUND((SUM(#REF!)),0),"")</f>
        <v/>
      </c>
      <c r="CQ945" s="216"/>
      <c r="CR945" s="222"/>
      <c r="CS945" s="198"/>
      <c r="CT945" s="198"/>
      <c r="CU945" s="198"/>
      <c r="CV945" s="198"/>
      <c r="CW945" s="222"/>
      <c r="CX945" s="272"/>
      <c r="CY945" s="272"/>
      <c r="CZ945" s="272"/>
      <c r="DA945" s="272"/>
      <c r="DB945" s="272"/>
      <c r="DC945" s="272"/>
      <c r="DD945" s="230" t="str">
        <f t="shared" si="156"/>
        <v/>
      </c>
      <c r="DE945" s="273">
        <f t="shared" si="157"/>
        <v>0</v>
      </c>
      <c r="DF945" s="14">
        <f t="shared" si="158"/>
        <v>0</v>
      </c>
      <c r="DG945" s="148" t="str">
        <f t="shared" si="159"/>
        <v/>
      </c>
      <c r="DH945" s="148" t="str">
        <f t="shared" si="160"/>
        <v/>
      </c>
      <c r="DI945" s="273" t="str">
        <f t="shared" si="161"/>
        <v/>
      </c>
      <c r="DJ945" s="264" t="str">
        <f t="shared" si="162"/>
        <v/>
      </c>
      <c r="DK945" s="195"/>
      <c r="DL945" s="14" t="str">
        <f>IFERROR(#REF!-AP945,"")</f>
        <v/>
      </c>
      <c r="DM945" s="195"/>
      <c r="DN945" s="274" t="str">
        <f>IFERROR(#REF!-M945,"")</f>
        <v/>
      </c>
      <c r="DO945" s="186" t="e">
        <f>IF(#REF!&gt;AQ945,0,1)</f>
        <v>#REF!</v>
      </c>
      <c r="DP945" s="186">
        <f t="shared" si="163"/>
        <v>1</v>
      </c>
      <c r="DQ945" s="186">
        <f t="shared" si="164"/>
        <v>1</v>
      </c>
    </row>
    <row r="946" spans="1:121" ht="20.25" hidden="1" customHeight="1" x14ac:dyDescent="0.2">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51"/>
        <v/>
      </c>
      <c r="AO946" s="271" t="str">
        <f t="shared" si="152"/>
        <v/>
      </c>
      <c r="AP946" s="218"/>
      <c r="AQ946" s="219"/>
      <c r="AR946" s="217" t="str">
        <f t="shared" si="153"/>
        <v/>
      </c>
      <c r="AS946" s="217" t="str">
        <f t="shared" si="154"/>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217"/>
      <c r="CA946" s="217"/>
      <c r="CB946" s="217"/>
      <c r="CC946" s="217"/>
      <c r="CD946" s="217"/>
      <c r="CE946" s="217"/>
      <c r="CF946" s="186"/>
      <c r="CG946" s="186" t="str">
        <f t="shared" si="155"/>
        <v/>
      </c>
      <c r="CH946" s="101"/>
      <c r="CI946" s="101"/>
      <c r="CJ946" s="101"/>
      <c r="CK946" s="101"/>
      <c r="CL946" s="101"/>
      <c r="CM946" s="101"/>
      <c r="CN946" s="101"/>
      <c r="CO946" s="101"/>
      <c r="CP946" s="220" t="str">
        <f>IFERROR(ROUND((SUM(#REF!)),0),"")</f>
        <v/>
      </c>
      <c r="CQ946" s="216"/>
      <c r="CR946" s="222"/>
      <c r="CS946" s="198"/>
      <c r="CT946" s="198"/>
      <c r="CU946" s="198"/>
      <c r="CV946" s="198"/>
      <c r="CW946" s="222"/>
      <c r="CX946" s="272"/>
      <c r="CY946" s="272"/>
      <c r="CZ946" s="272"/>
      <c r="DA946" s="272"/>
      <c r="DB946" s="272"/>
      <c r="DC946" s="272"/>
      <c r="DD946" s="230" t="str">
        <f t="shared" si="156"/>
        <v/>
      </c>
      <c r="DE946" s="273">
        <f t="shared" si="157"/>
        <v>0</v>
      </c>
      <c r="DF946" s="14">
        <f t="shared" si="158"/>
        <v>0</v>
      </c>
      <c r="DG946" s="148" t="str">
        <f t="shared" si="159"/>
        <v/>
      </c>
      <c r="DH946" s="148" t="str">
        <f t="shared" si="160"/>
        <v/>
      </c>
      <c r="DI946" s="273" t="str">
        <f t="shared" si="161"/>
        <v/>
      </c>
      <c r="DJ946" s="264" t="str">
        <f t="shared" si="162"/>
        <v/>
      </c>
      <c r="DK946" s="195"/>
      <c r="DL946" s="14" t="str">
        <f>IFERROR(#REF!-AP946,"")</f>
        <v/>
      </c>
      <c r="DM946" s="195"/>
      <c r="DN946" s="274" t="str">
        <f>IFERROR(#REF!-M946,"")</f>
        <v/>
      </c>
      <c r="DO946" s="186" t="e">
        <f>IF(#REF!&gt;AQ946,0,1)</f>
        <v>#REF!</v>
      </c>
      <c r="DP946" s="186">
        <f t="shared" si="163"/>
        <v>1</v>
      </c>
      <c r="DQ946" s="186">
        <f t="shared" si="164"/>
        <v>1</v>
      </c>
    </row>
    <row r="947" spans="1:121" ht="20.25" hidden="1" customHeight="1" x14ac:dyDescent="0.2">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51"/>
        <v/>
      </c>
      <c r="AO947" s="271" t="str">
        <f t="shared" si="152"/>
        <v/>
      </c>
      <c r="AP947" s="218"/>
      <c r="AQ947" s="219"/>
      <c r="AR947" s="217" t="str">
        <f t="shared" si="153"/>
        <v/>
      </c>
      <c r="AS947" s="217" t="str">
        <f t="shared" si="154"/>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217"/>
      <c r="CA947" s="217"/>
      <c r="CB947" s="217"/>
      <c r="CC947" s="217"/>
      <c r="CD947" s="217"/>
      <c r="CE947" s="217"/>
      <c r="CF947" s="186"/>
      <c r="CG947" s="186" t="str">
        <f t="shared" si="155"/>
        <v/>
      </c>
      <c r="CH947" s="101"/>
      <c r="CI947" s="101"/>
      <c r="CJ947" s="101"/>
      <c r="CK947" s="101"/>
      <c r="CL947" s="101"/>
      <c r="CM947" s="101"/>
      <c r="CN947" s="101"/>
      <c r="CO947" s="101"/>
      <c r="CP947" s="220" t="str">
        <f>IFERROR(ROUND((SUM(#REF!)),0),"")</f>
        <v/>
      </c>
      <c r="CQ947" s="216"/>
      <c r="CR947" s="222"/>
      <c r="CS947" s="198"/>
      <c r="CT947" s="198"/>
      <c r="CU947" s="198"/>
      <c r="CV947" s="198"/>
      <c r="CW947" s="222"/>
      <c r="CX947" s="272"/>
      <c r="CY947" s="272"/>
      <c r="CZ947" s="272"/>
      <c r="DA947" s="272"/>
      <c r="DB947" s="272"/>
      <c r="DC947" s="272"/>
      <c r="DD947" s="230" t="str">
        <f t="shared" si="156"/>
        <v/>
      </c>
      <c r="DE947" s="273">
        <f t="shared" si="157"/>
        <v>0</v>
      </c>
      <c r="DF947" s="14">
        <f t="shared" si="158"/>
        <v>0</v>
      </c>
      <c r="DG947" s="148" t="str">
        <f t="shared" si="159"/>
        <v/>
      </c>
      <c r="DH947" s="148" t="str">
        <f t="shared" si="160"/>
        <v/>
      </c>
      <c r="DI947" s="273" t="str">
        <f t="shared" si="161"/>
        <v/>
      </c>
      <c r="DJ947" s="264" t="str">
        <f t="shared" si="162"/>
        <v/>
      </c>
      <c r="DK947" s="195"/>
      <c r="DL947" s="14" t="str">
        <f>IFERROR(#REF!-AP947,"")</f>
        <v/>
      </c>
      <c r="DM947" s="195"/>
      <c r="DN947" s="274" t="str">
        <f>IFERROR(#REF!-M947,"")</f>
        <v/>
      </c>
      <c r="DO947" s="186" t="e">
        <f>IF(#REF!&gt;AQ947,0,1)</f>
        <v>#REF!</v>
      </c>
      <c r="DP947" s="186">
        <f t="shared" si="163"/>
        <v>1</v>
      </c>
      <c r="DQ947" s="186">
        <f t="shared" si="164"/>
        <v>1</v>
      </c>
    </row>
    <row r="948" spans="1:121" ht="20.25" hidden="1" customHeight="1" x14ac:dyDescent="0.2">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51"/>
        <v/>
      </c>
      <c r="AO948" s="271" t="str">
        <f t="shared" si="152"/>
        <v/>
      </c>
      <c r="AP948" s="218"/>
      <c r="AQ948" s="219"/>
      <c r="AR948" s="217" t="str">
        <f t="shared" si="153"/>
        <v/>
      </c>
      <c r="AS948" s="217" t="str">
        <f t="shared" si="154"/>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217"/>
      <c r="CA948" s="217"/>
      <c r="CB948" s="217"/>
      <c r="CC948" s="217"/>
      <c r="CD948" s="217"/>
      <c r="CE948" s="217"/>
      <c r="CF948" s="186"/>
      <c r="CG948" s="186" t="str">
        <f t="shared" si="155"/>
        <v/>
      </c>
      <c r="CH948" s="101"/>
      <c r="CI948" s="101"/>
      <c r="CJ948" s="101"/>
      <c r="CK948" s="101"/>
      <c r="CL948" s="101"/>
      <c r="CM948" s="101"/>
      <c r="CN948" s="101"/>
      <c r="CO948" s="101"/>
      <c r="CP948" s="220" t="str">
        <f>IFERROR(ROUND((SUM(#REF!)),0),"")</f>
        <v/>
      </c>
      <c r="CQ948" s="216"/>
      <c r="CR948" s="222"/>
      <c r="CS948" s="198"/>
      <c r="CT948" s="198"/>
      <c r="CU948" s="198"/>
      <c r="CV948" s="198"/>
      <c r="CW948" s="222"/>
      <c r="CX948" s="272"/>
      <c r="CY948" s="272"/>
      <c r="CZ948" s="272"/>
      <c r="DA948" s="272"/>
      <c r="DB948" s="272"/>
      <c r="DC948" s="272"/>
      <c r="DD948" s="230" t="str">
        <f t="shared" si="156"/>
        <v/>
      </c>
      <c r="DE948" s="273">
        <f t="shared" si="157"/>
        <v>0</v>
      </c>
      <c r="DF948" s="14">
        <f t="shared" si="158"/>
        <v>0</v>
      </c>
      <c r="DG948" s="148" t="str">
        <f t="shared" si="159"/>
        <v/>
      </c>
      <c r="DH948" s="148" t="str">
        <f t="shared" si="160"/>
        <v/>
      </c>
      <c r="DI948" s="273" t="str">
        <f t="shared" si="161"/>
        <v/>
      </c>
      <c r="DJ948" s="264" t="str">
        <f t="shared" si="162"/>
        <v/>
      </c>
      <c r="DK948" s="195"/>
      <c r="DL948" s="14" t="str">
        <f>IFERROR(#REF!-AP948,"")</f>
        <v/>
      </c>
      <c r="DM948" s="195"/>
      <c r="DN948" s="274" t="str">
        <f>IFERROR(#REF!-M948,"")</f>
        <v/>
      </c>
      <c r="DO948" s="186" t="e">
        <f>IF(#REF!&gt;AQ948,0,1)</f>
        <v>#REF!</v>
      </c>
      <c r="DP948" s="186">
        <f t="shared" si="163"/>
        <v>1</v>
      </c>
      <c r="DQ948" s="186">
        <f t="shared" si="164"/>
        <v>1</v>
      </c>
    </row>
    <row r="949" spans="1:121" ht="20.25" hidden="1" customHeight="1" x14ac:dyDescent="0.2">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51"/>
        <v/>
      </c>
      <c r="AO949" s="271" t="str">
        <f t="shared" si="152"/>
        <v/>
      </c>
      <c r="AP949" s="218"/>
      <c r="AQ949" s="219"/>
      <c r="AR949" s="217" t="str">
        <f t="shared" si="153"/>
        <v/>
      </c>
      <c r="AS949" s="217" t="str">
        <f t="shared" si="154"/>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217"/>
      <c r="CA949" s="217"/>
      <c r="CB949" s="217"/>
      <c r="CC949" s="217"/>
      <c r="CD949" s="217"/>
      <c r="CE949" s="217"/>
      <c r="CF949" s="186"/>
      <c r="CG949" s="186" t="str">
        <f t="shared" si="155"/>
        <v/>
      </c>
      <c r="CH949" s="101"/>
      <c r="CI949" s="101"/>
      <c r="CJ949" s="101"/>
      <c r="CK949" s="101"/>
      <c r="CL949" s="101"/>
      <c r="CM949" s="101"/>
      <c r="CN949" s="101"/>
      <c r="CO949" s="101"/>
      <c r="CP949" s="220" t="str">
        <f>IFERROR(ROUND((SUM(#REF!)),0),"")</f>
        <v/>
      </c>
      <c r="CQ949" s="216"/>
      <c r="CR949" s="222"/>
      <c r="CS949" s="198"/>
      <c r="CT949" s="198"/>
      <c r="CU949" s="198"/>
      <c r="CV949" s="198"/>
      <c r="CW949" s="222"/>
      <c r="CX949" s="272"/>
      <c r="CY949" s="272"/>
      <c r="CZ949" s="272"/>
      <c r="DA949" s="272"/>
      <c r="DB949" s="272"/>
      <c r="DC949" s="272"/>
      <c r="DD949" s="230" t="str">
        <f t="shared" si="156"/>
        <v/>
      </c>
      <c r="DE949" s="273">
        <f t="shared" si="157"/>
        <v>0</v>
      </c>
      <c r="DF949" s="14">
        <f t="shared" si="158"/>
        <v>0</v>
      </c>
      <c r="DG949" s="148" t="str">
        <f t="shared" si="159"/>
        <v/>
      </c>
      <c r="DH949" s="148" t="str">
        <f t="shared" si="160"/>
        <v/>
      </c>
      <c r="DI949" s="273" t="str">
        <f t="shared" si="161"/>
        <v/>
      </c>
      <c r="DJ949" s="264" t="str">
        <f t="shared" si="162"/>
        <v/>
      </c>
      <c r="DK949" s="195"/>
      <c r="DL949" s="14" t="str">
        <f>IFERROR(#REF!-AP949,"")</f>
        <v/>
      </c>
      <c r="DM949" s="195"/>
      <c r="DN949" s="274" t="str">
        <f>IFERROR(#REF!-M949,"")</f>
        <v/>
      </c>
      <c r="DO949" s="186" t="e">
        <f>IF(#REF!&gt;AQ949,0,1)</f>
        <v>#REF!</v>
      </c>
      <c r="DP949" s="186">
        <f t="shared" si="163"/>
        <v>1</v>
      </c>
      <c r="DQ949" s="186">
        <f t="shared" si="164"/>
        <v>1</v>
      </c>
    </row>
    <row r="950" spans="1:121" ht="20.25" hidden="1" customHeight="1" x14ac:dyDescent="0.2">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51"/>
        <v/>
      </c>
      <c r="AO950" s="271" t="str">
        <f t="shared" si="152"/>
        <v/>
      </c>
      <c r="AP950" s="218"/>
      <c r="AQ950" s="219"/>
      <c r="AR950" s="217" t="str">
        <f t="shared" si="153"/>
        <v/>
      </c>
      <c r="AS950" s="217" t="str">
        <f t="shared" si="154"/>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217"/>
      <c r="CA950" s="217"/>
      <c r="CB950" s="217"/>
      <c r="CC950" s="217"/>
      <c r="CD950" s="217"/>
      <c r="CE950" s="217"/>
      <c r="CF950" s="186"/>
      <c r="CG950" s="186" t="str">
        <f t="shared" si="155"/>
        <v/>
      </c>
      <c r="CH950" s="101"/>
      <c r="CI950" s="101"/>
      <c r="CJ950" s="101"/>
      <c r="CK950" s="101"/>
      <c r="CL950" s="101"/>
      <c r="CM950" s="101"/>
      <c r="CN950" s="101"/>
      <c r="CO950" s="101"/>
      <c r="CP950" s="220" t="str">
        <f>IFERROR(ROUND((SUM(#REF!)),0),"")</f>
        <v/>
      </c>
      <c r="CQ950" s="216"/>
      <c r="CR950" s="222"/>
      <c r="CS950" s="198"/>
      <c r="CT950" s="198"/>
      <c r="CU950" s="198"/>
      <c r="CV950" s="198"/>
      <c r="CW950" s="222"/>
      <c r="CX950" s="272"/>
      <c r="CY950" s="272"/>
      <c r="CZ950" s="272"/>
      <c r="DA950" s="272"/>
      <c r="DB950" s="272"/>
      <c r="DC950" s="272"/>
      <c r="DD950" s="230" t="str">
        <f t="shared" si="156"/>
        <v/>
      </c>
      <c r="DE950" s="273">
        <f t="shared" si="157"/>
        <v>0</v>
      </c>
      <c r="DF950" s="14">
        <f t="shared" si="158"/>
        <v>0</v>
      </c>
      <c r="DG950" s="148" t="str">
        <f t="shared" si="159"/>
        <v/>
      </c>
      <c r="DH950" s="148" t="str">
        <f t="shared" si="160"/>
        <v/>
      </c>
      <c r="DI950" s="273" t="str">
        <f t="shared" si="161"/>
        <v/>
      </c>
      <c r="DJ950" s="264" t="str">
        <f t="shared" si="162"/>
        <v/>
      </c>
      <c r="DK950" s="195"/>
      <c r="DL950" s="14" t="str">
        <f>IFERROR(#REF!-AP950,"")</f>
        <v/>
      </c>
      <c r="DM950" s="195"/>
      <c r="DN950" s="274" t="str">
        <f>IFERROR(#REF!-M950,"")</f>
        <v/>
      </c>
      <c r="DO950" s="186" t="e">
        <f>IF(#REF!&gt;AQ950,0,1)</f>
        <v>#REF!</v>
      </c>
      <c r="DP950" s="186">
        <f t="shared" si="163"/>
        <v>1</v>
      </c>
      <c r="DQ950" s="186">
        <f t="shared" si="164"/>
        <v>1</v>
      </c>
    </row>
    <row r="951" spans="1:121" ht="20.25" hidden="1" customHeight="1" x14ac:dyDescent="0.2">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51"/>
        <v/>
      </c>
      <c r="AO951" s="271" t="str">
        <f t="shared" si="152"/>
        <v/>
      </c>
      <c r="AP951" s="218"/>
      <c r="AQ951" s="219"/>
      <c r="AR951" s="217" t="str">
        <f t="shared" si="153"/>
        <v/>
      </c>
      <c r="AS951" s="217" t="str">
        <f t="shared" si="154"/>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217"/>
      <c r="CA951" s="217"/>
      <c r="CB951" s="217"/>
      <c r="CC951" s="217"/>
      <c r="CD951" s="217"/>
      <c r="CE951" s="217"/>
      <c r="CF951" s="186"/>
      <c r="CG951" s="186" t="str">
        <f t="shared" si="155"/>
        <v/>
      </c>
      <c r="CH951" s="101"/>
      <c r="CI951" s="101"/>
      <c r="CJ951" s="101"/>
      <c r="CK951" s="101"/>
      <c r="CL951" s="101"/>
      <c r="CM951" s="101"/>
      <c r="CN951" s="101"/>
      <c r="CO951" s="101"/>
      <c r="CP951" s="220" t="str">
        <f>IFERROR(ROUND((SUM(#REF!)),0),"")</f>
        <v/>
      </c>
      <c r="CQ951" s="216"/>
      <c r="CR951" s="222"/>
      <c r="CS951" s="198"/>
      <c r="CT951" s="198"/>
      <c r="CU951" s="198"/>
      <c r="CV951" s="198"/>
      <c r="CW951" s="222"/>
      <c r="CX951" s="272"/>
      <c r="CY951" s="272"/>
      <c r="CZ951" s="272"/>
      <c r="DA951" s="272"/>
      <c r="DB951" s="272"/>
      <c r="DC951" s="272"/>
      <c r="DD951" s="230" t="str">
        <f t="shared" si="156"/>
        <v/>
      </c>
      <c r="DE951" s="273">
        <f t="shared" si="157"/>
        <v>0</v>
      </c>
      <c r="DF951" s="14">
        <f t="shared" si="158"/>
        <v>0</v>
      </c>
      <c r="DG951" s="148" t="str">
        <f t="shared" si="159"/>
        <v/>
      </c>
      <c r="DH951" s="148" t="str">
        <f t="shared" si="160"/>
        <v/>
      </c>
      <c r="DI951" s="273" t="str">
        <f t="shared" si="161"/>
        <v/>
      </c>
      <c r="DJ951" s="264" t="str">
        <f t="shared" si="162"/>
        <v/>
      </c>
      <c r="DK951" s="195"/>
      <c r="DL951" s="14" t="str">
        <f>IFERROR(#REF!-AP951,"")</f>
        <v/>
      </c>
      <c r="DM951" s="195"/>
      <c r="DN951" s="274" t="str">
        <f>IFERROR(#REF!-M951,"")</f>
        <v/>
      </c>
      <c r="DO951" s="186" t="e">
        <f>IF(#REF!&gt;AQ951,0,1)</f>
        <v>#REF!</v>
      </c>
      <c r="DP951" s="186">
        <f t="shared" si="163"/>
        <v>1</v>
      </c>
      <c r="DQ951" s="186">
        <f t="shared" si="164"/>
        <v>1</v>
      </c>
    </row>
    <row r="952" spans="1:121" ht="20.25" hidden="1" customHeight="1" x14ac:dyDescent="0.2">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ref="AN952:AN1015" si="165">IFERROR(ROUND(AVERAGE(P952:T952,AB952:AF952),0),"")</f>
        <v/>
      </c>
      <c r="AO952" s="271" t="str">
        <f t="shared" ref="AO952:AO1015" si="166">IFERROR(ROUND(AVERAGE(U952:Y952,AG952:AK952),0),"")</f>
        <v/>
      </c>
      <c r="AP952" s="218"/>
      <c r="AQ952" s="219"/>
      <c r="AR952" s="217" t="str">
        <f t="shared" ref="AR952:AR1015" si="167">IFERROR(ROUND((3600/AS952*K952),0),"")</f>
        <v/>
      </c>
      <c r="AS952" s="217" t="str">
        <f t="shared" ref="AS952:AS1015" si="168">IFERROR(ROUND(AVERAGE(Z952:AA952,AL952:AM952),0),"")</f>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217"/>
      <c r="CA952" s="217"/>
      <c r="CB952" s="217"/>
      <c r="CC952" s="217"/>
      <c r="CD952" s="217"/>
      <c r="CE952" s="217"/>
      <c r="CF952" s="186"/>
      <c r="CG952" s="186" t="str">
        <f t="shared" ref="CG952:CG1015" si="169">IFERROR(ROUND(STDEV(AO952,M952),1),"")</f>
        <v/>
      </c>
      <c r="CH952" s="101"/>
      <c r="CI952" s="101"/>
      <c r="CJ952" s="101"/>
      <c r="CK952" s="101"/>
      <c r="CL952" s="101"/>
      <c r="CM952" s="101"/>
      <c r="CN952" s="101"/>
      <c r="CO952" s="101"/>
      <c r="CP952" s="220" t="str">
        <f>IFERROR(ROUND((SUM(#REF!)),0),"")</f>
        <v/>
      </c>
      <c r="CQ952" s="216"/>
      <c r="CR952" s="222"/>
      <c r="CS952" s="198"/>
      <c r="CT952" s="198"/>
      <c r="CU952" s="198"/>
      <c r="CV952" s="198"/>
      <c r="CW952" s="222"/>
      <c r="CX952" s="272"/>
      <c r="CY952" s="272"/>
      <c r="CZ952" s="272"/>
      <c r="DA952" s="272"/>
      <c r="DB952" s="272"/>
      <c r="DC952" s="272"/>
      <c r="DD952" s="230" t="str">
        <f t="shared" si="156"/>
        <v/>
      </c>
      <c r="DE952" s="273">
        <f t="shared" si="157"/>
        <v>0</v>
      </c>
      <c r="DF952" s="14">
        <f t="shared" si="158"/>
        <v>0</v>
      </c>
      <c r="DG952" s="148" t="str">
        <f t="shared" si="159"/>
        <v/>
      </c>
      <c r="DH952" s="148" t="str">
        <f t="shared" si="160"/>
        <v/>
      </c>
      <c r="DI952" s="273" t="str">
        <f t="shared" si="161"/>
        <v/>
      </c>
      <c r="DJ952" s="264" t="str">
        <f t="shared" si="162"/>
        <v/>
      </c>
      <c r="DK952" s="195"/>
      <c r="DL952" s="14" t="str">
        <f>IFERROR(#REF!-AP952,"")</f>
        <v/>
      </c>
      <c r="DM952" s="195"/>
      <c r="DN952" s="274" t="str">
        <f>IFERROR(#REF!-M952,"")</f>
        <v/>
      </c>
      <c r="DO952" s="186" t="e">
        <f>IF(#REF!&gt;AQ952,0,1)</f>
        <v>#REF!</v>
      </c>
      <c r="DP952" s="186">
        <f t="shared" si="163"/>
        <v>1</v>
      </c>
      <c r="DQ952" s="186">
        <f t="shared" si="164"/>
        <v>1</v>
      </c>
    </row>
    <row r="953" spans="1:121" ht="20.25" hidden="1" customHeight="1" x14ac:dyDescent="0.2">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65"/>
        <v/>
      </c>
      <c r="AO953" s="271" t="str">
        <f t="shared" si="166"/>
        <v/>
      </c>
      <c r="AP953" s="218"/>
      <c r="AQ953" s="219"/>
      <c r="AR953" s="217" t="str">
        <f t="shared" si="167"/>
        <v/>
      </c>
      <c r="AS953" s="217" t="str">
        <f t="shared" si="168"/>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217"/>
      <c r="CA953" s="217"/>
      <c r="CB953" s="217"/>
      <c r="CC953" s="217"/>
      <c r="CD953" s="217"/>
      <c r="CE953" s="217"/>
      <c r="CF953" s="186"/>
      <c r="CG953" s="186" t="str">
        <f t="shared" si="169"/>
        <v/>
      </c>
      <c r="CH953" s="101"/>
      <c r="CI953" s="101"/>
      <c r="CJ953" s="101"/>
      <c r="CK953" s="101"/>
      <c r="CL953" s="101"/>
      <c r="CM953" s="101"/>
      <c r="CN953" s="101"/>
      <c r="CO953" s="101"/>
      <c r="CP953" s="220" t="str">
        <f>IFERROR(ROUND((SUM(#REF!)),0),"")</f>
        <v/>
      </c>
      <c r="CQ953" s="216"/>
      <c r="CR953" s="222"/>
      <c r="CS953" s="198"/>
      <c r="CT953" s="198"/>
      <c r="CU953" s="198"/>
      <c r="CV953" s="198"/>
      <c r="CW953" s="222"/>
      <c r="CX953" s="272"/>
      <c r="CY953" s="272"/>
      <c r="CZ953" s="272"/>
      <c r="DA953" s="272"/>
      <c r="DB953" s="272"/>
      <c r="DC953" s="272"/>
      <c r="DD953" s="230" t="str">
        <f t="shared" si="156"/>
        <v/>
      </c>
      <c r="DE953" s="273">
        <f t="shared" si="157"/>
        <v>0</v>
      </c>
      <c r="DF953" s="14">
        <f t="shared" si="158"/>
        <v>0</v>
      </c>
      <c r="DG953" s="148" t="str">
        <f t="shared" si="159"/>
        <v/>
      </c>
      <c r="DH953" s="148" t="str">
        <f t="shared" si="160"/>
        <v/>
      </c>
      <c r="DI953" s="273" t="str">
        <f t="shared" si="161"/>
        <v/>
      </c>
      <c r="DJ953" s="264" t="str">
        <f t="shared" si="162"/>
        <v/>
      </c>
      <c r="DK953" s="195"/>
      <c r="DL953" s="14" t="str">
        <f>IFERROR(#REF!-AP953,"")</f>
        <v/>
      </c>
      <c r="DM953" s="195"/>
      <c r="DN953" s="274" t="str">
        <f>IFERROR(#REF!-M953,"")</f>
        <v/>
      </c>
      <c r="DO953" s="186" t="e">
        <f>IF(#REF!&gt;AQ953,0,1)</f>
        <v>#REF!</v>
      </c>
      <c r="DP953" s="186">
        <f t="shared" si="163"/>
        <v>1</v>
      </c>
      <c r="DQ953" s="186">
        <f t="shared" si="164"/>
        <v>1</v>
      </c>
    </row>
    <row r="954" spans="1:121" ht="20.25" hidden="1" customHeight="1" x14ac:dyDescent="0.2">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65"/>
        <v/>
      </c>
      <c r="AO954" s="271" t="str">
        <f t="shared" si="166"/>
        <v/>
      </c>
      <c r="AP954" s="218"/>
      <c r="AQ954" s="219"/>
      <c r="AR954" s="217" t="str">
        <f t="shared" si="167"/>
        <v/>
      </c>
      <c r="AS954" s="217" t="str">
        <f t="shared" si="168"/>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217"/>
      <c r="CA954" s="217"/>
      <c r="CB954" s="217"/>
      <c r="CC954" s="217"/>
      <c r="CD954" s="217"/>
      <c r="CE954" s="217"/>
      <c r="CF954" s="186"/>
      <c r="CG954" s="186" t="str">
        <f t="shared" si="169"/>
        <v/>
      </c>
      <c r="CH954" s="101"/>
      <c r="CI954" s="101"/>
      <c r="CJ954" s="101"/>
      <c r="CK954" s="101"/>
      <c r="CL954" s="101"/>
      <c r="CM954" s="101"/>
      <c r="CN954" s="101"/>
      <c r="CO954" s="101"/>
      <c r="CP954" s="220" t="str">
        <f>IFERROR(ROUND((SUM(#REF!)),0),"")</f>
        <v/>
      </c>
      <c r="CQ954" s="216"/>
      <c r="CR954" s="222"/>
      <c r="CS954" s="198"/>
      <c r="CT954" s="198"/>
      <c r="CU954" s="198"/>
      <c r="CV954" s="198"/>
      <c r="CW954" s="222"/>
      <c r="CX954" s="272"/>
      <c r="CY954" s="272"/>
      <c r="CZ954" s="272"/>
      <c r="DA954" s="272"/>
      <c r="DB954" s="272"/>
      <c r="DC954" s="272"/>
      <c r="DD954" s="230" t="str">
        <f t="shared" si="156"/>
        <v/>
      </c>
      <c r="DE954" s="273">
        <f t="shared" si="157"/>
        <v>0</v>
      </c>
      <c r="DF954" s="14">
        <f t="shared" si="158"/>
        <v>0</v>
      </c>
      <c r="DG954" s="148" t="str">
        <f t="shared" si="159"/>
        <v/>
      </c>
      <c r="DH954" s="148" t="str">
        <f t="shared" si="160"/>
        <v/>
      </c>
      <c r="DI954" s="273" t="str">
        <f t="shared" si="161"/>
        <v/>
      </c>
      <c r="DJ954" s="264" t="str">
        <f t="shared" si="162"/>
        <v/>
      </c>
      <c r="DK954" s="195"/>
      <c r="DL954" s="14" t="str">
        <f>IFERROR(#REF!-AP954,"")</f>
        <v/>
      </c>
      <c r="DM954" s="195"/>
      <c r="DN954" s="274" t="str">
        <f>IFERROR(#REF!-M954,"")</f>
        <v/>
      </c>
      <c r="DO954" s="186" t="e">
        <f>IF(#REF!&gt;AQ954,0,1)</f>
        <v>#REF!</v>
      </c>
      <c r="DP954" s="186">
        <f t="shared" si="163"/>
        <v>1</v>
      </c>
      <c r="DQ954" s="186">
        <f t="shared" si="164"/>
        <v>1</v>
      </c>
    </row>
    <row r="955" spans="1:121" ht="20.25" hidden="1" customHeight="1" x14ac:dyDescent="0.2">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65"/>
        <v/>
      </c>
      <c r="AO955" s="271" t="str">
        <f t="shared" si="166"/>
        <v/>
      </c>
      <c r="AP955" s="218"/>
      <c r="AQ955" s="219"/>
      <c r="AR955" s="217" t="str">
        <f t="shared" si="167"/>
        <v/>
      </c>
      <c r="AS955" s="217" t="str">
        <f t="shared" si="168"/>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217"/>
      <c r="CA955" s="217"/>
      <c r="CB955" s="217"/>
      <c r="CC955" s="217"/>
      <c r="CD955" s="217"/>
      <c r="CE955" s="217"/>
      <c r="CF955" s="186"/>
      <c r="CG955" s="186" t="str">
        <f t="shared" si="169"/>
        <v/>
      </c>
      <c r="CH955" s="101"/>
      <c r="CI955" s="101"/>
      <c r="CJ955" s="101"/>
      <c r="CK955" s="101"/>
      <c r="CL955" s="101"/>
      <c r="CM955" s="101"/>
      <c r="CN955" s="101"/>
      <c r="CO955" s="101"/>
      <c r="CP955" s="220" t="str">
        <f>IFERROR(ROUND((SUM(#REF!)),0),"")</f>
        <v/>
      </c>
      <c r="CQ955" s="216"/>
      <c r="CR955" s="222"/>
      <c r="CS955" s="198"/>
      <c r="CT955" s="198"/>
      <c r="CU955" s="198"/>
      <c r="CV955" s="198"/>
      <c r="CW955" s="222"/>
      <c r="CX955" s="272"/>
      <c r="CY955" s="272"/>
      <c r="CZ955" s="272"/>
      <c r="DA955" s="272"/>
      <c r="DB955" s="272"/>
      <c r="DC955" s="272"/>
      <c r="DD955" s="230" t="str">
        <f t="shared" si="156"/>
        <v/>
      </c>
      <c r="DE955" s="273">
        <f t="shared" si="157"/>
        <v>0</v>
      </c>
      <c r="DF955" s="14">
        <f t="shared" si="158"/>
        <v>0</v>
      </c>
      <c r="DG955" s="148" t="str">
        <f t="shared" si="159"/>
        <v/>
      </c>
      <c r="DH955" s="148" t="str">
        <f t="shared" si="160"/>
        <v/>
      </c>
      <c r="DI955" s="273" t="str">
        <f t="shared" si="161"/>
        <v/>
      </c>
      <c r="DJ955" s="264" t="str">
        <f t="shared" si="162"/>
        <v/>
      </c>
      <c r="DK955" s="195"/>
      <c r="DL955" s="14" t="str">
        <f>IFERROR(#REF!-AP955,"")</f>
        <v/>
      </c>
      <c r="DM955" s="195"/>
      <c r="DN955" s="274" t="str">
        <f>IFERROR(#REF!-M955,"")</f>
        <v/>
      </c>
      <c r="DO955" s="186" t="e">
        <f>IF(#REF!&gt;AQ955,0,1)</f>
        <v>#REF!</v>
      </c>
      <c r="DP955" s="186">
        <f t="shared" si="163"/>
        <v>1</v>
      </c>
      <c r="DQ955" s="186">
        <f t="shared" si="164"/>
        <v>1</v>
      </c>
    </row>
    <row r="956" spans="1:121" ht="20.25" hidden="1" customHeight="1" x14ac:dyDescent="0.2">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65"/>
        <v/>
      </c>
      <c r="AO956" s="271" t="str">
        <f t="shared" si="166"/>
        <v/>
      </c>
      <c r="AP956" s="218"/>
      <c r="AQ956" s="219"/>
      <c r="AR956" s="217" t="str">
        <f t="shared" si="167"/>
        <v/>
      </c>
      <c r="AS956" s="217" t="str">
        <f t="shared" si="168"/>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217"/>
      <c r="CA956" s="217"/>
      <c r="CB956" s="217"/>
      <c r="CC956" s="217"/>
      <c r="CD956" s="217"/>
      <c r="CE956" s="217"/>
      <c r="CF956" s="186"/>
      <c r="CG956" s="186" t="str">
        <f t="shared" si="169"/>
        <v/>
      </c>
      <c r="CH956" s="101"/>
      <c r="CI956" s="101"/>
      <c r="CJ956" s="101"/>
      <c r="CK956" s="101"/>
      <c r="CL956" s="101"/>
      <c r="CM956" s="101"/>
      <c r="CN956" s="101"/>
      <c r="CO956" s="101"/>
      <c r="CP956" s="220" t="str">
        <f>IFERROR(ROUND((SUM(#REF!)),0),"")</f>
        <v/>
      </c>
      <c r="CQ956" s="216"/>
      <c r="CR956" s="222"/>
      <c r="CS956" s="198"/>
      <c r="CT956" s="198"/>
      <c r="CU956" s="198"/>
      <c r="CV956" s="198"/>
      <c r="CW956" s="222"/>
      <c r="CX956" s="272"/>
      <c r="CY956" s="272"/>
      <c r="CZ956" s="272"/>
      <c r="DA956" s="272"/>
      <c r="DB956" s="272"/>
      <c r="DC956" s="272"/>
      <c r="DD956" s="230" t="str">
        <f t="shared" si="156"/>
        <v/>
      </c>
      <c r="DE956" s="273">
        <f t="shared" si="157"/>
        <v>0</v>
      </c>
      <c r="DF956" s="14">
        <f t="shared" si="158"/>
        <v>0</v>
      </c>
      <c r="DG956" s="148" t="str">
        <f t="shared" si="159"/>
        <v/>
      </c>
      <c r="DH956" s="148" t="str">
        <f t="shared" si="160"/>
        <v/>
      </c>
      <c r="DI956" s="273" t="str">
        <f t="shared" si="161"/>
        <v/>
      </c>
      <c r="DJ956" s="264" t="str">
        <f t="shared" si="162"/>
        <v/>
      </c>
      <c r="DK956" s="195"/>
      <c r="DL956" s="14" t="str">
        <f>IFERROR(#REF!-AP956,"")</f>
        <v/>
      </c>
      <c r="DM956" s="195"/>
      <c r="DN956" s="274" t="str">
        <f>IFERROR(#REF!-M956,"")</f>
        <v/>
      </c>
      <c r="DO956" s="186" t="e">
        <f>IF(#REF!&gt;AQ956,0,1)</f>
        <v>#REF!</v>
      </c>
      <c r="DP956" s="186">
        <f t="shared" si="163"/>
        <v>1</v>
      </c>
      <c r="DQ956" s="186">
        <f t="shared" si="164"/>
        <v>1</v>
      </c>
    </row>
    <row r="957" spans="1:121" ht="20.25" hidden="1" customHeight="1" x14ac:dyDescent="0.2">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65"/>
        <v/>
      </c>
      <c r="AO957" s="271" t="str">
        <f t="shared" si="166"/>
        <v/>
      </c>
      <c r="AP957" s="218"/>
      <c r="AQ957" s="219"/>
      <c r="AR957" s="217" t="str">
        <f t="shared" si="167"/>
        <v/>
      </c>
      <c r="AS957" s="217" t="str">
        <f t="shared" si="168"/>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217"/>
      <c r="CA957" s="217"/>
      <c r="CB957" s="217"/>
      <c r="CC957" s="217"/>
      <c r="CD957" s="217"/>
      <c r="CE957" s="217"/>
      <c r="CF957" s="186"/>
      <c r="CG957" s="186" t="str">
        <f t="shared" si="169"/>
        <v/>
      </c>
      <c r="CH957" s="101"/>
      <c r="CI957" s="101"/>
      <c r="CJ957" s="101"/>
      <c r="CK957" s="101"/>
      <c r="CL957" s="101"/>
      <c r="CM957" s="101"/>
      <c r="CN957" s="101"/>
      <c r="CO957" s="101"/>
      <c r="CP957" s="220" t="str">
        <f>IFERROR(ROUND((SUM(#REF!)),0),"")</f>
        <v/>
      </c>
      <c r="CQ957" s="216"/>
      <c r="CR957" s="222"/>
      <c r="CS957" s="198"/>
      <c r="CT957" s="198"/>
      <c r="CU957" s="198"/>
      <c r="CV957" s="198"/>
      <c r="CW957" s="222"/>
      <c r="CX957" s="272"/>
      <c r="CY957" s="272"/>
      <c r="CZ957" s="272"/>
      <c r="DA957" s="272"/>
      <c r="DB957" s="272"/>
      <c r="DC957" s="272"/>
      <c r="DD957" s="230" t="str">
        <f t="shared" si="156"/>
        <v/>
      </c>
      <c r="DE957" s="273">
        <f t="shared" si="157"/>
        <v>0</v>
      </c>
      <c r="DF957" s="14">
        <f t="shared" si="158"/>
        <v>0</v>
      </c>
      <c r="DG957" s="148" t="str">
        <f t="shared" si="159"/>
        <v/>
      </c>
      <c r="DH957" s="148" t="str">
        <f t="shared" si="160"/>
        <v/>
      </c>
      <c r="DI957" s="273" t="str">
        <f t="shared" si="161"/>
        <v/>
      </c>
      <c r="DJ957" s="264" t="str">
        <f t="shared" si="162"/>
        <v/>
      </c>
      <c r="DK957" s="195"/>
      <c r="DL957" s="14" t="str">
        <f>IFERROR(#REF!-AP957,"")</f>
        <v/>
      </c>
      <c r="DM957" s="195"/>
      <c r="DN957" s="274" t="str">
        <f>IFERROR(#REF!-M957,"")</f>
        <v/>
      </c>
      <c r="DO957" s="186" t="e">
        <f>IF(#REF!&gt;AQ957,0,1)</f>
        <v>#REF!</v>
      </c>
      <c r="DP957" s="186">
        <f t="shared" si="163"/>
        <v>1</v>
      </c>
      <c r="DQ957" s="186">
        <f t="shared" si="164"/>
        <v>1</v>
      </c>
    </row>
    <row r="958" spans="1:121" ht="20.25" hidden="1" customHeight="1" x14ac:dyDescent="0.2">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65"/>
        <v/>
      </c>
      <c r="AO958" s="271" t="str">
        <f t="shared" si="166"/>
        <v/>
      </c>
      <c r="AP958" s="218"/>
      <c r="AQ958" s="219"/>
      <c r="AR958" s="217" t="str">
        <f t="shared" si="167"/>
        <v/>
      </c>
      <c r="AS958" s="217" t="str">
        <f t="shared" si="168"/>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217"/>
      <c r="CA958" s="217"/>
      <c r="CB958" s="217"/>
      <c r="CC958" s="217"/>
      <c r="CD958" s="217"/>
      <c r="CE958" s="217"/>
      <c r="CF958" s="186"/>
      <c r="CG958" s="186" t="str">
        <f t="shared" si="169"/>
        <v/>
      </c>
      <c r="CH958" s="101"/>
      <c r="CI958" s="101"/>
      <c r="CJ958" s="101"/>
      <c r="CK958" s="101"/>
      <c r="CL958" s="101"/>
      <c r="CM958" s="101"/>
      <c r="CN958" s="101"/>
      <c r="CO958" s="101"/>
      <c r="CP958" s="220" t="str">
        <f>IFERROR(ROUND((SUM(#REF!)),0),"")</f>
        <v/>
      </c>
      <c r="CQ958" s="216"/>
      <c r="CR958" s="222"/>
      <c r="CS958" s="198"/>
      <c r="CT958" s="198"/>
      <c r="CU958" s="198"/>
      <c r="CV958" s="198"/>
      <c r="CW958" s="222"/>
      <c r="CX958" s="272"/>
      <c r="CY958" s="272"/>
      <c r="CZ958" s="272"/>
      <c r="DA958" s="272"/>
      <c r="DB958" s="272"/>
      <c r="DC958" s="272"/>
      <c r="DD958" s="230" t="str">
        <f t="shared" si="156"/>
        <v/>
      </c>
      <c r="DE958" s="273">
        <f t="shared" si="157"/>
        <v>0</v>
      </c>
      <c r="DF958" s="14">
        <f t="shared" si="158"/>
        <v>0</v>
      </c>
      <c r="DG958" s="148" t="str">
        <f t="shared" si="159"/>
        <v/>
      </c>
      <c r="DH958" s="148" t="str">
        <f t="shared" si="160"/>
        <v/>
      </c>
      <c r="DI958" s="273" t="str">
        <f t="shared" si="161"/>
        <v/>
      </c>
      <c r="DJ958" s="264" t="str">
        <f t="shared" si="162"/>
        <v/>
      </c>
      <c r="DK958" s="195"/>
      <c r="DL958" s="14" t="str">
        <f>IFERROR(#REF!-AP958,"")</f>
        <v/>
      </c>
      <c r="DM958" s="195"/>
      <c r="DN958" s="274" t="str">
        <f>IFERROR(#REF!-M958,"")</f>
        <v/>
      </c>
      <c r="DO958" s="186" t="e">
        <f>IF(#REF!&gt;AQ958,0,1)</f>
        <v>#REF!</v>
      </c>
      <c r="DP958" s="186">
        <f t="shared" si="163"/>
        <v>1</v>
      </c>
      <c r="DQ958" s="186">
        <f t="shared" si="164"/>
        <v>1</v>
      </c>
    </row>
    <row r="959" spans="1:121" ht="20.25" hidden="1" customHeight="1" x14ac:dyDescent="0.2">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65"/>
        <v/>
      </c>
      <c r="AO959" s="271" t="str">
        <f t="shared" si="166"/>
        <v/>
      </c>
      <c r="AP959" s="218"/>
      <c r="AQ959" s="219"/>
      <c r="AR959" s="217" t="str">
        <f t="shared" si="167"/>
        <v/>
      </c>
      <c r="AS959" s="217" t="str">
        <f t="shared" si="168"/>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217"/>
      <c r="CA959" s="217"/>
      <c r="CB959" s="217"/>
      <c r="CC959" s="217"/>
      <c r="CD959" s="217"/>
      <c r="CE959" s="217"/>
      <c r="CF959" s="186"/>
      <c r="CG959" s="186" t="str">
        <f t="shared" si="169"/>
        <v/>
      </c>
      <c r="CH959" s="101"/>
      <c r="CI959" s="101"/>
      <c r="CJ959" s="101"/>
      <c r="CK959" s="101"/>
      <c r="CL959" s="101"/>
      <c r="CM959" s="101"/>
      <c r="CN959" s="101"/>
      <c r="CO959" s="101"/>
      <c r="CP959" s="220" t="str">
        <f>IFERROR(ROUND((SUM(#REF!)),0),"")</f>
        <v/>
      </c>
      <c r="CQ959" s="216"/>
      <c r="CR959" s="222"/>
      <c r="CS959" s="198"/>
      <c r="CT959" s="198"/>
      <c r="CU959" s="198"/>
      <c r="CV959" s="198"/>
      <c r="CW959" s="222"/>
      <c r="CX959" s="272"/>
      <c r="CY959" s="272"/>
      <c r="CZ959" s="272"/>
      <c r="DA959" s="272"/>
      <c r="DB959" s="272"/>
      <c r="DC959" s="272"/>
      <c r="DD959" s="230" t="str">
        <f t="shared" si="156"/>
        <v/>
      </c>
      <c r="DE959" s="273">
        <f t="shared" si="157"/>
        <v>0</v>
      </c>
      <c r="DF959" s="14">
        <f t="shared" si="158"/>
        <v>0</v>
      </c>
      <c r="DG959" s="148" t="str">
        <f t="shared" si="159"/>
        <v/>
      </c>
      <c r="DH959" s="148" t="str">
        <f t="shared" si="160"/>
        <v/>
      </c>
      <c r="DI959" s="273" t="str">
        <f t="shared" si="161"/>
        <v/>
      </c>
      <c r="DJ959" s="264" t="str">
        <f t="shared" si="162"/>
        <v/>
      </c>
      <c r="DK959" s="195"/>
      <c r="DL959" s="14" t="str">
        <f>IFERROR(#REF!-AP959,"")</f>
        <v/>
      </c>
      <c r="DM959" s="195"/>
      <c r="DN959" s="274" t="str">
        <f>IFERROR(#REF!-M959,"")</f>
        <v/>
      </c>
      <c r="DO959" s="186" t="e">
        <f>IF(#REF!&gt;AQ959,0,1)</f>
        <v>#REF!</v>
      </c>
      <c r="DP959" s="186">
        <f t="shared" si="163"/>
        <v>1</v>
      </c>
      <c r="DQ959" s="186">
        <f t="shared" si="164"/>
        <v>1</v>
      </c>
    </row>
    <row r="960" spans="1:121" ht="20.25" hidden="1" customHeight="1" x14ac:dyDescent="0.2">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65"/>
        <v/>
      </c>
      <c r="AO960" s="271" t="str">
        <f t="shared" si="166"/>
        <v/>
      </c>
      <c r="AP960" s="218"/>
      <c r="AQ960" s="219"/>
      <c r="AR960" s="217" t="str">
        <f t="shared" si="167"/>
        <v/>
      </c>
      <c r="AS960" s="217" t="str">
        <f t="shared" si="168"/>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217"/>
      <c r="CA960" s="217"/>
      <c r="CB960" s="217"/>
      <c r="CC960" s="217"/>
      <c r="CD960" s="217"/>
      <c r="CE960" s="217"/>
      <c r="CF960" s="186"/>
      <c r="CG960" s="186" t="str">
        <f t="shared" si="169"/>
        <v/>
      </c>
      <c r="CH960" s="101"/>
      <c r="CI960" s="101"/>
      <c r="CJ960" s="101"/>
      <c r="CK960" s="101"/>
      <c r="CL960" s="101"/>
      <c r="CM960" s="101"/>
      <c r="CN960" s="101"/>
      <c r="CO960" s="101"/>
      <c r="CP960" s="220" t="str">
        <f>IFERROR(ROUND((SUM(#REF!)),0),"")</f>
        <v/>
      </c>
      <c r="CQ960" s="216"/>
      <c r="CR960" s="222"/>
      <c r="CS960" s="198"/>
      <c r="CT960" s="198"/>
      <c r="CU960" s="198"/>
      <c r="CV960" s="198"/>
      <c r="CW960" s="222"/>
      <c r="CX960" s="272"/>
      <c r="CY960" s="272"/>
      <c r="CZ960" s="272"/>
      <c r="DA960" s="272"/>
      <c r="DB960" s="272"/>
      <c r="DC960" s="272"/>
      <c r="DD960" s="230" t="str">
        <f t="shared" si="156"/>
        <v/>
      </c>
      <c r="DE960" s="273">
        <f t="shared" si="157"/>
        <v>0</v>
      </c>
      <c r="DF960" s="14">
        <f t="shared" si="158"/>
        <v>0</v>
      </c>
      <c r="DG960" s="148" t="str">
        <f t="shared" si="159"/>
        <v/>
      </c>
      <c r="DH960" s="148" t="str">
        <f t="shared" si="160"/>
        <v/>
      </c>
      <c r="DI960" s="273" t="str">
        <f t="shared" si="161"/>
        <v/>
      </c>
      <c r="DJ960" s="264" t="str">
        <f t="shared" si="162"/>
        <v/>
      </c>
      <c r="DK960" s="195"/>
      <c r="DL960" s="14" t="str">
        <f>IFERROR(#REF!-AP960,"")</f>
        <v/>
      </c>
      <c r="DM960" s="195"/>
      <c r="DN960" s="274" t="str">
        <f>IFERROR(#REF!-M960,"")</f>
        <v/>
      </c>
      <c r="DO960" s="186" t="e">
        <f>IF(#REF!&gt;AQ960,0,1)</f>
        <v>#REF!</v>
      </c>
      <c r="DP960" s="186">
        <f t="shared" si="163"/>
        <v>1</v>
      </c>
      <c r="DQ960" s="186">
        <f t="shared" si="164"/>
        <v>1</v>
      </c>
    </row>
    <row r="961" spans="1:121" ht="20.25" hidden="1" customHeight="1" x14ac:dyDescent="0.2">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65"/>
        <v/>
      </c>
      <c r="AO961" s="271" t="str">
        <f t="shared" si="166"/>
        <v/>
      </c>
      <c r="AP961" s="218"/>
      <c r="AQ961" s="219"/>
      <c r="AR961" s="217" t="str">
        <f t="shared" si="167"/>
        <v/>
      </c>
      <c r="AS961" s="217" t="str">
        <f t="shared" si="168"/>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217"/>
      <c r="CA961" s="217"/>
      <c r="CB961" s="217"/>
      <c r="CC961" s="217"/>
      <c r="CD961" s="217"/>
      <c r="CE961" s="217"/>
      <c r="CF961" s="186"/>
      <c r="CG961" s="186" t="str">
        <f t="shared" si="169"/>
        <v/>
      </c>
      <c r="CH961" s="101"/>
      <c r="CI961" s="101"/>
      <c r="CJ961" s="101"/>
      <c r="CK961" s="101"/>
      <c r="CL961" s="101"/>
      <c r="CM961" s="101"/>
      <c r="CN961" s="101"/>
      <c r="CO961" s="101"/>
      <c r="CP961" s="220" t="str">
        <f>IFERROR(ROUND((SUM(#REF!)),0),"")</f>
        <v/>
      </c>
      <c r="CQ961" s="216"/>
      <c r="CR961" s="222"/>
      <c r="CS961" s="198"/>
      <c r="CT961" s="198"/>
      <c r="CU961" s="198"/>
      <c r="CV961" s="198"/>
      <c r="CW961" s="222"/>
      <c r="CX961" s="272"/>
      <c r="CY961" s="272"/>
      <c r="CZ961" s="272"/>
      <c r="DA961" s="272"/>
      <c r="DB961" s="272"/>
      <c r="DC961" s="272"/>
      <c r="DD961" s="230" t="str">
        <f t="shared" si="156"/>
        <v/>
      </c>
      <c r="DE961" s="273">
        <f t="shared" si="157"/>
        <v>0</v>
      </c>
      <c r="DF961" s="14">
        <f t="shared" si="158"/>
        <v>0</v>
      </c>
      <c r="DG961" s="148" t="str">
        <f t="shared" si="159"/>
        <v/>
      </c>
      <c r="DH961" s="148" t="str">
        <f t="shared" si="160"/>
        <v/>
      </c>
      <c r="DI961" s="273" t="str">
        <f t="shared" si="161"/>
        <v/>
      </c>
      <c r="DJ961" s="264" t="str">
        <f t="shared" si="162"/>
        <v/>
      </c>
      <c r="DK961" s="195"/>
      <c r="DL961" s="14" t="str">
        <f>IFERROR(#REF!-AP961,"")</f>
        <v/>
      </c>
      <c r="DM961" s="195"/>
      <c r="DN961" s="274" t="str">
        <f>IFERROR(#REF!-M961,"")</f>
        <v/>
      </c>
      <c r="DO961" s="186" t="e">
        <f>IF(#REF!&gt;AQ961,0,1)</f>
        <v>#REF!</v>
      </c>
      <c r="DP961" s="186">
        <f t="shared" si="163"/>
        <v>1</v>
      </c>
      <c r="DQ961" s="186">
        <f t="shared" si="164"/>
        <v>1</v>
      </c>
    </row>
    <row r="962" spans="1:121" ht="20.25" hidden="1" customHeight="1" x14ac:dyDescent="0.2">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65"/>
        <v/>
      </c>
      <c r="AO962" s="271" t="str">
        <f t="shared" si="166"/>
        <v/>
      </c>
      <c r="AP962" s="218"/>
      <c r="AQ962" s="219"/>
      <c r="AR962" s="217" t="str">
        <f t="shared" si="167"/>
        <v/>
      </c>
      <c r="AS962" s="217" t="str">
        <f t="shared" si="168"/>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217"/>
      <c r="CA962" s="217"/>
      <c r="CB962" s="217"/>
      <c r="CC962" s="217"/>
      <c r="CD962" s="217"/>
      <c r="CE962" s="217"/>
      <c r="CF962" s="186"/>
      <c r="CG962" s="186" t="str">
        <f t="shared" si="169"/>
        <v/>
      </c>
      <c r="CH962" s="101"/>
      <c r="CI962" s="101"/>
      <c r="CJ962" s="101"/>
      <c r="CK962" s="101"/>
      <c r="CL962" s="101"/>
      <c r="CM962" s="101"/>
      <c r="CN962" s="101"/>
      <c r="CO962" s="101"/>
      <c r="CP962" s="220" t="str">
        <f>IFERROR(ROUND((SUM(#REF!)),0),"")</f>
        <v/>
      </c>
      <c r="CQ962" s="216"/>
      <c r="CR962" s="222"/>
      <c r="CS962" s="198"/>
      <c r="CT962" s="198"/>
      <c r="CU962" s="198"/>
      <c r="CV962" s="198"/>
      <c r="CW962" s="222"/>
      <c r="CX962" s="272"/>
      <c r="CY962" s="272"/>
      <c r="CZ962" s="272"/>
      <c r="DA962" s="272"/>
      <c r="DB962" s="272"/>
      <c r="DC962" s="272"/>
      <c r="DD962" s="230" t="str">
        <f t="shared" si="156"/>
        <v/>
      </c>
      <c r="DE962" s="273">
        <f t="shared" si="157"/>
        <v>0</v>
      </c>
      <c r="DF962" s="14">
        <f t="shared" si="158"/>
        <v>0</v>
      </c>
      <c r="DG962" s="148" t="str">
        <f t="shared" si="159"/>
        <v/>
      </c>
      <c r="DH962" s="148" t="str">
        <f t="shared" si="160"/>
        <v/>
      </c>
      <c r="DI962" s="273" t="str">
        <f t="shared" si="161"/>
        <v/>
      </c>
      <c r="DJ962" s="264" t="str">
        <f t="shared" si="162"/>
        <v/>
      </c>
      <c r="DK962" s="195"/>
      <c r="DL962" s="14" t="str">
        <f>IFERROR(#REF!-AP962,"")</f>
        <v/>
      </c>
      <c r="DM962" s="195"/>
      <c r="DN962" s="274" t="str">
        <f>IFERROR(#REF!-M962,"")</f>
        <v/>
      </c>
      <c r="DO962" s="186" t="e">
        <f>IF(#REF!&gt;AQ962,0,1)</f>
        <v>#REF!</v>
      </c>
      <c r="DP962" s="186">
        <f t="shared" si="163"/>
        <v>1</v>
      </c>
      <c r="DQ962" s="186">
        <f t="shared" si="164"/>
        <v>1</v>
      </c>
    </row>
    <row r="963" spans="1:121" ht="20.25" hidden="1" customHeight="1" x14ac:dyDescent="0.2">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65"/>
        <v/>
      </c>
      <c r="AO963" s="271" t="str">
        <f t="shared" si="166"/>
        <v/>
      </c>
      <c r="AP963" s="218"/>
      <c r="AQ963" s="219"/>
      <c r="AR963" s="217" t="str">
        <f t="shared" si="167"/>
        <v/>
      </c>
      <c r="AS963" s="217" t="str">
        <f t="shared" si="168"/>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217"/>
      <c r="CA963" s="217"/>
      <c r="CB963" s="217"/>
      <c r="CC963" s="217"/>
      <c r="CD963" s="217"/>
      <c r="CE963" s="217"/>
      <c r="CF963" s="186"/>
      <c r="CG963" s="186" t="str">
        <f t="shared" si="169"/>
        <v/>
      </c>
      <c r="CH963" s="101"/>
      <c r="CI963" s="101"/>
      <c r="CJ963" s="101"/>
      <c r="CK963" s="101"/>
      <c r="CL963" s="101"/>
      <c r="CM963" s="101"/>
      <c r="CN963" s="101"/>
      <c r="CO963" s="101"/>
      <c r="CP963" s="220" t="str">
        <f>IFERROR(ROUND((SUM(#REF!)),0),"")</f>
        <v/>
      </c>
      <c r="CQ963" s="216"/>
      <c r="CR963" s="222"/>
      <c r="CS963" s="198"/>
      <c r="CT963" s="198"/>
      <c r="CU963" s="198"/>
      <c r="CV963" s="198"/>
      <c r="CW963" s="222"/>
      <c r="CX963" s="272"/>
      <c r="CY963" s="272"/>
      <c r="CZ963" s="272"/>
      <c r="DA963" s="272"/>
      <c r="DB963" s="272"/>
      <c r="DC963" s="272"/>
      <c r="DD963" s="230" t="str">
        <f t="shared" si="156"/>
        <v/>
      </c>
      <c r="DE963" s="273">
        <f t="shared" si="157"/>
        <v>0</v>
      </c>
      <c r="DF963" s="14">
        <f t="shared" si="158"/>
        <v>0</v>
      </c>
      <c r="DG963" s="148" t="str">
        <f t="shared" si="159"/>
        <v/>
      </c>
      <c r="DH963" s="148" t="str">
        <f t="shared" si="160"/>
        <v/>
      </c>
      <c r="DI963" s="273" t="str">
        <f t="shared" si="161"/>
        <v/>
      </c>
      <c r="DJ963" s="264" t="str">
        <f t="shared" si="162"/>
        <v/>
      </c>
      <c r="DK963" s="195"/>
      <c r="DL963" s="14" t="str">
        <f>IFERROR(#REF!-AP963,"")</f>
        <v/>
      </c>
      <c r="DM963" s="195"/>
      <c r="DN963" s="274" t="str">
        <f>IFERROR(#REF!-M963,"")</f>
        <v/>
      </c>
      <c r="DO963" s="186" t="e">
        <f>IF(#REF!&gt;AQ963,0,1)</f>
        <v>#REF!</v>
      </c>
      <c r="DP963" s="186">
        <f t="shared" si="163"/>
        <v>1</v>
      </c>
      <c r="DQ963" s="186">
        <f t="shared" si="164"/>
        <v>1</v>
      </c>
    </row>
    <row r="964" spans="1:121" ht="20.25" hidden="1" customHeight="1" x14ac:dyDescent="0.2">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si="165"/>
        <v/>
      </c>
      <c r="AO964" s="271" t="str">
        <f t="shared" si="166"/>
        <v/>
      </c>
      <c r="AP964" s="218"/>
      <c r="AQ964" s="219"/>
      <c r="AR964" s="217" t="str">
        <f t="shared" si="167"/>
        <v/>
      </c>
      <c r="AS964" s="217" t="str">
        <f t="shared" si="168"/>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217"/>
      <c r="CA964" s="217"/>
      <c r="CB964" s="217"/>
      <c r="CC964" s="217"/>
      <c r="CD964" s="217"/>
      <c r="CE964" s="217"/>
      <c r="CF964" s="186"/>
      <c r="CG964" s="186" t="str">
        <f t="shared" si="169"/>
        <v/>
      </c>
      <c r="CH964" s="101"/>
      <c r="CI964" s="101"/>
      <c r="CJ964" s="101"/>
      <c r="CK964" s="101"/>
      <c r="CL964" s="101"/>
      <c r="CM964" s="101"/>
      <c r="CN964" s="101"/>
      <c r="CO964" s="101"/>
      <c r="CP964" s="220" t="str">
        <f>IFERROR(ROUND((SUM(#REF!)),0),"")</f>
        <v/>
      </c>
      <c r="CQ964" s="216"/>
      <c r="CR964" s="222"/>
      <c r="CS964" s="198"/>
      <c r="CT964" s="198"/>
      <c r="CU964" s="198"/>
      <c r="CV964" s="198"/>
      <c r="CW964" s="222"/>
      <c r="CX964" s="272"/>
      <c r="CY964" s="272"/>
      <c r="CZ964" s="272"/>
      <c r="DA964" s="272"/>
      <c r="DB964" s="272"/>
      <c r="DC964" s="272"/>
      <c r="DD964" s="230" t="str">
        <f t="shared" ref="DD964:DD1027" si="170">IFERROR((AN964-M964)/M964,"")</f>
        <v/>
      </c>
      <c r="DE964" s="273">
        <f t="shared" ref="DE964:DE1027" si="171">AV964+BH964</f>
        <v>0</v>
      </c>
      <c r="DF964" s="14">
        <f t="shared" ref="DF964:DF1027" si="172">SUM(BI964:BQ964,AW964:BE964)</f>
        <v>0</v>
      </c>
      <c r="DG964" s="148" t="str">
        <f t="shared" ref="DG964:DG1027" si="173">IFERROR(ROUND(DF964/L964,0),"")</f>
        <v/>
      </c>
      <c r="DH964" s="148" t="str">
        <f t="shared" ref="DH964:DH1027" si="174">IFERROR(ROUND(CP964/AR964,1),"")</f>
        <v/>
      </c>
      <c r="DI964" s="273" t="str">
        <f t="shared" ref="DI964:DI1027" si="175">IFERROR(DE964+DG964,"")</f>
        <v/>
      </c>
      <c r="DJ964" s="264" t="str">
        <f t="shared" ref="DJ964:DJ1027" si="176">IFERROR(DG964/DI964,"")</f>
        <v/>
      </c>
      <c r="DK964" s="195"/>
      <c r="DL964" s="14" t="str">
        <f>IFERROR(#REF!-AP964,"")</f>
        <v/>
      </c>
      <c r="DM964" s="195"/>
      <c r="DN964" s="274" t="str">
        <f>IFERROR(#REF!-M964,"")</f>
        <v/>
      </c>
      <c r="DO964" s="186" t="e">
        <f>IF(#REF!&gt;AQ964,0,1)</f>
        <v>#REF!</v>
      </c>
      <c r="DP964" s="186">
        <f t="shared" ref="DP964:DP1027" si="177">IF(AO964&lt;N964,0,1)</f>
        <v>1</v>
      </c>
      <c r="DQ964" s="186">
        <f t="shared" ref="DQ964:DQ1027" si="178">IF(AO964&gt;O964,0,1)</f>
        <v>1</v>
      </c>
    </row>
    <row r="965" spans="1:121" ht="20.25" hidden="1" customHeight="1" x14ac:dyDescent="0.2">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165"/>
        <v/>
      </c>
      <c r="AO965" s="271" t="str">
        <f t="shared" si="166"/>
        <v/>
      </c>
      <c r="AP965" s="218"/>
      <c r="AQ965" s="219"/>
      <c r="AR965" s="217" t="str">
        <f t="shared" si="167"/>
        <v/>
      </c>
      <c r="AS965" s="217" t="str">
        <f t="shared" si="168"/>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217"/>
      <c r="CA965" s="217"/>
      <c r="CB965" s="217"/>
      <c r="CC965" s="217"/>
      <c r="CD965" s="217"/>
      <c r="CE965" s="217"/>
      <c r="CF965" s="186"/>
      <c r="CG965" s="186" t="str">
        <f t="shared" si="169"/>
        <v/>
      </c>
      <c r="CH965" s="101"/>
      <c r="CI965" s="101"/>
      <c r="CJ965" s="101"/>
      <c r="CK965" s="101"/>
      <c r="CL965" s="101"/>
      <c r="CM965" s="101"/>
      <c r="CN965" s="101"/>
      <c r="CO965" s="101"/>
      <c r="CP965" s="220" t="str">
        <f>IFERROR(ROUND((SUM(#REF!)),0),"")</f>
        <v/>
      </c>
      <c r="CQ965" s="216"/>
      <c r="CR965" s="222"/>
      <c r="CS965" s="198"/>
      <c r="CT965" s="198"/>
      <c r="CU965" s="198"/>
      <c r="CV965" s="198"/>
      <c r="CW965" s="222"/>
      <c r="CX965" s="272"/>
      <c r="CY965" s="272"/>
      <c r="CZ965" s="272"/>
      <c r="DA965" s="272"/>
      <c r="DB965" s="272"/>
      <c r="DC965" s="272"/>
      <c r="DD965" s="230" t="str">
        <f t="shared" si="170"/>
        <v/>
      </c>
      <c r="DE965" s="273">
        <f t="shared" si="171"/>
        <v>0</v>
      </c>
      <c r="DF965" s="14">
        <f t="shared" si="172"/>
        <v>0</v>
      </c>
      <c r="DG965" s="148" t="str">
        <f t="shared" si="173"/>
        <v/>
      </c>
      <c r="DH965" s="148" t="str">
        <f t="shared" si="174"/>
        <v/>
      </c>
      <c r="DI965" s="273" t="str">
        <f t="shared" si="175"/>
        <v/>
      </c>
      <c r="DJ965" s="264" t="str">
        <f t="shared" si="176"/>
        <v/>
      </c>
      <c r="DK965" s="195"/>
      <c r="DL965" s="14" t="str">
        <f>IFERROR(#REF!-AP965,"")</f>
        <v/>
      </c>
      <c r="DM965" s="195"/>
      <c r="DN965" s="274" t="str">
        <f>IFERROR(#REF!-M965,"")</f>
        <v/>
      </c>
      <c r="DO965" s="186" t="e">
        <f>IF(#REF!&gt;AQ965,0,1)</f>
        <v>#REF!</v>
      </c>
      <c r="DP965" s="186">
        <f t="shared" si="177"/>
        <v>1</v>
      </c>
      <c r="DQ965" s="186">
        <f t="shared" si="178"/>
        <v>1</v>
      </c>
    </row>
    <row r="966" spans="1:121" ht="20.25" hidden="1" customHeight="1" x14ac:dyDescent="0.2">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165"/>
        <v/>
      </c>
      <c r="AO966" s="271" t="str">
        <f t="shared" si="166"/>
        <v/>
      </c>
      <c r="AP966" s="218"/>
      <c r="AQ966" s="219"/>
      <c r="AR966" s="217" t="str">
        <f t="shared" si="167"/>
        <v/>
      </c>
      <c r="AS966" s="217" t="str">
        <f t="shared" si="168"/>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217"/>
      <c r="CA966" s="217"/>
      <c r="CB966" s="217"/>
      <c r="CC966" s="217"/>
      <c r="CD966" s="217"/>
      <c r="CE966" s="217"/>
      <c r="CF966" s="186"/>
      <c r="CG966" s="186" t="str">
        <f t="shared" si="169"/>
        <v/>
      </c>
      <c r="CH966" s="101"/>
      <c r="CI966" s="101"/>
      <c r="CJ966" s="101"/>
      <c r="CK966" s="101"/>
      <c r="CL966" s="101"/>
      <c r="CM966" s="101"/>
      <c r="CN966" s="101"/>
      <c r="CO966" s="101"/>
      <c r="CP966" s="220" t="str">
        <f>IFERROR(ROUND((SUM(#REF!)),0),"")</f>
        <v/>
      </c>
      <c r="CQ966" s="216"/>
      <c r="CR966" s="222"/>
      <c r="CS966" s="198"/>
      <c r="CT966" s="198"/>
      <c r="CU966" s="198"/>
      <c r="CV966" s="198"/>
      <c r="CW966" s="222"/>
      <c r="CX966" s="272"/>
      <c r="CY966" s="272"/>
      <c r="CZ966" s="272"/>
      <c r="DA966" s="272"/>
      <c r="DB966" s="272"/>
      <c r="DC966" s="272"/>
      <c r="DD966" s="230" t="str">
        <f t="shared" si="170"/>
        <v/>
      </c>
      <c r="DE966" s="273">
        <f t="shared" si="171"/>
        <v>0</v>
      </c>
      <c r="DF966" s="14">
        <f t="shared" si="172"/>
        <v>0</v>
      </c>
      <c r="DG966" s="148" t="str">
        <f t="shared" si="173"/>
        <v/>
      </c>
      <c r="DH966" s="148" t="str">
        <f t="shared" si="174"/>
        <v/>
      </c>
      <c r="DI966" s="273" t="str">
        <f t="shared" si="175"/>
        <v/>
      </c>
      <c r="DJ966" s="264" t="str">
        <f t="shared" si="176"/>
        <v/>
      </c>
      <c r="DK966" s="195"/>
      <c r="DL966" s="14" t="str">
        <f>IFERROR(#REF!-AP966,"")</f>
        <v/>
      </c>
      <c r="DM966" s="195"/>
      <c r="DN966" s="274" t="str">
        <f>IFERROR(#REF!-M966,"")</f>
        <v/>
      </c>
      <c r="DO966" s="186" t="e">
        <f>IF(#REF!&gt;AQ966,0,1)</f>
        <v>#REF!</v>
      </c>
      <c r="DP966" s="186">
        <f t="shared" si="177"/>
        <v>1</v>
      </c>
      <c r="DQ966" s="186">
        <f t="shared" si="178"/>
        <v>1</v>
      </c>
    </row>
    <row r="967" spans="1:121" ht="20.25" hidden="1" customHeight="1" x14ac:dyDescent="0.2">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165"/>
        <v/>
      </c>
      <c r="AO967" s="271" t="str">
        <f t="shared" si="166"/>
        <v/>
      </c>
      <c r="AP967" s="218"/>
      <c r="AQ967" s="219"/>
      <c r="AR967" s="217" t="str">
        <f t="shared" si="167"/>
        <v/>
      </c>
      <c r="AS967" s="217" t="str">
        <f t="shared" si="168"/>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217"/>
      <c r="CA967" s="217"/>
      <c r="CB967" s="217"/>
      <c r="CC967" s="217"/>
      <c r="CD967" s="217"/>
      <c r="CE967" s="217"/>
      <c r="CF967" s="186"/>
      <c r="CG967" s="186" t="str">
        <f t="shared" si="169"/>
        <v/>
      </c>
      <c r="CH967" s="101"/>
      <c r="CI967" s="101"/>
      <c r="CJ967" s="101"/>
      <c r="CK967" s="101"/>
      <c r="CL967" s="101"/>
      <c r="CM967" s="101"/>
      <c r="CN967" s="101"/>
      <c r="CO967" s="101"/>
      <c r="CP967" s="220" t="str">
        <f>IFERROR(ROUND((SUM(#REF!)),0),"")</f>
        <v/>
      </c>
      <c r="CQ967" s="216"/>
      <c r="CR967" s="222"/>
      <c r="CS967" s="198"/>
      <c r="CT967" s="198"/>
      <c r="CU967" s="198"/>
      <c r="CV967" s="198"/>
      <c r="CW967" s="222"/>
      <c r="CX967" s="272"/>
      <c r="CY967" s="272"/>
      <c r="CZ967" s="272"/>
      <c r="DA967" s="272"/>
      <c r="DB967" s="272"/>
      <c r="DC967" s="272"/>
      <c r="DD967" s="230" t="str">
        <f t="shared" si="170"/>
        <v/>
      </c>
      <c r="DE967" s="273">
        <f t="shared" si="171"/>
        <v>0</v>
      </c>
      <c r="DF967" s="14">
        <f t="shared" si="172"/>
        <v>0</v>
      </c>
      <c r="DG967" s="148" t="str">
        <f t="shared" si="173"/>
        <v/>
      </c>
      <c r="DH967" s="148" t="str">
        <f t="shared" si="174"/>
        <v/>
      </c>
      <c r="DI967" s="273" t="str">
        <f t="shared" si="175"/>
        <v/>
      </c>
      <c r="DJ967" s="264" t="str">
        <f t="shared" si="176"/>
        <v/>
      </c>
      <c r="DK967" s="195"/>
      <c r="DL967" s="14" t="str">
        <f>IFERROR(#REF!-AP967,"")</f>
        <v/>
      </c>
      <c r="DM967" s="195"/>
      <c r="DN967" s="274" t="str">
        <f>IFERROR(#REF!-M967,"")</f>
        <v/>
      </c>
      <c r="DO967" s="186" t="e">
        <f>IF(#REF!&gt;AQ967,0,1)</f>
        <v>#REF!</v>
      </c>
      <c r="DP967" s="186">
        <f t="shared" si="177"/>
        <v>1</v>
      </c>
      <c r="DQ967" s="186">
        <f t="shared" si="178"/>
        <v>1</v>
      </c>
    </row>
    <row r="968" spans="1:121" ht="20.25" hidden="1" customHeight="1" x14ac:dyDescent="0.2">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165"/>
        <v/>
      </c>
      <c r="AO968" s="271" t="str">
        <f t="shared" si="166"/>
        <v/>
      </c>
      <c r="AP968" s="218"/>
      <c r="AQ968" s="219"/>
      <c r="AR968" s="217" t="str">
        <f t="shared" si="167"/>
        <v/>
      </c>
      <c r="AS968" s="217" t="str">
        <f t="shared" si="168"/>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217"/>
      <c r="CA968" s="217"/>
      <c r="CB968" s="217"/>
      <c r="CC968" s="217"/>
      <c r="CD968" s="217"/>
      <c r="CE968" s="217"/>
      <c r="CF968" s="186"/>
      <c r="CG968" s="186" t="str">
        <f t="shared" si="169"/>
        <v/>
      </c>
      <c r="CH968" s="101"/>
      <c r="CI968" s="101"/>
      <c r="CJ968" s="101"/>
      <c r="CK968" s="101"/>
      <c r="CL968" s="101"/>
      <c r="CM968" s="101"/>
      <c r="CN968" s="101"/>
      <c r="CO968" s="101"/>
      <c r="CP968" s="220" t="str">
        <f>IFERROR(ROUND((SUM(#REF!)),0),"")</f>
        <v/>
      </c>
      <c r="CQ968" s="216"/>
      <c r="CR968" s="222"/>
      <c r="CS968" s="198"/>
      <c r="CT968" s="198"/>
      <c r="CU968" s="198"/>
      <c r="CV968" s="198"/>
      <c r="CW968" s="222"/>
      <c r="CX968" s="272"/>
      <c r="CY968" s="272"/>
      <c r="CZ968" s="272"/>
      <c r="DA968" s="272"/>
      <c r="DB968" s="272"/>
      <c r="DC968" s="272"/>
      <c r="DD968" s="230" t="str">
        <f t="shared" si="170"/>
        <v/>
      </c>
      <c r="DE968" s="273">
        <f t="shared" si="171"/>
        <v>0</v>
      </c>
      <c r="DF968" s="14">
        <f t="shared" si="172"/>
        <v>0</v>
      </c>
      <c r="DG968" s="148" t="str">
        <f t="shared" si="173"/>
        <v/>
      </c>
      <c r="DH968" s="148" t="str">
        <f t="shared" si="174"/>
        <v/>
      </c>
      <c r="DI968" s="273" t="str">
        <f t="shared" si="175"/>
        <v/>
      </c>
      <c r="DJ968" s="264" t="str">
        <f t="shared" si="176"/>
        <v/>
      </c>
      <c r="DK968" s="195"/>
      <c r="DL968" s="14" t="str">
        <f>IFERROR(#REF!-AP968,"")</f>
        <v/>
      </c>
      <c r="DM968" s="195"/>
      <c r="DN968" s="274" t="str">
        <f>IFERROR(#REF!-M968,"")</f>
        <v/>
      </c>
      <c r="DO968" s="186" t="e">
        <f>IF(#REF!&gt;AQ968,0,1)</f>
        <v>#REF!</v>
      </c>
      <c r="DP968" s="186">
        <f t="shared" si="177"/>
        <v>1</v>
      </c>
      <c r="DQ968" s="186">
        <f t="shared" si="178"/>
        <v>1</v>
      </c>
    </row>
    <row r="969" spans="1:121" ht="20.25" hidden="1" customHeight="1" x14ac:dyDescent="0.2">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165"/>
        <v/>
      </c>
      <c r="AO969" s="271" t="str">
        <f t="shared" si="166"/>
        <v/>
      </c>
      <c r="AP969" s="218"/>
      <c r="AQ969" s="219"/>
      <c r="AR969" s="217" t="str">
        <f t="shared" si="167"/>
        <v/>
      </c>
      <c r="AS969" s="217" t="str">
        <f t="shared" si="168"/>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217"/>
      <c r="CA969" s="217"/>
      <c r="CB969" s="217"/>
      <c r="CC969" s="217"/>
      <c r="CD969" s="217"/>
      <c r="CE969" s="217"/>
      <c r="CF969" s="186"/>
      <c r="CG969" s="186" t="str">
        <f t="shared" si="169"/>
        <v/>
      </c>
      <c r="CH969" s="101"/>
      <c r="CI969" s="101"/>
      <c r="CJ969" s="101"/>
      <c r="CK969" s="101"/>
      <c r="CL969" s="101"/>
      <c r="CM969" s="101"/>
      <c r="CN969" s="101"/>
      <c r="CO969" s="101"/>
      <c r="CP969" s="220" t="str">
        <f>IFERROR(ROUND((SUM(#REF!)),0),"")</f>
        <v/>
      </c>
      <c r="CQ969" s="216"/>
      <c r="CR969" s="222"/>
      <c r="CS969" s="198"/>
      <c r="CT969" s="198"/>
      <c r="CU969" s="198"/>
      <c r="CV969" s="198"/>
      <c r="CW969" s="222"/>
      <c r="CX969" s="272"/>
      <c r="CY969" s="272"/>
      <c r="CZ969" s="272"/>
      <c r="DA969" s="272"/>
      <c r="DB969" s="272"/>
      <c r="DC969" s="272"/>
      <c r="DD969" s="230" t="str">
        <f t="shared" si="170"/>
        <v/>
      </c>
      <c r="DE969" s="273">
        <f t="shared" si="171"/>
        <v>0</v>
      </c>
      <c r="DF969" s="14">
        <f t="shared" si="172"/>
        <v>0</v>
      </c>
      <c r="DG969" s="148" t="str">
        <f t="shared" si="173"/>
        <v/>
      </c>
      <c r="DH969" s="148" t="str">
        <f t="shared" si="174"/>
        <v/>
      </c>
      <c r="DI969" s="273" t="str">
        <f t="shared" si="175"/>
        <v/>
      </c>
      <c r="DJ969" s="264" t="str">
        <f t="shared" si="176"/>
        <v/>
      </c>
      <c r="DK969" s="195"/>
      <c r="DL969" s="14" t="str">
        <f>IFERROR(#REF!-AP969,"")</f>
        <v/>
      </c>
      <c r="DM969" s="195"/>
      <c r="DN969" s="274" t="str">
        <f>IFERROR(#REF!-M969,"")</f>
        <v/>
      </c>
      <c r="DO969" s="186" t="e">
        <f>IF(#REF!&gt;AQ969,0,1)</f>
        <v>#REF!</v>
      </c>
      <c r="DP969" s="186">
        <f t="shared" si="177"/>
        <v>1</v>
      </c>
      <c r="DQ969" s="186">
        <f t="shared" si="178"/>
        <v>1</v>
      </c>
    </row>
    <row r="970" spans="1:121" ht="20.25" hidden="1" customHeight="1" x14ac:dyDescent="0.2">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165"/>
        <v/>
      </c>
      <c r="AO970" s="271" t="str">
        <f t="shared" si="166"/>
        <v/>
      </c>
      <c r="AP970" s="218"/>
      <c r="AQ970" s="219"/>
      <c r="AR970" s="217" t="str">
        <f t="shared" si="167"/>
        <v/>
      </c>
      <c r="AS970" s="217" t="str">
        <f t="shared" si="168"/>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217"/>
      <c r="CA970" s="217"/>
      <c r="CB970" s="217"/>
      <c r="CC970" s="217"/>
      <c r="CD970" s="217"/>
      <c r="CE970" s="217"/>
      <c r="CF970" s="186"/>
      <c r="CG970" s="186" t="str">
        <f t="shared" si="169"/>
        <v/>
      </c>
      <c r="CH970" s="101"/>
      <c r="CI970" s="101"/>
      <c r="CJ970" s="101"/>
      <c r="CK970" s="101"/>
      <c r="CL970" s="101"/>
      <c r="CM970" s="101"/>
      <c r="CN970" s="101"/>
      <c r="CO970" s="101"/>
      <c r="CP970" s="220" t="str">
        <f>IFERROR(ROUND((SUM(#REF!)),0),"")</f>
        <v/>
      </c>
      <c r="CQ970" s="216"/>
      <c r="CR970" s="222"/>
      <c r="CS970" s="198"/>
      <c r="CT970" s="198"/>
      <c r="CU970" s="198"/>
      <c r="CV970" s="198"/>
      <c r="CW970" s="222"/>
      <c r="CX970" s="272"/>
      <c r="CY970" s="272"/>
      <c r="CZ970" s="272"/>
      <c r="DA970" s="272"/>
      <c r="DB970" s="272"/>
      <c r="DC970" s="272"/>
      <c r="DD970" s="230" t="str">
        <f t="shared" si="170"/>
        <v/>
      </c>
      <c r="DE970" s="273">
        <f t="shared" si="171"/>
        <v>0</v>
      </c>
      <c r="DF970" s="14">
        <f t="shared" si="172"/>
        <v>0</v>
      </c>
      <c r="DG970" s="148" t="str">
        <f t="shared" si="173"/>
        <v/>
      </c>
      <c r="DH970" s="148" t="str">
        <f t="shared" si="174"/>
        <v/>
      </c>
      <c r="DI970" s="273" t="str">
        <f t="shared" si="175"/>
        <v/>
      </c>
      <c r="DJ970" s="264" t="str">
        <f t="shared" si="176"/>
        <v/>
      </c>
      <c r="DK970" s="195"/>
      <c r="DL970" s="14" t="str">
        <f>IFERROR(#REF!-AP970,"")</f>
        <v/>
      </c>
      <c r="DM970" s="195"/>
      <c r="DN970" s="274" t="str">
        <f>IFERROR(#REF!-M970,"")</f>
        <v/>
      </c>
      <c r="DO970" s="186" t="e">
        <f>IF(#REF!&gt;AQ970,0,1)</f>
        <v>#REF!</v>
      </c>
      <c r="DP970" s="186">
        <f t="shared" si="177"/>
        <v>1</v>
      </c>
      <c r="DQ970" s="186">
        <f t="shared" si="178"/>
        <v>1</v>
      </c>
    </row>
    <row r="971" spans="1:121" ht="20.25" hidden="1" customHeight="1" x14ac:dyDescent="0.2">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165"/>
        <v/>
      </c>
      <c r="AO971" s="271" t="str">
        <f t="shared" si="166"/>
        <v/>
      </c>
      <c r="AP971" s="218"/>
      <c r="AQ971" s="219"/>
      <c r="AR971" s="217" t="str">
        <f t="shared" si="167"/>
        <v/>
      </c>
      <c r="AS971" s="217" t="str">
        <f t="shared" si="168"/>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217"/>
      <c r="CA971" s="217"/>
      <c r="CB971" s="217"/>
      <c r="CC971" s="217"/>
      <c r="CD971" s="217"/>
      <c r="CE971" s="217"/>
      <c r="CF971" s="186"/>
      <c r="CG971" s="186" t="str">
        <f t="shared" si="169"/>
        <v/>
      </c>
      <c r="CH971" s="101"/>
      <c r="CI971" s="101"/>
      <c r="CJ971" s="101"/>
      <c r="CK971" s="101"/>
      <c r="CL971" s="101"/>
      <c r="CM971" s="101"/>
      <c r="CN971" s="101"/>
      <c r="CO971" s="101"/>
      <c r="CP971" s="220" t="str">
        <f>IFERROR(ROUND((SUM(#REF!)),0),"")</f>
        <v/>
      </c>
      <c r="CQ971" s="216"/>
      <c r="CR971" s="222"/>
      <c r="CS971" s="198"/>
      <c r="CT971" s="198"/>
      <c r="CU971" s="198"/>
      <c r="CV971" s="198"/>
      <c r="CW971" s="222"/>
      <c r="CX971" s="272"/>
      <c r="CY971" s="272"/>
      <c r="CZ971" s="272"/>
      <c r="DA971" s="272"/>
      <c r="DB971" s="272"/>
      <c r="DC971" s="272"/>
      <c r="DD971" s="230" t="str">
        <f t="shared" si="170"/>
        <v/>
      </c>
      <c r="DE971" s="273">
        <f t="shared" si="171"/>
        <v>0</v>
      </c>
      <c r="DF971" s="14">
        <f t="shared" si="172"/>
        <v>0</v>
      </c>
      <c r="DG971" s="148" t="str">
        <f t="shared" si="173"/>
        <v/>
      </c>
      <c r="DH971" s="148" t="str">
        <f t="shared" si="174"/>
        <v/>
      </c>
      <c r="DI971" s="273" t="str">
        <f t="shared" si="175"/>
        <v/>
      </c>
      <c r="DJ971" s="264" t="str">
        <f t="shared" si="176"/>
        <v/>
      </c>
      <c r="DK971" s="195"/>
      <c r="DL971" s="14" t="str">
        <f>IFERROR(#REF!-AP971,"")</f>
        <v/>
      </c>
      <c r="DM971" s="195"/>
      <c r="DN971" s="274" t="str">
        <f>IFERROR(#REF!-M971,"")</f>
        <v/>
      </c>
      <c r="DO971" s="186" t="e">
        <f>IF(#REF!&gt;AQ971,0,1)</f>
        <v>#REF!</v>
      </c>
      <c r="DP971" s="186">
        <f t="shared" si="177"/>
        <v>1</v>
      </c>
      <c r="DQ971" s="186">
        <f t="shared" si="178"/>
        <v>1</v>
      </c>
    </row>
    <row r="972" spans="1:121" ht="20.25" hidden="1" customHeight="1" x14ac:dyDescent="0.2">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165"/>
        <v/>
      </c>
      <c r="AO972" s="271" t="str">
        <f t="shared" si="166"/>
        <v/>
      </c>
      <c r="AP972" s="218"/>
      <c r="AQ972" s="219"/>
      <c r="AR972" s="217" t="str">
        <f t="shared" si="167"/>
        <v/>
      </c>
      <c r="AS972" s="217" t="str">
        <f t="shared" si="168"/>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217"/>
      <c r="CA972" s="217"/>
      <c r="CB972" s="217"/>
      <c r="CC972" s="217"/>
      <c r="CD972" s="217"/>
      <c r="CE972" s="217"/>
      <c r="CF972" s="186"/>
      <c r="CG972" s="186" t="str">
        <f t="shared" si="169"/>
        <v/>
      </c>
      <c r="CH972" s="101"/>
      <c r="CI972" s="101"/>
      <c r="CJ972" s="101"/>
      <c r="CK972" s="101"/>
      <c r="CL972" s="101"/>
      <c r="CM972" s="101"/>
      <c r="CN972" s="101"/>
      <c r="CO972" s="101"/>
      <c r="CP972" s="220" t="str">
        <f>IFERROR(ROUND((SUM(#REF!)),0),"")</f>
        <v/>
      </c>
      <c r="CQ972" s="216"/>
      <c r="CR972" s="222"/>
      <c r="CS972" s="198"/>
      <c r="CT972" s="198"/>
      <c r="CU972" s="198"/>
      <c r="CV972" s="198"/>
      <c r="CW972" s="222"/>
      <c r="CX972" s="272"/>
      <c r="CY972" s="272"/>
      <c r="CZ972" s="272"/>
      <c r="DA972" s="272"/>
      <c r="DB972" s="272"/>
      <c r="DC972" s="272"/>
      <c r="DD972" s="230" t="str">
        <f t="shared" si="170"/>
        <v/>
      </c>
      <c r="DE972" s="273">
        <f t="shared" si="171"/>
        <v>0</v>
      </c>
      <c r="DF972" s="14">
        <f t="shared" si="172"/>
        <v>0</v>
      </c>
      <c r="DG972" s="148" t="str">
        <f t="shared" si="173"/>
        <v/>
      </c>
      <c r="DH972" s="148" t="str">
        <f t="shared" si="174"/>
        <v/>
      </c>
      <c r="DI972" s="273" t="str">
        <f t="shared" si="175"/>
        <v/>
      </c>
      <c r="DJ972" s="264" t="str">
        <f t="shared" si="176"/>
        <v/>
      </c>
      <c r="DK972" s="195"/>
      <c r="DL972" s="14" t="str">
        <f>IFERROR(#REF!-AP972,"")</f>
        <v/>
      </c>
      <c r="DM972" s="195"/>
      <c r="DN972" s="274" t="str">
        <f>IFERROR(#REF!-M972,"")</f>
        <v/>
      </c>
      <c r="DO972" s="186" t="e">
        <f>IF(#REF!&gt;AQ972,0,1)</f>
        <v>#REF!</v>
      </c>
      <c r="DP972" s="186">
        <f t="shared" si="177"/>
        <v>1</v>
      </c>
      <c r="DQ972" s="186">
        <f t="shared" si="178"/>
        <v>1</v>
      </c>
    </row>
    <row r="973" spans="1:121" ht="20.25" hidden="1" customHeight="1" x14ac:dyDescent="0.2">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165"/>
        <v/>
      </c>
      <c r="AO973" s="271" t="str">
        <f t="shared" si="166"/>
        <v/>
      </c>
      <c r="AP973" s="218"/>
      <c r="AQ973" s="219"/>
      <c r="AR973" s="217" t="str">
        <f t="shared" si="167"/>
        <v/>
      </c>
      <c r="AS973" s="217" t="str">
        <f t="shared" si="168"/>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217"/>
      <c r="CA973" s="217"/>
      <c r="CB973" s="217"/>
      <c r="CC973" s="217"/>
      <c r="CD973" s="217"/>
      <c r="CE973" s="217"/>
      <c r="CF973" s="186"/>
      <c r="CG973" s="186" t="str">
        <f t="shared" si="169"/>
        <v/>
      </c>
      <c r="CH973" s="101"/>
      <c r="CI973" s="101"/>
      <c r="CJ973" s="101"/>
      <c r="CK973" s="101"/>
      <c r="CL973" s="101"/>
      <c r="CM973" s="101"/>
      <c r="CN973" s="101"/>
      <c r="CO973" s="101"/>
      <c r="CP973" s="220" t="str">
        <f>IFERROR(ROUND((SUM(#REF!)),0),"")</f>
        <v/>
      </c>
      <c r="CQ973" s="216"/>
      <c r="CR973" s="222"/>
      <c r="CS973" s="198"/>
      <c r="CT973" s="198"/>
      <c r="CU973" s="198"/>
      <c r="CV973" s="198"/>
      <c r="CW973" s="222"/>
      <c r="CX973" s="272"/>
      <c r="CY973" s="272"/>
      <c r="CZ973" s="272"/>
      <c r="DA973" s="272"/>
      <c r="DB973" s="272"/>
      <c r="DC973" s="272"/>
      <c r="DD973" s="230" t="str">
        <f t="shared" si="170"/>
        <v/>
      </c>
      <c r="DE973" s="273">
        <f t="shared" si="171"/>
        <v>0</v>
      </c>
      <c r="DF973" s="14">
        <f t="shared" si="172"/>
        <v>0</v>
      </c>
      <c r="DG973" s="148" t="str">
        <f t="shared" si="173"/>
        <v/>
      </c>
      <c r="DH973" s="148" t="str">
        <f t="shared" si="174"/>
        <v/>
      </c>
      <c r="DI973" s="273" t="str">
        <f t="shared" si="175"/>
        <v/>
      </c>
      <c r="DJ973" s="264" t="str">
        <f t="shared" si="176"/>
        <v/>
      </c>
      <c r="DK973" s="195"/>
      <c r="DL973" s="14" t="str">
        <f>IFERROR(#REF!-AP973,"")</f>
        <v/>
      </c>
      <c r="DM973" s="195"/>
      <c r="DN973" s="274" t="str">
        <f>IFERROR(#REF!-M973,"")</f>
        <v/>
      </c>
      <c r="DO973" s="186" t="e">
        <f>IF(#REF!&gt;AQ973,0,1)</f>
        <v>#REF!</v>
      </c>
      <c r="DP973" s="186">
        <f t="shared" si="177"/>
        <v>1</v>
      </c>
      <c r="DQ973" s="186">
        <f t="shared" si="178"/>
        <v>1</v>
      </c>
    </row>
    <row r="974" spans="1:121" ht="20.25" hidden="1" customHeight="1" x14ac:dyDescent="0.2">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165"/>
        <v/>
      </c>
      <c r="AO974" s="271" t="str">
        <f t="shared" si="166"/>
        <v/>
      </c>
      <c r="AP974" s="218"/>
      <c r="AQ974" s="219"/>
      <c r="AR974" s="217" t="str">
        <f t="shared" si="167"/>
        <v/>
      </c>
      <c r="AS974" s="217" t="str">
        <f t="shared" si="168"/>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217"/>
      <c r="CA974" s="217"/>
      <c r="CB974" s="217"/>
      <c r="CC974" s="217"/>
      <c r="CD974" s="217"/>
      <c r="CE974" s="217"/>
      <c r="CF974" s="186"/>
      <c r="CG974" s="186" t="str">
        <f t="shared" si="169"/>
        <v/>
      </c>
      <c r="CH974" s="101"/>
      <c r="CI974" s="101"/>
      <c r="CJ974" s="101"/>
      <c r="CK974" s="101"/>
      <c r="CL974" s="101"/>
      <c r="CM974" s="101"/>
      <c r="CN974" s="101"/>
      <c r="CO974" s="101"/>
      <c r="CP974" s="220" t="str">
        <f>IFERROR(ROUND((SUM(#REF!)),0),"")</f>
        <v/>
      </c>
      <c r="CQ974" s="216"/>
      <c r="CR974" s="222"/>
      <c r="CS974" s="198"/>
      <c r="CT974" s="198"/>
      <c r="CU974" s="198"/>
      <c r="CV974" s="198"/>
      <c r="CW974" s="222"/>
      <c r="CX974" s="272"/>
      <c r="CY974" s="272"/>
      <c r="CZ974" s="272"/>
      <c r="DA974" s="272"/>
      <c r="DB974" s="272"/>
      <c r="DC974" s="272"/>
      <c r="DD974" s="230" t="str">
        <f t="shared" si="170"/>
        <v/>
      </c>
      <c r="DE974" s="273">
        <f t="shared" si="171"/>
        <v>0</v>
      </c>
      <c r="DF974" s="14">
        <f t="shared" si="172"/>
        <v>0</v>
      </c>
      <c r="DG974" s="148" t="str">
        <f t="shared" si="173"/>
        <v/>
      </c>
      <c r="DH974" s="148" t="str">
        <f t="shared" si="174"/>
        <v/>
      </c>
      <c r="DI974" s="273" t="str">
        <f t="shared" si="175"/>
        <v/>
      </c>
      <c r="DJ974" s="264" t="str">
        <f t="shared" si="176"/>
        <v/>
      </c>
      <c r="DK974" s="195"/>
      <c r="DL974" s="14" t="str">
        <f>IFERROR(#REF!-AP974,"")</f>
        <v/>
      </c>
      <c r="DM974" s="195"/>
      <c r="DN974" s="274" t="str">
        <f>IFERROR(#REF!-M974,"")</f>
        <v/>
      </c>
      <c r="DO974" s="186" t="e">
        <f>IF(#REF!&gt;AQ974,0,1)</f>
        <v>#REF!</v>
      </c>
      <c r="DP974" s="186">
        <f t="shared" si="177"/>
        <v>1</v>
      </c>
      <c r="DQ974" s="186">
        <f t="shared" si="178"/>
        <v>1</v>
      </c>
    </row>
    <row r="975" spans="1:121" ht="20.25" hidden="1" customHeight="1" x14ac:dyDescent="0.2">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165"/>
        <v/>
      </c>
      <c r="AO975" s="271" t="str">
        <f t="shared" si="166"/>
        <v/>
      </c>
      <c r="AP975" s="218"/>
      <c r="AQ975" s="219"/>
      <c r="AR975" s="217" t="str">
        <f t="shared" si="167"/>
        <v/>
      </c>
      <c r="AS975" s="217" t="str">
        <f t="shared" si="168"/>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217"/>
      <c r="CA975" s="217"/>
      <c r="CB975" s="217"/>
      <c r="CC975" s="217"/>
      <c r="CD975" s="217"/>
      <c r="CE975" s="217"/>
      <c r="CF975" s="186"/>
      <c r="CG975" s="186" t="str">
        <f t="shared" si="169"/>
        <v/>
      </c>
      <c r="CH975" s="101"/>
      <c r="CI975" s="101"/>
      <c r="CJ975" s="101"/>
      <c r="CK975" s="101"/>
      <c r="CL975" s="101"/>
      <c r="CM975" s="101"/>
      <c r="CN975" s="101"/>
      <c r="CO975" s="101"/>
      <c r="CP975" s="220" t="str">
        <f>IFERROR(ROUND((SUM(#REF!)),0),"")</f>
        <v/>
      </c>
      <c r="CQ975" s="216"/>
      <c r="CR975" s="222"/>
      <c r="CS975" s="198"/>
      <c r="CT975" s="198"/>
      <c r="CU975" s="198"/>
      <c r="CV975" s="198"/>
      <c r="CW975" s="222"/>
      <c r="CX975" s="272"/>
      <c r="CY975" s="272"/>
      <c r="CZ975" s="272"/>
      <c r="DA975" s="272"/>
      <c r="DB975" s="272"/>
      <c r="DC975" s="272"/>
      <c r="DD975" s="230" t="str">
        <f t="shared" si="170"/>
        <v/>
      </c>
      <c r="DE975" s="273">
        <f t="shared" si="171"/>
        <v>0</v>
      </c>
      <c r="DF975" s="14">
        <f t="shared" si="172"/>
        <v>0</v>
      </c>
      <c r="DG975" s="148" t="str">
        <f t="shared" si="173"/>
        <v/>
      </c>
      <c r="DH975" s="148" t="str">
        <f t="shared" si="174"/>
        <v/>
      </c>
      <c r="DI975" s="273" t="str">
        <f t="shared" si="175"/>
        <v/>
      </c>
      <c r="DJ975" s="264" t="str">
        <f t="shared" si="176"/>
        <v/>
      </c>
      <c r="DK975" s="195"/>
      <c r="DL975" s="14" t="str">
        <f>IFERROR(#REF!-AP975,"")</f>
        <v/>
      </c>
      <c r="DM975" s="195"/>
      <c r="DN975" s="274" t="str">
        <f>IFERROR(#REF!-M975,"")</f>
        <v/>
      </c>
      <c r="DO975" s="186" t="e">
        <f>IF(#REF!&gt;AQ975,0,1)</f>
        <v>#REF!</v>
      </c>
      <c r="DP975" s="186">
        <f t="shared" si="177"/>
        <v>1</v>
      </c>
      <c r="DQ975" s="186">
        <f t="shared" si="178"/>
        <v>1</v>
      </c>
    </row>
    <row r="976" spans="1:121" ht="20.25" hidden="1" customHeight="1" x14ac:dyDescent="0.2">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165"/>
        <v/>
      </c>
      <c r="AO976" s="271" t="str">
        <f t="shared" si="166"/>
        <v/>
      </c>
      <c r="AP976" s="218"/>
      <c r="AQ976" s="219"/>
      <c r="AR976" s="217" t="str">
        <f t="shared" si="167"/>
        <v/>
      </c>
      <c r="AS976" s="217" t="str">
        <f t="shared" si="168"/>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217"/>
      <c r="CA976" s="217"/>
      <c r="CB976" s="217"/>
      <c r="CC976" s="217"/>
      <c r="CD976" s="217"/>
      <c r="CE976" s="217"/>
      <c r="CF976" s="186"/>
      <c r="CG976" s="186" t="str">
        <f t="shared" si="169"/>
        <v/>
      </c>
      <c r="CH976" s="101"/>
      <c r="CI976" s="101"/>
      <c r="CJ976" s="101"/>
      <c r="CK976" s="101"/>
      <c r="CL976" s="101"/>
      <c r="CM976" s="101"/>
      <c r="CN976" s="101"/>
      <c r="CO976" s="101"/>
      <c r="CP976" s="220" t="str">
        <f>IFERROR(ROUND((SUM(#REF!)),0),"")</f>
        <v/>
      </c>
      <c r="CQ976" s="216"/>
      <c r="CR976" s="222"/>
      <c r="CS976" s="198"/>
      <c r="CT976" s="198"/>
      <c r="CU976" s="198"/>
      <c r="CV976" s="198"/>
      <c r="CW976" s="222"/>
      <c r="CX976" s="272"/>
      <c r="CY976" s="272"/>
      <c r="CZ976" s="272"/>
      <c r="DA976" s="272"/>
      <c r="DB976" s="272"/>
      <c r="DC976" s="272"/>
      <c r="DD976" s="230" t="str">
        <f t="shared" si="170"/>
        <v/>
      </c>
      <c r="DE976" s="273">
        <f t="shared" si="171"/>
        <v>0</v>
      </c>
      <c r="DF976" s="14">
        <f t="shared" si="172"/>
        <v>0</v>
      </c>
      <c r="DG976" s="148" t="str">
        <f t="shared" si="173"/>
        <v/>
      </c>
      <c r="DH976" s="148" t="str">
        <f t="shared" si="174"/>
        <v/>
      </c>
      <c r="DI976" s="273" t="str">
        <f t="shared" si="175"/>
        <v/>
      </c>
      <c r="DJ976" s="264" t="str">
        <f t="shared" si="176"/>
        <v/>
      </c>
      <c r="DK976" s="195"/>
      <c r="DL976" s="14" t="str">
        <f>IFERROR(#REF!-AP976,"")</f>
        <v/>
      </c>
      <c r="DM976" s="195"/>
      <c r="DN976" s="274" t="str">
        <f>IFERROR(#REF!-M976,"")</f>
        <v/>
      </c>
      <c r="DO976" s="186" t="e">
        <f>IF(#REF!&gt;AQ976,0,1)</f>
        <v>#REF!</v>
      </c>
      <c r="DP976" s="186">
        <f t="shared" si="177"/>
        <v>1</v>
      </c>
      <c r="DQ976" s="186">
        <f t="shared" si="178"/>
        <v>1</v>
      </c>
    </row>
    <row r="977" spans="1:121" ht="20.25" hidden="1" customHeight="1" x14ac:dyDescent="0.2">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165"/>
        <v/>
      </c>
      <c r="AO977" s="271" t="str">
        <f t="shared" si="166"/>
        <v/>
      </c>
      <c r="AP977" s="218"/>
      <c r="AQ977" s="219"/>
      <c r="AR977" s="217" t="str">
        <f t="shared" si="167"/>
        <v/>
      </c>
      <c r="AS977" s="217" t="str">
        <f t="shared" si="168"/>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217"/>
      <c r="CA977" s="217"/>
      <c r="CB977" s="217"/>
      <c r="CC977" s="217"/>
      <c r="CD977" s="217"/>
      <c r="CE977" s="217"/>
      <c r="CF977" s="186"/>
      <c r="CG977" s="186" t="str">
        <f t="shared" si="169"/>
        <v/>
      </c>
      <c r="CH977" s="101"/>
      <c r="CI977" s="101"/>
      <c r="CJ977" s="101"/>
      <c r="CK977" s="101"/>
      <c r="CL977" s="101"/>
      <c r="CM977" s="101"/>
      <c r="CN977" s="101"/>
      <c r="CO977" s="101"/>
      <c r="CP977" s="220" t="str">
        <f>IFERROR(ROUND((SUM(#REF!)),0),"")</f>
        <v/>
      </c>
      <c r="CQ977" s="216"/>
      <c r="CR977" s="222"/>
      <c r="CS977" s="198"/>
      <c r="CT977" s="198"/>
      <c r="CU977" s="198"/>
      <c r="CV977" s="198"/>
      <c r="CW977" s="222"/>
      <c r="CX977" s="272"/>
      <c r="CY977" s="272"/>
      <c r="CZ977" s="272"/>
      <c r="DA977" s="272"/>
      <c r="DB977" s="272"/>
      <c r="DC977" s="272"/>
      <c r="DD977" s="230" t="str">
        <f t="shared" si="170"/>
        <v/>
      </c>
      <c r="DE977" s="273">
        <f t="shared" si="171"/>
        <v>0</v>
      </c>
      <c r="DF977" s="14">
        <f t="shared" si="172"/>
        <v>0</v>
      </c>
      <c r="DG977" s="148" t="str">
        <f t="shared" si="173"/>
        <v/>
      </c>
      <c r="DH977" s="148" t="str">
        <f t="shared" si="174"/>
        <v/>
      </c>
      <c r="DI977" s="273" t="str">
        <f t="shared" si="175"/>
        <v/>
      </c>
      <c r="DJ977" s="264" t="str">
        <f t="shared" si="176"/>
        <v/>
      </c>
      <c r="DK977" s="195"/>
      <c r="DL977" s="14" t="str">
        <f>IFERROR(#REF!-AP977,"")</f>
        <v/>
      </c>
      <c r="DM977" s="195"/>
      <c r="DN977" s="274" t="str">
        <f>IFERROR(#REF!-M977,"")</f>
        <v/>
      </c>
      <c r="DO977" s="186" t="e">
        <f>IF(#REF!&gt;AQ977,0,1)</f>
        <v>#REF!</v>
      </c>
      <c r="DP977" s="186">
        <f t="shared" si="177"/>
        <v>1</v>
      </c>
      <c r="DQ977" s="186">
        <f t="shared" si="178"/>
        <v>1</v>
      </c>
    </row>
    <row r="978" spans="1:121" ht="20.25" hidden="1" customHeight="1" x14ac:dyDescent="0.2">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165"/>
        <v/>
      </c>
      <c r="AO978" s="271" t="str">
        <f t="shared" si="166"/>
        <v/>
      </c>
      <c r="AP978" s="218"/>
      <c r="AQ978" s="219"/>
      <c r="AR978" s="217" t="str">
        <f t="shared" si="167"/>
        <v/>
      </c>
      <c r="AS978" s="217" t="str">
        <f t="shared" si="168"/>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217"/>
      <c r="CA978" s="217"/>
      <c r="CB978" s="217"/>
      <c r="CC978" s="217"/>
      <c r="CD978" s="217"/>
      <c r="CE978" s="217"/>
      <c r="CF978" s="186"/>
      <c r="CG978" s="186" t="str">
        <f t="shared" si="169"/>
        <v/>
      </c>
      <c r="CH978" s="101"/>
      <c r="CI978" s="101"/>
      <c r="CJ978" s="101"/>
      <c r="CK978" s="101"/>
      <c r="CL978" s="101"/>
      <c r="CM978" s="101"/>
      <c r="CN978" s="101"/>
      <c r="CO978" s="101"/>
      <c r="CP978" s="220" t="str">
        <f>IFERROR(ROUND((SUM(#REF!)),0),"")</f>
        <v/>
      </c>
      <c r="CQ978" s="216"/>
      <c r="CR978" s="222"/>
      <c r="CS978" s="198"/>
      <c r="CT978" s="198"/>
      <c r="CU978" s="198"/>
      <c r="CV978" s="198"/>
      <c r="CW978" s="222"/>
      <c r="CX978" s="272"/>
      <c r="CY978" s="272"/>
      <c r="CZ978" s="272"/>
      <c r="DA978" s="272"/>
      <c r="DB978" s="272"/>
      <c r="DC978" s="272"/>
      <c r="DD978" s="230" t="str">
        <f t="shared" si="170"/>
        <v/>
      </c>
      <c r="DE978" s="273">
        <f t="shared" si="171"/>
        <v>0</v>
      </c>
      <c r="DF978" s="14">
        <f t="shared" si="172"/>
        <v>0</v>
      </c>
      <c r="DG978" s="148" t="str">
        <f t="shared" si="173"/>
        <v/>
      </c>
      <c r="DH978" s="148" t="str">
        <f t="shared" si="174"/>
        <v/>
      </c>
      <c r="DI978" s="273" t="str">
        <f t="shared" si="175"/>
        <v/>
      </c>
      <c r="DJ978" s="264" t="str">
        <f t="shared" si="176"/>
        <v/>
      </c>
      <c r="DK978" s="195"/>
      <c r="DL978" s="14" t="str">
        <f>IFERROR(#REF!-AP978,"")</f>
        <v/>
      </c>
      <c r="DM978" s="195"/>
      <c r="DN978" s="274" t="str">
        <f>IFERROR(#REF!-M978,"")</f>
        <v/>
      </c>
      <c r="DO978" s="186" t="e">
        <f>IF(#REF!&gt;AQ978,0,1)</f>
        <v>#REF!</v>
      </c>
      <c r="DP978" s="186">
        <f t="shared" si="177"/>
        <v>1</v>
      </c>
      <c r="DQ978" s="186">
        <f t="shared" si="178"/>
        <v>1</v>
      </c>
    </row>
    <row r="979" spans="1:121" ht="20.25" hidden="1" customHeight="1" x14ac:dyDescent="0.2">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165"/>
        <v/>
      </c>
      <c r="AO979" s="271" t="str">
        <f t="shared" si="166"/>
        <v/>
      </c>
      <c r="AP979" s="218"/>
      <c r="AQ979" s="219"/>
      <c r="AR979" s="217" t="str">
        <f t="shared" si="167"/>
        <v/>
      </c>
      <c r="AS979" s="217" t="str">
        <f t="shared" si="168"/>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217"/>
      <c r="CA979" s="217"/>
      <c r="CB979" s="217"/>
      <c r="CC979" s="217"/>
      <c r="CD979" s="217"/>
      <c r="CE979" s="217"/>
      <c r="CF979" s="186"/>
      <c r="CG979" s="186" t="str">
        <f t="shared" si="169"/>
        <v/>
      </c>
      <c r="CH979" s="101"/>
      <c r="CI979" s="101"/>
      <c r="CJ979" s="101"/>
      <c r="CK979" s="101"/>
      <c r="CL979" s="101"/>
      <c r="CM979" s="101"/>
      <c r="CN979" s="101"/>
      <c r="CO979" s="101"/>
      <c r="CP979" s="220" t="str">
        <f>IFERROR(ROUND((SUM(#REF!)),0),"")</f>
        <v/>
      </c>
      <c r="CQ979" s="216"/>
      <c r="CR979" s="222"/>
      <c r="CS979" s="198"/>
      <c r="CT979" s="198"/>
      <c r="CU979" s="198"/>
      <c r="CV979" s="198"/>
      <c r="CW979" s="222"/>
      <c r="CX979" s="272"/>
      <c r="CY979" s="272"/>
      <c r="CZ979" s="272"/>
      <c r="DA979" s="272"/>
      <c r="DB979" s="272"/>
      <c r="DC979" s="272"/>
      <c r="DD979" s="230" t="str">
        <f t="shared" si="170"/>
        <v/>
      </c>
      <c r="DE979" s="273">
        <f t="shared" si="171"/>
        <v>0</v>
      </c>
      <c r="DF979" s="14">
        <f t="shared" si="172"/>
        <v>0</v>
      </c>
      <c r="DG979" s="148" t="str">
        <f t="shared" si="173"/>
        <v/>
      </c>
      <c r="DH979" s="148" t="str">
        <f t="shared" si="174"/>
        <v/>
      </c>
      <c r="DI979" s="273" t="str">
        <f t="shared" si="175"/>
        <v/>
      </c>
      <c r="DJ979" s="264" t="str">
        <f t="shared" si="176"/>
        <v/>
      </c>
      <c r="DK979" s="195"/>
      <c r="DL979" s="14" t="str">
        <f>IFERROR(#REF!-AP979,"")</f>
        <v/>
      </c>
      <c r="DM979" s="195"/>
      <c r="DN979" s="274" t="str">
        <f>IFERROR(#REF!-M979,"")</f>
        <v/>
      </c>
      <c r="DO979" s="186" t="e">
        <f>IF(#REF!&gt;AQ979,0,1)</f>
        <v>#REF!</v>
      </c>
      <c r="DP979" s="186">
        <f t="shared" si="177"/>
        <v>1</v>
      </c>
      <c r="DQ979" s="186">
        <f t="shared" si="178"/>
        <v>1</v>
      </c>
    </row>
    <row r="980" spans="1:121" ht="20.25" hidden="1" customHeight="1" x14ac:dyDescent="0.2">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165"/>
        <v/>
      </c>
      <c r="AO980" s="271" t="str">
        <f t="shared" si="166"/>
        <v/>
      </c>
      <c r="AP980" s="218"/>
      <c r="AQ980" s="219"/>
      <c r="AR980" s="217" t="str">
        <f t="shared" si="167"/>
        <v/>
      </c>
      <c r="AS980" s="217" t="str">
        <f t="shared" si="168"/>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217"/>
      <c r="CA980" s="217"/>
      <c r="CB980" s="217"/>
      <c r="CC980" s="217"/>
      <c r="CD980" s="217"/>
      <c r="CE980" s="217"/>
      <c r="CF980" s="186"/>
      <c r="CG980" s="186" t="str">
        <f t="shared" si="169"/>
        <v/>
      </c>
      <c r="CH980" s="101"/>
      <c r="CI980" s="101"/>
      <c r="CJ980" s="101"/>
      <c r="CK980" s="101"/>
      <c r="CL980" s="101"/>
      <c r="CM980" s="101"/>
      <c r="CN980" s="101"/>
      <c r="CO980" s="101"/>
      <c r="CP980" s="220" t="str">
        <f>IFERROR(ROUND((SUM(#REF!)),0),"")</f>
        <v/>
      </c>
      <c r="CQ980" s="216"/>
      <c r="CR980" s="222"/>
      <c r="CS980" s="198"/>
      <c r="CT980" s="198"/>
      <c r="CU980" s="198"/>
      <c r="CV980" s="198"/>
      <c r="CW980" s="222"/>
      <c r="CX980" s="272"/>
      <c r="CY980" s="272"/>
      <c r="CZ980" s="272"/>
      <c r="DA980" s="272"/>
      <c r="DB980" s="272"/>
      <c r="DC980" s="272"/>
      <c r="DD980" s="230" t="str">
        <f t="shared" si="170"/>
        <v/>
      </c>
      <c r="DE980" s="273">
        <f t="shared" si="171"/>
        <v>0</v>
      </c>
      <c r="DF980" s="14">
        <f t="shared" si="172"/>
        <v>0</v>
      </c>
      <c r="DG980" s="148" t="str">
        <f t="shared" si="173"/>
        <v/>
      </c>
      <c r="DH980" s="148" t="str">
        <f t="shared" si="174"/>
        <v/>
      </c>
      <c r="DI980" s="273" t="str">
        <f t="shared" si="175"/>
        <v/>
      </c>
      <c r="DJ980" s="264" t="str">
        <f t="shared" si="176"/>
        <v/>
      </c>
      <c r="DK980" s="195"/>
      <c r="DL980" s="14" t="str">
        <f>IFERROR(#REF!-AP980,"")</f>
        <v/>
      </c>
      <c r="DM980" s="195"/>
      <c r="DN980" s="274" t="str">
        <f>IFERROR(#REF!-M980,"")</f>
        <v/>
      </c>
      <c r="DO980" s="186" t="e">
        <f>IF(#REF!&gt;AQ980,0,1)</f>
        <v>#REF!</v>
      </c>
      <c r="DP980" s="186">
        <f t="shared" si="177"/>
        <v>1</v>
      </c>
      <c r="DQ980" s="186">
        <f t="shared" si="178"/>
        <v>1</v>
      </c>
    </row>
    <row r="981" spans="1:121" ht="20.25" hidden="1" customHeight="1" x14ac:dyDescent="0.2">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165"/>
        <v/>
      </c>
      <c r="AO981" s="271" t="str">
        <f t="shared" si="166"/>
        <v/>
      </c>
      <c r="AP981" s="218"/>
      <c r="AQ981" s="219"/>
      <c r="AR981" s="217" t="str">
        <f t="shared" si="167"/>
        <v/>
      </c>
      <c r="AS981" s="217" t="str">
        <f t="shared" si="168"/>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217"/>
      <c r="CA981" s="217"/>
      <c r="CB981" s="217"/>
      <c r="CC981" s="217"/>
      <c r="CD981" s="217"/>
      <c r="CE981" s="217"/>
      <c r="CF981" s="186"/>
      <c r="CG981" s="186" t="str">
        <f t="shared" si="169"/>
        <v/>
      </c>
      <c r="CH981" s="101"/>
      <c r="CI981" s="101"/>
      <c r="CJ981" s="101"/>
      <c r="CK981" s="101"/>
      <c r="CL981" s="101"/>
      <c r="CM981" s="101"/>
      <c r="CN981" s="101"/>
      <c r="CO981" s="101"/>
      <c r="CP981" s="220" t="str">
        <f>IFERROR(ROUND((SUM(#REF!)),0),"")</f>
        <v/>
      </c>
      <c r="CQ981" s="216"/>
      <c r="CR981" s="222"/>
      <c r="CS981" s="198"/>
      <c r="CT981" s="198"/>
      <c r="CU981" s="198"/>
      <c r="CV981" s="198"/>
      <c r="CW981" s="222"/>
      <c r="CX981" s="272"/>
      <c r="CY981" s="272"/>
      <c r="CZ981" s="272"/>
      <c r="DA981" s="272"/>
      <c r="DB981" s="272"/>
      <c r="DC981" s="272"/>
      <c r="DD981" s="230" t="str">
        <f t="shared" si="170"/>
        <v/>
      </c>
      <c r="DE981" s="273">
        <f t="shared" si="171"/>
        <v>0</v>
      </c>
      <c r="DF981" s="14">
        <f t="shared" si="172"/>
        <v>0</v>
      </c>
      <c r="DG981" s="148" t="str">
        <f t="shared" si="173"/>
        <v/>
      </c>
      <c r="DH981" s="148" t="str">
        <f t="shared" si="174"/>
        <v/>
      </c>
      <c r="DI981" s="273" t="str">
        <f t="shared" si="175"/>
        <v/>
      </c>
      <c r="DJ981" s="264" t="str">
        <f t="shared" si="176"/>
        <v/>
      </c>
      <c r="DK981" s="195"/>
      <c r="DL981" s="14" t="str">
        <f>IFERROR(#REF!-AP981,"")</f>
        <v/>
      </c>
      <c r="DM981" s="195"/>
      <c r="DN981" s="274" t="str">
        <f>IFERROR(#REF!-M981,"")</f>
        <v/>
      </c>
      <c r="DO981" s="186" t="e">
        <f>IF(#REF!&gt;AQ981,0,1)</f>
        <v>#REF!</v>
      </c>
      <c r="DP981" s="186">
        <f t="shared" si="177"/>
        <v>1</v>
      </c>
      <c r="DQ981" s="186">
        <f t="shared" si="178"/>
        <v>1</v>
      </c>
    </row>
    <row r="982" spans="1:121" ht="20.25" hidden="1" customHeight="1" x14ac:dyDescent="0.2">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165"/>
        <v/>
      </c>
      <c r="AO982" s="271" t="str">
        <f t="shared" si="166"/>
        <v/>
      </c>
      <c r="AP982" s="218"/>
      <c r="AQ982" s="219"/>
      <c r="AR982" s="217" t="str">
        <f t="shared" si="167"/>
        <v/>
      </c>
      <c r="AS982" s="217" t="str">
        <f t="shared" si="168"/>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217"/>
      <c r="CA982" s="217"/>
      <c r="CB982" s="217"/>
      <c r="CC982" s="217"/>
      <c r="CD982" s="217"/>
      <c r="CE982" s="217"/>
      <c r="CF982" s="186"/>
      <c r="CG982" s="186" t="str">
        <f t="shared" si="169"/>
        <v/>
      </c>
      <c r="CH982" s="101"/>
      <c r="CI982" s="101"/>
      <c r="CJ982" s="101"/>
      <c r="CK982" s="101"/>
      <c r="CL982" s="101"/>
      <c r="CM982" s="101"/>
      <c r="CN982" s="101"/>
      <c r="CO982" s="101"/>
      <c r="CP982" s="220" t="str">
        <f>IFERROR(ROUND((SUM(#REF!)),0),"")</f>
        <v/>
      </c>
      <c r="CQ982" s="216"/>
      <c r="CR982" s="222"/>
      <c r="CS982" s="198"/>
      <c r="CT982" s="198"/>
      <c r="CU982" s="198"/>
      <c r="CV982" s="198"/>
      <c r="CW982" s="222"/>
      <c r="CX982" s="272"/>
      <c r="CY982" s="272"/>
      <c r="CZ982" s="272"/>
      <c r="DA982" s="272"/>
      <c r="DB982" s="272"/>
      <c r="DC982" s="272"/>
      <c r="DD982" s="230" t="str">
        <f t="shared" si="170"/>
        <v/>
      </c>
      <c r="DE982" s="273">
        <f t="shared" si="171"/>
        <v>0</v>
      </c>
      <c r="DF982" s="14">
        <f t="shared" si="172"/>
        <v>0</v>
      </c>
      <c r="DG982" s="148" t="str">
        <f t="shared" si="173"/>
        <v/>
      </c>
      <c r="DH982" s="148" t="str">
        <f t="shared" si="174"/>
        <v/>
      </c>
      <c r="DI982" s="273" t="str">
        <f t="shared" si="175"/>
        <v/>
      </c>
      <c r="DJ982" s="264" t="str">
        <f t="shared" si="176"/>
        <v/>
      </c>
      <c r="DK982" s="195"/>
      <c r="DL982" s="14" t="str">
        <f>IFERROR(#REF!-AP982,"")</f>
        <v/>
      </c>
      <c r="DM982" s="195"/>
      <c r="DN982" s="274" t="str">
        <f>IFERROR(#REF!-M982,"")</f>
        <v/>
      </c>
      <c r="DO982" s="186" t="e">
        <f>IF(#REF!&gt;AQ982,0,1)</f>
        <v>#REF!</v>
      </c>
      <c r="DP982" s="186">
        <f t="shared" si="177"/>
        <v>1</v>
      </c>
      <c r="DQ982" s="186">
        <f t="shared" si="178"/>
        <v>1</v>
      </c>
    </row>
    <row r="983" spans="1:121" ht="20.25" hidden="1" customHeight="1" x14ac:dyDescent="0.2">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165"/>
        <v/>
      </c>
      <c r="AO983" s="271" t="str">
        <f t="shared" si="166"/>
        <v/>
      </c>
      <c r="AP983" s="218"/>
      <c r="AQ983" s="219"/>
      <c r="AR983" s="217" t="str">
        <f t="shared" si="167"/>
        <v/>
      </c>
      <c r="AS983" s="217" t="str">
        <f t="shared" si="168"/>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217"/>
      <c r="CA983" s="217"/>
      <c r="CB983" s="217"/>
      <c r="CC983" s="217"/>
      <c r="CD983" s="217"/>
      <c r="CE983" s="217"/>
      <c r="CF983" s="186"/>
      <c r="CG983" s="186" t="str">
        <f t="shared" si="169"/>
        <v/>
      </c>
      <c r="CH983" s="101"/>
      <c r="CI983" s="101"/>
      <c r="CJ983" s="101"/>
      <c r="CK983" s="101"/>
      <c r="CL983" s="101"/>
      <c r="CM983" s="101"/>
      <c r="CN983" s="101"/>
      <c r="CO983" s="101"/>
      <c r="CP983" s="220" t="str">
        <f>IFERROR(ROUND((SUM(#REF!)),0),"")</f>
        <v/>
      </c>
      <c r="CQ983" s="216"/>
      <c r="CR983" s="222"/>
      <c r="CS983" s="198"/>
      <c r="CT983" s="198"/>
      <c r="CU983" s="198"/>
      <c r="CV983" s="198"/>
      <c r="CW983" s="222"/>
      <c r="CX983" s="272"/>
      <c r="CY983" s="272"/>
      <c r="CZ983" s="272"/>
      <c r="DA983" s="272"/>
      <c r="DB983" s="272"/>
      <c r="DC983" s="272"/>
      <c r="DD983" s="230" t="str">
        <f t="shared" si="170"/>
        <v/>
      </c>
      <c r="DE983" s="273">
        <f t="shared" si="171"/>
        <v>0</v>
      </c>
      <c r="DF983" s="14">
        <f t="shared" si="172"/>
        <v>0</v>
      </c>
      <c r="DG983" s="148" t="str">
        <f t="shared" si="173"/>
        <v/>
      </c>
      <c r="DH983" s="148" t="str">
        <f t="shared" si="174"/>
        <v/>
      </c>
      <c r="DI983" s="273" t="str">
        <f t="shared" si="175"/>
        <v/>
      </c>
      <c r="DJ983" s="264" t="str">
        <f t="shared" si="176"/>
        <v/>
      </c>
      <c r="DK983" s="195"/>
      <c r="DL983" s="14" t="str">
        <f>IFERROR(#REF!-AP983,"")</f>
        <v/>
      </c>
      <c r="DM983" s="195"/>
      <c r="DN983" s="274" t="str">
        <f>IFERROR(#REF!-M983,"")</f>
        <v/>
      </c>
      <c r="DO983" s="186" t="e">
        <f>IF(#REF!&gt;AQ983,0,1)</f>
        <v>#REF!</v>
      </c>
      <c r="DP983" s="186">
        <f t="shared" si="177"/>
        <v>1</v>
      </c>
      <c r="DQ983" s="186">
        <f t="shared" si="178"/>
        <v>1</v>
      </c>
    </row>
    <row r="984" spans="1:121" ht="20.25" hidden="1" customHeight="1" x14ac:dyDescent="0.2">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165"/>
        <v/>
      </c>
      <c r="AO984" s="271" t="str">
        <f t="shared" si="166"/>
        <v/>
      </c>
      <c r="AP984" s="218"/>
      <c r="AQ984" s="219"/>
      <c r="AR984" s="217" t="str">
        <f t="shared" si="167"/>
        <v/>
      </c>
      <c r="AS984" s="217" t="str">
        <f t="shared" si="168"/>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217"/>
      <c r="CA984" s="217"/>
      <c r="CB984" s="217"/>
      <c r="CC984" s="217"/>
      <c r="CD984" s="217"/>
      <c r="CE984" s="217"/>
      <c r="CF984" s="186"/>
      <c r="CG984" s="186" t="str">
        <f t="shared" si="169"/>
        <v/>
      </c>
      <c r="CH984" s="101"/>
      <c r="CI984" s="101"/>
      <c r="CJ984" s="101"/>
      <c r="CK984" s="101"/>
      <c r="CL984" s="101"/>
      <c r="CM984" s="101"/>
      <c r="CN984" s="101"/>
      <c r="CO984" s="101"/>
      <c r="CP984" s="220" t="str">
        <f>IFERROR(ROUND((SUM(#REF!)),0),"")</f>
        <v/>
      </c>
      <c r="CQ984" s="216"/>
      <c r="CR984" s="222"/>
      <c r="CS984" s="198"/>
      <c r="CT984" s="198"/>
      <c r="CU984" s="198"/>
      <c r="CV984" s="198"/>
      <c r="CW984" s="222"/>
      <c r="CX984" s="272"/>
      <c r="CY984" s="272"/>
      <c r="CZ984" s="272"/>
      <c r="DA984" s="272"/>
      <c r="DB984" s="272"/>
      <c r="DC984" s="272"/>
      <c r="DD984" s="230" t="str">
        <f t="shared" si="170"/>
        <v/>
      </c>
      <c r="DE984" s="273">
        <f t="shared" si="171"/>
        <v>0</v>
      </c>
      <c r="DF984" s="14">
        <f t="shared" si="172"/>
        <v>0</v>
      </c>
      <c r="DG984" s="148" t="str">
        <f t="shared" si="173"/>
        <v/>
      </c>
      <c r="DH984" s="148" t="str">
        <f t="shared" si="174"/>
        <v/>
      </c>
      <c r="DI984" s="273" t="str">
        <f t="shared" si="175"/>
        <v/>
      </c>
      <c r="DJ984" s="264" t="str">
        <f t="shared" si="176"/>
        <v/>
      </c>
      <c r="DK984" s="195"/>
      <c r="DL984" s="14" t="str">
        <f>IFERROR(#REF!-AP984,"")</f>
        <v/>
      </c>
      <c r="DM984" s="195"/>
      <c r="DN984" s="274" t="str">
        <f>IFERROR(#REF!-M984,"")</f>
        <v/>
      </c>
      <c r="DO984" s="186" t="e">
        <f>IF(#REF!&gt;AQ984,0,1)</f>
        <v>#REF!</v>
      </c>
      <c r="DP984" s="186">
        <f t="shared" si="177"/>
        <v>1</v>
      </c>
      <c r="DQ984" s="186">
        <f t="shared" si="178"/>
        <v>1</v>
      </c>
    </row>
    <row r="985" spans="1:121" ht="20.25" hidden="1" customHeight="1" x14ac:dyDescent="0.2">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165"/>
        <v/>
      </c>
      <c r="AO985" s="271" t="str">
        <f t="shared" si="166"/>
        <v/>
      </c>
      <c r="AP985" s="218"/>
      <c r="AQ985" s="219"/>
      <c r="AR985" s="217" t="str">
        <f t="shared" si="167"/>
        <v/>
      </c>
      <c r="AS985" s="217" t="str">
        <f t="shared" si="168"/>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217"/>
      <c r="CA985" s="217"/>
      <c r="CB985" s="217"/>
      <c r="CC985" s="217"/>
      <c r="CD985" s="217"/>
      <c r="CE985" s="217"/>
      <c r="CF985" s="186"/>
      <c r="CG985" s="186" t="str">
        <f t="shared" si="169"/>
        <v/>
      </c>
      <c r="CH985" s="101"/>
      <c r="CI985" s="101"/>
      <c r="CJ985" s="101"/>
      <c r="CK985" s="101"/>
      <c r="CL985" s="101"/>
      <c r="CM985" s="101"/>
      <c r="CN985" s="101"/>
      <c r="CO985" s="101"/>
      <c r="CP985" s="220" t="str">
        <f>IFERROR(ROUND((SUM(#REF!)),0),"")</f>
        <v/>
      </c>
      <c r="CQ985" s="216"/>
      <c r="CR985" s="222"/>
      <c r="CS985" s="198"/>
      <c r="CT985" s="198"/>
      <c r="CU985" s="198"/>
      <c r="CV985" s="198"/>
      <c r="CW985" s="222"/>
      <c r="CX985" s="272"/>
      <c r="CY985" s="272"/>
      <c r="CZ985" s="272"/>
      <c r="DA985" s="272"/>
      <c r="DB985" s="272"/>
      <c r="DC985" s="272"/>
      <c r="DD985" s="230" t="str">
        <f t="shared" si="170"/>
        <v/>
      </c>
      <c r="DE985" s="273">
        <f t="shared" si="171"/>
        <v>0</v>
      </c>
      <c r="DF985" s="14">
        <f t="shared" si="172"/>
        <v>0</v>
      </c>
      <c r="DG985" s="148" t="str">
        <f t="shared" si="173"/>
        <v/>
      </c>
      <c r="DH985" s="148" t="str">
        <f t="shared" si="174"/>
        <v/>
      </c>
      <c r="DI985" s="273" t="str">
        <f t="shared" si="175"/>
        <v/>
      </c>
      <c r="DJ985" s="264" t="str">
        <f t="shared" si="176"/>
        <v/>
      </c>
      <c r="DK985" s="195"/>
      <c r="DL985" s="14" t="str">
        <f>IFERROR(#REF!-AP985,"")</f>
        <v/>
      </c>
      <c r="DM985" s="195"/>
      <c r="DN985" s="274" t="str">
        <f>IFERROR(#REF!-M985,"")</f>
        <v/>
      </c>
      <c r="DO985" s="186" t="e">
        <f>IF(#REF!&gt;AQ985,0,1)</f>
        <v>#REF!</v>
      </c>
      <c r="DP985" s="186">
        <f t="shared" si="177"/>
        <v>1</v>
      </c>
      <c r="DQ985" s="186">
        <f t="shared" si="178"/>
        <v>1</v>
      </c>
    </row>
    <row r="986" spans="1:121" ht="20.25" hidden="1" customHeight="1" x14ac:dyDescent="0.2">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165"/>
        <v/>
      </c>
      <c r="AO986" s="271" t="str">
        <f t="shared" si="166"/>
        <v/>
      </c>
      <c r="AP986" s="218"/>
      <c r="AQ986" s="219"/>
      <c r="AR986" s="217" t="str">
        <f t="shared" si="167"/>
        <v/>
      </c>
      <c r="AS986" s="217" t="str">
        <f t="shared" si="168"/>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217"/>
      <c r="CA986" s="217"/>
      <c r="CB986" s="217"/>
      <c r="CC986" s="217"/>
      <c r="CD986" s="217"/>
      <c r="CE986" s="217"/>
      <c r="CF986" s="186"/>
      <c r="CG986" s="186" t="str">
        <f t="shared" si="169"/>
        <v/>
      </c>
      <c r="CH986" s="101"/>
      <c r="CI986" s="101"/>
      <c r="CJ986" s="101"/>
      <c r="CK986" s="101"/>
      <c r="CL986" s="101"/>
      <c r="CM986" s="101"/>
      <c r="CN986" s="101"/>
      <c r="CO986" s="101"/>
      <c r="CP986" s="220" t="str">
        <f>IFERROR(ROUND((SUM(#REF!)),0),"")</f>
        <v/>
      </c>
      <c r="CQ986" s="216"/>
      <c r="CR986" s="222"/>
      <c r="CS986" s="198"/>
      <c r="CT986" s="198"/>
      <c r="CU986" s="198"/>
      <c r="CV986" s="198"/>
      <c r="CW986" s="222"/>
      <c r="CX986" s="272"/>
      <c r="CY986" s="272"/>
      <c r="CZ986" s="272"/>
      <c r="DA986" s="272"/>
      <c r="DB986" s="272"/>
      <c r="DC986" s="272"/>
      <c r="DD986" s="230" t="str">
        <f t="shared" si="170"/>
        <v/>
      </c>
      <c r="DE986" s="273">
        <f t="shared" si="171"/>
        <v>0</v>
      </c>
      <c r="DF986" s="14">
        <f t="shared" si="172"/>
        <v>0</v>
      </c>
      <c r="DG986" s="148" t="str">
        <f t="shared" si="173"/>
        <v/>
      </c>
      <c r="DH986" s="148" t="str">
        <f t="shared" si="174"/>
        <v/>
      </c>
      <c r="DI986" s="273" t="str">
        <f t="shared" si="175"/>
        <v/>
      </c>
      <c r="DJ986" s="264" t="str">
        <f t="shared" si="176"/>
        <v/>
      </c>
      <c r="DK986" s="195"/>
      <c r="DL986" s="14" t="str">
        <f>IFERROR(#REF!-AP986,"")</f>
        <v/>
      </c>
      <c r="DM986" s="195"/>
      <c r="DN986" s="274" t="str">
        <f>IFERROR(#REF!-M986,"")</f>
        <v/>
      </c>
      <c r="DO986" s="186" t="e">
        <f>IF(#REF!&gt;AQ986,0,1)</f>
        <v>#REF!</v>
      </c>
      <c r="DP986" s="186">
        <f t="shared" si="177"/>
        <v>1</v>
      </c>
      <c r="DQ986" s="186">
        <f t="shared" si="178"/>
        <v>1</v>
      </c>
    </row>
    <row r="987" spans="1:121" ht="20.25" hidden="1" customHeight="1" x14ac:dyDescent="0.2">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165"/>
        <v/>
      </c>
      <c r="AO987" s="271" t="str">
        <f t="shared" si="166"/>
        <v/>
      </c>
      <c r="AP987" s="218"/>
      <c r="AQ987" s="219"/>
      <c r="AR987" s="217" t="str">
        <f t="shared" si="167"/>
        <v/>
      </c>
      <c r="AS987" s="217" t="str">
        <f t="shared" si="168"/>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217"/>
      <c r="CA987" s="217"/>
      <c r="CB987" s="217"/>
      <c r="CC987" s="217"/>
      <c r="CD987" s="217"/>
      <c r="CE987" s="217"/>
      <c r="CF987" s="186"/>
      <c r="CG987" s="186" t="str">
        <f t="shared" si="169"/>
        <v/>
      </c>
      <c r="CH987" s="101"/>
      <c r="CI987" s="101"/>
      <c r="CJ987" s="101"/>
      <c r="CK987" s="101"/>
      <c r="CL987" s="101"/>
      <c r="CM987" s="101"/>
      <c r="CN987" s="101"/>
      <c r="CO987" s="101"/>
      <c r="CP987" s="220" t="str">
        <f>IFERROR(ROUND((SUM(#REF!)),0),"")</f>
        <v/>
      </c>
      <c r="CQ987" s="216"/>
      <c r="CR987" s="222"/>
      <c r="CS987" s="198"/>
      <c r="CT987" s="198"/>
      <c r="CU987" s="198"/>
      <c r="CV987" s="198"/>
      <c r="CW987" s="222"/>
      <c r="CX987" s="272"/>
      <c r="CY987" s="272"/>
      <c r="CZ987" s="272"/>
      <c r="DA987" s="272"/>
      <c r="DB987" s="272"/>
      <c r="DC987" s="272"/>
      <c r="DD987" s="230" t="str">
        <f t="shared" si="170"/>
        <v/>
      </c>
      <c r="DE987" s="273">
        <f t="shared" si="171"/>
        <v>0</v>
      </c>
      <c r="DF987" s="14">
        <f t="shared" si="172"/>
        <v>0</v>
      </c>
      <c r="DG987" s="148" t="str">
        <f t="shared" si="173"/>
        <v/>
      </c>
      <c r="DH987" s="148" t="str">
        <f t="shared" si="174"/>
        <v/>
      </c>
      <c r="DI987" s="273" t="str">
        <f t="shared" si="175"/>
        <v/>
      </c>
      <c r="DJ987" s="264" t="str">
        <f t="shared" si="176"/>
        <v/>
      </c>
      <c r="DK987" s="195"/>
      <c r="DL987" s="14" t="str">
        <f>IFERROR(#REF!-AP987,"")</f>
        <v/>
      </c>
      <c r="DM987" s="195"/>
      <c r="DN987" s="274" t="str">
        <f>IFERROR(#REF!-M987,"")</f>
        <v/>
      </c>
      <c r="DO987" s="186" t="e">
        <f>IF(#REF!&gt;AQ987,0,1)</f>
        <v>#REF!</v>
      </c>
      <c r="DP987" s="186">
        <f t="shared" si="177"/>
        <v>1</v>
      </c>
      <c r="DQ987" s="186">
        <f t="shared" si="178"/>
        <v>1</v>
      </c>
    </row>
    <row r="988" spans="1:121" ht="20.25" hidden="1" customHeight="1" x14ac:dyDescent="0.2">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165"/>
        <v/>
      </c>
      <c r="AO988" s="271" t="str">
        <f t="shared" si="166"/>
        <v/>
      </c>
      <c r="AP988" s="218"/>
      <c r="AQ988" s="219"/>
      <c r="AR988" s="217" t="str">
        <f t="shared" si="167"/>
        <v/>
      </c>
      <c r="AS988" s="217" t="str">
        <f t="shared" si="168"/>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217"/>
      <c r="CA988" s="217"/>
      <c r="CB988" s="217"/>
      <c r="CC988" s="217"/>
      <c r="CD988" s="217"/>
      <c r="CE988" s="217"/>
      <c r="CF988" s="186"/>
      <c r="CG988" s="186" t="str">
        <f t="shared" si="169"/>
        <v/>
      </c>
      <c r="CH988" s="101"/>
      <c r="CI988" s="101"/>
      <c r="CJ988" s="101"/>
      <c r="CK988" s="101"/>
      <c r="CL988" s="101"/>
      <c r="CM988" s="101"/>
      <c r="CN988" s="101"/>
      <c r="CO988" s="101"/>
      <c r="CP988" s="220" t="str">
        <f>IFERROR(ROUND((SUM(#REF!)),0),"")</f>
        <v/>
      </c>
      <c r="CQ988" s="216"/>
      <c r="CR988" s="222"/>
      <c r="CS988" s="198"/>
      <c r="CT988" s="198"/>
      <c r="CU988" s="198"/>
      <c r="CV988" s="198"/>
      <c r="CW988" s="222"/>
      <c r="CX988" s="272"/>
      <c r="CY988" s="272"/>
      <c r="CZ988" s="272"/>
      <c r="DA988" s="272"/>
      <c r="DB988" s="272"/>
      <c r="DC988" s="272"/>
      <c r="DD988" s="230" t="str">
        <f t="shared" si="170"/>
        <v/>
      </c>
      <c r="DE988" s="273">
        <f t="shared" si="171"/>
        <v>0</v>
      </c>
      <c r="DF988" s="14">
        <f t="shared" si="172"/>
        <v>0</v>
      </c>
      <c r="DG988" s="148" t="str">
        <f t="shared" si="173"/>
        <v/>
      </c>
      <c r="DH988" s="148" t="str">
        <f t="shared" si="174"/>
        <v/>
      </c>
      <c r="DI988" s="273" t="str">
        <f t="shared" si="175"/>
        <v/>
      </c>
      <c r="DJ988" s="264" t="str">
        <f t="shared" si="176"/>
        <v/>
      </c>
      <c r="DK988" s="195"/>
      <c r="DL988" s="14" t="str">
        <f>IFERROR(#REF!-AP988,"")</f>
        <v/>
      </c>
      <c r="DM988" s="195"/>
      <c r="DN988" s="274" t="str">
        <f>IFERROR(#REF!-M988,"")</f>
        <v/>
      </c>
      <c r="DO988" s="186" t="e">
        <f>IF(#REF!&gt;AQ988,0,1)</f>
        <v>#REF!</v>
      </c>
      <c r="DP988" s="186">
        <f t="shared" si="177"/>
        <v>1</v>
      </c>
      <c r="DQ988" s="186">
        <f t="shared" si="178"/>
        <v>1</v>
      </c>
    </row>
    <row r="989" spans="1:121" ht="20.25" hidden="1" customHeight="1" x14ac:dyDescent="0.2">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165"/>
        <v/>
      </c>
      <c r="AO989" s="271" t="str">
        <f t="shared" si="166"/>
        <v/>
      </c>
      <c r="AP989" s="218"/>
      <c r="AQ989" s="219"/>
      <c r="AR989" s="217" t="str">
        <f t="shared" si="167"/>
        <v/>
      </c>
      <c r="AS989" s="217" t="str">
        <f t="shared" si="168"/>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217"/>
      <c r="CA989" s="217"/>
      <c r="CB989" s="217"/>
      <c r="CC989" s="217"/>
      <c r="CD989" s="217"/>
      <c r="CE989" s="217"/>
      <c r="CF989" s="186"/>
      <c r="CG989" s="186" t="str">
        <f t="shared" si="169"/>
        <v/>
      </c>
      <c r="CH989" s="101"/>
      <c r="CI989" s="101"/>
      <c r="CJ989" s="101"/>
      <c r="CK989" s="101"/>
      <c r="CL989" s="101"/>
      <c r="CM989" s="101"/>
      <c r="CN989" s="101"/>
      <c r="CO989" s="101"/>
      <c r="CP989" s="220" t="str">
        <f>IFERROR(ROUND((SUM(#REF!)),0),"")</f>
        <v/>
      </c>
      <c r="CQ989" s="216"/>
      <c r="CR989" s="222"/>
      <c r="CS989" s="198"/>
      <c r="CT989" s="198"/>
      <c r="CU989" s="198"/>
      <c r="CV989" s="198"/>
      <c r="CW989" s="222"/>
      <c r="CX989" s="272"/>
      <c r="CY989" s="272"/>
      <c r="CZ989" s="272"/>
      <c r="DA989" s="272"/>
      <c r="DB989" s="272"/>
      <c r="DC989" s="272"/>
      <c r="DD989" s="230" t="str">
        <f t="shared" si="170"/>
        <v/>
      </c>
      <c r="DE989" s="273">
        <f t="shared" si="171"/>
        <v>0</v>
      </c>
      <c r="DF989" s="14">
        <f t="shared" si="172"/>
        <v>0</v>
      </c>
      <c r="DG989" s="148" t="str">
        <f t="shared" si="173"/>
        <v/>
      </c>
      <c r="DH989" s="148" t="str">
        <f t="shared" si="174"/>
        <v/>
      </c>
      <c r="DI989" s="273" t="str">
        <f t="shared" si="175"/>
        <v/>
      </c>
      <c r="DJ989" s="264" t="str">
        <f t="shared" si="176"/>
        <v/>
      </c>
      <c r="DK989" s="195"/>
      <c r="DL989" s="14" t="str">
        <f>IFERROR(#REF!-AP989,"")</f>
        <v/>
      </c>
      <c r="DM989" s="195"/>
      <c r="DN989" s="274" t="str">
        <f>IFERROR(#REF!-M989,"")</f>
        <v/>
      </c>
      <c r="DO989" s="186" t="e">
        <f>IF(#REF!&gt;AQ989,0,1)</f>
        <v>#REF!</v>
      </c>
      <c r="DP989" s="186">
        <f t="shared" si="177"/>
        <v>1</v>
      </c>
      <c r="DQ989" s="186">
        <f t="shared" si="178"/>
        <v>1</v>
      </c>
    </row>
    <row r="990" spans="1:121" ht="20.25" hidden="1" customHeight="1" x14ac:dyDescent="0.2">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165"/>
        <v/>
      </c>
      <c r="AO990" s="271" t="str">
        <f t="shared" si="166"/>
        <v/>
      </c>
      <c r="AP990" s="218"/>
      <c r="AQ990" s="219"/>
      <c r="AR990" s="217" t="str">
        <f t="shared" si="167"/>
        <v/>
      </c>
      <c r="AS990" s="217" t="str">
        <f t="shared" si="168"/>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217"/>
      <c r="CA990" s="217"/>
      <c r="CB990" s="217"/>
      <c r="CC990" s="217"/>
      <c r="CD990" s="217"/>
      <c r="CE990" s="217"/>
      <c r="CF990" s="186"/>
      <c r="CG990" s="186" t="str">
        <f t="shared" si="169"/>
        <v/>
      </c>
      <c r="CH990" s="101"/>
      <c r="CI990" s="101"/>
      <c r="CJ990" s="101"/>
      <c r="CK990" s="101"/>
      <c r="CL990" s="101"/>
      <c r="CM990" s="101"/>
      <c r="CN990" s="101"/>
      <c r="CO990" s="101"/>
      <c r="CP990" s="220" t="str">
        <f>IFERROR(ROUND((SUM(#REF!)),0),"")</f>
        <v/>
      </c>
      <c r="CQ990" s="216"/>
      <c r="CR990" s="222"/>
      <c r="CS990" s="198"/>
      <c r="CT990" s="198"/>
      <c r="CU990" s="198"/>
      <c r="CV990" s="198"/>
      <c r="CW990" s="222"/>
      <c r="CX990" s="272"/>
      <c r="CY990" s="272"/>
      <c r="CZ990" s="272"/>
      <c r="DA990" s="272"/>
      <c r="DB990" s="272"/>
      <c r="DC990" s="272"/>
      <c r="DD990" s="230" t="str">
        <f t="shared" si="170"/>
        <v/>
      </c>
      <c r="DE990" s="273">
        <f t="shared" si="171"/>
        <v>0</v>
      </c>
      <c r="DF990" s="14">
        <f t="shared" si="172"/>
        <v>0</v>
      </c>
      <c r="DG990" s="148" t="str">
        <f t="shared" si="173"/>
        <v/>
      </c>
      <c r="DH990" s="148" t="str">
        <f t="shared" si="174"/>
        <v/>
      </c>
      <c r="DI990" s="273" t="str">
        <f t="shared" si="175"/>
        <v/>
      </c>
      <c r="DJ990" s="264" t="str">
        <f t="shared" si="176"/>
        <v/>
      </c>
      <c r="DK990" s="195"/>
      <c r="DL990" s="14" t="str">
        <f>IFERROR(#REF!-AP990,"")</f>
        <v/>
      </c>
      <c r="DM990" s="195"/>
      <c r="DN990" s="274" t="str">
        <f>IFERROR(#REF!-M990,"")</f>
        <v/>
      </c>
      <c r="DO990" s="186" t="e">
        <f>IF(#REF!&gt;AQ990,0,1)</f>
        <v>#REF!</v>
      </c>
      <c r="DP990" s="186">
        <f t="shared" si="177"/>
        <v>1</v>
      </c>
      <c r="DQ990" s="186">
        <f t="shared" si="178"/>
        <v>1</v>
      </c>
    </row>
    <row r="991" spans="1:121" ht="20.25" hidden="1" customHeight="1" x14ac:dyDescent="0.2">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165"/>
        <v/>
      </c>
      <c r="AO991" s="271" t="str">
        <f t="shared" si="166"/>
        <v/>
      </c>
      <c r="AP991" s="218"/>
      <c r="AQ991" s="219"/>
      <c r="AR991" s="217" t="str">
        <f t="shared" si="167"/>
        <v/>
      </c>
      <c r="AS991" s="217" t="str">
        <f t="shared" si="168"/>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217"/>
      <c r="CA991" s="217"/>
      <c r="CB991" s="217"/>
      <c r="CC991" s="217"/>
      <c r="CD991" s="217"/>
      <c r="CE991" s="217"/>
      <c r="CF991" s="186"/>
      <c r="CG991" s="186" t="str">
        <f t="shared" si="169"/>
        <v/>
      </c>
      <c r="CH991" s="101"/>
      <c r="CI991" s="101"/>
      <c r="CJ991" s="101"/>
      <c r="CK991" s="101"/>
      <c r="CL991" s="101"/>
      <c r="CM991" s="101"/>
      <c r="CN991" s="101"/>
      <c r="CO991" s="101"/>
      <c r="CP991" s="220" t="str">
        <f>IFERROR(ROUND((SUM(#REF!)),0),"")</f>
        <v/>
      </c>
      <c r="CQ991" s="216"/>
      <c r="CR991" s="222"/>
      <c r="CS991" s="198"/>
      <c r="CT991" s="198"/>
      <c r="CU991" s="198"/>
      <c r="CV991" s="198"/>
      <c r="CW991" s="222"/>
      <c r="CX991" s="272"/>
      <c r="CY991" s="272"/>
      <c r="CZ991" s="272"/>
      <c r="DA991" s="272"/>
      <c r="DB991" s="272"/>
      <c r="DC991" s="272"/>
      <c r="DD991" s="230" t="str">
        <f t="shared" si="170"/>
        <v/>
      </c>
      <c r="DE991" s="273">
        <f t="shared" si="171"/>
        <v>0</v>
      </c>
      <c r="DF991" s="14">
        <f t="shared" si="172"/>
        <v>0</v>
      </c>
      <c r="DG991" s="148" t="str">
        <f t="shared" si="173"/>
        <v/>
      </c>
      <c r="DH991" s="148" t="str">
        <f t="shared" si="174"/>
        <v/>
      </c>
      <c r="DI991" s="273" t="str">
        <f t="shared" si="175"/>
        <v/>
      </c>
      <c r="DJ991" s="264" t="str">
        <f t="shared" si="176"/>
        <v/>
      </c>
      <c r="DK991" s="195"/>
      <c r="DL991" s="14" t="str">
        <f>IFERROR(#REF!-AP991,"")</f>
        <v/>
      </c>
      <c r="DM991" s="195"/>
      <c r="DN991" s="274" t="str">
        <f>IFERROR(#REF!-M991,"")</f>
        <v/>
      </c>
      <c r="DO991" s="186" t="e">
        <f>IF(#REF!&gt;AQ991,0,1)</f>
        <v>#REF!</v>
      </c>
      <c r="DP991" s="186">
        <f t="shared" si="177"/>
        <v>1</v>
      </c>
      <c r="DQ991" s="186">
        <f t="shared" si="178"/>
        <v>1</v>
      </c>
    </row>
    <row r="992" spans="1:121" ht="20.25" hidden="1" customHeight="1" x14ac:dyDescent="0.2">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165"/>
        <v/>
      </c>
      <c r="AO992" s="271" t="str">
        <f t="shared" si="166"/>
        <v/>
      </c>
      <c r="AP992" s="218"/>
      <c r="AQ992" s="219"/>
      <c r="AR992" s="217" t="str">
        <f t="shared" si="167"/>
        <v/>
      </c>
      <c r="AS992" s="217" t="str">
        <f t="shared" si="168"/>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217"/>
      <c r="CA992" s="217"/>
      <c r="CB992" s="217"/>
      <c r="CC992" s="217"/>
      <c r="CD992" s="217"/>
      <c r="CE992" s="217"/>
      <c r="CF992" s="186"/>
      <c r="CG992" s="186" t="str">
        <f t="shared" si="169"/>
        <v/>
      </c>
      <c r="CH992" s="101"/>
      <c r="CI992" s="101"/>
      <c r="CJ992" s="101"/>
      <c r="CK992" s="101"/>
      <c r="CL992" s="101"/>
      <c r="CM992" s="101"/>
      <c r="CN992" s="101"/>
      <c r="CO992" s="101"/>
      <c r="CP992" s="220" t="str">
        <f>IFERROR(ROUND((SUM(#REF!)),0),"")</f>
        <v/>
      </c>
      <c r="CQ992" s="216"/>
      <c r="CR992" s="222"/>
      <c r="CS992" s="198"/>
      <c r="CT992" s="198"/>
      <c r="CU992" s="198"/>
      <c r="CV992" s="198"/>
      <c r="CW992" s="222"/>
      <c r="CX992" s="272"/>
      <c r="CY992" s="272"/>
      <c r="CZ992" s="272"/>
      <c r="DA992" s="272"/>
      <c r="DB992" s="272"/>
      <c r="DC992" s="272"/>
      <c r="DD992" s="230" t="str">
        <f t="shared" si="170"/>
        <v/>
      </c>
      <c r="DE992" s="273">
        <f t="shared" si="171"/>
        <v>0</v>
      </c>
      <c r="DF992" s="14">
        <f t="shared" si="172"/>
        <v>0</v>
      </c>
      <c r="DG992" s="148" t="str">
        <f t="shared" si="173"/>
        <v/>
      </c>
      <c r="DH992" s="148" t="str">
        <f t="shared" si="174"/>
        <v/>
      </c>
      <c r="DI992" s="273" t="str">
        <f t="shared" si="175"/>
        <v/>
      </c>
      <c r="DJ992" s="264" t="str">
        <f t="shared" si="176"/>
        <v/>
      </c>
      <c r="DK992" s="195"/>
      <c r="DL992" s="14" t="str">
        <f>IFERROR(#REF!-AP992,"")</f>
        <v/>
      </c>
      <c r="DM992" s="195"/>
      <c r="DN992" s="274" t="str">
        <f>IFERROR(#REF!-M992,"")</f>
        <v/>
      </c>
      <c r="DO992" s="186" t="e">
        <f>IF(#REF!&gt;AQ992,0,1)</f>
        <v>#REF!</v>
      </c>
      <c r="DP992" s="186">
        <f t="shared" si="177"/>
        <v>1</v>
      </c>
      <c r="DQ992" s="186">
        <f t="shared" si="178"/>
        <v>1</v>
      </c>
    </row>
    <row r="993" spans="1:121" ht="20.25" hidden="1" customHeight="1" x14ac:dyDescent="0.2">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165"/>
        <v/>
      </c>
      <c r="AO993" s="271" t="str">
        <f t="shared" si="166"/>
        <v/>
      </c>
      <c r="AP993" s="218"/>
      <c r="AQ993" s="219"/>
      <c r="AR993" s="217" t="str">
        <f t="shared" si="167"/>
        <v/>
      </c>
      <c r="AS993" s="217" t="str">
        <f t="shared" si="168"/>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217"/>
      <c r="CA993" s="217"/>
      <c r="CB993" s="217"/>
      <c r="CC993" s="217"/>
      <c r="CD993" s="217"/>
      <c r="CE993" s="217"/>
      <c r="CF993" s="186"/>
      <c r="CG993" s="186" t="str">
        <f t="shared" si="169"/>
        <v/>
      </c>
      <c r="CH993" s="101"/>
      <c r="CI993" s="101"/>
      <c r="CJ993" s="101"/>
      <c r="CK993" s="101"/>
      <c r="CL993" s="101"/>
      <c r="CM993" s="101"/>
      <c r="CN993" s="101"/>
      <c r="CO993" s="101"/>
      <c r="CP993" s="220" t="str">
        <f>IFERROR(ROUND((SUM(#REF!)),0),"")</f>
        <v/>
      </c>
      <c r="CQ993" s="216"/>
      <c r="CR993" s="222"/>
      <c r="CS993" s="198"/>
      <c r="CT993" s="198"/>
      <c r="CU993" s="198"/>
      <c r="CV993" s="198"/>
      <c r="CW993" s="222"/>
      <c r="CX993" s="272"/>
      <c r="CY993" s="272"/>
      <c r="CZ993" s="272"/>
      <c r="DA993" s="272"/>
      <c r="DB993" s="272"/>
      <c r="DC993" s="272"/>
      <c r="DD993" s="230" t="str">
        <f t="shared" si="170"/>
        <v/>
      </c>
      <c r="DE993" s="273">
        <f t="shared" si="171"/>
        <v>0</v>
      </c>
      <c r="DF993" s="14">
        <f t="shared" si="172"/>
        <v>0</v>
      </c>
      <c r="DG993" s="148" t="str">
        <f t="shared" si="173"/>
        <v/>
      </c>
      <c r="DH993" s="148" t="str">
        <f t="shared" si="174"/>
        <v/>
      </c>
      <c r="DI993" s="273" t="str">
        <f t="shared" si="175"/>
        <v/>
      </c>
      <c r="DJ993" s="264" t="str">
        <f t="shared" si="176"/>
        <v/>
      </c>
      <c r="DK993" s="195"/>
      <c r="DL993" s="14" t="str">
        <f>IFERROR(#REF!-AP993,"")</f>
        <v/>
      </c>
      <c r="DM993" s="195"/>
      <c r="DN993" s="274" t="str">
        <f>IFERROR(#REF!-M993,"")</f>
        <v/>
      </c>
      <c r="DO993" s="186" t="e">
        <f>IF(#REF!&gt;AQ993,0,1)</f>
        <v>#REF!</v>
      </c>
      <c r="DP993" s="186">
        <f t="shared" si="177"/>
        <v>1</v>
      </c>
      <c r="DQ993" s="186">
        <f t="shared" si="178"/>
        <v>1</v>
      </c>
    </row>
    <row r="994" spans="1:121" ht="20.25" hidden="1" customHeight="1" x14ac:dyDescent="0.2">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165"/>
        <v/>
      </c>
      <c r="AO994" s="271" t="str">
        <f t="shared" si="166"/>
        <v/>
      </c>
      <c r="AP994" s="218"/>
      <c r="AQ994" s="219"/>
      <c r="AR994" s="217" t="str">
        <f t="shared" si="167"/>
        <v/>
      </c>
      <c r="AS994" s="217" t="str">
        <f t="shared" si="168"/>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217"/>
      <c r="CA994" s="217"/>
      <c r="CB994" s="217"/>
      <c r="CC994" s="217"/>
      <c r="CD994" s="217"/>
      <c r="CE994" s="217"/>
      <c r="CF994" s="186"/>
      <c r="CG994" s="186" t="str">
        <f t="shared" si="169"/>
        <v/>
      </c>
      <c r="CH994" s="101"/>
      <c r="CI994" s="101"/>
      <c r="CJ994" s="101"/>
      <c r="CK994" s="101"/>
      <c r="CL994" s="101"/>
      <c r="CM994" s="101"/>
      <c r="CN994" s="101"/>
      <c r="CO994" s="101"/>
      <c r="CP994" s="220" t="str">
        <f>IFERROR(ROUND((SUM(#REF!)),0),"")</f>
        <v/>
      </c>
      <c r="CQ994" s="216"/>
      <c r="CR994" s="222"/>
      <c r="CS994" s="198"/>
      <c r="CT994" s="198"/>
      <c r="CU994" s="198"/>
      <c r="CV994" s="198"/>
      <c r="CW994" s="222"/>
      <c r="CX994" s="272"/>
      <c r="CY994" s="272"/>
      <c r="CZ994" s="272"/>
      <c r="DA994" s="272"/>
      <c r="DB994" s="272"/>
      <c r="DC994" s="272"/>
      <c r="DD994" s="230" t="str">
        <f t="shared" si="170"/>
        <v/>
      </c>
      <c r="DE994" s="273">
        <f t="shared" si="171"/>
        <v>0</v>
      </c>
      <c r="DF994" s="14">
        <f t="shared" si="172"/>
        <v>0</v>
      </c>
      <c r="DG994" s="148" t="str">
        <f t="shared" si="173"/>
        <v/>
      </c>
      <c r="DH994" s="148" t="str">
        <f t="shared" si="174"/>
        <v/>
      </c>
      <c r="DI994" s="273" t="str">
        <f t="shared" si="175"/>
        <v/>
      </c>
      <c r="DJ994" s="264" t="str">
        <f t="shared" si="176"/>
        <v/>
      </c>
      <c r="DK994" s="195"/>
      <c r="DL994" s="14" t="str">
        <f>IFERROR(#REF!-AP994,"")</f>
        <v/>
      </c>
      <c r="DM994" s="195"/>
      <c r="DN994" s="274" t="str">
        <f>IFERROR(#REF!-M994,"")</f>
        <v/>
      </c>
      <c r="DO994" s="186" t="e">
        <f>IF(#REF!&gt;AQ994,0,1)</f>
        <v>#REF!</v>
      </c>
      <c r="DP994" s="186">
        <f t="shared" si="177"/>
        <v>1</v>
      </c>
      <c r="DQ994" s="186">
        <f t="shared" si="178"/>
        <v>1</v>
      </c>
    </row>
    <row r="995" spans="1:121" ht="20.25" hidden="1" customHeight="1" x14ac:dyDescent="0.2">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165"/>
        <v/>
      </c>
      <c r="AO995" s="271" t="str">
        <f t="shared" si="166"/>
        <v/>
      </c>
      <c r="AP995" s="218"/>
      <c r="AQ995" s="219"/>
      <c r="AR995" s="217" t="str">
        <f t="shared" si="167"/>
        <v/>
      </c>
      <c r="AS995" s="217" t="str">
        <f t="shared" si="168"/>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217"/>
      <c r="CA995" s="217"/>
      <c r="CB995" s="217"/>
      <c r="CC995" s="217"/>
      <c r="CD995" s="217"/>
      <c r="CE995" s="217"/>
      <c r="CF995" s="186"/>
      <c r="CG995" s="186" t="str">
        <f t="shared" si="169"/>
        <v/>
      </c>
      <c r="CH995" s="101"/>
      <c r="CI995" s="101"/>
      <c r="CJ995" s="101"/>
      <c r="CK995" s="101"/>
      <c r="CL995" s="101"/>
      <c r="CM995" s="101"/>
      <c r="CN995" s="101"/>
      <c r="CO995" s="101"/>
      <c r="CP995" s="220" t="str">
        <f>IFERROR(ROUND((SUM(#REF!)),0),"")</f>
        <v/>
      </c>
      <c r="CQ995" s="216"/>
      <c r="CR995" s="222"/>
      <c r="CS995" s="198"/>
      <c r="CT995" s="198"/>
      <c r="CU995" s="198"/>
      <c r="CV995" s="198"/>
      <c r="CW995" s="222"/>
      <c r="CX995" s="272"/>
      <c r="CY995" s="272"/>
      <c r="CZ995" s="272"/>
      <c r="DA995" s="272"/>
      <c r="DB995" s="272"/>
      <c r="DC995" s="272"/>
      <c r="DD995" s="230" t="str">
        <f t="shared" si="170"/>
        <v/>
      </c>
      <c r="DE995" s="273">
        <f t="shared" si="171"/>
        <v>0</v>
      </c>
      <c r="DF995" s="14">
        <f t="shared" si="172"/>
        <v>0</v>
      </c>
      <c r="DG995" s="148" t="str">
        <f t="shared" si="173"/>
        <v/>
      </c>
      <c r="DH995" s="148" t="str">
        <f t="shared" si="174"/>
        <v/>
      </c>
      <c r="DI995" s="273" t="str">
        <f t="shared" si="175"/>
        <v/>
      </c>
      <c r="DJ995" s="264" t="str">
        <f t="shared" si="176"/>
        <v/>
      </c>
      <c r="DK995" s="195"/>
      <c r="DL995" s="14" t="str">
        <f>IFERROR(#REF!-AP995,"")</f>
        <v/>
      </c>
      <c r="DM995" s="195"/>
      <c r="DN995" s="274" t="str">
        <f>IFERROR(#REF!-M995,"")</f>
        <v/>
      </c>
      <c r="DO995" s="186" t="e">
        <f>IF(#REF!&gt;AQ995,0,1)</f>
        <v>#REF!</v>
      </c>
      <c r="DP995" s="186">
        <f t="shared" si="177"/>
        <v>1</v>
      </c>
      <c r="DQ995" s="186">
        <f t="shared" si="178"/>
        <v>1</v>
      </c>
    </row>
    <row r="996" spans="1:121" ht="20.25" hidden="1" customHeight="1" x14ac:dyDescent="0.2">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165"/>
        <v/>
      </c>
      <c r="AO996" s="271" t="str">
        <f t="shared" si="166"/>
        <v/>
      </c>
      <c r="AP996" s="218"/>
      <c r="AQ996" s="219"/>
      <c r="AR996" s="217" t="str">
        <f t="shared" si="167"/>
        <v/>
      </c>
      <c r="AS996" s="217" t="str">
        <f t="shared" si="168"/>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217"/>
      <c r="CA996" s="217"/>
      <c r="CB996" s="217"/>
      <c r="CC996" s="217"/>
      <c r="CD996" s="217"/>
      <c r="CE996" s="217"/>
      <c r="CF996" s="186"/>
      <c r="CG996" s="186" t="str">
        <f t="shared" si="169"/>
        <v/>
      </c>
      <c r="CH996" s="101"/>
      <c r="CI996" s="101"/>
      <c r="CJ996" s="101"/>
      <c r="CK996" s="101"/>
      <c r="CL996" s="101"/>
      <c r="CM996" s="101"/>
      <c r="CN996" s="101"/>
      <c r="CO996" s="101"/>
      <c r="CP996" s="220" t="str">
        <f>IFERROR(ROUND((SUM(#REF!)),0),"")</f>
        <v/>
      </c>
      <c r="CQ996" s="216"/>
      <c r="CR996" s="222"/>
      <c r="CS996" s="198"/>
      <c r="CT996" s="198"/>
      <c r="CU996" s="198"/>
      <c r="CV996" s="198"/>
      <c r="CW996" s="222"/>
      <c r="CX996" s="272"/>
      <c r="CY996" s="272"/>
      <c r="CZ996" s="272"/>
      <c r="DA996" s="272"/>
      <c r="DB996" s="272"/>
      <c r="DC996" s="272"/>
      <c r="DD996" s="230" t="str">
        <f t="shared" si="170"/>
        <v/>
      </c>
      <c r="DE996" s="273">
        <f t="shared" si="171"/>
        <v>0</v>
      </c>
      <c r="DF996" s="14">
        <f t="shared" si="172"/>
        <v>0</v>
      </c>
      <c r="DG996" s="148" t="str">
        <f t="shared" si="173"/>
        <v/>
      </c>
      <c r="DH996" s="148" t="str">
        <f t="shared" si="174"/>
        <v/>
      </c>
      <c r="DI996" s="273" t="str">
        <f t="shared" si="175"/>
        <v/>
      </c>
      <c r="DJ996" s="264" t="str">
        <f t="shared" si="176"/>
        <v/>
      </c>
      <c r="DK996" s="195"/>
      <c r="DL996" s="14" t="str">
        <f>IFERROR(#REF!-AP996,"")</f>
        <v/>
      </c>
      <c r="DM996" s="195"/>
      <c r="DN996" s="274" t="str">
        <f>IFERROR(#REF!-M996,"")</f>
        <v/>
      </c>
      <c r="DO996" s="186" t="e">
        <f>IF(#REF!&gt;AQ996,0,1)</f>
        <v>#REF!</v>
      </c>
      <c r="DP996" s="186">
        <f t="shared" si="177"/>
        <v>1</v>
      </c>
      <c r="DQ996" s="186">
        <f t="shared" si="178"/>
        <v>1</v>
      </c>
    </row>
    <row r="997" spans="1:121" ht="20.25" hidden="1" customHeight="1" x14ac:dyDescent="0.2">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165"/>
        <v/>
      </c>
      <c r="AO997" s="271" t="str">
        <f t="shared" si="166"/>
        <v/>
      </c>
      <c r="AP997" s="218"/>
      <c r="AQ997" s="219"/>
      <c r="AR997" s="217" t="str">
        <f t="shared" si="167"/>
        <v/>
      </c>
      <c r="AS997" s="217" t="str">
        <f t="shared" si="168"/>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217"/>
      <c r="CA997" s="217"/>
      <c r="CB997" s="217"/>
      <c r="CC997" s="217"/>
      <c r="CD997" s="217"/>
      <c r="CE997" s="217"/>
      <c r="CF997" s="186"/>
      <c r="CG997" s="186" t="str">
        <f t="shared" si="169"/>
        <v/>
      </c>
      <c r="CH997" s="101"/>
      <c r="CI997" s="101"/>
      <c r="CJ997" s="101"/>
      <c r="CK997" s="101"/>
      <c r="CL997" s="101"/>
      <c r="CM997" s="101"/>
      <c r="CN997" s="101"/>
      <c r="CO997" s="101"/>
      <c r="CP997" s="220" t="str">
        <f>IFERROR(ROUND((SUM(#REF!)),0),"")</f>
        <v/>
      </c>
      <c r="CQ997" s="216"/>
      <c r="CR997" s="222"/>
      <c r="CS997" s="198"/>
      <c r="CT997" s="198"/>
      <c r="CU997" s="198"/>
      <c r="CV997" s="198"/>
      <c r="CW997" s="222"/>
      <c r="CX997" s="272"/>
      <c r="CY997" s="272"/>
      <c r="CZ997" s="272"/>
      <c r="DA997" s="272"/>
      <c r="DB997" s="272"/>
      <c r="DC997" s="272"/>
      <c r="DD997" s="230" t="str">
        <f t="shared" si="170"/>
        <v/>
      </c>
      <c r="DE997" s="273">
        <f t="shared" si="171"/>
        <v>0</v>
      </c>
      <c r="DF997" s="14">
        <f t="shared" si="172"/>
        <v>0</v>
      </c>
      <c r="DG997" s="148" t="str">
        <f t="shared" si="173"/>
        <v/>
      </c>
      <c r="DH997" s="148" t="str">
        <f t="shared" si="174"/>
        <v/>
      </c>
      <c r="DI997" s="273" t="str">
        <f t="shared" si="175"/>
        <v/>
      </c>
      <c r="DJ997" s="264" t="str">
        <f t="shared" si="176"/>
        <v/>
      </c>
      <c r="DK997" s="195"/>
      <c r="DL997" s="14" t="str">
        <f>IFERROR(#REF!-AP997,"")</f>
        <v/>
      </c>
      <c r="DM997" s="195"/>
      <c r="DN997" s="274" t="str">
        <f>IFERROR(#REF!-M997,"")</f>
        <v/>
      </c>
      <c r="DO997" s="186" t="e">
        <f>IF(#REF!&gt;AQ997,0,1)</f>
        <v>#REF!</v>
      </c>
      <c r="DP997" s="186">
        <f t="shared" si="177"/>
        <v>1</v>
      </c>
      <c r="DQ997" s="186">
        <f t="shared" si="178"/>
        <v>1</v>
      </c>
    </row>
    <row r="998" spans="1:121" ht="20.25" hidden="1" customHeight="1" x14ac:dyDescent="0.2">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165"/>
        <v/>
      </c>
      <c r="AO998" s="271" t="str">
        <f t="shared" si="166"/>
        <v/>
      </c>
      <c r="AP998" s="218"/>
      <c r="AQ998" s="219"/>
      <c r="AR998" s="217" t="str">
        <f t="shared" si="167"/>
        <v/>
      </c>
      <c r="AS998" s="217" t="str">
        <f t="shared" si="168"/>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217"/>
      <c r="CA998" s="217"/>
      <c r="CB998" s="217"/>
      <c r="CC998" s="217"/>
      <c r="CD998" s="217"/>
      <c r="CE998" s="217"/>
      <c r="CF998" s="186"/>
      <c r="CG998" s="186" t="str">
        <f t="shared" si="169"/>
        <v/>
      </c>
      <c r="CH998" s="101"/>
      <c r="CI998" s="101"/>
      <c r="CJ998" s="101"/>
      <c r="CK998" s="101"/>
      <c r="CL998" s="101"/>
      <c r="CM998" s="101"/>
      <c r="CN998" s="101"/>
      <c r="CO998" s="101"/>
      <c r="CP998" s="220" t="str">
        <f>IFERROR(ROUND((SUM(#REF!)),0),"")</f>
        <v/>
      </c>
      <c r="CQ998" s="216"/>
      <c r="CR998" s="222"/>
      <c r="CS998" s="198"/>
      <c r="CT998" s="198"/>
      <c r="CU998" s="198"/>
      <c r="CV998" s="198"/>
      <c r="CW998" s="222"/>
      <c r="CX998" s="272"/>
      <c r="CY998" s="272"/>
      <c r="CZ998" s="272"/>
      <c r="DA998" s="272"/>
      <c r="DB998" s="272"/>
      <c r="DC998" s="272"/>
      <c r="DD998" s="230" t="str">
        <f t="shared" si="170"/>
        <v/>
      </c>
      <c r="DE998" s="273">
        <f t="shared" si="171"/>
        <v>0</v>
      </c>
      <c r="DF998" s="14">
        <f t="shared" si="172"/>
        <v>0</v>
      </c>
      <c r="DG998" s="148" t="str">
        <f t="shared" si="173"/>
        <v/>
      </c>
      <c r="DH998" s="148" t="str">
        <f t="shared" si="174"/>
        <v/>
      </c>
      <c r="DI998" s="273" t="str">
        <f t="shared" si="175"/>
        <v/>
      </c>
      <c r="DJ998" s="264" t="str">
        <f t="shared" si="176"/>
        <v/>
      </c>
      <c r="DK998" s="195"/>
      <c r="DL998" s="14" t="str">
        <f>IFERROR(#REF!-AP998,"")</f>
        <v/>
      </c>
      <c r="DM998" s="195"/>
      <c r="DN998" s="274" t="str">
        <f>IFERROR(#REF!-M998,"")</f>
        <v/>
      </c>
      <c r="DO998" s="186" t="e">
        <f>IF(#REF!&gt;AQ998,0,1)</f>
        <v>#REF!</v>
      </c>
      <c r="DP998" s="186">
        <f t="shared" si="177"/>
        <v>1</v>
      </c>
      <c r="DQ998" s="186">
        <f t="shared" si="178"/>
        <v>1</v>
      </c>
    </row>
    <row r="999" spans="1:121" ht="20.25" hidden="1" customHeight="1" x14ac:dyDescent="0.2">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165"/>
        <v/>
      </c>
      <c r="AO999" s="271" t="str">
        <f t="shared" si="166"/>
        <v/>
      </c>
      <c r="AP999" s="218"/>
      <c r="AQ999" s="219"/>
      <c r="AR999" s="217" t="str">
        <f t="shared" si="167"/>
        <v/>
      </c>
      <c r="AS999" s="217" t="str">
        <f t="shared" si="168"/>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217"/>
      <c r="CA999" s="217"/>
      <c r="CB999" s="217"/>
      <c r="CC999" s="217"/>
      <c r="CD999" s="217"/>
      <c r="CE999" s="217"/>
      <c r="CF999" s="186"/>
      <c r="CG999" s="186" t="str">
        <f t="shared" si="169"/>
        <v/>
      </c>
      <c r="CH999" s="101"/>
      <c r="CI999" s="101"/>
      <c r="CJ999" s="101"/>
      <c r="CK999" s="101"/>
      <c r="CL999" s="101"/>
      <c r="CM999" s="101"/>
      <c r="CN999" s="101"/>
      <c r="CO999" s="101"/>
      <c r="CP999" s="220" t="str">
        <f>IFERROR(ROUND((SUM(#REF!)),0),"")</f>
        <v/>
      </c>
      <c r="CQ999" s="216"/>
      <c r="CR999" s="222"/>
      <c r="CS999" s="198"/>
      <c r="CT999" s="198"/>
      <c r="CU999" s="198"/>
      <c r="CV999" s="198"/>
      <c r="CW999" s="222"/>
      <c r="CX999" s="272"/>
      <c r="CY999" s="272"/>
      <c r="CZ999" s="272"/>
      <c r="DA999" s="272"/>
      <c r="DB999" s="272"/>
      <c r="DC999" s="272"/>
      <c r="DD999" s="230" t="str">
        <f t="shared" si="170"/>
        <v/>
      </c>
      <c r="DE999" s="273">
        <f t="shared" si="171"/>
        <v>0</v>
      </c>
      <c r="DF999" s="14">
        <f t="shared" si="172"/>
        <v>0</v>
      </c>
      <c r="DG999" s="148" t="str">
        <f t="shared" si="173"/>
        <v/>
      </c>
      <c r="DH999" s="148" t="str">
        <f t="shared" si="174"/>
        <v/>
      </c>
      <c r="DI999" s="273" t="str">
        <f t="shared" si="175"/>
        <v/>
      </c>
      <c r="DJ999" s="264" t="str">
        <f t="shared" si="176"/>
        <v/>
      </c>
      <c r="DK999" s="195"/>
      <c r="DL999" s="14" t="str">
        <f>IFERROR(#REF!-AP999,"")</f>
        <v/>
      </c>
      <c r="DM999" s="195"/>
      <c r="DN999" s="274" t="str">
        <f>IFERROR(#REF!-M999,"")</f>
        <v/>
      </c>
      <c r="DO999" s="186" t="e">
        <f>IF(#REF!&gt;AQ999,0,1)</f>
        <v>#REF!</v>
      </c>
      <c r="DP999" s="186">
        <f t="shared" si="177"/>
        <v>1</v>
      </c>
      <c r="DQ999" s="186">
        <f t="shared" si="178"/>
        <v>1</v>
      </c>
    </row>
    <row r="1000" spans="1:121" ht="20.25" hidden="1" customHeight="1" x14ac:dyDescent="0.2">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165"/>
        <v/>
      </c>
      <c r="AO1000" s="271" t="str">
        <f t="shared" si="166"/>
        <v/>
      </c>
      <c r="AP1000" s="218"/>
      <c r="AQ1000" s="219"/>
      <c r="AR1000" s="217" t="str">
        <f t="shared" si="167"/>
        <v/>
      </c>
      <c r="AS1000" s="217" t="str">
        <f t="shared" si="168"/>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217"/>
      <c r="CA1000" s="217"/>
      <c r="CB1000" s="217"/>
      <c r="CC1000" s="217"/>
      <c r="CD1000" s="217"/>
      <c r="CE1000" s="217"/>
      <c r="CF1000" s="186"/>
      <c r="CG1000" s="186" t="str">
        <f t="shared" si="169"/>
        <v/>
      </c>
      <c r="CH1000" s="101"/>
      <c r="CI1000" s="101"/>
      <c r="CJ1000" s="101"/>
      <c r="CK1000" s="101"/>
      <c r="CL1000" s="101"/>
      <c r="CM1000" s="101"/>
      <c r="CN1000" s="101"/>
      <c r="CO1000" s="101"/>
      <c r="CP1000" s="220" t="str">
        <f>IFERROR(ROUND((SUM(#REF!)),0),"")</f>
        <v/>
      </c>
      <c r="CQ1000" s="216"/>
      <c r="CR1000" s="222"/>
      <c r="CS1000" s="198"/>
      <c r="CT1000" s="198"/>
      <c r="CU1000" s="198"/>
      <c r="CV1000" s="198"/>
      <c r="CW1000" s="222"/>
      <c r="CX1000" s="272"/>
      <c r="CY1000" s="272"/>
      <c r="CZ1000" s="272"/>
      <c r="DA1000" s="272"/>
      <c r="DB1000" s="272"/>
      <c r="DC1000" s="272"/>
      <c r="DD1000" s="230" t="str">
        <f t="shared" si="170"/>
        <v/>
      </c>
      <c r="DE1000" s="273">
        <f t="shared" si="171"/>
        <v>0</v>
      </c>
      <c r="DF1000" s="14">
        <f t="shared" si="172"/>
        <v>0</v>
      </c>
      <c r="DG1000" s="148" t="str">
        <f t="shared" si="173"/>
        <v/>
      </c>
      <c r="DH1000" s="148" t="str">
        <f t="shared" si="174"/>
        <v/>
      </c>
      <c r="DI1000" s="273" t="str">
        <f t="shared" si="175"/>
        <v/>
      </c>
      <c r="DJ1000" s="264" t="str">
        <f t="shared" si="176"/>
        <v/>
      </c>
      <c r="DK1000" s="195"/>
      <c r="DL1000" s="14" t="str">
        <f>IFERROR(#REF!-AP1000,"")</f>
        <v/>
      </c>
      <c r="DM1000" s="195"/>
      <c r="DN1000" s="274" t="str">
        <f>IFERROR(#REF!-M1000,"")</f>
        <v/>
      </c>
      <c r="DO1000" s="186" t="e">
        <f>IF(#REF!&gt;AQ1000,0,1)</f>
        <v>#REF!</v>
      </c>
      <c r="DP1000" s="186">
        <f t="shared" si="177"/>
        <v>1</v>
      </c>
      <c r="DQ1000" s="186">
        <f t="shared" si="178"/>
        <v>1</v>
      </c>
    </row>
    <row r="1001" spans="1:121" ht="20.25" hidden="1" customHeight="1" x14ac:dyDescent="0.2">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165"/>
        <v/>
      </c>
      <c r="AO1001" s="271" t="str">
        <f t="shared" si="166"/>
        <v/>
      </c>
      <c r="AP1001" s="218"/>
      <c r="AQ1001" s="219"/>
      <c r="AR1001" s="217" t="str">
        <f t="shared" si="167"/>
        <v/>
      </c>
      <c r="AS1001" s="217" t="str">
        <f t="shared" si="168"/>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217"/>
      <c r="CA1001" s="217"/>
      <c r="CB1001" s="217"/>
      <c r="CC1001" s="217"/>
      <c r="CD1001" s="217"/>
      <c r="CE1001" s="217"/>
      <c r="CF1001" s="186"/>
      <c r="CG1001" s="186" t="str">
        <f t="shared" si="169"/>
        <v/>
      </c>
      <c r="CH1001" s="101"/>
      <c r="CI1001" s="101"/>
      <c r="CJ1001" s="101"/>
      <c r="CK1001" s="101"/>
      <c r="CL1001" s="101"/>
      <c r="CM1001" s="101"/>
      <c r="CN1001" s="101"/>
      <c r="CO1001" s="101"/>
      <c r="CP1001" s="220" t="str">
        <f>IFERROR(ROUND((SUM(#REF!)),0),"")</f>
        <v/>
      </c>
      <c r="CQ1001" s="216"/>
      <c r="CR1001" s="222"/>
      <c r="CS1001" s="198"/>
      <c r="CT1001" s="198"/>
      <c r="CU1001" s="198"/>
      <c r="CV1001" s="198"/>
      <c r="CW1001" s="222"/>
      <c r="CX1001" s="272"/>
      <c r="CY1001" s="272"/>
      <c r="CZ1001" s="272"/>
      <c r="DA1001" s="272"/>
      <c r="DB1001" s="272"/>
      <c r="DC1001" s="272"/>
      <c r="DD1001" s="230" t="str">
        <f t="shared" si="170"/>
        <v/>
      </c>
      <c r="DE1001" s="273">
        <f t="shared" si="171"/>
        <v>0</v>
      </c>
      <c r="DF1001" s="14">
        <f t="shared" si="172"/>
        <v>0</v>
      </c>
      <c r="DG1001" s="148" t="str">
        <f t="shared" si="173"/>
        <v/>
      </c>
      <c r="DH1001" s="148" t="str">
        <f t="shared" si="174"/>
        <v/>
      </c>
      <c r="DI1001" s="273" t="str">
        <f t="shared" si="175"/>
        <v/>
      </c>
      <c r="DJ1001" s="264" t="str">
        <f t="shared" si="176"/>
        <v/>
      </c>
      <c r="DK1001" s="195"/>
      <c r="DL1001" s="14" t="str">
        <f>IFERROR(#REF!-AP1001,"")</f>
        <v/>
      </c>
      <c r="DM1001" s="195"/>
      <c r="DN1001" s="274" t="str">
        <f>IFERROR(#REF!-M1001,"")</f>
        <v/>
      </c>
      <c r="DO1001" s="186" t="e">
        <f>IF(#REF!&gt;AQ1001,0,1)</f>
        <v>#REF!</v>
      </c>
      <c r="DP1001" s="186">
        <f t="shared" si="177"/>
        <v>1</v>
      </c>
      <c r="DQ1001" s="186">
        <f t="shared" si="178"/>
        <v>1</v>
      </c>
    </row>
    <row r="1002" spans="1:121" ht="20.25" hidden="1" customHeight="1" x14ac:dyDescent="0.2">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165"/>
        <v/>
      </c>
      <c r="AO1002" s="271" t="str">
        <f t="shared" si="166"/>
        <v/>
      </c>
      <c r="AP1002" s="218"/>
      <c r="AQ1002" s="219"/>
      <c r="AR1002" s="217" t="str">
        <f t="shared" si="167"/>
        <v/>
      </c>
      <c r="AS1002" s="217" t="str">
        <f t="shared" si="168"/>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217"/>
      <c r="CA1002" s="217"/>
      <c r="CB1002" s="217"/>
      <c r="CC1002" s="217"/>
      <c r="CD1002" s="217"/>
      <c r="CE1002" s="217"/>
      <c r="CF1002" s="186"/>
      <c r="CG1002" s="186" t="str">
        <f t="shared" si="169"/>
        <v/>
      </c>
      <c r="CH1002" s="101"/>
      <c r="CI1002" s="101"/>
      <c r="CJ1002" s="101"/>
      <c r="CK1002" s="101"/>
      <c r="CL1002" s="101"/>
      <c r="CM1002" s="101"/>
      <c r="CN1002" s="101"/>
      <c r="CO1002" s="101"/>
      <c r="CP1002" s="220" t="str">
        <f>IFERROR(ROUND((SUM(#REF!)),0),"")</f>
        <v/>
      </c>
      <c r="CQ1002" s="216"/>
      <c r="CR1002" s="222"/>
      <c r="CS1002" s="198"/>
      <c r="CT1002" s="198"/>
      <c r="CU1002" s="198"/>
      <c r="CV1002" s="198"/>
      <c r="CW1002" s="222"/>
      <c r="CX1002" s="272"/>
      <c r="CY1002" s="272"/>
      <c r="CZ1002" s="272"/>
      <c r="DA1002" s="272"/>
      <c r="DB1002" s="272"/>
      <c r="DC1002" s="272"/>
      <c r="DD1002" s="230" t="str">
        <f t="shared" si="170"/>
        <v/>
      </c>
      <c r="DE1002" s="273">
        <f t="shared" si="171"/>
        <v>0</v>
      </c>
      <c r="DF1002" s="14">
        <f t="shared" si="172"/>
        <v>0</v>
      </c>
      <c r="DG1002" s="148" t="str">
        <f t="shared" si="173"/>
        <v/>
      </c>
      <c r="DH1002" s="148" t="str">
        <f t="shared" si="174"/>
        <v/>
      </c>
      <c r="DI1002" s="273" t="str">
        <f t="shared" si="175"/>
        <v/>
      </c>
      <c r="DJ1002" s="264" t="str">
        <f t="shared" si="176"/>
        <v/>
      </c>
      <c r="DK1002" s="195"/>
      <c r="DL1002" s="14" t="str">
        <f>IFERROR(#REF!-AP1002,"")</f>
        <v/>
      </c>
      <c r="DM1002" s="195"/>
      <c r="DN1002" s="274" t="str">
        <f>IFERROR(#REF!-M1002,"")</f>
        <v/>
      </c>
      <c r="DO1002" s="186" t="e">
        <f>IF(#REF!&gt;AQ1002,0,1)</f>
        <v>#REF!</v>
      </c>
      <c r="DP1002" s="186">
        <f t="shared" si="177"/>
        <v>1</v>
      </c>
      <c r="DQ1002" s="186">
        <f t="shared" si="178"/>
        <v>1</v>
      </c>
    </row>
    <row r="1003" spans="1:121" ht="20.25" hidden="1" customHeight="1" x14ac:dyDescent="0.2">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165"/>
        <v/>
      </c>
      <c r="AO1003" s="271" t="str">
        <f t="shared" si="166"/>
        <v/>
      </c>
      <c r="AP1003" s="218"/>
      <c r="AQ1003" s="219"/>
      <c r="AR1003" s="217" t="str">
        <f t="shared" si="167"/>
        <v/>
      </c>
      <c r="AS1003" s="217" t="str">
        <f t="shared" si="168"/>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217"/>
      <c r="CA1003" s="217"/>
      <c r="CB1003" s="217"/>
      <c r="CC1003" s="217"/>
      <c r="CD1003" s="217"/>
      <c r="CE1003" s="217"/>
      <c r="CF1003" s="186"/>
      <c r="CG1003" s="186" t="str">
        <f t="shared" si="169"/>
        <v/>
      </c>
      <c r="CH1003" s="101"/>
      <c r="CI1003" s="101"/>
      <c r="CJ1003" s="101"/>
      <c r="CK1003" s="101"/>
      <c r="CL1003" s="101"/>
      <c r="CM1003" s="101"/>
      <c r="CN1003" s="101"/>
      <c r="CO1003" s="101"/>
      <c r="CP1003" s="220" t="str">
        <f>IFERROR(ROUND((SUM(#REF!)),0),"")</f>
        <v/>
      </c>
      <c r="CQ1003" s="216"/>
      <c r="CR1003" s="222"/>
      <c r="CS1003" s="198"/>
      <c r="CT1003" s="198"/>
      <c r="CU1003" s="198"/>
      <c r="CV1003" s="198"/>
      <c r="CW1003" s="222"/>
      <c r="CX1003" s="272"/>
      <c r="CY1003" s="272"/>
      <c r="CZ1003" s="272"/>
      <c r="DA1003" s="272"/>
      <c r="DB1003" s="272"/>
      <c r="DC1003" s="272"/>
      <c r="DD1003" s="230" t="str">
        <f t="shared" si="170"/>
        <v/>
      </c>
      <c r="DE1003" s="273">
        <f t="shared" si="171"/>
        <v>0</v>
      </c>
      <c r="DF1003" s="14">
        <f t="shared" si="172"/>
        <v>0</v>
      </c>
      <c r="DG1003" s="148" t="str">
        <f t="shared" si="173"/>
        <v/>
      </c>
      <c r="DH1003" s="148" t="str">
        <f t="shared" si="174"/>
        <v/>
      </c>
      <c r="DI1003" s="273" t="str">
        <f t="shared" si="175"/>
        <v/>
      </c>
      <c r="DJ1003" s="264" t="str">
        <f t="shared" si="176"/>
        <v/>
      </c>
      <c r="DK1003" s="195"/>
      <c r="DL1003" s="14" t="str">
        <f>IFERROR(#REF!-AP1003,"")</f>
        <v/>
      </c>
      <c r="DM1003" s="195"/>
      <c r="DN1003" s="274" t="str">
        <f>IFERROR(#REF!-M1003,"")</f>
        <v/>
      </c>
      <c r="DO1003" s="186" t="e">
        <f>IF(#REF!&gt;AQ1003,0,1)</f>
        <v>#REF!</v>
      </c>
      <c r="DP1003" s="186">
        <f t="shared" si="177"/>
        <v>1</v>
      </c>
      <c r="DQ1003" s="186">
        <f t="shared" si="178"/>
        <v>1</v>
      </c>
    </row>
    <row r="1004" spans="1:121" ht="20.25" hidden="1" customHeight="1" x14ac:dyDescent="0.2">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165"/>
        <v/>
      </c>
      <c r="AO1004" s="271" t="str">
        <f t="shared" si="166"/>
        <v/>
      </c>
      <c r="AP1004" s="218"/>
      <c r="AQ1004" s="219"/>
      <c r="AR1004" s="217" t="str">
        <f t="shared" si="167"/>
        <v/>
      </c>
      <c r="AS1004" s="217" t="str">
        <f t="shared" si="168"/>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217"/>
      <c r="CA1004" s="217"/>
      <c r="CB1004" s="217"/>
      <c r="CC1004" s="217"/>
      <c r="CD1004" s="217"/>
      <c r="CE1004" s="217"/>
      <c r="CF1004" s="186"/>
      <c r="CG1004" s="186" t="str">
        <f t="shared" si="169"/>
        <v/>
      </c>
      <c r="CH1004" s="101"/>
      <c r="CI1004" s="101"/>
      <c r="CJ1004" s="101"/>
      <c r="CK1004" s="101"/>
      <c r="CL1004" s="101"/>
      <c r="CM1004" s="101"/>
      <c r="CN1004" s="101"/>
      <c r="CO1004" s="101"/>
      <c r="CP1004" s="220" t="str">
        <f>IFERROR(ROUND((SUM(#REF!)),0),"")</f>
        <v/>
      </c>
      <c r="CQ1004" s="216"/>
      <c r="CR1004" s="222"/>
      <c r="CS1004" s="198"/>
      <c r="CT1004" s="198"/>
      <c r="CU1004" s="198"/>
      <c r="CV1004" s="198"/>
      <c r="CW1004" s="222"/>
      <c r="CX1004" s="272"/>
      <c r="CY1004" s="272"/>
      <c r="CZ1004" s="272"/>
      <c r="DA1004" s="272"/>
      <c r="DB1004" s="272"/>
      <c r="DC1004" s="272"/>
      <c r="DD1004" s="230" t="str">
        <f t="shared" si="170"/>
        <v/>
      </c>
      <c r="DE1004" s="273">
        <f t="shared" si="171"/>
        <v>0</v>
      </c>
      <c r="DF1004" s="14">
        <f t="shared" si="172"/>
        <v>0</v>
      </c>
      <c r="DG1004" s="148" t="str">
        <f t="shared" si="173"/>
        <v/>
      </c>
      <c r="DH1004" s="148" t="str">
        <f t="shared" si="174"/>
        <v/>
      </c>
      <c r="DI1004" s="273" t="str">
        <f t="shared" si="175"/>
        <v/>
      </c>
      <c r="DJ1004" s="264" t="str">
        <f t="shared" si="176"/>
        <v/>
      </c>
      <c r="DK1004" s="195"/>
      <c r="DL1004" s="14" t="str">
        <f>IFERROR(#REF!-AP1004,"")</f>
        <v/>
      </c>
      <c r="DM1004" s="195"/>
      <c r="DN1004" s="274" t="str">
        <f>IFERROR(#REF!-M1004,"")</f>
        <v/>
      </c>
      <c r="DO1004" s="186" t="e">
        <f>IF(#REF!&gt;AQ1004,0,1)</f>
        <v>#REF!</v>
      </c>
      <c r="DP1004" s="186">
        <f t="shared" si="177"/>
        <v>1</v>
      </c>
      <c r="DQ1004" s="186">
        <f t="shared" si="178"/>
        <v>1</v>
      </c>
    </row>
    <row r="1005" spans="1:121" ht="20.25" hidden="1" customHeight="1" x14ac:dyDescent="0.2">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165"/>
        <v/>
      </c>
      <c r="AO1005" s="271" t="str">
        <f t="shared" si="166"/>
        <v/>
      </c>
      <c r="AP1005" s="218"/>
      <c r="AQ1005" s="219"/>
      <c r="AR1005" s="217" t="str">
        <f t="shared" si="167"/>
        <v/>
      </c>
      <c r="AS1005" s="217" t="str">
        <f t="shared" si="168"/>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217"/>
      <c r="CA1005" s="217"/>
      <c r="CB1005" s="217"/>
      <c r="CC1005" s="217"/>
      <c r="CD1005" s="217"/>
      <c r="CE1005" s="217"/>
      <c r="CF1005" s="186"/>
      <c r="CG1005" s="186" t="str">
        <f t="shared" si="169"/>
        <v/>
      </c>
      <c r="CH1005" s="101"/>
      <c r="CI1005" s="101"/>
      <c r="CJ1005" s="101"/>
      <c r="CK1005" s="101"/>
      <c r="CL1005" s="101"/>
      <c r="CM1005" s="101"/>
      <c r="CN1005" s="101"/>
      <c r="CO1005" s="101"/>
      <c r="CP1005" s="220" t="str">
        <f>IFERROR(ROUND((SUM(#REF!)),0),"")</f>
        <v/>
      </c>
      <c r="CQ1005" s="216"/>
      <c r="CR1005" s="222"/>
      <c r="CS1005" s="198"/>
      <c r="CT1005" s="198"/>
      <c r="CU1005" s="198"/>
      <c r="CV1005" s="198"/>
      <c r="CW1005" s="222"/>
      <c r="CX1005" s="272"/>
      <c r="CY1005" s="272"/>
      <c r="CZ1005" s="272"/>
      <c r="DA1005" s="272"/>
      <c r="DB1005" s="272"/>
      <c r="DC1005" s="272"/>
      <c r="DD1005" s="230" t="str">
        <f t="shared" si="170"/>
        <v/>
      </c>
      <c r="DE1005" s="273">
        <f t="shared" si="171"/>
        <v>0</v>
      </c>
      <c r="DF1005" s="14">
        <f t="shared" si="172"/>
        <v>0</v>
      </c>
      <c r="DG1005" s="148" t="str">
        <f t="shared" si="173"/>
        <v/>
      </c>
      <c r="DH1005" s="148" t="str">
        <f t="shared" si="174"/>
        <v/>
      </c>
      <c r="DI1005" s="273" t="str">
        <f t="shared" si="175"/>
        <v/>
      </c>
      <c r="DJ1005" s="264" t="str">
        <f t="shared" si="176"/>
        <v/>
      </c>
      <c r="DK1005" s="195"/>
      <c r="DL1005" s="14" t="str">
        <f>IFERROR(#REF!-AP1005,"")</f>
        <v/>
      </c>
      <c r="DM1005" s="195"/>
      <c r="DN1005" s="274" t="str">
        <f>IFERROR(#REF!-M1005,"")</f>
        <v/>
      </c>
      <c r="DO1005" s="186" t="e">
        <f>IF(#REF!&gt;AQ1005,0,1)</f>
        <v>#REF!</v>
      </c>
      <c r="DP1005" s="186">
        <f t="shared" si="177"/>
        <v>1</v>
      </c>
      <c r="DQ1005" s="186">
        <f t="shared" si="178"/>
        <v>1</v>
      </c>
    </row>
    <row r="1006" spans="1:121" ht="20.25" hidden="1" customHeight="1" x14ac:dyDescent="0.2">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165"/>
        <v/>
      </c>
      <c r="AO1006" s="271" t="str">
        <f t="shared" si="166"/>
        <v/>
      </c>
      <c r="AP1006" s="218"/>
      <c r="AQ1006" s="219"/>
      <c r="AR1006" s="217" t="str">
        <f t="shared" si="167"/>
        <v/>
      </c>
      <c r="AS1006" s="217" t="str">
        <f t="shared" si="168"/>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217"/>
      <c r="CA1006" s="217"/>
      <c r="CB1006" s="217"/>
      <c r="CC1006" s="217"/>
      <c r="CD1006" s="217"/>
      <c r="CE1006" s="217"/>
      <c r="CF1006" s="186"/>
      <c r="CG1006" s="186" t="str">
        <f t="shared" si="169"/>
        <v/>
      </c>
      <c r="CH1006" s="101"/>
      <c r="CI1006" s="101"/>
      <c r="CJ1006" s="101"/>
      <c r="CK1006" s="101"/>
      <c r="CL1006" s="101"/>
      <c r="CM1006" s="101"/>
      <c r="CN1006" s="101"/>
      <c r="CO1006" s="101"/>
      <c r="CP1006" s="220" t="str">
        <f>IFERROR(ROUND((SUM(#REF!)),0),"")</f>
        <v/>
      </c>
      <c r="CQ1006" s="216"/>
      <c r="CR1006" s="222"/>
      <c r="CS1006" s="198"/>
      <c r="CT1006" s="198"/>
      <c r="CU1006" s="198"/>
      <c r="CV1006" s="198"/>
      <c r="CW1006" s="222"/>
      <c r="CX1006" s="272"/>
      <c r="CY1006" s="272"/>
      <c r="CZ1006" s="272"/>
      <c r="DA1006" s="272"/>
      <c r="DB1006" s="272"/>
      <c r="DC1006" s="272"/>
      <c r="DD1006" s="230" t="str">
        <f t="shared" si="170"/>
        <v/>
      </c>
      <c r="DE1006" s="273">
        <f t="shared" si="171"/>
        <v>0</v>
      </c>
      <c r="DF1006" s="14">
        <f t="shared" si="172"/>
        <v>0</v>
      </c>
      <c r="DG1006" s="148" t="str">
        <f t="shared" si="173"/>
        <v/>
      </c>
      <c r="DH1006" s="148" t="str">
        <f t="shared" si="174"/>
        <v/>
      </c>
      <c r="DI1006" s="273" t="str">
        <f t="shared" si="175"/>
        <v/>
      </c>
      <c r="DJ1006" s="264" t="str">
        <f t="shared" si="176"/>
        <v/>
      </c>
      <c r="DK1006" s="195"/>
      <c r="DL1006" s="14" t="str">
        <f>IFERROR(#REF!-AP1006,"")</f>
        <v/>
      </c>
      <c r="DM1006" s="195"/>
      <c r="DN1006" s="274" t="str">
        <f>IFERROR(#REF!-M1006,"")</f>
        <v/>
      </c>
      <c r="DO1006" s="186" t="e">
        <f>IF(#REF!&gt;AQ1006,0,1)</f>
        <v>#REF!</v>
      </c>
      <c r="DP1006" s="186">
        <f t="shared" si="177"/>
        <v>1</v>
      </c>
      <c r="DQ1006" s="186">
        <f t="shared" si="178"/>
        <v>1</v>
      </c>
    </row>
    <row r="1007" spans="1:121" ht="20.25" hidden="1" customHeight="1" x14ac:dyDescent="0.2">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165"/>
        <v/>
      </c>
      <c r="AO1007" s="271" t="str">
        <f t="shared" si="166"/>
        <v/>
      </c>
      <c r="AP1007" s="218"/>
      <c r="AQ1007" s="219"/>
      <c r="AR1007" s="217" t="str">
        <f t="shared" si="167"/>
        <v/>
      </c>
      <c r="AS1007" s="217" t="str">
        <f t="shared" si="168"/>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217"/>
      <c r="CA1007" s="217"/>
      <c r="CB1007" s="217"/>
      <c r="CC1007" s="217"/>
      <c r="CD1007" s="217"/>
      <c r="CE1007" s="217"/>
      <c r="CF1007" s="186"/>
      <c r="CG1007" s="186" t="str">
        <f t="shared" si="169"/>
        <v/>
      </c>
      <c r="CH1007" s="101"/>
      <c r="CI1007" s="101"/>
      <c r="CJ1007" s="101"/>
      <c r="CK1007" s="101"/>
      <c r="CL1007" s="101"/>
      <c r="CM1007" s="101"/>
      <c r="CN1007" s="101"/>
      <c r="CO1007" s="101"/>
      <c r="CP1007" s="220" t="str">
        <f>IFERROR(ROUND((SUM(#REF!)),0),"")</f>
        <v/>
      </c>
      <c r="CQ1007" s="216"/>
      <c r="CR1007" s="222"/>
      <c r="CS1007" s="198"/>
      <c r="CT1007" s="198"/>
      <c r="CU1007" s="198"/>
      <c r="CV1007" s="198"/>
      <c r="CW1007" s="222"/>
      <c r="CX1007" s="272"/>
      <c r="CY1007" s="272"/>
      <c r="CZ1007" s="272"/>
      <c r="DA1007" s="272"/>
      <c r="DB1007" s="272"/>
      <c r="DC1007" s="272"/>
      <c r="DD1007" s="230" t="str">
        <f t="shared" si="170"/>
        <v/>
      </c>
      <c r="DE1007" s="273">
        <f t="shared" si="171"/>
        <v>0</v>
      </c>
      <c r="DF1007" s="14">
        <f t="shared" si="172"/>
        <v>0</v>
      </c>
      <c r="DG1007" s="148" t="str">
        <f t="shared" si="173"/>
        <v/>
      </c>
      <c r="DH1007" s="148" t="str">
        <f t="shared" si="174"/>
        <v/>
      </c>
      <c r="DI1007" s="273" t="str">
        <f t="shared" si="175"/>
        <v/>
      </c>
      <c r="DJ1007" s="264" t="str">
        <f t="shared" si="176"/>
        <v/>
      </c>
      <c r="DK1007" s="195"/>
      <c r="DL1007" s="14" t="str">
        <f>IFERROR(#REF!-AP1007,"")</f>
        <v/>
      </c>
      <c r="DM1007" s="195"/>
      <c r="DN1007" s="274" t="str">
        <f>IFERROR(#REF!-M1007,"")</f>
        <v/>
      </c>
      <c r="DO1007" s="186" t="e">
        <f>IF(#REF!&gt;AQ1007,0,1)</f>
        <v>#REF!</v>
      </c>
      <c r="DP1007" s="186">
        <f t="shared" si="177"/>
        <v>1</v>
      </c>
      <c r="DQ1007" s="186">
        <f t="shared" si="178"/>
        <v>1</v>
      </c>
    </row>
    <row r="1008" spans="1:121" ht="20.25" hidden="1" customHeight="1" x14ac:dyDescent="0.2">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165"/>
        <v/>
      </c>
      <c r="AO1008" s="271" t="str">
        <f t="shared" si="166"/>
        <v/>
      </c>
      <c r="AP1008" s="218"/>
      <c r="AQ1008" s="219"/>
      <c r="AR1008" s="217" t="str">
        <f t="shared" si="167"/>
        <v/>
      </c>
      <c r="AS1008" s="217" t="str">
        <f t="shared" si="168"/>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217"/>
      <c r="CA1008" s="217"/>
      <c r="CB1008" s="217"/>
      <c r="CC1008" s="217"/>
      <c r="CD1008" s="217"/>
      <c r="CE1008" s="217"/>
      <c r="CF1008" s="186"/>
      <c r="CG1008" s="186" t="str">
        <f t="shared" si="169"/>
        <v/>
      </c>
      <c r="CH1008" s="101"/>
      <c r="CI1008" s="101"/>
      <c r="CJ1008" s="101"/>
      <c r="CK1008" s="101"/>
      <c r="CL1008" s="101"/>
      <c r="CM1008" s="101"/>
      <c r="CN1008" s="101"/>
      <c r="CO1008" s="101"/>
      <c r="CP1008" s="220" t="str">
        <f>IFERROR(ROUND((SUM(#REF!)),0),"")</f>
        <v/>
      </c>
      <c r="CQ1008" s="216"/>
      <c r="CR1008" s="222"/>
      <c r="CS1008" s="198"/>
      <c r="CT1008" s="198"/>
      <c r="CU1008" s="198"/>
      <c r="CV1008" s="198"/>
      <c r="CW1008" s="222"/>
      <c r="CX1008" s="272"/>
      <c r="CY1008" s="272"/>
      <c r="CZ1008" s="272"/>
      <c r="DA1008" s="272"/>
      <c r="DB1008" s="272"/>
      <c r="DC1008" s="272"/>
      <c r="DD1008" s="230" t="str">
        <f t="shared" si="170"/>
        <v/>
      </c>
      <c r="DE1008" s="273">
        <f t="shared" si="171"/>
        <v>0</v>
      </c>
      <c r="DF1008" s="14">
        <f t="shared" si="172"/>
        <v>0</v>
      </c>
      <c r="DG1008" s="148" t="str">
        <f t="shared" si="173"/>
        <v/>
      </c>
      <c r="DH1008" s="148" t="str">
        <f t="shared" si="174"/>
        <v/>
      </c>
      <c r="DI1008" s="273" t="str">
        <f t="shared" si="175"/>
        <v/>
      </c>
      <c r="DJ1008" s="264" t="str">
        <f t="shared" si="176"/>
        <v/>
      </c>
      <c r="DK1008" s="195"/>
      <c r="DL1008" s="14" t="str">
        <f>IFERROR(#REF!-AP1008,"")</f>
        <v/>
      </c>
      <c r="DM1008" s="195"/>
      <c r="DN1008" s="274" t="str">
        <f>IFERROR(#REF!-M1008,"")</f>
        <v/>
      </c>
      <c r="DO1008" s="186" t="e">
        <f>IF(#REF!&gt;AQ1008,0,1)</f>
        <v>#REF!</v>
      </c>
      <c r="DP1008" s="186">
        <f t="shared" si="177"/>
        <v>1</v>
      </c>
      <c r="DQ1008" s="186">
        <f t="shared" si="178"/>
        <v>1</v>
      </c>
    </row>
    <row r="1009" spans="1:121" ht="20.25" hidden="1" customHeight="1" x14ac:dyDescent="0.2">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165"/>
        <v/>
      </c>
      <c r="AO1009" s="271" t="str">
        <f t="shared" si="166"/>
        <v/>
      </c>
      <c r="AP1009" s="218"/>
      <c r="AQ1009" s="219"/>
      <c r="AR1009" s="217" t="str">
        <f t="shared" si="167"/>
        <v/>
      </c>
      <c r="AS1009" s="217" t="str">
        <f t="shared" si="168"/>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217"/>
      <c r="CA1009" s="217"/>
      <c r="CB1009" s="217"/>
      <c r="CC1009" s="217"/>
      <c r="CD1009" s="217"/>
      <c r="CE1009" s="217"/>
      <c r="CF1009" s="186"/>
      <c r="CG1009" s="186" t="str">
        <f t="shared" si="169"/>
        <v/>
      </c>
      <c r="CH1009" s="101"/>
      <c r="CI1009" s="101"/>
      <c r="CJ1009" s="101"/>
      <c r="CK1009" s="101"/>
      <c r="CL1009" s="101"/>
      <c r="CM1009" s="101"/>
      <c r="CN1009" s="101"/>
      <c r="CO1009" s="101"/>
      <c r="CP1009" s="220" t="str">
        <f>IFERROR(ROUND((SUM(#REF!)),0),"")</f>
        <v/>
      </c>
      <c r="CQ1009" s="216"/>
      <c r="CR1009" s="222"/>
      <c r="CS1009" s="198"/>
      <c r="CT1009" s="198"/>
      <c r="CU1009" s="198"/>
      <c r="CV1009" s="198"/>
      <c r="CW1009" s="222"/>
      <c r="CX1009" s="272"/>
      <c r="CY1009" s="272"/>
      <c r="CZ1009" s="272"/>
      <c r="DA1009" s="272"/>
      <c r="DB1009" s="272"/>
      <c r="DC1009" s="272"/>
      <c r="DD1009" s="230" t="str">
        <f t="shared" si="170"/>
        <v/>
      </c>
      <c r="DE1009" s="273">
        <f t="shared" si="171"/>
        <v>0</v>
      </c>
      <c r="DF1009" s="14">
        <f t="shared" si="172"/>
        <v>0</v>
      </c>
      <c r="DG1009" s="148" t="str">
        <f t="shared" si="173"/>
        <v/>
      </c>
      <c r="DH1009" s="148" t="str">
        <f t="shared" si="174"/>
        <v/>
      </c>
      <c r="DI1009" s="273" t="str">
        <f t="shared" si="175"/>
        <v/>
      </c>
      <c r="DJ1009" s="264" t="str">
        <f t="shared" si="176"/>
        <v/>
      </c>
      <c r="DK1009" s="195"/>
      <c r="DL1009" s="14" t="str">
        <f>IFERROR(#REF!-AP1009,"")</f>
        <v/>
      </c>
      <c r="DM1009" s="195"/>
      <c r="DN1009" s="274" t="str">
        <f>IFERROR(#REF!-M1009,"")</f>
        <v/>
      </c>
      <c r="DO1009" s="186" t="e">
        <f>IF(#REF!&gt;AQ1009,0,1)</f>
        <v>#REF!</v>
      </c>
      <c r="DP1009" s="186">
        <f t="shared" si="177"/>
        <v>1</v>
      </c>
      <c r="DQ1009" s="186">
        <f t="shared" si="178"/>
        <v>1</v>
      </c>
    </row>
    <row r="1010" spans="1:121" ht="20.25" hidden="1" customHeight="1" x14ac:dyDescent="0.2">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165"/>
        <v/>
      </c>
      <c r="AO1010" s="271" t="str">
        <f t="shared" si="166"/>
        <v/>
      </c>
      <c r="AP1010" s="218"/>
      <c r="AQ1010" s="219"/>
      <c r="AR1010" s="217" t="str">
        <f t="shared" si="167"/>
        <v/>
      </c>
      <c r="AS1010" s="217" t="str">
        <f t="shared" si="168"/>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217"/>
      <c r="CA1010" s="217"/>
      <c r="CB1010" s="217"/>
      <c r="CC1010" s="217"/>
      <c r="CD1010" s="217"/>
      <c r="CE1010" s="217"/>
      <c r="CF1010" s="186"/>
      <c r="CG1010" s="186" t="str">
        <f t="shared" si="169"/>
        <v/>
      </c>
      <c r="CH1010" s="101"/>
      <c r="CI1010" s="101"/>
      <c r="CJ1010" s="101"/>
      <c r="CK1010" s="101"/>
      <c r="CL1010" s="101"/>
      <c r="CM1010" s="101"/>
      <c r="CN1010" s="101"/>
      <c r="CO1010" s="101"/>
      <c r="CP1010" s="220" t="str">
        <f>IFERROR(ROUND((SUM(#REF!)),0),"")</f>
        <v/>
      </c>
      <c r="CQ1010" s="216"/>
      <c r="CR1010" s="222"/>
      <c r="CS1010" s="198"/>
      <c r="CT1010" s="198"/>
      <c r="CU1010" s="198"/>
      <c r="CV1010" s="198"/>
      <c r="CW1010" s="222"/>
      <c r="CX1010" s="272"/>
      <c r="CY1010" s="272"/>
      <c r="CZ1010" s="272"/>
      <c r="DA1010" s="272"/>
      <c r="DB1010" s="272"/>
      <c r="DC1010" s="272"/>
      <c r="DD1010" s="230" t="str">
        <f t="shared" si="170"/>
        <v/>
      </c>
      <c r="DE1010" s="273">
        <f t="shared" si="171"/>
        <v>0</v>
      </c>
      <c r="DF1010" s="14">
        <f t="shared" si="172"/>
        <v>0</v>
      </c>
      <c r="DG1010" s="148" t="str">
        <f t="shared" si="173"/>
        <v/>
      </c>
      <c r="DH1010" s="148" t="str">
        <f t="shared" si="174"/>
        <v/>
      </c>
      <c r="DI1010" s="273" t="str">
        <f t="shared" si="175"/>
        <v/>
      </c>
      <c r="DJ1010" s="264" t="str">
        <f t="shared" si="176"/>
        <v/>
      </c>
      <c r="DK1010" s="195"/>
      <c r="DL1010" s="14" t="str">
        <f>IFERROR(#REF!-AP1010,"")</f>
        <v/>
      </c>
      <c r="DM1010" s="195"/>
      <c r="DN1010" s="274" t="str">
        <f>IFERROR(#REF!-M1010,"")</f>
        <v/>
      </c>
      <c r="DO1010" s="186" t="e">
        <f>IF(#REF!&gt;AQ1010,0,1)</f>
        <v>#REF!</v>
      </c>
      <c r="DP1010" s="186">
        <f t="shared" si="177"/>
        <v>1</v>
      </c>
      <c r="DQ1010" s="186">
        <f t="shared" si="178"/>
        <v>1</v>
      </c>
    </row>
    <row r="1011" spans="1:121" ht="20.25" hidden="1" customHeight="1" x14ac:dyDescent="0.2">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165"/>
        <v/>
      </c>
      <c r="AO1011" s="271" t="str">
        <f t="shared" si="166"/>
        <v/>
      </c>
      <c r="AP1011" s="218"/>
      <c r="AQ1011" s="219"/>
      <c r="AR1011" s="217" t="str">
        <f t="shared" si="167"/>
        <v/>
      </c>
      <c r="AS1011" s="217" t="str">
        <f t="shared" si="168"/>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217"/>
      <c r="CA1011" s="217"/>
      <c r="CB1011" s="217"/>
      <c r="CC1011" s="217"/>
      <c r="CD1011" s="217"/>
      <c r="CE1011" s="217"/>
      <c r="CF1011" s="186"/>
      <c r="CG1011" s="186" t="str">
        <f t="shared" si="169"/>
        <v/>
      </c>
      <c r="CH1011" s="101"/>
      <c r="CI1011" s="101"/>
      <c r="CJ1011" s="101"/>
      <c r="CK1011" s="101"/>
      <c r="CL1011" s="101"/>
      <c r="CM1011" s="101"/>
      <c r="CN1011" s="101"/>
      <c r="CO1011" s="101"/>
      <c r="CP1011" s="220" t="str">
        <f>IFERROR(ROUND((SUM(#REF!)),0),"")</f>
        <v/>
      </c>
      <c r="CQ1011" s="216"/>
      <c r="CR1011" s="222"/>
      <c r="CS1011" s="198"/>
      <c r="CT1011" s="198"/>
      <c r="CU1011" s="198"/>
      <c r="CV1011" s="198"/>
      <c r="CW1011" s="222"/>
      <c r="CX1011" s="272"/>
      <c r="CY1011" s="272"/>
      <c r="CZ1011" s="272"/>
      <c r="DA1011" s="272"/>
      <c r="DB1011" s="272"/>
      <c r="DC1011" s="272"/>
      <c r="DD1011" s="230" t="str">
        <f t="shared" si="170"/>
        <v/>
      </c>
      <c r="DE1011" s="273">
        <f t="shared" si="171"/>
        <v>0</v>
      </c>
      <c r="DF1011" s="14">
        <f t="shared" si="172"/>
        <v>0</v>
      </c>
      <c r="DG1011" s="148" t="str">
        <f t="shared" si="173"/>
        <v/>
      </c>
      <c r="DH1011" s="148" t="str">
        <f t="shared" si="174"/>
        <v/>
      </c>
      <c r="DI1011" s="273" t="str">
        <f t="shared" si="175"/>
        <v/>
      </c>
      <c r="DJ1011" s="264" t="str">
        <f t="shared" si="176"/>
        <v/>
      </c>
      <c r="DK1011" s="195"/>
      <c r="DL1011" s="14" t="str">
        <f>IFERROR(#REF!-AP1011,"")</f>
        <v/>
      </c>
      <c r="DM1011" s="195"/>
      <c r="DN1011" s="274" t="str">
        <f>IFERROR(#REF!-M1011,"")</f>
        <v/>
      </c>
      <c r="DO1011" s="186" t="e">
        <f>IF(#REF!&gt;AQ1011,0,1)</f>
        <v>#REF!</v>
      </c>
      <c r="DP1011" s="186">
        <f t="shared" si="177"/>
        <v>1</v>
      </c>
      <c r="DQ1011" s="186">
        <f t="shared" si="178"/>
        <v>1</v>
      </c>
    </row>
    <row r="1012" spans="1:121" ht="20.25" hidden="1" customHeight="1" x14ac:dyDescent="0.2">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165"/>
        <v/>
      </c>
      <c r="AO1012" s="271" t="str">
        <f t="shared" si="166"/>
        <v/>
      </c>
      <c r="AP1012" s="218"/>
      <c r="AQ1012" s="219"/>
      <c r="AR1012" s="217" t="str">
        <f t="shared" si="167"/>
        <v/>
      </c>
      <c r="AS1012" s="217" t="str">
        <f t="shared" si="168"/>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217"/>
      <c r="CA1012" s="217"/>
      <c r="CB1012" s="217"/>
      <c r="CC1012" s="217"/>
      <c r="CD1012" s="217"/>
      <c r="CE1012" s="217"/>
      <c r="CF1012" s="186"/>
      <c r="CG1012" s="186" t="str">
        <f t="shared" si="169"/>
        <v/>
      </c>
      <c r="CH1012" s="101"/>
      <c r="CI1012" s="101"/>
      <c r="CJ1012" s="101"/>
      <c r="CK1012" s="101"/>
      <c r="CL1012" s="101"/>
      <c r="CM1012" s="101"/>
      <c r="CN1012" s="101"/>
      <c r="CO1012" s="101"/>
      <c r="CP1012" s="220" t="str">
        <f>IFERROR(ROUND((SUM(#REF!)),0),"")</f>
        <v/>
      </c>
      <c r="CQ1012" s="216"/>
      <c r="CR1012" s="222"/>
      <c r="CS1012" s="198"/>
      <c r="CT1012" s="198"/>
      <c r="CU1012" s="198"/>
      <c r="CV1012" s="198"/>
      <c r="CW1012" s="222"/>
      <c r="CX1012" s="272"/>
      <c r="CY1012" s="272"/>
      <c r="CZ1012" s="272"/>
      <c r="DA1012" s="272"/>
      <c r="DB1012" s="272"/>
      <c r="DC1012" s="272"/>
      <c r="DD1012" s="230" t="str">
        <f t="shared" si="170"/>
        <v/>
      </c>
      <c r="DE1012" s="273">
        <f t="shared" si="171"/>
        <v>0</v>
      </c>
      <c r="DF1012" s="14">
        <f t="shared" si="172"/>
        <v>0</v>
      </c>
      <c r="DG1012" s="148" t="str">
        <f t="shared" si="173"/>
        <v/>
      </c>
      <c r="DH1012" s="148" t="str">
        <f t="shared" si="174"/>
        <v/>
      </c>
      <c r="DI1012" s="273" t="str">
        <f t="shared" si="175"/>
        <v/>
      </c>
      <c r="DJ1012" s="264" t="str">
        <f t="shared" si="176"/>
        <v/>
      </c>
      <c r="DK1012" s="195"/>
      <c r="DL1012" s="14" t="str">
        <f>IFERROR(#REF!-AP1012,"")</f>
        <v/>
      </c>
      <c r="DM1012" s="195"/>
      <c r="DN1012" s="274" t="str">
        <f>IFERROR(#REF!-M1012,"")</f>
        <v/>
      </c>
      <c r="DO1012" s="186" t="e">
        <f>IF(#REF!&gt;AQ1012,0,1)</f>
        <v>#REF!</v>
      </c>
      <c r="DP1012" s="186">
        <f t="shared" si="177"/>
        <v>1</v>
      </c>
      <c r="DQ1012" s="186">
        <f t="shared" si="178"/>
        <v>1</v>
      </c>
    </row>
    <row r="1013" spans="1:121" ht="20.25" hidden="1" customHeight="1" x14ac:dyDescent="0.2">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165"/>
        <v/>
      </c>
      <c r="AO1013" s="271" t="str">
        <f t="shared" si="166"/>
        <v/>
      </c>
      <c r="AP1013" s="218"/>
      <c r="AQ1013" s="219"/>
      <c r="AR1013" s="217" t="str">
        <f t="shared" si="167"/>
        <v/>
      </c>
      <c r="AS1013" s="217" t="str">
        <f t="shared" si="168"/>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217"/>
      <c r="CA1013" s="217"/>
      <c r="CB1013" s="217"/>
      <c r="CC1013" s="217"/>
      <c r="CD1013" s="217"/>
      <c r="CE1013" s="217"/>
      <c r="CF1013" s="186"/>
      <c r="CG1013" s="186" t="str">
        <f t="shared" si="169"/>
        <v/>
      </c>
      <c r="CH1013" s="101"/>
      <c r="CI1013" s="101"/>
      <c r="CJ1013" s="101"/>
      <c r="CK1013" s="101"/>
      <c r="CL1013" s="101"/>
      <c r="CM1013" s="101"/>
      <c r="CN1013" s="101"/>
      <c r="CO1013" s="101"/>
      <c r="CP1013" s="220" t="str">
        <f>IFERROR(ROUND((SUM(#REF!)),0),"")</f>
        <v/>
      </c>
      <c r="CQ1013" s="216"/>
      <c r="CR1013" s="222"/>
      <c r="CS1013" s="198"/>
      <c r="CT1013" s="198"/>
      <c r="CU1013" s="198"/>
      <c r="CV1013" s="198"/>
      <c r="CW1013" s="222"/>
      <c r="CX1013" s="272"/>
      <c r="CY1013" s="272"/>
      <c r="CZ1013" s="272"/>
      <c r="DA1013" s="272"/>
      <c r="DB1013" s="272"/>
      <c r="DC1013" s="272"/>
      <c r="DD1013" s="230" t="str">
        <f t="shared" si="170"/>
        <v/>
      </c>
      <c r="DE1013" s="273">
        <f t="shared" si="171"/>
        <v>0</v>
      </c>
      <c r="DF1013" s="14">
        <f t="shared" si="172"/>
        <v>0</v>
      </c>
      <c r="DG1013" s="148" t="str">
        <f t="shared" si="173"/>
        <v/>
      </c>
      <c r="DH1013" s="148" t="str">
        <f t="shared" si="174"/>
        <v/>
      </c>
      <c r="DI1013" s="273" t="str">
        <f t="shared" si="175"/>
        <v/>
      </c>
      <c r="DJ1013" s="264" t="str">
        <f t="shared" si="176"/>
        <v/>
      </c>
      <c r="DK1013" s="195"/>
      <c r="DL1013" s="14" t="str">
        <f>IFERROR(#REF!-AP1013,"")</f>
        <v/>
      </c>
      <c r="DM1013" s="195"/>
      <c r="DN1013" s="274" t="str">
        <f>IFERROR(#REF!-M1013,"")</f>
        <v/>
      </c>
      <c r="DO1013" s="186" t="e">
        <f>IF(#REF!&gt;AQ1013,0,1)</f>
        <v>#REF!</v>
      </c>
      <c r="DP1013" s="186">
        <f t="shared" si="177"/>
        <v>1</v>
      </c>
      <c r="DQ1013" s="186">
        <f t="shared" si="178"/>
        <v>1</v>
      </c>
    </row>
    <row r="1014" spans="1:121" ht="20.25" hidden="1" customHeight="1" x14ac:dyDescent="0.2">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165"/>
        <v/>
      </c>
      <c r="AO1014" s="271" t="str">
        <f t="shared" si="166"/>
        <v/>
      </c>
      <c r="AP1014" s="218"/>
      <c r="AQ1014" s="219"/>
      <c r="AR1014" s="217" t="str">
        <f t="shared" si="167"/>
        <v/>
      </c>
      <c r="AS1014" s="217" t="str">
        <f t="shared" si="168"/>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217"/>
      <c r="CA1014" s="217"/>
      <c r="CB1014" s="217"/>
      <c r="CC1014" s="217"/>
      <c r="CD1014" s="217"/>
      <c r="CE1014" s="217"/>
      <c r="CF1014" s="186"/>
      <c r="CG1014" s="186" t="str">
        <f t="shared" si="169"/>
        <v/>
      </c>
      <c r="CH1014" s="101"/>
      <c r="CI1014" s="101"/>
      <c r="CJ1014" s="101"/>
      <c r="CK1014" s="101"/>
      <c r="CL1014" s="101"/>
      <c r="CM1014" s="101"/>
      <c r="CN1014" s="101"/>
      <c r="CO1014" s="101"/>
      <c r="CP1014" s="220" t="str">
        <f>IFERROR(ROUND((SUM(#REF!)),0),"")</f>
        <v/>
      </c>
      <c r="CQ1014" s="216"/>
      <c r="CR1014" s="222"/>
      <c r="CS1014" s="198"/>
      <c r="CT1014" s="198"/>
      <c r="CU1014" s="198"/>
      <c r="CV1014" s="198"/>
      <c r="CW1014" s="222"/>
      <c r="CX1014" s="272"/>
      <c r="CY1014" s="272"/>
      <c r="CZ1014" s="272"/>
      <c r="DA1014" s="272"/>
      <c r="DB1014" s="272"/>
      <c r="DC1014" s="272"/>
      <c r="DD1014" s="230" t="str">
        <f t="shared" si="170"/>
        <v/>
      </c>
      <c r="DE1014" s="273">
        <f t="shared" si="171"/>
        <v>0</v>
      </c>
      <c r="DF1014" s="14">
        <f t="shared" si="172"/>
        <v>0</v>
      </c>
      <c r="DG1014" s="148" t="str">
        <f t="shared" si="173"/>
        <v/>
      </c>
      <c r="DH1014" s="148" t="str">
        <f t="shared" si="174"/>
        <v/>
      </c>
      <c r="DI1014" s="273" t="str">
        <f t="shared" si="175"/>
        <v/>
      </c>
      <c r="DJ1014" s="264" t="str">
        <f t="shared" si="176"/>
        <v/>
      </c>
      <c r="DK1014" s="195"/>
      <c r="DL1014" s="14" t="str">
        <f>IFERROR(#REF!-AP1014,"")</f>
        <v/>
      </c>
      <c r="DM1014" s="195"/>
      <c r="DN1014" s="274" t="str">
        <f>IFERROR(#REF!-M1014,"")</f>
        <v/>
      </c>
      <c r="DO1014" s="186" t="e">
        <f>IF(#REF!&gt;AQ1014,0,1)</f>
        <v>#REF!</v>
      </c>
      <c r="DP1014" s="186">
        <f t="shared" si="177"/>
        <v>1</v>
      </c>
      <c r="DQ1014" s="186">
        <f t="shared" si="178"/>
        <v>1</v>
      </c>
    </row>
    <row r="1015" spans="1:121" ht="20.25" hidden="1" customHeight="1" x14ac:dyDescent="0.2">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165"/>
        <v/>
      </c>
      <c r="AO1015" s="271" t="str">
        <f t="shared" si="166"/>
        <v/>
      </c>
      <c r="AP1015" s="218"/>
      <c r="AQ1015" s="219"/>
      <c r="AR1015" s="217" t="str">
        <f t="shared" si="167"/>
        <v/>
      </c>
      <c r="AS1015" s="217" t="str">
        <f t="shared" si="168"/>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217"/>
      <c r="CA1015" s="217"/>
      <c r="CB1015" s="217"/>
      <c r="CC1015" s="217"/>
      <c r="CD1015" s="217"/>
      <c r="CE1015" s="217"/>
      <c r="CF1015" s="186"/>
      <c r="CG1015" s="186" t="str">
        <f t="shared" si="169"/>
        <v/>
      </c>
      <c r="CH1015" s="101"/>
      <c r="CI1015" s="101"/>
      <c r="CJ1015" s="101"/>
      <c r="CK1015" s="101"/>
      <c r="CL1015" s="101"/>
      <c r="CM1015" s="101"/>
      <c r="CN1015" s="101"/>
      <c r="CO1015" s="101"/>
      <c r="CP1015" s="220" t="str">
        <f>IFERROR(ROUND((SUM(#REF!)),0),"")</f>
        <v/>
      </c>
      <c r="CQ1015" s="216"/>
      <c r="CR1015" s="222"/>
      <c r="CS1015" s="198"/>
      <c r="CT1015" s="198"/>
      <c r="CU1015" s="198"/>
      <c r="CV1015" s="198"/>
      <c r="CW1015" s="222"/>
      <c r="CX1015" s="272"/>
      <c r="CY1015" s="272"/>
      <c r="CZ1015" s="272"/>
      <c r="DA1015" s="272"/>
      <c r="DB1015" s="272"/>
      <c r="DC1015" s="272"/>
      <c r="DD1015" s="230" t="str">
        <f t="shared" si="170"/>
        <v/>
      </c>
      <c r="DE1015" s="273">
        <f t="shared" si="171"/>
        <v>0</v>
      </c>
      <c r="DF1015" s="14">
        <f t="shared" si="172"/>
        <v>0</v>
      </c>
      <c r="DG1015" s="148" t="str">
        <f t="shared" si="173"/>
        <v/>
      </c>
      <c r="DH1015" s="148" t="str">
        <f t="shared" si="174"/>
        <v/>
      </c>
      <c r="DI1015" s="273" t="str">
        <f t="shared" si="175"/>
        <v/>
      </c>
      <c r="DJ1015" s="264" t="str">
        <f t="shared" si="176"/>
        <v/>
      </c>
      <c r="DK1015" s="195"/>
      <c r="DL1015" s="14" t="str">
        <f>IFERROR(#REF!-AP1015,"")</f>
        <v/>
      </c>
      <c r="DM1015" s="195"/>
      <c r="DN1015" s="274" t="str">
        <f>IFERROR(#REF!-M1015,"")</f>
        <v/>
      </c>
      <c r="DO1015" s="186" t="e">
        <f>IF(#REF!&gt;AQ1015,0,1)</f>
        <v>#REF!</v>
      </c>
      <c r="DP1015" s="186">
        <f t="shared" si="177"/>
        <v>1</v>
      </c>
      <c r="DQ1015" s="186">
        <f t="shared" si="178"/>
        <v>1</v>
      </c>
    </row>
    <row r="1016" spans="1:121" ht="20.25" hidden="1" customHeight="1" x14ac:dyDescent="0.2">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ref="AN1016:AN1079" si="179">IFERROR(ROUND(AVERAGE(P1016:T1016,AB1016:AF1016),0),"")</f>
        <v/>
      </c>
      <c r="AO1016" s="271" t="str">
        <f t="shared" ref="AO1016:AO1079" si="180">IFERROR(ROUND(AVERAGE(U1016:Y1016,AG1016:AK1016),0),"")</f>
        <v/>
      </c>
      <c r="AP1016" s="218"/>
      <c r="AQ1016" s="219"/>
      <c r="AR1016" s="217" t="str">
        <f t="shared" ref="AR1016:AR1079" si="181">IFERROR(ROUND((3600/AS1016*K1016),0),"")</f>
        <v/>
      </c>
      <c r="AS1016" s="217" t="str">
        <f t="shared" ref="AS1016:AS1079" si="182">IFERROR(ROUND(AVERAGE(Z1016:AA1016,AL1016:AM1016),0),"")</f>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217"/>
      <c r="CA1016" s="217"/>
      <c r="CB1016" s="217"/>
      <c r="CC1016" s="217"/>
      <c r="CD1016" s="217"/>
      <c r="CE1016" s="217"/>
      <c r="CF1016" s="186"/>
      <c r="CG1016" s="186" t="str">
        <f t="shared" ref="CG1016:CG1079" si="183">IFERROR(ROUND(STDEV(AO1016,M1016),1),"")</f>
        <v/>
      </c>
      <c r="CH1016" s="101"/>
      <c r="CI1016" s="101"/>
      <c r="CJ1016" s="101"/>
      <c r="CK1016" s="101"/>
      <c r="CL1016" s="101"/>
      <c r="CM1016" s="101"/>
      <c r="CN1016" s="101"/>
      <c r="CO1016" s="101"/>
      <c r="CP1016" s="220" t="str">
        <f>IFERROR(ROUND((SUM(#REF!)),0),"")</f>
        <v/>
      </c>
      <c r="CQ1016" s="216"/>
      <c r="CR1016" s="222"/>
      <c r="CS1016" s="198"/>
      <c r="CT1016" s="198"/>
      <c r="CU1016" s="198"/>
      <c r="CV1016" s="198"/>
      <c r="CW1016" s="222"/>
      <c r="CX1016" s="272"/>
      <c r="CY1016" s="272"/>
      <c r="CZ1016" s="272"/>
      <c r="DA1016" s="272"/>
      <c r="DB1016" s="272"/>
      <c r="DC1016" s="272"/>
      <c r="DD1016" s="230" t="str">
        <f t="shared" si="170"/>
        <v/>
      </c>
      <c r="DE1016" s="273">
        <f t="shared" si="171"/>
        <v>0</v>
      </c>
      <c r="DF1016" s="14">
        <f t="shared" si="172"/>
        <v>0</v>
      </c>
      <c r="DG1016" s="148" t="str">
        <f t="shared" si="173"/>
        <v/>
      </c>
      <c r="DH1016" s="148" t="str">
        <f t="shared" si="174"/>
        <v/>
      </c>
      <c r="DI1016" s="273" t="str">
        <f t="shared" si="175"/>
        <v/>
      </c>
      <c r="DJ1016" s="264" t="str">
        <f t="shared" si="176"/>
        <v/>
      </c>
      <c r="DK1016" s="195"/>
      <c r="DL1016" s="14" t="str">
        <f>IFERROR(#REF!-AP1016,"")</f>
        <v/>
      </c>
      <c r="DM1016" s="195"/>
      <c r="DN1016" s="274" t="str">
        <f>IFERROR(#REF!-M1016,"")</f>
        <v/>
      </c>
      <c r="DO1016" s="186" t="e">
        <f>IF(#REF!&gt;AQ1016,0,1)</f>
        <v>#REF!</v>
      </c>
      <c r="DP1016" s="186">
        <f t="shared" si="177"/>
        <v>1</v>
      </c>
      <c r="DQ1016" s="186">
        <f t="shared" si="178"/>
        <v>1</v>
      </c>
    </row>
    <row r="1017" spans="1:121" ht="20.25" hidden="1" customHeight="1" x14ac:dyDescent="0.2">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179"/>
        <v/>
      </c>
      <c r="AO1017" s="271" t="str">
        <f t="shared" si="180"/>
        <v/>
      </c>
      <c r="AP1017" s="218"/>
      <c r="AQ1017" s="219"/>
      <c r="AR1017" s="217" t="str">
        <f t="shared" si="181"/>
        <v/>
      </c>
      <c r="AS1017" s="217" t="str">
        <f t="shared" si="182"/>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217"/>
      <c r="CA1017" s="217"/>
      <c r="CB1017" s="217"/>
      <c r="CC1017" s="217"/>
      <c r="CD1017" s="217"/>
      <c r="CE1017" s="217"/>
      <c r="CF1017" s="186"/>
      <c r="CG1017" s="186" t="str">
        <f t="shared" si="183"/>
        <v/>
      </c>
      <c r="CH1017" s="101"/>
      <c r="CI1017" s="101"/>
      <c r="CJ1017" s="101"/>
      <c r="CK1017" s="101"/>
      <c r="CL1017" s="101"/>
      <c r="CM1017" s="101"/>
      <c r="CN1017" s="101"/>
      <c r="CO1017" s="101"/>
      <c r="CP1017" s="220" t="str">
        <f>IFERROR(ROUND((SUM(#REF!)),0),"")</f>
        <v/>
      </c>
      <c r="CQ1017" s="216"/>
      <c r="CR1017" s="222"/>
      <c r="CS1017" s="198"/>
      <c r="CT1017" s="198"/>
      <c r="CU1017" s="198"/>
      <c r="CV1017" s="198"/>
      <c r="CW1017" s="222"/>
      <c r="CX1017" s="272"/>
      <c r="CY1017" s="272"/>
      <c r="CZ1017" s="272"/>
      <c r="DA1017" s="272"/>
      <c r="DB1017" s="272"/>
      <c r="DC1017" s="272"/>
      <c r="DD1017" s="230" t="str">
        <f t="shared" si="170"/>
        <v/>
      </c>
      <c r="DE1017" s="273">
        <f t="shared" si="171"/>
        <v>0</v>
      </c>
      <c r="DF1017" s="14">
        <f t="shared" si="172"/>
        <v>0</v>
      </c>
      <c r="DG1017" s="148" t="str">
        <f t="shared" si="173"/>
        <v/>
      </c>
      <c r="DH1017" s="148" t="str">
        <f t="shared" si="174"/>
        <v/>
      </c>
      <c r="DI1017" s="273" t="str">
        <f t="shared" si="175"/>
        <v/>
      </c>
      <c r="DJ1017" s="264" t="str">
        <f t="shared" si="176"/>
        <v/>
      </c>
      <c r="DK1017" s="195"/>
      <c r="DL1017" s="14" t="str">
        <f>IFERROR(#REF!-AP1017,"")</f>
        <v/>
      </c>
      <c r="DM1017" s="195"/>
      <c r="DN1017" s="274" t="str">
        <f>IFERROR(#REF!-M1017,"")</f>
        <v/>
      </c>
      <c r="DO1017" s="186" t="e">
        <f>IF(#REF!&gt;AQ1017,0,1)</f>
        <v>#REF!</v>
      </c>
      <c r="DP1017" s="186">
        <f t="shared" si="177"/>
        <v>1</v>
      </c>
      <c r="DQ1017" s="186">
        <f t="shared" si="178"/>
        <v>1</v>
      </c>
    </row>
    <row r="1018" spans="1:121" ht="20.25" hidden="1" customHeight="1" x14ac:dyDescent="0.2">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179"/>
        <v/>
      </c>
      <c r="AO1018" s="271" t="str">
        <f t="shared" si="180"/>
        <v/>
      </c>
      <c r="AP1018" s="218"/>
      <c r="AQ1018" s="219"/>
      <c r="AR1018" s="217" t="str">
        <f t="shared" si="181"/>
        <v/>
      </c>
      <c r="AS1018" s="217" t="str">
        <f t="shared" si="182"/>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217"/>
      <c r="CA1018" s="217"/>
      <c r="CB1018" s="217"/>
      <c r="CC1018" s="217"/>
      <c r="CD1018" s="217"/>
      <c r="CE1018" s="217"/>
      <c r="CF1018" s="186"/>
      <c r="CG1018" s="186" t="str">
        <f t="shared" si="183"/>
        <v/>
      </c>
      <c r="CH1018" s="101"/>
      <c r="CI1018" s="101"/>
      <c r="CJ1018" s="101"/>
      <c r="CK1018" s="101"/>
      <c r="CL1018" s="101"/>
      <c r="CM1018" s="101"/>
      <c r="CN1018" s="101"/>
      <c r="CO1018" s="101"/>
      <c r="CP1018" s="220" t="str">
        <f>IFERROR(ROUND((SUM(#REF!)),0),"")</f>
        <v/>
      </c>
      <c r="CQ1018" s="216"/>
      <c r="CR1018" s="222"/>
      <c r="CS1018" s="198"/>
      <c r="CT1018" s="198"/>
      <c r="CU1018" s="198"/>
      <c r="CV1018" s="198"/>
      <c r="CW1018" s="222"/>
      <c r="CX1018" s="272"/>
      <c r="CY1018" s="272"/>
      <c r="CZ1018" s="272"/>
      <c r="DA1018" s="272"/>
      <c r="DB1018" s="272"/>
      <c r="DC1018" s="272"/>
      <c r="DD1018" s="230" t="str">
        <f t="shared" si="170"/>
        <v/>
      </c>
      <c r="DE1018" s="273">
        <f t="shared" si="171"/>
        <v>0</v>
      </c>
      <c r="DF1018" s="14">
        <f t="shared" si="172"/>
        <v>0</v>
      </c>
      <c r="DG1018" s="148" t="str">
        <f t="shared" si="173"/>
        <v/>
      </c>
      <c r="DH1018" s="148" t="str">
        <f t="shared" si="174"/>
        <v/>
      </c>
      <c r="DI1018" s="273" t="str">
        <f t="shared" si="175"/>
        <v/>
      </c>
      <c r="DJ1018" s="264" t="str">
        <f t="shared" si="176"/>
        <v/>
      </c>
      <c r="DK1018" s="195"/>
      <c r="DL1018" s="14" t="str">
        <f>IFERROR(#REF!-AP1018,"")</f>
        <v/>
      </c>
      <c r="DM1018" s="195"/>
      <c r="DN1018" s="274" t="str">
        <f>IFERROR(#REF!-M1018,"")</f>
        <v/>
      </c>
      <c r="DO1018" s="186" t="e">
        <f>IF(#REF!&gt;AQ1018,0,1)</f>
        <v>#REF!</v>
      </c>
      <c r="DP1018" s="186">
        <f t="shared" si="177"/>
        <v>1</v>
      </c>
      <c r="DQ1018" s="186">
        <f t="shared" si="178"/>
        <v>1</v>
      </c>
    </row>
    <row r="1019" spans="1:121" ht="20.25" hidden="1" customHeight="1" x14ac:dyDescent="0.2">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179"/>
        <v/>
      </c>
      <c r="AO1019" s="271" t="str">
        <f t="shared" si="180"/>
        <v/>
      </c>
      <c r="AP1019" s="218"/>
      <c r="AQ1019" s="219"/>
      <c r="AR1019" s="217" t="str">
        <f t="shared" si="181"/>
        <v/>
      </c>
      <c r="AS1019" s="217" t="str">
        <f t="shared" si="182"/>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217"/>
      <c r="CA1019" s="217"/>
      <c r="CB1019" s="217"/>
      <c r="CC1019" s="217"/>
      <c r="CD1019" s="217"/>
      <c r="CE1019" s="217"/>
      <c r="CF1019" s="186"/>
      <c r="CG1019" s="186" t="str">
        <f t="shared" si="183"/>
        <v/>
      </c>
      <c r="CH1019" s="101"/>
      <c r="CI1019" s="101"/>
      <c r="CJ1019" s="101"/>
      <c r="CK1019" s="101"/>
      <c r="CL1019" s="101"/>
      <c r="CM1019" s="101"/>
      <c r="CN1019" s="101"/>
      <c r="CO1019" s="101"/>
      <c r="CP1019" s="220" t="str">
        <f>IFERROR(ROUND((SUM(#REF!)),0),"")</f>
        <v/>
      </c>
      <c r="CQ1019" s="216"/>
      <c r="CR1019" s="222"/>
      <c r="CS1019" s="198"/>
      <c r="CT1019" s="198"/>
      <c r="CU1019" s="198"/>
      <c r="CV1019" s="198"/>
      <c r="CW1019" s="222"/>
      <c r="CX1019" s="272"/>
      <c r="CY1019" s="272"/>
      <c r="CZ1019" s="272"/>
      <c r="DA1019" s="272"/>
      <c r="DB1019" s="272"/>
      <c r="DC1019" s="272"/>
      <c r="DD1019" s="230" t="str">
        <f t="shared" si="170"/>
        <v/>
      </c>
      <c r="DE1019" s="273">
        <f t="shared" si="171"/>
        <v>0</v>
      </c>
      <c r="DF1019" s="14">
        <f t="shared" si="172"/>
        <v>0</v>
      </c>
      <c r="DG1019" s="148" t="str">
        <f t="shared" si="173"/>
        <v/>
      </c>
      <c r="DH1019" s="148" t="str">
        <f t="shared" si="174"/>
        <v/>
      </c>
      <c r="DI1019" s="273" t="str">
        <f t="shared" si="175"/>
        <v/>
      </c>
      <c r="DJ1019" s="264" t="str">
        <f t="shared" si="176"/>
        <v/>
      </c>
      <c r="DK1019" s="195"/>
      <c r="DL1019" s="14" t="str">
        <f>IFERROR(#REF!-AP1019,"")</f>
        <v/>
      </c>
      <c r="DM1019" s="195"/>
      <c r="DN1019" s="274" t="str">
        <f>IFERROR(#REF!-M1019,"")</f>
        <v/>
      </c>
      <c r="DO1019" s="186" t="e">
        <f>IF(#REF!&gt;AQ1019,0,1)</f>
        <v>#REF!</v>
      </c>
      <c r="DP1019" s="186">
        <f t="shared" si="177"/>
        <v>1</v>
      </c>
      <c r="DQ1019" s="186">
        <f t="shared" si="178"/>
        <v>1</v>
      </c>
    </row>
    <row r="1020" spans="1:121" ht="20.25" hidden="1" customHeight="1" x14ac:dyDescent="0.2">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179"/>
        <v/>
      </c>
      <c r="AO1020" s="271" t="str">
        <f t="shared" si="180"/>
        <v/>
      </c>
      <c r="AP1020" s="218"/>
      <c r="AQ1020" s="219"/>
      <c r="AR1020" s="217" t="str">
        <f t="shared" si="181"/>
        <v/>
      </c>
      <c r="AS1020" s="217" t="str">
        <f t="shared" si="182"/>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217"/>
      <c r="CA1020" s="217"/>
      <c r="CB1020" s="217"/>
      <c r="CC1020" s="217"/>
      <c r="CD1020" s="217"/>
      <c r="CE1020" s="217"/>
      <c r="CF1020" s="186"/>
      <c r="CG1020" s="186" t="str">
        <f t="shared" si="183"/>
        <v/>
      </c>
      <c r="CH1020" s="101"/>
      <c r="CI1020" s="101"/>
      <c r="CJ1020" s="101"/>
      <c r="CK1020" s="101"/>
      <c r="CL1020" s="101"/>
      <c r="CM1020" s="101"/>
      <c r="CN1020" s="101"/>
      <c r="CO1020" s="101"/>
      <c r="CP1020" s="220" t="str">
        <f>IFERROR(ROUND((SUM(#REF!)),0),"")</f>
        <v/>
      </c>
      <c r="CQ1020" s="216"/>
      <c r="CR1020" s="222"/>
      <c r="CS1020" s="198"/>
      <c r="CT1020" s="198"/>
      <c r="CU1020" s="198"/>
      <c r="CV1020" s="198"/>
      <c r="CW1020" s="222"/>
      <c r="CX1020" s="272"/>
      <c r="CY1020" s="272"/>
      <c r="CZ1020" s="272"/>
      <c r="DA1020" s="272"/>
      <c r="DB1020" s="272"/>
      <c r="DC1020" s="272"/>
      <c r="DD1020" s="230" t="str">
        <f t="shared" si="170"/>
        <v/>
      </c>
      <c r="DE1020" s="273">
        <f t="shared" si="171"/>
        <v>0</v>
      </c>
      <c r="DF1020" s="14">
        <f t="shared" si="172"/>
        <v>0</v>
      </c>
      <c r="DG1020" s="148" t="str">
        <f t="shared" si="173"/>
        <v/>
      </c>
      <c r="DH1020" s="148" t="str">
        <f t="shared" si="174"/>
        <v/>
      </c>
      <c r="DI1020" s="273" t="str">
        <f t="shared" si="175"/>
        <v/>
      </c>
      <c r="DJ1020" s="264" t="str">
        <f t="shared" si="176"/>
        <v/>
      </c>
      <c r="DK1020" s="195"/>
      <c r="DL1020" s="14" t="str">
        <f>IFERROR(#REF!-AP1020,"")</f>
        <v/>
      </c>
      <c r="DM1020" s="195"/>
      <c r="DN1020" s="274" t="str">
        <f>IFERROR(#REF!-M1020,"")</f>
        <v/>
      </c>
      <c r="DO1020" s="186" t="e">
        <f>IF(#REF!&gt;AQ1020,0,1)</f>
        <v>#REF!</v>
      </c>
      <c r="DP1020" s="186">
        <f t="shared" si="177"/>
        <v>1</v>
      </c>
      <c r="DQ1020" s="186">
        <f t="shared" si="178"/>
        <v>1</v>
      </c>
    </row>
    <row r="1021" spans="1:121" ht="20.25" hidden="1" customHeight="1" x14ac:dyDescent="0.2">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179"/>
        <v/>
      </c>
      <c r="AO1021" s="271" t="str">
        <f t="shared" si="180"/>
        <v/>
      </c>
      <c r="AP1021" s="218"/>
      <c r="AQ1021" s="219"/>
      <c r="AR1021" s="217" t="str">
        <f t="shared" si="181"/>
        <v/>
      </c>
      <c r="AS1021" s="217" t="str">
        <f t="shared" si="182"/>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217"/>
      <c r="CA1021" s="217"/>
      <c r="CB1021" s="217"/>
      <c r="CC1021" s="217"/>
      <c r="CD1021" s="217"/>
      <c r="CE1021" s="217"/>
      <c r="CF1021" s="186"/>
      <c r="CG1021" s="186" t="str">
        <f t="shared" si="183"/>
        <v/>
      </c>
      <c r="CH1021" s="101"/>
      <c r="CI1021" s="101"/>
      <c r="CJ1021" s="101"/>
      <c r="CK1021" s="101"/>
      <c r="CL1021" s="101"/>
      <c r="CM1021" s="101"/>
      <c r="CN1021" s="101"/>
      <c r="CO1021" s="101"/>
      <c r="CP1021" s="220" t="str">
        <f>IFERROR(ROUND((SUM(#REF!)),0),"")</f>
        <v/>
      </c>
      <c r="CQ1021" s="216"/>
      <c r="CR1021" s="222"/>
      <c r="CS1021" s="198"/>
      <c r="CT1021" s="198"/>
      <c r="CU1021" s="198"/>
      <c r="CV1021" s="198"/>
      <c r="CW1021" s="222"/>
      <c r="CX1021" s="272"/>
      <c r="CY1021" s="272"/>
      <c r="CZ1021" s="272"/>
      <c r="DA1021" s="272"/>
      <c r="DB1021" s="272"/>
      <c r="DC1021" s="272"/>
      <c r="DD1021" s="230" t="str">
        <f t="shared" si="170"/>
        <v/>
      </c>
      <c r="DE1021" s="273">
        <f t="shared" si="171"/>
        <v>0</v>
      </c>
      <c r="DF1021" s="14">
        <f t="shared" si="172"/>
        <v>0</v>
      </c>
      <c r="DG1021" s="148" t="str">
        <f t="shared" si="173"/>
        <v/>
      </c>
      <c r="DH1021" s="148" t="str">
        <f t="shared" si="174"/>
        <v/>
      </c>
      <c r="DI1021" s="273" t="str">
        <f t="shared" si="175"/>
        <v/>
      </c>
      <c r="DJ1021" s="264" t="str">
        <f t="shared" si="176"/>
        <v/>
      </c>
      <c r="DK1021" s="195"/>
      <c r="DL1021" s="14" t="str">
        <f>IFERROR(#REF!-AP1021,"")</f>
        <v/>
      </c>
      <c r="DM1021" s="195"/>
      <c r="DN1021" s="274" t="str">
        <f>IFERROR(#REF!-M1021,"")</f>
        <v/>
      </c>
      <c r="DO1021" s="186" t="e">
        <f>IF(#REF!&gt;AQ1021,0,1)</f>
        <v>#REF!</v>
      </c>
      <c r="DP1021" s="186">
        <f t="shared" si="177"/>
        <v>1</v>
      </c>
      <c r="DQ1021" s="186">
        <f t="shared" si="178"/>
        <v>1</v>
      </c>
    </row>
    <row r="1022" spans="1:121" ht="20.25" hidden="1" customHeight="1" x14ac:dyDescent="0.2">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179"/>
        <v/>
      </c>
      <c r="AO1022" s="271" t="str">
        <f t="shared" si="180"/>
        <v/>
      </c>
      <c r="AP1022" s="218"/>
      <c r="AQ1022" s="219"/>
      <c r="AR1022" s="217" t="str">
        <f t="shared" si="181"/>
        <v/>
      </c>
      <c r="AS1022" s="217" t="str">
        <f t="shared" si="182"/>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217"/>
      <c r="CA1022" s="217"/>
      <c r="CB1022" s="217"/>
      <c r="CC1022" s="217"/>
      <c r="CD1022" s="217"/>
      <c r="CE1022" s="217"/>
      <c r="CF1022" s="186"/>
      <c r="CG1022" s="186" t="str">
        <f t="shared" si="183"/>
        <v/>
      </c>
      <c r="CH1022" s="101"/>
      <c r="CI1022" s="101"/>
      <c r="CJ1022" s="101"/>
      <c r="CK1022" s="101"/>
      <c r="CL1022" s="101"/>
      <c r="CM1022" s="101"/>
      <c r="CN1022" s="101"/>
      <c r="CO1022" s="101"/>
      <c r="CP1022" s="220" t="str">
        <f>IFERROR(ROUND((SUM(#REF!)),0),"")</f>
        <v/>
      </c>
      <c r="CQ1022" s="216"/>
      <c r="CR1022" s="222"/>
      <c r="CS1022" s="198"/>
      <c r="CT1022" s="198"/>
      <c r="CU1022" s="198"/>
      <c r="CV1022" s="198"/>
      <c r="CW1022" s="222"/>
      <c r="CX1022" s="272"/>
      <c r="CY1022" s="272"/>
      <c r="CZ1022" s="272"/>
      <c r="DA1022" s="272"/>
      <c r="DB1022" s="272"/>
      <c r="DC1022" s="272"/>
      <c r="DD1022" s="230" t="str">
        <f t="shared" si="170"/>
        <v/>
      </c>
      <c r="DE1022" s="273">
        <f t="shared" si="171"/>
        <v>0</v>
      </c>
      <c r="DF1022" s="14">
        <f t="shared" si="172"/>
        <v>0</v>
      </c>
      <c r="DG1022" s="148" t="str">
        <f t="shared" si="173"/>
        <v/>
      </c>
      <c r="DH1022" s="148" t="str">
        <f t="shared" si="174"/>
        <v/>
      </c>
      <c r="DI1022" s="273" t="str">
        <f t="shared" si="175"/>
        <v/>
      </c>
      <c r="DJ1022" s="264" t="str">
        <f t="shared" si="176"/>
        <v/>
      </c>
      <c r="DK1022" s="195"/>
      <c r="DL1022" s="14" t="str">
        <f>IFERROR(#REF!-AP1022,"")</f>
        <v/>
      </c>
      <c r="DM1022" s="195"/>
      <c r="DN1022" s="274" t="str">
        <f>IFERROR(#REF!-M1022,"")</f>
        <v/>
      </c>
      <c r="DO1022" s="186" t="e">
        <f>IF(#REF!&gt;AQ1022,0,1)</f>
        <v>#REF!</v>
      </c>
      <c r="DP1022" s="186">
        <f t="shared" si="177"/>
        <v>1</v>
      </c>
      <c r="DQ1022" s="186">
        <f t="shared" si="178"/>
        <v>1</v>
      </c>
    </row>
    <row r="1023" spans="1:121" ht="20.25" hidden="1" customHeight="1" x14ac:dyDescent="0.2">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179"/>
        <v/>
      </c>
      <c r="AO1023" s="271" t="str">
        <f t="shared" si="180"/>
        <v/>
      </c>
      <c r="AP1023" s="218"/>
      <c r="AQ1023" s="219"/>
      <c r="AR1023" s="217" t="str">
        <f t="shared" si="181"/>
        <v/>
      </c>
      <c r="AS1023" s="217" t="str">
        <f t="shared" si="182"/>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217"/>
      <c r="CA1023" s="217"/>
      <c r="CB1023" s="217"/>
      <c r="CC1023" s="217"/>
      <c r="CD1023" s="217"/>
      <c r="CE1023" s="217"/>
      <c r="CF1023" s="186"/>
      <c r="CG1023" s="186" t="str">
        <f t="shared" si="183"/>
        <v/>
      </c>
      <c r="CH1023" s="101"/>
      <c r="CI1023" s="101"/>
      <c r="CJ1023" s="101"/>
      <c r="CK1023" s="101"/>
      <c r="CL1023" s="101"/>
      <c r="CM1023" s="101"/>
      <c r="CN1023" s="101"/>
      <c r="CO1023" s="101"/>
      <c r="CP1023" s="220" t="str">
        <f>IFERROR(ROUND((SUM(#REF!)),0),"")</f>
        <v/>
      </c>
      <c r="CQ1023" s="216"/>
      <c r="CR1023" s="222"/>
      <c r="CS1023" s="198"/>
      <c r="CT1023" s="198"/>
      <c r="CU1023" s="198"/>
      <c r="CV1023" s="198"/>
      <c r="CW1023" s="222"/>
      <c r="CX1023" s="272"/>
      <c r="CY1023" s="272"/>
      <c r="CZ1023" s="272"/>
      <c r="DA1023" s="272"/>
      <c r="DB1023" s="272"/>
      <c r="DC1023" s="272"/>
      <c r="DD1023" s="230" t="str">
        <f t="shared" si="170"/>
        <v/>
      </c>
      <c r="DE1023" s="273">
        <f t="shared" si="171"/>
        <v>0</v>
      </c>
      <c r="DF1023" s="14">
        <f t="shared" si="172"/>
        <v>0</v>
      </c>
      <c r="DG1023" s="148" t="str">
        <f t="shared" si="173"/>
        <v/>
      </c>
      <c r="DH1023" s="148" t="str">
        <f t="shared" si="174"/>
        <v/>
      </c>
      <c r="DI1023" s="273" t="str">
        <f t="shared" si="175"/>
        <v/>
      </c>
      <c r="DJ1023" s="264" t="str">
        <f t="shared" si="176"/>
        <v/>
      </c>
      <c r="DK1023" s="195"/>
      <c r="DL1023" s="14" t="str">
        <f>IFERROR(#REF!-AP1023,"")</f>
        <v/>
      </c>
      <c r="DM1023" s="195"/>
      <c r="DN1023" s="274" t="str">
        <f>IFERROR(#REF!-M1023,"")</f>
        <v/>
      </c>
      <c r="DO1023" s="186" t="e">
        <f>IF(#REF!&gt;AQ1023,0,1)</f>
        <v>#REF!</v>
      </c>
      <c r="DP1023" s="186">
        <f t="shared" si="177"/>
        <v>1</v>
      </c>
      <c r="DQ1023" s="186">
        <f t="shared" si="178"/>
        <v>1</v>
      </c>
    </row>
    <row r="1024" spans="1:121" ht="20.25" hidden="1" customHeight="1" x14ac:dyDescent="0.2">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179"/>
        <v/>
      </c>
      <c r="AO1024" s="271" t="str">
        <f t="shared" si="180"/>
        <v/>
      </c>
      <c r="AP1024" s="218"/>
      <c r="AQ1024" s="219"/>
      <c r="AR1024" s="217" t="str">
        <f t="shared" si="181"/>
        <v/>
      </c>
      <c r="AS1024" s="217" t="str">
        <f t="shared" si="182"/>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217"/>
      <c r="CA1024" s="217"/>
      <c r="CB1024" s="217"/>
      <c r="CC1024" s="217"/>
      <c r="CD1024" s="217"/>
      <c r="CE1024" s="217"/>
      <c r="CF1024" s="186"/>
      <c r="CG1024" s="186" t="str">
        <f t="shared" si="183"/>
        <v/>
      </c>
      <c r="CH1024" s="101"/>
      <c r="CI1024" s="101"/>
      <c r="CJ1024" s="101"/>
      <c r="CK1024" s="101"/>
      <c r="CL1024" s="101"/>
      <c r="CM1024" s="101"/>
      <c r="CN1024" s="101"/>
      <c r="CO1024" s="101"/>
      <c r="CP1024" s="220" t="str">
        <f>IFERROR(ROUND((SUM(#REF!)),0),"")</f>
        <v/>
      </c>
      <c r="CQ1024" s="216"/>
      <c r="CR1024" s="222"/>
      <c r="CS1024" s="198"/>
      <c r="CT1024" s="198"/>
      <c r="CU1024" s="198"/>
      <c r="CV1024" s="198"/>
      <c r="CW1024" s="222"/>
      <c r="CX1024" s="272"/>
      <c r="CY1024" s="272"/>
      <c r="CZ1024" s="272"/>
      <c r="DA1024" s="272"/>
      <c r="DB1024" s="272"/>
      <c r="DC1024" s="272"/>
      <c r="DD1024" s="230" t="str">
        <f t="shared" si="170"/>
        <v/>
      </c>
      <c r="DE1024" s="273">
        <f t="shared" si="171"/>
        <v>0</v>
      </c>
      <c r="DF1024" s="14">
        <f t="shared" si="172"/>
        <v>0</v>
      </c>
      <c r="DG1024" s="148" t="str">
        <f t="shared" si="173"/>
        <v/>
      </c>
      <c r="DH1024" s="148" t="str">
        <f t="shared" si="174"/>
        <v/>
      </c>
      <c r="DI1024" s="273" t="str">
        <f t="shared" si="175"/>
        <v/>
      </c>
      <c r="DJ1024" s="264" t="str">
        <f t="shared" si="176"/>
        <v/>
      </c>
      <c r="DK1024" s="195"/>
      <c r="DL1024" s="14" t="str">
        <f>IFERROR(#REF!-AP1024,"")</f>
        <v/>
      </c>
      <c r="DM1024" s="195"/>
      <c r="DN1024" s="274" t="str">
        <f>IFERROR(#REF!-M1024,"")</f>
        <v/>
      </c>
      <c r="DO1024" s="186" t="e">
        <f>IF(#REF!&gt;AQ1024,0,1)</f>
        <v>#REF!</v>
      </c>
      <c r="DP1024" s="186">
        <f t="shared" si="177"/>
        <v>1</v>
      </c>
      <c r="DQ1024" s="186">
        <f t="shared" si="178"/>
        <v>1</v>
      </c>
    </row>
    <row r="1025" spans="1:121" ht="20.25" hidden="1" customHeight="1" x14ac:dyDescent="0.2">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179"/>
        <v/>
      </c>
      <c r="AO1025" s="271" t="str">
        <f t="shared" si="180"/>
        <v/>
      </c>
      <c r="AP1025" s="218"/>
      <c r="AQ1025" s="219"/>
      <c r="AR1025" s="217" t="str">
        <f t="shared" si="181"/>
        <v/>
      </c>
      <c r="AS1025" s="217" t="str">
        <f t="shared" si="182"/>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217"/>
      <c r="CA1025" s="217"/>
      <c r="CB1025" s="217"/>
      <c r="CC1025" s="217"/>
      <c r="CD1025" s="217"/>
      <c r="CE1025" s="217"/>
      <c r="CF1025" s="186"/>
      <c r="CG1025" s="186" t="str">
        <f t="shared" si="183"/>
        <v/>
      </c>
      <c r="CH1025" s="101"/>
      <c r="CI1025" s="101"/>
      <c r="CJ1025" s="101"/>
      <c r="CK1025" s="101"/>
      <c r="CL1025" s="101"/>
      <c r="CM1025" s="101"/>
      <c r="CN1025" s="101"/>
      <c r="CO1025" s="101"/>
      <c r="CP1025" s="220" t="str">
        <f>IFERROR(ROUND((SUM(#REF!)),0),"")</f>
        <v/>
      </c>
      <c r="CQ1025" s="216"/>
      <c r="CR1025" s="222"/>
      <c r="CS1025" s="198"/>
      <c r="CT1025" s="198"/>
      <c r="CU1025" s="198"/>
      <c r="CV1025" s="198"/>
      <c r="CW1025" s="222"/>
      <c r="CX1025" s="272"/>
      <c r="CY1025" s="272"/>
      <c r="CZ1025" s="272"/>
      <c r="DA1025" s="272"/>
      <c r="DB1025" s="272"/>
      <c r="DC1025" s="272"/>
      <c r="DD1025" s="230" t="str">
        <f t="shared" si="170"/>
        <v/>
      </c>
      <c r="DE1025" s="273">
        <f t="shared" si="171"/>
        <v>0</v>
      </c>
      <c r="DF1025" s="14">
        <f t="shared" si="172"/>
        <v>0</v>
      </c>
      <c r="DG1025" s="148" t="str">
        <f t="shared" si="173"/>
        <v/>
      </c>
      <c r="DH1025" s="148" t="str">
        <f t="shared" si="174"/>
        <v/>
      </c>
      <c r="DI1025" s="273" t="str">
        <f t="shared" si="175"/>
        <v/>
      </c>
      <c r="DJ1025" s="264" t="str">
        <f t="shared" si="176"/>
        <v/>
      </c>
      <c r="DK1025" s="195"/>
      <c r="DL1025" s="14" t="str">
        <f>IFERROR(#REF!-AP1025,"")</f>
        <v/>
      </c>
      <c r="DM1025" s="195"/>
      <c r="DN1025" s="274" t="str">
        <f>IFERROR(#REF!-M1025,"")</f>
        <v/>
      </c>
      <c r="DO1025" s="186" t="e">
        <f>IF(#REF!&gt;AQ1025,0,1)</f>
        <v>#REF!</v>
      </c>
      <c r="DP1025" s="186">
        <f t="shared" si="177"/>
        <v>1</v>
      </c>
      <c r="DQ1025" s="186">
        <f t="shared" si="178"/>
        <v>1</v>
      </c>
    </row>
    <row r="1026" spans="1:121" ht="20.25" hidden="1" customHeight="1" x14ac:dyDescent="0.2">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179"/>
        <v/>
      </c>
      <c r="AO1026" s="271" t="str">
        <f t="shared" si="180"/>
        <v/>
      </c>
      <c r="AP1026" s="218"/>
      <c r="AQ1026" s="219"/>
      <c r="AR1026" s="217" t="str">
        <f t="shared" si="181"/>
        <v/>
      </c>
      <c r="AS1026" s="217" t="str">
        <f t="shared" si="182"/>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217"/>
      <c r="CA1026" s="217"/>
      <c r="CB1026" s="217"/>
      <c r="CC1026" s="217"/>
      <c r="CD1026" s="217"/>
      <c r="CE1026" s="217"/>
      <c r="CF1026" s="186"/>
      <c r="CG1026" s="186" t="str">
        <f t="shared" si="183"/>
        <v/>
      </c>
      <c r="CH1026" s="101"/>
      <c r="CI1026" s="101"/>
      <c r="CJ1026" s="101"/>
      <c r="CK1026" s="101"/>
      <c r="CL1026" s="101"/>
      <c r="CM1026" s="101"/>
      <c r="CN1026" s="101"/>
      <c r="CO1026" s="101"/>
      <c r="CP1026" s="220" t="str">
        <f>IFERROR(ROUND((SUM(#REF!)),0),"")</f>
        <v/>
      </c>
      <c r="CQ1026" s="216"/>
      <c r="CR1026" s="222"/>
      <c r="CS1026" s="198"/>
      <c r="CT1026" s="198"/>
      <c r="CU1026" s="198"/>
      <c r="CV1026" s="198"/>
      <c r="CW1026" s="222"/>
      <c r="CX1026" s="272"/>
      <c r="CY1026" s="272"/>
      <c r="CZ1026" s="272"/>
      <c r="DA1026" s="272"/>
      <c r="DB1026" s="272"/>
      <c r="DC1026" s="272"/>
      <c r="DD1026" s="230" t="str">
        <f t="shared" si="170"/>
        <v/>
      </c>
      <c r="DE1026" s="273">
        <f t="shared" si="171"/>
        <v>0</v>
      </c>
      <c r="DF1026" s="14">
        <f t="shared" si="172"/>
        <v>0</v>
      </c>
      <c r="DG1026" s="148" t="str">
        <f t="shared" si="173"/>
        <v/>
      </c>
      <c r="DH1026" s="148" t="str">
        <f t="shared" si="174"/>
        <v/>
      </c>
      <c r="DI1026" s="273" t="str">
        <f t="shared" si="175"/>
        <v/>
      </c>
      <c r="DJ1026" s="264" t="str">
        <f t="shared" si="176"/>
        <v/>
      </c>
      <c r="DK1026" s="195"/>
      <c r="DL1026" s="14" t="str">
        <f>IFERROR(#REF!-AP1026,"")</f>
        <v/>
      </c>
      <c r="DM1026" s="195"/>
      <c r="DN1026" s="274" t="str">
        <f>IFERROR(#REF!-M1026,"")</f>
        <v/>
      </c>
      <c r="DO1026" s="186" t="e">
        <f>IF(#REF!&gt;AQ1026,0,1)</f>
        <v>#REF!</v>
      </c>
      <c r="DP1026" s="186">
        <f t="shared" si="177"/>
        <v>1</v>
      </c>
      <c r="DQ1026" s="186">
        <f t="shared" si="178"/>
        <v>1</v>
      </c>
    </row>
    <row r="1027" spans="1:121" ht="20.25" hidden="1" customHeight="1" x14ac:dyDescent="0.2">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179"/>
        <v/>
      </c>
      <c r="AO1027" s="271" t="str">
        <f t="shared" si="180"/>
        <v/>
      </c>
      <c r="AP1027" s="218"/>
      <c r="AQ1027" s="219"/>
      <c r="AR1027" s="217" t="str">
        <f t="shared" si="181"/>
        <v/>
      </c>
      <c r="AS1027" s="217" t="str">
        <f t="shared" si="182"/>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217"/>
      <c r="CA1027" s="217"/>
      <c r="CB1027" s="217"/>
      <c r="CC1027" s="217"/>
      <c r="CD1027" s="217"/>
      <c r="CE1027" s="217"/>
      <c r="CF1027" s="186"/>
      <c r="CG1027" s="186" t="str">
        <f t="shared" si="183"/>
        <v/>
      </c>
      <c r="CH1027" s="101"/>
      <c r="CI1027" s="101"/>
      <c r="CJ1027" s="101"/>
      <c r="CK1027" s="101"/>
      <c r="CL1027" s="101"/>
      <c r="CM1027" s="101"/>
      <c r="CN1027" s="101"/>
      <c r="CO1027" s="101"/>
      <c r="CP1027" s="220" t="str">
        <f>IFERROR(ROUND((SUM(#REF!)),0),"")</f>
        <v/>
      </c>
      <c r="CQ1027" s="216"/>
      <c r="CR1027" s="222"/>
      <c r="CS1027" s="198"/>
      <c r="CT1027" s="198"/>
      <c r="CU1027" s="198"/>
      <c r="CV1027" s="198"/>
      <c r="CW1027" s="222"/>
      <c r="CX1027" s="272"/>
      <c r="CY1027" s="272"/>
      <c r="CZ1027" s="272"/>
      <c r="DA1027" s="272"/>
      <c r="DB1027" s="272"/>
      <c r="DC1027" s="272"/>
      <c r="DD1027" s="230" t="str">
        <f t="shared" si="170"/>
        <v/>
      </c>
      <c r="DE1027" s="273">
        <f t="shared" si="171"/>
        <v>0</v>
      </c>
      <c r="DF1027" s="14">
        <f t="shared" si="172"/>
        <v>0</v>
      </c>
      <c r="DG1027" s="148" t="str">
        <f t="shared" si="173"/>
        <v/>
      </c>
      <c r="DH1027" s="148" t="str">
        <f t="shared" si="174"/>
        <v/>
      </c>
      <c r="DI1027" s="273" t="str">
        <f t="shared" si="175"/>
        <v/>
      </c>
      <c r="DJ1027" s="264" t="str">
        <f t="shared" si="176"/>
        <v/>
      </c>
      <c r="DK1027" s="195"/>
      <c r="DL1027" s="14" t="str">
        <f>IFERROR(#REF!-AP1027,"")</f>
        <v/>
      </c>
      <c r="DM1027" s="195"/>
      <c r="DN1027" s="274" t="str">
        <f>IFERROR(#REF!-M1027,"")</f>
        <v/>
      </c>
      <c r="DO1027" s="186" t="e">
        <f>IF(#REF!&gt;AQ1027,0,1)</f>
        <v>#REF!</v>
      </c>
      <c r="DP1027" s="186">
        <f t="shared" si="177"/>
        <v>1</v>
      </c>
      <c r="DQ1027" s="186">
        <f t="shared" si="178"/>
        <v>1</v>
      </c>
    </row>
    <row r="1028" spans="1:121" ht="20.25" hidden="1" customHeight="1" x14ac:dyDescent="0.2">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si="179"/>
        <v/>
      </c>
      <c r="AO1028" s="271" t="str">
        <f t="shared" si="180"/>
        <v/>
      </c>
      <c r="AP1028" s="218"/>
      <c r="AQ1028" s="219"/>
      <c r="AR1028" s="217" t="str">
        <f t="shared" si="181"/>
        <v/>
      </c>
      <c r="AS1028" s="217" t="str">
        <f t="shared" si="182"/>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217"/>
      <c r="CA1028" s="217"/>
      <c r="CB1028" s="217"/>
      <c r="CC1028" s="217"/>
      <c r="CD1028" s="217"/>
      <c r="CE1028" s="217"/>
      <c r="CF1028" s="186"/>
      <c r="CG1028" s="186" t="str">
        <f t="shared" si="183"/>
        <v/>
      </c>
      <c r="CH1028" s="101"/>
      <c r="CI1028" s="101"/>
      <c r="CJ1028" s="101"/>
      <c r="CK1028" s="101"/>
      <c r="CL1028" s="101"/>
      <c r="CM1028" s="101"/>
      <c r="CN1028" s="101"/>
      <c r="CO1028" s="101"/>
      <c r="CP1028" s="220" t="str">
        <f>IFERROR(ROUND((SUM(#REF!)),0),"")</f>
        <v/>
      </c>
      <c r="CQ1028" s="216"/>
      <c r="CR1028" s="222"/>
      <c r="CS1028" s="198"/>
      <c r="CT1028" s="198"/>
      <c r="CU1028" s="198"/>
      <c r="CV1028" s="198"/>
      <c r="CW1028" s="222"/>
      <c r="CX1028" s="272"/>
      <c r="CY1028" s="272"/>
      <c r="CZ1028" s="272"/>
      <c r="DA1028" s="272"/>
      <c r="DB1028" s="272"/>
      <c r="DC1028" s="272"/>
      <c r="DD1028" s="230" t="str">
        <f t="shared" ref="DD1028:DD1091" si="184">IFERROR((AN1028-M1028)/M1028,"")</f>
        <v/>
      </c>
      <c r="DE1028" s="273">
        <f t="shared" ref="DE1028:DE1091" si="185">AV1028+BH1028</f>
        <v>0</v>
      </c>
      <c r="DF1028" s="14">
        <f t="shared" ref="DF1028:DF1091" si="186">SUM(BI1028:BQ1028,AW1028:BE1028)</f>
        <v>0</v>
      </c>
      <c r="DG1028" s="148" t="str">
        <f t="shared" ref="DG1028:DG1091" si="187">IFERROR(ROUND(DF1028/L1028,0),"")</f>
        <v/>
      </c>
      <c r="DH1028" s="148" t="str">
        <f t="shared" ref="DH1028:DH1091" si="188">IFERROR(ROUND(CP1028/AR1028,1),"")</f>
        <v/>
      </c>
      <c r="DI1028" s="273" t="str">
        <f t="shared" ref="DI1028:DI1091" si="189">IFERROR(DE1028+DG1028,"")</f>
        <v/>
      </c>
      <c r="DJ1028" s="264" t="str">
        <f t="shared" ref="DJ1028:DJ1091" si="190">IFERROR(DG1028/DI1028,"")</f>
        <v/>
      </c>
      <c r="DK1028" s="195"/>
      <c r="DL1028" s="14" t="str">
        <f>IFERROR(#REF!-AP1028,"")</f>
        <v/>
      </c>
      <c r="DM1028" s="195"/>
      <c r="DN1028" s="274" t="str">
        <f>IFERROR(#REF!-M1028,"")</f>
        <v/>
      </c>
      <c r="DO1028" s="186" t="e">
        <f>IF(#REF!&gt;AQ1028,0,1)</f>
        <v>#REF!</v>
      </c>
      <c r="DP1028" s="186">
        <f t="shared" ref="DP1028:DP1091" si="191">IF(AO1028&lt;N1028,0,1)</f>
        <v>1</v>
      </c>
      <c r="DQ1028" s="186">
        <f t="shared" ref="DQ1028:DQ1091" si="192">IF(AO1028&gt;O1028,0,1)</f>
        <v>1</v>
      </c>
    </row>
    <row r="1029" spans="1:121" ht="20.25" hidden="1" customHeight="1" x14ac:dyDescent="0.2">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179"/>
        <v/>
      </c>
      <c r="AO1029" s="271" t="str">
        <f t="shared" si="180"/>
        <v/>
      </c>
      <c r="AP1029" s="218"/>
      <c r="AQ1029" s="219"/>
      <c r="AR1029" s="217" t="str">
        <f t="shared" si="181"/>
        <v/>
      </c>
      <c r="AS1029" s="217" t="str">
        <f t="shared" si="182"/>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217"/>
      <c r="CA1029" s="217"/>
      <c r="CB1029" s="217"/>
      <c r="CC1029" s="217"/>
      <c r="CD1029" s="217"/>
      <c r="CE1029" s="217"/>
      <c r="CF1029" s="186"/>
      <c r="CG1029" s="186" t="str">
        <f t="shared" si="183"/>
        <v/>
      </c>
      <c r="CH1029" s="101"/>
      <c r="CI1029" s="101"/>
      <c r="CJ1029" s="101"/>
      <c r="CK1029" s="101"/>
      <c r="CL1029" s="101"/>
      <c r="CM1029" s="101"/>
      <c r="CN1029" s="101"/>
      <c r="CO1029" s="101"/>
      <c r="CP1029" s="220" t="str">
        <f>IFERROR(ROUND((SUM(#REF!)),0),"")</f>
        <v/>
      </c>
      <c r="CQ1029" s="216"/>
      <c r="CR1029" s="222"/>
      <c r="CS1029" s="198"/>
      <c r="CT1029" s="198"/>
      <c r="CU1029" s="198"/>
      <c r="CV1029" s="198"/>
      <c r="CW1029" s="222"/>
      <c r="CX1029" s="272"/>
      <c r="CY1029" s="272"/>
      <c r="CZ1029" s="272"/>
      <c r="DA1029" s="272"/>
      <c r="DB1029" s="272"/>
      <c r="DC1029" s="272"/>
      <c r="DD1029" s="230" t="str">
        <f t="shared" si="184"/>
        <v/>
      </c>
      <c r="DE1029" s="273">
        <f t="shared" si="185"/>
        <v>0</v>
      </c>
      <c r="DF1029" s="14">
        <f t="shared" si="186"/>
        <v>0</v>
      </c>
      <c r="DG1029" s="148" t="str">
        <f t="shared" si="187"/>
        <v/>
      </c>
      <c r="DH1029" s="148" t="str">
        <f t="shared" si="188"/>
        <v/>
      </c>
      <c r="DI1029" s="273" t="str">
        <f t="shared" si="189"/>
        <v/>
      </c>
      <c r="DJ1029" s="264" t="str">
        <f t="shared" si="190"/>
        <v/>
      </c>
      <c r="DK1029" s="195"/>
      <c r="DL1029" s="14" t="str">
        <f>IFERROR(#REF!-AP1029,"")</f>
        <v/>
      </c>
      <c r="DM1029" s="195"/>
      <c r="DN1029" s="274" t="str">
        <f>IFERROR(#REF!-M1029,"")</f>
        <v/>
      </c>
      <c r="DO1029" s="186" t="e">
        <f>IF(#REF!&gt;AQ1029,0,1)</f>
        <v>#REF!</v>
      </c>
      <c r="DP1029" s="186">
        <f t="shared" si="191"/>
        <v>1</v>
      </c>
      <c r="DQ1029" s="186">
        <f t="shared" si="192"/>
        <v>1</v>
      </c>
    </row>
    <row r="1030" spans="1:121" ht="20.25" hidden="1" customHeight="1" x14ac:dyDescent="0.2">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179"/>
        <v/>
      </c>
      <c r="AO1030" s="271" t="str">
        <f t="shared" si="180"/>
        <v/>
      </c>
      <c r="AP1030" s="218"/>
      <c r="AQ1030" s="219"/>
      <c r="AR1030" s="217" t="str">
        <f t="shared" si="181"/>
        <v/>
      </c>
      <c r="AS1030" s="217" t="str">
        <f t="shared" si="182"/>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217"/>
      <c r="CA1030" s="217"/>
      <c r="CB1030" s="217"/>
      <c r="CC1030" s="217"/>
      <c r="CD1030" s="217"/>
      <c r="CE1030" s="217"/>
      <c r="CF1030" s="186"/>
      <c r="CG1030" s="186" t="str">
        <f t="shared" si="183"/>
        <v/>
      </c>
      <c r="CH1030" s="101"/>
      <c r="CI1030" s="101"/>
      <c r="CJ1030" s="101"/>
      <c r="CK1030" s="101"/>
      <c r="CL1030" s="101"/>
      <c r="CM1030" s="101"/>
      <c r="CN1030" s="101"/>
      <c r="CO1030" s="101"/>
      <c r="CP1030" s="220" t="str">
        <f>IFERROR(ROUND((SUM(#REF!)),0),"")</f>
        <v/>
      </c>
      <c r="CQ1030" s="216"/>
      <c r="CR1030" s="222"/>
      <c r="CS1030" s="198"/>
      <c r="CT1030" s="198"/>
      <c r="CU1030" s="198"/>
      <c r="CV1030" s="198"/>
      <c r="CW1030" s="222"/>
      <c r="CX1030" s="272"/>
      <c r="CY1030" s="272"/>
      <c r="CZ1030" s="272"/>
      <c r="DA1030" s="272"/>
      <c r="DB1030" s="272"/>
      <c r="DC1030" s="272"/>
      <c r="DD1030" s="230" t="str">
        <f t="shared" si="184"/>
        <v/>
      </c>
      <c r="DE1030" s="273">
        <f t="shared" si="185"/>
        <v>0</v>
      </c>
      <c r="DF1030" s="14">
        <f t="shared" si="186"/>
        <v>0</v>
      </c>
      <c r="DG1030" s="148" t="str">
        <f t="shared" si="187"/>
        <v/>
      </c>
      <c r="DH1030" s="148" t="str">
        <f t="shared" si="188"/>
        <v/>
      </c>
      <c r="DI1030" s="273" t="str">
        <f t="shared" si="189"/>
        <v/>
      </c>
      <c r="DJ1030" s="264" t="str">
        <f t="shared" si="190"/>
        <v/>
      </c>
      <c r="DK1030" s="195"/>
      <c r="DL1030" s="14" t="str">
        <f>IFERROR(#REF!-AP1030,"")</f>
        <v/>
      </c>
      <c r="DM1030" s="195"/>
      <c r="DN1030" s="274" t="str">
        <f>IFERROR(#REF!-M1030,"")</f>
        <v/>
      </c>
      <c r="DO1030" s="186" t="e">
        <f>IF(#REF!&gt;AQ1030,0,1)</f>
        <v>#REF!</v>
      </c>
      <c r="DP1030" s="186">
        <f t="shared" si="191"/>
        <v>1</v>
      </c>
      <c r="DQ1030" s="186">
        <f t="shared" si="192"/>
        <v>1</v>
      </c>
    </row>
    <row r="1031" spans="1:121" ht="20.25" hidden="1" customHeight="1" x14ac:dyDescent="0.2">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179"/>
        <v/>
      </c>
      <c r="AO1031" s="271" t="str">
        <f t="shared" si="180"/>
        <v/>
      </c>
      <c r="AP1031" s="218"/>
      <c r="AQ1031" s="219"/>
      <c r="AR1031" s="217" t="str">
        <f t="shared" si="181"/>
        <v/>
      </c>
      <c r="AS1031" s="217" t="str">
        <f t="shared" si="182"/>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217"/>
      <c r="CA1031" s="217"/>
      <c r="CB1031" s="217"/>
      <c r="CC1031" s="217"/>
      <c r="CD1031" s="217"/>
      <c r="CE1031" s="217"/>
      <c r="CF1031" s="186"/>
      <c r="CG1031" s="186" t="str">
        <f t="shared" si="183"/>
        <v/>
      </c>
      <c r="CH1031" s="101"/>
      <c r="CI1031" s="101"/>
      <c r="CJ1031" s="101"/>
      <c r="CK1031" s="101"/>
      <c r="CL1031" s="101"/>
      <c r="CM1031" s="101"/>
      <c r="CN1031" s="101"/>
      <c r="CO1031" s="101"/>
      <c r="CP1031" s="220" t="str">
        <f>IFERROR(ROUND((SUM(#REF!)),0),"")</f>
        <v/>
      </c>
      <c r="CQ1031" s="216"/>
      <c r="CR1031" s="222"/>
      <c r="CS1031" s="198"/>
      <c r="CT1031" s="198"/>
      <c r="CU1031" s="198"/>
      <c r="CV1031" s="198"/>
      <c r="CW1031" s="222"/>
      <c r="CX1031" s="272"/>
      <c r="CY1031" s="272"/>
      <c r="CZ1031" s="272"/>
      <c r="DA1031" s="272"/>
      <c r="DB1031" s="272"/>
      <c r="DC1031" s="272"/>
      <c r="DD1031" s="230" t="str">
        <f t="shared" si="184"/>
        <v/>
      </c>
      <c r="DE1031" s="273">
        <f t="shared" si="185"/>
        <v>0</v>
      </c>
      <c r="DF1031" s="14">
        <f t="shared" si="186"/>
        <v>0</v>
      </c>
      <c r="DG1031" s="148" t="str">
        <f t="shared" si="187"/>
        <v/>
      </c>
      <c r="DH1031" s="148" t="str">
        <f t="shared" si="188"/>
        <v/>
      </c>
      <c r="DI1031" s="273" t="str">
        <f t="shared" si="189"/>
        <v/>
      </c>
      <c r="DJ1031" s="264" t="str">
        <f t="shared" si="190"/>
        <v/>
      </c>
      <c r="DK1031" s="195"/>
      <c r="DL1031" s="14" t="str">
        <f>IFERROR(#REF!-AP1031,"")</f>
        <v/>
      </c>
      <c r="DM1031" s="195"/>
      <c r="DN1031" s="274" t="str">
        <f>IFERROR(#REF!-M1031,"")</f>
        <v/>
      </c>
      <c r="DO1031" s="186" t="e">
        <f>IF(#REF!&gt;AQ1031,0,1)</f>
        <v>#REF!</v>
      </c>
      <c r="DP1031" s="186">
        <f t="shared" si="191"/>
        <v>1</v>
      </c>
      <c r="DQ1031" s="186">
        <f t="shared" si="192"/>
        <v>1</v>
      </c>
    </row>
    <row r="1032" spans="1:121" ht="20.25" hidden="1" customHeight="1" x14ac:dyDescent="0.2">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179"/>
        <v/>
      </c>
      <c r="AO1032" s="271" t="str">
        <f t="shared" si="180"/>
        <v/>
      </c>
      <c r="AP1032" s="218"/>
      <c r="AQ1032" s="219"/>
      <c r="AR1032" s="217" t="str">
        <f t="shared" si="181"/>
        <v/>
      </c>
      <c r="AS1032" s="217" t="str">
        <f t="shared" si="182"/>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217"/>
      <c r="CA1032" s="217"/>
      <c r="CB1032" s="217"/>
      <c r="CC1032" s="217"/>
      <c r="CD1032" s="217"/>
      <c r="CE1032" s="217"/>
      <c r="CF1032" s="186"/>
      <c r="CG1032" s="186" t="str">
        <f t="shared" si="183"/>
        <v/>
      </c>
      <c r="CH1032" s="101"/>
      <c r="CI1032" s="101"/>
      <c r="CJ1032" s="101"/>
      <c r="CK1032" s="101"/>
      <c r="CL1032" s="101"/>
      <c r="CM1032" s="101"/>
      <c r="CN1032" s="101"/>
      <c r="CO1032" s="101"/>
      <c r="CP1032" s="220" t="str">
        <f>IFERROR(ROUND((SUM(#REF!)),0),"")</f>
        <v/>
      </c>
      <c r="CQ1032" s="216"/>
      <c r="CR1032" s="222"/>
      <c r="CS1032" s="198"/>
      <c r="CT1032" s="198"/>
      <c r="CU1032" s="198"/>
      <c r="CV1032" s="198"/>
      <c r="CW1032" s="222"/>
      <c r="CX1032" s="272"/>
      <c r="CY1032" s="272"/>
      <c r="CZ1032" s="272"/>
      <c r="DA1032" s="272"/>
      <c r="DB1032" s="272"/>
      <c r="DC1032" s="272"/>
      <c r="DD1032" s="230" t="str">
        <f t="shared" si="184"/>
        <v/>
      </c>
      <c r="DE1032" s="273">
        <f t="shared" si="185"/>
        <v>0</v>
      </c>
      <c r="DF1032" s="14">
        <f t="shared" si="186"/>
        <v>0</v>
      </c>
      <c r="DG1032" s="148" t="str">
        <f t="shared" si="187"/>
        <v/>
      </c>
      <c r="DH1032" s="148" t="str">
        <f t="shared" si="188"/>
        <v/>
      </c>
      <c r="DI1032" s="273" t="str">
        <f t="shared" si="189"/>
        <v/>
      </c>
      <c r="DJ1032" s="264" t="str">
        <f t="shared" si="190"/>
        <v/>
      </c>
      <c r="DK1032" s="195"/>
      <c r="DL1032" s="14" t="str">
        <f>IFERROR(#REF!-AP1032,"")</f>
        <v/>
      </c>
      <c r="DM1032" s="195"/>
      <c r="DN1032" s="274" t="str">
        <f>IFERROR(#REF!-M1032,"")</f>
        <v/>
      </c>
      <c r="DO1032" s="186" t="e">
        <f>IF(#REF!&gt;AQ1032,0,1)</f>
        <v>#REF!</v>
      </c>
      <c r="DP1032" s="186">
        <f t="shared" si="191"/>
        <v>1</v>
      </c>
      <c r="DQ1032" s="186">
        <f t="shared" si="192"/>
        <v>1</v>
      </c>
    </row>
    <row r="1033" spans="1:121" ht="20.25" hidden="1" customHeight="1" x14ac:dyDescent="0.2">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179"/>
        <v/>
      </c>
      <c r="AO1033" s="271" t="str">
        <f t="shared" si="180"/>
        <v/>
      </c>
      <c r="AP1033" s="218"/>
      <c r="AQ1033" s="219"/>
      <c r="AR1033" s="217" t="str">
        <f t="shared" si="181"/>
        <v/>
      </c>
      <c r="AS1033" s="217" t="str">
        <f t="shared" si="182"/>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217"/>
      <c r="CA1033" s="217"/>
      <c r="CB1033" s="217"/>
      <c r="CC1033" s="217"/>
      <c r="CD1033" s="217"/>
      <c r="CE1033" s="217"/>
      <c r="CF1033" s="186"/>
      <c r="CG1033" s="186" t="str">
        <f t="shared" si="183"/>
        <v/>
      </c>
      <c r="CH1033" s="101"/>
      <c r="CI1033" s="101"/>
      <c r="CJ1033" s="101"/>
      <c r="CK1033" s="101"/>
      <c r="CL1033" s="101"/>
      <c r="CM1033" s="101"/>
      <c r="CN1033" s="101"/>
      <c r="CO1033" s="101"/>
      <c r="CP1033" s="220" t="str">
        <f>IFERROR(ROUND((SUM(#REF!)),0),"")</f>
        <v/>
      </c>
      <c r="CQ1033" s="216"/>
      <c r="CR1033" s="222"/>
      <c r="CS1033" s="198"/>
      <c r="CT1033" s="198"/>
      <c r="CU1033" s="198"/>
      <c r="CV1033" s="198"/>
      <c r="CW1033" s="222"/>
      <c r="CX1033" s="272"/>
      <c r="CY1033" s="272"/>
      <c r="CZ1033" s="272"/>
      <c r="DA1033" s="272"/>
      <c r="DB1033" s="272"/>
      <c r="DC1033" s="272"/>
      <c r="DD1033" s="230" t="str">
        <f t="shared" si="184"/>
        <v/>
      </c>
      <c r="DE1033" s="273">
        <f t="shared" si="185"/>
        <v>0</v>
      </c>
      <c r="DF1033" s="14">
        <f t="shared" si="186"/>
        <v>0</v>
      </c>
      <c r="DG1033" s="148" t="str">
        <f t="shared" si="187"/>
        <v/>
      </c>
      <c r="DH1033" s="148" t="str">
        <f t="shared" si="188"/>
        <v/>
      </c>
      <c r="DI1033" s="273" t="str">
        <f t="shared" si="189"/>
        <v/>
      </c>
      <c r="DJ1033" s="264" t="str">
        <f t="shared" si="190"/>
        <v/>
      </c>
      <c r="DK1033" s="195"/>
      <c r="DL1033" s="14" t="str">
        <f>IFERROR(#REF!-AP1033,"")</f>
        <v/>
      </c>
      <c r="DM1033" s="195"/>
      <c r="DN1033" s="274" t="str">
        <f>IFERROR(#REF!-M1033,"")</f>
        <v/>
      </c>
      <c r="DO1033" s="186" t="e">
        <f>IF(#REF!&gt;AQ1033,0,1)</f>
        <v>#REF!</v>
      </c>
      <c r="DP1033" s="186">
        <f t="shared" si="191"/>
        <v>1</v>
      </c>
      <c r="DQ1033" s="186">
        <f t="shared" si="192"/>
        <v>1</v>
      </c>
    </row>
    <row r="1034" spans="1:121" ht="20.25" hidden="1" customHeight="1" x14ac:dyDescent="0.2">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179"/>
        <v/>
      </c>
      <c r="AO1034" s="271" t="str">
        <f t="shared" si="180"/>
        <v/>
      </c>
      <c r="AP1034" s="218"/>
      <c r="AQ1034" s="219"/>
      <c r="AR1034" s="217" t="str">
        <f t="shared" si="181"/>
        <v/>
      </c>
      <c r="AS1034" s="217" t="str">
        <f t="shared" si="182"/>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217"/>
      <c r="CA1034" s="217"/>
      <c r="CB1034" s="217"/>
      <c r="CC1034" s="217"/>
      <c r="CD1034" s="217"/>
      <c r="CE1034" s="217"/>
      <c r="CF1034" s="186"/>
      <c r="CG1034" s="186" t="str">
        <f t="shared" si="183"/>
        <v/>
      </c>
      <c r="CH1034" s="101"/>
      <c r="CI1034" s="101"/>
      <c r="CJ1034" s="101"/>
      <c r="CK1034" s="101"/>
      <c r="CL1034" s="101"/>
      <c r="CM1034" s="101"/>
      <c r="CN1034" s="101"/>
      <c r="CO1034" s="101"/>
      <c r="CP1034" s="220" t="str">
        <f>IFERROR(ROUND((SUM(#REF!)),0),"")</f>
        <v/>
      </c>
      <c r="CQ1034" s="216"/>
      <c r="CR1034" s="222"/>
      <c r="CS1034" s="198"/>
      <c r="CT1034" s="198"/>
      <c r="CU1034" s="198"/>
      <c r="CV1034" s="198"/>
      <c r="CW1034" s="222"/>
      <c r="CX1034" s="272"/>
      <c r="CY1034" s="272"/>
      <c r="CZ1034" s="272"/>
      <c r="DA1034" s="272"/>
      <c r="DB1034" s="272"/>
      <c r="DC1034" s="272"/>
      <c r="DD1034" s="230" t="str">
        <f t="shared" si="184"/>
        <v/>
      </c>
      <c r="DE1034" s="273">
        <f t="shared" si="185"/>
        <v>0</v>
      </c>
      <c r="DF1034" s="14">
        <f t="shared" si="186"/>
        <v>0</v>
      </c>
      <c r="DG1034" s="148" t="str">
        <f t="shared" si="187"/>
        <v/>
      </c>
      <c r="DH1034" s="148" t="str">
        <f t="shared" si="188"/>
        <v/>
      </c>
      <c r="DI1034" s="273" t="str">
        <f t="shared" si="189"/>
        <v/>
      </c>
      <c r="DJ1034" s="264" t="str">
        <f t="shared" si="190"/>
        <v/>
      </c>
      <c r="DK1034" s="195"/>
      <c r="DL1034" s="14" t="str">
        <f>IFERROR(#REF!-AP1034,"")</f>
        <v/>
      </c>
      <c r="DM1034" s="195"/>
      <c r="DN1034" s="274" t="str">
        <f>IFERROR(#REF!-M1034,"")</f>
        <v/>
      </c>
      <c r="DO1034" s="186" t="e">
        <f>IF(#REF!&gt;AQ1034,0,1)</f>
        <v>#REF!</v>
      </c>
      <c r="DP1034" s="186">
        <f t="shared" si="191"/>
        <v>1</v>
      </c>
      <c r="DQ1034" s="186">
        <f t="shared" si="192"/>
        <v>1</v>
      </c>
    </row>
    <row r="1035" spans="1:121" ht="20.25" hidden="1" customHeight="1" x14ac:dyDescent="0.2">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179"/>
        <v/>
      </c>
      <c r="AO1035" s="271" t="str">
        <f t="shared" si="180"/>
        <v/>
      </c>
      <c r="AP1035" s="218"/>
      <c r="AQ1035" s="219"/>
      <c r="AR1035" s="217" t="str">
        <f t="shared" si="181"/>
        <v/>
      </c>
      <c r="AS1035" s="217" t="str">
        <f t="shared" si="182"/>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217"/>
      <c r="CA1035" s="217"/>
      <c r="CB1035" s="217"/>
      <c r="CC1035" s="217"/>
      <c r="CD1035" s="217"/>
      <c r="CE1035" s="217"/>
      <c r="CF1035" s="186"/>
      <c r="CG1035" s="186" t="str">
        <f t="shared" si="183"/>
        <v/>
      </c>
      <c r="CH1035" s="101"/>
      <c r="CI1035" s="101"/>
      <c r="CJ1035" s="101"/>
      <c r="CK1035" s="101"/>
      <c r="CL1035" s="101"/>
      <c r="CM1035" s="101"/>
      <c r="CN1035" s="101"/>
      <c r="CO1035" s="101"/>
      <c r="CP1035" s="220" t="str">
        <f>IFERROR(ROUND((SUM(#REF!)),0),"")</f>
        <v/>
      </c>
      <c r="CQ1035" s="216"/>
      <c r="CR1035" s="222"/>
      <c r="CS1035" s="198"/>
      <c r="CT1035" s="198"/>
      <c r="CU1035" s="198"/>
      <c r="CV1035" s="198"/>
      <c r="CW1035" s="222"/>
      <c r="CX1035" s="272"/>
      <c r="CY1035" s="272"/>
      <c r="CZ1035" s="272"/>
      <c r="DA1035" s="272"/>
      <c r="DB1035" s="272"/>
      <c r="DC1035" s="272"/>
      <c r="DD1035" s="230" t="str">
        <f t="shared" si="184"/>
        <v/>
      </c>
      <c r="DE1035" s="273">
        <f t="shared" si="185"/>
        <v>0</v>
      </c>
      <c r="DF1035" s="14">
        <f t="shared" si="186"/>
        <v>0</v>
      </c>
      <c r="DG1035" s="148" t="str">
        <f t="shared" si="187"/>
        <v/>
      </c>
      <c r="DH1035" s="148" t="str">
        <f t="shared" si="188"/>
        <v/>
      </c>
      <c r="DI1035" s="273" t="str">
        <f t="shared" si="189"/>
        <v/>
      </c>
      <c r="DJ1035" s="264" t="str">
        <f t="shared" si="190"/>
        <v/>
      </c>
      <c r="DK1035" s="195"/>
      <c r="DL1035" s="14" t="str">
        <f>IFERROR(#REF!-AP1035,"")</f>
        <v/>
      </c>
      <c r="DM1035" s="195"/>
      <c r="DN1035" s="274" t="str">
        <f>IFERROR(#REF!-M1035,"")</f>
        <v/>
      </c>
      <c r="DO1035" s="186" t="e">
        <f>IF(#REF!&gt;AQ1035,0,1)</f>
        <v>#REF!</v>
      </c>
      <c r="DP1035" s="186">
        <f t="shared" si="191"/>
        <v>1</v>
      </c>
      <c r="DQ1035" s="186">
        <f t="shared" si="192"/>
        <v>1</v>
      </c>
    </row>
    <row r="1036" spans="1:121" ht="20.25" hidden="1" customHeight="1" x14ac:dyDescent="0.2">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179"/>
        <v/>
      </c>
      <c r="AO1036" s="271" t="str">
        <f t="shared" si="180"/>
        <v/>
      </c>
      <c r="AP1036" s="218"/>
      <c r="AQ1036" s="219"/>
      <c r="AR1036" s="217" t="str">
        <f t="shared" si="181"/>
        <v/>
      </c>
      <c r="AS1036" s="217" t="str">
        <f t="shared" si="182"/>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217"/>
      <c r="CA1036" s="217"/>
      <c r="CB1036" s="217"/>
      <c r="CC1036" s="217"/>
      <c r="CD1036" s="217"/>
      <c r="CE1036" s="217"/>
      <c r="CF1036" s="186"/>
      <c r="CG1036" s="186" t="str">
        <f t="shared" si="183"/>
        <v/>
      </c>
      <c r="CH1036" s="101"/>
      <c r="CI1036" s="101"/>
      <c r="CJ1036" s="101"/>
      <c r="CK1036" s="101"/>
      <c r="CL1036" s="101"/>
      <c r="CM1036" s="101"/>
      <c r="CN1036" s="101"/>
      <c r="CO1036" s="101"/>
      <c r="CP1036" s="220" t="str">
        <f>IFERROR(ROUND((SUM(#REF!)),0),"")</f>
        <v/>
      </c>
      <c r="CQ1036" s="216"/>
      <c r="CR1036" s="222"/>
      <c r="CS1036" s="198"/>
      <c r="CT1036" s="198"/>
      <c r="CU1036" s="198"/>
      <c r="CV1036" s="198"/>
      <c r="CW1036" s="222"/>
      <c r="CX1036" s="272"/>
      <c r="CY1036" s="272"/>
      <c r="CZ1036" s="272"/>
      <c r="DA1036" s="272"/>
      <c r="DB1036" s="272"/>
      <c r="DC1036" s="272"/>
      <c r="DD1036" s="230" t="str">
        <f t="shared" si="184"/>
        <v/>
      </c>
      <c r="DE1036" s="273">
        <f t="shared" si="185"/>
        <v>0</v>
      </c>
      <c r="DF1036" s="14">
        <f t="shared" si="186"/>
        <v>0</v>
      </c>
      <c r="DG1036" s="148" t="str">
        <f t="shared" si="187"/>
        <v/>
      </c>
      <c r="DH1036" s="148" t="str">
        <f t="shared" si="188"/>
        <v/>
      </c>
      <c r="DI1036" s="273" t="str">
        <f t="shared" si="189"/>
        <v/>
      </c>
      <c r="DJ1036" s="264" t="str">
        <f t="shared" si="190"/>
        <v/>
      </c>
      <c r="DK1036" s="195"/>
      <c r="DL1036" s="14" t="str">
        <f>IFERROR(#REF!-AP1036,"")</f>
        <v/>
      </c>
      <c r="DM1036" s="195"/>
      <c r="DN1036" s="274" t="str">
        <f>IFERROR(#REF!-M1036,"")</f>
        <v/>
      </c>
      <c r="DO1036" s="186" t="e">
        <f>IF(#REF!&gt;AQ1036,0,1)</f>
        <v>#REF!</v>
      </c>
      <c r="DP1036" s="186">
        <f t="shared" si="191"/>
        <v>1</v>
      </c>
      <c r="DQ1036" s="186">
        <f t="shared" si="192"/>
        <v>1</v>
      </c>
    </row>
    <row r="1037" spans="1:121" ht="20.25" hidden="1" customHeight="1" x14ac:dyDescent="0.2">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179"/>
        <v/>
      </c>
      <c r="AO1037" s="271" t="str">
        <f t="shared" si="180"/>
        <v/>
      </c>
      <c r="AP1037" s="218"/>
      <c r="AQ1037" s="219"/>
      <c r="AR1037" s="217" t="str">
        <f t="shared" si="181"/>
        <v/>
      </c>
      <c r="AS1037" s="217" t="str">
        <f t="shared" si="182"/>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217"/>
      <c r="CA1037" s="217"/>
      <c r="CB1037" s="217"/>
      <c r="CC1037" s="217"/>
      <c r="CD1037" s="217"/>
      <c r="CE1037" s="217"/>
      <c r="CF1037" s="186"/>
      <c r="CG1037" s="186" t="str">
        <f t="shared" si="183"/>
        <v/>
      </c>
      <c r="CH1037" s="101"/>
      <c r="CI1037" s="101"/>
      <c r="CJ1037" s="101"/>
      <c r="CK1037" s="101"/>
      <c r="CL1037" s="101"/>
      <c r="CM1037" s="101"/>
      <c r="CN1037" s="101"/>
      <c r="CO1037" s="101"/>
      <c r="CP1037" s="220" t="str">
        <f>IFERROR(ROUND((SUM(#REF!)),0),"")</f>
        <v/>
      </c>
      <c r="CQ1037" s="216"/>
      <c r="CR1037" s="222"/>
      <c r="CS1037" s="198"/>
      <c r="CT1037" s="198"/>
      <c r="CU1037" s="198"/>
      <c r="CV1037" s="198"/>
      <c r="CW1037" s="222"/>
      <c r="CX1037" s="272"/>
      <c r="CY1037" s="272"/>
      <c r="CZ1037" s="272"/>
      <c r="DA1037" s="272"/>
      <c r="DB1037" s="272"/>
      <c r="DC1037" s="272"/>
      <c r="DD1037" s="230" t="str">
        <f t="shared" si="184"/>
        <v/>
      </c>
      <c r="DE1037" s="273">
        <f t="shared" si="185"/>
        <v>0</v>
      </c>
      <c r="DF1037" s="14">
        <f t="shared" si="186"/>
        <v>0</v>
      </c>
      <c r="DG1037" s="148" t="str">
        <f t="shared" si="187"/>
        <v/>
      </c>
      <c r="DH1037" s="148" t="str">
        <f t="shared" si="188"/>
        <v/>
      </c>
      <c r="DI1037" s="273" t="str">
        <f t="shared" si="189"/>
        <v/>
      </c>
      <c r="DJ1037" s="264" t="str">
        <f t="shared" si="190"/>
        <v/>
      </c>
      <c r="DK1037" s="195"/>
      <c r="DL1037" s="14" t="str">
        <f>IFERROR(#REF!-AP1037,"")</f>
        <v/>
      </c>
      <c r="DM1037" s="195"/>
      <c r="DN1037" s="274" t="str">
        <f>IFERROR(#REF!-M1037,"")</f>
        <v/>
      </c>
      <c r="DO1037" s="186" t="e">
        <f>IF(#REF!&gt;AQ1037,0,1)</f>
        <v>#REF!</v>
      </c>
      <c r="DP1037" s="186">
        <f t="shared" si="191"/>
        <v>1</v>
      </c>
      <c r="DQ1037" s="186">
        <f t="shared" si="192"/>
        <v>1</v>
      </c>
    </row>
    <row r="1038" spans="1:121" ht="20.25" hidden="1" customHeight="1" x14ac:dyDescent="0.2">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179"/>
        <v/>
      </c>
      <c r="AO1038" s="271" t="str">
        <f t="shared" si="180"/>
        <v/>
      </c>
      <c r="AP1038" s="218"/>
      <c r="AQ1038" s="219"/>
      <c r="AR1038" s="217" t="str">
        <f t="shared" si="181"/>
        <v/>
      </c>
      <c r="AS1038" s="217" t="str">
        <f t="shared" si="182"/>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217"/>
      <c r="CA1038" s="217"/>
      <c r="CB1038" s="217"/>
      <c r="CC1038" s="217"/>
      <c r="CD1038" s="217"/>
      <c r="CE1038" s="217"/>
      <c r="CF1038" s="186"/>
      <c r="CG1038" s="186" t="str">
        <f t="shared" si="183"/>
        <v/>
      </c>
      <c r="CH1038" s="101"/>
      <c r="CI1038" s="101"/>
      <c r="CJ1038" s="101"/>
      <c r="CK1038" s="101"/>
      <c r="CL1038" s="101"/>
      <c r="CM1038" s="101"/>
      <c r="CN1038" s="101"/>
      <c r="CO1038" s="101"/>
      <c r="CP1038" s="220" t="str">
        <f>IFERROR(ROUND((SUM(#REF!)),0),"")</f>
        <v/>
      </c>
      <c r="CQ1038" s="216"/>
      <c r="CR1038" s="222"/>
      <c r="CS1038" s="198"/>
      <c r="CT1038" s="198"/>
      <c r="CU1038" s="198"/>
      <c r="CV1038" s="198"/>
      <c r="CW1038" s="222"/>
      <c r="CX1038" s="272"/>
      <c r="CY1038" s="272"/>
      <c r="CZ1038" s="272"/>
      <c r="DA1038" s="272"/>
      <c r="DB1038" s="272"/>
      <c r="DC1038" s="272"/>
      <c r="DD1038" s="230" t="str">
        <f t="shared" si="184"/>
        <v/>
      </c>
      <c r="DE1038" s="273">
        <f t="shared" si="185"/>
        <v>0</v>
      </c>
      <c r="DF1038" s="14">
        <f t="shared" si="186"/>
        <v>0</v>
      </c>
      <c r="DG1038" s="148" t="str">
        <f t="shared" si="187"/>
        <v/>
      </c>
      <c r="DH1038" s="148" t="str">
        <f t="shared" si="188"/>
        <v/>
      </c>
      <c r="DI1038" s="273" t="str">
        <f t="shared" si="189"/>
        <v/>
      </c>
      <c r="DJ1038" s="264" t="str">
        <f t="shared" si="190"/>
        <v/>
      </c>
      <c r="DK1038" s="195"/>
      <c r="DL1038" s="14" t="str">
        <f>IFERROR(#REF!-AP1038,"")</f>
        <v/>
      </c>
      <c r="DM1038" s="195"/>
      <c r="DN1038" s="274" t="str">
        <f>IFERROR(#REF!-M1038,"")</f>
        <v/>
      </c>
      <c r="DO1038" s="186" t="e">
        <f>IF(#REF!&gt;AQ1038,0,1)</f>
        <v>#REF!</v>
      </c>
      <c r="DP1038" s="186">
        <f t="shared" si="191"/>
        <v>1</v>
      </c>
      <c r="DQ1038" s="186">
        <f t="shared" si="192"/>
        <v>1</v>
      </c>
    </row>
    <row r="1039" spans="1:121" ht="20.25" hidden="1" customHeight="1" x14ac:dyDescent="0.2">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179"/>
        <v/>
      </c>
      <c r="AO1039" s="271" t="str">
        <f t="shared" si="180"/>
        <v/>
      </c>
      <c r="AP1039" s="218"/>
      <c r="AQ1039" s="219"/>
      <c r="AR1039" s="217" t="str">
        <f t="shared" si="181"/>
        <v/>
      </c>
      <c r="AS1039" s="217" t="str">
        <f t="shared" si="182"/>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217"/>
      <c r="CA1039" s="217"/>
      <c r="CB1039" s="217"/>
      <c r="CC1039" s="217"/>
      <c r="CD1039" s="217"/>
      <c r="CE1039" s="217"/>
      <c r="CF1039" s="186"/>
      <c r="CG1039" s="186" t="str">
        <f t="shared" si="183"/>
        <v/>
      </c>
      <c r="CH1039" s="101"/>
      <c r="CI1039" s="101"/>
      <c r="CJ1039" s="101"/>
      <c r="CK1039" s="101"/>
      <c r="CL1039" s="101"/>
      <c r="CM1039" s="101"/>
      <c r="CN1039" s="101"/>
      <c r="CO1039" s="101"/>
      <c r="CP1039" s="220" t="str">
        <f>IFERROR(ROUND((SUM(#REF!)),0),"")</f>
        <v/>
      </c>
      <c r="CQ1039" s="216"/>
      <c r="CR1039" s="222"/>
      <c r="CS1039" s="198"/>
      <c r="CT1039" s="198"/>
      <c r="CU1039" s="198"/>
      <c r="CV1039" s="198"/>
      <c r="CW1039" s="222"/>
      <c r="CX1039" s="272"/>
      <c r="CY1039" s="272"/>
      <c r="CZ1039" s="272"/>
      <c r="DA1039" s="272"/>
      <c r="DB1039" s="272"/>
      <c r="DC1039" s="272"/>
      <c r="DD1039" s="230" t="str">
        <f t="shared" si="184"/>
        <v/>
      </c>
      <c r="DE1039" s="273">
        <f t="shared" si="185"/>
        <v>0</v>
      </c>
      <c r="DF1039" s="14">
        <f t="shared" si="186"/>
        <v>0</v>
      </c>
      <c r="DG1039" s="148" t="str">
        <f t="shared" si="187"/>
        <v/>
      </c>
      <c r="DH1039" s="148" t="str">
        <f t="shared" si="188"/>
        <v/>
      </c>
      <c r="DI1039" s="273" t="str">
        <f t="shared" si="189"/>
        <v/>
      </c>
      <c r="DJ1039" s="264" t="str">
        <f t="shared" si="190"/>
        <v/>
      </c>
      <c r="DK1039" s="195"/>
      <c r="DL1039" s="14" t="str">
        <f>IFERROR(#REF!-AP1039,"")</f>
        <v/>
      </c>
      <c r="DM1039" s="195"/>
      <c r="DN1039" s="274" t="str">
        <f>IFERROR(#REF!-M1039,"")</f>
        <v/>
      </c>
      <c r="DO1039" s="186" t="e">
        <f>IF(#REF!&gt;AQ1039,0,1)</f>
        <v>#REF!</v>
      </c>
      <c r="DP1039" s="186">
        <f t="shared" si="191"/>
        <v>1</v>
      </c>
      <c r="DQ1039" s="186">
        <f t="shared" si="192"/>
        <v>1</v>
      </c>
    </row>
    <row r="1040" spans="1:121" ht="20.25" hidden="1" customHeight="1" x14ac:dyDescent="0.2">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179"/>
        <v/>
      </c>
      <c r="AO1040" s="271" t="str">
        <f t="shared" si="180"/>
        <v/>
      </c>
      <c r="AP1040" s="218"/>
      <c r="AQ1040" s="219"/>
      <c r="AR1040" s="217" t="str">
        <f t="shared" si="181"/>
        <v/>
      </c>
      <c r="AS1040" s="217" t="str">
        <f t="shared" si="182"/>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217"/>
      <c r="CA1040" s="217"/>
      <c r="CB1040" s="217"/>
      <c r="CC1040" s="217"/>
      <c r="CD1040" s="217"/>
      <c r="CE1040" s="217"/>
      <c r="CF1040" s="186"/>
      <c r="CG1040" s="186" t="str">
        <f t="shared" si="183"/>
        <v/>
      </c>
      <c r="CH1040" s="101"/>
      <c r="CI1040" s="101"/>
      <c r="CJ1040" s="101"/>
      <c r="CK1040" s="101"/>
      <c r="CL1040" s="101"/>
      <c r="CM1040" s="101"/>
      <c r="CN1040" s="101"/>
      <c r="CO1040" s="101"/>
      <c r="CP1040" s="220" t="str">
        <f>IFERROR(ROUND((SUM(#REF!)),0),"")</f>
        <v/>
      </c>
      <c r="CQ1040" s="216"/>
      <c r="CR1040" s="222"/>
      <c r="CS1040" s="198"/>
      <c r="CT1040" s="198"/>
      <c r="CU1040" s="198"/>
      <c r="CV1040" s="198"/>
      <c r="CW1040" s="222"/>
      <c r="CX1040" s="272"/>
      <c r="CY1040" s="272"/>
      <c r="CZ1040" s="272"/>
      <c r="DA1040" s="272"/>
      <c r="DB1040" s="272"/>
      <c r="DC1040" s="272"/>
      <c r="DD1040" s="230" t="str">
        <f t="shared" si="184"/>
        <v/>
      </c>
      <c r="DE1040" s="273">
        <f t="shared" si="185"/>
        <v>0</v>
      </c>
      <c r="DF1040" s="14">
        <f t="shared" si="186"/>
        <v>0</v>
      </c>
      <c r="DG1040" s="148" t="str">
        <f t="shared" si="187"/>
        <v/>
      </c>
      <c r="DH1040" s="148" t="str">
        <f t="shared" si="188"/>
        <v/>
      </c>
      <c r="DI1040" s="273" t="str">
        <f t="shared" si="189"/>
        <v/>
      </c>
      <c r="DJ1040" s="264" t="str">
        <f t="shared" si="190"/>
        <v/>
      </c>
      <c r="DK1040" s="195"/>
      <c r="DL1040" s="14" t="str">
        <f>IFERROR(#REF!-AP1040,"")</f>
        <v/>
      </c>
      <c r="DM1040" s="195"/>
      <c r="DN1040" s="274" t="str">
        <f>IFERROR(#REF!-M1040,"")</f>
        <v/>
      </c>
      <c r="DO1040" s="186" t="e">
        <f>IF(#REF!&gt;AQ1040,0,1)</f>
        <v>#REF!</v>
      </c>
      <c r="DP1040" s="186">
        <f t="shared" si="191"/>
        <v>1</v>
      </c>
      <c r="DQ1040" s="186">
        <f t="shared" si="192"/>
        <v>1</v>
      </c>
    </row>
    <row r="1041" spans="1:121" ht="20.25" hidden="1" customHeight="1" x14ac:dyDescent="0.2">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179"/>
        <v/>
      </c>
      <c r="AO1041" s="271" t="str">
        <f t="shared" si="180"/>
        <v/>
      </c>
      <c r="AP1041" s="218"/>
      <c r="AQ1041" s="219"/>
      <c r="AR1041" s="217" t="str">
        <f t="shared" si="181"/>
        <v/>
      </c>
      <c r="AS1041" s="217" t="str">
        <f t="shared" si="182"/>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217"/>
      <c r="CA1041" s="217"/>
      <c r="CB1041" s="217"/>
      <c r="CC1041" s="217"/>
      <c r="CD1041" s="217"/>
      <c r="CE1041" s="217"/>
      <c r="CF1041" s="186"/>
      <c r="CG1041" s="186" t="str">
        <f t="shared" si="183"/>
        <v/>
      </c>
      <c r="CH1041" s="101"/>
      <c r="CI1041" s="101"/>
      <c r="CJ1041" s="101"/>
      <c r="CK1041" s="101"/>
      <c r="CL1041" s="101"/>
      <c r="CM1041" s="101"/>
      <c r="CN1041" s="101"/>
      <c r="CO1041" s="101"/>
      <c r="CP1041" s="220" t="str">
        <f>IFERROR(ROUND((SUM(#REF!)),0),"")</f>
        <v/>
      </c>
      <c r="CQ1041" s="216"/>
      <c r="CR1041" s="222"/>
      <c r="CS1041" s="198"/>
      <c r="CT1041" s="198"/>
      <c r="CU1041" s="198"/>
      <c r="CV1041" s="198"/>
      <c r="CW1041" s="222"/>
      <c r="CX1041" s="272"/>
      <c r="CY1041" s="272"/>
      <c r="CZ1041" s="272"/>
      <c r="DA1041" s="272"/>
      <c r="DB1041" s="272"/>
      <c r="DC1041" s="272"/>
      <c r="DD1041" s="230" t="str">
        <f t="shared" si="184"/>
        <v/>
      </c>
      <c r="DE1041" s="273">
        <f t="shared" si="185"/>
        <v>0</v>
      </c>
      <c r="DF1041" s="14">
        <f t="shared" si="186"/>
        <v>0</v>
      </c>
      <c r="DG1041" s="148" t="str">
        <f t="shared" si="187"/>
        <v/>
      </c>
      <c r="DH1041" s="148" t="str">
        <f t="shared" si="188"/>
        <v/>
      </c>
      <c r="DI1041" s="273" t="str">
        <f t="shared" si="189"/>
        <v/>
      </c>
      <c r="DJ1041" s="264" t="str">
        <f t="shared" si="190"/>
        <v/>
      </c>
      <c r="DK1041" s="195"/>
      <c r="DL1041" s="14" t="str">
        <f>IFERROR(#REF!-AP1041,"")</f>
        <v/>
      </c>
      <c r="DM1041" s="195"/>
      <c r="DN1041" s="274" t="str">
        <f>IFERROR(#REF!-M1041,"")</f>
        <v/>
      </c>
      <c r="DO1041" s="186" t="e">
        <f>IF(#REF!&gt;AQ1041,0,1)</f>
        <v>#REF!</v>
      </c>
      <c r="DP1041" s="186">
        <f t="shared" si="191"/>
        <v>1</v>
      </c>
      <c r="DQ1041" s="186">
        <f t="shared" si="192"/>
        <v>1</v>
      </c>
    </row>
    <row r="1042" spans="1:121" ht="20.25" hidden="1" customHeight="1" x14ac:dyDescent="0.2">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179"/>
        <v/>
      </c>
      <c r="AO1042" s="271" t="str">
        <f t="shared" si="180"/>
        <v/>
      </c>
      <c r="AP1042" s="218"/>
      <c r="AQ1042" s="219"/>
      <c r="AR1042" s="217" t="str">
        <f t="shared" si="181"/>
        <v/>
      </c>
      <c r="AS1042" s="217" t="str">
        <f t="shared" si="182"/>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217"/>
      <c r="CA1042" s="217"/>
      <c r="CB1042" s="217"/>
      <c r="CC1042" s="217"/>
      <c r="CD1042" s="217"/>
      <c r="CE1042" s="217"/>
      <c r="CF1042" s="186"/>
      <c r="CG1042" s="186" t="str">
        <f t="shared" si="183"/>
        <v/>
      </c>
      <c r="CH1042" s="101"/>
      <c r="CI1042" s="101"/>
      <c r="CJ1042" s="101"/>
      <c r="CK1042" s="101"/>
      <c r="CL1042" s="101"/>
      <c r="CM1042" s="101"/>
      <c r="CN1042" s="101"/>
      <c r="CO1042" s="101"/>
      <c r="CP1042" s="220" t="str">
        <f>IFERROR(ROUND((SUM(#REF!)),0),"")</f>
        <v/>
      </c>
      <c r="CQ1042" s="216"/>
      <c r="CR1042" s="222"/>
      <c r="CS1042" s="198"/>
      <c r="CT1042" s="198"/>
      <c r="CU1042" s="198"/>
      <c r="CV1042" s="198"/>
      <c r="CW1042" s="222"/>
      <c r="CX1042" s="272"/>
      <c r="CY1042" s="272"/>
      <c r="CZ1042" s="272"/>
      <c r="DA1042" s="272"/>
      <c r="DB1042" s="272"/>
      <c r="DC1042" s="272"/>
      <c r="DD1042" s="230" t="str">
        <f t="shared" si="184"/>
        <v/>
      </c>
      <c r="DE1042" s="273">
        <f t="shared" si="185"/>
        <v>0</v>
      </c>
      <c r="DF1042" s="14">
        <f t="shared" si="186"/>
        <v>0</v>
      </c>
      <c r="DG1042" s="148" t="str">
        <f t="shared" si="187"/>
        <v/>
      </c>
      <c r="DH1042" s="148" t="str">
        <f t="shared" si="188"/>
        <v/>
      </c>
      <c r="DI1042" s="273" t="str">
        <f t="shared" si="189"/>
        <v/>
      </c>
      <c r="DJ1042" s="264" t="str">
        <f t="shared" si="190"/>
        <v/>
      </c>
      <c r="DK1042" s="195"/>
      <c r="DL1042" s="14" t="str">
        <f>IFERROR(#REF!-AP1042,"")</f>
        <v/>
      </c>
      <c r="DM1042" s="195"/>
      <c r="DN1042" s="274" t="str">
        <f>IFERROR(#REF!-M1042,"")</f>
        <v/>
      </c>
      <c r="DO1042" s="186" t="e">
        <f>IF(#REF!&gt;AQ1042,0,1)</f>
        <v>#REF!</v>
      </c>
      <c r="DP1042" s="186">
        <f t="shared" si="191"/>
        <v>1</v>
      </c>
      <c r="DQ1042" s="186">
        <f t="shared" si="192"/>
        <v>1</v>
      </c>
    </row>
    <row r="1043" spans="1:121" ht="20.25" hidden="1" customHeight="1" x14ac:dyDescent="0.2">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179"/>
        <v/>
      </c>
      <c r="AO1043" s="271" t="str">
        <f t="shared" si="180"/>
        <v/>
      </c>
      <c r="AP1043" s="218"/>
      <c r="AQ1043" s="219"/>
      <c r="AR1043" s="217" t="str">
        <f t="shared" si="181"/>
        <v/>
      </c>
      <c r="AS1043" s="217" t="str">
        <f t="shared" si="182"/>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217"/>
      <c r="CA1043" s="217"/>
      <c r="CB1043" s="217"/>
      <c r="CC1043" s="217"/>
      <c r="CD1043" s="217"/>
      <c r="CE1043" s="217"/>
      <c r="CF1043" s="186"/>
      <c r="CG1043" s="186" t="str">
        <f t="shared" si="183"/>
        <v/>
      </c>
      <c r="CH1043" s="101"/>
      <c r="CI1043" s="101"/>
      <c r="CJ1043" s="101"/>
      <c r="CK1043" s="101"/>
      <c r="CL1043" s="101"/>
      <c r="CM1043" s="101"/>
      <c r="CN1043" s="101"/>
      <c r="CO1043" s="101"/>
      <c r="CP1043" s="220" t="str">
        <f>IFERROR(ROUND((SUM(#REF!)),0),"")</f>
        <v/>
      </c>
      <c r="CQ1043" s="216"/>
      <c r="CR1043" s="222"/>
      <c r="CS1043" s="198"/>
      <c r="CT1043" s="198"/>
      <c r="CU1043" s="198"/>
      <c r="CV1043" s="198"/>
      <c r="CW1043" s="222"/>
      <c r="CX1043" s="272"/>
      <c r="CY1043" s="272"/>
      <c r="CZ1043" s="272"/>
      <c r="DA1043" s="272"/>
      <c r="DB1043" s="272"/>
      <c r="DC1043" s="272"/>
      <c r="DD1043" s="230" t="str">
        <f t="shared" si="184"/>
        <v/>
      </c>
      <c r="DE1043" s="273">
        <f t="shared" si="185"/>
        <v>0</v>
      </c>
      <c r="DF1043" s="14">
        <f t="shared" si="186"/>
        <v>0</v>
      </c>
      <c r="DG1043" s="148" t="str">
        <f t="shared" si="187"/>
        <v/>
      </c>
      <c r="DH1043" s="148" t="str">
        <f t="shared" si="188"/>
        <v/>
      </c>
      <c r="DI1043" s="273" t="str">
        <f t="shared" si="189"/>
        <v/>
      </c>
      <c r="DJ1043" s="264" t="str">
        <f t="shared" si="190"/>
        <v/>
      </c>
      <c r="DK1043" s="195"/>
      <c r="DL1043" s="14" t="str">
        <f>IFERROR(#REF!-AP1043,"")</f>
        <v/>
      </c>
      <c r="DM1043" s="195"/>
      <c r="DN1043" s="274" t="str">
        <f>IFERROR(#REF!-M1043,"")</f>
        <v/>
      </c>
      <c r="DO1043" s="186" t="e">
        <f>IF(#REF!&gt;AQ1043,0,1)</f>
        <v>#REF!</v>
      </c>
      <c r="DP1043" s="186">
        <f t="shared" si="191"/>
        <v>1</v>
      </c>
      <c r="DQ1043" s="186">
        <f t="shared" si="192"/>
        <v>1</v>
      </c>
    </row>
    <row r="1044" spans="1:121" ht="20.25" hidden="1" customHeight="1" x14ac:dyDescent="0.2">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179"/>
        <v/>
      </c>
      <c r="AO1044" s="271" t="str">
        <f t="shared" si="180"/>
        <v/>
      </c>
      <c r="AP1044" s="218"/>
      <c r="AQ1044" s="219"/>
      <c r="AR1044" s="217" t="str">
        <f t="shared" si="181"/>
        <v/>
      </c>
      <c r="AS1044" s="217" t="str">
        <f t="shared" si="182"/>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217"/>
      <c r="CA1044" s="217"/>
      <c r="CB1044" s="217"/>
      <c r="CC1044" s="217"/>
      <c r="CD1044" s="217"/>
      <c r="CE1044" s="217"/>
      <c r="CF1044" s="186"/>
      <c r="CG1044" s="186" t="str">
        <f t="shared" si="183"/>
        <v/>
      </c>
      <c r="CH1044" s="101"/>
      <c r="CI1044" s="101"/>
      <c r="CJ1044" s="101"/>
      <c r="CK1044" s="101"/>
      <c r="CL1044" s="101"/>
      <c r="CM1044" s="101"/>
      <c r="CN1044" s="101"/>
      <c r="CO1044" s="101"/>
      <c r="CP1044" s="220" t="str">
        <f>IFERROR(ROUND((SUM(#REF!)),0),"")</f>
        <v/>
      </c>
      <c r="CQ1044" s="216"/>
      <c r="CR1044" s="222"/>
      <c r="CS1044" s="198"/>
      <c r="CT1044" s="198"/>
      <c r="CU1044" s="198"/>
      <c r="CV1044" s="198"/>
      <c r="CW1044" s="222"/>
      <c r="CX1044" s="272"/>
      <c r="CY1044" s="272"/>
      <c r="CZ1044" s="272"/>
      <c r="DA1044" s="272"/>
      <c r="DB1044" s="272"/>
      <c r="DC1044" s="272"/>
      <c r="DD1044" s="230" t="str">
        <f t="shared" si="184"/>
        <v/>
      </c>
      <c r="DE1044" s="273">
        <f t="shared" si="185"/>
        <v>0</v>
      </c>
      <c r="DF1044" s="14">
        <f t="shared" si="186"/>
        <v>0</v>
      </c>
      <c r="DG1044" s="148" t="str">
        <f t="shared" si="187"/>
        <v/>
      </c>
      <c r="DH1044" s="148" t="str">
        <f t="shared" si="188"/>
        <v/>
      </c>
      <c r="DI1044" s="273" t="str">
        <f t="shared" si="189"/>
        <v/>
      </c>
      <c r="DJ1044" s="264" t="str">
        <f t="shared" si="190"/>
        <v/>
      </c>
      <c r="DK1044" s="195"/>
      <c r="DL1044" s="14" t="str">
        <f>IFERROR(#REF!-AP1044,"")</f>
        <v/>
      </c>
      <c r="DM1044" s="195"/>
      <c r="DN1044" s="274" t="str">
        <f>IFERROR(#REF!-M1044,"")</f>
        <v/>
      </c>
      <c r="DO1044" s="186" t="e">
        <f>IF(#REF!&gt;AQ1044,0,1)</f>
        <v>#REF!</v>
      </c>
      <c r="DP1044" s="186">
        <f t="shared" si="191"/>
        <v>1</v>
      </c>
      <c r="DQ1044" s="186">
        <f t="shared" si="192"/>
        <v>1</v>
      </c>
    </row>
    <row r="1045" spans="1:121" ht="20.25" hidden="1" customHeight="1" x14ac:dyDescent="0.2">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179"/>
        <v/>
      </c>
      <c r="AO1045" s="271" t="str">
        <f t="shared" si="180"/>
        <v/>
      </c>
      <c r="AP1045" s="218"/>
      <c r="AQ1045" s="219"/>
      <c r="AR1045" s="217" t="str">
        <f t="shared" si="181"/>
        <v/>
      </c>
      <c r="AS1045" s="217" t="str">
        <f t="shared" si="182"/>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217"/>
      <c r="CA1045" s="217"/>
      <c r="CB1045" s="217"/>
      <c r="CC1045" s="217"/>
      <c r="CD1045" s="217"/>
      <c r="CE1045" s="217"/>
      <c r="CF1045" s="186"/>
      <c r="CG1045" s="186" t="str">
        <f t="shared" si="183"/>
        <v/>
      </c>
      <c r="CH1045" s="101"/>
      <c r="CI1045" s="101"/>
      <c r="CJ1045" s="101"/>
      <c r="CK1045" s="101"/>
      <c r="CL1045" s="101"/>
      <c r="CM1045" s="101"/>
      <c r="CN1045" s="101"/>
      <c r="CO1045" s="101"/>
      <c r="CP1045" s="220" t="str">
        <f>IFERROR(ROUND((SUM(#REF!)),0),"")</f>
        <v/>
      </c>
      <c r="CQ1045" s="216"/>
      <c r="CR1045" s="222"/>
      <c r="CS1045" s="198"/>
      <c r="CT1045" s="198"/>
      <c r="CU1045" s="198"/>
      <c r="CV1045" s="198"/>
      <c r="CW1045" s="222"/>
      <c r="CX1045" s="272"/>
      <c r="CY1045" s="272"/>
      <c r="CZ1045" s="272"/>
      <c r="DA1045" s="272"/>
      <c r="DB1045" s="272"/>
      <c r="DC1045" s="272"/>
      <c r="DD1045" s="230" t="str">
        <f t="shared" si="184"/>
        <v/>
      </c>
      <c r="DE1045" s="273">
        <f t="shared" si="185"/>
        <v>0</v>
      </c>
      <c r="DF1045" s="14">
        <f t="shared" si="186"/>
        <v>0</v>
      </c>
      <c r="DG1045" s="148" t="str">
        <f t="shared" si="187"/>
        <v/>
      </c>
      <c r="DH1045" s="148" t="str">
        <f t="shared" si="188"/>
        <v/>
      </c>
      <c r="DI1045" s="273" t="str">
        <f t="shared" si="189"/>
        <v/>
      </c>
      <c r="DJ1045" s="264" t="str">
        <f t="shared" si="190"/>
        <v/>
      </c>
      <c r="DK1045" s="195"/>
      <c r="DL1045" s="14" t="str">
        <f>IFERROR(#REF!-AP1045,"")</f>
        <v/>
      </c>
      <c r="DM1045" s="195"/>
      <c r="DN1045" s="274" t="str">
        <f>IFERROR(#REF!-M1045,"")</f>
        <v/>
      </c>
      <c r="DO1045" s="186" t="e">
        <f>IF(#REF!&gt;AQ1045,0,1)</f>
        <v>#REF!</v>
      </c>
      <c r="DP1045" s="186">
        <f t="shared" si="191"/>
        <v>1</v>
      </c>
      <c r="DQ1045" s="186">
        <f t="shared" si="192"/>
        <v>1</v>
      </c>
    </row>
    <row r="1046" spans="1:121" ht="20.25" hidden="1" customHeight="1" x14ac:dyDescent="0.2">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179"/>
        <v/>
      </c>
      <c r="AO1046" s="271" t="str">
        <f t="shared" si="180"/>
        <v/>
      </c>
      <c r="AP1046" s="218"/>
      <c r="AQ1046" s="219"/>
      <c r="AR1046" s="217" t="str">
        <f t="shared" si="181"/>
        <v/>
      </c>
      <c r="AS1046" s="217" t="str">
        <f t="shared" si="182"/>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217"/>
      <c r="CA1046" s="217"/>
      <c r="CB1046" s="217"/>
      <c r="CC1046" s="217"/>
      <c r="CD1046" s="217"/>
      <c r="CE1046" s="217"/>
      <c r="CF1046" s="186"/>
      <c r="CG1046" s="186" t="str">
        <f t="shared" si="183"/>
        <v/>
      </c>
      <c r="CH1046" s="101"/>
      <c r="CI1046" s="101"/>
      <c r="CJ1046" s="101"/>
      <c r="CK1046" s="101"/>
      <c r="CL1046" s="101"/>
      <c r="CM1046" s="101"/>
      <c r="CN1046" s="101"/>
      <c r="CO1046" s="101"/>
      <c r="CP1046" s="220" t="str">
        <f>IFERROR(ROUND((SUM(#REF!)),0),"")</f>
        <v/>
      </c>
      <c r="CQ1046" s="216"/>
      <c r="CR1046" s="222"/>
      <c r="CS1046" s="198"/>
      <c r="CT1046" s="198"/>
      <c r="CU1046" s="198"/>
      <c r="CV1046" s="198"/>
      <c r="CW1046" s="222"/>
      <c r="CX1046" s="272"/>
      <c r="CY1046" s="272"/>
      <c r="CZ1046" s="272"/>
      <c r="DA1046" s="272"/>
      <c r="DB1046" s="272"/>
      <c r="DC1046" s="272"/>
      <c r="DD1046" s="230" t="str">
        <f t="shared" si="184"/>
        <v/>
      </c>
      <c r="DE1046" s="273">
        <f t="shared" si="185"/>
        <v>0</v>
      </c>
      <c r="DF1046" s="14">
        <f t="shared" si="186"/>
        <v>0</v>
      </c>
      <c r="DG1046" s="148" t="str">
        <f t="shared" si="187"/>
        <v/>
      </c>
      <c r="DH1046" s="148" t="str">
        <f t="shared" si="188"/>
        <v/>
      </c>
      <c r="DI1046" s="273" t="str">
        <f t="shared" si="189"/>
        <v/>
      </c>
      <c r="DJ1046" s="264" t="str">
        <f t="shared" si="190"/>
        <v/>
      </c>
      <c r="DK1046" s="195"/>
      <c r="DL1046" s="14" t="str">
        <f>IFERROR(#REF!-AP1046,"")</f>
        <v/>
      </c>
      <c r="DM1046" s="195"/>
      <c r="DN1046" s="274" t="str">
        <f>IFERROR(#REF!-M1046,"")</f>
        <v/>
      </c>
      <c r="DO1046" s="186" t="e">
        <f>IF(#REF!&gt;AQ1046,0,1)</f>
        <v>#REF!</v>
      </c>
      <c r="DP1046" s="186">
        <f t="shared" si="191"/>
        <v>1</v>
      </c>
      <c r="DQ1046" s="186">
        <f t="shared" si="192"/>
        <v>1</v>
      </c>
    </row>
    <row r="1047" spans="1:121" ht="20.25" hidden="1" customHeight="1" x14ac:dyDescent="0.2">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179"/>
        <v/>
      </c>
      <c r="AO1047" s="271" t="str">
        <f t="shared" si="180"/>
        <v/>
      </c>
      <c r="AP1047" s="218"/>
      <c r="AQ1047" s="219"/>
      <c r="AR1047" s="217" t="str">
        <f t="shared" si="181"/>
        <v/>
      </c>
      <c r="AS1047" s="217" t="str">
        <f t="shared" si="182"/>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217"/>
      <c r="CA1047" s="217"/>
      <c r="CB1047" s="217"/>
      <c r="CC1047" s="217"/>
      <c r="CD1047" s="217"/>
      <c r="CE1047" s="217"/>
      <c r="CF1047" s="186"/>
      <c r="CG1047" s="186" t="str">
        <f t="shared" si="183"/>
        <v/>
      </c>
      <c r="CH1047" s="101"/>
      <c r="CI1047" s="101"/>
      <c r="CJ1047" s="101"/>
      <c r="CK1047" s="101"/>
      <c r="CL1047" s="101"/>
      <c r="CM1047" s="101"/>
      <c r="CN1047" s="101"/>
      <c r="CO1047" s="101"/>
      <c r="CP1047" s="220" t="str">
        <f>IFERROR(ROUND((SUM(#REF!)),0),"")</f>
        <v/>
      </c>
      <c r="CQ1047" s="216"/>
      <c r="CR1047" s="222"/>
      <c r="CS1047" s="198"/>
      <c r="CT1047" s="198"/>
      <c r="CU1047" s="198"/>
      <c r="CV1047" s="198"/>
      <c r="CW1047" s="222"/>
      <c r="CX1047" s="272"/>
      <c r="CY1047" s="272"/>
      <c r="CZ1047" s="272"/>
      <c r="DA1047" s="272"/>
      <c r="DB1047" s="272"/>
      <c r="DC1047" s="272"/>
      <c r="DD1047" s="230" t="str">
        <f t="shared" si="184"/>
        <v/>
      </c>
      <c r="DE1047" s="273">
        <f t="shared" si="185"/>
        <v>0</v>
      </c>
      <c r="DF1047" s="14">
        <f t="shared" si="186"/>
        <v>0</v>
      </c>
      <c r="DG1047" s="148" t="str">
        <f t="shared" si="187"/>
        <v/>
      </c>
      <c r="DH1047" s="148" t="str">
        <f t="shared" si="188"/>
        <v/>
      </c>
      <c r="DI1047" s="273" t="str">
        <f t="shared" si="189"/>
        <v/>
      </c>
      <c r="DJ1047" s="264" t="str">
        <f t="shared" si="190"/>
        <v/>
      </c>
      <c r="DK1047" s="195"/>
      <c r="DL1047" s="14" t="str">
        <f>IFERROR(#REF!-AP1047,"")</f>
        <v/>
      </c>
      <c r="DM1047" s="195"/>
      <c r="DN1047" s="274" t="str">
        <f>IFERROR(#REF!-M1047,"")</f>
        <v/>
      </c>
      <c r="DO1047" s="186" t="e">
        <f>IF(#REF!&gt;AQ1047,0,1)</f>
        <v>#REF!</v>
      </c>
      <c r="DP1047" s="186">
        <f t="shared" si="191"/>
        <v>1</v>
      </c>
      <c r="DQ1047" s="186">
        <f t="shared" si="192"/>
        <v>1</v>
      </c>
    </row>
    <row r="1048" spans="1:121" ht="20.25" hidden="1" customHeight="1" x14ac:dyDescent="0.2">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179"/>
        <v/>
      </c>
      <c r="AO1048" s="271" t="str">
        <f t="shared" si="180"/>
        <v/>
      </c>
      <c r="AP1048" s="218"/>
      <c r="AQ1048" s="219"/>
      <c r="AR1048" s="217" t="str">
        <f t="shared" si="181"/>
        <v/>
      </c>
      <c r="AS1048" s="217" t="str">
        <f t="shared" si="182"/>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217"/>
      <c r="CA1048" s="217"/>
      <c r="CB1048" s="217"/>
      <c r="CC1048" s="217"/>
      <c r="CD1048" s="217"/>
      <c r="CE1048" s="217"/>
      <c r="CF1048" s="186"/>
      <c r="CG1048" s="186" t="str">
        <f t="shared" si="183"/>
        <v/>
      </c>
      <c r="CH1048" s="101"/>
      <c r="CI1048" s="101"/>
      <c r="CJ1048" s="101"/>
      <c r="CK1048" s="101"/>
      <c r="CL1048" s="101"/>
      <c r="CM1048" s="101"/>
      <c r="CN1048" s="101"/>
      <c r="CO1048" s="101"/>
      <c r="CP1048" s="220" t="str">
        <f>IFERROR(ROUND((SUM(#REF!)),0),"")</f>
        <v/>
      </c>
      <c r="CQ1048" s="216"/>
      <c r="CR1048" s="222"/>
      <c r="CS1048" s="198"/>
      <c r="CT1048" s="198"/>
      <c r="CU1048" s="198"/>
      <c r="CV1048" s="198"/>
      <c r="CW1048" s="222"/>
      <c r="CX1048" s="272"/>
      <c r="CY1048" s="272"/>
      <c r="CZ1048" s="272"/>
      <c r="DA1048" s="272"/>
      <c r="DB1048" s="272"/>
      <c r="DC1048" s="272"/>
      <c r="DD1048" s="230" t="str">
        <f t="shared" si="184"/>
        <v/>
      </c>
      <c r="DE1048" s="273">
        <f t="shared" si="185"/>
        <v>0</v>
      </c>
      <c r="DF1048" s="14">
        <f t="shared" si="186"/>
        <v>0</v>
      </c>
      <c r="DG1048" s="148" t="str">
        <f t="shared" si="187"/>
        <v/>
      </c>
      <c r="DH1048" s="148" t="str">
        <f t="shared" si="188"/>
        <v/>
      </c>
      <c r="DI1048" s="273" t="str">
        <f t="shared" si="189"/>
        <v/>
      </c>
      <c r="DJ1048" s="264" t="str">
        <f t="shared" si="190"/>
        <v/>
      </c>
      <c r="DK1048" s="195"/>
      <c r="DL1048" s="14" t="str">
        <f>IFERROR(#REF!-AP1048,"")</f>
        <v/>
      </c>
      <c r="DM1048" s="195"/>
      <c r="DN1048" s="274" t="str">
        <f>IFERROR(#REF!-M1048,"")</f>
        <v/>
      </c>
      <c r="DO1048" s="186" t="e">
        <f>IF(#REF!&gt;AQ1048,0,1)</f>
        <v>#REF!</v>
      </c>
      <c r="DP1048" s="186">
        <f t="shared" si="191"/>
        <v>1</v>
      </c>
      <c r="DQ1048" s="186">
        <f t="shared" si="192"/>
        <v>1</v>
      </c>
    </row>
    <row r="1049" spans="1:121" ht="20.25" hidden="1" customHeight="1" x14ac:dyDescent="0.2">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179"/>
        <v/>
      </c>
      <c r="AO1049" s="271" t="str">
        <f t="shared" si="180"/>
        <v/>
      </c>
      <c r="AP1049" s="218"/>
      <c r="AQ1049" s="219"/>
      <c r="AR1049" s="217" t="str">
        <f t="shared" si="181"/>
        <v/>
      </c>
      <c r="AS1049" s="217" t="str">
        <f t="shared" si="182"/>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217"/>
      <c r="CA1049" s="217"/>
      <c r="CB1049" s="217"/>
      <c r="CC1049" s="217"/>
      <c r="CD1049" s="217"/>
      <c r="CE1049" s="217"/>
      <c r="CF1049" s="186"/>
      <c r="CG1049" s="186" t="str">
        <f t="shared" si="183"/>
        <v/>
      </c>
      <c r="CH1049" s="101"/>
      <c r="CI1049" s="101"/>
      <c r="CJ1049" s="101"/>
      <c r="CK1049" s="101"/>
      <c r="CL1049" s="101"/>
      <c r="CM1049" s="101"/>
      <c r="CN1049" s="101"/>
      <c r="CO1049" s="101"/>
      <c r="CP1049" s="220" t="str">
        <f>IFERROR(ROUND((SUM(#REF!)),0),"")</f>
        <v/>
      </c>
      <c r="CQ1049" s="216"/>
      <c r="CR1049" s="222"/>
      <c r="CS1049" s="198"/>
      <c r="CT1049" s="198"/>
      <c r="CU1049" s="198"/>
      <c r="CV1049" s="198"/>
      <c r="CW1049" s="222"/>
      <c r="CX1049" s="272"/>
      <c r="CY1049" s="272"/>
      <c r="CZ1049" s="272"/>
      <c r="DA1049" s="272"/>
      <c r="DB1049" s="272"/>
      <c r="DC1049" s="272"/>
      <c r="DD1049" s="230" t="str">
        <f t="shared" si="184"/>
        <v/>
      </c>
      <c r="DE1049" s="273">
        <f t="shared" si="185"/>
        <v>0</v>
      </c>
      <c r="DF1049" s="14">
        <f t="shared" si="186"/>
        <v>0</v>
      </c>
      <c r="DG1049" s="148" t="str">
        <f t="shared" si="187"/>
        <v/>
      </c>
      <c r="DH1049" s="148" t="str">
        <f t="shared" si="188"/>
        <v/>
      </c>
      <c r="DI1049" s="273" t="str">
        <f t="shared" si="189"/>
        <v/>
      </c>
      <c r="DJ1049" s="264" t="str">
        <f t="shared" si="190"/>
        <v/>
      </c>
      <c r="DK1049" s="195"/>
      <c r="DL1049" s="14" t="str">
        <f>IFERROR(#REF!-AP1049,"")</f>
        <v/>
      </c>
      <c r="DM1049" s="195"/>
      <c r="DN1049" s="274" t="str">
        <f>IFERROR(#REF!-M1049,"")</f>
        <v/>
      </c>
      <c r="DO1049" s="186" t="e">
        <f>IF(#REF!&gt;AQ1049,0,1)</f>
        <v>#REF!</v>
      </c>
      <c r="DP1049" s="186">
        <f t="shared" si="191"/>
        <v>1</v>
      </c>
      <c r="DQ1049" s="186">
        <f t="shared" si="192"/>
        <v>1</v>
      </c>
    </row>
    <row r="1050" spans="1:121" ht="20.25" hidden="1" customHeight="1" x14ac:dyDescent="0.2">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179"/>
        <v/>
      </c>
      <c r="AO1050" s="271" t="str">
        <f t="shared" si="180"/>
        <v/>
      </c>
      <c r="AP1050" s="218"/>
      <c r="AQ1050" s="219"/>
      <c r="AR1050" s="217" t="str">
        <f t="shared" si="181"/>
        <v/>
      </c>
      <c r="AS1050" s="217" t="str">
        <f t="shared" si="182"/>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217"/>
      <c r="CA1050" s="217"/>
      <c r="CB1050" s="217"/>
      <c r="CC1050" s="217"/>
      <c r="CD1050" s="217"/>
      <c r="CE1050" s="217"/>
      <c r="CF1050" s="186"/>
      <c r="CG1050" s="186" t="str">
        <f t="shared" si="183"/>
        <v/>
      </c>
      <c r="CH1050" s="101"/>
      <c r="CI1050" s="101"/>
      <c r="CJ1050" s="101"/>
      <c r="CK1050" s="101"/>
      <c r="CL1050" s="101"/>
      <c r="CM1050" s="101"/>
      <c r="CN1050" s="101"/>
      <c r="CO1050" s="101"/>
      <c r="CP1050" s="220" t="str">
        <f>IFERROR(ROUND((SUM(#REF!)),0),"")</f>
        <v/>
      </c>
      <c r="CQ1050" s="216"/>
      <c r="CR1050" s="222"/>
      <c r="CS1050" s="198"/>
      <c r="CT1050" s="198"/>
      <c r="CU1050" s="198"/>
      <c r="CV1050" s="198"/>
      <c r="CW1050" s="222"/>
      <c r="CX1050" s="272"/>
      <c r="CY1050" s="272"/>
      <c r="CZ1050" s="272"/>
      <c r="DA1050" s="272"/>
      <c r="DB1050" s="272"/>
      <c r="DC1050" s="272"/>
      <c r="DD1050" s="230" t="str">
        <f t="shared" si="184"/>
        <v/>
      </c>
      <c r="DE1050" s="273">
        <f t="shared" si="185"/>
        <v>0</v>
      </c>
      <c r="DF1050" s="14">
        <f t="shared" si="186"/>
        <v>0</v>
      </c>
      <c r="DG1050" s="148" t="str">
        <f t="shared" si="187"/>
        <v/>
      </c>
      <c r="DH1050" s="148" t="str">
        <f t="shared" si="188"/>
        <v/>
      </c>
      <c r="DI1050" s="273" t="str">
        <f t="shared" si="189"/>
        <v/>
      </c>
      <c r="DJ1050" s="264" t="str">
        <f t="shared" si="190"/>
        <v/>
      </c>
      <c r="DK1050" s="195"/>
      <c r="DL1050" s="14" t="str">
        <f>IFERROR(#REF!-AP1050,"")</f>
        <v/>
      </c>
      <c r="DM1050" s="195"/>
      <c r="DN1050" s="274" t="str">
        <f>IFERROR(#REF!-M1050,"")</f>
        <v/>
      </c>
      <c r="DO1050" s="186" t="e">
        <f>IF(#REF!&gt;AQ1050,0,1)</f>
        <v>#REF!</v>
      </c>
      <c r="DP1050" s="186">
        <f t="shared" si="191"/>
        <v>1</v>
      </c>
      <c r="DQ1050" s="186">
        <f t="shared" si="192"/>
        <v>1</v>
      </c>
    </row>
    <row r="1051" spans="1:121" ht="20.25" hidden="1" customHeight="1" x14ac:dyDescent="0.2">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179"/>
        <v/>
      </c>
      <c r="AO1051" s="271" t="str">
        <f t="shared" si="180"/>
        <v/>
      </c>
      <c r="AP1051" s="218"/>
      <c r="AQ1051" s="219"/>
      <c r="AR1051" s="217" t="str">
        <f t="shared" si="181"/>
        <v/>
      </c>
      <c r="AS1051" s="217" t="str">
        <f t="shared" si="182"/>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217"/>
      <c r="CA1051" s="217"/>
      <c r="CB1051" s="217"/>
      <c r="CC1051" s="217"/>
      <c r="CD1051" s="217"/>
      <c r="CE1051" s="217"/>
      <c r="CF1051" s="186"/>
      <c r="CG1051" s="186" t="str">
        <f t="shared" si="183"/>
        <v/>
      </c>
      <c r="CH1051" s="101"/>
      <c r="CI1051" s="101"/>
      <c r="CJ1051" s="101"/>
      <c r="CK1051" s="101"/>
      <c r="CL1051" s="101"/>
      <c r="CM1051" s="101"/>
      <c r="CN1051" s="101"/>
      <c r="CO1051" s="101"/>
      <c r="CP1051" s="220" t="str">
        <f>IFERROR(ROUND((SUM(#REF!)),0),"")</f>
        <v/>
      </c>
      <c r="CQ1051" s="216"/>
      <c r="CR1051" s="222"/>
      <c r="CS1051" s="198"/>
      <c r="CT1051" s="198"/>
      <c r="CU1051" s="198"/>
      <c r="CV1051" s="198"/>
      <c r="CW1051" s="222"/>
      <c r="CX1051" s="272"/>
      <c r="CY1051" s="272"/>
      <c r="CZ1051" s="272"/>
      <c r="DA1051" s="272"/>
      <c r="DB1051" s="272"/>
      <c r="DC1051" s="272"/>
      <c r="DD1051" s="230" t="str">
        <f t="shared" si="184"/>
        <v/>
      </c>
      <c r="DE1051" s="273">
        <f t="shared" si="185"/>
        <v>0</v>
      </c>
      <c r="DF1051" s="14">
        <f t="shared" si="186"/>
        <v>0</v>
      </c>
      <c r="DG1051" s="148" t="str">
        <f t="shared" si="187"/>
        <v/>
      </c>
      <c r="DH1051" s="148" t="str">
        <f t="shared" si="188"/>
        <v/>
      </c>
      <c r="DI1051" s="273" t="str">
        <f t="shared" si="189"/>
        <v/>
      </c>
      <c r="DJ1051" s="264" t="str">
        <f t="shared" si="190"/>
        <v/>
      </c>
      <c r="DK1051" s="195"/>
      <c r="DL1051" s="14" t="str">
        <f>IFERROR(#REF!-AP1051,"")</f>
        <v/>
      </c>
      <c r="DM1051" s="195"/>
      <c r="DN1051" s="274" t="str">
        <f>IFERROR(#REF!-M1051,"")</f>
        <v/>
      </c>
      <c r="DO1051" s="186" t="e">
        <f>IF(#REF!&gt;AQ1051,0,1)</f>
        <v>#REF!</v>
      </c>
      <c r="DP1051" s="186">
        <f t="shared" si="191"/>
        <v>1</v>
      </c>
      <c r="DQ1051" s="186">
        <f t="shared" si="192"/>
        <v>1</v>
      </c>
    </row>
    <row r="1052" spans="1:121" ht="20.25" hidden="1" customHeight="1" x14ac:dyDescent="0.2">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179"/>
        <v/>
      </c>
      <c r="AO1052" s="271" t="str">
        <f t="shared" si="180"/>
        <v/>
      </c>
      <c r="AP1052" s="218"/>
      <c r="AQ1052" s="219"/>
      <c r="AR1052" s="217" t="str">
        <f t="shared" si="181"/>
        <v/>
      </c>
      <c r="AS1052" s="217" t="str">
        <f t="shared" si="182"/>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217"/>
      <c r="CA1052" s="217"/>
      <c r="CB1052" s="217"/>
      <c r="CC1052" s="217"/>
      <c r="CD1052" s="217"/>
      <c r="CE1052" s="217"/>
      <c r="CF1052" s="186"/>
      <c r="CG1052" s="186" t="str">
        <f t="shared" si="183"/>
        <v/>
      </c>
      <c r="CH1052" s="101"/>
      <c r="CI1052" s="101"/>
      <c r="CJ1052" s="101"/>
      <c r="CK1052" s="101"/>
      <c r="CL1052" s="101"/>
      <c r="CM1052" s="101"/>
      <c r="CN1052" s="101"/>
      <c r="CO1052" s="101"/>
      <c r="CP1052" s="220" t="str">
        <f>IFERROR(ROUND((SUM(#REF!)),0),"")</f>
        <v/>
      </c>
      <c r="CQ1052" s="216"/>
      <c r="CR1052" s="222"/>
      <c r="CS1052" s="198"/>
      <c r="CT1052" s="198"/>
      <c r="CU1052" s="198"/>
      <c r="CV1052" s="198"/>
      <c r="CW1052" s="222"/>
      <c r="CX1052" s="272"/>
      <c r="CY1052" s="272"/>
      <c r="CZ1052" s="272"/>
      <c r="DA1052" s="272"/>
      <c r="DB1052" s="272"/>
      <c r="DC1052" s="272"/>
      <c r="DD1052" s="230" t="str">
        <f t="shared" si="184"/>
        <v/>
      </c>
      <c r="DE1052" s="273">
        <f t="shared" si="185"/>
        <v>0</v>
      </c>
      <c r="DF1052" s="14">
        <f t="shared" si="186"/>
        <v>0</v>
      </c>
      <c r="DG1052" s="148" t="str">
        <f t="shared" si="187"/>
        <v/>
      </c>
      <c r="DH1052" s="148" t="str">
        <f t="shared" si="188"/>
        <v/>
      </c>
      <c r="DI1052" s="273" t="str">
        <f t="shared" si="189"/>
        <v/>
      </c>
      <c r="DJ1052" s="264" t="str">
        <f t="shared" si="190"/>
        <v/>
      </c>
      <c r="DK1052" s="195"/>
      <c r="DL1052" s="14" t="str">
        <f>IFERROR(#REF!-AP1052,"")</f>
        <v/>
      </c>
      <c r="DM1052" s="195"/>
      <c r="DN1052" s="274" t="str">
        <f>IFERROR(#REF!-M1052,"")</f>
        <v/>
      </c>
      <c r="DO1052" s="186" t="e">
        <f>IF(#REF!&gt;AQ1052,0,1)</f>
        <v>#REF!</v>
      </c>
      <c r="DP1052" s="186">
        <f t="shared" si="191"/>
        <v>1</v>
      </c>
      <c r="DQ1052" s="186">
        <f t="shared" si="192"/>
        <v>1</v>
      </c>
    </row>
    <row r="1053" spans="1:121" ht="20.25" hidden="1" customHeight="1" x14ac:dyDescent="0.2">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179"/>
        <v/>
      </c>
      <c r="AO1053" s="271" t="str">
        <f t="shared" si="180"/>
        <v/>
      </c>
      <c r="AP1053" s="218"/>
      <c r="AQ1053" s="219"/>
      <c r="AR1053" s="217" t="str">
        <f t="shared" si="181"/>
        <v/>
      </c>
      <c r="AS1053" s="217" t="str">
        <f t="shared" si="182"/>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217"/>
      <c r="CA1053" s="217"/>
      <c r="CB1053" s="217"/>
      <c r="CC1053" s="217"/>
      <c r="CD1053" s="217"/>
      <c r="CE1053" s="217"/>
      <c r="CF1053" s="186"/>
      <c r="CG1053" s="186" t="str">
        <f t="shared" si="183"/>
        <v/>
      </c>
      <c r="CH1053" s="101"/>
      <c r="CI1053" s="101"/>
      <c r="CJ1053" s="101"/>
      <c r="CK1053" s="101"/>
      <c r="CL1053" s="101"/>
      <c r="CM1053" s="101"/>
      <c r="CN1053" s="101"/>
      <c r="CO1053" s="101"/>
      <c r="CP1053" s="220" t="str">
        <f>IFERROR(ROUND((SUM(#REF!)),0),"")</f>
        <v/>
      </c>
      <c r="CQ1053" s="216"/>
      <c r="CR1053" s="222"/>
      <c r="CS1053" s="198"/>
      <c r="CT1053" s="198"/>
      <c r="CU1053" s="198"/>
      <c r="CV1053" s="198"/>
      <c r="CW1053" s="222"/>
      <c r="CX1053" s="272"/>
      <c r="CY1053" s="272"/>
      <c r="CZ1053" s="272"/>
      <c r="DA1053" s="272"/>
      <c r="DB1053" s="272"/>
      <c r="DC1053" s="272"/>
      <c r="DD1053" s="230" t="str">
        <f t="shared" si="184"/>
        <v/>
      </c>
      <c r="DE1053" s="273">
        <f t="shared" si="185"/>
        <v>0</v>
      </c>
      <c r="DF1053" s="14">
        <f t="shared" si="186"/>
        <v>0</v>
      </c>
      <c r="DG1053" s="148" t="str">
        <f t="shared" si="187"/>
        <v/>
      </c>
      <c r="DH1053" s="148" t="str">
        <f t="shared" si="188"/>
        <v/>
      </c>
      <c r="DI1053" s="273" t="str">
        <f t="shared" si="189"/>
        <v/>
      </c>
      <c r="DJ1053" s="264" t="str">
        <f t="shared" si="190"/>
        <v/>
      </c>
      <c r="DK1053" s="195"/>
      <c r="DL1053" s="14" t="str">
        <f>IFERROR(#REF!-AP1053,"")</f>
        <v/>
      </c>
      <c r="DM1053" s="195"/>
      <c r="DN1053" s="274" t="str">
        <f>IFERROR(#REF!-M1053,"")</f>
        <v/>
      </c>
      <c r="DO1053" s="186" t="e">
        <f>IF(#REF!&gt;AQ1053,0,1)</f>
        <v>#REF!</v>
      </c>
      <c r="DP1053" s="186">
        <f t="shared" si="191"/>
        <v>1</v>
      </c>
      <c r="DQ1053" s="186">
        <f t="shared" si="192"/>
        <v>1</v>
      </c>
    </row>
    <row r="1054" spans="1:121" ht="20.25" hidden="1" customHeight="1" x14ac:dyDescent="0.2">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179"/>
        <v/>
      </c>
      <c r="AO1054" s="271" t="str">
        <f t="shared" si="180"/>
        <v/>
      </c>
      <c r="AP1054" s="218"/>
      <c r="AQ1054" s="219"/>
      <c r="AR1054" s="217" t="str">
        <f t="shared" si="181"/>
        <v/>
      </c>
      <c r="AS1054" s="217" t="str">
        <f t="shared" si="182"/>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217"/>
      <c r="CA1054" s="217"/>
      <c r="CB1054" s="217"/>
      <c r="CC1054" s="217"/>
      <c r="CD1054" s="217"/>
      <c r="CE1054" s="217"/>
      <c r="CF1054" s="186"/>
      <c r="CG1054" s="186" t="str">
        <f t="shared" si="183"/>
        <v/>
      </c>
      <c r="CH1054" s="101"/>
      <c r="CI1054" s="101"/>
      <c r="CJ1054" s="101"/>
      <c r="CK1054" s="101"/>
      <c r="CL1054" s="101"/>
      <c r="CM1054" s="101"/>
      <c r="CN1054" s="101"/>
      <c r="CO1054" s="101"/>
      <c r="CP1054" s="220" t="str">
        <f>IFERROR(ROUND((SUM(#REF!)),0),"")</f>
        <v/>
      </c>
      <c r="CQ1054" s="216"/>
      <c r="CR1054" s="222"/>
      <c r="CS1054" s="198"/>
      <c r="CT1054" s="198"/>
      <c r="CU1054" s="198"/>
      <c r="CV1054" s="198"/>
      <c r="CW1054" s="222"/>
      <c r="CX1054" s="272"/>
      <c r="CY1054" s="272"/>
      <c r="CZ1054" s="272"/>
      <c r="DA1054" s="272"/>
      <c r="DB1054" s="272"/>
      <c r="DC1054" s="272"/>
      <c r="DD1054" s="230" t="str">
        <f t="shared" si="184"/>
        <v/>
      </c>
      <c r="DE1054" s="273">
        <f t="shared" si="185"/>
        <v>0</v>
      </c>
      <c r="DF1054" s="14">
        <f t="shared" si="186"/>
        <v>0</v>
      </c>
      <c r="DG1054" s="148" t="str">
        <f t="shared" si="187"/>
        <v/>
      </c>
      <c r="DH1054" s="148" t="str">
        <f t="shared" si="188"/>
        <v/>
      </c>
      <c r="DI1054" s="273" t="str">
        <f t="shared" si="189"/>
        <v/>
      </c>
      <c r="DJ1054" s="264" t="str">
        <f t="shared" si="190"/>
        <v/>
      </c>
      <c r="DK1054" s="195"/>
      <c r="DL1054" s="14" t="str">
        <f>IFERROR(#REF!-AP1054,"")</f>
        <v/>
      </c>
      <c r="DM1054" s="195"/>
      <c r="DN1054" s="274" t="str">
        <f>IFERROR(#REF!-M1054,"")</f>
        <v/>
      </c>
      <c r="DO1054" s="186" t="e">
        <f>IF(#REF!&gt;AQ1054,0,1)</f>
        <v>#REF!</v>
      </c>
      <c r="DP1054" s="186">
        <f t="shared" si="191"/>
        <v>1</v>
      </c>
      <c r="DQ1054" s="186">
        <f t="shared" si="192"/>
        <v>1</v>
      </c>
    </row>
    <row r="1055" spans="1:121" ht="20.25" hidden="1" customHeight="1" x14ac:dyDescent="0.2">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179"/>
        <v/>
      </c>
      <c r="AO1055" s="271" t="str">
        <f t="shared" si="180"/>
        <v/>
      </c>
      <c r="AP1055" s="218"/>
      <c r="AQ1055" s="219"/>
      <c r="AR1055" s="217" t="str">
        <f t="shared" si="181"/>
        <v/>
      </c>
      <c r="AS1055" s="217" t="str">
        <f t="shared" si="182"/>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217"/>
      <c r="CA1055" s="217"/>
      <c r="CB1055" s="217"/>
      <c r="CC1055" s="217"/>
      <c r="CD1055" s="217"/>
      <c r="CE1055" s="217"/>
      <c r="CF1055" s="186"/>
      <c r="CG1055" s="186" t="str">
        <f t="shared" si="183"/>
        <v/>
      </c>
      <c r="CH1055" s="101"/>
      <c r="CI1055" s="101"/>
      <c r="CJ1055" s="101"/>
      <c r="CK1055" s="101"/>
      <c r="CL1055" s="101"/>
      <c r="CM1055" s="101"/>
      <c r="CN1055" s="101"/>
      <c r="CO1055" s="101"/>
      <c r="CP1055" s="220" t="str">
        <f>IFERROR(ROUND((SUM(#REF!)),0),"")</f>
        <v/>
      </c>
      <c r="CQ1055" s="216"/>
      <c r="CR1055" s="222"/>
      <c r="CS1055" s="198"/>
      <c r="CT1055" s="198"/>
      <c r="CU1055" s="198"/>
      <c r="CV1055" s="198"/>
      <c r="CW1055" s="222"/>
      <c r="CX1055" s="272"/>
      <c r="CY1055" s="272"/>
      <c r="CZ1055" s="272"/>
      <c r="DA1055" s="272"/>
      <c r="DB1055" s="272"/>
      <c r="DC1055" s="272"/>
      <c r="DD1055" s="230" t="str">
        <f t="shared" si="184"/>
        <v/>
      </c>
      <c r="DE1055" s="273">
        <f t="shared" si="185"/>
        <v>0</v>
      </c>
      <c r="DF1055" s="14">
        <f t="shared" si="186"/>
        <v>0</v>
      </c>
      <c r="DG1055" s="148" t="str">
        <f t="shared" si="187"/>
        <v/>
      </c>
      <c r="DH1055" s="148" t="str">
        <f t="shared" si="188"/>
        <v/>
      </c>
      <c r="DI1055" s="273" t="str">
        <f t="shared" si="189"/>
        <v/>
      </c>
      <c r="DJ1055" s="264" t="str">
        <f t="shared" si="190"/>
        <v/>
      </c>
      <c r="DK1055" s="195"/>
      <c r="DL1055" s="14" t="str">
        <f>IFERROR(#REF!-AP1055,"")</f>
        <v/>
      </c>
      <c r="DM1055" s="195"/>
      <c r="DN1055" s="274" t="str">
        <f>IFERROR(#REF!-M1055,"")</f>
        <v/>
      </c>
      <c r="DO1055" s="186" t="e">
        <f>IF(#REF!&gt;AQ1055,0,1)</f>
        <v>#REF!</v>
      </c>
      <c r="DP1055" s="186">
        <f t="shared" si="191"/>
        <v>1</v>
      </c>
      <c r="DQ1055" s="186">
        <f t="shared" si="192"/>
        <v>1</v>
      </c>
    </row>
    <row r="1056" spans="1:121" ht="20.25" hidden="1" customHeight="1" x14ac:dyDescent="0.2">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179"/>
        <v/>
      </c>
      <c r="AO1056" s="271" t="str">
        <f t="shared" si="180"/>
        <v/>
      </c>
      <c r="AP1056" s="218"/>
      <c r="AQ1056" s="219"/>
      <c r="AR1056" s="217" t="str">
        <f t="shared" si="181"/>
        <v/>
      </c>
      <c r="AS1056" s="217" t="str">
        <f t="shared" si="182"/>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217"/>
      <c r="CA1056" s="217"/>
      <c r="CB1056" s="217"/>
      <c r="CC1056" s="217"/>
      <c r="CD1056" s="217"/>
      <c r="CE1056" s="217"/>
      <c r="CF1056" s="186"/>
      <c r="CG1056" s="186" t="str">
        <f t="shared" si="183"/>
        <v/>
      </c>
      <c r="CH1056" s="101"/>
      <c r="CI1056" s="101"/>
      <c r="CJ1056" s="101"/>
      <c r="CK1056" s="101"/>
      <c r="CL1056" s="101"/>
      <c r="CM1056" s="101"/>
      <c r="CN1056" s="101"/>
      <c r="CO1056" s="101"/>
      <c r="CP1056" s="220" t="str">
        <f>IFERROR(ROUND((SUM(#REF!)),0),"")</f>
        <v/>
      </c>
      <c r="CQ1056" s="216"/>
      <c r="CR1056" s="222"/>
      <c r="CS1056" s="198"/>
      <c r="CT1056" s="198"/>
      <c r="CU1056" s="198"/>
      <c r="CV1056" s="198"/>
      <c r="CW1056" s="222"/>
      <c r="CX1056" s="272"/>
      <c r="CY1056" s="272"/>
      <c r="CZ1056" s="272"/>
      <c r="DA1056" s="272"/>
      <c r="DB1056" s="272"/>
      <c r="DC1056" s="272"/>
      <c r="DD1056" s="230" t="str">
        <f t="shared" si="184"/>
        <v/>
      </c>
      <c r="DE1056" s="273">
        <f t="shared" si="185"/>
        <v>0</v>
      </c>
      <c r="DF1056" s="14">
        <f t="shared" si="186"/>
        <v>0</v>
      </c>
      <c r="DG1056" s="148" t="str">
        <f t="shared" si="187"/>
        <v/>
      </c>
      <c r="DH1056" s="148" t="str">
        <f t="shared" si="188"/>
        <v/>
      </c>
      <c r="DI1056" s="273" t="str">
        <f t="shared" si="189"/>
        <v/>
      </c>
      <c r="DJ1056" s="264" t="str">
        <f t="shared" si="190"/>
        <v/>
      </c>
      <c r="DK1056" s="195"/>
      <c r="DL1056" s="14" t="str">
        <f>IFERROR(#REF!-AP1056,"")</f>
        <v/>
      </c>
      <c r="DM1056" s="195"/>
      <c r="DN1056" s="274" t="str">
        <f>IFERROR(#REF!-M1056,"")</f>
        <v/>
      </c>
      <c r="DO1056" s="186" t="e">
        <f>IF(#REF!&gt;AQ1056,0,1)</f>
        <v>#REF!</v>
      </c>
      <c r="DP1056" s="186">
        <f t="shared" si="191"/>
        <v>1</v>
      </c>
      <c r="DQ1056" s="186">
        <f t="shared" si="192"/>
        <v>1</v>
      </c>
    </row>
    <row r="1057" spans="1:121" ht="20.25" hidden="1" customHeight="1" x14ac:dyDescent="0.2">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179"/>
        <v/>
      </c>
      <c r="AO1057" s="271" t="str">
        <f t="shared" si="180"/>
        <v/>
      </c>
      <c r="AP1057" s="218"/>
      <c r="AQ1057" s="219"/>
      <c r="AR1057" s="217" t="str">
        <f t="shared" si="181"/>
        <v/>
      </c>
      <c r="AS1057" s="217" t="str">
        <f t="shared" si="182"/>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217"/>
      <c r="CA1057" s="217"/>
      <c r="CB1057" s="217"/>
      <c r="CC1057" s="217"/>
      <c r="CD1057" s="217"/>
      <c r="CE1057" s="217"/>
      <c r="CF1057" s="186"/>
      <c r="CG1057" s="186" t="str">
        <f t="shared" si="183"/>
        <v/>
      </c>
      <c r="CH1057" s="101"/>
      <c r="CI1057" s="101"/>
      <c r="CJ1057" s="101"/>
      <c r="CK1057" s="101"/>
      <c r="CL1057" s="101"/>
      <c r="CM1057" s="101"/>
      <c r="CN1057" s="101"/>
      <c r="CO1057" s="101"/>
      <c r="CP1057" s="220" t="str">
        <f>IFERROR(ROUND((SUM(#REF!)),0),"")</f>
        <v/>
      </c>
      <c r="CQ1057" s="216"/>
      <c r="CR1057" s="222"/>
      <c r="CS1057" s="198"/>
      <c r="CT1057" s="198"/>
      <c r="CU1057" s="198"/>
      <c r="CV1057" s="198"/>
      <c r="CW1057" s="222"/>
      <c r="CX1057" s="272"/>
      <c r="CY1057" s="272"/>
      <c r="CZ1057" s="272"/>
      <c r="DA1057" s="272"/>
      <c r="DB1057" s="272"/>
      <c r="DC1057" s="272"/>
      <c r="DD1057" s="230" t="str">
        <f t="shared" si="184"/>
        <v/>
      </c>
      <c r="DE1057" s="273">
        <f t="shared" si="185"/>
        <v>0</v>
      </c>
      <c r="DF1057" s="14">
        <f t="shared" si="186"/>
        <v>0</v>
      </c>
      <c r="DG1057" s="148" t="str">
        <f t="shared" si="187"/>
        <v/>
      </c>
      <c r="DH1057" s="148" t="str">
        <f t="shared" si="188"/>
        <v/>
      </c>
      <c r="DI1057" s="273" t="str">
        <f t="shared" si="189"/>
        <v/>
      </c>
      <c r="DJ1057" s="264" t="str">
        <f t="shared" si="190"/>
        <v/>
      </c>
      <c r="DK1057" s="195"/>
      <c r="DL1057" s="14" t="str">
        <f>IFERROR(#REF!-AP1057,"")</f>
        <v/>
      </c>
      <c r="DM1057" s="195"/>
      <c r="DN1057" s="274" t="str">
        <f>IFERROR(#REF!-M1057,"")</f>
        <v/>
      </c>
      <c r="DO1057" s="186" t="e">
        <f>IF(#REF!&gt;AQ1057,0,1)</f>
        <v>#REF!</v>
      </c>
      <c r="DP1057" s="186">
        <f t="shared" si="191"/>
        <v>1</v>
      </c>
      <c r="DQ1057" s="186">
        <f t="shared" si="192"/>
        <v>1</v>
      </c>
    </row>
    <row r="1058" spans="1:121" ht="20.25" hidden="1" customHeight="1" x14ac:dyDescent="0.2">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179"/>
        <v/>
      </c>
      <c r="AO1058" s="271" t="str">
        <f t="shared" si="180"/>
        <v/>
      </c>
      <c r="AP1058" s="218"/>
      <c r="AQ1058" s="219"/>
      <c r="AR1058" s="217" t="str">
        <f t="shared" si="181"/>
        <v/>
      </c>
      <c r="AS1058" s="217" t="str">
        <f t="shared" si="182"/>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217"/>
      <c r="CA1058" s="217"/>
      <c r="CB1058" s="217"/>
      <c r="CC1058" s="217"/>
      <c r="CD1058" s="217"/>
      <c r="CE1058" s="217"/>
      <c r="CF1058" s="186"/>
      <c r="CG1058" s="186" t="str">
        <f t="shared" si="183"/>
        <v/>
      </c>
      <c r="CH1058" s="101"/>
      <c r="CI1058" s="101"/>
      <c r="CJ1058" s="101"/>
      <c r="CK1058" s="101"/>
      <c r="CL1058" s="101"/>
      <c r="CM1058" s="101"/>
      <c r="CN1058" s="101"/>
      <c r="CO1058" s="101"/>
      <c r="CP1058" s="220" t="str">
        <f>IFERROR(ROUND((SUM(#REF!)),0),"")</f>
        <v/>
      </c>
      <c r="CQ1058" s="216"/>
      <c r="CR1058" s="222"/>
      <c r="CS1058" s="198"/>
      <c r="CT1058" s="198"/>
      <c r="CU1058" s="198"/>
      <c r="CV1058" s="198"/>
      <c r="CW1058" s="222"/>
      <c r="CX1058" s="272"/>
      <c r="CY1058" s="272"/>
      <c r="CZ1058" s="272"/>
      <c r="DA1058" s="272"/>
      <c r="DB1058" s="272"/>
      <c r="DC1058" s="272"/>
      <c r="DD1058" s="230" t="str">
        <f t="shared" si="184"/>
        <v/>
      </c>
      <c r="DE1058" s="273">
        <f t="shared" si="185"/>
        <v>0</v>
      </c>
      <c r="DF1058" s="14">
        <f t="shared" si="186"/>
        <v>0</v>
      </c>
      <c r="DG1058" s="148" t="str">
        <f t="shared" si="187"/>
        <v/>
      </c>
      <c r="DH1058" s="148" t="str">
        <f t="shared" si="188"/>
        <v/>
      </c>
      <c r="DI1058" s="273" t="str">
        <f t="shared" si="189"/>
        <v/>
      </c>
      <c r="DJ1058" s="264" t="str">
        <f t="shared" si="190"/>
        <v/>
      </c>
      <c r="DK1058" s="195"/>
      <c r="DL1058" s="14" t="str">
        <f>IFERROR(#REF!-AP1058,"")</f>
        <v/>
      </c>
      <c r="DM1058" s="195"/>
      <c r="DN1058" s="274" t="str">
        <f>IFERROR(#REF!-M1058,"")</f>
        <v/>
      </c>
      <c r="DO1058" s="186" t="e">
        <f>IF(#REF!&gt;AQ1058,0,1)</f>
        <v>#REF!</v>
      </c>
      <c r="DP1058" s="186">
        <f t="shared" si="191"/>
        <v>1</v>
      </c>
      <c r="DQ1058" s="186">
        <f t="shared" si="192"/>
        <v>1</v>
      </c>
    </row>
    <row r="1059" spans="1:121" ht="20.25" hidden="1" customHeight="1" x14ac:dyDescent="0.2">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179"/>
        <v/>
      </c>
      <c r="AO1059" s="271" t="str">
        <f t="shared" si="180"/>
        <v/>
      </c>
      <c r="AP1059" s="218"/>
      <c r="AQ1059" s="219"/>
      <c r="AR1059" s="217" t="str">
        <f t="shared" si="181"/>
        <v/>
      </c>
      <c r="AS1059" s="217" t="str">
        <f t="shared" si="182"/>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217"/>
      <c r="CA1059" s="217"/>
      <c r="CB1059" s="217"/>
      <c r="CC1059" s="217"/>
      <c r="CD1059" s="217"/>
      <c r="CE1059" s="217"/>
      <c r="CF1059" s="186"/>
      <c r="CG1059" s="186" t="str">
        <f t="shared" si="183"/>
        <v/>
      </c>
      <c r="CH1059" s="101"/>
      <c r="CI1059" s="101"/>
      <c r="CJ1059" s="101"/>
      <c r="CK1059" s="101"/>
      <c r="CL1059" s="101"/>
      <c r="CM1059" s="101"/>
      <c r="CN1059" s="101"/>
      <c r="CO1059" s="101"/>
      <c r="CP1059" s="220" t="str">
        <f>IFERROR(ROUND((SUM(#REF!)),0),"")</f>
        <v/>
      </c>
      <c r="CQ1059" s="216"/>
      <c r="CR1059" s="222"/>
      <c r="CS1059" s="198"/>
      <c r="CT1059" s="198"/>
      <c r="CU1059" s="198"/>
      <c r="CV1059" s="198"/>
      <c r="CW1059" s="222"/>
      <c r="CX1059" s="272"/>
      <c r="CY1059" s="272"/>
      <c r="CZ1059" s="272"/>
      <c r="DA1059" s="272"/>
      <c r="DB1059" s="272"/>
      <c r="DC1059" s="272"/>
      <c r="DD1059" s="230" t="str">
        <f t="shared" si="184"/>
        <v/>
      </c>
      <c r="DE1059" s="273">
        <f t="shared" si="185"/>
        <v>0</v>
      </c>
      <c r="DF1059" s="14">
        <f t="shared" si="186"/>
        <v>0</v>
      </c>
      <c r="DG1059" s="148" t="str">
        <f t="shared" si="187"/>
        <v/>
      </c>
      <c r="DH1059" s="148" t="str">
        <f t="shared" si="188"/>
        <v/>
      </c>
      <c r="DI1059" s="273" t="str">
        <f t="shared" si="189"/>
        <v/>
      </c>
      <c r="DJ1059" s="264" t="str">
        <f t="shared" si="190"/>
        <v/>
      </c>
      <c r="DK1059" s="195"/>
      <c r="DL1059" s="14" t="str">
        <f>IFERROR(#REF!-AP1059,"")</f>
        <v/>
      </c>
      <c r="DM1059" s="195"/>
      <c r="DN1059" s="274" t="str">
        <f>IFERROR(#REF!-M1059,"")</f>
        <v/>
      </c>
      <c r="DO1059" s="186" t="e">
        <f>IF(#REF!&gt;AQ1059,0,1)</f>
        <v>#REF!</v>
      </c>
      <c r="DP1059" s="186">
        <f t="shared" si="191"/>
        <v>1</v>
      </c>
      <c r="DQ1059" s="186">
        <f t="shared" si="192"/>
        <v>1</v>
      </c>
    </row>
    <row r="1060" spans="1:121" ht="20.25" hidden="1" customHeight="1" x14ac:dyDescent="0.2">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179"/>
        <v/>
      </c>
      <c r="AO1060" s="271" t="str">
        <f t="shared" si="180"/>
        <v/>
      </c>
      <c r="AP1060" s="218"/>
      <c r="AQ1060" s="219"/>
      <c r="AR1060" s="217" t="str">
        <f t="shared" si="181"/>
        <v/>
      </c>
      <c r="AS1060" s="217" t="str">
        <f t="shared" si="182"/>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217"/>
      <c r="CA1060" s="217"/>
      <c r="CB1060" s="217"/>
      <c r="CC1060" s="217"/>
      <c r="CD1060" s="217"/>
      <c r="CE1060" s="217"/>
      <c r="CF1060" s="186"/>
      <c r="CG1060" s="186" t="str">
        <f t="shared" si="183"/>
        <v/>
      </c>
      <c r="CH1060" s="101"/>
      <c r="CI1060" s="101"/>
      <c r="CJ1060" s="101"/>
      <c r="CK1060" s="101"/>
      <c r="CL1060" s="101"/>
      <c r="CM1060" s="101"/>
      <c r="CN1060" s="101"/>
      <c r="CO1060" s="101"/>
      <c r="CP1060" s="220" t="str">
        <f>IFERROR(ROUND((SUM(#REF!)),0),"")</f>
        <v/>
      </c>
      <c r="CQ1060" s="216"/>
      <c r="CR1060" s="222"/>
      <c r="CS1060" s="198"/>
      <c r="CT1060" s="198"/>
      <c r="CU1060" s="198"/>
      <c r="CV1060" s="198"/>
      <c r="CW1060" s="222"/>
      <c r="CX1060" s="272"/>
      <c r="CY1060" s="272"/>
      <c r="CZ1060" s="272"/>
      <c r="DA1060" s="272"/>
      <c r="DB1060" s="272"/>
      <c r="DC1060" s="272"/>
      <c r="DD1060" s="230" t="str">
        <f t="shared" si="184"/>
        <v/>
      </c>
      <c r="DE1060" s="273">
        <f t="shared" si="185"/>
        <v>0</v>
      </c>
      <c r="DF1060" s="14">
        <f t="shared" si="186"/>
        <v>0</v>
      </c>
      <c r="DG1060" s="148" t="str">
        <f t="shared" si="187"/>
        <v/>
      </c>
      <c r="DH1060" s="148" t="str">
        <f t="shared" si="188"/>
        <v/>
      </c>
      <c r="DI1060" s="273" t="str">
        <f t="shared" si="189"/>
        <v/>
      </c>
      <c r="DJ1060" s="264" t="str">
        <f t="shared" si="190"/>
        <v/>
      </c>
      <c r="DK1060" s="195"/>
      <c r="DL1060" s="14" t="str">
        <f>IFERROR(#REF!-AP1060,"")</f>
        <v/>
      </c>
      <c r="DM1060" s="195"/>
      <c r="DN1060" s="274" t="str">
        <f>IFERROR(#REF!-M1060,"")</f>
        <v/>
      </c>
      <c r="DO1060" s="186" t="e">
        <f>IF(#REF!&gt;AQ1060,0,1)</f>
        <v>#REF!</v>
      </c>
      <c r="DP1060" s="186">
        <f t="shared" si="191"/>
        <v>1</v>
      </c>
      <c r="DQ1060" s="186">
        <f t="shared" si="192"/>
        <v>1</v>
      </c>
    </row>
    <row r="1061" spans="1:121" ht="20.25" hidden="1" customHeight="1" x14ac:dyDescent="0.2">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179"/>
        <v/>
      </c>
      <c r="AO1061" s="271" t="str">
        <f t="shared" si="180"/>
        <v/>
      </c>
      <c r="AP1061" s="218"/>
      <c r="AQ1061" s="219"/>
      <c r="AR1061" s="217" t="str">
        <f t="shared" si="181"/>
        <v/>
      </c>
      <c r="AS1061" s="217" t="str">
        <f t="shared" si="182"/>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217"/>
      <c r="CA1061" s="217"/>
      <c r="CB1061" s="217"/>
      <c r="CC1061" s="217"/>
      <c r="CD1061" s="217"/>
      <c r="CE1061" s="217"/>
      <c r="CF1061" s="186"/>
      <c r="CG1061" s="186" t="str">
        <f t="shared" si="183"/>
        <v/>
      </c>
      <c r="CH1061" s="101"/>
      <c r="CI1061" s="101"/>
      <c r="CJ1061" s="101"/>
      <c r="CK1061" s="101"/>
      <c r="CL1061" s="101"/>
      <c r="CM1061" s="101"/>
      <c r="CN1061" s="101"/>
      <c r="CO1061" s="101"/>
      <c r="CP1061" s="220" t="str">
        <f>IFERROR(ROUND((SUM(#REF!)),0),"")</f>
        <v/>
      </c>
      <c r="CQ1061" s="216"/>
      <c r="CR1061" s="222"/>
      <c r="CS1061" s="198"/>
      <c r="CT1061" s="198"/>
      <c r="CU1061" s="198"/>
      <c r="CV1061" s="198"/>
      <c r="CW1061" s="222"/>
      <c r="CX1061" s="272"/>
      <c r="CY1061" s="272"/>
      <c r="CZ1061" s="272"/>
      <c r="DA1061" s="272"/>
      <c r="DB1061" s="272"/>
      <c r="DC1061" s="272"/>
      <c r="DD1061" s="230" t="str">
        <f t="shared" si="184"/>
        <v/>
      </c>
      <c r="DE1061" s="273">
        <f t="shared" si="185"/>
        <v>0</v>
      </c>
      <c r="DF1061" s="14">
        <f t="shared" si="186"/>
        <v>0</v>
      </c>
      <c r="DG1061" s="148" t="str">
        <f t="shared" si="187"/>
        <v/>
      </c>
      <c r="DH1061" s="148" t="str">
        <f t="shared" si="188"/>
        <v/>
      </c>
      <c r="DI1061" s="273" t="str">
        <f t="shared" si="189"/>
        <v/>
      </c>
      <c r="DJ1061" s="264" t="str">
        <f t="shared" si="190"/>
        <v/>
      </c>
      <c r="DK1061" s="195"/>
      <c r="DL1061" s="14" t="str">
        <f>IFERROR(#REF!-AP1061,"")</f>
        <v/>
      </c>
      <c r="DM1061" s="195"/>
      <c r="DN1061" s="274" t="str">
        <f>IFERROR(#REF!-M1061,"")</f>
        <v/>
      </c>
      <c r="DO1061" s="186" t="e">
        <f>IF(#REF!&gt;AQ1061,0,1)</f>
        <v>#REF!</v>
      </c>
      <c r="DP1061" s="186">
        <f t="shared" si="191"/>
        <v>1</v>
      </c>
      <c r="DQ1061" s="186">
        <f t="shared" si="192"/>
        <v>1</v>
      </c>
    </row>
    <row r="1062" spans="1:121" ht="20.25" hidden="1" customHeight="1" x14ac:dyDescent="0.2">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179"/>
        <v/>
      </c>
      <c r="AO1062" s="271" t="str">
        <f t="shared" si="180"/>
        <v/>
      </c>
      <c r="AP1062" s="218"/>
      <c r="AQ1062" s="219"/>
      <c r="AR1062" s="217" t="str">
        <f t="shared" si="181"/>
        <v/>
      </c>
      <c r="AS1062" s="217" t="str">
        <f t="shared" si="182"/>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217"/>
      <c r="CA1062" s="217"/>
      <c r="CB1062" s="217"/>
      <c r="CC1062" s="217"/>
      <c r="CD1062" s="217"/>
      <c r="CE1062" s="217"/>
      <c r="CF1062" s="186"/>
      <c r="CG1062" s="186" t="str">
        <f t="shared" si="183"/>
        <v/>
      </c>
      <c r="CH1062" s="101"/>
      <c r="CI1062" s="101"/>
      <c r="CJ1062" s="101"/>
      <c r="CK1062" s="101"/>
      <c r="CL1062" s="101"/>
      <c r="CM1062" s="101"/>
      <c r="CN1062" s="101"/>
      <c r="CO1062" s="101"/>
      <c r="CP1062" s="220" t="str">
        <f>IFERROR(ROUND((SUM(#REF!)),0),"")</f>
        <v/>
      </c>
      <c r="CQ1062" s="216"/>
      <c r="CR1062" s="222"/>
      <c r="CS1062" s="198"/>
      <c r="CT1062" s="198"/>
      <c r="CU1062" s="198"/>
      <c r="CV1062" s="198"/>
      <c r="CW1062" s="222"/>
      <c r="CX1062" s="272"/>
      <c r="CY1062" s="272"/>
      <c r="CZ1062" s="272"/>
      <c r="DA1062" s="272"/>
      <c r="DB1062" s="272"/>
      <c r="DC1062" s="272"/>
      <c r="DD1062" s="230" t="str">
        <f t="shared" si="184"/>
        <v/>
      </c>
      <c r="DE1062" s="273">
        <f t="shared" si="185"/>
        <v>0</v>
      </c>
      <c r="DF1062" s="14">
        <f t="shared" si="186"/>
        <v>0</v>
      </c>
      <c r="DG1062" s="148" t="str">
        <f t="shared" si="187"/>
        <v/>
      </c>
      <c r="DH1062" s="148" t="str">
        <f t="shared" si="188"/>
        <v/>
      </c>
      <c r="DI1062" s="273" t="str">
        <f t="shared" si="189"/>
        <v/>
      </c>
      <c r="DJ1062" s="264" t="str">
        <f t="shared" si="190"/>
        <v/>
      </c>
      <c r="DK1062" s="195"/>
      <c r="DL1062" s="14" t="str">
        <f>IFERROR(#REF!-AP1062,"")</f>
        <v/>
      </c>
      <c r="DM1062" s="195"/>
      <c r="DN1062" s="274" t="str">
        <f>IFERROR(#REF!-M1062,"")</f>
        <v/>
      </c>
      <c r="DO1062" s="186" t="e">
        <f>IF(#REF!&gt;AQ1062,0,1)</f>
        <v>#REF!</v>
      </c>
      <c r="DP1062" s="186">
        <f t="shared" si="191"/>
        <v>1</v>
      </c>
      <c r="DQ1062" s="186">
        <f t="shared" si="192"/>
        <v>1</v>
      </c>
    </row>
    <row r="1063" spans="1:121" ht="20.25" hidden="1" customHeight="1" x14ac:dyDescent="0.2">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179"/>
        <v/>
      </c>
      <c r="AO1063" s="271" t="str">
        <f t="shared" si="180"/>
        <v/>
      </c>
      <c r="AP1063" s="218"/>
      <c r="AQ1063" s="219"/>
      <c r="AR1063" s="217" t="str">
        <f t="shared" si="181"/>
        <v/>
      </c>
      <c r="AS1063" s="217" t="str">
        <f t="shared" si="182"/>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217"/>
      <c r="CA1063" s="217"/>
      <c r="CB1063" s="217"/>
      <c r="CC1063" s="217"/>
      <c r="CD1063" s="217"/>
      <c r="CE1063" s="217"/>
      <c r="CF1063" s="186"/>
      <c r="CG1063" s="186" t="str">
        <f t="shared" si="183"/>
        <v/>
      </c>
      <c r="CH1063" s="101"/>
      <c r="CI1063" s="101"/>
      <c r="CJ1063" s="101"/>
      <c r="CK1063" s="101"/>
      <c r="CL1063" s="101"/>
      <c r="CM1063" s="101"/>
      <c r="CN1063" s="101"/>
      <c r="CO1063" s="101"/>
      <c r="CP1063" s="220" t="str">
        <f>IFERROR(ROUND((SUM(#REF!)),0),"")</f>
        <v/>
      </c>
      <c r="CQ1063" s="216"/>
      <c r="CR1063" s="222"/>
      <c r="CS1063" s="198"/>
      <c r="CT1063" s="198"/>
      <c r="CU1063" s="198"/>
      <c r="CV1063" s="198"/>
      <c r="CW1063" s="222"/>
      <c r="CX1063" s="272"/>
      <c r="CY1063" s="272"/>
      <c r="CZ1063" s="272"/>
      <c r="DA1063" s="272"/>
      <c r="DB1063" s="272"/>
      <c r="DC1063" s="272"/>
      <c r="DD1063" s="230" t="str">
        <f t="shared" si="184"/>
        <v/>
      </c>
      <c r="DE1063" s="273">
        <f t="shared" si="185"/>
        <v>0</v>
      </c>
      <c r="DF1063" s="14">
        <f t="shared" si="186"/>
        <v>0</v>
      </c>
      <c r="DG1063" s="148" t="str">
        <f t="shared" si="187"/>
        <v/>
      </c>
      <c r="DH1063" s="148" t="str">
        <f t="shared" si="188"/>
        <v/>
      </c>
      <c r="DI1063" s="273" t="str">
        <f t="shared" si="189"/>
        <v/>
      </c>
      <c r="DJ1063" s="264" t="str">
        <f t="shared" si="190"/>
        <v/>
      </c>
      <c r="DK1063" s="195"/>
      <c r="DL1063" s="14" t="str">
        <f>IFERROR(#REF!-AP1063,"")</f>
        <v/>
      </c>
      <c r="DM1063" s="195"/>
      <c r="DN1063" s="274" t="str">
        <f>IFERROR(#REF!-M1063,"")</f>
        <v/>
      </c>
      <c r="DO1063" s="186" t="e">
        <f>IF(#REF!&gt;AQ1063,0,1)</f>
        <v>#REF!</v>
      </c>
      <c r="DP1063" s="186">
        <f t="shared" si="191"/>
        <v>1</v>
      </c>
      <c r="DQ1063" s="186">
        <f t="shared" si="192"/>
        <v>1</v>
      </c>
    </row>
    <row r="1064" spans="1:121" ht="20.25" hidden="1" customHeight="1" x14ac:dyDescent="0.2">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179"/>
        <v/>
      </c>
      <c r="AO1064" s="271" t="str">
        <f t="shared" si="180"/>
        <v/>
      </c>
      <c r="AP1064" s="218"/>
      <c r="AQ1064" s="219"/>
      <c r="AR1064" s="217" t="str">
        <f t="shared" si="181"/>
        <v/>
      </c>
      <c r="AS1064" s="217" t="str">
        <f t="shared" si="182"/>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217"/>
      <c r="CA1064" s="217"/>
      <c r="CB1064" s="217"/>
      <c r="CC1064" s="217"/>
      <c r="CD1064" s="217"/>
      <c r="CE1064" s="217"/>
      <c r="CF1064" s="186"/>
      <c r="CG1064" s="186" t="str">
        <f t="shared" si="183"/>
        <v/>
      </c>
      <c r="CH1064" s="101"/>
      <c r="CI1064" s="101"/>
      <c r="CJ1064" s="101"/>
      <c r="CK1064" s="101"/>
      <c r="CL1064" s="101"/>
      <c r="CM1064" s="101"/>
      <c r="CN1064" s="101"/>
      <c r="CO1064" s="101"/>
      <c r="CP1064" s="220" t="str">
        <f>IFERROR(ROUND((SUM(#REF!)),0),"")</f>
        <v/>
      </c>
      <c r="CQ1064" s="216"/>
      <c r="CR1064" s="222"/>
      <c r="CS1064" s="198"/>
      <c r="CT1064" s="198"/>
      <c r="CU1064" s="198"/>
      <c r="CV1064" s="198"/>
      <c r="CW1064" s="222"/>
      <c r="CX1064" s="272"/>
      <c r="CY1064" s="272"/>
      <c r="CZ1064" s="272"/>
      <c r="DA1064" s="272"/>
      <c r="DB1064" s="272"/>
      <c r="DC1064" s="272"/>
      <c r="DD1064" s="230" t="str">
        <f t="shared" si="184"/>
        <v/>
      </c>
      <c r="DE1064" s="273">
        <f t="shared" si="185"/>
        <v>0</v>
      </c>
      <c r="DF1064" s="14">
        <f t="shared" si="186"/>
        <v>0</v>
      </c>
      <c r="DG1064" s="148" t="str">
        <f t="shared" si="187"/>
        <v/>
      </c>
      <c r="DH1064" s="148" t="str">
        <f t="shared" si="188"/>
        <v/>
      </c>
      <c r="DI1064" s="273" t="str">
        <f t="shared" si="189"/>
        <v/>
      </c>
      <c r="DJ1064" s="264" t="str">
        <f t="shared" si="190"/>
        <v/>
      </c>
      <c r="DK1064" s="195"/>
      <c r="DL1064" s="14" t="str">
        <f>IFERROR(#REF!-AP1064,"")</f>
        <v/>
      </c>
      <c r="DM1064" s="195"/>
      <c r="DN1064" s="274" t="str">
        <f>IFERROR(#REF!-M1064,"")</f>
        <v/>
      </c>
      <c r="DO1064" s="186" t="e">
        <f>IF(#REF!&gt;AQ1064,0,1)</f>
        <v>#REF!</v>
      </c>
      <c r="DP1064" s="186">
        <f t="shared" si="191"/>
        <v>1</v>
      </c>
      <c r="DQ1064" s="186">
        <f t="shared" si="192"/>
        <v>1</v>
      </c>
    </row>
    <row r="1065" spans="1:121" ht="20.25" hidden="1" customHeight="1" x14ac:dyDescent="0.2">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179"/>
        <v/>
      </c>
      <c r="AO1065" s="271" t="str">
        <f t="shared" si="180"/>
        <v/>
      </c>
      <c r="AP1065" s="218"/>
      <c r="AQ1065" s="219"/>
      <c r="AR1065" s="217" t="str">
        <f t="shared" si="181"/>
        <v/>
      </c>
      <c r="AS1065" s="217" t="str">
        <f t="shared" si="182"/>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217"/>
      <c r="CA1065" s="217"/>
      <c r="CB1065" s="217"/>
      <c r="CC1065" s="217"/>
      <c r="CD1065" s="217"/>
      <c r="CE1065" s="217"/>
      <c r="CF1065" s="186"/>
      <c r="CG1065" s="186" t="str">
        <f t="shared" si="183"/>
        <v/>
      </c>
      <c r="CH1065" s="101"/>
      <c r="CI1065" s="101"/>
      <c r="CJ1065" s="101"/>
      <c r="CK1065" s="101"/>
      <c r="CL1065" s="101"/>
      <c r="CM1065" s="101"/>
      <c r="CN1065" s="101"/>
      <c r="CO1065" s="101"/>
      <c r="CP1065" s="220" t="str">
        <f>IFERROR(ROUND((SUM(#REF!)),0),"")</f>
        <v/>
      </c>
      <c r="CQ1065" s="216"/>
      <c r="CR1065" s="222"/>
      <c r="CS1065" s="198"/>
      <c r="CT1065" s="198"/>
      <c r="CU1065" s="198"/>
      <c r="CV1065" s="198"/>
      <c r="CW1065" s="222"/>
      <c r="CX1065" s="272"/>
      <c r="CY1065" s="272"/>
      <c r="CZ1065" s="272"/>
      <c r="DA1065" s="272"/>
      <c r="DB1065" s="272"/>
      <c r="DC1065" s="272"/>
      <c r="DD1065" s="230" t="str">
        <f t="shared" si="184"/>
        <v/>
      </c>
      <c r="DE1065" s="273">
        <f t="shared" si="185"/>
        <v>0</v>
      </c>
      <c r="DF1065" s="14">
        <f t="shared" si="186"/>
        <v>0</v>
      </c>
      <c r="DG1065" s="148" t="str">
        <f t="shared" si="187"/>
        <v/>
      </c>
      <c r="DH1065" s="148" t="str">
        <f t="shared" si="188"/>
        <v/>
      </c>
      <c r="DI1065" s="273" t="str">
        <f t="shared" si="189"/>
        <v/>
      </c>
      <c r="DJ1065" s="264" t="str">
        <f t="shared" si="190"/>
        <v/>
      </c>
      <c r="DK1065" s="195"/>
      <c r="DL1065" s="14" t="str">
        <f>IFERROR(#REF!-AP1065,"")</f>
        <v/>
      </c>
      <c r="DM1065" s="195"/>
      <c r="DN1065" s="274" t="str">
        <f>IFERROR(#REF!-M1065,"")</f>
        <v/>
      </c>
      <c r="DO1065" s="186" t="e">
        <f>IF(#REF!&gt;AQ1065,0,1)</f>
        <v>#REF!</v>
      </c>
      <c r="DP1065" s="186">
        <f t="shared" si="191"/>
        <v>1</v>
      </c>
      <c r="DQ1065" s="186">
        <f t="shared" si="192"/>
        <v>1</v>
      </c>
    </row>
    <row r="1066" spans="1:121" ht="20.25" hidden="1" customHeight="1" x14ac:dyDescent="0.2">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179"/>
        <v/>
      </c>
      <c r="AO1066" s="271" t="str">
        <f t="shared" si="180"/>
        <v/>
      </c>
      <c r="AP1066" s="218"/>
      <c r="AQ1066" s="219"/>
      <c r="AR1066" s="217" t="str">
        <f t="shared" si="181"/>
        <v/>
      </c>
      <c r="AS1066" s="217" t="str">
        <f t="shared" si="182"/>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217"/>
      <c r="CA1066" s="217"/>
      <c r="CB1066" s="217"/>
      <c r="CC1066" s="217"/>
      <c r="CD1066" s="217"/>
      <c r="CE1066" s="217"/>
      <c r="CF1066" s="186"/>
      <c r="CG1066" s="186" t="str">
        <f t="shared" si="183"/>
        <v/>
      </c>
      <c r="CH1066" s="101"/>
      <c r="CI1066" s="101"/>
      <c r="CJ1066" s="101"/>
      <c r="CK1066" s="101"/>
      <c r="CL1066" s="101"/>
      <c r="CM1066" s="101"/>
      <c r="CN1066" s="101"/>
      <c r="CO1066" s="101"/>
      <c r="CP1066" s="220" t="str">
        <f>IFERROR(ROUND((SUM(#REF!)),0),"")</f>
        <v/>
      </c>
      <c r="CQ1066" s="216"/>
      <c r="CR1066" s="222"/>
      <c r="CS1066" s="198"/>
      <c r="CT1066" s="198"/>
      <c r="CU1066" s="198"/>
      <c r="CV1066" s="198"/>
      <c r="CW1066" s="222"/>
      <c r="CX1066" s="272"/>
      <c r="CY1066" s="272"/>
      <c r="CZ1066" s="272"/>
      <c r="DA1066" s="272"/>
      <c r="DB1066" s="272"/>
      <c r="DC1066" s="272"/>
      <c r="DD1066" s="230" t="str">
        <f t="shared" si="184"/>
        <v/>
      </c>
      <c r="DE1066" s="273">
        <f t="shared" si="185"/>
        <v>0</v>
      </c>
      <c r="DF1066" s="14">
        <f t="shared" si="186"/>
        <v>0</v>
      </c>
      <c r="DG1066" s="148" t="str">
        <f t="shared" si="187"/>
        <v/>
      </c>
      <c r="DH1066" s="148" t="str">
        <f t="shared" si="188"/>
        <v/>
      </c>
      <c r="DI1066" s="273" t="str">
        <f t="shared" si="189"/>
        <v/>
      </c>
      <c r="DJ1066" s="264" t="str">
        <f t="shared" si="190"/>
        <v/>
      </c>
      <c r="DK1066" s="195"/>
      <c r="DL1066" s="14" t="str">
        <f>IFERROR(#REF!-AP1066,"")</f>
        <v/>
      </c>
      <c r="DM1066" s="195"/>
      <c r="DN1066" s="274" t="str">
        <f>IFERROR(#REF!-M1066,"")</f>
        <v/>
      </c>
      <c r="DO1066" s="186" t="e">
        <f>IF(#REF!&gt;AQ1066,0,1)</f>
        <v>#REF!</v>
      </c>
      <c r="DP1066" s="186">
        <f t="shared" si="191"/>
        <v>1</v>
      </c>
      <c r="DQ1066" s="186">
        <f t="shared" si="192"/>
        <v>1</v>
      </c>
    </row>
    <row r="1067" spans="1:121" ht="20.25" hidden="1" customHeight="1" x14ac:dyDescent="0.2">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179"/>
        <v/>
      </c>
      <c r="AO1067" s="271" t="str">
        <f t="shared" si="180"/>
        <v/>
      </c>
      <c r="AP1067" s="218"/>
      <c r="AQ1067" s="219"/>
      <c r="AR1067" s="217" t="str">
        <f t="shared" si="181"/>
        <v/>
      </c>
      <c r="AS1067" s="217" t="str">
        <f t="shared" si="182"/>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217"/>
      <c r="CA1067" s="217"/>
      <c r="CB1067" s="217"/>
      <c r="CC1067" s="217"/>
      <c r="CD1067" s="217"/>
      <c r="CE1067" s="217"/>
      <c r="CF1067" s="186"/>
      <c r="CG1067" s="186" t="str">
        <f t="shared" si="183"/>
        <v/>
      </c>
      <c r="CH1067" s="101"/>
      <c r="CI1067" s="101"/>
      <c r="CJ1067" s="101"/>
      <c r="CK1067" s="101"/>
      <c r="CL1067" s="101"/>
      <c r="CM1067" s="101"/>
      <c r="CN1067" s="101"/>
      <c r="CO1067" s="101"/>
      <c r="CP1067" s="220" t="str">
        <f>IFERROR(ROUND((SUM(#REF!)),0),"")</f>
        <v/>
      </c>
      <c r="CQ1067" s="216"/>
      <c r="CR1067" s="222"/>
      <c r="CS1067" s="198"/>
      <c r="CT1067" s="198"/>
      <c r="CU1067" s="198"/>
      <c r="CV1067" s="198"/>
      <c r="CW1067" s="222"/>
      <c r="CX1067" s="272"/>
      <c r="CY1067" s="272"/>
      <c r="CZ1067" s="272"/>
      <c r="DA1067" s="272"/>
      <c r="DB1067" s="272"/>
      <c r="DC1067" s="272"/>
      <c r="DD1067" s="230" t="str">
        <f t="shared" si="184"/>
        <v/>
      </c>
      <c r="DE1067" s="273">
        <f t="shared" si="185"/>
        <v>0</v>
      </c>
      <c r="DF1067" s="14">
        <f t="shared" si="186"/>
        <v>0</v>
      </c>
      <c r="DG1067" s="148" t="str">
        <f t="shared" si="187"/>
        <v/>
      </c>
      <c r="DH1067" s="148" t="str">
        <f t="shared" si="188"/>
        <v/>
      </c>
      <c r="DI1067" s="273" t="str">
        <f t="shared" si="189"/>
        <v/>
      </c>
      <c r="DJ1067" s="264" t="str">
        <f t="shared" si="190"/>
        <v/>
      </c>
      <c r="DK1067" s="195"/>
      <c r="DL1067" s="14" t="str">
        <f>IFERROR(#REF!-AP1067,"")</f>
        <v/>
      </c>
      <c r="DM1067" s="195"/>
      <c r="DN1067" s="274" t="str">
        <f>IFERROR(#REF!-M1067,"")</f>
        <v/>
      </c>
      <c r="DO1067" s="186" t="e">
        <f>IF(#REF!&gt;AQ1067,0,1)</f>
        <v>#REF!</v>
      </c>
      <c r="DP1067" s="186">
        <f t="shared" si="191"/>
        <v>1</v>
      </c>
      <c r="DQ1067" s="186">
        <f t="shared" si="192"/>
        <v>1</v>
      </c>
    </row>
    <row r="1068" spans="1:121" ht="20.25" hidden="1" customHeight="1" x14ac:dyDescent="0.2">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179"/>
        <v/>
      </c>
      <c r="AO1068" s="271" t="str">
        <f t="shared" si="180"/>
        <v/>
      </c>
      <c r="AP1068" s="218"/>
      <c r="AQ1068" s="219"/>
      <c r="AR1068" s="217" t="str">
        <f t="shared" si="181"/>
        <v/>
      </c>
      <c r="AS1068" s="217" t="str">
        <f t="shared" si="182"/>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217"/>
      <c r="CA1068" s="217"/>
      <c r="CB1068" s="217"/>
      <c r="CC1068" s="217"/>
      <c r="CD1068" s="217"/>
      <c r="CE1068" s="217"/>
      <c r="CF1068" s="186"/>
      <c r="CG1068" s="186" t="str">
        <f t="shared" si="183"/>
        <v/>
      </c>
      <c r="CH1068" s="101"/>
      <c r="CI1068" s="101"/>
      <c r="CJ1068" s="101"/>
      <c r="CK1068" s="101"/>
      <c r="CL1068" s="101"/>
      <c r="CM1068" s="101"/>
      <c r="CN1068" s="101"/>
      <c r="CO1068" s="101"/>
      <c r="CP1068" s="220" t="str">
        <f>IFERROR(ROUND((SUM(#REF!)),0),"")</f>
        <v/>
      </c>
      <c r="CQ1068" s="216"/>
      <c r="CR1068" s="222"/>
      <c r="CS1068" s="198"/>
      <c r="CT1068" s="198"/>
      <c r="CU1068" s="198"/>
      <c r="CV1068" s="198"/>
      <c r="CW1068" s="222"/>
      <c r="CX1068" s="272"/>
      <c r="CY1068" s="272"/>
      <c r="CZ1068" s="272"/>
      <c r="DA1068" s="272"/>
      <c r="DB1068" s="272"/>
      <c r="DC1068" s="272"/>
      <c r="DD1068" s="230" t="str">
        <f t="shared" si="184"/>
        <v/>
      </c>
      <c r="DE1068" s="273">
        <f t="shared" si="185"/>
        <v>0</v>
      </c>
      <c r="DF1068" s="14">
        <f t="shared" si="186"/>
        <v>0</v>
      </c>
      <c r="DG1068" s="148" t="str">
        <f t="shared" si="187"/>
        <v/>
      </c>
      <c r="DH1068" s="148" t="str">
        <f t="shared" si="188"/>
        <v/>
      </c>
      <c r="DI1068" s="273" t="str">
        <f t="shared" si="189"/>
        <v/>
      </c>
      <c r="DJ1068" s="264" t="str">
        <f t="shared" si="190"/>
        <v/>
      </c>
      <c r="DK1068" s="195"/>
      <c r="DL1068" s="14" t="str">
        <f>IFERROR(#REF!-AP1068,"")</f>
        <v/>
      </c>
      <c r="DM1068" s="195"/>
      <c r="DN1068" s="274" t="str">
        <f>IFERROR(#REF!-M1068,"")</f>
        <v/>
      </c>
      <c r="DO1068" s="186" t="e">
        <f>IF(#REF!&gt;AQ1068,0,1)</f>
        <v>#REF!</v>
      </c>
      <c r="DP1068" s="186">
        <f t="shared" si="191"/>
        <v>1</v>
      </c>
      <c r="DQ1068" s="186">
        <f t="shared" si="192"/>
        <v>1</v>
      </c>
    </row>
    <row r="1069" spans="1:121" ht="20.25" hidden="1" customHeight="1" x14ac:dyDescent="0.2">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179"/>
        <v/>
      </c>
      <c r="AO1069" s="271" t="str">
        <f t="shared" si="180"/>
        <v/>
      </c>
      <c r="AP1069" s="218"/>
      <c r="AQ1069" s="219"/>
      <c r="AR1069" s="217" t="str">
        <f t="shared" si="181"/>
        <v/>
      </c>
      <c r="AS1069" s="217" t="str">
        <f t="shared" si="182"/>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217"/>
      <c r="CA1069" s="217"/>
      <c r="CB1069" s="217"/>
      <c r="CC1069" s="217"/>
      <c r="CD1069" s="217"/>
      <c r="CE1069" s="217"/>
      <c r="CF1069" s="186"/>
      <c r="CG1069" s="186" t="str">
        <f t="shared" si="183"/>
        <v/>
      </c>
      <c r="CH1069" s="101"/>
      <c r="CI1069" s="101"/>
      <c r="CJ1069" s="101"/>
      <c r="CK1069" s="101"/>
      <c r="CL1069" s="101"/>
      <c r="CM1069" s="101"/>
      <c r="CN1069" s="101"/>
      <c r="CO1069" s="101"/>
      <c r="CP1069" s="220" t="str">
        <f>IFERROR(ROUND((SUM(#REF!)),0),"")</f>
        <v/>
      </c>
      <c r="CQ1069" s="216"/>
      <c r="CR1069" s="222"/>
      <c r="CS1069" s="198"/>
      <c r="CT1069" s="198"/>
      <c r="CU1069" s="198"/>
      <c r="CV1069" s="198"/>
      <c r="CW1069" s="222"/>
      <c r="CX1069" s="272"/>
      <c r="CY1069" s="272"/>
      <c r="CZ1069" s="272"/>
      <c r="DA1069" s="272"/>
      <c r="DB1069" s="272"/>
      <c r="DC1069" s="272"/>
      <c r="DD1069" s="230" t="str">
        <f t="shared" si="184"/>
        <v/>
      </c>
      <c r="DE1069" s="273">
        <f t="shared" si="185"/>
        <v>0</v>
      </c>
      <c r="DF1069" s="14">
        <f t="shared" si="186"/>
        <v>0</v>
      </c>
      <c r="DG1069" s="148" t="str">
        <f t="shared" si="187"/>
        <v/>
      </c>
      <c r="DH1069" s="148" t="str">
        <f t="shared" si="188"/>
        <v/>
      </c>
      <c r="DI1069" s="273" t="str">
        <f t="shared" si="189"/>
        <v/>
      </c>
      <c r="DJ1069" s="264" t="str">
        <f t="shared" si="190"/>
        <v/>
      </c>
      <c r="DK1069" s="195"/>
      <c r="DL1069" s="14" t="str">
        <f>IFERROR(#REF!-AP1069,"")</f>
        <v/>
      </c>
      <c r="DM1069" s="195"/>
      <c r="DN1069" s="274" t="str">
        <f>IFERROR(#REF!-M1069,"")</f>
        <v/>
      </c>
      <c r="DO1069" s="186" t="e">
        <f>IF(#REF!&gt;AQ1069,0,1)</f>
        <v>#REF!</v>
      </c>
      <c r="DP1069" s="186">
        <f t="shared" si="191"/>
        <v>1</v>
      </c>
      <c r="DQ1069" s="186">
        <f t="shared" si="192"/>
        <v>1</v>
      </c>
    </row>
    <row r="1070" spans="1:121" ht="20.25" hidden="1" customHeight="1" x14ac:dyDescent="0.2">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179"/>
        <v/>
      </c>
      <c r="AO1070" s="271" t="str">
        <f t="shared" si="180"/>
        <v/>
      </c>
      <c r="AP1070" s="218"/>
      <c r="AQ1070" s="219"/>
      <c r="AR1070" s="217" t="str">
        <f t="shared" si="181"/>
        <v/>
      </c>
      <c r="AS1070" s="217" t="str">
        <f t="shared" si="182"/>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217"/>
      <c r="CA1070" s="217"/>
      <c r="CB1070" s="217"/>
      <c r="CC1070" s="217"/>
      <c r="CD1070" s="217"/>
      <c r="CE1070" s="217"/>
      <c r="CF1070" s="186"/>
      <c r="CG1070" s="186" t="str">
        <f t="shared" si="183"/>
        <v/>
      </c>
      <c r="CH1070" s="101"/>
      <c r="CI1070" s="101"/>
      <c r="CJ1070" s="101"/>
      <c r="CK1070" s="101"/>
      <c r="CL1070" s="101"/>
      <c r="CM1070" s="101"/>
      <c r="CN1070" s="101"/>
      <c r="CO1070" s="101"/>
      <c r="CP1070" s="220" t="str">
        <f>IFERROR(ROUND((SUM(#REF!)),0),"")</f>
        <v/>
      </c>
      <c r="CQ1070" s="216"/>
      <c r="CR1070" s="222"/>
      <c r="CS1070" s="198"/>
      <c r="CT1070" s="198"/>
      <c r="CU1070" s="198"/>
      <c r="CV1070" s="198"/>
      <c r="CW1070" s="222"/>
      <c r="CX1070" s="272"/>
      <c r="CY1070" s="272"/>
      <c r="CZ1070" s="272"/>
      <c r="DA1070" s="272"/>
      <c r="DB1070" s="272"/>
      <c r="DC1070" s="272"/>
      <c r="DD1070" s="230" t="str">
        <f t="shared" si="184"/>
        <v/>
      </c>
      <c r="DE1070" s="273">
        <f t="shared" si="185"/>
        <v>0</v>
      </c>
      <c r="DF1070" s="14">
        <f t="shared" si="186"/>
        <v>0</v>
      </c>
      <c r="DG1070" s="148" t="str">
        <f t="shared" si="187"/>
        <v/>
      </c>
      <c r="DH1070" s="148" t="str">
        <f t="shared" si="188"/>
        <v/>
      </c>
      <c r="DI1070" s="273" t="str">
        <f t="shared" si="189"/>
        <v/>
      </c>
      <c r="DJ1070" s="264" t="str">
        <f t="shared" si="190"/>
        <v/>
      </c>
      <c r="DK1070" s="195"/>
      <c r="DL1070" s="14" t="str">
        <f>IFERROR(#REF!-AP1070,"")</f>
        <v/>
      </c>
      <c r="DM1070" s="195"/>
      <c r="DN1070" s="274" t="str">
        <f>IFERROR(#REF!-M1070,"")</f>
        <v/>
      </c>
      <c r="DO1070" s="186" t="e">
        <f>IF(#REF!&gt;AQ1070,0,1)</f>
        <v>#REF!</v>
      </c>
      <c r="DP1070" s="186">
        <f t="shared" si="191"/>
        <v>1</v>
      </c>
      <c r="DQ1070" s="186">
        <f t="shared" si="192"/>
        <v>1</v>
      </c>
    </row>
    <row r="1071" spans="1:121" ht="20.25" hidden="1" customHeight="1" x14ac:dyDescent="0.2">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179"/>
        <v/>
      </c>
      <c r="AO1071" s="271" t="str">
        <f t="shared" si="180"/>
        <v/>
      </c>
      <c r="AP1071" s="218"/>
      <c r="AQ1071" s="219"/>
      <c r="AR1071" s="217" t="str">
        <f t="shared" si="181"/>
        <v/>
      </c>
      <c r="AS1071" s="217" t="str">
        <f t="shared" si="182"/>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217"/>
      <c r="CA1071" s="217"/>
      <c r="CB1071" s="217"/>
      <c r="CC1071" s="217"/>
      <c r="CD1071" s="217"/>
      <c r="CE1071" s="217"/>
      <c r="CF1071" s="186"/>
      <c r="CG1071" s="186" t="str">
        <f t="shared" si="183"/>
        <v/>
      </c>
      <c r="CH1071" s="101"/>
      <c r="CI1071" s="101"/>
      <c r="CJ1071" s="101"/>
      <c r="CK1071" s="101"/>
      <c r="CL1071" s="101"/>
      <c r="CM1071" s="101"/>
      <c r="CN1071" s="101"/>
      <c r="CO1071" s="101"/>
      <c r="CP1071" s="220" t="str">
        <f>IFERROR(ROUND((SUM(#REF!)),0),"")</f>
        <v/>
      </c>
      <c r="CQ1071" s="216"/>
      <c r="CR1071" s="222"/>
      <c r="CS1071" s="198"/>
      <c r="CT1071" s="198"/>
      <c r="CU1071" s="198"/>
      <c r="CV1071" s="198"/>
      <c r="CW1071" s="222"/>
      <c r="CX1071" s="272"/>
      <c r="CY1071" s="272"/>
      <c r="CZ1071" s="272"/>
      <c r="DA1071" s="272"/>
      <c r="DB1071" s="272"/>
      <c r="DC1071" s="272"/>
      <c r="DD1071" s="230" t="str">
        <f t="shared" si="184"/>
        <v/>
      </c>
      <c r="DE1071" s="273">
        <f t="shared" si="185"/>
        <v>0</v>
      </c>
      <c r="DF1071" s="14">
        <f t="shared" si="186"/>
        <v>0</v>
      </c>
      <c r="DG1071" s="148" t="str">
        <f t="shared" si="187"/>
        <v/>
      </c>
      <c r="DH1071" s="148" t="str">
        <f t="shared" si="188"/>
        <v/>
      </c>
      <c r="DI1071" s="273" t="str">
        <f t="shared" si="189"/>
        <v/>
      </c>
      <c r="DJ1071" s="264" t="str">
        <f t="shared" si="190"/>
        <v/>
      </c>
      <c r="DK1071" s="195"/>
      <c r="DL1071" s="14" t="str">
        <f>IFERROR(#REF!-AP1071,"")</f>
        <v/>
      </c>
      <c r="DM1071" s="195"/>
      <c r="DN1071" s="274" t="str">
        <f>IFERROR(#REF!-M1071,"")</f>
        <v/>
      </c>
      <c r="DO1071" s="186" t="e">
        <f>IF(#REF!&gt;AQ1071,0,1)</f>
        <v>#REF!</v>
      </c>
      <c r="DP1071" s="186">
        <f t="shared" si="191"/>
        <v>1</v>
      </c>
      <c r="DQ1071" s="186">
        <f t="shared" si="192"/>
        <v>1</v>
      </c>
    </row>
    <row r="1072" spans="1:121" ht="20.25" hidden="1" customHeight="1" x14ac:dyDescent="0.2">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179"/>
        <v/>
      </c>
      <c r="AO1072" s="271" t="str">
        <f t="shared" si="180"/>
        <v/>
      </c>
      <c r="AP1072" s="218"/>
      <c r="AQ1072" s="219"/>
      <c r="AR1072" s="217" t="str">
        <f t="shared" si="181"/>
        <v/>
      </c>
      <c r="AS1072" s="217" t="str">
        <f t="shared" si="182"/>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217"/>
      <c r="CA1072" s="217"/>
      <c r="CB1072" s="217"/>
      <c r="CC1072" s="217"/>
      <c r="CD1072" s="217"/>
      <c r="CE1072" s="217"/>
      <c r="CF1072" s="186"/>
      <c r="CG1072" s="186" t="str">
        <f t="shared" si="183"/>
        <v/>
      </c>
      <c r="CH1072" s="101"/>
      <c r="CI1072" s="101"/>
      <c r="CJ1072" s="101"/>
      <c r="CK1072" s="101"/>
      <c r="CL1072" s="101"/>
      <c r="CM1072" s="101"/>
      <c r="CN1072" s="101"/>
      <c r="CO1072" s="101"/>
      <c r="CP1072" s="220" t="str">
        <f>IFERROR(ROUND((SUM(#REF!)),0),"")</f>
        <v/>
      </c>
      <c r="CQ1072" s="216"/>
      <c r="CR1072" s="222"/>
      <c r="CS1072" s="198"/>
      <c r="CT1072" s="198"/>
      <c r="CU1072" s="198"/>
      <c r="CV1072" s="198"/>
      <c r="CW1072" s="222"/>
      <c r="CX1072" s="272"/>
      <c r="CY1072" s="272"/>
      <c r="CZ1072" s="272"/>
      <c r="DA1072" s="272"/>
      <c r="DB1072" s="272"/>
      <c r="DC1072" s="272"/>
      <c r="DD1072" s="230" t="str">
        <f t="shared" si="184"/>
        <v/>
      </c>
      <c r="DE1072" s="273">
        <f t="shared" si="185"/>
        <v>0</v>
      </c>
      <c r="DF1072" s="14">
        <f t="shared" si="186"/>
        <v>0</v>
      </c>
      <c r="DG1072" s="148" t="str">
        <f t="shared" si="187"/>
        <v/>
      </c>
      <c r="DH1072" s="148" t="str">
        <f t="shared" si="188"/>
        <v/>
      </c>
      <c r="DI1072" s="273" t="str">
        <f t="shared" si="189"/>
        <v/>
      </c>
      <c r="DJ1072" s="264" t="str">
        <f t="shared" si="190"/>
        <v/>
      </c>
      <c r="DK1072" s="195"/>
      <c r="DL1072" s="14" t="str">
        <f>IFERROR(#REF!-AP1072,"")</f>
        <v/>
      </c>
      <c r="DM1072" s="195"/>
      <c r="DN1072" s="274" t="str">
        <f>IFERROR(#REF!-M1072,"")</f>
        <v/>
      </c>
      <c r="DO1072" s="186" t="e">
        <f>IF(#REF!&gt;AQ1072,0,1)</f>
        <v>#REF!</v>
      </c>
      <c r="DP1072" s="186">
        <f t="shared" si="191"/>
        <v>1</v>
      </c>
      <c r="DQ1072" s="186">
        <f t="shared" si="192"/>
        <v>1</v>
      </c>
    </row>
    <row r="1073" spans="1:121" ht="20.25" hidden="1" customHeight="1" x14ac:dyDescent="0.2">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179"/>
        <v/>
      </c>
      <c r="AO1073" s="271" t="str">
        <f t="shared" si="180"/>
        <v/>
      </c>
      <c r="AP1073" s="218"/>
      <c r="AQ1073" s="219"/>
      <c r="AR1073" s="217" t="str">
        <f t="shared" si="181"/>
        <v/>
      </c>
      <c r="AS1073" s="217" t="str">
        <f t="shared" si="182"/>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217"/>
      <c r="CA1073" s="217"/>
      <c r="CB1073" s="217"/>
      <c r="CC1073" s="217"/>
      <c r="CD1073" s="217"/>
      <c r="CE1073" s="217"/>
      <c r="CF1073" s="186"/>
      <c r="CG1073" s="186" t="str">
        <f t="shared" si="183"/>
        <v/>
      </c>
      <c r="CH1073" s="101"/>
      <c r="CI1073" s="101"/>
      <c r="CJ1073" s="101"/>
      <c r="CK1073" s="101"/>
      <c r="CL1073" s="101"/>
      <c r="CM1073" s="101"/>
      <c r="CN1073" s="101"/>
      <c r="CO1073" s="101"/>
      <c r="CP1073" s="220" t="str">
        <f>IFERROR(ROUND((SUM(#REF!)),0),"")</f>
        <v/>
      </c>
      <c r="CQ1073" s="216"/>
      <c r="CR1073" s="222"/>
      <c r="CS1073" s="198"/>
      <c r="CT1073" s="198"/>
      <c r="CU1073" s="198"/>
      <c r="CV1073" s="198"/>
      <c r="CW1073" s="222"/>
      <c r="CX1073" s="272"/>
      <c r="CY1073" s="272"/>
      <c r="CZ1073" s="272"/>
      <c r="DA1073" s="272"/>
      <c r="DB1073" s="272"/>
      <c r="DC1073" s="272"/>
      <c r="DD1073" s="230" t="str">
        <f t="shared" si="184"/>
        <v/>
      </c>
      <c r="DE1073" s="273">
        <f t="shared" si="185"/>
        <v>0</v>
      </c>
      <c r="DF1073" s="14">
        <f t="shared" si="186"/>
        <v>0</v>
      </c>
      <c r="DG1073" s="148" t="str">
        <f t="shared" si="187"/>
        <v/>
      </c>
      <c r="DH1073" s="148" t="str">
        <f t="shared" si="188"/>
        <v/>
      </c>
      <c r="DI1073" s="273" t="str">
        <f t="shared" si="189"/>
        <v/>
      </c>
      <c r="DJ1073" s="264" t="str">
        <f t="shared" si="190"/>
        <v/>
      </c>
      <c r="DK1073" s="195"/>
      <c r="DL1073" s="14" t="str">
        <f>IFERROR(#REF!-AP1073,"")</f>
        <v/>
      </c>
      <c r="DM1073" s="195"/>
      <c r="DN1073" s="274" t="str">
        <f>IFERROR(#REF!-M1073,"")</f>
        <v/>
      </c>
      <c r="DO1073" s="186" t="e">
        <f>IF(#REF!&gt;AQ1073,0,1)</f>
        <v>#REF!</v>
      </c>
      <c r="DP1073" s="186">
        <f t="shared" si="191"/>
        <v>1</v>
      </c>
      <c r="DQ1073" s="186">
        <f t="shared" si="192"/>
        <v>1</v>
      </c>
    </row>
    <row r="1074" spans="1:121" ht="20.25" hidden="1" customHeight="1" x14ac:dyDescent="0.2">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179"/>
        <v/>
      </c>
      <c r="AO1074" s="271" t="str">
        <f t="shared" si="180"/>
        <v/>
      </c>
      <c r="AP1074" s="218"/>
      <c r="AQ1074" s="219"/>
      <c r="AR1074" s="217" t="str">
        <f t="shared" si="181"/>
        <v/>
      </c>
      <c r="AS1074" s="217" t="str">
        <f t="shared" si="182"/>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217"/>
      <c r="CA1074" s="217"/>
      <c r="CB1074" s="217"/>
      <c r="CC1074" s="217"/>
      <c r="CD1074" s="217"/>
      <c r="CE1074" s="217"/>
      <c r="CF1074" s="186"/>
      <c r="CG1074" s="186" t="str">
        <f t="shared" si="183"/>
        <v/>
      </c>
      <c r="CH1074" s="101"/>
      <c r="CI1074" s="101"/>
      <c r="CJ1074" s="101"/>
      <c r="CK1074" s="101"/>
      <c r="CL1074" s="101"/>
      <c r="CM1074" s="101"/>
      <c r="CN1074" s="101"/>
      <c r="CO1074" s="101"/>
      <c r="CP1074" s="220" t="str">
        <f>IFERROR(ROUND((SUM(#REF!)),0),"")</f>
        <v/>
      </c>
      <c r="CQ1074" s="216"/>
      <c r="CR1074" s="222"/>
      <c r="CS1074" s="198"/>
      <c r="CT1074" s="198"/>
      <c r="CU1074" s="198"/>
      <c r="CV1074" s="198"/>
      <c r="CW1074" s="222"/>
      <c r="CX1074" s="272"/>
      <c r="CY1074" s="272"/>
      <c r="CZ1074" s="272"/>
      <c r="DA1074" s="272"/>
      <c r="DB1074" s="272"/>
      <c r="DC1074" s="272"/>
      <c r="DD1074" s="230" t="str">
        <f t="shared" si="184"/>
        <v/>
      </c>
      <c r="DE1074" s="273">
        <f t="shared" si="185"/>
        <v>0</v>
      </c>
      <c r="DF1074" s="14">
        <f t="shared" si="186"/>
        <v>0</v>
      </c>
      <c r="DG1074" s="148" t="str">
        <f t="shared" si="187"/>
        <v/>
      </c>
      <c r="DH1074" s="148" t="str">
        <f t="shared" si="188"/>
        <v/>
      </c>
      <c r="DI1074" s="273" t="str">
        <f t="shared" si="189"/>
        <v/>
      </c>
      <c r="DJ1074" s="264" t="str">
        <f t="shared" si="190"/>
        <v/>
      </c>
      <c r="DK1074" s="195"/>
      <c r="DL1074" s="14" t="str">
        <f>IFERROR(#REF!-AP1074,"")</f>
        <v/>
      </c>
      <c r="DM1074" s="195"/>
      <c r="DN1074" s="274" t="str">
        <f>IFERROR(#REF!-M1074,"")</f>
        <v/>
      </c>
      <c r="DO1074" s="186" t="e">
        <f>IF(#REF!&gt;AQ1074,0,1)</f>
        <v>#REF!</v>
      </c>
      <c r="DP1074" s="186">
        <f t="shared" si="191"/>
        <v>1</v>
      </c>
      <c r="DQ1074" s="186">
        <f t="shared" si="192"/>
        <v>1</v>
      </c>
    </row>
    <row r="1075" spans="1:121" ht="20.25" hidden="1" customHeight="1" x14ac:dyDescent="0.2">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179"/>
        <v/>
      </c>
      <c r="AO1075" s="271" t="str">
        <f t="shared" si="180"/>
        <v/>
      </c>
      <c r="AP1075" s="218"/>
      <c r="AQ1075" s="219"/>
      <c r="AR1075" s="217" t="str">
        <f t="shared" si="181"/>
        <v/>
      </c>
      <c r="AS1075" s="217" t="str">
        <f t="shared" si="182"/>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217"/>
      <c r="CA1075" s="217"/>
      <c r="CB1075" s="217"/>
      <c r="CC1075" s="217"/>
      <c r="CD1075" s="217"/>
      <c r="CE1075" s="217"/>
      <c r="CF1075" s="186"/>
      <c r="CG1075" s="186" t="str">
        <f t="shared" si="183"/>
        <v/>
      </c>
      <c r="CH1075" s="101"/>
      <c r="CI1075" s="101"/>
      <c r="CJ1075" s="101"/>
      <c r="CK1075" s="101"/>
      <c r="CL1075" s="101"/>
      <c r="CM1075" s="101"/>
      <c r="CN1075" s="101"/>
      <c r="CO1075" s="101"/>
      <c r="CP1075" s="220" t="str">
        <f>IFERROR(ROUND((SUM(#REF!)),0),"")</f>
        <v/>
      </c>
      <c r="CQ1075" s="216"/>
      <c r="CR1075" s="222"/>
      <c r="CS1075" s="198"/>
      <c r="CT1075" s="198"/>
      <c r="CU1075" s="198"/>
      <c r="CV1075" s="198"/>
      <c r="CW1075" s="222"/>
      <c r="CX1075" s="272"/>
      <c r="CY1075" s="272"/>
      <c r="CZ1075" s="272"/>
      <c r="DA1075" s="272"/>
      <c r="DB1075" s="272"/>
      <c r="DC1075" s="272"/>
      <c r="DD1075" s="230" t="str">
        <f t="shared" si="184"/>
        <v/>
      </c>
      <c r="DE1075" s="273">
        <f t="shared" si="185"/>
        <v>0</v>
      </c>
      <c r="DF1075" s="14">
        <f t="shared" si="186"/>
        <v>0</v>
      </c>
      <c r="DG1075" s="148" t="str">
        <f t="shared" si="187"/>
        <v/>
      </c>
      <c r="DH1075" s="148" t="str">
        <f t="shared" si="188"/>
        <v/>
      </c>
      <c r="DI1075" s="273" t="str">
        <f t="shared" si="189"/>
        <v/>
      </c>
      <c r="DJ1075" s="264" t="str">
        <f t="shared" si="190"/>
        <v/>
      </c>
      <c r="DK1075" s="195"/>
      <c r="DL1075" s="14" t="str">
        <f>IFERROR(#REF!-AP1075,"")</f>
        <v/>
      </c>
      <c r="DM1075" s="195"/>
      <c r="DN1075" s="274" t="str">
        <f>IFERROR(#REF!-M1075,"")</f>
        <v/>
      </c>
      <c r="DO1075" s="186" t="e">
        <f>IF(#REF!&gt;AQ1075,0,1)</f>
        <v>#REF!</v>
      </c>
      <c r="DP1075" s="186">
        <f t="shared" si="191"/>
        <v>1</v>
      </c>
      <c r="DQ1075" s="186">
        <f t="shared" si="192"/>
        <v>1</v>
      </c>
    </row>
    <row r="1076" spans="1:121" ht="20.25" hidden="1" customHeight="1" x14ac:dyDescent="0.2">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179"/>
        <v/>
      </c>
      <c r="AO1076" s="271" t="str">
        <f t="shared" si="180"/>
        <v/>
      </c>
      <c r="AP1076" s="218"/>
      <c r="AQ1076" s="219"/>
      <c r="AR1076" s="217" t="str">
        <f t="shared" si="181"/>
        <v/>
      </c>
      <c r="AS1076" s="217" t="str">
        <f t="shared" si="182"/>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217"/>
      <c r="CA1076" s="217"/>
      <c r="CB1076" s="217"/>
      <c r="CC1076" s="217"/>
      <c r="CD1076" s="217"/>
      <c r="CE1076" s="217"/>
      <c r="CF1076" s="186"/>
      <c r="CG1076" s="186" t="str">
        <f t="shared" si="183"/>
        <v/>
      </c>
      <c r="CH1076" s="101"/>
      <c r="CI1076" s="101"/>
      <c r="CJ1076" s="101"/>
      <c r="CK1076" s="101"/>
      <c r="CL1076" s="101"/>
      <c r="CM1076" s="101"/>
      <c r="CN1076" s="101"/>
      <c r="CO1076" s="101"/>
      <c r="CP1076" s="220" t="str">
        <f>IFERROR(ROUND((SUM(#REF!)),0),"")</f>
        <v/>
      </c>
      <c r="CQ1076" s="216"/>
      <c r="CR1076" s="222"/>
      <c r="CS1076" s="198"/>
      <c r="CT1076" s="198"/>
      <c r="CU1076" s="198"/>
      <c r="CV1076" s="198"/>
      <c r="CW1076" s="222"/>
      <c r="CX1076" s="272"/>
      <c r="CY1076" s="272"/>
      <c r="CZ1076" s="272"/>
      <c r="DA1076" s="272"/>
      <c r="DB1076" s="272"/>
      <c r="DC1076" s="272"/>
      <c r="DD1076" s="230" t="str">
        <f t="shared" si="184"/>
        <v/>
      </c>
      <c r="DE1076" s="273">
        <f t="shared" si="185"/>
        <v>0</v>
      </c>
      <c r="DF1076" s="14">
        <f t="shared" si="186"/>
        <v>0</v>
      </c>
      <c r="DG1076" s="148" t="str">
        <f t="shared" si="187"/>
        <v/>
      </c>
      <c r="DH1076" s="148" t="str">
        <f t="shared" si="188"/>
        <v/>
      </c>
      <c r="DI1076" s="273" t="str">
        <f t="shared" si="189"/>
        <v/>
      </c>
      <c r="DJ1076" s="264" t="str">
        <f t="shared" si="190"/>
        <v/>
      </c>
      <c r="DK1076" s="195"/>
      <c r="DL1076" s="14" t="str">
        <f>IFERROR(#REF!-AP1076,"")</f>
        <v/>
      </c>
      <c r="DM1076" s="195"/>
      <c r="DN1076" s="274" t="str">
        <f>IFERROR(#REF!-M1076,"")</f>
        <v/>
      </c>
      <c r="DO1076" s="186" t="e">
        <f>IF(#REF!&gt;AQ1076,0,1)</f>
        <v>#REF!</v>
      </c>
      <c r="DP1076" s="186">
        <f t="shared" si="191"/>
        <v>1</v>
      </c>
      <c r="DQ1076" s="186">
        <f t="shared" si="192"/>
        <v>1</v>
      </c>
    </row>
    <row r="1077" spans="1:121" ht="20.25" hidden="1" customHeight="1" x14ac:dyDescent="0.2">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179"/>
        <v/>
      </c>
      <c r="AO1077" s="271" t="str">
        <f t="shared" si="180"/>
        <v/>
      </c>
      <c r="AP1077" s="218"/>
      <c r="AQ1077" s="219"/>
      <c r="AR1077" s="217" t="str">
        <f t="shared" si="181"/>
        <v/>
      </c>
      <c r="AS1077" s="217" t="str">
        <f t="shared" si="182"/>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217"/>
      <c r="CA1077" s="217"/>
      <c r="CB1077" s="217"/>
      <c r="CC1077" s="217"/>
      <c r="CD1077" s="217"/>
      <c r="CE1077" s="217"/>
      <c r="CF1077" s="186"/>
      <c r="CG1077" s="186" t="str">
        <f t="shared" si="183"/>
        <v/>
      </c>
      <c r="CH1077" s="101"/>
      <c r="CI1077" s="101"/>
      <c r="CJ1077" s="101"/>
      <c r="CK1077" s="101"/>
      <c r="CL1077" s="101"/>
      <c r="CM1077" s="101"/>
      <c r="CN1077" s="101"/>
      <c r="CO1077" s="101"/>
      <c r="CP1077" s="220" t="str">
        <f>IFERROR(ROUND((SUM(#REF!)),0),"")</f>
        <v/>
      </c>
      <c r="CQ1077" s="216"/>
      <c r="CR1077" s="222"/>
      <c r="CS1077" s="198"/>
      <c r="CT1077" s="198"/>
      <c r="CU1077" s="198"/>
      <c r="CV1077" s="198"/>
      <c r="CW1077" s="222"/>
      <c r="CX1077" s="272"/>
      <c r="CY1077" s="272"/>
      <c r="CZ1077" s="272"/>
      <c r="DA1077" s="272"/>
      <c r="DB1077" s="272"/>
      <c r="DC1077" s="272"/>
      <c r="DD1077" s="230" t="str">
        <f t="shared" si="184"/>
        <v/>
      </c>
      <c r="DE1077" s="273">
        <f t="shared" si="185"/>
        <v>0</v>
      </c>
      <c r="DF1077" s="14">
        <f t="shared" si="186"/>
        <v>0</v>
      </c>
      <c r="DG1077" s="148" t="str">
        <f t="shared" si="187"/>
        <v/>
      </c>
      <c r="DH1077" s="148" t="str">
        <f t="shared" si="188"/>
        <v/>
      </c>
      <c r="DI1077" s="273" t="str">
        <f t="shared" si="189"/>
        <v/>
      </c>
      <c r="DJ1077" s="264" t="str">
        <f t="shared" si="190"/>
        <v/>
      </c>
      <c r="DK1077" s="195"/>
      <c r="DL1077" s="14" t="str">
        <f>IFERROR(#REF!-AP1077,"")</f>
        <v/>
      </c>
      <c r="DM1077" s="195"/>
      <c r="DN1077" s="274" t="str">
        <f>IFERROR(#REF!-M1077,"")</f>
        <v/>
      </c>
      <c r="DO1077" s="186" t="e">
        <f>IF(#REF!&gt;AQ1077,0,1)</f>
        <v>#REF!</v>
      </c>
      <c r="DP1077" s="186">
        <f t="shared" si="191"/>
        <v>1</v>
      </c>
      <c r="DQ1077" s="186">
        <f t="shared" si="192"/>
        <v>1</v>
      </c>
    </row>
    <row r="1078" spans="1:121" ht="20.25" hidden="1" customHeight="1" x14ac:dyDescent="0.2">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179"/>
        <v/>
      </c>
      <c r="AO1078" s="271" t="str">
        <f t="shared" si="180"/>
        <v/>
      </c>
      <c r="AP1078" s="218"/>
      <c r="AQ1078" s="219"/>
      <c r="AR1078" s="217" t="str">
        <f t="shared" si="181"/>
        <v/>
      </c>
      <c r="AS1078" s="217" t="str">
        <f t="shared" si="182"/>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217"/>
      <c r="CA1078" s="217"/>
      <c r="CB1078" s="217"/>
      <c r="CC1078" s="217"/>
      <c r="CD1078" s="217"/>
      <c r="CE1078" s="217"/>
      <c r="CF1078" s="186"/>
      <c r="CG1078" s="186" t="str">
        <f t="shared" si="183"/>
        <v/>
      </c>
      <c r="CH1078" s="101"/>
      <c r="CI1078" s="101"/>
      <c r="CJ1078" s="101"/>
      <c r="CK1078" s="101"/>
      <c r="CL1078" s="101"/>
      <c r="CM1078" s="101"/>
      <c r="CN1078" s="101"/>
      <c r="CO1078" s="101"/>
      <c r="CP1078" s="220" t="str">
        <f>IFERROR(ROUND((SUM(#REF!)),0),"")</f>
        <v/>
      </c>
      <c r="CQ1078" s="216"/>
      <c r="CR1078" s="222"/>
      <c r="CS1078" s="198"/>
      <c r="CT1078" s="198"/>
      <c r="CU1078" s="198"/>
      <c r="CV1078" s="198"/>
      <c r="CW1078" s="222"/>
      <c r="CX1078" s="272"/>
      <c r="CY1078" s="272"/>
      <c r="CZ1078" s="272"/>
      <c r="DA1078" s="272"/>
      <c r="DB1078" s="272"/>
      <c r="DC1078" s="272"/>
      <c r="DD1078" s="230" t="str">
        <f t="shared" si="184"/>
        <v/>
      </c>
      <c r="DE1078" s="273">
        <f t="shared" si="185"/>
        <v>0</v>
      </c>
      <c r="DF1078" s="14">
        <f t="shared" si="186"/>
        <v>0</v>
      </c>
      <c r="DG1078" s="148" t="str">
        <f t="shared" si="187"/>
        <v/>
      </c>
      <c r="DH1078" s="148" t="str">
        <f t="shared" si="188"/>
        <v/>
      </c>
      <c r="DI1078" s="273" t="str">
        <f t="shared" si="189"/>
        <v/>
      </c>
      <c r="DJ1078" s="264" t="str">
        <f t="shared" si="190"/>
        <v/>
      </c>
      <c r="DK1078" s="195"/>
      <c r="DL1078" s="14" t="str">
        <f>IFERROR(#REF!-AP1078,"")</f>
        <v/>
      </c>
      <c r="DM1078" s="195"/>
      <c r="DN1078" s="274" t="str">
        <f>IFERROR(#REF!-M1078,"")</f>
        <v/>
      </c>
      <c r="DO1078" s="186" t="e">
        <f>IF(#REF!&gt;AQ1078,0,1)</f>
        <v>#REF!</v>
      </c>
      <c r="DP1078" s="186">
        <f t="shared" si="191"/>
        <v>1</v>
      </c>
      <c r="DQ1078" s="186">
        <f t="shared" si="192"/>
        <v>1</v>
      </c>
    </row>
    <row r="1079" spans="1:121" ht="20.25" hidden="1" customHeight="1" x14ac:dyDescent="0.2">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179"/>
        <v/>
      </c>
      <c r="AO1079" s="271" t="str">
        <f t="shared" si="180"/>
        <v/>
      </c>
      <c r="AP1079" s="218"/>
      <c r="AQ1079" s="219"/>
      <c r="AR1079" s="217" t="str">
        <f t="shared" si="181"/>
        <v/>
      </c>
      <c r="AS1079" s="217" t="str">
        <f t="shared" si="182"/>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217"/>
      <c r="CA1079" s="217"/>
      <c r="CB1079" s="217"/>
      <c r="CC1079" s="217"/>
      <c r="CD1079" s="217"/>
      <c r="CE1079" s="217"/>
      <c r="CF1079" s="186"/>
      <c r="CG1079" s="186" t="str">
        <f t="shared" si="183"/>
        <v/>
      </c>
      <c r="CH1079" s="101"/>
      <c r="CI1079" s="101"/>
      <c r="CJ1079" s="101"/>
      <c r="CK1079" s="101"/>
      <c r="CL1079" s="101"/>
      <c r="CM1079" s="101"/>
      <c r="CN1079" s="101"/>
      <c r="CO1079" s="101"/>
      <c r="CP1079" s="220" t="str">
        <f>IFERROR(ROUND((SUM(#REF!)),0),"")</f>
        <v/>
      </c>
      <c r="CQ1079" s="216"/>
      <c r="CR1079" s="222"/>
      <c r="CS1079" s="198"/>
      <c r="CT1079" s="198"/>
      <c r="CU1079" s="198"/>
      <c r="CV1079" s="198"/>
      <c r="CW1079" s="222"/>
      <c r="CX1079" s="272"/>
      <c r="CY1079" s="272"/>
      <c r="CZ1079" s="272"/>
      <c r="DA1079" s="272"/>
      <c r="DB1079" s="272"/>
      <c r="DC1079" s="272"/>
      <c r="DD1079" s="230" t="str">
        <f t="shared" si="184"/>
        <v/>
      </c>
      <c r="DE1079" s="273">
        <f t="shared" si="185"/>
        <v>0</v>
      </c>
      <c r="DF1079" s="14">
        <f t="shared" si="186"/>
        <v>0</v>
      </c>
      <c r="DG1079" s="148" t="str">
        <f t="shared" si="187"/>
        <v/>
      </c>
      <c r="DH1079" s="148" t="str">
        <f t="shared" si="188"/>
        <v/>
      </c>
      <c r="DI1079" s="273" t="str">
        <f t="shared" si="189"/>
        <v/>
      </c>
      <c r="DJ1079" s="264" t="str">
        <f t="shared" si="190"/>
        <v/>
      </c>
      <c r="DK1079" s="195"/>
      <c r="DL1079" s="14" t="str">
        <f>IFERROR(#REF!-AP1079,"")</f>
        <v/>
      </c>
      <c r="DM1079" s="195"/>
      <c r="DN1079" s="274" t="str">
        <f>IFERROR(#REF!-M1079,"")</f>
        <v/>
      </c>
      <c r="DO1079" s="186" t="e">
        <f>IF(#REF!&gt;AQ1079,0,1)</f>
        <v>#REF!</v>
      </c>
      <c r="DP1079" s="186">
        <f t="shared" si="191"/>
        <v>1</v>
      </c>
      <c r="DQ1079" s="186">
        <f t="shared" si="192"/>
        <v>1</v>
      </c>
    </row>
    <row r="1080" spans="1:121" ht="20.25" hidden="1" customHeight="1" x14ac:dyDescent="0.2">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ref="AN1080:AN1143" si="193">IFERROR(ROUND(AVERAGE(P1080:T1080,AB1080:AF1080),0),"")</f>
        <v/>
      </c>
      <c r="AO1080" s="271" t="str">
        <f t="shared" ref="AO1080:AO1143" si="194">IFERROR(ROUND(AVERAGE(U1080:Y1080,AG1080:AK1080),0),"")</f>
        <v/>
      </c>
      <c r="AP1080" s="218"/>
      <c r="AQ1080" s="219"/>
      <c r="AR1080" s="217" t="str">
        <f t="shared" ref="AR1080:AR1143" si="195">IFERROR(ROUND((3600/AS1080*K1080),0),"")</f>
        <v/>
      </c>
      <c r="AS1080" s="217" t="str">
        <f t="shared" ref="AS1080:AS1143" si="196">IFERROR(ROUND(AVERAGE(Z1080:AA1080,AL1080:AM1080),0),"")</f>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217"/>
      <c r="CA1080" s="217"/>
      <c r="CB1080" s="217"/>
      <c r="CC1080" s="217"/>
      <c r="CD1080" s="217"/>
      <c r="CE1080" s="217"/>
      <c r="CF1080" s="186"/>
      <c r="CG1080" s="186" t="str">
        <f t="shared" ref="CG1080:CG1143" si="197">IFERROR(ROUND(STDEV(AO1080,M1080),1),"")</f>
        <v/>
      </c>
      <c r="CH1080" s="101"/>
      <c r="CI1080" s="101"/>
      <c r="CJ1080" s="101"/>
      <c r="CK1080" s="101"/>
      <c r="CL1080" s="101"/>
      <c r="CM1080" s="101"/>
      <c r="CN1080" s="101"/>
      <c r="CO1080" s="101"/>
      <c r="CP1080" s="220" t="str">
        <f>IFERROR(ROUND((SUM(#REF!)),0),"")</f>
        <v/>
      </c>
      <c r="CQ1080" s="216"/>
      <c r="CR1080" s="222"/>
      <c r="CS1080" s="198"/>
      <c r="CT1080" s="198"/>
      <c r="CU1080" s="198"/>
      <c r="CV1080" s="198"/>
      <c r="CW1080" s="222"/>
      <c r="CX1080" s="272"/>
      <c r="CY1080" s="272"/>
      <c r="CZ1080" s="272"/>
      <c r="DA1080" s="272"/>
      <c r="DB1080" s="272"/>
      <c r="DC1080" s="272"/>
      <c r="DD1080" s="230" t="str">
        <f t="shared" si="184"/>
        <v/>
      </c>
      <c r="DE1080" s="273">
        <f t="shared" si="185"/>
        <v>0</v>
      </c>
      <c r="DF1080" s="14">
        <f t="shared" si="186"/>
        <v>0</v>
      </c>
      <c r="DG1080" s="148" t="str">
        <f t="shared" si="187"/>
        <v/>
      </c>
      <c r="DH1080" s="148" t="str">
        <f t="shared" si="188"/>
        <v/>
      </c>
      <c r="DI1080" s="273" t="str">
        <f t="shared" si="189"/>
        <v/>
      </c>
      <c r="DJ1080" s="264" t="str">
        <f t="shared" si="190"/>
        <v/>
      </c>
      <c r="DK1080" s="195"/>
      <c r="DL1080" s="14" t="str">
        <f>IFERROR(#REF!-AP1080,"")</f>
        <v/>
      </c>
      <c r="DM1080" s="195"/>
      <c r="DN1080" s="274" t="str">
        <f>IFERROR(#REF!-M1080,"")</f>
        <v/>
      </c>
      <c r="DO1080" s="186" t="e">
        <f>IF(#REF!&gt;AQ1080,0,1)</f>
        <v>#REF!</v>
      </c>
      <c r="DP1080" s="186">
        <f t="shared" si="191"/>
        <v>1</v>
      </c>
      <c r="DQ1080" s="186">
        <f t="shared" si="192"/>
        <v>1</v>
      </c>
    </row>
    <row r="1081" spans="1:121" ht="20.25" hidden="1" customHeight="1" x14ac:dyDescent="0.2">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193"/>
        <v/>
      </c>
      <c r="AO1081" s="271" t="str">
        <f t="shared" si="194"/>
        <v/>
      </c>
      <c r="AP1081" s="218"/>
      <c r="AQ1081" s="219"/>
      <c r="AR1081" s="217" t="str">
        <f t="shared" si="195"/>
        <v/>
      </c>
      <c r="AS1081" s="217" t="str">
        <f t="shared" si="196"/>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217"/>
      <c r="CA1081" s="217"/>
      <c r="CB1081" s="217"/>
      <c r="CC1081" s="217"/>
      <c r="CD1081" s="217"/>
      <c r="CE1081" s="217"/>
      <c r="CF1081" s="186"/>
      <c r="CG1081" s="186" t="str">
        <f t="shared" si="197"/>
        <v/>
      </c>
      <c r="CH1081" s="101"/>
      <c r="CI1081" s="101"/>
      <c r="CJ1081" s="101"/>
      <c r="CK1081" s="101"/>
      <c r="CL1081" s="101"/>
      <c r="CM1081" s="101"/>
      <c r="CN1081" s="101"/>
      <c r="CO1081" s="101"/>
      <c r="CP1081" s="220" t="str">
        <f>IFERROR(ROUND((SUM(#REF!)),0),"")</f>
        <v/>
      </c>
      <c r="CQ1081" s="216"/>
      <c r="CR1081" s="222"/>
      <c r="CS1081" s="198"/>
      <c r="CT1081" s="198"/>
      <c r="CU1081" s="198"/>
      <c r="CV1081" s="198"/>
      <c r="CW1081" s="222"/>
      <c r="CX1081" s="272"/>
      <c r="CY1081" s="272"/>
      <c r="CZ1081" s="272"/>
      <c r="DA1081" s="272"/>
      <c r="DB1081" s="272"/>
      <c r="DC1081" s="272"/>
      <c r="DD1081" s="230" t="str">
        <f t="shared" si="184"/>
        <v/>
      </c>
      <c r="DE1081" s="273">
        <f t="shared" si="185"/>
        <v>0</v>
      </c>
      <c r="DF1081" s="14">
        <f t="shared" si="186"/>
        <v>0</v>
      </c>
      <c r="DG1081" s="148" t="str">
        <f t="shared" si="187"/>
        <v/>
      </c>
      <c r="DH1081" s="148" t="str">
        <f t="shared" si="188"/>
        <v/>
      </c>
      <c r="DI1081" s="273" t="str">
        <f t="shared" si="189"/>
        <v/>
      </c>
      <c r="DJ1081" s="264" t="str">
        <f t="shared" si="190"/>
        <v/>
      </c>
      <c r="DK1081" s="195"/>
      <c r="DL1081" s="14" t="str">
        <f>IFERROR(#REF!-AP1081,"")</f>
        <v/>
      </c>
      <c r="DM1081" s="195"/>
      <c r="DN1081" s="274" t="str">
        <f>IFERROR(#REF!-M1081,"")</f>
        <v/>
      </c>
      <c r="DO1081" s="186" t="e">
        <f>IF(#REF!&gt;AQ1081,0,1)</f>
        <v>#REF!</v>
      </c>
      <c r="DP1081" s="186">
        <f t="shared" si="191"/>
        <v>1</v>
      </c>
      <c r="DQ1081" s="186">
        <f t="shared" si="192"/>
        <v>1</v>
      </c>
    </row>
    <row r="1082" spans="1:121" ht="20.25" hidden="1" customHeight="1" x14ac:dyDescent="0.2">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193"/>
        <v/>
      </c>
      <c r="AO1082" s="271" t="str">
        <f t="shared" si="194"/>
        <v/>
      </c>
      <c r="AP1082" s="218"/>
      <c r="AQ1082" s="219"/>
      <c r="AR1082" s="217" t="str">
        <f t="shared" si="195"/>
        <v/>
      </c>
      <c r="AS1082" s="217" t="str">
        <f t="shared" si="196"/>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217"/>
      <c r="CA1082" s="217"/>
      <c r="CB1082" s="217"/>
      <c r="CC1082" s="217"/>
      <c r="CD1082" s="217"/>
      <c r="CE1082" s="217"/>
      <c r="CF1082" s="186"/>
      <c r="CG1082" s="186" t="str">
        <f t="shared" si="197"/>
        <v/>
      </c>
      <c r="CH1082" s="101"/>
      <c r="CI1082" s="101"/>
      <c r="CJ1082" s="101"/>
      <c r="CK1082" s="101"/>
      <c r="CL1082" s="101"/>
      <c r="CM1082" s="101"/>
      <c r="CN1082" s="101"/>
      <c r="CO1082" s="101"/>
      <c r="CP1082" s="220" t="str">
        <f>IFERROR(ROUND((SUM(#REF!)),0),"")</f>
        <v/>
      </c>
      <c r="CQ1082" s="216"/>
      <c r="CR1082" s="222"/>
      <c r="CS1082" s="198"/>
      <c r="CT1082" s="198"/>
      <c r="CU1082" s="198"/>
      <c r="CV1082" s="198"/>
      <c r="CW1082" s="222"/>
      <c r="CX1082" s="272"/>
      <c r="CY1082" s="272"/>
      <c r="CZ1082" s="272"/>
      <c r="DA1082" s="272"/>
      <c r="DB1082" s="272"/>
      <c r="DC1082" s="272"/>
      <c r="DD1082" s="230" t="str">
        <f t="shared" si="184"/>
        <v/>
      </c>
      <c r="DE1082" s="273">
        <f t="shared" si="185"/>
        <v>0</v>
      </c>
      <c r="DF1082" s="14">
        <f t="shared" si="186"/>
        <v>0</v>
      </c>
      <c r="DG1082" s="148" t="str">
        <f t="shared" si="187"/>
        <v/>
      </c>
      <c r="DH1082" s="148" t="str">
        <f t="shared" si="188"/>
        <v/>
      </c>
      <c r="DI1082" s="273" t="str">
        <f t="shared" si="189"/>
        <v/>
      </c>
      <c r="DJ1082" s="264" t="str">
        <f t="shared" si="190"/>
        <v/>
      </c>
      <c r="DK1082" s="195"/>
      <c r="DL1082" s="14" t="str">
        <f>IFERROR(#REF!-AP1082,"")</f>
        <v/>
      </c>
      <c r="DM1082" s="195"/>
      <c r="DN1082" s="274" t="str">
        <f>IFERROR(#REF!-M1082,"")</f>
        <v/>
      </c>
      <c r="DO1082" s="186" t="e">
        <f>IF(#REF!&gt;AQ1082,0,1)</f>
        <v>#REF!</v>
      </c>
      <c r="DP1082" s="186">
        <f t="shared" si="191"/>
        <v>1</v>
      </c>
      <c r="DQ1082" s="186">
        <f t="shared" si="192"/>
        <v>1</v>
      </c>
    </row>
    <row r="1083" spans="1:121" ht="20.25" hidden="1" customHeight="1" x14ac:dyDescent="0.2">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193"/>
        <v/>
      </c>
      <c r="AO1083" s="271" t="str">
        <f t="shared" si="194"/>
        <v/>
      </c>
      <c r="AP1083" s="218"/>
      <c r="AQ1083" s="219"/>
      <c r="AR1083" s="217" t="str">
        <f t="shared" si="195"/>
        <v/>
      </c>
      <c r="AS1083" s="217" t="str">
        <f t="shared" si="196"/>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217"/>
      <c r="CA1083" s="217"/>
      <c r="CB1083" s="217"/>
      <c r="CC1083" s="217"/>
      <c r="CD1083" s="217"/>
      <c r="CE1083" s="217"/>
      <c r="CF1083" s="186"/>
      <c r="CG1083" s="186" t="str">
        <f t="shared" si="197"/>
        <v/>
      </c>
      <c r="CH1083" s="101"/>
      <c r="CI1083" s="101"/>
      <c r="CJ1083" s="101"/>
      <c r="CK1083" s="101"/>
      <c r="CL1083" s="101"/>
      <c r="CM1083" s="101"/>
      <c r="CN1083" s="101"/>
      <c r="CO1083" s="101"/>
      <c r="CP1083" s="220" t="str">
        <f>IFERROR(ROUND((SUM(#REF!)),0),"")</f>
        <v/>
      </c>
      <c r="CQ1083" s="216"/>
      <c r="CR1083" s="222"/>
      <c r="CS1083" s="198"/>
      <c r="CT1083" s="198"/>
      <c r="CU1083" s="198"/>
      <c r="CV1083" s="198"/>
      <c r="CW1083" s="222"/>
      <c r="CX1083" s="272"/>
      <c r="CY1083" s="272"/>
      <c r="CZ1083" s="272"/>
      <c r="DA1083" s="272"/>
      <c r="DB1083" s="272"/>
      <c r="DC1083" s="272"/>
      <c r="DD1083" s="230" t="str">
        <f t="shared" si="184"/>
        <v/>
      </c>
      <c r="DE1083" s="273">
        <f t="shared" si="185"/>
        <v>0</v>
      </c>
      <c r="DF1083" s="14">
        <f t="shared" si="186"/>
        <v>0</v>
      </c>
      <c r="DG1083" s="148" t="str">
        <f t="shared" si="187"/>
        <v/>
      </c>
      <c r="DH1083" s="148" t="str">
        <f t="shared" si="188"/>
        <v/>
      </c>
      <c r="DI1083" s="273" t="str">
        <f t="shared" si="189"/>
        <v/>
      </c>
      <c r="DJ1083" s="264" t="str">
        <f t="shared" si="190"/>
        <v/>
      </c>
      <c r="DK1083" s="195"/>
      <c r="DL1083" s="14" t="str">
        <f>IFERROR(#REF!-AP1083,"")</f>
        <v/>
      </c>
      <c r="DM1083" s="195"/>
      <c r="DN1083" s="274" t="str">
        <f>IFERROR(#REF!-M1083,"")</f>
        <v/>
      </c>
      <c r="DO1083" s="186" t="e">
        <f>IF(#REF!&gt;AQ1083,0,1)</f>
        <v>#REF!</v>
      </c>
      <c r="DP1083" s="186">
        <f t="shared" si="191"/>
        <v>1</v>
      </c>
      <c r="DQ1083" s="186">
        <f t="shared" si="192"/>
        <v>1</v>
      </c>
    </row>
    <row r="1084" spans="1:121" ht="20.25" hidden="1" customHeight="1" x14ac:dyDescent="0.2">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193"/>
        <v/>
      </c>
      <c r="AO1084" s="271" t="str">
        <f t="shared" si="194"/>
        <v/>
      </c>
      <c r="AP1084" s="218"/>
      <c r="AQ1084" s="219"/>
      <c r="AR1084" s="217" t="str">
        <f t="shared" si="195"/>
        <v/>
      </c>
      <c r="AS1084" s="217" t="str">
        <f t="shared" si="196"/>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217"/>
      <c r="CA1084" s="217"/>
      <c r="CB1084" s="217"/>
      <c r="CC1084" s="217"/>
      <c r="CD1084" s="217"/>
      <c r="CE1084" s="217"/>
      <c r="CF1084" s="186"/>
      <c r="CG1084" s="186" t="str">
        <f t="shared" si="197"/>
        <v/>
      </c>
      <c r="CH1084" s="101"/>
      <c r="CI1084" s="101"/>
      <c r="CJ1084" s="101"/>
      <c r="CK1084" s="101"/>
      <c r="CL1084" s="101"/>
      <c r="CM1084" s="101"/>
      <c r="CN1084" s="101"/>
      <c r="CO1084" s="101"/>
      <c r="CP1084" s="220" t="str">
        <f>IFERROR(ROUND((SUM(#REF!)),0),"")</f>
        <v/>
      </c>
      <c r="CQ1084" s="216"/>
      <c r="CR1084" s="222"/>
      <c r="CS1084" s="198"/>
      <c r="CT1084" s="198"/>
      <c r="CU1084" s="198"/>
      <c r="CV1084" s="198"/>
      <c r="CW1084" s="222"/>
      <c r="CX1084" s="272"/>
      <c r="CY1084" s="272"/>
      <c r="CZ1084" s="272"/>
      <c r="DA1084" s="272"/>
      <c r="DB1084" s="272"/>
      <c r="DC1084" s="272"/>
      <c r="DD1084" s="230" t="str">
        <f t="shared" si="184"/>
        <v/>
      </c>
      <c r="DE1084" s="273">
        <f t="shared" si="185"/>
        <v>0</v>
      </c>
      <c r="DF1084" s="14">
        <f t="shared" si="186"/>
        <v>0</v>
      </c>
      <c r="DG1084" s="148" t="str">
        <f t="shared" si="187"/>
        <v/>
      </c>
      <c r="DH1084" s="148" t="str">
        <f t="shared" si="188"/>
        <v/>
      </c>
      <c r="DI1084" s="273" t="str">
        <f t="shared" si="189"/>
        <v/>
      </c>
      <c r="DJ1084" s="264" t="str">
        <f t="shared" si="190"/>
        <v/>
      </c>
      <c r="DK1084" s="195"/>
      <c r="DL1084" s="14" t="str">
        <f>IFERROR(#REF!-AP1084,"")</f>
        <v/>
      </c>
      <c r="DM1084" s="195"/>
      <c r="DN1084" s="274" t="str">
        <f>IFERROR(#REF!-M1084,"")</f>
        <v/>
      </c>
      <c r="DO1084" s="186" t="e">
        <f>IF(#REF!&gt;AQ1084,0,1)</f>
        <v>#REF!</v>
      </c>
      <c r="DP1084" s="186">
        <f t="shared" si="191"/>
        <v>1</v>
      </c>
      <c r="DQ1084" s="186">
        <f t="shared" si="192"/>
        <v>1</v>
      </c>
    </row>
    <row r="1085" spans="1:121" ht="20.25" hidden="1" customHeight="1" x14ac:dyDescent="0.2">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193"/>
        <v/>
      </c>
      <c r="AO1085" s="271" t="str">
        <f t="shared" si="194"/>
        <v/>
      </c>
      <c r="AP1085" s="218"/>
      <c r="AQ1085" s="219"/>
      <c r="AR1085" s="217" t="str">
        <f t="shared" si="195"/>
        <v/>
      </c>
      <c r="AS1085" s="217" t="str">
        <f t="shared" si="196"/>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217"/>
      <c r="CA1085" s="217"/>
      <c r="CB1085" s="217"/>
      <c r="CC1085" s="217"/>
      <c r="CD1085" s="217"/>
      <c r="CE1085" s="217"/>
      <c r="CF1085" s="186"/>
      <c r="CG1085" s="186" t="str">
        <f t="shared" si="197"/>
        <v/>
      </c>
      <c r="CH1085" s="101"/>
      <c r="CI1085" s="101"/>
      <c r="CJ1085" s="101"/>
      <c r="CK1085" s="101"/>
      <c r="CL1085" s="101"/>
      <c r="CM1085" s="101"/>
      <c r="CN1085" s="101"/>
      <c r="CO1085" s="101"/>
      <c r="CP1085" s="220" t="str">
        <f>IFERROR(ROUND((SUM(#REF!)),0),"")</f>
        <v/>
      </c>
      <c r="CQ1085" s="216"/>
      <c r="CR1085" s="222"/>
      <c r="CS1085" s="198"/>
      <c r="CT1085" s="198"/>
      <c r="CU1085" s="198"/>
      <c r="CV1085" s="198"/>
      <c r="CW1085" s="222"/>
      <c r="CX1085" s="272"/>
      <c r="CY1085" s="272"/>
      <c r="CZ1085" s="272"/>
      <c r="DA1085" s="272"/>
      <c r="DB1085" s="272"/>
      <c r="DC1085" s="272"/>
      <c r="DD1085" s="230" t="str">
        <f t="shared" si="184"/>
        <v/>
      </c>
      <c r="DE1085" s="273">
        <f t="shared" si="185"/>
        <v>0</v>
      </c>
      <c r="DF1085" s="14">
        <f t="shared" si="186"/>
        <v>0</v>
      </c>
      <c r="DG1085" s="148" t="str">
        <f t="shared" si="187"/>
        <v/>
      </c>
      <c r="DH1085" s="148" t="str">
        <f t="shared" si="188"/>
        <v/>
      </c>
      <c r="DI1085" s="273" t="str">
        <f t="shared" si="189"/>
        <v/>
      </c>
      <c r="DJ1085" s="264" t="str">
        <f t="shared" si="190"/>
        <v/>
      </c>
      <c r="DK1085" s="195"/>
      <c r="DL1085" s="14" t="str">
        <f>IFERROR(#REF!-AP1085,"")</f>
        <v/>
      </c>
      <c r="DM1085" s="195"/>
      <c r="DN1085" s="274" t="str">
        <f>IFERROR(#REF!-M1085,"")</f>
        <v/>
      </c>
      <c r="DO1085" s="186" t="e">
        <f>IF(#REF!&gt;AQ1085,0,1)</f>
        <v>#REF!</v>
      </c>
      <c r="DP1085" s="186">
        <f t="shared" si="191"/>
        <v>1</v>
      </c>
      <c r="DQ1085" s="186">
        <f t="shared" si="192"/>
        <v>1</v>
      </c>
    </row>
    <row r="1086" spans="1:121" ht="20.25" hidden="1" customHeight="1" x14ac:dyDescent="0.2">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193"/>
        <v/>
      </c>
      <c r="AO1086" s="271" t="str">
        <f t="shared" si="194"/>
        <v/>
      </c>
      <c r="AP1086" s="218"/>
      <c r="AQ1086" s="219"/>
      <c r="AR1086" s="217" t="str">
        <f t="shared" si="195"/>
        <v/>
      </c>
      <c r="AS1086" s="217" t="str">
        <f t="shared" si="196"/>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217"/>
      <c r="CA1086" s="217"/>
      <c r="CB1086" s="217"/>
      <c r="CC1086" s="217"/>
      <c r="CD1086" s="217"/>
      <c r="CE1086" s="217"/>
      <c r="CF1086" s="186"/>
      <c r="CG1086" s="186" t="str">
        <f t="shared" si="197"/>
        <v/>
      </c>
      <c r="CH1086" s="101"/>
      <c r="CI1086" s="101"/>
      <c r="CJ1086" s="101"/>
      <c r="CK1086" s="101"/>
      <c r="CL1086" s="101"/>
      <c r="CM1086" s="101"/>
      <c r="CN1086" s="101"/>
      <c r="CO1086" s="101"/>
      <c r="CP1086" s="220" t="str">
        <f>IFERROR(ROUND((SUM(#REF!)),0),"")</f>
        <v/>
      </c>
      <c r="CQ1086" s="216"/>
      <c r="CR1086" s="222"/>
      <c r="CS1086" s="198"/>
      <c r="CT1086" s="198"/>
      <c r="CU1086" s="198"/>
      <c r="CV1086" s="198"/>
      <c r="CW1086" s="222"/>
      <c r="CX1086" s="272"/>
      <c r="CY1086" s="272"/>
      <c r="CZ1086" s="272"/>
      <c r="DA1086" s="272"/>
      <c r="DB1086" s="272"/>
      <c r="DC1086" s="272"/>
      <c r="DD1086" s="230" t="str">
        <f t="shared" si="184"/>
        <v/>
      </c>
      <c r="DE1086" s="273">
        <f t="shared" si="185"/>
        <v>0</v>
      </c>
      <c r="DF1086" s="14">
        <f t="shared" si="186"/>
        <v>0</v>
      </c>
      <c r="DG1086" s="148" t="str">
        <f t="shared" si="187"/>
        <v/>
      </c>
      <c r="DH1086" s="148" t="str">
        <f t="shared" si="188"/>
        <v/>
      </c>
      <c r="DI1086" s="273" t="str">
        <f t="shared" si="189"/>
        <v/>
      </c>
      <c r="DJ1086" s="264" t="str">
        <f t="shared" si="190"/>
        <v/>
      </c>
      <c r="DK1086" s="195"/>
      <c r="DL1086" s="14" t="str">
        <f>IFERROR(#REF!-AP1086,"")</f>
        <v/>
      </c>
      <c r="DM1086" s="195"/>
      <c r="DN1086" s="274" t="str">
        <f>IFERROR(#REF!-M1086,"")</f>
        <v/>
      </c>
      <c r="DO1086" s="186" t="e">
        <f>IF(#REF!&gt;AQ1086,0,1)</f>
        <v>#REF!</v>
      </c>
      <c r="DP1086" s="186">
        <f t="shared" si="191"/>
        <v>1</v>
      </c>
      <c r="DQ1086" s="186">
        <f t="shared" si="192"/>
        <v>1</v>
      </c>
    </row>
    <row r="1087" spans="1:121" ht="20.25" hidden="1" customHeight="1" x14ac:dyDescent="0.2">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193"/>
        <v/>
      </c>
      <c r="AO1087" s="271" t="str">
        <f t="shared" si="194"/>
        <v/>
      </c>
      <c r="AP1087" s="218"/>
      <c r="AQ1087" s="219"/>
      <c r="AR1087" s="217" t="str">
        <f t="shared" si="195"/>
        <v/>
      </c>
      <c r="AS1087" s="217" t="str">
        <f t="shared" si="196"/>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217"/>
      <c r="CA1087" s="217"/>
      <c r="CB1087" s="217"/>
      <c r="CC1087" s="217"/>
      <c r="CD1087" s="217"/>
      <c r="CE1087" s="217"/>
      <c r="CF1087" s="186"/>
      <c r="CG1087" s="186" t="str">
        <f t="shared" si="197"/>
        <v/>
      </c>
      <c r="CH1087" s="101"/>
      <c r="CI1087" s="101"/>
      <c r="CJ1087" s="101"/>
      <c r="CK1087" s="101"/>
      <c r="CL1087" s="101"/>
      <c r="CM1087" s="101"/>
      <c r="CN1087" s="101"/>
      <c r="CO1087" s="101"/>
      <c r="CP1087" s="220" t="str">
        <f>IFERROR(ROUND((SUM(#REF!)),0),"")</f>
        <v/>
      </c>
      <c r="CQ1087" s="216"/>
      <c r="CR1087" s="222"/>
      <c r="CS1087" s="198"/>
      <c r="CT1087" s="198"/>
      <c r="CU1087" s="198"/>
      <c r="CV1087" s="198"/>
      <c r="CW1087" s="222"/>
      <c r="CX1087" s="272"/>
      <c r="CY1087" s="272"/>
      <c r="CZ1087" s="272"/>
      <c r="DA1087" s="272"/>
      <c r="DB1087" s="272"/>
      <c r="DC1087" s="272"/>
      <c r="DD1087" s="230" t="str">
        <f t="shared" si="184"/>
        <v/>
      </c>
      <c r="DE1087" s="273">
        <f t="shared" si="185"/>
        <v>0</v>
      </c>
      <c r="DF1087" s="14">
        <f t="shared" si="186"/>
        <v>0</v>
      </c>
      <c r="DG1087" s="148" t="str">
        <f t="shared" si="187"/>
        <v/>
      </c>
      <c r="DH1087" s="148" t="str">
        <f t="shared" si="188"/>
        <v/>
      </c>
      <c r="DI1087" s="273" t="str">
        <f t="shared" si="189"/>
        <v/>
      </c>
      <c r="DJ1087" s="264" t="str">
        <f t="shared" si="190"/>
        <v/>
      </c>
      <c r="DK1087" s="195"/>
      <c r="DL1087" s="14" t="str">
        <f>IFERROR(#REF!-AP1087,"")</f>
        <v/>
      </c>
      <c r="DM1087" s="195"/>
      <c r="DN1087" s="274" t="str">
        <f>IFERROR(#REF!-M1087,"")</f>
        <v/>
      </c>
      <c r="DO1087" s="186" t="e">
        <f>IF(#REF!&gt;AQ1087,0,1)</f>
        <v>#REF!</v>
      </c>
      <c r="DP1087" s="186">
        <f t="shared" si="191"/>
        <v>1</v>
      </c>
      <c r="DQ1087" s="186">
        <f t="shared" si="192"/>
        <v>1</v>
      </c>
    </row>
    <row r="1088" spans="1:121" ht="20.25" hidden="1" customHeight="1" x14ac:dyDescent="0.2">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193"/>
        <v/>
      </c>
      <c r="AO1088" s="271" t="str">
        <f t="shared" si="194"/>
        <v/>
      </c>
      <c r="AP1088" s="218"/>
      <c r="AQ1088" s="219"/>
      <c r="AR1088" s="217" t="str">
        <f t="shared" si="195"/>
        <v/>
      </c>
      <c r="AS1088" s="217" t="str">
        <f t="shared" si="196"/>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217"/>
      <c r="CA1088" s="217"/>
      <c r="CB1088" s="217"/>
      <c r="CC1088" s="217"/>
      <c r="CD1088" s="217"/>
      <c r="CE1088" s="217"/>
      <c r="CF1088" s="186"/>
      <c r="CG1088" s="186" t="str">
        <f t="shared" si="197"/>
        <v/>
      </c>
      <c r="CH1088" s="101"/>
      <c r="CI1088" s="101"/>
      <c r="CJ1088" s="101"/>
      <c r="CK1088" s="101"/>
      <c r="CL1088" s="101"/>
      <c r="CM1088" s="101"/>
      <c r="CN1088" s="101"/>
      <c r="CO1088" s="101"/>
      <c r="CP1088" s="220" t="str">
        <f>IFERROR(ROUND((SUM(#REF!)),0),"")</f>
        <v/>
      </c>
      <c r="CQ1088" s="216"/>
      <c r="CR1088" s="222"/>
      <c r="CS1088" s="198"/>
      <c r="CT1088" s="198"/>
      <c r="CU1088" s="198"/>
      <c r="CV1088" s="198"/>
      <c r="CW1088" s="222"/>
      <c r="CX1088" s="272"/>
      <c r="CY1088" s="272"/>
      <c r="CZ1088" s="272"/>
      <c r="DA1088" s="272"/>
      <c r="DB1088" s="272"/>
      <c r="DC1088" s="272"/>
      <c r="DD1088" s="230" t="str">
        <f t="shared" si="184"/>
        <v/>
      </c>
      <c r="DE1088" s="273">
        <f t="shared" si="185"/>
        <v>0</v>
      </c>
      <c r="DF1088" s="14">
        <f t="shared" si="186"/>
        <v>0</v>
      </c>
      <c r="DG1088" s="148" t="str">
        <f t="shared" si="187"/>
        <v/>
      </c>
      <c r="DH1088" s="148" t="str">
        <f t="shared" si="188"/>
        <v/>
      </c>
      <c r="DI1088" s="273" t="str">
        <f t="shared" si="189"/>
        <v/>
      </c>
      <c r="DJ1088" s="264" t="str">
        <f t="shared" si="190"/>
        <v/>
      </c>
      <c r="DK1088" s="195"/>
      <c r="DL1088" s="14" t="str">
        <f>IFERROR(#REF!-AP1088,"")</f>
        <v/>
      </c>
      <c r="DM1088" s="195"/>
      <c r="DN1088" s="274" t="str">
        <f>IFERROR(#REF!-M1088,"")</f>
        <v/>
      </c>
      <c r="DO1088" s="186" t="e">
        <f>IF(#REF!&gt;AQ1088,0,1)</f>
        <v>#REF!</v>
      </c>
      <c r="DP1088" s="186">
        <f t="shared" si="191"/>
        <v>1</v>
      </c>
      <c r="DQ1088" s="186">
        <f t="shared" si="192"/>
        <v>1</v>
      </c>
    </row>
    <row r="1089" spans="1:121" ht="20.25" hidden="1" customHeight="1" x14ac:dyDescent="0.2">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193"/>
        <v/>
      </c>
      <c r="AO1089" s="271" t="str">
        <f t="shared" si="194"/>
        <v/>
      </c>
      <c r="AP1089" s="218"/>
      <c r="AQ1089" s="219"/>
      <c r="AR1089" s="217" t="str">
        <f t="shared" si="195"/>
        <v/>
      </c>
      <c r="AS1089" s="217" t="str">
        <f t="shared" si="196"/>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217"/>
      <c r="CA1089" s="217"/>
      <c r="CB1089" s="217"/>
      <c r="CC1089" s="217"/>
      <c r="CD1089" s="217"/>
      <c r="CE1089" s="217"/>
      <c r="CF1089" s="186"/>
      <c r="CG1089" s="186" t="str">
        <f t="shared" si="197"/>
        <v/>
      </c>
      <c r="CH1089" s="101"/>
      <c r="CI1089" s="101"/>
      <c r="CJ1089" s="101"/>
      <c r="CK1089" s="101"/>
      <c r="CL1089" s="101"/>
      <c r="CM1089" s="101"/>
      <c r="CN1089" s="101"/>
      <c r="CO1089" s="101"/>
      <c r="CP1089" s="220" t="str">
        <f>IFERROR(ROUND((SUM(#REF!)),0),"")</f>
        <v/>
      </c>
      <c r="CQ1089" s="216"/>
      <c r="CR1089" s="222"/>
      <c r="CS1089" s="198"/>
      <c r="CT1089" s="198"/>
      <c r="CU1089" s="198"/>
      <c r="CV1089" s="198"/>
      <c r="CW1089" s="222"/>
      <c r="CX1089" s="272"/>
      <c r="CY1089" s="272"/>
      <c r="CZ1089" s="272"/>
      <c r="DA1089" s="272"/>
      <c r="DB1089" s="272"/>
      <c r="DC1089" s="272"/>
      <c r="DD1089" s="230" t="str">
        <f t="shared" si="184"/>
        <v/>
      </c>
      <c r="DE1089" s="273">
        <f t="shared" si="185"/>
        <v>0</v>
      </c>
      <c r="DF1089" s="14">
        <f t="shared" si="186"/>
        <v>0</v>
      </c>
      <c r="DG1089" s="148" t="str">
        <f t="shared" si="187"/>
        <v/>
      </c>
      <c r="DH1089" s="148" t="str">
        <f t="shared" si="188"/>
        <v/>
      </c>
      <c r="DI1089" s="273" t="str">
        <f t="shared" si="189"/>
        <v/>
      </c>
      <c r="DJ1089" s="264" t="str">
        <f t="shared" si="190"/>
        <v/>
      </c>
      <c r="DK1089" s="195"/>
      <c r="DL1089" s="14" t="str">
        <f>IFERROR(#REF!-AP1089,"")</f>
        <v/>
      </c>
      <c r="DM1089" s="195"/>
      <c r="DN1089" s="274" t="str">
        <f>IFERROR(#REF!-M1089,"")</f>
        <v/>
      </c>
      <c r="DO1089" s="186" t="e">
        <f>IF(#REF!&gt;AQ1089,0,1)</f>
        <v>#REF!</v>
      </c>
      <c r="DP1089" s="186">
        <f t="shared" si="191"/>
        <v>1</v>
      </c>
      <c r="DQ1089" s="186">
        <f t="shared" si="192"/>
        <v>1</v>
      </c>
    </row>
    <row r="1090" spans="1:121" ht="20.25" hidden="1" customHeight="1" x14ac:dyDescent="0.2">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193"/>
        <v/>
      </c>
      <c r="AO1090" s="271" t="str">
        <f t="shared" si="194"/>
        <v/>
      </c>
      <c r="AP1090" s="218"/>
      <c r="AQ1090" s="219"/>
      <c r="AR1090" s="217" t="str">
        <f t="shared" si="195"/>
        <v/>
      </c>
      <c r="AS1090" s="217" t="str">
        <f t="shared" si="196"/>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217"/>
      <c r="CA1090" s="217"/>
      <c r="CB1090" s="217"/>
      <c r="CC1090" s="217"/>
      <c r="CD1090" s="217"/>
      <c r="CE1090" s="217"/>
      <c r="CF1090" s="186"/>
      <c r="CG1090" s="186" t="str">
        <f t="shared" si="197"/>
        <v/>
      </c>
      <c r="CH1090" s="101"/>
      <c r="CI1090" s="101"/>
      <c r="CJ1090" s="101"/>
      <c r="CK1090" s="101"/>
      <c r="CL1090" s="101"/>
      <c r="CM1090" s="101"/>
      <c r="CN1090" s="101"/>
      <c r="CO1090" s="101"/>
      <c r="CP1090" s="220" t="str">
        <f>IFERROR(ROUND((SUM(#REF!)),0),"")</f>
        <v/>
      </c>
      <c r="CQ1090" s="216"/>
      <c r="CR1090" s="222"/>
      <c r="CS1090" s="198"/>
      <c r="CT1090" s="198"/>
      <c r="CU1090" s="198"/>
      <c r="CV1090" s="198"/>
      <c r="CW1090" s="222"/>
      <c r="CX1090" s="272"/>
      <c r="CY1090" s="272"/>
      <c r="CZ1090" s="272"/>
      <c r="DA1090" s="272"/>
      <c r="DB1090" s="272"/>
      <c r="DC1090" s="272"/>
      <c r="DD1090" s="230" t="str">
        <f t="shared" si="184"/>
        <v/>
      </c>
      <c r="DE1090" s="273">
        <f t="shared" si="185"/>
        <v>0</v>
      </c>
      <c r="DF1090" s="14">
        <f t="shared" si="186"/>
        <v>0</v>
      </c>
      <c r="DG1090" s="148" t="str">
        <f t="shared" si="187"/>
        <v/>
      </c>
      <c r="DH1090" s="148" t="str">
        <f t="shared" si="188"/>
        <v/>
      </c>
      <c r="DI1090" s="273" t="str">
        <f t="shared" si="189"/>
        <v/>
      </c>
      <c r="DJ1090" s="264" t="str">
        <f t="shared" si="190"/>
        <v/>
      </c>
      <c r="DK1090" s="195"/>
      <c r="DL1090" s="14" t="str">
        <f>IFERROR(#REF!-AP1090,"")</f>
        <v/>
      </c>
      <c r="DM1090" s="195"/>
      <c r="DN1090" s="274" t="str">
        <f>IFERROR(#REF!-M1090,"")</f>
        <v/>
      </c>
      <c r="DO1090" s="186" t="e">
        <f>IF(#REF!&gt;AQ1090,0,1)</f>
        <v>#REF!</v>
      </c>
      <c r="DP1090" s="186">
        <f t="shared" si="191"/>
        <v>1</v>
      </c>
      <c r="DQ1090" s="186">
        <f t="shared" si="192"/>
        <v>1</v>
      </c>
    </row>
    <row r="1091" spans="1:121" ht="20.25" hidden="1" customHeight="1" x14ac:dyDescent="0.2">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193"/>
        <v/>
      </c>
      <c r="AO1091" s="271" t="str">
        <f t="shared" si="194"/>
        <v/>
      </c>
      <c r="AP1091" s="218"/>
      <c r="AQ1091" s="219"/>
      <c r="AR1091" s="217" t="str">
        <f t="shared" si="195"/>
        <v/>
      </c>
      <c r="AS1091" s="217" t="str">
        <f t="shared" si="196"/>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217"/>
      <c r="CA1091" s="217"/>
      <c r="CB1091" s="217"/>
      <c r="CC1091" s="217"/>
      <c r="CD1091" s="217"/>
      <c r="CE1091" s="217"/>
      <c r="CF1091" s="186"/>
      <c r="CG1091" s="186" t="str">
        <f t="shared" si="197"/>
        <v/>
      </c>
      <c r="CH1091" s="101"/>
      <c r="CI1091" s="101"/>
      <c r="CJ1091" s="101"/>
      <c r="CK1091" s="101"/>
      <c r="CL1091" s="101"/>
      <c r="CM1091" s="101"/>
      <c r="CN1091" s="101"/>
      <c r="CO1091" s="101"/>
      <c r="CP1091" s="220" t="str">
        <f>IFERROR(ROUND((SUM(#REF!)),0),"")</f>
        <v/>
      </c>
      <c r="CQ1091" s="216"/>
      <c r="CR1091" s="222"/>
      <c r="CS1091" s="198"/>
      <c r="CT1091" s="198"/>
      <c r="CU1091" s="198"/>
      <c r="CV1091" s="198"/>
      <c r="CW1091" s="222"/>
      <c r="CX1091" s="272"/>
      <c r="CY1091" s="272"/>
      <c r="CZ1091" s="272"/>
      <c r="DA1091" s="272"/>
      <c r="DB1091" s="272"/>
      <c r="DC1091" s="272"/>
      <c r="DD1091" s="230" t="str">
        <f t="shared" si="184"/>
        <v/>
      </c>
      <c r="DE1091" s="273">
        <f t="shared" si="185"/>
        <v>0</v>
      </c>
      <c r="DF1091" s="14">
        <f t="shared" si="186"/>
        <v>0</v>
      </c>
      <c r="DG1091" s="148" t="str">
        <f t="shared" si="187"/>
        <v/>
      </c>
      <c r="DH1091" s="148" t="str">
        <f t="shared" si="188"/>
        <v/>
      </c>
      <c r="DI1091" s="273" t="str">
        <f t="shared" si="189"/>
        <v/>
      </c>
      <c r="DJ1091" s="264" t="str">
        <f t="shared" si="190"/>
        <v/>
      </c>
      <c r="DK1091" s="195"/>
      <c r="DL1091" s="14" t="str">
        <f>IFERROR(#REF!-AP1091,"")</f>
        <v/>
      </c>
      <c r="DM1091" s="195"/>
      <c r="DN1091" s="274" t="str">
        <f>IFERROR(#REF!-M1091,"")</f>
        <v/>
      </c>
      <c r="DO1091" s="186" t="e">
        <f>IF(#REF!&gt;AQ1091,0,1)</f>
        <v>#REF!</v>
      </c>
      <c r="DP1091" s="186">
        <f t="shared" si="191"/>
        <v>1</v>
      </c>
      <c r="DQ1091" s="186">
        <f t="shared" si="192"/>
        <v>1</v>
      </c>
    </row>
    <row r="1092" spans="1:121" ht="20.25" hidden="1" customHeight="1" x14ac:dyDescent="0.2">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si="193"/>
        <v/>
      </c>
      <c r="AO1092" s="271" t="str">
        <f t="shared" si="194"/>
        <v/>
      </c>
      <c r="AP1092" s="218"/>
      <c r="AQ1092" s="219"/>
      <c r="AR1092" s="217" t="str">
        <f t="shared" si="195"/>
        <v/>
      </c>
      <c r="AS1092" s="217" t="str">
        <f t="shared" si="196"/>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217"/>
      <c r="CA1092" s="217"/>
      <c r="CB1092" s="217"/>
      <c r="CC1092" s="217"/>
      <c r="CD1092" s="217"/>
      <c r="CE1092" s="217"/>
      <c r="CF1092" s="186"/>
      <c r="CG1092" s="186" t="str">
        <f t="shared" si="197"/>
        <v/>
      </c>
      <c r="CH1092" s="101"/>
      <c r="CI1092" s="101"/>
      <c r="CJ1092" s="101"/>
      <c r="CK1092" s="101"/>
      <c r="CL1092" s="101"/>
      <c r="CM1092" s="101"/>
      <c r="CN1092" s="101"/>
      <c r="CO1092" s="101"/>
      <c r="CP1092" s="220" t="str">
        <f>IFERROR(ROUND((SUM(#REF!)),0),"")</f>
        <v/>
      </c>
      <c r="CQ1092" s="216"/>
      <c r="CR1092" s="222"/>
      <c r="CS1092" s="198"/>
      <c r="CT1092" s="198"/>
      <c r="CU1092" s="198"/>
      <c r="CV1092" s="198"/>
      <c r="CW1092" s="222"/>
      <c r="CX1092" s="272"/>
      <c r="CY1092" s="272"/>
      <c r="CZ1092" s="272"/>
      <c r="DA1092" s="272"/>
      <c r="DB1092" s="272"/>
      <c r="DC1092" s="272"/>
      <c r="DD1092" s="230" t="str">
        <f t="shared" ref="DD1092:DD1155" si="198">IFERROR((AN1092-M1092)/M1092,"")</f>
        <v/>
      </c>
      <c r="DE1092" s="273">
        <f t="shared" ref="DE1092:DE1155" si="199">AV1092+BH1092</f>
        <v>0</v>
      </c>
      <c r="DF1092" s="14">
        <f t="shared" ref="DF1092:DF1155" si="200">SUM(BI1092:BQ1092,AW1092:BE1092)</f>
        <v>0</v>
      </c>
      <c r="DG1092" s="148" t="str">
        <f t="shared" ref="DG1092:DG1155" si="201">IFERROR(ROUND(DF1092/L1092,0),"")</f>
        <v/>
      </c>
      <c r="DH1092" s="148" t="str">
        <f t="shared" ref="DH1092:DH1155" si="202">IFERROR(ROUND(CP1092/AR1092,1),"")</f>
        <v/>
      </c>
      <c r="DI1092" s="273" t="str">
        <f t="shared" ref="DI1092:DI1155" si="203">IFERROR(DE1092+DG1092,"")</f>
        <v/>
      </c>
      <c r="DJ1092" s="264" t="str">
        <f t="shared" ref="DJ1092:DJ1155" si="204">IFERROR(DG1092/DI1092,"")</f>
        <v/>
      </c>
      <c r="DK1092" s="195"/>
      <c r="DL1092" s="14" t="str">
        <f>IFERROR(#REF!-AP1092,"")</f>
        <v/>
      </c>
      <c r="DM1092" s="195"/>
      <c r="DN1092" s="274" t="str">
        <f>IFERROR(#REF!-M1092,"")</f>
        <v/>
      </c>
      <c r="DO1092" s="186" t="e">
        <f>IF(#REF!&gt;AQ1092,0,1)</f>
        <v>#REF!</v>
      </c>
      <c r="DP1092" s="186">
        <f t="shared" ref="DP1092:DP1155" si="205">IF(AO1092&lt;N1092,0,1)</f>
        <v>1</v>
      </c>
      <c r="DQ1092" s="186">
        <f t="shared" ref="DQ1092:DQ1155" si="206">IF(AO1092&gt;O1092,0,1)</f>
        <v>1</v>
      </c>
    </row>
    <row r="1093" spans="1:121" ht="20.25" hidden="1" customHeight="1" x14ac:dyDescent="0.2">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193"/>
        <v/>
      </c>
      <c r="AO1093" s="271" t="str">
        <f t="shared" si="194"/>
        <v/>
      </c>
      <c r="AP1093" s="218"/>
      <c r="AQ1093" s="219"/>
      <c r="AR1093" s="217" t="str">
        <f t="shared" si="195"/>
        <v/>
      </c>
      <c r="AS1093" s="217" t="str">
        <f t="shared" si="196"/>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217"/>
      <c r="CA1093" s="217"/>
      <c r="CB1093" s="217"/>
      <c r="CC1093" s="217"/>
      <c r="CD1093" s="217"/>
      <c r="CE1093" s="217"/>
      <c r="CF1093" s="186"/>
      <c r="CG1093" s="186" t="str">
        <f t="shared" si="197"/>
        <v/>
      </c>
      <c r="CH1093" s="101"/>
      <c r="CI1093" s="101"/>
      <c r="CJ1093" s="101"/>
      <c r="CK1093" s="101"/>
      <c r="CL1093" s="101"/>
      <c r="CM1093" s="101"/>
      <c r="CN1093" s="101"/>
      <c r="CO1093" s="101"/>
      <c r="CP1093" s="220" t="str">
        <f>IFERROR(ROUND((SUM(#REF!)),0),"")</f>
        <v/>
      </c>
      <c r="CQ1093" s="216"/>
      <c r="CR1093" s="222"/>
      <c r="CS1093" s="198"/>
      <c r="CT1093" s="198"/>
      <c r="CU1093" s="198"/>
      <c r="CV1093" s="198"/>
      <c r="CW1093" s="222"/>
      <c r="CX1093" s="272"/>
      <c r="CY1093" s="272"/>
      <c r="CZ1093" s="272"/>
      <c r="DA1093" s="272"/>
      <c r="DB1093" s="272"/>
      <c r="DC1093" s="272"/>
      <c r="DD1093" s="230" t="str">
        <f t="shared" si="198"/>
        <v/>
      </c>
      <c r="DE1093" s="273">
        <f t="shared" si="199"/>
        <v>0</v>
      </c>
      <c r="DF1093" s="14">
        <f t="shared" si="200"/>
        <v>0</v>
      </c>
      <c r="DG1093" s="148" t="str">
        <f t="shared" si="201"/>
        <v/>
      </c>
      <c r="DH1093" s="148" t="str">
        <f t="shared" si="202"/>
        <v/>
      </c>
      <c r="DI1093" s="273" t="str">
        <f t="shared" si="203"/>
        <v/>
      </c>
      <c r="DJ1093" s="264" t="str">
        <f t="shared" si="204"/>
        <v/>
      </c>
      <c r="DK1093" s="195"/>
      <c r="DL1093" s="14" t="str">
        <f>IFERROR(#REF!-AP1093,"")</f>
        <v/>
      </c>
      <c r="DM1093" s="195"/>
      <c r="DN1093" s="274" t="str">
        <f>IFERROR(#REF!-M1093,"")</f>
        <v/>
      </c>
      <c r="DO1093" s="186" t="e">
        <f>IF(#REF!&gt;AQ1093,0,1)</f>
        <v>#REF!</v>
      </c>
      <c r="DP1093" s="186">
        <f t="shared" si="205"/>
        <v>1</v>
      </c>
      <c r="DQ1093" s="186">
        <f t="shared" si="206"/>
        <v>1</v>
      </c>
    </row>
    <row r="1094" spans="1:121" ht="20.25" hidden="1" customHeight="1" x14ac:dyDescent="0.2">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193"/>
        <v/>
      </c>
      <c r="AO1094" s="271" t="str">
        <f t="shared" si="194"/>
        <v/>
      </c>
      <c r="AP1094" s="218"/>
      <c r="AQ1094" s="219"/>
      <c r="AR1094" s="217" t="str">
        <f t="shared" si="195"/>
        <v/>
      </c>
      <c r="AS1094" s="217" t="str">
        <f t="shared" si="196"/>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217"/>
      <c r="CA1094" s="217"/>
      <c r="CB1094" s="217"/>
      <c r="CC1094" s="217"/>
      <c r="CD1094" s="217"/>
      <c r="CE1094" s="217"/>
      <c r="CF1094" s="186"/>
      <c r="CG1094" s="186" t="str">
        <f t="shared" si="197"/>
        <v/>
      </c>
      <c r="CH1094" s="101"/>
      <c r="CI1094" s="101"/>
      <c r="CJ1094" s="101"/>
      <c r="CK1094" s="101"/>
      <c r="CL1094" s="101"/>
      <c r="CM1094" s="101"/>
      <c r="CN1094" s="101"/>
      <c r="CO1094" s="101"/>
      <c r="CP1094" s="220" t="str">
        <f>IFERROR(ROUND((SUM(#REF!)),0),"")</f>
        <v/>
      </c>
      <c r="CQ1094" s="216"/>
      <c r="CR1094" s="222"/>
      <c r="CS1094" s="198"/>
      <c r="CT1094" s="198"/>
      <c r="CU1094" s="198"/>
      <c r="CV1094" s="198"/>
      <c r="CW1094" s="222"/>
      <c r="CX1094" s="272"/>
      <c r="CY1094" s="272"/>
      <c r="CZ1094" s="272"/>
      <c r="DA1094" s="272"/>
      <c r="DB1094" s="272"/>
      <c r="DC1094" s="272"/>
      <c r="DD1094" s="230" t="str">
        <f t="shared" si="198"/>
        <v/>
      </c>
      <c r="DE1094" s="273">
        <f t="shared" si="199"/>
        <v>0</v>
      </c>
      <c r="DF1094" s="14">
        <f t="shared" si="200"/>
        <v>0</v>
      </c>
      <c r="DG1094" s="148" t="str">
        <f t="shared" si="201"/>
        <v/>
      </c>
      <c r="DH1094" s="148" t="str">
        <f t="shared" si="202"/>
        <v/>
      </c>
      <c r="DI1094" s="273" t="str">
        <f t="shared" si="203"/>
        <v/>
      </c>
      <c r="DJ1094" s="264" t="str">
        <f t="shared" si="204"/>
        <v/>
      </c>
      <c r="DK1094" s="195"/>
      <c r="DL1094" s="14" t="str">
        <f>IFERROR(#REF!-AP1094,"")</f>
        <v/>
      </c>
      <c r="DM1094" s="195"/>
      <c r="DN1094" s="274" t="str">
        <f>IFERROR(#REF!-M1094,"")</f>
        <v/>
      </c>
      <c r="DO1094" s="186" t="e">
        <f>IF(#REF!&gt;AQ1094,0,1)</f>
        <v>#REF!</v>
      </c>
      <c r="DP1094" s="186">
        <f t="shared" si="205"/>
        <v>1</v>
      </c>
      <c r="DQ1094" s="186">
        <f t="shared" si="206"/>
        <v>1</v>
      </c>
    </row>
    <row r="1095" spans="1:121" ht="20.25" hidden="1" customHeight="1" x14ac:dyDescent="0.2">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193"/>
        <v/>
      </c>
      <c r="AO1095" s="271" t="str">
        <f t="shared" si="194"/>
        <v/>
      </c>
      <c r="AP1095" s="218"/>
      <c r="AQ1095" s="219"/>
      <c r="AR1095" s="217" t="str">
        <f t="shared" si="195"/>
        <v/>
      </c>
      <c r="AS1095" s="217" t="str">
        <f t="shared" si="196"/>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217"/>
      <c r="CA1095" s="217"/>
      <c r="CB1095" s="217"/>
      <c r="CC1095" s="217"/>
      <c r="CD1095" s="217"/>
      <c r="CE1095" s="217"/>
      <c r="CF1095" s="186"/>
      <c r="CG1095" s="186" t="str">
        <f t="shared" si="197"/>
        <v/>
      </c>
      <c r="CH1095" s="101"/>
      <c r="CI1095" s="101"/>
      <c r="CJ1095" s="101"/>
      <c r="CK1095" s="101"/>
      <c r="CL1095" s="101"/>
      <c r="CM1095" s="101"/>
      <c r="CN1095" s="101"/>
      <c r="CO1095" s="101"/>
      <c r="CP1095" s="220" t="str">
        <f>IFERROR(ROUND((SUM(#REF!)),0),"")</f>
        <v/>
      </c>
      <c r="CQ1095" s="216"/>
      <c r="CR1095" s="222"/>
      <c r="CS1095" s="198"/>
      <c r="CT1095" s="198"/>
      <c r="CU1095" s="198"/>
      <c r="CV1095" s="198"/>
      <c r="CW1095" s="222"/>
      <c r="CX1095" s="272"/>
      <c r="CY1095" s="272"/>
      <c r="CZ1095" s="272"/>
      <c r="DA1095" s="272"/>
      <c r="DB1095" s="272"/>
      <c r="DC1095" s="272"/>
      <c r="DD1095" s="230" t="str">
        <f t="shared" si="198"/>
        <v/>
      </c>
      <c r="DE1095" s="273">
        <f t="shared" si="199"/>
        <v>0</v>
      </c>
      <c r="DF1095" s="14">
        <f t="shared" si="200"/>
        <v>0</v>
      </c>
      <c r="DG1095" s="148" t="str">
        <f t="shared" si="201"/>
        <v/>
      </c>
      <c r="DH1095" s="148" t="str">
        <f t="shared" si="202"/>
        <v/>
      </c>
      <c r="DI1095" s="273" t="str">
        <f t="shared" si="203"/>
        <v/>
      </c>
      <c r="DJ1095" s="264" t="str">
        <f t="shared" si="204"/>
        <v/>
      </c>
      <c r="DK1095" s="195"/>
      <c r="DL1095" s="14" t="str">
        <f>IFERROR(#REF!-AP1095,"")</f>
        <v/>
      </c>
      <c r="DM1095" s="195"/>
      <c r="DN1095" s="274" t="str">
        <f>IFERROR(#REF!-M1095,"")</f>
        <v/>
      </c>
      <c r="DO1095" s="186" t="e">
        <f>IF(#REF!&gt;AQ1095,0,1)</f>
        <v>#REF!</v>
      </c>
      <c r="DP1095" s="186">
        <f t="shared" si="205"/>
        <v>1</v>
      </c>
      <c r="DQ1095" s="186">
        <f t="shared" si="206"/>
        <v>1</v>
      </c>
    </row>
    <row r="1096" spans="1:121" ht="20.25" hidden="1" customHeight="1" x14ac:dyDescent="0.2">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193"/>
        <v/>
      </c>
      <c r="AO1096" s="271" t="str">
        <f t="shared" si="194"/>
        <v/>
      </c>
      <c r="AP1096" s="218"/>
      <c r="AQ1096" s="219"/>
      <c r="AR1096" s="217" t="str">
        <f t="shared" si="195"/>
        <v/>
      </c>
      <c r="AS1096" s="217" t="str">
        <f t="shared" si="196"/>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217"/>
      <c r="CA1096" s="217"/>
      <c r="CB1096" s="217"/>
      <c r="CC1096" s="217"/>
      <c r="CD1096" s="217"/>
      <c r="CE1096" s="217"/>
      <c r="CF1096" s="186"/>
      <c r="CG1096" s="186" t="str">
        <f t="shared" si="197"/>
        <v/>
      </c>
      <c r="CH1096" s="101"/>
      <c r="CI1096" s="101"/>
      <c r="CJ1096" s="101"/>
      <c r="CK1096" s="101"/>
      <c r="CL1096" s="101"/>
      <c r="CM1096" s="101"/>
      <c r="CN1096" s="101"/>
      <c r="CO1096" s="101"/>
      <c r="CP1096" s="220" t="str">
        <f>IFERROR(ROUND((SUM(#REF!)),0),"")</f>
        <v/>
      </c>
      <c r="CQ1096" s="216"/>
      <c r="CR1096" s="222"/>
      <c r="CS1096" s="198"/>
      <c r="CT1096" s="198"/>
      <c r="CU1096" s="198"/>
      <c r="CV1096" s="198"/>
      <c r="CW1096" s="222"/>
      <c r="CX1096" s="272"/>
      <c r="CY1096" s="272"/>
      <c r="CZ1096" s="272"/>
      <c r="DA1096" s="272"/>
      <c r="DB1096" s="272"/>
      <c r="DC1096" s="272"/>
      <c r="DD1096" s="230" t="str">
        <f t="shared" si="198"/>
        <v/>
      </c>
      <c r="DE1096" s="273">
        <f t="shared" si="199"/>
        <v>0</v>
      </c>
      <c r="DF1096" s="14">
        <f t="shared" si="200"/>
        <v>0</v>
      </c>
      <c r="DG1096" s="148" t="str">
        <f t="shared" si="201"/>
        <v/>
      </c>
      <c r="DH1096" s="148" t="str">
        <f t="shared" si="202"/>
        <v/>
      </c>
      <c r="DI1096" s="273" t="str">
        <f t="shared" si="203"/>
        <v/>
      </c>
      <c r="DJ1096" s="264" t="str">
        <f t="shared" si="204"/>
        <v/>
      </c>
      <c r="DK1096" s="195"/>
      <c r="DL1096" s="14" t="str">
        <f>IFERROR(#REF!-AP1096,"")</f>
        <v/>
      </c>
      <c r="DM1096" s="195"/>
      <c r="DN1096" s="274" t="str">
        <f>IFERROR(#REF!-M1096,"")</f>
        <v/>
      </c>
      <c r="DO1096" s="186" t="e">
        <f>IF(#REF!&gt;AQ1096,0,1)</f>
        <v>#REF!</v>
      </c>
      <c r="DP1096" s="186">
        <f t="shared" si="205"/>
        <v>1</v>
      </c>
      <c r="DQ1096" s="186">
        <f t="shared" si="206"/>
        <v>1</v>
      </c>
    </row>
    <row r="1097" spans="1:121" ht="20.25" hidden="1" customHeight="1" x14ac:dyDescent="0.2">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193"/>
        <v/>
      </c>
      <c r="AO1097" s="271" t="str">
        <f t="shared" si="194"/>
        <v/>
      </c>
      <c r="AP1097" s="218"/>
      <c r="AQ1097" s="219"/>
      <c r="AR1097" s="217" t="str">
        <f t="shared" si="195"/>
        <v/>
      </c>
      <c r="AS1097" s="217" t="str">
        <f t="shared" si="196"/>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217"/>
      <c r="CA1097" s="217"/>
      <c r="CB1097" s="217"/>
      <c r="CC1097" s="217"/>
      <c r="CD1097" s="217"/>
      <c r="CE1097" s="217"/>
      <c r="CF1097" s="186"/>
      <c r="CG1097" s="186" t="str">
        <f t="shared" si="197"/>
        <v/>
      </c>
      <c r="CH1097" s="101"/>
      <c r="CI1097" s="101"/>
      <c r="CJ1097" s="101"/>
      <c r="CK1097" s="101"/>
      <c r="CL1097" s="101"/>
      <c r="CM1097" s="101"/>
      <c r="CN1097" s="101"/>
      <c r="CO1097" s="101"/>
      <c r="CP1097" s="220" t="str">
        <f>IFERROR(ROUND((SUM(#REF!)),0),"")</f>
        <v/>
      </c>
      <c r="CQ1097" s="216"/>
      <c r="CR1097" s="222"/>
      <c r="CS1097" s="198"/>
      <c r="CT1097" s="198"/>
      <c r="CU1097" s="198"/>
      <c r="CV1097" s="198"/>
      <c r="CW1097" s="222"/>
      <c r="CX1097" s="272"/>
      <c r="CY1097" s="272"/>
      <c r="CZ1097" s="272"/>
      <c r="DA1097" s="272"/>
      <c r="DB1097" s="272"/>
      <c r="DC1097" s="272"/>
      <c r="DD1097" s="230" t="str">
        <f t="shared" si="198"/>
        <v/>
      </c>
      <c r="DE1097" s="273">
        <f t="shared" si="199"/>
        <v>0</v>
      </c>
      <c r="DF1097" s="14">
        <f t="shared" si="200"/>
        <v>0</v>
      </c>
      <c r="DG1097" s="148" t="str">
        <f t="shared" si="201"/>
        <v/>
      </c>
      <c r="DH1097" s="148" t="str">
        <f t="shared" si="202"/>
        <v/>
      </c>
      <c r="DI1097" s="273" t="str">
        <f t="shared" si="203"/>
        <v/>
      </c>
      <c r="DJ1097" s="264" t="str">
        <f t="shared" si="204"/>
        <v/>
      </c>
      <c r="DK1097" s="195"/>
      <c r="DL1097" s="14" t="str">
        <f>IFERROR(#REF!-AP1097,"")</f>
        <v/>
      </c>
      <c r="DM1097" s="195"/>
      <c r="DN1097" s="274" t="str">
        <f>IFERROR(#REF!-M1097,"")</f>
        <v/>
      </c>
      <c r="DO1097" s="186" t="e">
        <f>IF(#REF!&gt;AQ1097,0,1)</f>
        <v>#REF!</v>
      </c>
      <c r="DP1097" s="186">
        <f t="shared" si="205"/>
        <v>1</v>
      </c>
      <c r="DQ1097" s="186">
        <f t="shared" si="206"/>
        <v>1</v>
      </c>
    </row>
    <row r="1098" spans="1:121" ht="20.25" hidden="1" customHeight="1" x14ac:dyDescent="0.2">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193"/>
        <v/>
      </c>
      <c r="AO1098" s="271" t="str">
        <f t="shared" si="194"/>
        <v/>
      </c>
      <c r="AP1098" s="218"/>
      <c r="AQ1098" s="219"/>
      <c r="AR1098" s="217" t="str">
        <f t="shared" si="195"/>
        <v/>
      </c>
      <c r="AS1098" s="217" t="str">
        <f t="shared" si="196"/>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217"/>
      <c r="CA1098" s="217"/>
      <c r="CB1098" s="217"/>
      <c r="CC1098" s="217"/>
      <c r="CD1098" s="217"/>
      <c r="CE1098" s="217"/>
      <c r="CF1098" s="186"/>
      <c r="CG1098" s="186" t="str">
        <f t="shared" si="197"/>
        <v/>
      </c>
      <c r="CH1098" s="101"/>
      <c r="CI1098" s="101"/>
      <c r="CJ1098" s="101"/>
      <c r="CK1098" s="101"/>
      <c r="CL1098" s="101"/>
      <c r="CM1098" s="101"/>
      <c r="CN1098" s="101"/>
      <c r="CO1098" s="101"/>
      <c r="CP1098" s="220" t="str">
        <f>IFERROR(ROUND((SUM(#REF!)),0),"")</f>
        <v/>
      </c>
      <c r="CQ1098" s="216"/>
      <c r="CR1098" s="222"/>
      <c r="CS1098" s="198"/>
      <c r="CT1098" s="198"/>
      <c r="CU1098" s="198"/>
      <c r="CV1098" s="198"/>
      <c r="CW1098" s="222"/>
      <c r="CX1098" s="272"/>
      <c r="CY1098" s="272"/>
      <c r="CZ1098" s="272"/>
      <c r="DA1098" s="272"/>
      <c r="DB1098" s="272"/>
      <c r="DC1098" s="272"/>
      <c r="DD1098" s="230" t="str">
        <f t="shared" si="198"/>
        <v/>
      </c>
      <c r="DE1098" s="273">
        <f t="shared" si="199"/>
        <v>0</v>
      </c>
      <c r="DF1098" s="14">
        <f t="shared" si="200"/>
        <v>0</v>
      </c>
      <c r="DG1098" s="148" t="str">
        <f t="shared" si="201"/>
        <v/>
      </c>
      <c r="DH1098" s="148" t="str">
        <f t="shared" si="202"/>
        <v/>
      </c>
      <c r="DI1098" s="273" t="str">
        <f t="shared" si="203"/>
        <v/>
      </c>
      <c r="DJ1098" s="264" t="str">
        <f t="shared" si="204"/>
        <v/>
      </c>
      <c r="DK1098" s="195"/>
      <c r="DL1098" s="14" t="str">
        <f>IFERROR(#REF!-AP1098,"")</f>
        <v/>
      </c>
      <c r="DM1098" s="195"/>
      <c r="DN1098" s="274" t="str">
        <f>IFERROR(#REF!-M1098,"")</f>
        <v/>
      </c>
      <c r="DO1098" s="186" t="e">
        <f>IF(#REF!&gt;AQ1098,0,1)</f>
        <v>#REF!</v>
      </c>
      <c r="DP1098" s="186">
        <f t="shared" si="205"/>
        <v>1</v>
      </c>
      <c r="DQ1098" s="186">
        <f t="shared" si="206"/>
        <v>1</v>
      </c>
    </row>
    <row r="1099" spans="1:121" ht="20.25" hidden="1" customHeight="1" x14ac:dyDescent="0.2">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193"/>
        <v/>
      </c>
      <c r="AO1099" s="271" t="str">
        <f t="shared" si="194"/>
        <v/>
      </c>
      <c r="AP1099" s="218"/>
      <c r="AQ1099" s="219"/>
      <c r="AR1099" s="217" t="str">
        <f t="shared" si="195"/>
        <v/>
      </c>
      <c r="AS1099" s="217" t="str">
        <f t="shared" si="196"/>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217"/>
      <c r="CA1099" s="217"/>
      <c r="CB1099" s="217"/>
      <c r="CC1099" s="217"/>
      <c r="CD1099" s="217"/>
      <c r="CE1099" s="217"/>
      <c r="CF1099" s="186"/>
      <c r="CG1099" s="186" t="str">
        <f t="shared" si="197"/>
        <v/>
      </c>
      <c r="CH1099" s="101"/>
      <c r="CI1099" s="101"/>
      <c r="CJ1099" s="101"/>
      <c r="CK1099" s="101"/>
      <c r="CL1099" s="101"/>
      <c r="CM1099" s="101"/>
      <c r="CN1099" s="101"/>
      <c r="CO1099" s="101"/>
      <c r="CP1099" s="220" t="str">
        <f>IFERROR(ROUND((SUM(#REF!)),0),"")</f>
        <v/>
      </c>
      <c r="CQ1099" s="216"/>
      <c r="CR1099" s="222"/>
      <c r="CS1099" s="198"/>
      <c r="CT1099" s="198"/>
      <c r="CU1099" s="198"/>
      <c r="CV1099" s="198"/>
      <c r="CW1099" s="222"/>
      <c r="CX1099" s="272"/>
      <c r="CY1099" s="272"/>
      <c r="CZ1099" s="272"/>
      <c r="DA1099" s="272"/>
      <c r="DB1099" s="272"/>
      <c r="DC1099" s="272"/>
      <c r="DD1099" s="230" t="str">
        <f t="shared" si="198"/>
        <v/>
      </c>
      <c r="DE1099" s="273">
        <f t="shared" si="199"/>
        <v>0</v>
      </c>
      <c r="DF1099" s="14">
        <f t="shared" si="200"/>
        <v>0</v>
      </c>
      <c r="DG1099" s="148" t="str">
        <f t="shared" si="201"/>
        <v/>
      </c>
      <c r="DH1099" s="148" t="str">
        <f t="shared" si="202"/>
        <v/>
      </c>
      <c r="DI1099" s="273" t="str">
        <f t="shared" si="203"/>
        <v/>
      </c>
      <c r="DJ1099" s="264" t="str">
        <f t="shared" si="204"/>
        <v/>
      </c>
      <c r="DK1099" s="195"/>
      <c r="DL1099" s="14" t="str">
        <f>IFERROR(#REF!-AP1099,"")</f>
        <v/>
      </c>
      <c r="DM1099" s="195"/>
      <c r="DN1099" s="274" t="str">
        <f>IFERROR(#REF!-M1099,"")</f>
        <v/>
      </c>
      <c r="DO1099" s="186" t="e">
        <f>IF(#REF!&gt;AQ1099,0,1)</f>
        <v>#REF!</v>
      </c>
      <c r="DP1099" s="186">
        <f t="shared" si="205"/>
        <v>1</v>
      </c>
      <c r="DQ1099" s="186">
        <f t="shared" si="206"/>
        <v>1</v>
      </c>
    </row>
    <row r="1100" spans="1:121" ht="20.25" hidden="1" customHeight="1" x14ac:dyDescent="0.2">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193"/>
        <v/>
      </c>
      <c r="AO1100" s="271" t="str">
        <f t="shared" si="194"/>
        <v/>
      </c>
      <c r="AP1100" s="218"/>
      <c r="AQ1100" s="219"/>
      <c r="AR1100" s="217" t="str">
        <f t="shared" si="195"/>
        <v/>
      </c>
      <c r="AS1100" s="217" t="str">
        <f t="shared" si="196"/>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217"/>
      <c r="CA1100" s="217"/>
      <c r="CB1100" s="217"/>
      <c r="CC1100" s="217"/>
      <c r="CD1100" s="217"/>
      <c r="CE1100" s="217"/>
      <c r="CF1100" s="186"/>
      <c r="CG1100" s="186" t="str">
        <f t="shared" si="197"/>
        <v/>
      </c>
      <c r="CH1100" s="101"/>
      <c r="CI1100" s="101"/>
      <c r="CJ1100" s="101"/>
      <c r="CK1100" s="101"/>
      <c r="CL1100" s="101"/>
      <c r="CM1100" s="101"/>
      <c r="CN1100" s="101"/>
      <c r="CO1100" s="101"/>
      <c r="CP1100" s="220" t="str">
        <f>IFERROR(ROUND((SUM(#REF!)),0),"")</f>
        <v/>
      </c>
      <c r="CQ1100" s="216"/>
      <c r="CR1100" s="222"/>
      <c r="CS1100" s="198"/>
      <c r="CT1100" s="198"/>
      <c r="CU1100" s="198"/>
      <c r="CV1100" s="198"/>
      <c r="CW1100" s="222"/>
      <c r="CX1100" s="272"/>
      <c r="CY1100" s="272"/>
      <c r="CZ1100" s="272"/>
      <c r="DA1100" s="272"/>
      <c r="DB1100" s="272"/>
      <c r="DC1100" s="272"/>
      <c r="DD1100" s="230" t="str">
        <f t="shared" si="198"/>
        <v/>
      </c>
      <c r="DE1100" s="273">
        <f t="shared" si="199"/>
        <v>0</v>
      </c>
      <c r="DF1100" s="14">
        <f t="shared" si="200"/>
        <v>0</v>
      </c>
      <c r="DG1100" s="148" t="str">
        <f t="shared" si="201"/>
        <v/>
      </c>
      <c r="DH1100" s="148" t="str">
        <f t="shared" si="202"/>
        <v/>
      </c>
      <c r="DI1100" s="273" t="str">
        <f t="shared" si="203"/>
        <v/>
      </c>
      <c r="DJ1100" s="264" t="str">
        <f t="shared" si="204"/>
        <v/>
      </c>
      <c r="DK1100" s="195"/>
      <c r="DL1100" s="14" t="str">
        <f>IFERROR(#REF!-AP1100,"")</f>
        <v/>
      </c>
      <c r="DM1100" s="195"/>
      <c r="DN1100" s="274" t="str">
        <f>IFERROR(#REF!-M1100,"")</f>
        <v/>
      </c>
      <c r="DO1100" s="186" t="e">
        <f>IF(#REF!&gt;AQ1100,0,1)</f>
        <v>#REF!</v>
      </c>
      <c r="DP1100" s="186">
        <f t="shared" si="205"/>
        <v>1</v>
      </c>
      <c r="DQ1100" s="186">
        <f t="shared" si="206"/>
        <v>1</v>
      </c>
    </row>
    <row r="1101" spans="1:121" ht="20.25" hidden="1" customHeight="1" x14ac:dyDescent="0.2">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193"/>
        <v/>
      </c>
      <c r="AO1101" s="271" t="str">
        <f t="shared" si="194"/>
        <v/>
      </c>
      <c r="AP1101" s="218"/>
      <c r="AQ1101" s="219"/>
      <c r="AR1101" s="217" t="str">
        <f t="shared" si="195"/>
        <v/>
      </c>
      <c r="AS1101" s="217" t="str">
        <f t="shared" si="196"/>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217"/>
      <c r="CA1101" s="217"/>
      <c r="CB1101" s="217"/>
      <c r="CC1101" s="217"/>
      <c r="CD1101" s="217"/>
      <c r="CE1101" s="217"/>
      <c r="CF1101" s="186"/>
      <c r="CG1101" s="186" t="str">
        <f t="shared" si="197"/>
        <v/>
      </c>
      <c r="CH1101" s="101"/>
      <c r="CI1101" s="101"/>
      <c r="CJ1101" s="101"/>
      <c r="CK1101" s="101"/>
      <c r="CL1101" s="101"/>
      <c r="CM1101" s="101"/>
      <c r="CN1101" s="101"/>
      <c r="CO1101" s="101"/>
      <c r="CP1101" s="220" t="str">
        <f>IFERROR(ROUND((SUM(#REF!)),0),"")</f>
        <v/>
      </c>
      <c r="CQ1101" s="216"/>
      <c r="CR1101" s="222"/>
      <c r="CS1101" s="198"/>
      <c r="CT1101" s="198"/>
      <c r="CU1101" s="198"/>
      <c r="CV1101" s="198"/>
      <c r="CW1101" s="222"/>
      <c r="CX1101" s="272"/>
      <c r="CY1101" s="272"/>
      <c r="CZ1101" s="272"/>
      <c r="DA1101" s="272"/>
      <c r="DB1101" s="272"/>
      <c r="DC1101" s="272"/>
      <c r="DD1101" s="230" t="str">
        <f t="shared" si="198"/>
        <v/>
      </c>
      <c r="DE1101" s="273">
        <f t="shared" si="199"/>
        <v>0</v>
      </c>
      <c r="DF1101" s="14">
        <f t="shared" si="200"/>
        <v>0</v>
      </c>
      <c r="DG1101" s="148" t="str">
        <f t="shared" si="201"/>
        <v/>
      </c>
      <c r="DH1101" s="148" t="str">
        <f t="shared" si="202"/>
        <v/>
      </c>
      <c r="DI1101" s="273" t="str">
        <f t="shared" si="203"/>
        <v/>
      </c>
      <c r="DJ1101" s="264" t="str">
        <f t="shared" si="204"/>
        <v/>
      </c>
      <c r="DK1101" s="195"/>
      <c r="DL1101" s="14" t="str">
        <f>IFERROR(#REF!-AP1101,"")</f>
        <v/>
      </c>
      <c r="DM1101" s="195"/>
      <c r="DN1101" s="274" t="str">
        <f>IFERROR(#REF!-M1101,"")</f>
        <v/>
      </c>
      <c r="DO1101" s="186" t="e">
        <f>IF(#REF!&gt;AQ1101,0,1)</f>
        <v>#REF!</v>
      </c>
      <c r="DP1101" s="186">
        <f t="shared" si="205"/>
        <v>1</v>
      </c>
      <c r="DQ1101" s="186">
        <f t="shared" si="206"/>
        <v>1</v>
      </c>
    </row>
    <row r="1102" spans="1:121" ht="20.25" hidden="1" customHeight="1" x14ac:dyDescent="0.2">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193"/>
        <v/>
      </c>
      <c r="AO1102" s="271" t="str">
        <f t="shared" si="194"/>
        <v/>
      </c>
      <c r="AP1102" s="218"/>
      <c r="AQ1102" s="219"/>
      <c r="AR1102" s="217" t="str">
        <f t="shared" si="195"/>
        <v/>
      </c>
      <c r="AS1102" s="217" t="str">
        <f t="shared" si="196"/>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217"/>
      <c r="CA1102" s="217"/>
      <c r="CB1102" s="217"/>
      <c r="CC1102" s="217"/>
      <c r="CD1102" s="217"/>
      <c r="CE1102" s="217"/>
      <c r="CF1102" s="186"/>
      <c r="CG1102" s="186" t="str">
        <f t="shared" si="197"/>
        <v/>
      </c>
      <c r="CH1102" s="101"/>
      <c r="CI1102" s="101"/>
      <c r="CJ1102" s="101"/>
      <c r="CK1102" s="101"/>
      <c r="CL1102" s="101"/>
      <c r="CM1102" s="101"/>
      <c r="CN1102" s="101"/>
      <c r="CO1102" s="101"/>
      <c r="CP1102" s="220" t="str">
        <f>IFERROR(ROUND((SUM(#REF!)),0),"")</f>
        <v/>
      </c>
      <c r="CQ1102" s="216"/>
      <c r="CR1102" s="222"/>
      <c r="CS1102" s="198"/>
      <c r="CT1102" s="198"/>
      <c r="CU1102" s="198"/>
      <c r="CV1102" s="198"/>
      <c r="CW1102" s="222"/>
      <c r="CX1102" s="272"/>
      <c r="CY1102" s="272"/>
      <c r="CZ1102" s="272"/>
      <c r="DA1102" s="272"/>
      <c r="DB1102" s="272"/>
      <c r="DC1102" s="272"/>
      <c r="DD1102" s="230" t="str">
        <f t="shared" si="198"/>
        <v/>
      </c>
      <c r="DE1102" s="273">
        <f t="shared" si="199"/>
        <v>0</v>
      </c>
      <c r="DF1102" s="14">
        <f t="shared" si="200"/>
        <v>0</v>
      </c>
      <c r="DG1102" s="148" t="str">
        <f t="shared" si="201"/>
        <v/>
      </c>
      <c r="DH1102" s="148" t="str">
        <f t="shared" si="202"/>
        <v/>
      </c>
      <c r="DI1102" s="273" t="str">
        <f t="shared" si="203"/>
        <v/>
      </c>
      <c r="DJ1102" s="264" t="str">
        <f t="shared" si="204"/>
        <v/>
      </c>
      <c r="DK1102" s="195"/>
      <c r="DL1102" s="14" t="str">
        <f>IFERROR(#REF!-AP1102,"")</f>
        <v/>
      </c>
      <c r="DM1102" s="195"/>
      <c r="DN1102" s="274" t="str">
        <f>IFERROR(#REF!-M1102,"")</f>
        <v/>
      </c>
      <c r="DO1102" s="186" t="e">
        <f>IF(#REF!&gt;AQ1102,0,1)</f>
        <v>#REF!</v>
      </c>
      <c r="DP1102" s="186">
        <f t="shared" si="205"/>
        <v>1</v>
      </c>
      <c r="DQ1102" s="186">
        <f t="shared" si="206"/>
        <v>1</v>
      </c>
    </row>
    <row r="1103" spans="1:121" ht="20.25" hidden="1" customHeight="1" x14ac:dyDescent="0.2">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193"/>
        <v/>
      </c>
      <c r="AO1103" s="271" t="str">
        <f t="shared" si="194"/>
        <v/>
      </c>
      <c r="AP1103" s="218"/>
      <c r="AQ1103" s="219"/>
      <c r="AR1103" s="217" t="str">
        <f t="shared" si="195"/>
        <v/>
      </c>
      <c r="AS1103" s="217" t="str">
        <f t="shared" si="196"/>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217"/>
      <c r="CA1103" s="217"/>
      <c r="CB1103" s="217"/>
      <c r="CC1103" s="217"/>
      <c r="CD1103" s="217"/>
      <c r="CE1103" s="217"/>
      <c r="CF1103" s="186"/>
      <c r="CG1103" s="186" t="str">
        <f t="shared" si="197"/>
        <v/>
      </c>
      <c r="CH1103" s="101"/>
      <c r="CI1103" s="101"/>
      <c r="CJ1103" s="101"/>
      <c r="CK1103" s="101"/>
      <c r="CL1103" s="101"/>
      <c r="CM1103" s="101"/>
      <c r="CN1103" s="101"/>
      <c r="CO1103" s="101"/>
      <c r="CP1103" s="220" t="str">
        <f>IFERROR(ROUND((SUM(#REF!)),0),"")</f>
        <v/>
      </c>
      <c r="CQ1103" s="216"/>
      <c r="CR1103" s="222"/>
      <c r="CS1103" s="198"/>
      <c r="CT1103" s="198"/>
      <c r="CU1103" s="198"/>
      <c r="CV1103" s="198"/>
      <c r="CW1103" s="222"/>
      <c r="CX1103" s="272"/>
      <c r="CY1103" s="272"/>
      <c r="CZ1103" s="272"/>
      <c r="DA1103" s="272"/>
      <c r="DB1103" s="272"/>
      <c r="DC1103" s="272"/>
      <c r="DD1103" s="230" t="str">
        <f t="shared" si="198"/>
        <v/>
      </c>
      <c r="DE1103" s="273">
        <f t="shared" si="199"/>
        <v>0</v>
      </c>
      <c r="DF1103" s="14">
        <f t="shared" si="200"/>
        <v>0</v>
      </c>
      <c r="DG1103" s="148" t="str">
        <f t="shared" si="201"/>
        <v/>
      </c>
      <c r="DH1103" s="148" t="str">
        <f t="shared" si="202"/>
        <v/>
      </c>
      <c r="DI1103" s="273" t="str">
        <f t="shared" si="203"/>
        <v/>
      </c>
      <c r="DJ1103" s="264" t="str">
        <f t="shared" si="204"/>
        <v/>
      </c>
      <c r="DK1103" s="195"/>
      <c r="DL1103" s="14" t="str">
        <f>IFERROR(#REF!-AP1103,"")</f>
        <v/>
      </c>
      <c r="DM1103" s="195"/>
      <c r="DN1103" s="274" t="str">
        <f>IFERROR(#REF!-M1103,"")</f>
        <v/>
      </c>
      <c r="DO1103" s="186" t="e">
        <f>IF(#REF!&gt;AQ1103,0,1)</f>
        <v>#REF!</v>
      </c>
      <c r="DP1103" s="186">
        <f t="shared" si="205"/>
        <v>1</v>
      </c>
      <c r="DQ1103" s="186">
        <f t="shared" si="206"/>
        <v>1</v>
      </c>
    </row>
    <row r="1104" spans="1:121" ht="20.25" hidden="1" customHeight="1" x14ac:dyDescent="0.2">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193"/>
        <v/>
      </c>
      <c r="AO1104" s="271" t="str">
        <f t="shared" si="194"/>
        <v/>
      </c>
      <c r="AP1104" s="218"/>
      <c r="AQ1104" s="219"/>
      <c r="AR1104" s="217" t="str">
        <f t="shared" si="195"/>
        <v/>
      </c>
      <c r="AS1104" s="217" t="str">
        <f t="shared" si="196"/>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217"/>
      <c r="CA1104" s="217"/>
      <c r="CB1104" s="217"/>
      <c r="CC1104" s="217"/>
      <c r="CD1104" s="217"/>
      <c r="CE1104" s="217"/>
      <c r="CF1104" s="186"/>
      <c r="CG1104" s="186" t="str">
        <f t="shared" si="197"/>
        <v/>
      </c>
      <c r="CH1104" s="101"/>
      <c r="CI1104" s="101"/>
      <c r="CJ1104" s="101"/>
      <c r="CK1104" s="101"/>
      <c r="CL1104" s="101"/>
      <c r="CM1104" s="101"/>
      <c r="CN1104" s="101"/>
      <c r="CO1104" s="101"/>
      <c r="CP1104" s="220" t="str">
        <f>IFERROR(ROUND((SUM(#REF!)),0),"")</f>
        <v/>
      </c>
      <c r="CQ1104" s="216"/>
      <c r="CR1104" s="222"/>
      <c r="CS1104" s="198"/>
      <c r="CT1104" s="198"/>
      <c r="CU1104" s="198"/>
      <c r="CV1104" s="198"/>
      <c r="CW1104" s="222"/>
      <c r="CX1104" s="272"/>
      <c r="CY1104" s="272"/>
      <c r="CZ1104" s="272"/>
      <c r="DA1104" s="272"/>
      <c r="DB1104" s="272"/>
      <c r="DC1104" s="272"/>
      <c r="DD1104" s="230" t="str">
        <f t="shared" si="198"/>
        <v/>
      </c>
      <c r="DE1104" s="273">
        <f t="shared" si="199"/>
        <v>0</v>
      </c>
      <c r="DF1104" s="14">
        <f t="shared" si="200"/>
        <v>0</v>
      </c>
      <c r="DG1104" s="148" t="str">
        <f t="shared" si="201"/>
        <v/>
      </c>
      <c r="DH1104" s="148" t="str">
        <f t="shared" si="202"/>
        <v/>
      </c>
      <c r="DI1104" s="273" t="str">
        <f t="shared" si="203"/>
        <v/>
      </c>
      <c r="DJ1104" s="264" t="str">
        <f t="shared" si="204"/>
        <v/>
      </c>
      <c r="DK1104" s="195"/>
      <c r="DL1104" s="14" t="str">
        <f>IFERROR(#REF!-AP1104,"")</f>
        <v/>
      </c>
      <c r="DM1104" s="195"/>
      <c r="DN1104" s="274" t="str">
        <f>IFERROR(#REF!-M1104,"")</f>
        <v/>
      </c>
      <c r="DO1104" s="186" t="e">
        <f>IF(#REF!&gt;AQ1104,0,1)</f>
        <v>#REF!</v>
      </c>
      <c r="DP1104" s="186">
        <f t="shared" si="205"/>
        <v>1</v>
      </c>
      <c r="DQ1104" s="186">
        <f t="shared" si="206"/>
        <v>1</v>
      </c>
    </row>
    <row r="1105" spans="1:121" ht="20.25" hidden="1" customHeight="1" x14ac:dyDescent="0.2">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193"/>
        <v/>
      </c>
      <c r="AO1105" s="271" t="str">
        <f t="shared" si="194"/>
        <v/>
      </c>
      <c r="AP1105" s="218"/>
      <c r="AQ1105" s="219"/>
      <c r="AR1105" s="217" t="str">
        <f t="shared" si="195"/>
        <v/>
      </c>
      <c r="AS1105" s="217" t="str">
        <f t="shared" si="196"/>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217"/>
      <c r="CA1105" s="217"/>
      <c r="CB1105" s="217"/>
      <c r="CC1105" s="217"/>
      <c r="CD1105" s="217"/>
      <c r="CE1105" s="217"/>
      <c r="CF1105" s="186"/>
      <c r="CG1105" s="186" t="str">
        <f t="shared" si="197"/>
        <v/>
      </c>
      <c r="CH1105" s="101"/>
      <c r="CI1105" s="101"/>
      <c r="CJ1105" s="101"/>
      <c r="CK1105" s="101"/>
      <c r="CL1105" s="101"/>
      <c r="CM1105" s="101"/>
      <c r="CN1105" s="101"/>
      <c r="CO1105" s="101"/>
      <c r="CP1105" s="220" t="str">
        <f>IFERROR(ROUND((SUM(#REF!)),0),"")</f>
        <v/>
      </c>
      <c r="CQ1105" s="216"/>
      <c r="CR1105" s="222"/>
      <c r="CS1105" s="198"/>
      <c r="CT1105" s="198"/>
      <c r="CU1105" s="198"/>
      <c r="CV1105" s="198"/>
      <c r="CW1105" s="222"/>
      <c r="CX1105" s="272"/>
      <c r="CY1105" s="272"/>
      <c r="CZ1105" s="272"/>
      <c r="DA1105" s="272"/>
      <c r="DB1105" s="272"/>
      <c r="DC1105" s="272"/>
      <c r="DD1105" s="230" t="str">
        <f t="shared" si="198"/>
        <v/>
      </c>
      <c r="DE1105" s="273">
        <f t="shared" si="199"/>
        <v>0</v>
      </c>
      <c r="DF1105" s="14">
        <f t="shared" si="200"/>
        <v>0</v>
      </c>
      <c r="DG1105" s="148" t="str">
        <f t="shared" si="201"/>
        <v/>
      </c>
      <c r="DH1105" s="148" t="str">
        <f t="shared" si="202"/>
        <v/>
      </c>
      <c r="DI1105" s="273" t="str">
        <f t="shared" si="203"/>
        <v/>
      </c>
      <c r="DJ1105" s="264" t="str">
        <f t="shared" si="204"/>
        <v/>
      </c>
      <c r="DK1105" s="195"/>
      <c r="DL1105" s="14" t="str">
        <f>IFERROR(#REF!-AP1105,"")</f>
        <v/>
      </c>
      <c r="DM1105" s="195"/>
      <c r="DN1105" s="274" t="str">
        <f>IFERROR(#REF!-M1105,"")</f>
        <v/>
      </c>
      <c r="DO1105" s="186" t="e">
        <f>IF(#REF!&gt;AQ1105,0,1)</f>
        <v>#REF!</v>
      </c>
      <c r="DP1105" s="186">
        <f t="shared" si="205"/>
        <v>1</v>
      </c>
      <c r="DQ1105" s="186">
        <f t="shared" si="206"/>
        <v>1</v>
      </c>
    </row>
    <row r="1106" spans="1:121" ht="20.25" hidden="1" customHeight="1" x14ac:dyDescent="0.2">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193"/>
        <v/>
      </c>
      <c r="AO1106" s="271" t="str">
        <f t="shared" si="194"/>
        <v/>
      </c>
      <c r="AP1106" s="218"/>
      <c r="AQ1106" s="219"/>
      <c r="AR1106" s="217" t="str">
        <f t="shared" si="195"/>
        <v/>
      </c>
      <c r="AS1106" s="217" t="str">
        <f t="shared" si="196"/>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217"/>
      <c r="CA1106" s="217"/>
      <c r="CB1106" s="217"/>
      <c r="CC1106" s="217"/>
      <c r="CD1106" s="217"/>
      <c r="CE1106" s="217"/>
      <c r="CF1106" s="186"/>
      <c r="CG1106" s="186" t="str">
        <f t="shared" si="197"/>
        <v/>
      </c>
      <c r="CH1106" s="101"/>
      <c r="CI1106" s="101"/>
      <c r="CJ1106" s="101"/>
      <c r="CK1106" s="101"/>
      <c r="CL1106" s="101"/>
      <c r="CM1106" s="101"/>
      <c r="CN1106" s="101"/>
      <c r="CO1106" s="101"/>
      <c r="CP1106" s="220" t="str">
        <f>IFERROR(ROUND((SUM(#REF!)),0),"")</f>
        <v/>
      </c>
      <c r="CQ1106" s="216"/>
      <c r="CR1106" s="222"/>
      <c r="CS1106" s="198"/>
      <c r="CT1106" s="198"/>
      <c r="CU1106" s="198"/>
      <c r="CV1106" s="198"/>
      <c r="CW1106" s="222"/>
      <c r="CX1106" s="272"/>
      <c r="CY1106" s="272"/>
      <c r="CZ1106" s="272"/>
      <c r="DA1106" s="272"/>
      <c r="DB1106" s="272"/>
      <c r="DC1106" s="272"/>
      <c r="DD1106" s="230" t="str">
        <f t="shared" si="198"/>
        <v/>
      </c>
      <c r="DE1106" s="273">
        <f t="shared" si="199"/>
        <v>0</v>
      </c>
      <c r="DF1106" s="14">
        <f t="shared" si="200"/>
        <v>0</v>
      </c>
      <c r="DG1106" s="148" t="str">
        <f t="shared" si="201"/>
        <v/>
      </c>
      <c r="DH1106" s="148" t="str">
        <f t="shared" si="202"/>
        <v/>
      </c>
      <c r="DI1106" s="273" t="str">
        <f t="shared" si="203"/>
        <v/>
      </c>
      <c r="DJ1106" s="264" t="str">
        <f t="shared" si="204"/>
        <v/>
      </c>
      <c r="DK1106" s="195"/>
      <c r="DL1106" s="14" t="str">
        <f>IFERROR(#REF!-AP1106,"")</f>
        <v/>
      </c>
      <c r="DM1106" s="195"/>
      <c r="DN1106" s="274" t="str">
        <f>IFERROR(#REF!-M1106,"")</f>
        <v/>
      </c>
      <c r="DO1106" s="186" t="e">
        <f>IF(#REF!&gt;AQ1106,0,1)</f>
        <v>#REF!</v>
      </c>
      <c r="DP1106" s="186">
        <f t="shared" si="205"/>
        <v>1</v>
      </c>
      <c r="DQ1106" s="186">
        <f t="shared" si="206"/>
        <v>1</v>
      </c>
    </row>
    <row r="1107" spans="1:121" ht="20.25" hidden="1" customHeight="1" x14ac:dyDescent="0.2">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193"/>
        <v/>
      </c>
      <c r="AO1107" s="271" t="str">
        <f t="shared" si="194"/>
        <v/>
      </c>
      <c r="AP1107" s="218"/>
      <c r="AQ1107" s="219"/>
      <c r="AR1107" s="217" t="str">
        <f t="shared" si="195"/>
        <v/>
      </c>
      <c r="AS1107" s="217" t="str">
        <f t="shared" si="196"/>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217"/>
      <c r="CA1107" s="217"/>
      <c r="CB1107" s="217"/>
      <c r="CC1107" s="217"/>
      <c r="CD1107" s="217"/>
      <c r="CE1107" s="217"/>
      <c r="CF1107" s="186"/>
      <c r="CG1107" s="186" t="str">
        <f t="shared" si="197"/>
        <v/>
      </c>
      <c r="CH1107" s="101"/>
      <c r="CI1107" s="101"/>
      <c r="CJ1107" s="101"/>
      <c r="CK1107" s="101"/>
      <c r="CL1107" s="101"/>
      <c r="CM1107" s="101"/>
      <c r="CN1107" s="101"/>
      <c r="CO1107" s="101"/>
      <c r="CP1107" s="220" t="str">
        <f>IFERROR(ROUND((SUM(#REF!)),0),"")</f>
        <v/>
      </c>
      <c r="CQ1107" s="216"/>
      <c r="CR1107" s="222"/>
      <c r="CS1107" s="198"/>
      <c r="CT1107" s="198"/>
      <c r="CU1107" s="198"/>
      <c r="CV1107" s="198"/>
      <c r="CW1107" s="222"/>
      <c r="CX1107" s="272"/>
      <c r="CY1107" s="272"/>
      <c r="CZ1107" s="272"/>
      <c r="DA1107" s="272"/>
      <c r="DB1107" s="272"/>
      <c r="DC1107" s="272"/>
      <c r="DD1107" s="230" t="str">
        <f t="shared" si="198"/>
        <v/>
      </c>
      <c r="DE1107" s="273">
        <f t="shared" si="199"/>
        <v>0</v>
      </c>
      <c r="DF1107" s="14">
        <f t="shared" si="200"/>
        <v>0</v>
      </c>
      <c r="DG1107" s="148" t="str">
        <f t="shared" si="201"/>
        <v/>
      </c>
      <c r="DH1107" s="148" t="str">
        <f t="shared" si="202"/>
        <v/>
      </c>
      <c r="DI1107" s="273" t="str">
        <f t="shared" si="203"/>
        <v/>
      </c>
      <c r="DJ1107" s="264" t="str">
        <f t="shared" si="204"/>
        <v/>
      </c>
      <c r="DK1107" s="195"/>
      <c r="DL1107" s="14" t="str">
        <f>IFERROR(#REF!-AP1107,"")</f>
        <v/>
      </c>
      <c r="DM1107" s="195"/>
      <c r="DN1107" s="274" t="str">
        <f>IFERROR(#REF!-M1107,"")</f>
        <v/>
      </c>
      <c r="DO1107" s="186" t="e">
        <f>IF(#REF!&gt;AQ1107,0,1)</f>
        <v>#REF!</v>
      </c>
      <c r="DP1107" s="186">
        <f t="shared" si="205"/>
        <v>1</v>
      </c>
      <c r="DQ1107" s="186">
        <f t="shared" si="206"/>
        <v>1</v>
      </c>
    </row>
    <row r="1108" spans="1:121" ht="20.25" hidden="1" customHeight="1" x14ac:dyDescent="0.2">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193"/>
        <v/>
      </c>
      <c r="AO1108" s="271" t="str">
        <f t="shared" si="194"/>
        <v/>
      </c>
      <c r="AP1108" s="218"/>
      <c r="AQ1108" s="219"/>
      <c r="AR1108" s="217" t="str">
        <f t="shared" si="195"/>
        <v/>
      </c>
      <c r="AS1108" s="217" t="str">
        <f t="shared" si="196"/>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217"/>
      <c r="CA1108" s="217"/>
      <c r="CB1108" s="217"/>
      <c r="CC1108" s="217"/>
      <c r="CD1108" s="217"/>
      <c r="CE1108" s="217"/>
      <c r="CF1108" s="186"/>
      <c r="CG1108" s="186" t="str">
        <f t="shared" si="197"/>
        <v/>
      </c>
      <c r="CH1108" s="101"/>
      <c r="CI1108" s="101"/>
      <c r="CJ1108" s="101"/>
      <c r="CK1108" s="101"/>
      <c r="CL1108" s="101"/>
      <c r="CM1108" s="101"/>
      <c r="CN1108" s="101"/>
      <c r="CO1108" s="101"/>
      <c r="CP1108" s="220" t="str">
        <f>IFERROR(ROUND((SUM(#REF!)),0),"")</f>
        <v/>
      </c>
      <c r="CQ1108" s="216"/>
      <c r="CR1108" s="222"/>
      <c r="CS1108" s="198"/>
      <c r="CT1108" s="198"/>
      <c r="CU1108" s="198"/>
      <c r="CV1108" s="198"/>
      <c r="CW1108" s="222"/>
      <c r="CX1108" s="272"/>
      <c r="CY1108" s="272"/>
      <c r="CZ1108" s="272"/>
      <c r="DA1108" s="272"/>
      <c r="DB1108" s="272"/>
      <c r="DC1108" s="272"/>
      <c r="DD1108" s="230" t="str">
        <f t="shared" si="198"/>
        <v/>
      </c>
      <c r="DE1108" s="273">
        <f t="shared" si="199"/>
        <v>0</v>
      </c>
      <c r="DF1108" s="14">
        <f t="shared" si="200"/>
        <v>0</v>
      </c>
      <c r="DG1108" s="148" t="str">
        <f t="shared" si="201"/>
        <v/>
      </c>
      <c r="DH1108" s="148" t="str">
        <f t="shared" si="202"/>
        <v/>
      </c>
      <c r="DI1108" s="273" t="str">
        <f t="shared" si="203"/>
        <v/>
      </c>
      <c r="DJ1108" s="264" t="str">
        <f t="shared" si="204"/>
        <v/>
      </c>
      <c r="DK1108" s="195"/>
      <c r="DL1108" s="14" t="str">
        <f>IFERROR(#REF!-AP1108,"")</f>
        <v/>
      </c>
      <c r="DM1108" s="195"/>
      <c r="DN1108" s="274" t="str">
        <f>IFERROR(#REF!-M1108,"")</f>
        <v/>
      </c>
      <c r="DO1108" s="186" t="e">
        <f>IF(#REF!&gt;AQ1108,0,1)</f>
        <v>#REF!</v>
      </c>
      <c r="DP1108" s="186">
        <f t="shared" si="205"/>
        <v>1</v>
      </c>
      <c r="DQ1108" s="186">
        <f t="shared" si="206"/>
        <v>1</v>
      </c>
    </row>
    <row r="1109" spans="1:121" ht="20.25" hidden="1" customHeight="1" x14ac:dyDescent="0.2">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193"/>
        <v/>
      </c>
      <c r="AO1109" s="271" t="str">
        <f t="shared" si="194"/>
        <v/>
      </c>
      <c r="AP1109" s="218"/>
      <c r="AQ1109" s="219"/>
      <c r="AR1109" s="217" t="str">
        <f t="shared" si="195"/>
        <v/>
      </c>
      <c r="AS1109" s="217" t="str">
        <f t="shared" si="196"/>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217"/>
      <c r="CA1109" s="217"/>
      <c r="CB1109" s="217"/>
      <c r="CC1109" s="217"/>
      <c r="CD1109" s="217"/>
      <c r="CE1109" s="217"/>
      <c r="CF1109" s="186"/>
      <c r="CG1109" s="186" t="str">
        <f t="shared" si="197"/>
        <v/>
      </c>
      <c r="CH1109" s="101"/>
      <c r="CI1109" s="101"/>
      <c r="CJ1109" s="101"/>
      <c r="CK1109" s="101"/>
      <c r="CL1109" s="101"/>
      <c r="CM1109" s="101"/>
      <c r="CN1109" s="101"/>
      <c r="CO1109" s="101"/>
      <c r="CP1109" s="220" t="str">
        <f>IFERROR(ROUND((SUM(#REF!)),0),"")</f>
        <v/>
      </c>
      <c r="CQ1109" s="216"/>
      <c r="CR1109" s="222"/>
      <c r="CS1109" s="198"/>
      <c r="CT1109" s="198"/>
      <c r="CU1109" s="198"/>
      <c r="CV1109" s="198"/>
      <c r="CW1109" s="222"/>
      <c r="CX1109" s="272"/>
      <c r="CY1109" s="272"/>
      <c r="CZ1109" s="272"/>
      <c r="DA1109" s="272"/>
      <c r="DB1109" s="272"/>
      <c r="DC1109" s="272"/>
      <c r="DD1109" s="230" t="str">
        <f t="shared" si="198"/>
        <v/>
      </c>
      <c r="DE1109" s="273">
        <f t="shared" si="199"/>
        <v>0</v>
      </c>
      <c r="DF1109" s="14">
        <f t="shared" si="200"/>
        <v>0</v>
      </c>
      <c r="DG1109" s="148" t="str">
        <f t="shared" si="201"/>
        <v/>
      </c>
      <c r="DH1109" s="148" t="str">
        <f t="shared" si="202"/>
        <v/>
      </c>
      <c r="DI1109" s="273" t="str">
        <f t="shared" si="203"/>
        <v/>
      </c>
      <c r="DJ1109" s="264" t="str">
        <f t="shared" si="204"/>
        <v/>
      </c>
      <c r="DK1109" s="195"/>
      <c r="DL1109" s="14" t="str">
        <f>IFERROR(#REF!-AP1109,"")</f>
        <v/>
      </c>
      <c r="DM1109" s="195"/>
      <c r="DN1109" s="274" t="str">
        <f>IFERROR(#REF!-M1109,"")</f>
        <v/>
      </c>
      <c r="DO1109" s="186" t="e">
        <f>IF(#REF!&gt;AQ1109,0,1)</f>
        <v>#REF!</v>
      </c>
      <c r="DP1109" s="186">
        <f t="shared" si="205"/>
        <v>1</v>
      </c>
      <c r="DQ1109" s="186">
        <f t="shared" si="206"/>
        <v>1</v>
      </c>
    </row>
    <row r="1110" spans="1:121" ht="20.25" hidden="1" customHeight="1" x14ac:dyDescent="0.2">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193"/>
        <v/>
      </c>
      <c r="AO1110" s="271" t="str">
        <f t="shared" si="194"/>
        <v/>
      </c>
      <c r="AP1110" s="218"/>
      <c r="AQ1110" s="219"/>
      <c r="AR1110" s="217" t="str">
        <f t="shared" si="195"/>
        <v/>
      </c>
      <c r="AS1110" s="217" t="str">
        <f t="shared" si="196"/>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217"/>
      <c r="CA1110" s="217"/>
      <c r="CB1110" s="217"/>
      <c r="CC1110" s="217"/>
      <c r="CD1110" s="217"/>
      <c r="CE1110" s="217"/>
      <c r="CF1110" s="186"/>
      <c r="CG1110" s="186" t="str">
        <f t="shared" si="197"/>
        <v/>
      </c>
      <c r="CH1110" s="101"/>
      <c r="CI1110" s="101"/>
      <c r="CJ1110" s="101"/>
      <c r="CK1110" s="101"/>
      <c r="CL1110" s="101"/>
      <c r="CM1110" s="101"/>
      <c r="CN1110" s="101"/>
      <c r="CO1110" s="101"/>
      <c r="CP1110" s="220" t="str">
        <f>IFERROR(ROUND((SUM(#REF!)),0),"")</f>
        <v/>
      </c>
      <c r="CQ1110" s="216"/>
      <c r="CR1110" s="222"/>
      <c r="CS1110" s="198"/>
      <c r="CT1110" s="198"/>
      <c r="CU1110" s="198"/>
      <c r="CV1110" s="198"/>
      <c r="CW1110" s="222"/>
      <c r="CX1110" s="272"/>
      <c r="CY1110" s="272"/>
      <c r="CZ1110" s="272"/>
      <c r="DA1110" s="272"/>
      <c r="DB1110" s="272"/>
      <c r="DC1110" s="272"/>
      <c r="DD1110" s="230" t="str">
        <f t="shared" si="198"/>
        <v/>
      </c>
      <c r="DE1110" s="273">
        <f t="shared" si="199"/>
        <v>0</v>
      </c>
      <c r="DF1110" s="14">
        <f t="shared" si="200"/>
        <v>0</v>
      </c>
      <c r="DG1110" s="148" t="str">
        <f t="shared" si="201"/>
        <v/>
      </c>
      <c r="DH1110" s="148" t="str">
        <f t="shared" si="202"/>
        <v/>
      </c>
      <c r="DI1110" s="273" t="str">
        <f t="shared" si="203"/>
        <v/>
      </c>
      <c r="DJ1110" s="264" t="str">
        <f t="shared" si="204"/>
        <v/>
      </c>
      <c r="DK1110" s="195"/>
      <c r="DL1110" s="14" t="str">
        <f>IFERROR(#REF!-AP1110,"")</f>
        <v/>
      </c>
      <c r="DM1110" s="195"/>
      <c r="DN1110" s="274" t="str">
        <f>IFERROR(#REF!-M1110,"")</f>
        <v/>
      </c>
      <c r="DO1110" s="186" t="e">
        <f>IF(#REF!&gt;AQ1110,0,1)</f>
        <v>#REF!</v>
      </c>
      <c r="DP1110" s="186">
        <f t="shared" si="205"/>
        <v>1</v>
      </c>
      <c r="DQ1110" s="186">
        <f t="shared" si="206"/>
        <v>1</v>
      </c>
    </row>
    <row r="1111" spans="1:121" ht="20.25" hidden="1" customHeight="1" x14ac:dyDescent="0.2">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193"/>
        <v/>
      </c>
      <c r="AO1111" s="271" t="str">
        <f t="shared" si="194"/>
        <v/>
      </c>
      <c r="AP1111" s="218"/>
      <c r="AQ1111" s="219"/>
      <c r="AR1111" s="217" t="str">
        <f t="shared" si="195"/>
        <v/>
      </c>
      <c r="AS1111" s="217" t="str">
        <f t="shared" si="196"/>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217"/>
      <c r="CA1111" s="217"/>
      <c r="CB1111" s="217"/>
      <c r="CC1111" s="217"/>
      <c r="CD1111" s="217"/>
      <c r="CE1111" s="217"/>
      <c r="CF1111" s="186"/>
      <c r="CG1111" s="186" t="str">
        <f t="shared" si="197"/>
        <v/>
      </c>
      <c r="CH1111" s="101"/>
      <c r="CI1111" s="101"/>
      <c r="CJ1111" s="101"/>
      <c r="CK1111" s="101"/>
      <c r="CL1111" s="101"/>
      <c r="CM1111" s="101"/>
      <c r="CN1111" s="101"/>
      <c r="CO1111" s="101"/>
      <c r="CP1111" s="220" t="str">
        <f>IFERROR(ROUND((SUM(#REF!)),0),"")</f>
        <v/>
      </c>
      <c r="CQ1111" s="216"/>
      <c r="CR1111" s="222"/>
      <c r="CS1111" s="198"/>
      <c r="CT1111" s="198"/>
      <c r="CU1111" s="198"/>
      <c r="CV1111" s="198"/>
      <c r="CW1111" s="222"/>
      <c r="CX1111" s="272"/>
      <c r="CY1111" s="272"/>
      <c r="CZ1111" s="272"/>
      <c r="DA1111" s="272"/>
      <c r="DB1111" s="272"/>
      <c r="DC1111" s="272"/>
      <c r="DD1111" s="230" t="str">
        <f t="shared" si="198"/>
        <v/>
      </c>
      <c r="DE1111" s="273">
        <f t="shared" si="199"/>
        <v>0</v>
      </c>
      <c r="DF1111" s="14">
        <f t="shared" si="200"/>
        <v>0</v>
      </c>
      <c r="DG1111" s="148" t="str">
        <f t="shared" si="201"/>
        <v/>
      </c>
      <c r="DH1111" s="148" t="str">
        <f t="shared" si="202"/>
        <v/>
      </c>
      <c r="DI1111" s="273" t="str">
        <f t="shared" si="203"/>
        <v/>
      </c>
      <c r="DJ1111" s="264" t="str">
        <f t="shared" si="204"/>
        <v/>
      </c>
      <c r="DK1111" s="195"/>
      <c r="DL1111" s="14" t="str">
        <f>IFERROR(#REF!-AP1111,"")</f>
        <v/>
      </c>
      <c r="DM1111" s="195"/>
      <c r="DN1111" s="274" t="str">
        <f>IFERROR(#REF!-M1111,"")</f>
        <v/>
      </c>
      <c r="DO1111" s="186" t="e">
        <f>IF(#REF!&gt;AQ1111,0,1)</f>
        <v>#REF!</v>
      </c>
      <c r="DP1111" s="186">
        <f t="shared" si="205"/>
        <v>1</v>
      </c>
      <c r="DQ1111" s="186">
        <f t="shared" si="206"/>
        <v>1</v>
      </c>
    </row>
    <row r="1112" spans="1:121" ht="20.25" hidden="1" customHeight="1" x14ac:dyDescent="0.2">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193"/>
        <v/>
      </c>
      <c r="AO1112" s="271" t="str">
        <f t="shared" si="194"/>
        <v/>
      </c>
      <c r="AP1112" s="218"/>
      <c r="AQ1112" s="219"/>
      <c r="AR1112" s="217" t="str">
        <f t="shared" si="195"/>
        <v/>
      </c>
      <c r="AS1112" s="217" t="str">
        <f t="shared" si="196"/>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217"/>
      <c r="CA1112" s="217"/>
      <c r="CB1112" s="217"/>
      <c r="CC1112" s="217"/>
      <c r="CD1112" s="217"/>
      <c r="CE1112" s="217"/>
      <c r="CF1112" s="186"/>
      <c r="CG1112" s="186" t="str">
        <f t="shared" si="197"/>
        <v/>
      </c>
      <c r="CH1112" s="101"/>
      <c r="CI1112" s="101"/>
      <c r="CJ1112" s="101"/>
      <c r="CK1112" s="101"/>
      <c r="CL1112" s="101"/>
      <c r="CM1112" s="101"/>
      <c r="CN1112" s="101"/>
      <c r="CO1112" s="101"/>
      <c r="CP1112" s="220" t="str">
        <f>IFERROR(ROUND((SUM(#REF!)),0),"")</f>
        <v/>
      </c>
      <c r="CQ1112" s="216"/>
      <c r="CR1112" s="222"/>
      <c r="CS1112" s="198"/>
      <c r="CT1112" s="198"/>
      <c r="CU1112" s="198"/>
      <c r="CV1112" s="198"/>
      <c r="CW1112" s="222"/>
      <c r="CX1112" s="272"/>
      <c r="CY1112" s="272"/>
      <c r="CZ1112" s="272"/>
      <c r="DA1112" s="272"/>
      <c r="DB1112" s="272"/>
      <c r="DC1112" s="272"/>
      <c r="DD1112" s="230" t="str">
        <f t="shared" si="198"/>
        <v/>
      </c>
      <c r="DE1112" s="273">
        <f t="shared" si="199"/>
        <v>0</v>
      </c>
      <c r="DF1112" s="14">
        <f t="shared" si="200"/>
        <v>0</v>
      </c>
      <c r="DG1112" s="148" t="str">
        <f t="shared" si="201"/>
        <v/>
      </c>
      <c r="DH1112" s="148" t="str">
        <f t="shared" si="202"/>
        <v/>
      </c>
      <c r="DI1112" s="273" t="str">
        <f t="shared" si="203"/>
        <v/>
      </c>
      <c r="DJ1112" s="264" t="str">
        <f t="shared" si="204"/>
        <v/>
      </c>
      <c r="DK1112" s="195"/>
      <c r="DL1112" s="14" t="str">
        <f>IFERROR(#REF!-AP1112,"")</f>
        <v/>
      </c>
      <c r="DM1112" s="195"/>
      <c r="DN1112" s="274" t="str">
        <f>IFERROR(#REF!-M1112,"")</f>
        <v/>
      </c>
      <c r="DO1112" s="186" t="e">
        <f>IF(#REF!&gt;AQ1112,0,1)</f>
        <v>#REF!</v>
      </c>
      <c r="DP1112" s="186">
        <f t="shared" si="205"/>
        <v>1</v>
      </c>
      <c r="DQ1112" s="186">
        <f t="shared" si="206"/>
        <v>1</v>
      </c>
    </row>
    <row r="1113" spans="1:121" ht="20.25" hidden="1" customHeight="1" x14ac:dyDescent="0.2">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193"/>
        <v/>
      </c>
      <c r="AO1113" s="271" t="str">
        <f t="shared" si="194"/>
        <v/>
      </c>
      <c r="AP1113" s="218"/>
      <c r="AQ1113" s="219"/>
      <c r="AR1113" s="217" t="str">
        <f t="shared" si="195"/>
        <v/>
      </c>
      <c r="AS1113" s="217" t="str">
        <f t="shared" si="196"/>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217"/>
      <c r="CA1113" s="217"/>
      <c r="CB1113" s="217"/>
      <c r="CC1113" s="217"/>
      <c r="CD1113" s="217"/>
      <c r="CE1113" s="217"/>
      <c r="CF1113" s="186"/>
      <c r="CG1113" s="186" t="str">
        <f t="shared" si="197"/>
        <v/>
      </c>
      <c r="CH1113" s="101"/>
      <c r="CI1113" s="101"/>
      <c r="CJ1113" s="101"/>
      <c r="CK1113" s="101"/>
      <c r="CL1113" s="101"/>
      <c r="CM1113" s="101"/>
      <c r="CN1113" s="101"/>
      <c r="CO1113" s="101"/>
      <c r="CP1113" s="220" t="str">
        <f>IFERROR(ROUND((SUM(#REF!)),0),"")</f>
        <v/>
      </c>
      <c r="CQ1113" s="216"/>
      <c r="CR1113" s="222"/>
      <c r="CS1113" s="198"/>
      <c r="CT1113" s="198"/>
      <c r="CU1113" s="198"/>
      <c r="CV1113" s="198"/>
      <c r="CW1113" s="222"/>
      <c r="CX1113" s="272"/>
      <c r="CY1113" s="272"/>
      <c r="CZ1113" s="272"/>
      <c r="DA1113" s="272"/>
      <c r="DB1113" s="272"/>
      <c r="DC1113" s="272"/>
      <c r="DD1113" s="230" t="str">
        <f t="shared" si="198"/>
        <v/>
      </c>
      <c r="DE1113" s="273">
        <f t="shared" si="199"/>
        <v>0</v>
      </c>
      <c r="DF1113" s="14">
        <f t="shared" si="200"/>
        <v>0</v>
      </c>
      <c r="DG1113" s="148" t="str">
        <f t="shared" si="201"/>
        <v/>
      </c>
      <c r="DH1113" s="148" t="str">
        <f t="shared" si="202"/>
        <v/>
      </c>
      <c r="DI1113" s="273" t="str">
        <f t="shared" si="203"/>
        <v/>
      </c>
      <c r="DJ1113" s="264" t="str">
        <f t="shared" si="204"/>
        <v/>
      </c>
      <c r="DK1113" s="195"/>
      <c r="DL1113" s="14" t="str">
        <f>IFERROR(#REF!-AP1113,"")</f>
        <v/>
      </c>
      <c r="DM1113" s="195"/>
      <c r="DN1113" s="274" t="str">
        <f>IFERROR(#REF!-M1113,"")</f>
        <v/>
      </c>
      <c r="DO1113" s="186" t="e">
        <f>IF(#REF!&gt;AQ1113,0,1)</f>
        <v>#REF!</v>
      </c>
      <c r="DP1113" s="186">
        <f t="shared" si="205"/>
        <v>1</v>
      </c>
      <c r="DQ1113" s="186">
        <f t="shared" si="206"/>
        <v>1</v>
      </c>
    </row>
    <row r="1114" spans="1:121" ht="20.25" hidden="1" customHeight="1" x14ac:dyDescent="0.2">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193"/>
        <v/>
      </c>
      <c r="AO1114" s="271" t="str">
        <f t="shared" si="194"/>
        <v/>
      </c>
      <c r="AP1114" s="218"/>
      <c r="AQ1114" s="219"/>
      <c r="AR1114" s="217" t="str">
        <f t="shared" si="195"/>
        <v/>
      </c>
      <c r="AS1114" s="217" t="str">
        <f t="shared" si="196"/>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217"/>
      <c r="CA1114" s="217"/>
      <c r="CB1114" s="217"/>
      <c r="CC1114" s="217"/>
      <c r="CD1114" s="217"/>
      <c r="CE1114" s="217"/>
      <c r="CF1114" s="186"/>
      <c r="CG1114" s="186" t="str">
        <f t="shared" si="197"/>
        <v/>
      </c>
      <c r="CH1114" s="101"/>
      <c r="CI1114" s="101"/>
      <c r="CJ1114" s="101"/>
      <c r="CK1114" s="101"/>
      <c r="CL1114" s="101"/>
      <c r="CM1114" s="101"/>
      <c r="CN1114" s="101"/>
      <c r="CO1114" s="101"/>
      <c r="CP1114" s="220" t="str">
        <f>IFERROR(ROUND((SUM(#REF!)),0),"")</f>
        <v/>
      </c>
      <c r="CQ1114" s="216"/>
      <c r="CR1114" s="222"/>
      <c r="CS1114" s="198"/>
      <c r="CT1114" s="198"/>
      <c r="CU1114" s="198"/>
      <c r="CV1114" s="198"/>
      <c r="CW1114" s="222"/>
      <c r="CX1114" s="272"/>
      <c r="CY1114" s="272"/>
      <c r="CZ1114" s="272"/>
      <c r="DA1114" s="272"/>
      <c r="DB1114" s="272"/>
      <c r="DC1114" s="272"/>
      <c r="DD1114" s="230" t="str">
        <f t="shared" si="198"/>
        <v/>
      </c>
      <c r="DE1114" s="273">
        <f t="shared" si="199"/>
        <v>0</v>
      </c>
      <c r="DF1114" s="14">
        <f t="shared" si="200"/>
        <v>0</v>
      </c>
      <c r="DG1114" s="148" t="str">
        <f t="shared" si="201"/>
        <v/>
      </c>
      <c r="DH1114" s="148" t="str">
        <f t="shared" si="202"/>
        <v/>
      </c>
      <c r="DI1114" s="273" t="str">
        <f t="shared" si="203"/>
        <v/>
      </c>
      <c r="DJ1114" s="264" t="str">
        <f t="shared" si="204"/>
        <v/>
      </c>
      <c r="DK1114" s="195"/>
      <c r="DL1114" s="14" t="str">
        <f>IFERROR(#REF!-AP1114,"")</f>
        <v/>
      </c>
      <c r="DM1114" s="195"/>
      <c r="DN1114" s="274" t="str">
        <f>IFERROR(#REF!-M1114,"")</f>
        <v/>
      </c>
      <c r="DO1114" s="186" t="e">
        <f>IF(#REF!&gt;AQ1114,0,1)</f>
        <v>#REF!</v>
      </c>
      <c r="DP1114" s="186">
        <f t="shared" si="205"/>
        <v>1</v>
      </c>
      <c r="DQ1114" s="186">
        <f t="shared" si="206"/>
        <v>1</v>
      </c>
    </row>
    <row r="1115" spans="1:121" ht="20.25" hidden="1" customHeight="1" x14ac:dyDescent="0.2">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193"/>
        <v/>
      </c>
      <c r="AO1115" s="271" t="str">
        <f t="shared" si="194"/>
        <v/>
      </c>
      <c r="AP1115" s="218"/>
      <c r="AQ1115" s="219"/>
      <c r="AR1115" s="217" t="str">
        <f t="shared" si="195"/>
        <v/>
      </c>
      <c r="AS1115" s="217" t="str">
        <f t="shared" si="196"/>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217"/>
      <c r="CA1115" s="217"/>
      <c r="CB1115" s="217"/>
      <c r="CC1115" s="217"/>
      <c r="CD1115" s="217"/>
      <c r="CE1115" s="217"/>
      <c r="CF1115" s="186"/>
      <c r="CG1115" s="186" t="str">
        <f t="shared" si="197"/>
        <v/>
      </c>
      <c r="CH1115" s="101"/>
      <c r="CI1115" s="101"/>
      <c r="CJ1115" s="101"/>
      <c r="CK1115" s="101"/>
      <c r="CL1115" s="101"/>
      <c r="CM1115" s="101"/>
      <c r="CN1115" s="101"/>
      <c r="CO1115" s="101"/>
      <c r="CP1115" s="220" t="str">
        <f>IFERROR(ROUND((SUM(#REF!)),0),"")</f>
        <v/>
      </c>
      <c r="CQ1115" s="216"/>
      <c r="CR1115" s="222"/>
      <c r="CS1115" s="198"/>
      <c r="CT1115" s="198"/>
      <c r="CU1115" s="198"/>
      <c r="CV1115" s="198"/>
      <c r="CW1115" s="222"/>
      <c r="CX1115" s="272"/>
      <c r="CY1115" s="272"/>
      <c r="CZ1115" s="272"/>
      <c r="DA1115" s="272"/>
      <c r="DB1115" s="272"/>
      <c r="DC1115" s="272"/>
      <c r="DD1115" s="230" t="str">
        <f t="shared" si="198"/>
        <v/>
      </c>
      <c r="DE1115" s="273">
        <f t="shared" si="199"/>
        <v>0</v>
      </c>
      <c r="DF1115" s="14">
        <f t="shared" si="200"/>
        <v>0</v>
      </c>
      <c r="DG1115" s="148" t="str">
        <f t="shared" si="201"/>
        <v/>
      </c>
      <c r="DH1115" s="148" t="str">
        <f t="shared" si="202"/>
        <v/>
      </c>
      <c r="DI1115" s="273" t="str">
        <f t="shared" si="203"/>
        <v/>
      </c>
      <c r="DJ1115" s="264" t="str">
        <f t="shared" si="204"/>
        <v/>
      </c>
      <c r="DK1115" s="195"/>
      <c r="DL1115" s="14" t="str">
        <f>IFERROR(#REF!-AP1115,"")</f>
        <v/>
      </c>
      <c r="DM1115" s="195"/>
      <c r="DN1115" s="274" t="str">
        <f>IFERROR(#REF!-M1115,"")</f>
        <v/>
      </c>
      <c r="DO1115" s="186" t="e">
        <f>IF(#REF!&gt;AQ1115,0,1)</f>
        <v>#REF!</v>
      </c>
      <c r="DP1115" s="186">
        <f t="shared" si="205"/>
        <v>1</v>
      </c>
      <c r="DQ1115" s="186">
        <f t="shared" si="206"/>
        <v>1</v>
      </c>
    </row>
    <row r="1116" spans="1:121" ht="20.25" hidden="1" customHeight="1" x14ac:dyDescent="0.2">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193"/>
        <v/>
      </c>
      <c r="AO1116" s="271" t="str">
        <f t="shared" si="194"/>
        <v/>
      </c>
      <c r="AP1116" s="218"/>
      <c r="AQ1116" s="219"/>
      <c r="AR1116" s="217" t="str">
        <f t="shared" si="195"/>
        <v/>
      </c>
      <c r="AS1116" s="217" t="str">
        <f t="shared" si="196"/>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217"/>
      <c r="CA1116" s="217"/>
      <c r="CB1116" s="217"/>
      <c r="CC1116" s="217"/>
      <c r="CD1116" s="217"/>
      <c r="CE1116" s="217"/>
      <c r="CF1116" s="186"/>
      <c r="CG1116" s="186" t="str">
        <f t="shared" si="197"/>
        <v/>
      </c>
      <c r="CH1116" s="101"/>
      <c r="CI1116" s="101"/>
      <c r="CJ1116" s="101"/>
      <c r="CK1116" s="101"/>
      <c r="CL1116" s="101"/>
      <c r="CM1116" s="101"/>
      <c r="CN1116" s="101"/>
      <c r="CO1116" s="101"/>
      <c r="CP1116" s="220" t="str">
        <f>IFERROR(ROUND((SUM(#REF!)),0),"")</f>
        <v/>
      </c>
      <c r="CQ1116" s="216"/>
      <c r="CR1116" s="222"/>
      <c r="CS1116" s="198"/>
      <c r="CT1116" s="198"/>
      <c r="CU1116" s="198"/>
      <c r="CV1116" s="198"/>
      <c r="CW1116" s="222"/>
      <c r="CX1116" s="272"/>
      <c r="CY1116" s="272"/>
      <c r="CZ1116" s="272"/>
      <c r="DA1116" s="272"/>
      <c r="DB1116" s="272"/>
      <c r="DC1116" s="272"/>
      <c r="DD1116" s="230" t="str">
        <f t="shared" si="198"/>
        <v/>
      </c>
      <c r="DE1116" s="273">
        <f t="shared" si="199"/>
        <v>0</v>
      </c>
      <c r="DF1116" s="14">
        <f t="shared" si="200"/>
        <v>0</v>
      </c>
      <c r="DG1116" s="148" t="str">
        <f t="shared" si="201"/>
        <v/>
      </c>
      <c r="DH1116" s="148" t="str">
        <f t="shared" si="202"/>
        <v/>
      </c>
      <c r="DI1116" s="273" t="str">
        <f t="shared" si="203"/>
        <v/>
      </c>
      <c r="DJ1116" s="264" t="str">
        <f t="shared" si="204"/>
        <v/>
      </c>
      <c r="DK1116" s="195"/>
      <c r="DL1116" s="14" t="str">
        <f>IFERROR(#REF!-AP1116,"")</f>
        <v/>
      </c>
      <c r="DM1116" s="195"/>
      <c r="DN1116" s="274" t="str">
        <f>IFERROR(#REF!-M1116,"")</f>
        <v/>
      </c>
      <c r="DO1116" s="186" t="e">
        <f>IF(#REF!&gt;AQ1116,0,1)</f>
        <v>#REF!</v>
      </c>
      <c r="DP1116" s="186">
        <f t="shared" si="205"/>
        <v>1</v>
      </c>
      <c r="DQ1116" s="186">
        <f t="shared" si="206"/>
        <v>1</v>
      </c>
    </row>
    <row r="1117" spans="1:121" ht="20.25" hidden="1" customHeight="1" x14ac:dyDescent="0.2">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193"/>
        <v/>
      </c>
      <c r="AO1117" s="271" t="str">
        <f t="shared" si="194"/>
        <v/>
      </c>
      <c r="AP1117" s="218"/>
      <c r="AQ1117" s="219"/>
      <c r="AR1117" s="217" t="str">
        <f t="shared" si="195"/>
        <v/>
      </c>
      <c r="AS1117" s="217" t="str">
        <f t="shared" si="196"/>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217"/>
      <c r="CA1117" s="217"/>
      <c r="CB1117" s="217"/>
      <c r="CC1117" s="217"/>
      <c r="CD1117" s="217"/>
      <c r="CE1117" s="217"/>
      <c r="CF1117" s="186"/>
      <c r="CG1117" s="186" t="str">
        <f t="shared" si="197"/>
        <v/>
      </c>
      <c r="CH1117" s="101"/>
      <c r="CI1117" s="101"/>
      <c r="CJ1117" s="101"/>
      <c r="CK1117" s="101"/>
      <c r="CL1117" s="101"/>
      <c r="CM1117" s="101"/>
      <c r="CN1117" s="101"/>
      <c r="CO1117" s="101"/>
      <c r="CP1117" s="220" t="str">
        <f>IFERROR(ROUND((SUM(#REF!)),0),"")</f>
        <v/>
      </c>
      <c r="CQ1117" s="216"/>
      <c r="CR1117" s="222"/>
      <c r="CS1117" s="198"/>
      <c r="CT1117" s="198"/>
      <c r="CU1117" s="198"/>
      <c r="CV1117" s="198"/>
      <c r="CW1117" s="222"/>
      <c r="CX1117" s="272"/>
      <c r="CY1117" s="272"/>
      <c r="CZ1117" s="272"/>
      <c r="DA1117" s="272"/>
      <c r="DB1117" s="272"/>
      <c r="DC1117" s="272"/>
      <c r="DD1117" s="230" t="str">
        <f t="shared" si="198"/>
        <v/>
      </c>
      <c r="DE1117" s="273">
        <f t="shared" si="199"/>
        <v>0</v>
      </c>
      <c r="DF1117" s="14">
        <f t="shared" si="200"/>
        <v>0</v>
      </c>
      <c r="DG1117" s="148" t="str">
        <f t="shared" si="201"/>
        <v/>
      </c>
      <c r="DH1117" s="148" t="str">
        <f t="shared" si="202"/>
        <v/>
      </c>
      <c r="DI1117" s="273" t="str">
        <f t="shared" si="203"/>
        <v/>
      </c>
      <c r="DJ1117" s="264" t="str">
        <f t="shared" si="204"/>
        <v/>
      </c>
      <c r="DK1117" s="195"/>
      <c r="DL1117" s="14" t="str">
        <f>IFERROR(#REF!-AP1117,"")</f>
        <v/>
      </c>
      <c r="DM1117" s="195"/>
      <c r="DN1117" s="274" t="str">
        <f>IFERROR(#REF!-M1117,"")</f>
        <v/>
      </c>
      <c r="DO1117" s="186" t="e">
        <f>IF(#REF!&gt;AQ1117,0,1)</f>
        <v>#REF!</v>
      </c>
      <c r="DP1117" s="186">
        <f t="shared" si="205"/>
        <v>1</v>
      </c>
      <c r="DQ1117" s="186">
        <f t="shared" si="206"/>
        <v>1</v>
      </c>
    </row>
    <row r="1118" spans="1:121" ht="20.25" hidden="1" customHeight="1" x14ac:dyDescent="0.2">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193"/>
        <v/>
      </c>
      <c r="AO1118" s="271" t="str">
        <f t="shared" si="194"/>
        <v/>
      </c>
      <c r="AP1118" s="218"/>
      <c r="AQ1118" s="219"/>
      <c r="AR1118" s="217" t="str">
        <f t="shared" si="195"/>
        <v/>
      </c>
      <c r="AS1118" s="217" t="str">
        <f t="shared" si="196"/>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217"/>
      <c r="CA1118" s="217"/>
      <c r="CB1118" s="217"/>
      <c r="CC1118" s="217"/>
      <c r="CD1118" s="217"/>
      <c r="CE1118" s="217"/>
      <c r="CF1118" s="186"/>
      <c r="CG1118" s="186" t="str">
        <f t="shared" si="197"/>
        <v/>
      </c>
      <c r="CH1118" s="101"/>
      <c r="CI1118" s="101"/>
      <c r="CJ1118" s="101"/>
      <c r="CK1118" s="101"/>
      <c r="CL1118" s="101"/>
      <c r="CM1118" s="101"/>
      <c r="CN1118" s="101"/>
      <c r="CO1118" s="101"/>
      <c r="CP1118" s="220" t="str">
        <f>IFERROR(ROUND((SUM(#REF!)),0),"")</f>
        <v/>
      </c>
      <c r="CQ1118" s="216"/>
      <c r="CR1118" s="222"/>
      <c r="CS1118" s="198"/>
      <c r="CT1118" s="198"/>
      <c r="CU1118" s="198"/>
      <c r="CV1118" s="198"/>
      <c r="CW1118" s="222"/>
      <c r="CX1118" s="272"/>
      <c r="CY1118" s="272"/>
      <c r="CZ1118" s="272"/>
      <c r="DA1118" s="272"/>
      <c r="DB1118" s="272"/>
      <c r="DC1118" s="272"/>
      <c r="DD1118" s="230" t="str">
        <f t="shared" si="198"/>
        <v/>
      </c>
      <c r="DE1118" s="273">
        <f t="shared" si="199"/>
        <v>0</v>
      </c>
      <c r="DF1118" s="14">
        <f t="shared" si="200"/>
        <v>0</v>
      </c>
      <c r="DG1118" s="148" t="str">
        <f t="shared" si="201"/>
        <v/>
      </c>
      <c r="DH1118" s="148" t="str">
        <f t="shared" si="202"/>
        <v/>
      </c>
      <c r="DI1118" s="273" t="str">
        <f t="shared" si="203"/>
        <v/>
      </c>
      <c r="DJ1118" s="264" t="str">
        <f t="shared" si="204"/>
        <v/>
      </c>
      <c r="DK1118" s="195"/>
      <c r="DL1118" s="14" t="str">
        <f>IFERROR(#REF!-AP1118,"")</f>
        <v/>
      </c>
      <c r="DM1118" s="195"/>
      <c r="DN1118" s="274" t="str">
        <f>IFERROR(#REF!-M1118,"")</f>
        <v/>
      </c>
      <c r="DO1118" s="186" t="e">
        <f>IF(#REF!&gt;AQ1118,0,1)</f>
        <v>#REF!</v>
      </c>
      <c r="DP1118" s="186">
        <f t="shared" si="205"/>
        <v>1</v>
      </c>
      <c r="DQ1118" s="186">
        <f t="shared" si="206"/>
        <v>1</v>
      </c>
    </row>
    <row r="1119" spans="1:121" ht="20.25" hidden="1" customHeight="1" x14ac:dyDescent="0.2">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193"/>
        <v/>
      </c>
      <c r="AO1119" s="271" t="str">
        <f t="shared" si="194"/>
        <v/>
      </c>
      <c r="AP1119" s="218"/>
      <c r="AQ1119" s="219"/>
      <c r="AR1119" s="217" t="str">
        <f t="shared" si="195"/>
        <v/>
      </c>
      <c r="AS1119" s="217" t="str">
        <f t="shared" si="196"/>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217"/>
      <c r="CA1119" s="217"/>
      <c r="CB1119" s="217"/>
      <c r="CC1119" s="217"/>
      <c r="CD1119" s="217"/>
      <c r="CE1119" s="217"/>
      <c r="CF1119" s="186"/>
      <c r="CG1119" s="186" t="str">
        <f t="shared" si="197"/>
        <v/>
      </c>
      <c r="CH1119" s="101"/>
      <c r="CI1119" s="101"/>
      <c r="CJ1119" s="101"/>
      <c r="CK1119" s="101"/>
      <c r="CL1119" s="101"/>
      <c r="CM1119" s="101"/>
      <c r="CN1119" s="101"/>
      <c r="CO1119" s="101"/>
      <c r="CP1119" s="220" t="str">
        <f>IFERROR(ROUND((SUM(#REF!)),0),"")</f>
        <v/>
      </c>
      <c r="CQ1119" s="216"/>
      <c r="CR1119" s="222"/>
      <c r="CS1119" s="198"/>
      <c r="CT1119" s="198"/>
      <c r="CU1119" s="198"/>
      <c r="CV1119" s="198"/>
      <c r="CW1119" s="222"/>
      <c r="CX1119" s="272"/>
      <c r="CY1119" s="272"/>
      <c r="CZ1119" s="272"/>
      <c r="DA1119" s="272"/>
      <c r="DB1119" s="272"/>
      <c r="DC1119" s="272"/>
      <c r="DD1119" s="230" t="str">
        <f t="shared" si="198"/>
        <v/>
      </c>
      <c r="DE1119" s="273">
        <f t="shared" si="199"/>
        <v>0</v>
      </c>
      <c r="DF1119" s="14">
        <f t="shared" si="200"/>
        <v>0</v>
      </c>
      <c r="DG1119" s="148" t="str">
        <f t="shared" si="201"/>
        <v/>
      </c>
      <c r="DH1119" s="148" t="str">
        <f t="shared" si="202"/>
        <v/>
      </c>
      <c r="DI1119" s="273" t="str">
        <f t="shared" si="203"/>
        <v/>
      </c>
      <c r="DJ1119" s="264" t="str">
        <f t="shared" si="204"/>
        <v/>
      </c>
      <c r="DK1119" s="195"/>
      <c r="DL1119" s="14" t="str">
        <f>IFERROR(#REF!-AP1119,"")</f>
        <v/>
      </c>
      <c r="DM1119" s="195"/>
      <c r="DN1119" s="274" t="str">
        <f>IFERROR(#REF!-M1119,"")</f>
        <v/>
      </c>
      <c r="DO1119" s="186" t="e">
        <f>IF(#REF!&gt;AQ1119,0,1)</f>
        <v>#REF!</v>
      </c>
      <c r="DP1119" s="186">
        <f t="shared" si="205"/>
        <v>1</v>
      </c>
      <c r="DQ1119" s="186">
        <f t="shared" si="206"/>
        <v>1</v>
      </c>
    </row>
    <row r="1120" spans="1:121" ht="20.25" hidden="1" customHeight="1" x14ac:dyDescent="0.2">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193"/>
        <v/>
      </c>
      <c r="AO1120" s="271" t="str">
        <f t="shared" si="194"/>
        <v/>
      </c>
      <c r="AP1120" s="218"/>
      <c r="AQ1120" s="219"/>
      <c r="AR1120" s="217" t="str">
        <f t="shared" si="195"/>
        <v/>
      </c>
      <c r="AS1120" s="217" t="str">
        <f t="shared" si="196"/>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217"/>
      <c r="CA1120" s="217"/>
      <c r="CB1120" s="217"/>
      <c r="CC1120" s="217"/>
      <c r="CD1120" s="217"/>
      <c r="CE1120" s="217"/>
      <c r="CF1120" s="186"/>
      <c r="CG1120" s="186" t="str">
        <f t="shared" si="197"/>
        <v/>
      </c>
      <c r="CH1120" s="101"/>
      <c r="CI1120" s="101"/>
      <c r="CJ1120" s="101"/>
      <c r="CK1120" s="101"/>
      <c r="CL1120" s="101"/>
      <c r="CM1120" s="101"/>
      <c r="CN1120" s="101"/>
      <c r="CO1120" s="101"/>
      <c r="CP1120" s="220" t="str">
        <f>IFERROR(ROUND((SUM(#REF!)),0),"")</f>
        <v/>
      </c>
      <c r="CQ1120" s="216"/>
      <c r="CR1120" s="222"/>
      <c r="CS1120" s="198"/>
      <c r="CT1120" s="198"/>
      <c r="CU1120" s="198"/>
      <c r="CV1120" s="198"/>
      <c r="CW1120" s="222"/>
      <c r="CX1120" s="272"/>
      <c r="CY1120" s="272"/>
      <c r="CZ1120" s="272"/>
      <c r="DA1120" s="272"/>
      <c r="DB1120" s="272"/>
      <c r="DC1120" s="272"/>
      <c r="DD1120" s="230" t="str">
        <f t="shared" si="198"/>
        <v/>
      </c>
      <c r="DE1120" s="273">
        <f t="shared" si="199"/>
        <v>0</v>
      </c>
      <c r="DF1120" s="14">
        <f t="shared" si="200"/>
        <v>0</v>
      </c>
      <c r="DG1120" s="148" t="str">
        <f t="shared" si="201"/>
        <v/>
      </c>
      <c r="DH1120" s="148" t="str">
        <f t="shared" si="202"/>
        <v/>
      </c>
      <c r="DI1120" s="273" t="str">
        <f t="shared" si="203"/>
        <v/>
      </c>
      <c r="DJ1120" s="264" t="str">
        <f t="shared" si="204"/>
        <v/>
      </c>
      <c r="DK1120" s="195"/>
      <c r="DL1120" s="14" t="str">
        <f>IFERROR(#REF!-AP1120,"")</f>
        <v/>
      </c>
      <c r="DM1120" s="195"/>
      <c r="DN1120" s="274" t="str">
        <f>IFERROR(#REF!-M1120,"")</f>
        <v/>
      </c>
      <c r="DO1120" s="186" t="e">
        <f>IF(#REF!&gt;AQ1120,0,1)</f>
        <v>#REF!</v>
      </c>
      <c r="DP1120" s="186">
        <f t="shared" si="205"/>
        <v>1</v>
      </c>
      <c r="DQ1120" s="186">
        <f t="shared" si="206"/>
        <v>1</v>
      </c>
    </row>
    <row r="1121" spans="1:121" ht="20.25" hidden="1" customHeight="1" x14ac:dyDescent="0.2">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193"/>
        <v/>
      </c>
      <c r="AO1121" s="271" t="str">
        <f t="shared" si="194"/>
        <v/>
      </c>
      <c r="AP1121" s="218"/>
      <c r="AQ1121" s="219"/>
      <c r="AR1121" s="217" t="str">
        <f t="shared" si="195"/>
        <v/>
      </c>
      <c r="AS1121" s="217" t="str">
        <f t="shared" si="196"/>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217"/>
      <c r="CA1121" s="217"/>
      <c r="CB1121" s="217"/>
      <c r="CC1121" s="217"/>
      <c r="CD1121" s="217"/>
      <c r="CE1121" s="217"/>
      <c r="CF1121" s="186"/>
      <c r="CG1121" s="186" t="str">
        <f t="shared" si="197"/>
        <v/>
      </c>
      <c r="CH1121" s="101"/>
      <c r="CI1121" s="101"/>
      <c r="CJ1121" s="101"/>
      <c r="CK1121" s="101"/>
      <c r="CL1121" s="101"/>
      <c r="CM1121" s="101"/>
      <c r="CN1121" s="101"/>
      <c r="CO1121" s="101"/>
      <c r="CP1121" s="220" t="str">
        <f>IFERROR(ROUND((SUM(#REF!)),0),"")</f>
        <v/>
      </c>
      <c r="CQ1121" s="216"/>
      <c r="CR1121" s="222"/>
      <c r="CS1121" s="198"/>
      <c r="CT1121" s="198"/>
      <c r="CU1121" s="198"/>
      <c r="CV1121" s="198"/>
      <c r="CW1121" s="222"/>
      <c r="CX1121" s="272"/>
      <c r="CY1121" s="272"/>
      <c r="CZ1121" s="272"/>
      <c r="DA1121" s="272"/>
      <c r="DB1121" s="272"/>
      <c r="DC1121" s="272"/>
      <c r="DD1121" s="230" t="str">
        <f t="shared" si="198"/>
        <v/>
      </c>
      <c r="DE1121" s="273">
        <f t="shared" si="199"/>
        <v>0</v>
      </c>
      <c r="DF1121" s="14">
        <f t="shared" si="200"/>
        <v>0</v>
      </c>
      <c r="DG1121" s="148" t="str">
        <f t="shared" si="201"/>
        <v/>
      </c>
      <c r="DH1121" s="148" t="str">
        <f t="shared" si="202"/>
        <v/>
      </c>
      <c r="DI1121" s="273" t="str">
        <f t="shared" si="203"/>
        <v/>
      </c>
      <c r="DJ1121" s="264" t="str">
        <f t="shared" si="204"/>
        <v/>
      </c>
      <c r="DK1121" s="195"/>
      <c r="DL1121" s="14" t="str">
        <f>IFERROR(#REF!-AP1121,"")</f>
        <v/>
      </c>
      <c r="DM1121" s="195"/>
      <c r="DN1121" s="274" t="str">
        <f>IFERROR(#REF!-M1121,"")</f>
        <v/>
      </c>
      <c r="DO1121" s="186" t="e">
        <f>IF(#REF!&gt;AQ1121,0,1)</f>
        <v>#REF!</v>
      </c>
      <c r="DP1121" s="186">
        <f t="shared" si="205"/>
        <v>1</v>
      </c>
      <c r="DQ1121" s="186">
        <f t="shared" si="206"/>
        <v>1</v>
      </c>
    </row>
    <row r="1122" spans="1:121" ht="20.25" hidden="1" customHeight="1" x14ac:dyDescent="0.2">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193"/>
        <v/>
      </c>
      <c r="AO1122" s="271" t="str">
        <f t="shared" si="194"/>
        <v/>
      </c>
      <c r="AP1122" s="218"/>
      <c r="AQ1122" s="219"/>
      <c r="AR1122" s="217" t="str">
        <f t="shared" si="195"/>
        <v/>
      </c>
      <c r="AS1122" s="217" t="str">
        <f t="shared" si="196"/>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217"/>
      <c r="CA1122" s="217"/>
      <c r="CB1122" s="217"/>
      <c r="CC1122" s="217"/>
      <c r="CD1122" s="217"/>
      <c r="CE1122" s="217"/>
      <c r="CF1122" s="186"/>
      <c r="CG1122" s="186" t="str">
        <f t="shared" si="197"/>
        <v/>
      </c>
      <c r="CH1122" s="101"/>
      <c r="CI1122" s="101"/>
      <c r="CJ1122" s="101"/>
      <c r="CK1122" s="101"/>
      <c r="CL1122" s="101"/>
      <c r="CM1122" s="101"/>
      <c r="CN1122" s="101"/>
      <c r="CO1122" s="101"/>
      <c r="CP1122" s="220" t="str">
        <f>IFERROR(ROUND((SUM(#REF!)),0),"")</f>
        <v/>
      </c>
      <c r="CQ1122" s="216"/>
      <c r="CR1122" s="222"/>
      <c r="CS1122" s="198"/>
      <c r="CT1122" s="198"/>
      <c r="CU1122" s="198"/>
      <c r="CV1122" s="198"/>
      <c r="CW1122" s="222"/>
      <c r="CX1122" s="272"/>
      <c r="CY1122" s="272"/>
      <c r="CZ1122" s="272"/>
      <c r="DA1122" s="272"/>
      <c r="DB1122" s="272"/>
      <c r="DC1122" s="272"/>
      <c r="DD1122" s="230" t="str">
        <f t="shared" si="198"/>
        <v/>
      </c>
      <c r="DE1122" s="273">
        <f t="shared" si="199"/>
        <v>0</v>
      </c>
      <c r="DF1122" s="14">
        <f t="shared" si="200"/>
        <v>0</v>
      </c>
      <c r="DG1122" s="148" t="str">
        <f t="shared" si="201"/>
        <v/>
      </c>
      <c r="DH1122" s="148" t="str">
        <f t="shared" si="202"/>
        <v/>
      </c>
      <c r="DI1122" s="273" t="str">
        <f t="shared" si="203"/>
        <v/>
      </c>
      <c r="DJ1122" s="264" t="str">
        <f t="shared" si="204"/>
        <v/>
      </c>
      <c r="DK1122" s="195"/>
      <c r="DL1122" s="14" t="str">
        <f>IFERROR(#REF!-AP1122,"")</f>
        <v/>
      </c>
      <c r="DM1122" s="195"/>
      <c r="DN1122" s="274" t="str">
        <f>IFERROR(#REF!-M1122,"")</f>
        <v/>
      </c>
      <c r="DO1122" s="186" t="e">
        <f>IF(#REF!&gt;AQ1122,0,1)</f>
        <v>#REF!</v>
      </c>
      <c r="DP1122" s="186">
        <f t="shared" si="205"/>
        <v>1</v>
      </c>
      <c r="DQ1122" s="186">
        <f t="shared" si="206"/>
        <v>1</v>
      </c>
    </row>
    <row r="1123" spans="1:121" ht="20.25" hidden="1" customHeight="1" x14ac:dyDescent="0.2">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193"/>
        <v/>
      </c>
      <c r="AO1123" s="271" t="str">
        <f t="shared" si="194"/>
        <v/>
      </c>
      <c r="AP1123" s="218"/>
      <c r="AQ1123" s="219"/>
      <c r="AR1123" s="217" t="str">
        <f t="shared" si="195"/>
        <v/>
      </c>
      <c r="AS1123" s="217" t="str">
        <f t="shared" si="196"/>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217"/>
      <c r="CA1123" s="217"/>
      <c r="CB1123" s="217"/>
      <c r="CC1123" s="217"/>
      <c r="CD1123" s="217"/>
      <c r="CE1123" s="217"/>
      <c r="CF1123" s="186"/>
      <c r="CG1123" s="186" t="str">
        <f t="shared" si="197"/>
        <v/>
      </c>
      <c r="CH1123" s="101"/>
      <c r="CI1123" s="101"/>
      <c r="CJ1123" s="101"/>
      <c r="CK1123" s="101"/>
      <c r="CL1123" s="101"/>
      <c r="CM1123" s="101"/>
      <c r="CN1123" s="101"/>
      <c r="CO1123" s="101"/>
      <c r="CP1123" s="220" t="str">
        <f>IFERROR(ROUND((SUM(#REF!)),0),"")</f>
        <v/>
      </c>
      <c r="CQ1123" s="216"/>
      <c r="CR1123" s="222"/>
      <c r="CS1123" s="198"/>
      <c r="CT1123" s="198"/>
      <c r="CU1123" s="198"/>
      <c r="CV1123" s="198"/>
      <c r="CW1123" s="222"/>
      <c r="CX1123" s="272"/>
      <c r="CY1123" s="272"/>
      <c r="CZ1123" s="272"/>
      <c r="DA1123" s="272"/>
      <c r="DB1123" s="272"/>
      <c r="DC1123" s="272"/>
      <c r="DD1123" s="230" t="str">
        <f t="shared" si="198"/>
        <v/>
      </c>
      <c r="DE1123" s="273">
        <f t="shared" si="199"/>
        <v>0</v>
      </c>
      <c r="DF1123" s="14">
        <f t="shared" si="200"/>
        <v>0</v>
      </c>
      <c r="DG1123" s="148" t="str">
        <f t="shared" si="201"/>
        <v/>
      </c>
      <c r="DH1123" s="148" t="str">
        <f t="shared" si="202"/>
        <v/>
      </c>
      <c r="DI1123" s="273" t="str">
        <f t="shared" si="203"/>
        <v/>
      </c>
      <c r="DJ1123" s="264" t="str">
        <f t="shared" si="204"/>
        <v/>
      </c>
      <c r="DK1123" s="195"/>
      <c r="DL1123" s="14" t="str">
        <f>IFERROR(#REF!-AP1123,"")</f>
        <v/>
      </c>
      <c r="DM1123" s="195"/>
      <c r="DN1123" s="274" t="str">
        <f>IFERROR(#REF!-M1123,"")</f>
        <v/>
      </c>
      <c r="DO1123" s="186" t="e">
        <f>IF(#REF!&gt;AQ1123,0,1)</f>
        <v>#REF!</v>
      </c>
      <c r="DP1123" s="186">
        <f t="shared" si="205"/>
        <v>1</v>
      </c>
      <c r="DQ1123" s="186">
        <f t="shared" si="206"/>
        <v>1</v>
      </c>
    </row>
    <row r="1124" spans="1:121" ht="20.25" hidden="1" customHeight="1" x14ac:dyDescent="0.2">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193"/>
        <v/>
      </c>
      <c r="AO1124" s="271" t="str">
        <f t="shared" si="194"/>
        <v/>
      </c>
      <c r="AP1124" s="218"/>
      <c r="AQ1124" s="219"/>
      <c r="AR1124" s="217" t="str">
        <f t="shared" si="195"/>
        <v/>
      </c>
      <c r="AS1124" s="217" t="str">
        <f t="shared" si="196"/>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217"/>
      <c r="CA1124" s="217"/>
      <c r="CB1124" s="217"/>
      <c r="CC1124" s="217"/>
      <c r="CD1124" s="217"/>
      <c r="CE1124" s="217"/>
      <c r="CF1124" s="186"/>
      <c r="CG1124" s="186" t="str">
        <f t="shared" si="197"/>
        <v/>
      </c>
      <c r="CH1124" s="101"/>
      <c r="CI1124" s="101"/>
      <c r="CJ1124" s="101"/>
      <c r="CK1124" s="101"/>
      <c r="CL1124" s="101"/>
      <c r="CM1124" s="101"/>
      <c r="CN1124" s="101"/>
      <c r="CO1124" s="101"/>
      <c r="CP1124" s="220" t="str">
        <f>IFERROR(ROUND((SUM(#REF!)),0),"")</f>
        <v/>
      </c>
      <c r="CQ1124" s="216"/>
      <c r="CR1124" s="222"/>
      <c r="CS1124" s="198"/>
      <c r="CT1124" s="198"/>
      <c r="CU1124" s="198"/>
      <c r="CV1124" s="198"/>
      <c r="CW1124" s="222"/>
      <c r="CX1124" s="272"/>
      <c r="CY1124" s="272"/>
      <c r="CZ1124" s="272"/>
      <c r="DA1124" s="272"/>
      <c r="DB1124" s="272"/>
      <c r="DC1124" s="272"/>
      <c r="DD1124" s="230" t="str">
        <f t="shared" si="198"/>
        <v/>
      </c>
      <c r="DE1124" s="273">
        <f t="shared" si="199"/>
        <v>0</v>
      </c>
      <c r="DF1124" s="14">
        <f t="shared" si="200"/>
        <v>0</v>
      </c>
      <c r="DG1124" s="148" t="str">
        <f t="shared" si="201"/>
        <v/>
      </c>
      <c r="DH1124" s="148" t="str">
        <f t="shared" si="202"/>
        <v/>
      </c>
      <c r="DI1124" s="273" t="str">
        <f t="shared" si="203"/>
        <v/>
      </c>
      <c r="DJ1124" s="264" t="str">
        <f t="shared" si="204"/>
        <v/>
      </c>
      <c r="DK1124" s="195"/>
      <c r="DL1124" s="14" t="str">
        <f>IFERROR(#REF!-AP1124,"")</f>
        <v/>
      </c>
      <c r="DM1124" s="195"/>
      <c r="DN1124" s="274" t="str">
        <f>IFERROR(#REF!-M1124,"")</f>
        <v/>
      </c>
      <c r="DO1124" s="186" t="e">
        <f>IF(#REF!&gt;AQ1124,0,1)</f>
        <v>#REF!</v>
      </c>
      <c r="DP1124" s="186">
        <f t="shared" si="205"/>
        <v>1</v>
      </c>
      <c r="DQ1124" s="186">
        <f t="shared" si="206"/>
        <v>1</v>
      </c>
    </row>
    <row r="1125" spans="1:121" ht="20.25" hidden="1" customHeight="1" x14ac:dyDescent="0.2">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193"/>
        <v/>
      </c>
      <c r="AO1125" s="271" t="str">
        <f t="shared" si="194"/>
        <v/>
      </c>
      <c r="AP1125" s="218"/>
      <c r="AQ1125" s="219"/>
      <c r="AR1125" s="217" t="str">
        <f t="shared" si="195"/>
        <v/>
      </c>
      <c r="AS1125" s="217" t="str">
        <f t="shared" si="196"/>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217"/>
      <c r="CA1125" s="217"/>
      <c r="CB1125" s="217"/>
      <c r="CC1125" s="217"/>
      <c r="CD1125" s="217"/>
      <c r="CE1125" s="217"/>
      <c r="CF1125" s="186"/>
      <c r="CG1125" s="186" t="str">
        <f t="shared" si="197"/>
        <v/>
      </c>
      <c r="CH1125" s="101"/>
      <c r="CI1125" s="101"/>
      <c r="CJ1125" s="101"/>
      <c r="CK1125" s="101"/>
      <c r="CL1125" s="101"/>
      <c r="CM1125" s="101"/>
      <c r="CN1125" s="101"/>
      <c r="CO1125" s="101"/>
      <c r="CP1125" s="220" t="str">
        <f>IFERROR(ROUND((SUM(#REF!)),0),"")</f>
        <v/>
      </c>
      <c r="CQ1125" s="216"/>
      <c r="CR1125" s="222"/>
      <c r="CS1125" s="198"/>
      <c r="CT1125" s="198"/>
      <c r="CU1125" s="198"/>
      <c r="CV1125" s="198"/>
      <c r="CW1125" s="222"/>
      <c r="CX1125" s="272"/>
      <c r="CY1125" s="272"/>
      <c r="CZ1125" s="272"/>
      <c r="DA1125" s="272"/>
      <c r="DB1125" s="272"/>
      <c r="DC1125" s="272"/>
      <c r="DD1125" s="230" t="str">
        <f t="shared" si="198"/>
        <v/>
      </c>
      <c r="DE1125" s="273">
        <f t="shared" si="199"/>
        <v>0</v>
      </c>
      <c r="DF1125" s="14">
        <f t="shared" si="200"/>
        <v>0</v>
      </c>
      <c r="DG1125" s="148" t="str">
        <f t="shared" si="201"/>
        <v/>
      </c>
      <c r="DH1125" s="148" t="str">
        <f t="shared" si="202"/>
        <v/>
      </c>
      <c r="DI1125" s="273" t="str">
        <f t="shared" si="203"/>
        <v/>
      </c>
      <c r="DJ1125" s="264" t="str">
        <f t="shared" si="204"/>
        <v/>
      </c>
      <c r="DK1125" s="195"/>
      <c r="DL1125" s="14" t="str">
        <f>IFERROR(#REF!-AP1125,"")</f>
        <v/>
      </c>
      <c r="DM1125" s="195"/>
      <c r="DN1125" s="274" t="str">
        <f>IFERROR(#REF!-M1125,"")</f>
        <v/>
      </c>
      <c r="DO1125" s="186" t="e">
        <f>IF(#REF!&gt;AQ1125,0,1)</f>
        <v>#REF!</v>
      </c>
      <c r="DP1125" s="186">
        <f t="shared" si="205"/>
        <v>1</v>
      </c>
      <c r="DQ1125" s="186">
        <f t="shared" si="206"/>
        <v>1</v>
      </c>
    </row>
    <row r="1126" spans="1:121" ht="20.25" hidden="1" customHeight="1" x14ac:dyDescent="0.2">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193"/>
        <v/>
      </c>
      <c r="AO1126" s="271" t="str">
        <f t="shared" si="194"/>
        <v/>
      </c>
      <c r="AP1126" s="218"/>
      <c r="AQ1126" s="219"/>
      <c r="AR1126" s="217" t="str">
        <f t="shared" si="195"/>
        <v/>
      </c>
      <c r="AS1126" s="217" t="str">
        <f t="shared" si="196"/>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217"/>
      <c r="CA1126" s="217"/>
      <c r="CB1126" s="217"/>
      <c r="CC1126" s="217"/>
      <c r="CD1126" s="217"/>
      <c r="CE1126" s="217"/>
      <c r="CF1126" s="186"/>
      <c r="CG1126" s="186" t="str">
        <f t="shared" si="197"/>
        <v/>
      </c>
      <c r="CH1126" s="101"/>
      <c r="CI1126" s="101"/>
      <c r="CJ1126" s="101"/>
      <c r="CK1126" s="101"/>
      <c r="CL1126" s="101"/>
      <c r="CM1126" s="101"/>
      <c r="CN1126" s="101"/>
      <c r="CO1126" s="101"/>
      <c r="CP1126" s="220" t="str">
        <f>IFERROR(ROUND((SUM(#REF!)),0),"")</f>
        <v/>
      </c>
      <c r="CQ1126" s="216"/>
      <c r="CR1126" s="222"/>
      <c r="CS1126" s="198"/>
      <c r="CT1126" s="198"/>
      <c r="CU1126" s="198"/>
      <c r="CV1126" s="198"/>
      <c r="CW1126" s="222"/>
      <c r="CX1126" s="272"/>
      <c r="CY1126" s="272"/>
      <c r="CZ1126" s="272"/>
      <c r="DA1126" s="272"/>
      <c r="DB1126" s="272"/>
      <c r="DC1126" s="272"/>
      <c r="DD1126" s="230" t="str">
        <f t="shared" si="198"/>
        <v/>
      </c>
      <c r="DE1126" s="273">
        <f t="shared" si="199"/>
        <v>0</v>
      </c>
      <c r="DF1126" s="14">
        <f t="shared" si="200"/>
        <v>0</v>
      </c>
      <c r="DG1126" s="148" t="str">
        <f t="shared" si="201"/>
        <v/>
      </c>
      <c r="DH1126" s="148" t="str">
        <f t="shared" si="202"/>
        <v/>
      </c>
      <c r="DI1126" s="273" t="str">
        <f t="shared" si="203"/>
        <v/>
      </c>
      <c r="DJ1126" s="264" t="str">
        <f t="shared" si="204"/>
        <v/>
      </c>
      <c r="DK1126" s="195"/>
      <c r="DL1126" s="14" t="str">
        <f>IFERROR(#REF!-AP1126,"")</f>
        <v/>
      </c>
      <c r="DM1126" s="195"/>
      <c r="DN1126" s="274" t="str">
        <f>IFERROR(#REF!-M1126,"")</f>
        <v/>
      </c>
      <c r="DO1126" s="186" t="e">
        <f>IF(#REF!&gt;AQ1126,0,1)</f>
        <v>#REF!</v>
      </c>
      <c r="DP1126" s="186">
        <f t="shared" si="205"/>
        <v>1</v>
      </c>
      <c r="DQ1126" s="186">
        <f t="shared" si="206"/>
        <v>1</v>
      </c>
    </row>
    <row r="1127" spans="1:121" ht="20.25" hidden="1" customHeight="1" x14ac:dyDescent="0.2">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193"/>
        <v/>
      </c>
      <c r="AO1127" s="271" t="str">
        <f t="shared" si="194"/>
        <v/>
      </c>
      <c r="AP1127" s="218"/>
      <c r="AQ1127" s="219"/>
      <c r="AR1127" s="217" t="str">
        <f t="shared" si="195"/>
        <v/>
      </c>
      <c r="AS1127" s="217" t="str">
        <f t="shared" si="196"/>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217"/>
      <c r="CA1127" s="217"/>
      <c r="CB1127" s="217"/>
      <c r="CC1127" s="217"/>
      <c r="CD1127" s="217"/>
      <c r="CE1127" s="217"/>
      <c r="CF1127" s="186"/>
      <c r="CG1127" s="186" t="str">
        <f t="shared" si="197"/>
        <v/>
      </c>
      <c r="CH1127" s="101"/>
      <c r="CI1127" s="101"/>
      <c r="CJ1127" s="101"/>
      <c r="CK1127" s="101"/>
      <c r="CL1127" s="101"/>
      <c r="CM1127" s="101"/>
      <c r="CN1127" s="101"/>
      <c r="CO1127" s="101"/>
      <c r="CP1127" s="220" t="str">
        <f>IFERROR(ROUND((SUM(#REF!)),0),"")</f>
        <v/>
      </c>
      <c r="CQ1127" s="216"/>
      <c r="CR1127" s="222"/>
      <c r="CS1127" s="198"/>
      <c r="CT1127" s="198"/>
      <c r="CU1127" s="198"/>
      <c r="CV1127" s="198"/>
      <c r="CW1127" s="222"/>
      <c r="CX1127" s="272"/>
      <c r="CY1127" s="272"/>
      <c r="CZ1127" s="272"/>
      <c r="DA1127" s="272"/>
      <c r="DB1127" s="272"/>
      <c r="DC1127" s="272"/>
      <c r="DD1127" s="230" t="str">
        <f t="shared" si="198"/>
        <v/>
      </c>
      <c r="DE1127" s="273">
        <f t="shared" si="199"/>
        <v>0</v>
      </c>
      <c r="DF1127" s="14">
        <f t="shared" si="200"/>
        <v>0</v>
      </c>
      <c r="DG1127" s="148" t="str">
        <f t="shared" si="201"/>
        <v/>
      </c>
      <c r="DH1127" s="148" t="str">
        <f t="shared" si="202"/>
        <v/>
      </c>
      <c r="DI1127" s="273" t="str">
        <f t="shared" si="203"/>
        <v/>
      </c>
      <c r="DJ1127" s="264" t="str">
        <f t="shared" si="204"/>
        <v/>
      </c>
      <c r="DK1127" s="195"/>
      <c r="DL1127" s="14" t="str">
        <f>IFERROR(#REF!-AP1127,"")</f>
        <v/>
      </c>
      <c r="DM1127" s="195"/>
      <c r="DN1127" s="274" t="str">
        <f>IFERROR(#REF!-M1127,"")</f>
        <v/>
      </c>
      <c r="DO1127" s="186" t="e">
        <f>IF(#REF!&gt;AQ1127,0,1)</f>
        <v>#REF!</v>
      </c>
      <c r="DP1127" s="186">
        <f t="shared" si="205"/>
        <v>1</v>
      </c>
      <c r="DQ1127" s="186">
        <f t="shared" si="206"/>
        <v>1</v>
      </c>
    </row>
    <row r="1128" spans="1:121" ht="20.25" hidden="1" customHeight="1" x14ac:dyDescent="0.2">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193"/>
        <v/>
      </c>
      <c r="AO1128" s="271" t="str">
        <f t="shared" si="194"/>
        <v/>
      </c>
      <c r="AP1128" s="218"/>
      <c r="AQ1128" s="219"/>
      <c r="AR1128" s="217" t="str">
        <f t="shared" si="195"/>
        <v/>
      </c>
      <c r="AS1128" s="217" t="str">
        <f t="shared" si="196"/>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217"/>
      <c r="CA1128" s="217"/>
      <c r="CB1128" s="217"/>
      <c r="CC1128" s="217"/>
      <c r="CD1128" s="217"/>
      <c r="CE1128" s="217"/>
      <c r="CF1128" s="186"/>
      <c r="CG1128" s="186" t="str">
        <f t="shared" si="197"/>
        <v/>
      </c>
      <c r="CH1128" s="101"/>
      <c r="CI1128" s="101"/>
      <c r="CJ1128" s="101"/>
      <c r="CK1128" s="101"/>
      <c r="CL1128" s="101"/>
      <c r="CM1128" s="101"/>
      <c r="CN1128" s="101"/>
      <c r="CO1128" s="101"/>
      <c r="CP1128" s="220" t="str">
        <f>IFERROR(ROUND((SUM(#REF!)),0),"")</f>
        <v/>
      </c>
      <c r="CQ1128" s="216"/>
      <c r="CR1128" s="222"/>
      <c r="CS1128" s="198"/>
      <c r="CT1128" s="198"/>
      <c r="CU1128" s="198"/>
      <c r="CV1128" s="198"/>
      <c r="CW1128" s="222"/>
      <c r="CX1128" s="272"/>
      <c r="CY1128" s="272"/>
      <c r="CZ1128" s="272"/>
      <c r="DA1128" s="272"/>
      <c r="DB1128" s="272"/>
      <c r="DC1128" s="272"/>
      <c r="DD1128" s="230" t="str">
        <f t="shared" si="198"/>
        <v/>
      </c>
      <c r="DE1128" s="273">
        <f t="shared" si="199"/>
        <v>0</v>
      </c>
      <c r="DF1128" s="14">
        <f t="shared" si="200"/>
        <v>0</v>
      </c>
      <c r="DG1128" s="148" t="str">
        <f t="shared" si="201"/>
        <v/>
      </c>
      <c r="DH1128" s="148" t="str">
        <f t="shared" si="202"/>
        <v/>
      </c>
      <c r="DI1128" s="273" t="str">
        <f t="shared" si="203"/>
        <v/>
      </c>
      <c r="DJ1128" s="264" t="str">
        <f t="shared" si="204"/>
        <v/>
      </c>
      <c r="DK1128" s="195"/>
      <c r="DL1128" s="14" t="str">
        <f>IFERROR(#REF!-AP1128,"")</f>
        <v/>
      </c>
      <c r="DM1128" s="195"/>
      <c r="DN1128" s="274" t="str">
        <f>IFERROR(#REF!-M1128,"")</f>
        <v/>
      </c>
      <c r="DO1128" s="186" t="e">
        <f>IF(#REF!&gt;AQ1128,0,1)</f>
        <v>#REF!</v>
      </c>
      <c r="DP1128" s="186">
        <f t="shared" si="205"/>
        <v>1</v>
      </c>
      <c r="DQ1128" s="186">
        <f t="shared" si="206"/>
        <v>1</v>
      </c>
    </row>
    <row r="1129" spans="1:121" ht="20.25" hidden="1" customHeight="1" x14ac:dyDescent="0.2">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193"/>
        <v/>
      </c>
      <c r="AO1129" s="271" t="str">
        <f t="shared" si="194"/>
        <v/>
      </c>
      <c r="AP1129" s="218"/>
      <c r="AQ1129" s="219"/>
      <c r="AR1129" s="217" t="str">
        <f t="shared" si="195"/>
        <v/>
      </c>
      <c r="AS1129" s="217" t="str">
        <f t="shared" si="196"/>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217"/>
      <c r="CA1129" s="217"/>
      <c r="CB1129" s="217"/>
      <c r="CC1129" s="217"/>
      <c r="CD1129" s="217"/>
      <c r="CE1129" s="217"/>
      <c r="CF1129" s="186"/>
      <c r="CG1129" s="186" t="str">
        <f t="shared" si="197"/>
        <v/>
      </c>
      <c r="CH1129" s="101"/>
      <c r="CI1129" s="101"/>
      <c r="CJ1129" s="101"/>
      <c r="CK1129" s="101"/>
      <c r="CL1129" s="101"/>
      <c r="CM1129" s="101"/>
      <c r="CN1129" s="101"/>
      <c r="CO1129" s="101"/>
      <c r="CP1129" s="220" t="str">
        <f>IFERROR(ROUND((SUM(#REF!)),0),"")</f>
        <v/>
      </c>
      <c r="CQ1129" s="216"/>
      <c r="CR1129" s="222"/>
      <c r="CS1129" s="198"/>
      <c r="CT1129" s="198"/>
      <c r="CU1129" s="198"/>
      <c r="CV1129" s="198"/>
      <c r="CW1129" s="222"/>
      <c r="CX1129" s="272"/>
      <c r="CY1129" s="272"/>
      <c r="CZ1129" s="272"/>
      <c r="DA1129" s="272"/>
      <c r="DB1129" s="272"/>
      <c r="DC1129" s="272"/>
      <c r="DD1129" s="230" t="str">
        <f t="shared" si="198"/>
        <v/>
      </c>
      <c r="DE1129" s="273">
        <f t="shared" si="199"/>
        <v>0</v>
      </c>
      <c r="DF1129" s="14">
        <f t="shared" si="200"/>
        <v>0</v>
      </c>
      <c r="DG1129" s="148" t="str">
        <f t="shared" si="201"/>
        <v/>
      </c>
      <c r="DH1129" s="148" t="str">
        <f t="shared" si="202"/>
        <v/>
      </c>
      <c r="DI1129" s="273" t="str">
        <f t="shared" si="203"/>
        <v/>
      </c>
      <c r="DJ1129" s="264" t="str">
        <f t="shared" si="204"/>
        <v/>
      </c>
      <c r="DK1129" s="195"/>
      <c r="DL1129" s="14" t="str">
        <f>IFERROR(#REF!-AP1129,"")</f>
        <v/>
      </c>
      <c r="DM1129" s="195"/>
      <c r="DN1129" s="274" t="str">
        <f>IFERROR(#REF!-M1129,"")</f>
        <v/>
      </c>
      <c r="DO1129" s="186" t="e">
        <f>IF(#REF!&gt;AQ1129,0,1)</f>
        <v>#REF!</v>
      </c>
      <c r="DP1129" s="186">
        <f t="shared" si="205"/>
        <v>1</v>
      </c>
      <c r="DQ1129" s="186">
        <f t="shared" si="206"/>
        <v>1</v>
      </c>
    </row>
    <row r="1130" spans="1:121" ht="20.25" hidden="1" customHeight="1" x14ac:dyDescent="0.2">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193"/>
        <v/>
      </c>
      <c r="AO1130" s="271" t="str">
        <f t="shared" si="194"/>
        <v/>
      </c>
      <c r="AP1130" s="218"/>
      <c r="AQ1130" s="219"/>
      <c r="AR1130" s="217" t="str">
        <f t="shared" si="195"/>
        <v/>
      </c>
      <c r="AS1130" s="217" t="str">
        <f t="shared" si="196"/>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217"/>
      <c r="CA1130" s="217"/>
      <c r="CB1130" s="217"/>
      <c r="CC1130" s="217"/>
      <c r="CD1130" s="217"/>
      <c r="CE1130" s="217"/>
      <c r="CF1130" s="186"/>
      <c r="CG1130" s="186" t="str">
        <f t="shared" si="197"/>
        <v/>
      </c>
      <c r="CH1130" s="101"/>
      <c r="CI1130" s="101"/>
      <c r="CJ1130" s="101"/>
      <c r="CK1130" s="101"/>
      <c r="CL1130" s="101"/>
      <c r="CM1130" s="101"/>
      <c r="CN1130" s="101"/>
      <c r="CO1130" s="101"/>
      <c r="CP1130" s="220" t="str">
        <f>IFERROR(ROUND((SUM(#REF!)),0),"")</f>
        <v/>
      </c>
      <c r="CQ1130" s="216"/>
      <c r="CR1130" s="222"/>
      <c r="CS1130" s="198"/>
      <c r="CT1130" s="198"/>
      <c r="CU1130" s="198"/>
      <c r="CV1130" s="198"/>
      <c r="CW1130" s="222"/>
      <c r="CX1130" s="272"/>
      <c r="CY1130" s="272"/>
      <c r="CZ1130" s="272"/>
      <c r="DA1130" s="272"/>
      <c r="DB1130" s="272"/>
      <c r="DC1130" s="272"/>
      <c r="DD1130" s="230" t="str">
        <f t="shared" si="198"/>
        <v/>
      </c>
      <c r="DE1130" s="273">
        <f t="shared" si="199"/>
        <v>0</v>
      </c>
      <c r="DF1130" s="14">
        <f t="shared" si="200"/>
        <v>0</v>
      </c>
      <c r="DG1130" s="148" t="str">
        <f t="shared" si="201"/>
        <v/>
      </c>
      <c r="DH1130" s="148" t="str">
        <f t="shared" si="202"/>
        <v/>
      </c>
      <c r="DI1130" s="273" t="str">
        <f t="shared" si="203"/>
        <v/>
      </c>
      <c r="DJ1130" s="264" t="str">
        <f t="shared" si="204"/>
        <v/>
      </c>
      <c r="DK1130" s="195"/>
      <c r="DL1130" s="14" t="str">
        <f>IFERROR(#REF!-AP1130,"")</f>
        <v/>
      </c>
      <c r="DM1130" s="195"/>
      <c r="DN1130" s="274" t="str">
        <f>IFERROR(#REF!-M1130,"")</f>
        <v/>
      </c>
      <c r="DO1130" s="186" t="e">
        <f>IF(#REF!&gt;AQ1130,0,1)</f>
        <v>#REF!</v>
      </c>
      <c r="DP1130" s="186">
        <f t="shared" si="205"/>
        <v>1</v>
      </c>
      <c r="DQ1130" s="186">
        <f t="shared" si="206"/>
        <v>1</v>
      </c>
    </row>
    <row r="1131" spans="1:121" ht="20.25" hidden="1" customHeight="1" x14ac:dyDescent="0.2">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193"/>
        <v/>
      </c>
      <c r="AO1131" s="271" t="str">
        <f t="shared" si="194"/>
        <v/>
      </c>
      <c r="AP1131" s="218"/>
      <c r="AQ1131" s="219"/>
      <c r="AR1131" s="217" t="str">
        <f t="shared" si="195"/>
        <v/>
      </c>
      <c r="AS1131" s="217" t="str">
        <f t="shared" si="196"/>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217"/>
      <c r="CA1131" s="217"/>
      <c r="CB1131" s="217"/>
      <c r="CC1131" s="217"/>
      <c r="CD1131" s="217"/>
      <c r="CE1131" s="217"/>
      <c r="CF1131" s="186"/>
      <c r="CG1131" s="186" t="str">
        <f t="shared" si="197"/>
        <v/>
      </c>
      <c r="CH1131" s="101"/>
      <c r="CI1131" s="101"/>
      <c r="CJ1131" s="101"/>
      <c r="CK1131" s="101"/>
      <c r="CL1131" s="101"/>
      <c r="CM1131" s="101"/>
      <c r="CN1131" s="101"/>
      <c r="CO1131" s="101"/>
      <c r="CP1131" s="220" t="str">
        <f>IFERROR(ROUND((SUM(#REF!)),0),"")</f>
        <v/>
      </c>
      <c r="CQ1131" s="216"/>
      <c r="CR1131" s="222"/>
      <c r="CS1131" s="198"/>
      <c r="CT1131" s="198"/>
      <c r="CU1131" s="198"/>
      <c r="CV1131" s="198"/>
      <c r="CW1131" s="222"/>
      <c r="CX1131" s="272"/>
      <c r="CY1131" s="272"/>
      <c r="CZ1131" s="272"/>
      <c r="DA1131" s="272"/>
      <c r="DB1131" s="272"/>
      <c r="DC1131" s="272"/>
      <c r="DD1131" s="230" t="str">
        <f t="shared" si="198"/>
        <v/>
      </c>
      <c r="DE1131" s="273">
        <f t="shared" si="199"/>
        <v>0</v>
      </c>
      <c r="DF1131" s="14">
        <f t="shared" si="200"/>
        <v>0</v>
      </c>
      <c r="DG1131" s="148" t="str">
        <f t="shared" si="201"/>
        <v/>
      </c>
      <c r="DH1131" s="148" t="str">
        <f t="shared" si="202"/>
        <v/>
      </c>
      <c r="DI1131" s="273" t="str">
        <f t="shared" si="203"/>
        <v/>
      </c>
      <c r="DJ1131" s="264" t="str">
        <f t="shared" si="204"/>
        <v/>
      </c>
      <c r="DK1131" s="195"/>
      <c r="DL1131" s="14" t="str">
        <f>IFERROR(#REF!-AP1131,"")</f>
        <v/>
      </c>
      <c r="DM1131" s="195"/>
      <c r="DN1131" s="274" t="str">
        <f>IFERROR(#REF!-M1131,"")</f>
        <v/>
      </c>
      <c r="DO1131" s="186" t="e">
        <f>IF(#REF!&gt;AQ1131,0,1)</f>
        <v>#REF!</v>
      </c>
      <c r="DP1131" s="186">
        <f t="shared" si="205"/>
        <v>1</v>
      </c>
      <c r="DQ1131" s="186">
        <f t="shared" si="206"/>
        <v>1</v>
      </c>
    </row>
    <row r="1132" spans="1:121" ht="20.25" hidden="1" customHeight="1" x14ac:dyDescent="0.2">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193"/>
        <v/>
      </c>
      <c r="AO1132" s="271" t="str">
        <f t="shared" si="194"/>
        <v/>
      </c>
      <c r="AP1132" s="218"/>
      <c r="AQ1132" s="219"/>
      <c r="AR1132" s="217" t="str">
        <f t="shared" si="195"/>
        <v/>
      </c>
      <c r="AS1132" s="217" t="str">
        <f t="shared" si="196"/>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217"/>
      <c r="CA1132" s="217"/>
      <c r="CB1132" s="217"/>
      <c r="CC1132" s="217"/>
      <c r="CD1132" s="217"/>
      <c r="CE1132" s="217"/>
      <c r="CF1132" s="186"/>
      <c r="CG1132" s="186" t="str">
        <f t="shared" si="197"/>
        <v/>
      </c>
      <c r="CH1132" s="101"/>
      <c r="CI1132" s="101"/>
      <c r="CJ1132" s="101"/>
      <c r="CK1132" s="101"/>
      <c r="CL1132" s="101"/>
      <c r="CM1132" s="101"/>
      <c r="CN1132" s="101"/>
      <c r="CO1132" s="101"/>
      <c r="CP1132" s="220" t="str">
        <f>IFERROR(ROUND((SUM(#REF!)),0),"")</f>
        <v/>
      </c>
      <c r="CQ1132" s="216"/>
      <c r="CR1132" s="222"/>
      <c r="CS1132" s="198"/>
      <c r="CT1132" s="198"/>
      <c r="CU1132" s="198"/>
      <c r="CV1132" s="198"/>
      <c r="CW1132" s="222"/>
      <c r="CX1132" s="272"/>
      <c r="CY1132" s="272"/>
      <c r="CZ1132" s="272"/>
      <c r="DA1132" s="272"/>
      <c r="DB1132" s="272"/>
      <c r="DC1132" s="272"/>
      <c r="DD1132" s="230" t="str">
        <f t="shared" si="198"/>
        <v/>
      </c>
      <c r="DE1132" s="273">
        <f t="shared" si="199"/>
        <v>0</v>
      </c>
      <c r="DF1132" s="14">
        <f t="shared" si="200"/>
        <v>0</v>
      </c>
      <c r="DG1132" s="148" t="str">
        <f t="shared" si="201"/>
        <v/>
      </c>
      <c r="DH1132" s="148" t="str">
        <f t="shared" si="202"/>
        <v/>
      </c>
      <c r="DI1132" s="273" t="str">
        <f t="shared" si="203"/>
        <v/>
      </c>
      <c r="DJ1132" s="264" t="str">
        <f t="shared" si="204"/>
        <v/>
      </c>
      <c r="DK1132" s="195"/>
      <c r="DL1132" s="14" t="str">
        <f>IFERROR(#REF!-AP1132,"")</f>
        <v/>
      </c>
      <c r="DM1132" s="195"/>
      <c r="DN1132" s="274" t="str">
        <f>IFERROR(#REF!-M1132,"")</f>
        <v/>
      </c>
      <c r="DO1132" s="186" t="e">
        <f>IF(#REF!&gt;AQ1132,0,1)</f>
        <v>#REF!</v>
      </c>
      <c r="DP1132" s="186">
        <f t="shared" si="205"/>
        <v>1</v>
      </c>
      <c r="DQ1132" s="186">
        <f t="shared" si="206"/>
        <v>1</v>
      </c>
    </row>
    <row r="1133" spans="1:121" ht="20.25" hidden="1" customHeight="1" x14ac:dyDescent="0.2">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193"/>
        <v/>
      </c>
      <c r="AO1133" s="271" t="str">
        <f t="shared" si="194"/>
        <v/>
      </c>
      <c r="AP1133" s="218"/>
      <c r="AQ1133" s="219"/>
      <c r="AR1133" s="217" t="str">
        <f t="shared" si="195"/>
        <v/>
      </c>
      <c r="AS1133" s="217" t="str">
        <f t="shared" si="196"/>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217"/>
      <c r="CA1133" s="217"/>
      <c r="CB1133" s="217"/>
      <c r="CC1133" s="217"/>
      <c r="CD1133" s="217"/>
      <c r="CE1133" s="217"/>
      <c r="CF1133" s="186"/>
      <c r="CG1133" s="186" t="str">
        <f t="shared" si="197"/>
        <v/>
      </c>
      <c r="CH1133" s="101"/>
      <c r="CI1133" s="101"/>
      <c r="CJ1133" s="101"/>
      <c r="CK1133" s="101"/>
      <c r="CL1133" s="101"/>
      <c r="CM1133" s="101"/>
      <c r="CN1133" s="101"/>
      <c r="CO1133" s="101"/>
      <c r="CP1133" s="220" t="str">
        <f>IFERROR(ROUND((SUM(#REF!)),0),"")</f>
        <v/>
      </c>
      <c r="CQ1133" s="216"/>
      <c r="CR1133" s="222"/>
      <c r="CS1133" s="198"/>
      <c r="CT1133" s="198"/>
      <c r="CU1133" s="198"/>
      <c r="CV1133" s="198"/>
      <c r="CW1133" s="222"/>
      <c r="CX1133" s="272"/>
      <c r="CY1133" s="272"/>
      <c r="CZ1133" s="272"/>
      <c r="DA1133" s="272"/>
      <c r="DB1133" s="272"/>
      <c r="DC1133" s="272"/>
      <c r="DD1133" s="230" t="str">
        <f t="shared" si="198"/>
        <v/>
      </c>
      <c r="DE1133" s="273">
        <f t="shared" si="199"/>
        <v>0</v>
      </c>
      <c r="DF1133" s="14">
        <f t="shared" si="200"/>
        <v>0</v>
      </c>
      <c r="DG1133" s="148" t="str">
        <f t="shared" si="201"/>
        <v/>
      </c>
      <c r="DH1133" s="148" t="str">
        <f t="shared" si="202"/>
        <v/>
      </c>
      <c r="DI1133" s="273" t="str">
        <f t="shared" si="203"/>
        <v/>
      </c>
      <c r="DJ1133" s="264" t="str">
        <f t="shared" si="204"/>
        <v/>
      </c>
      <c r="DK1133" s="195"/>
      <c r="DL1133" s="14" t="str">
        <f>IFERROR(#REF!-AP1133,"")</f>
        <v/>
      </c>
      <c r="DM1133" s="195"/>
      <c r="DN1133" s="274" t="str">
        <f>IFERROR(#REF!-M1133,"")</f>
        <v/>
      </c>
      <c r="DO1133" s="186" t="e">
        <f>IF(#REF!&gt;AQ1133,0,1)</f>
        <v>#REF!</v>
      </c>
      <c r="DP1133" s="186">
        <f t="shared" si="205"/>
        <v>1</v>
      </c>
      <c r="DQ1133" s="186">
        <f t="shared" si="206"/>
        <v>1</v>
      </c>
    </row>
    <row r="1134" spans="1:121" ht="20.25" hidden="1" customHeight="1" x14ac:dyDescent="0.2">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193"/>
        <v/>
      </c>
      <c r="AO1134" s="271" t="str">
        <f t="shared" si="194"/>
        <v/>
      </c>
      <c r="AP1134" s="218"/>
      <c r="AQ1134" s="219"/>
      <c r="AR1134" s="217" t="str">
        <f t="shared" si="195"/>
        <v/>
      </c>
      <c r="AS1134" s="217" t="str">
        <f t="shared" si="196"/>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217"/>
      <c r="CA1134" s="217"/>
      <c r="CB1134" s="217"/>
      <c r="CC1134" s="217"/>
      <c r="CD1134" s="217"/>
      <c r="CE1134" s="217"/>
      <c r="CF1134" s="186"/>
      <c r="CG1134" s="186" t="str">
        <f t="shared" si="197"/>
        <v/>
      </c>
      <c r="CH1134" s="101"/>
      <c r="CI1134" s="101"/>
      <c r="CJ1134" s="101"/>
      <c r="CK1134" s="101"/>
      <c r="CL1134" s="101"/>
      <c r="CM1134" s="101"/>
      <c r="CN1134" s="101"/>
      <c r="CO1134" s="101"/>
      <c r="CP1134" s="220" t="str">
        <f>IFERROR(ROUND((SUM(#REF!)),0),"")</f>
        <v/>
      </c>
      <c r="CQ1134" s="216"/>
      <c r="CR1134" s="222"/>
      <c r="CS1134" s="198"/>
      <c r="CT1134" s="198"/>
      <c r="CU1134" s="198"/>
      <c r="CV1134" s="198"/>
      <c r="CW1134" s="222"/>
      <c r="CX1134" s="272"/>
      <c r="CY1134" s="272"/>
      <c r="CZ1134" s="272"/>
      <c r="DA1134" s="272"/>
      <c r="DB1134" s="272"/>
      <c r="DC1134" s="272"/>
      <c r="DD1134" s="230" t="str">
        <f t="shared" si="198"/>
        <v/>
      </c>
      <c r="DE1134" s="273">
        <f t="shared" si="199"/>
        <v>0</v>
      </c>
      <c r="DF1134" s="14">
        <f t="shared" si="200"/>
        <v>0</v>
      </c>
      <c r="DG1134" s="148" t="str">
        <f t="shared" si="201"/>
        <v/>
      </c>
      <c r="DH1134" s="148" t="str">
        <f t="shared" si="202"/>
        <v/>
      </c>
      <c r="DI1134" s="273" t="str">
        <f t="shared" si="203"/>
        <v/>
      </c>
      <c r="DJ1134" s="264" t="str">
        <f t="shared" si="204"/>
        <v/>
      </c>
      <c r="DK1134" s="195"/>
      <c r="DL1134" s="14" t="str">
        <f>IFERROR(#REF!-AP1134,"")</f>
        <v/>
      </c>
      <c r="DM1134" s="195"/>
      <c r="DN1134" s="274" t="str">
        <f>IFERROR(#REF!-M1134,"")</f>
        <v/>
      </c>
      <c r="DO1134" s="186" t="e">
        <f>IF(#REF!&gt;AQ1134,0,1)</f>
        <v>#REF!</v>
      </c>
      <c r="DP1134" s="186">
        <f t="shared" si="205"/>
        <v>1</v>
      </c>
      <c r="DQ1134" s="186">
        <f t="shared" si="206"/>
        <v>1</v>
      </c>
    </row>
    <row r="1135" spans="1:121" ht="20.25" hidden="1" customHeight="1" x14ac:dyDescent="0.2">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193"/>
        <v/>
      </c>
      <c r="AO1135" s="271" t="str">
        <f t="shared" si="194"/>
        <v/>
      </c>
      <c r="AP1135" s="218"/>
      <c r="AQ1135" s="219"/>
      <c r="AR1135" s="217" t="str">
        <f t="shared" si="195"/>
        <v/>
      </c>
      <c r="AS1135" s="217" t="str">
        <f t="shared" si="196"/>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217"/>
      <c r="CA1135" s="217"/>
      <c r="CB1135" s="217"/>
      <c r="CC1135" s="217"/>
      <c r="CD1135" s="217"/>
      <c r="CE1135" s="217"/>
      <c r="CF1135" s="186"/>
      <c r="CG1135" s="186" t="str">
        <f t="shared" si="197"/>
        <v/>
      </c>
      <c r="CH1135" s="101"/>
      <c r="CI1135" s="101"/>
      <c r="CJ1135" s="101"/>
      <c r="CK1135" s="101"/>
      <c r="CL1135" s="101"/>
      <c r="CM1135" s="101"/>
      <c r="CN1135" s="101"/>
      <c r="CO1135" s="101"/>
      <c r="CP1135" s="220" t="str">
        <f>IFERROR(ROUND((SUM(#REF!)),0),"")</f>
        <v/>
      </c>
      <c r="CQ1135" s="216"/>
      <c r="CR1135" s="222"/>
      <c r="CS1135" s="198"/>
      <c r="CT1135" s="198"/>
      <c r="CU1135" s="198"/>
      <c r="CV1135" s="198"/>
      <c r="CW1135" s="222"/>
      <c r="CX1135" s="272"/>
      <c r="CY1135" s="272"/>
      <c r="CZ1135" s="272"/>
      <c r="DA1135" s="272"/>
      <c r="DB1135" s="272"/>
      <c r="DC1135" s="272"/>
      <c r="DD1135" s="230" t="str">
        <f t="shared" si="198"/>
        <v/>
      </c>
      <c r="DE1135" s="273">
        <f t="shared" si="199"/>
        <v>0</v>
      </c>
      <c r="DF1135" s="14">
        <f t="shared" si="200"/>
        <v>0</v>
      </c>
      <c r="DG1135" s="148" t="str">
        <f t="shared" si="201"/>
        <v/>
      </c>
      <c r="DH1135" s="148" t="str">
        <f t="shared" si="202"/>
        <v/>
      </c>
      <c r="DI1135" s="273" t="str">
        <f t="shared" si="203"/>
        <v/>
      </c>
      <c r="DJ1135" s="264" t="str">
        <f t="shared" si="204"/>
        <v/>
      </c>
      <c r="DK1135" s="195"/>
      <c r="DL1135" s="14" t="str">
        <f>IFERROR(#REF!-AP1135,"")</f>
        <v/>
      </c>
      <c r="DM1135" s="195"/>
      <c r="DN1135" s="274" t="str">
        <f>IFERROR(#REF!-M1135,"")</f>
        <v/>
      </c>
      <c r="DO1135" s="186" t="e">
        <f>IF(#REF!&gt;AQ1135,0,1)</f>
        <v>#REF!</v>
      </c>
      <c r="DP1135" s="186">
        <f t="shared" si="205"/>
        <v>1</v>
      </c>
      <c r="DQ1135" s="186">
        <f t="shared" si="206"/>
        <v>1</v>
      </c>
    </row>
    <row r="1136" spans="1:121" ht="20.25" hidden="1" customHeight="1" x14ac:dyDescent="0.2">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193"/>
        <v/>
      </c>
      <c r="AO1136" s="271" t="str">
        <f t="shared" si="194"/>
        <v/>
      </c>
      <c r="AP1136" s="218"/>
      <c r="AQ1136" s="219"/>
      <c r="AR1136" s="217" t="str">
        <f t="shared" si="195"/>
        <v/>
      </c>
      <c r="AS1136" s="217" t="str">
        <f t="shared" si="196"/>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217"/>
      <c r="CA1136" s="217"/>
      <c r="CB1136" s="217"/>
      <c r="CC1136" s="217"/>
      <c r="CD1136" s="217"/>
      <c r="CE1136" s="217"/>
      <c r="CF1136" s="186"/>
      <c r="CG1136" s="186" t="str">
        <f t="shared" si="197"/>
        <v/>
      </c>
      <c r="CH1136" s="101"/>
      <c r="CI1136" s="101"/>
      <c r="CJ1136" s="101"/>
      <c r="CK1136" s="101"/>
      <c r="CL1136" s="101"/>
      <c r="CM1136" s="101"/>
      <c r="CN1136" s="101"/>
      <c r="CO1136" s="101"/>
      <c r="CP1136" s="220" t="str">
        <f>IFERROR(ROUND((SUM(#REF!)),0),"")</f>
        <v/>
      </c>
      <c r="CQ1136" s="216"/>
      <c r="CR1136" s="222"/>
      <c r="CS1136" s="198"/>
      <c r="CT1136" s="198"/>
      <c r="CU1136" s="198"/>
      <c r="CV1136" s="198"/>
      <c r="CW1136" s="222"/>
      <c r="CX1136" s="272"/>
      <c r="CY1136" s="272"/>
      <c r="CZ1136" s="272"/>
      <c r="DA1136" s="272"/>
      <c r="DB1136" s="272"/>
      <c r="DC1136" s="272"/>
      <c r="DD1136" s="230" t="str">
        <f t="shared" si="198"/>
        <v/>
      </c>
      <c r="DE1136" s="273">
        <f t="shared" si="199"/>
        <v>0</v>
      </c>
      <c r="DF1136" s="14">
        <f t="shared" si="200"/>
        <v>0</v>
      </c>
      <c r="DG1136" s="148" t="str">
        <f t="shared" si="201"/>
        <v/>
      </c>
      <c r="DH1136" s="148" t="str">
        <f t="shared" si="202"/>
        <v/>
      </c>
      <c r="DI1136" s="273" t="str">
        <f t="shared" si="203"/>
        <v/>
      </c>
      <c r="DJ1136" s="264" t="str">
        <f t="shared" si="204"/>
        <v/>
      </c>
      <c r="DK1136" s="195"/>
      <c r="DL1136" s="14" t="str">
        <f>IFERROR(#REF!-AP1136,"")</f>
        <v/>
      </c>
      <c r="DM1136" s="195"/>
      <c r="DN1136" s="274" t="str">
        <f>IFERROR(#REF!-M1136,"")</f>
        <v/>
      </c>
      <c r="DO1136" s="186" t="e">
        <f>IF(#REF!&gt;AQ1136,0,1)</f>
        <v>#REF!</v>
      </c>
      <c r="DP1136" s="186">
        <f t="shared" si="205"/>
        <v>1</v>
      </c>
      <c r="DQ1136" s="186">
        <f t="shared" si="206"/>
        <v>1</v>
      </c>
    </row>
    <row r="1137" spans="1:121" ht="20.25" hidden="1" customHeight="1" x14ac:dyDescent="0.2">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193"/>
        <v/>
      </c>
      <c r="AO1137" s="271" t="str">
        <f t="shared" si="194"/>
        <v/>
      </c>
      <c r="AP1137" s="218"/>
      <c r="AQ1137" s="219"/>
      <c r="AR1137" s="217" t="str">
        <f t="shared" si="195"/>
        <v/>
      </c>
      <c r="AS1137" s="217" t="str">
        <f t="shared" si="196"/>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217"/>
      <c r="CA1137" s="217"/>
      <c r="CB1137" s="217"/>
      <c r="CC1137" s="217"/>
      <c r="CD1137" s="217"/>
      <c r="CE1137" s="217"/>
      <c r="CF1137" s="186"/>
      <c r="CG1137" s="186" t="str">
        <f t="shared" si="197"/>
        <v/>
      </c>
      <c r="CH1137" s="101"/>
      <c r="CI1137" s="101"/>
      <c r="CJ1137" s="101"/>
      <c r="CK1137" s="101"/>
      <c r="CL1137" s="101"/>
      <c r="CM1137" s="101"/>
      <c r="CN1137" s="101"/>
      <c r="CO1137" s="101"/>
      <c r="CP1137" s="220" t="str">
        <f>IFERROR(ROUND((SUM(#REF!)),0),"")</f>
        <v/>
      </c>
      <c r="CQ1137" s="216"/>
      <c r="CR1137" s="222"/>
      <c r="CS1137" s="198"/>
      <c r="CT1137" s="198"/>
      <c r="CU1137" s="198"/>
      <c r="CV1137" s="198"/>
      <c r="CW1137" s="222"/>
      <c r="CX1137" s="272"/>
      <c r="CY1137" s="272"/>
      <c r="CZ1137" s="272"/>
      <c r="DA1137" s="272"/>
      <c r="DB1137" s="272"/>
      <c r="DC1137" s="272"/>
      <c r="DD1137" s="230" t="str">
        <f t="shared" si="198"/>
        <v/>
      </c>
      <c r="DE1137" s="273">
        <f t="shared" si="199"/>
        <v>0</v>
      </c>
      <c r="DF1137" s="14">
        <f t="shared" si="200"/>
        <v>0</v>
      </c>
      <c r="DG1137" s="148" t="str">
        <f t="shared" si="201"/>
        <v/>
      </c>
      <c r="DH1137" s="148" t="str">
        <f t="shared" si="202"/>
        <v/>
      </c>
      <c r="DI1137" s="273" t="str">
        <f t="shared" si="203"/>
        <v/>
      </c>
      <c r="DJ1137" s="264" t="str">
        <f t="shared" si="204"/>
        <v/>
      </c>
      <c r="DK1137" s="195"/>
      <c r="DL1137" s="14" t="str">
        <f>IFERROR(#REF!-AP1137,"")</f>
        <v/>
      </c>
      <c r="DM1137" s="195"/>
      <c r="DN1137" s="274" t="str">
        <f>IFERROR(#REF!-M1137,"")</f>
        <v/>
      </c>
      <c r="DO1137" s="186" t="e">
        <f>IF(#REF!&gt;AQ1137,0,1)</f>
        <v>#REF!</v>
      </c>
      <c r="DP1137" s="186">
        <f t="shared" si="205"/>
        <v>1</v>
      </c>
      <c r="DQ1137" s="186">
        <f t="shared" si="206"/>
        <v>1</v>
      </c>
    </row>
    <row r="1138" spans="1:121" ht="20.25" hidden="1" customHeight="1" x14ac:dyDescent="0.2">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193"/>
        <v/>
      </c>
      <c r="AO1138" s="271" t="str">
        <f t="shared" si="194"/>
        <v/>
      </c>
      <c r="AP1138" s="218"/>
      <c r="AQ1138" s="219"/>
      <c r="AR1138" s="217" t="str">
        <f t="shared" si="195"/>
        <v/>
      </c>
      <c r="AS1138" s="217" t="str">
        <f t="shared" si="196"/>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217"/>
      <c r="CA1138" s="217"/>
      <c r="CB1138" s="217"/>
      <c r="CC1138" s="217"/>
      <c r="CD1138" s="217"/>
      <c r="CE1138" s="217"/>
      <c r="CF1138" s="186"/>
      <c r="CG1138" s="186" t="str">
        <f t="shared" si="197"/>
        <v/>
      </c>
      <c r="CH1138" s="101"/>
      <c r="CI1138" s="101"/>
      <c r="CJ1138" s="101"/>
      <c r="CK1138" s="101"/>
      <c r="CL1138" s="101"/>
      <c r="CM1138" s="101"/>
      <c r="CN1138" s="101"/>
      <c r="CO1138" s="101"/>
      <c r="CP1138" s="220" t="str">
        <f>IFERROR(ROUND((SUM(#REF!)),0),"")</f>
        <v/>
      </c>
      <c r="CQ1138" s="216"/>
      <c r="CR1138" s="222"/>
      <c r="CS1138" s="198"/>
      <c r="CT1138" s="198"/>
      <c r="CU1138" s="198"/>
      <c r="CV1138" s="198"/>
      <c r="CW1138" s="222"/>
      <c r="CX1138" s="272"/>
      <c r="CY1138" s="272"/>
      <c r="CZ1138" s="272"/>
      <c r="DA1138" s="272"/>
      <c r="DB1138" s="272"/>
      <c r="DC1138" s="272"/>
      <c r="DD1138" s="230" t="str">
        <f t="shared" si="198"/>
        <v/>
      </c>
      <c r="DE1138" s="273">
        <f t="shared" si="199"/>
        <v>0</v>
      </c>
      <c r="DF1138" s="14">
        <f t="shared" si="200"/>
        <v>0</v>
      </c>
      <c r="DG1138" s="148" t="str">
        <f t="shared" si="201"/>
        <v/>
      </c>
      <c r="DH1138" s="148" t="str">
        <f t="shared" si="202"/>
        <v/>
      </c>
      <c r="DI1138" s="273" t="str">
        <f t="shared" si="203"/>
        <v/>
      </c>
      <c r="DJ1138" s="264" t="str">
        <f t="shared" si="204"/>
        <v/>
      </c>
      <c r="DK1138" s="195"/>
      <c r="DL1138" s="14" t="str">
        <f>IFERROR(#REF!-AP1138,"")</f>
        <v/>
      </c>
      <c r="DM1138" s="195"/>
      <c r="DN1138" s="274" t="str">
        <f>IFERROR(#REF!-M1138,"")</f>
        <v/>
      </c>
      <c r="DO1138" s="186" t="e">
        <f>IF(#REF!&gt;AQ1138,0,1)</f>
        <v>#REF!</v>
      </c>
      <c r="DP1138" s="186">
        <f t="shared" si="205"/>
        <v>1</v>
      </c>
      <c r="DQ1138" s="186">
        <f t="shared" si="206"/>
        <v>1</v>
      </c>
    </row>
    <row r="1139" spans="1:121" ht="20.25" hidden="1" customHeight="1" x14ac:dyDescent="0.2">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193"/>
        <v/>
      </c>
      <c r="AO1139" s="271" t="str">
        <f t="shared" si="194"/>
        <v/>
      </c>
      <c r="AP1139" s="218"/>
      <c r="AQ1139" s="219"/>
      <c r="AR1139" s="217" t="str">
        <f t="shared" si="195"/>
        <v/>
      </c>
      <c r="AS1139" s="217" t="str">
        <f t="shared" si="196"/>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217"/>
      <c r="CA1139" s="217"/>
      <c r="CB1139" s="217"/>
      <c r="CC1139" s="217"/>
      <c r="CD1139" s="217"/>
      <c r="CE1139" s="217"/>
      <c r="CF1139" s="186"/>
      <c r="CG1139" s="186" t="str">
        <f t="shared" si="197"/>
        <v/>
      </c>
      <c r="CH1139" s="101"/>
      <c r="CI1139" s="101"/>
      <c r="CJ1139" s="101"/>
      <c r="CK1139" s="101"/>
      <c r="CL1139" s="101"/>
      <c r="CM1139" s="101"/>
      <c r="CN1139" s="101"/>
      <c r="CO1139" s="101"/>
      <c r="CP1139" s="220" t="str">
        <f>IFERROR(ROUND((SUM(#REF!)),0),"")</f>
        <v/>
      </c>
      <c r="CQ1139" s="216"/>
      <c r="CR1139" s="222"/>
      <c r="CS1139" s="198"/>
      <c r="CT1139" s="198"/>
      <c r="CU1139" s="198"/>
      <c r="CV1139" s="198"/>
      <c r="CW1139" s="222"/>
      <c r="CX1139" s="272"/>
      <c r="CY1139" s="272"/>
      <c r="CZ1139" s="272"/>
      <c r="DA1139" s="272"/>
      <c r="DB1139" s="272"/>
      <c r="DC1139" s="272"/>
      <c r="DD1139" s="230" t="str">
        <f t="shared" si="198"/>
        <v/>
      </c>
      <c r="DE1139" s="273">
        <f t="shared" si="199"/>
        <v>0</v>
      </c>
      <c r="DF1139" s="14">
        <f t="shared" si="200"/>
        <v>0</v>
      </c>
      <c r="DG1139" s="148" t="str">
        <f t="shared" si="201"/>
        <v/>
      </c>
      <c r="DH1139" s="148" t="str">
        <f t="shared" si="202"/>
        <v/>
      </c>
      <c r="DI1139" s="273" t="str">
        <f t="shared" si="203"/>
        <v/>
      </c>
      <c r="DJ1139" s="264" t="str">
        <f t="shared" si="204"/>
        <v/>
      </c>
      <c r="DK1139" s="195"/>
      <c r="DL1139" s="14" t="str">
        <f>IFERROR(#REF!-AP1139,"")</f>
        <v/>
      </c>
      <c r="DM1139" s="195"/>
      <c r="DN1139" s="274" t="str">
        <f>IFERROR(#REF!-M1139,"")</f>
        <v/>
      </c>
      <c r="DO1139" s="186" t="e">
        <f>IF(#REF!&gt;AQ1139,0,1)</f>
        <v>#REF!</v>
      </c>
      <c r="DP1139" s="186">
        <f t="shared" si="205"/>
        <v>1</v>
      </c>
      <c r="DQ1139" s="186">
        <f t="shared" si="206"/>
        <v>1</v>
      </c>
    </row>
    <row r="1140" spans="1:121" ht="20.25" hidden="1" customHeight="1" x14ac:dyDescent="0.2">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193"/>
        <v/>
      </c>
      <c r="AO1140" s="271" t="str">
        <f t="shared" si="194"/>
        <v/>
      </c>
      <c r="AP1140" s="218"/>
      <c r="AQ1140" s="219"/>
      <c r="AR1140" s="217" t="str">
        <f t="shared" si="195"/>
        <v/>
      </c>
      <c r="AS1140" s="217" t="str">
        <f t="shared" si="196"/>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217"/>
      <c r="CA1140" s="217"/>
      <c r="CB1140" s="217"/>
      <c r="CC1140" s="217"/>
      <c r="CD1140" s="217"/>
      <c r="CE1140" s="217"/>
      <c r="CF1140" s="186"/>
      <c r="CG1140" s="186" t="str">
        <f t="shared" si="197"/>
        <v/>
      </c>
      <c r="CH1140" s="101"/>
      <c r="CI1140" s="101"/>
      <c r="CJ1140" s="101"/>
      <c r="CK1140" s="101"/>
      <c r="CL1140" s="101"/>
      <c r="CM1140" s="101"/>
      <c r="CN1140" s="101"/>
      <c r="CO1140" s="101"/>
      <c r="CP1140" s="220" t="str">
        <f>IFERROR(ROUND((SUM(#REF!)),0),"")</f>
        <v/>
      </c>
      <c r="CQ1140" s="216"/>
      <c r="CR1140" s="222"/>
      <c r="CS1140" s="198"/>
      <c r="CT1140" s="198"/>
      <c r="CU1140" s="198"/>
      <c r="CV1140" s="198"/>
      <c r="CW1140" s="222"/>
      <c r="CX1140" s="272"/>
      <c r="CY1140" s="272"/>
      <c r="CZ1140" s="272"/>
      <c r="DA1140" s="272"/>
      <c r="DB1140" s="272"/>
      <c r="DC1140" s="272"/>
      <c r="DD1140" s="230" t="str">
        <f t="shared" si="198"/>
        <v/>
      </c>
      <c r="DE1140" s="273">
        <f t="shared" si="199"/>
        <v>0</v>
      </c>
      <c r="DF1140" s="14">
        <f t="shared" si="200"/>
        <v>0</v>
      </c>
      <c r="DG1140" s="148" t="str">
        <f t="shared" si="201"/>
        <v/>
      </c>
      <c r="DH1140" s="148" t="str">
        <f t="shared" si="202"/>
        <v/>
      </c>
      <c r="DI1140" s="273" t="str">
        <f t="shared" si="203"/>
        <v/>
      </c>
      <c r="DJ1140" s="264" t="str">
        <f t="shared" si="204"/>
        <v/>
      </c>
      <c r="DK1140" s="195"/>
      <c r="DL1140" s="14" t="str">
        <f>IFERROR(#REF!-AP1140,"")</f>
        <v/>
      </c>
      <c r="DM1140" s="195"/>
      <c r="DN1140" s="274" t="str">
        <f>IFERROR(#REF!-M1140,"")</f>
        <v/>
      </c>
      <c r="DO1140" s="186" t="e">
        <f>IF(#REF!&gt;AQ1140,0,1)</f>
        <v>#REF!</v>
      </c>
      <c r="DP1140" s="186">
        <f t="shared" si="205"/>
        <v>1</v>
      </c>
      <c r="DQ1140" s="186">
        <f t="shared" si="206"/>
        <v>1</v>
      </c>
    </row>
    <row r="1141" spans="1:121" ht="20.25" hidden="1" customHeight="1" x14ac:dyDescent="0.2">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193"/>
        <v/>
      </c>
      <c r="AO1141" s="271" t="str">
        <f t="shared" si="194"/>
        <v/>
      </c>
      <c r="AP1141" s="218"/>
      <c r="AQ1141" s="219"/>
      <c r="AR1141" s="217" t="str">
        <f t="shared" si="195"/>
        <v/>
      </c>
      <c r="AS1141" s="217" t="str">
        <f t="shared" si="196"/>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217"/>
      <c r="CA1141" s="217"/>
      <c r="CB1141" s="217"/>
      <c r="CC1141" s="217"/>
      <c r="CD1141" s="217"/>
      <c r="CE1141" s="217"/>
      <c r="CF1141" s="186"/>
      <c r="CG1141" s="186" t="str">
        <f t="shared" si="197"/>
        <v/>
      </c>
      <c r="CH1141" s="101"/>
      <c r="CI1141" s="101"/>
      <c r="CJ1141" s="101"/>
      <c r="CK1141" s="101"/>
      <c r="CL1141" s="101"/>
      <c r="CM1141" s="101"/>
      <c r="CN1141" s="101"/>
      <c r="CO1141" s="101"/>
      <c r="CP1141" s="220" t="str">
        <f>IFERROR(ROUND((SUM(#REF!)),0),"")</f>
        <v/>
      </c>
      <c r="CQ1141" s="216"/>
      <c r="CR1141" s="222"/>
      <c r="CS1141" s="198"/>
      <c r="CT1141" s="198"/>
      <c r="CU1141" s="198"/>
      <c r="CV1141" s="198"/>
      <c r="CW1141" s="222"/>
      <c r="CX1141" s="272"/>
      <c r="CY1141" s="272"/>
      <c r="CZ1141" s="272"/>
      <c r="DA1141" s="272"/>
      <c r="DB1141" s="272"/>
      <c r="DC1141" s="272"/>
      <c r="DD1141" s="230" t="str">
        <f t="shared" si="198"/>
        <v/>
      </c>
      <c r="DE1141" s="273">
        <f t="shared" si="199"/>
        <v>0</v>
      </c>
      <c r="DF1141" s="14">
        <f t="shared" si="200"/>
        <v>0</v>
      </c>
      <c r="DG1141" s="148" t="str">
        <f t="shared" si="201"/>
        <v/>
      </c>
      <c r="DH1141" s="148" t="str">
        <f t="shared" si="202"/>
        <v/>
      </c>
      <c r="DI1141" s="273" t="str">
        <f t="shared" si="203"/>
        <v/>
      </c>
      <c r="DJ1141" s="264" t="str">
        <f t="shared" si="204"/>
        <v/>
      </c>
      <c r="DK1141" s="195"/>
      <c r="DL1141" s="14" t="str">
        <f>IFERROR(#REF!-AP1141,"")</f>
        <v/>
      </c>
      <c r="DM1141" s="195"/>
      <c r="DN1141" s="274" t="str">
        <f>IFERROR(#REF!-M1141,"")</f>
        <v/>
      </c>
      <c r="DO1141" s="186" t="e">
        <f>IF(#REF!&gt;AQ1141,0,1)</f>
        <v>#REF!</v>
      </c>
      <c r="DP1141" s="186">
        <f t="shared" si="205"/>
        <v>1</v>
      </c>
      <c r="DQ1141" s="186">
        <f t="shared" si="206"/>
        <v>1</v>
      </c>
    </row>
    <row r="1142" spans="1:121" ht="20.25" hidden="1" customHeight="1" x14ac:dyDescent="0.2">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193"/>
        <v/>
      </c>
      <c r="AO1142" s="271" t="str">
        <f t="shared" si="194"/>
        <v/>
      </c>
      <c r="AP1142" s="218"/>
      <c r="AQ1142" s="219"/>
      <c r="AR1142" s="217" t="str">
        <f t="shared" si="195"/>
        <v/>
      </c>
      <c r="AS1142" s="217" t="str">
        <f t="shared" si="196"/>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217"/>
      <c r="CA1142" s="217"/>
      <c r="CB1142" s="217"/>
      <c r="CC1142" s="217"/>
      <c r="CD1142" s="217"/>
      <c r="CE1142" s="217"/>
      <c r="CF1142" s="186"/>
      <c r="CG1142" s="186" t="str">
        <f t="shared" si="197"/>
        <v/>
      </c>
      <c r="CH1142" s="101"/>
      <c r="CI1142" s="101"/>
      <c r="CJ1142" s="101"/>
      <c r="CK1142" s="101"/>
      <c r="CL1142" s="101"/>
      <c r="CM1142" s="101"/>
      <c r="CN1142" s="101"/>
      <c r="CO1142" s="101"/>
      <c r="CP1142" s="220" t="str">
        <f>IFERROR(ROUND((SUM(#REF!)),0),"")</f>
        <v/>
      </c>
      <c r="CQ1142" s="216"/>
      <c r="CR1142" s="222"/>
      <c r="CS1142" s="198"/>
      <c r="CT1142" s="198"/>
      <c r="CU1142" s="198"/>
      <c r="CV1142" s="198"/>
      <c r="CW1142" s="222"/>
      <c r="CX1142" s="272"/>
      <c r="CY1142" s="272"/>
      <c r="CZ1142" s="272"/>
      <c r="DA1142" s="272"/>
      <c r="DB1142" s="272"/>
      <c r="DC1142" s="272"/>
      <c r="DD1142" s="230" t="str">
        <f t="shared" si="198"/>
        <v/>
      </c>
      <c r="DE1142" s="273">
        <f t="shared" si="199"/>
        <v>0</v>
      </c>
      <c r="DF1142" s="14">
        <f t="shared" si="200"/>
        <v>0</v>
      </c>
      <c r="DG1142" s="148" t="str">
        <f t="shared" si="201"/>
        <v/>
      </c>
      <c r="DH1142" s="148" t="str">
        <f t="shared" si="202"/>
        <v/>
      </c>
      <c r="DI1142" s="273" t="str">
        <f t="shared" si="203"/>
        <v/>
      </c>
      <c r="DJ1142" s="264" t="str">
        <f t="shared" si="204"/>
        <v/>
      </c>
      <c r="DK1142" s="195"/>
      <c r="DL1142" s="14" t="str">
        <f>IFERROR(#REF!-AP1142,"")</f>
        <v/>
      </c>
      <c r="DM1142" s="195"/>
      <c r="DN1142" s="274" t="str">
        <f>IFERROR(#REF!-M1142,"")</f>
        <v/>
      </c>
      <c r="DO1142" s="186" t="e">
        <f>IF(#REF!&gt;AQ1142,0,1)</f>
        <v>#REF!</v>
      </c>
      <c r="DP1142" s="186">
        <f t="shared" si="205"/>
        <v>1</v>
      </c>
      <c r="DQ1142" s="186">
        <f t="shared" si="206"/>
        <v>1</v>
      </c>
    </row>
    <row r="1143" spans="1:121" ht="20.25" hidden="1" customHeight="1" x14ac:dyDescent="0.2">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193"/>
        <v/>
      </c>
      <c r="AO1143" s="271" t="str">
        <f t="shared" si="194"/>
        <v/>
      </c>
      <c r="AP1143" s="218"/>
      <c r="AQ1143" s="219"/>
      <c r="AR1143" s="217" t="str">
        <f t="shared" si="195"/>
        <v/>
      </c>
      <c r="AS1143" s="217" t="str">
        <f t="shared" si="196"/>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217"/>
      <c r="CA1143" s="217"/>
      <c r="CB1143" s="217"/>
      <c r="CC1143" s="217"/>
      <c r="CD1143" s="217"/>
      <c r="CE1143" s="217"/>
      <c r="CF1143" s="186"/>
      <c r="CG1143" s="186" t="str">
        <f t="shared" si="197"/>
        <v/>
      </c>
      <c r="CH1143" s="101"/>
      <c r="CI1143" s="101"/>
      <c r="CJ1143" s="101"/>
      <c r="CK1143" s="101"/>
      <c r="CL1143" s="101"/>
      <c r="CM1143" s="101"/>
      <c r="CN1143" s="101"/>
      <c r="CO1143" s="101"/>
      <c r="CP1143" s="220" t="str">
        <f>IFERROR(ROUND((SUM(#REF!)),0),"")</f>
        <v/>
      </c>
      <c r="CQ1143" s="216"/>
      <c r="CR1143" s="222"/>
      <c r="CS1143" s="198"/>
      <c r="CT1143" s="198"/>
      <c r="CU1143" s="198"/>
      <c r="CV1143" s="198"/>
      <c r="CW1143" s="222"/>
      <c r="CX1143" s="272"/>
      <c r="CY1143" s="272"/>
      <c r="CZ1143" s="272"/>
      <c r="DA1143" s="272"/>
      <c r="DB1143" s="272"/>
      <c r="DC1143" s="272"/>
      <c r="DD1143" s="230" t="str">
        <f t="shared" si="198"/>
        <v/>
      </c>
      <c r="DE1143" s="273">
        <f t="shared" si="199"/>
        <v>0</v>
      </c>
      <c r="DF1143" s="14">
        <f t="shared" si="200"/>
        <v>0</v>
      </c>
      <c r="DG1143" s="148" t="str">
        <f t="shared" si="201"/>
        <v/>
      </c>
      <c r="DH1143" s="148" t="str">
        <f t="shared" si="202"/>
        <v/>
      </c>
      <c r="DI1143" s="273" t="str">
        <f t="shared" si="203"/>
        <v/>
      </c>
      <c r="DJ1143" s="264" t="str">
        <f t="shared" si="204"/>
        <v/>
      </c>
      <c r="DK1143" s="195"/>
      <c r="DL1143" s="14" t="str">
        <f>IFERROR(#REF!-AP1143,"")</f>
        <v/>
      </c>
      <c r="DM1143" s="195"/>
      <c r="DN1143" s="274" t="str">
        <f>IFERROR(#REF!-M1143,"")</f>
        <v/>
      </c>
      <c r="DO1143" s="186" t="e">
        <f>IF(#REF!&gt;AQ1143,0,1)</f>
        <v>#REF!</v>
      </c>
      <c r="DP1143" s="186">
        <f t="shared" si="205"/>
        <v>1</v>
      </c>
      <c r="DQ1143" s="186">
        <f t="shared" si="206"/>
        <v>1</v>
      </c>
    </row>
    <row r="1144" spans="1:121" ht="20.25" hidden="1" customHeight="1" x14ac:dyDescent="0.2">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ref="AN1144:AN1207" si="207">IFERROR(ROUND(AVERAGE(P1144:T1144,AB1144:AF1144),0),"")</f>
        <v/>
      </c>
      <c r="AO1144" s="271" t="str">
        <f t="shared" ref="AO1144:AO1207" si="208">IFERROR(ROUND(AVERAGE(U1144:Y1144,AG1144:AK1144),0),"")</f>
        <v/>
      </c>
      <c r="AP1144" s="218"/>
      <c r="AQ1144" s="219"/>
      <c r="AR1144" s="217" t="str">
        <f t="shared" ref="AR1144:AR1207" si="209">IFERROR(ROUND((3600/AS1144*K1144),0),"")</f>
        <v/>
      </c>
      <c r="AS1144" s="217" t="str">
        <f t="shared" ref="AS1144:AS1207" si="210">IFERROR(ROUND(AVERAGE(Z1144:AA1144,AL1144:AM1144),0),"")</f>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217"/>
      <c r="CA1144" s="217"/>
      <c r="CB1144" s="217"/>
      <c r="CC1144" s="217"/>
      <c r="CD1144" s="217"/>
      <c r="CE1144" s="217"/>
      <c r="CF1144" s="186"/>
      <c r="CG1144" s="186" t="str">
        <f t="shared" ref="CG1144:CG1207" si="211">IFERROR(ROUND(STDEV(AO1144,M1144),1),"")</f>
        <v/>
      </c>
      <c r="CH1144" s="101"/>
      <c r="CI1144" s="101"/>
      <c r="CJ1144" s="101"/>
      <c r="CK1144" s="101"/>
      <c r="CL1144" s="101"/>
      <c r="CM1144" s="101"/>
      <c r="CN1144" s="101"/>
      <c r="CO1144" s="101"/>
      <c r="CP1144" s="220" t="str">
        <f>IFERROR(ROUND((SUM(#REF!)),0),"")</f>
        <v/>
      </c>
      <c r="CQ1144" s="216"/>
      <c r="CR1144" s="222"/>
      <c r="CS1144" s="198"/>
      <c r="CT1144" s="198"/>
      <c r="CU1144" s="198"/>
      <c r="CV1144" s="198"/>
      <c r="CW1144" s="222"/>
      <c r="CX1144" s="272"/>
      <c r="CY1144" s="272"/>
      <c r="CZ1144" s="272"/>
      <c r="DA1144" s="272"/>
      <c r="DB1144" s="272"/>
      <c r="DC1144" s="272"/>
      <c r="DD1144" s="230" t="str">
        <f t="shared" si="198"/>
        <v/>
      </c>
      <c r="DE1144" s="273">
        <f t="shared" si="199"/>
        <v>0</v>
      </c>
      <c r="DF1144" s="14">
        <f t="shared" si="200"/>
        <v>0</v>
      </c>
      <c r="DG1144" s="148" t="str">
        <f t="shared" si="201"/>
        <v/>
      </c>
      <c r="DH1144" s="148" t="str">
        <f t="shared" si="202"/>
        <v/>
      </c>
      <c r="DI1144" s="273" t="str">
        <f t="shared" si="203"/>
        <v/>
      </c>
      <c r="DJ1144" s="264" t="str">
        <f t="shared" si="204"/>
        <v/>
      </c>
      <c r="DK1144" s="195"/>
      <c r="DL1144" s="14" t="str">
        <f>IFERROR(#REF!-AP1144,"")</f>
        <v/>
      </c>
      <c r="DM1144" s="195"/>
      <c r="DN1144" s="274" t="str">
        <f>IFERROR(#REF!-M1144,"")</f>
        <v/>
      </c>
      <c r="DO1144" s="186" t="e">
        <f>IF(#REF!&gt;AQ1144,0,1)</f>
        <v>#REF!</v>
      </c>
      <c r="DP1144" s="186">
        <f t="shared" si="205"/>
        <v>1</v>
      </c>
      <c r="DQ1144" s="186">
        <f t="shared" si="206"/>
        <v>1</v>
      </c>
    </row>
    <row r="1145" spans="1:121" ht="20.25" hidden="1" customHeight="1" x14ac:dyDescent="0.2">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07"/>
        <v/>
      </c>
      <c r="AO1145" s="271" t="str">
        <f t="shared" si="208"/>
        <v/>
      </c>
      <c r="AP1145" s="218"/>
      <c r="AQ1145" s="219"/>
      <c r="AR1145" s="217" t="str">
        <f t="shared" si="209"/>
        <v/>
      </c>
      <c r="AS1145" s="217" t="str">
        <f t="shared" si="210"/>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217"/>
      <c r="CA1145" s="217"/>
      <c r="CB1145" s="217"/>
      <c r="CC1145" s="217"/>
      <c r="CD1145" s="217"/>
      <c r="CE1145" s="217"/>
      <c r="CF1145" s="186"/>
      <c r="CG1145" s="186" t="str">
        <f t="shared" si="211"/>
        <v/>
      </c>
      <c r="CH1145" s="101"/>
      <c r="CI1145" s="101"/>
      <c r="CJ1145" s="101"/>
      <c r="CK1145" s="101"/>
      <c r="CL1145" s="101"/>
      <c r="CM1145" s="101"/>
      <c r="CN1145" s="101"/>
      <c r="CO1145" s="101"/>
      <c r="CP1145" s="220" t="str">
        <f>IFERROR(ROUND((SUM(#REF!)),0),"")</f>
        <v/>
      </c>
      <c r="CQ1145" s="216"/>
      <c r="CR1145" s="222"/>
      <c r="CS1145" s="198"/>
      <c r="CT1145" s="198"/>
      <c r="CU1145" s="198"/>
      <c r="CV1145" s="198"/>
      <c r="CW1145" s="222"/>
      <c r="CX1145" s="272"/>
      <c r="CY1145" s="272"/>
      <c r="CZ1145" s="272"/>
      <c r="DA1145" s="272"/>
      <c r="DB1145" s="272"/>
      <c r="DC1145" s="272"/>
      <c r="DD1145" s="230" t="str">
        <f t="shared" si="198"/>
        <v/>
      </c>
      <c r="DE1145" s="273">
        <f t="shared" si="199"/>
        <v>0</v>
      </c>
      <c r="DF1145" s="14">
        <f t="shared" si="200"/>
        <v>0</v>
      </c>
      <c r="DG1145" s="148" t="str">
        <f t="shared" si="201"/>
        <v/>
      </c>
      <c r="DH1145" s="148" t="str">
        <f t="shared" si="202"/>
        <v/>
      </c>
      <c r="DI1145" s="273" t="str">
        <f t="shared" si="203"/>
        <v/>
      </c>
      <c r="DJ1145" s="264" t="str">
        <f t="shared" si="204"/>
        <v/>
      </c>
      <c r="DK1145" s="195"/>
      <c r="DL1145" s="14" t="str">
        <f>IFERROR(#REF!-AP1145,"")</f>
        <v/>
      </c>
      <c r="DM1145" s="195"/>
      <c r="DN1145" s="274" t="str">
        <f>IFERROR(#REF!-M1145,"")</f>
        <v/>
      </c>
      <c r="DO1145" s="186" t="e">
        <f>IF(#REF!&gt;AQ1145,0,1)</f>
        <v>#REF!</v>
      </c>
      <c r="DP1145" s="186">
        <f t="shared" si="205"/>
        <v>1</v>
      </c>
      <c r="DQ1145" s="186">
        <f t="shared" si="206"/>
        <v>1</v>
      </c>
    </row>
    <row r="1146" spans="1:121" ht="20.25" hidden="1" customHeight="1" x14ac:dyDescent="0.2">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07"/>
        <v/>
      </c>
      <c r="AO1146" s="271" t="str">
        <f t="shared" si="208"/>
        <v/>
      </c>
      <c r="AP1146" s="218"/>
      <c r="AQ1146" s="219"/>
      <c r="AR1146" s="217" t="str">
        <f t="shared" si="209"/>
        <v/>
      </c>
      <c r="AS1146" s="217" t="str">
        <f t="shared" si="210"/>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217"/>
      <c r="CA1146" s="217"/>
      <c r="CB1146" s="217"/>
      <c r="CC1146" s="217"/>
      <c r="CD1146" s="217"/>
      <c r="CE1146" s="217"/>
      <c r="CF1146" s="186"/>
      <c r="CG1146" s="186" t="str">
        <f t="shared" si="211"/>
        <v/>
      </c>
      <c r="CH1146" s="101"/>
      <c r="CI1146" s="101"/>
      <c r="CJ1146" s="101"/>
      <c r="CK1146" s="101"/>
      <c r="CL1146" s="101"/>
      <c r="CM1146" s="101"/>
      <c r="CN1146" s="101"/>
      <c r="CO1146" s="101"/>
      <c r="CP1146" s="220" t="str">
        <f>IFERROR(ROUND((SUM(#REF!)),0),"")</f>
        <v/>
      </c>
      <c r="CQ1146" s="216"/>
      <c r="CR1146" s="222"/>
      <c r="CS1146" s="198"/>
      <c r="CT1146" s="198"/>
      <c r="CU1146" s="198"/>
      <c r="CV1146" s="198"/>
      <c r="CW1146" s="222"/>
      <c r="CX1146" s="272"/>
      <c r="CY1146" s="272"/>
      <c r="CZ1146" s="272"/>
      <c r="DA1146" s="272"/>
      <c r="DB1146" s="272"/>
      <c r="DC1146" s="272"/>
      <c r="DD1146" s="230" t="str">
        <f t="shared" si="198"/>
        <v/>
      </c>
      <c r="DE1146" s="273">
        <f t="shared" si="199"/>
        <v>0</v>
      </c>
      <c r="DF1146" s="14">
        <f t="shared" si="200"/>
        <v>0</v>
      </c>
      <c r="DG1146" s="148" t="str">
        <f t="shared" si="201"/>
        <v/>
      </c>
      <c r="DH1146" s="148" t="str">
        <f t="shared" si="202"/>
        <v/>
      </c>
      <c r="DI1146" s="273" t="str">
        <f t="shared" si="203"/>
        <v/>
      </c>
      <c r="DJ1146" s="264" t="str">
        <f t="shared" si="204"/>
        <v/>
      </c>
      <c r="DK1146" s="195"/>
      <c r="DL1146" s="14" t="str">
        <f>IFERROR(#REF!-AP1146,"")</f>
        <v/>
      </c>
      <c r="DM1146" s="195"/>
      <c r="DN1146" s="274" t="str">
        <f>IFERROR(#REF!-M1146,"")</f>
        <v/>
      </c>
      <c r="DO1146" s="186" t="e">
        <f>IF(#REF!&gt;AQ1146,0,1)</f>
        <v>#REF!</v>
      </c>
      <c r="DP1146" s="186">
        <f t="shared" si="205"/>
        <v>1</v>
      </c>
      <c r="DQ1146" s="186">
        <f t="shared" si="206"/>
        <v>1</v>
      </c>
    </row>
    <row r="1147" spans="1:121" ht="20.25" hidden="1" customHeight="1" x14ac:dyDescent="0.2">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07"/>
        <v/>
      </c>
      <c r="AO1147" s="271" t="str">
        <f t="shared" si="208"/>
        <v/>
      </c>
      <c r="AP1147" s="218"/>
      <c r="AQ1147" s="219"/>
      <c r="AR1147" s="217" t="str">
        <f t="shared" si="209"/>
        <v/>
      </c>
      <c r="AS1147" s="217" t="str">
        <f t="shared" si="210"/>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217"/>
      <c r="CA1147" s="217"/>
      <c r="CB1147" s="217"/>
      <c r="CC1147" s="217"/>
      <c r="CD1147" s="217"/>
      <c r="CE1147" s="217"/>
      <c r="CF1147" s="186"/>
      <c r="CG1147" s="186" t="str">
        <f t="shared" si="211"/>
        <v/>
      </c>
      <c r="CH1147" s="101"/>
      <c r="CI1147" s="101"/>
      <c r="CJ1147" s="101"/>
      <c r="CK1147" s="101"/>
      <c r="CL1147" s="101"/>
      <c r="CM1147" s="101"/>
      <c r="CN1147" s="101"/>
      <c r="CO1147" s="101"/>
      <c r="CP1147" s="220" t="str">
        <f>IFERROR(ROUND((SUM(#REF!)),0),"")</f>
        <v/>
      </c>
      <c r="CQ1147" s="216"/>
      <c r="CR1147" s="222"/>
      <c r="CS1147" s="198"/>
      <c r="CT1147" s="198"/>
      <c r="CU1147" s="198"/>
      <c r="CV1147" s="198"/>
      <c r="CW1147" s="222"/>
      <c r="CX1147" s="272"/>
      <c r="CY1147" s="272"/>
      <c r="CZ1147" s="272"/>
      <c r="DA1147" s="272"/>
      <c r="DB1147" s="272"/>
      <c r="DC1147" s="272"/>
      <c r="DD1147" s="230" t="str">
        <f t="shared" si="198"/>
        <v/>
      </c>
      <c r="DE1147" s="273">
        <f t="shared" si="199"/>
        <v>0</v>
      </c>
      <c r="DF1147" s="14">
        <f t="shared" si="200"/>
        <v>0</v>
      </c>
      <c r="DG1147" s="148" t="str">
        <f t="shared" si="201"/>
        <v/>
      </c>
      <c r="DH1147" s="148" t="str">
        <f t="shared" si="202"/>
        <v/>
      </c>
      <c r="DI1147" s="273" t="str">
        <f t="shared" si="203"/>
        <v/>
      </c>
      <c r="DJ1147" s="264" t="str">
        <f t="shared" si="204"/>
        <v/>
      </c>
      <c r="DK1147" s="195"/>
      <c r="DL1147" s="14" t="str">
        <f>IFERROR(#REF!-AP1147,"")</f>
        <v/>
      </c>
      <c r="DM1147" s="195"/>
      <c r="DN1147" s="274" t="str">
        <f>IFERROR(#REF!-M1147,"")</f>
        <v/>
      </c>
      <c r="DO1147" s="186" t="e">
        <f>IF(#REF!&gt;AQ1147,0,1)</f>
        <v>#REF!</v>
      </c>
      <c r="DP1147" s="186">
        <f t="shared" si="205"/>
        <v>1</v>
      </c>
      <c r="DQ1147" s="186">
        <f t="shared" si="206"/>
        <v>1</v>
      </c>
    </row>
    <row r="1148" spans="1:121" ht="20.25" hidden="1" customHeight="1" x14ac:dyDescent="0.2">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07"/>
        <v/>
      </c>
      <c r="AO1148" s="271" t="str">
        <f t="shared" si="208"/>
        <v/>
      </c>
      <c r="AP1148" s="218"/>
      <c r="AQ1148" s="219"/>
      <c r="AR1148" s="217" t="str">
        <f t="shared" si="209"/>
        <v/>
      </c>
      <c r="AS1148" s="217" t="str">
        <f t="shared" si="210"/>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217"/>
      <c r="CA1148" s="217"/>
      <c r="CB1148" s="217"/>
      <c r="CC1148" s="217"/>
      <c r="CD1148" s="217"/>
      <c r="CE1148" s="217"/>
      <c r="CF1148" s="186"/>
      <c r="CG1148" s="186" t="str">
        <f t="shared" si="211"/>
        <v/>
      </c>
      <c r="CH1148" s="101"/>
      <c r="CI1148" s="101"/>
      <c r="CJ1148" s="101"/>
      <c r="CK1148" s="101"/>
      <c r="CL1148" s="101"/>
      <c r="CM1148" s="101"/>
      <c r="CN1148" s="101"/>
      <c r="CO1148" s="101"/>
      <c r="CP1148" s="220" t="str">
        <f>IFERROR(ROUND((SUM(#REF!)),0),"")</f>
        <v/>
      </c>
      <c r="CQ1148" s="216"/>
      <c r="CR1148" s="222"/>
      <c r="CS1148" s="198"/>
      <c r="CT1148" s="198"/>
      <c r="CU1148" s="198"/>
      <c r="CV1148" s="198"/>
      <c r="CW1148" s="222"/>
      <c r="CX1148" s="272"/>
      <c r="CY1148" s="272"/>
      <c r="CZ1148" s="272"/>
      <c r="DA1148" s="272"/>
      <c r="DB1148" s="272"/>
      <c r="DC1148" s="272"/>
      <c r="DD1148" s="230" t="str">
        <f t="shared" si="198"/>
        <v/>
      </c>
      <c r="DE1148" s="273">
        <f t="shared" si="199"/>
        <v>0</v>
      </c>
      <c r="DF1148" s="14">
        <f t="shared" si="200"/>
        <v>0</v>
      </c>
      <c r="DG1148" s="148" t="str">
        <f t="shared" si="201"/>
        <v/>
      </c>
      <c r="DH1148" s="148" t="str">
        <f t="shared" si="202"/>
        <v/>
      </c>
      <c r="DI1148" s="273" t="str">
        <f t="shared" si="203"/>
        <v/>
      </c>
      <c r="DJ1148" s="264" t="str">
        <f t="shared" si="204"/>
        <v/>
      </c>
      <c r="DK1148" s="195"/>
      <c r="DL1148" s="14" t="str">
        <f>IFERROR(#REF!-AP1148,"")</f>
        <v/>
      </c>
      <c r="DM1148" s="195"/>
      <c r="DN1148" s="274" t="str">
        <f>IFERROR(#REF!-M1148,"")</f>
        <v/>
      </c>
      <c r="DO1148" s="186" t="e">
        <f>IF(#REF!&gt;AQ1148,0,1)</f>
        <v>#REF!</v>
      </c>
      <c r="DP1148" s="186">
        <f t="shared" si="205"/>
        <v>1</v>
      </c>
      <c r="DQ1148" s="186">
        <f t="shared" si="206"/>
        <v>1</v>
      </c>
    </row>
    <row r="1149" spans="1:121" ht="20.25" hidden="1" customHeight="1" x14ac:dyDescent="0.2">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07"/>
        <v/>
      </c>
      <c r="AO1149" s="271" t="str">
        <f t="shared" si="208"/>
        <v/>
      </c>
      <c r="AP1149" s="218"/>
      <c r="AQ1149" s="219"/>
      <c r="AR1149" s="217" t="str">
        <f t="shared" si="209"/>
        <v/>
      </c>
      <c r="AS1149" s="217" t="str">
        <f t="shared" si="210"/>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217"/>
      <c r="CA1149" s="217"/>
      <c r="CB1149" s="217"/>
      <c r="CC1149" s="217"/>
      <c r="CD1149" s="217"/>
      <c r="CE1149" s="217"/>
      <c r="CF1149" s="186"/>
      <c r="CG1149" s="186" t="str">
        <f t="shared" si="211"/>
        <v/>
      </c>
      <c r="CH1149" s="101"/>
      <c r="CI1149" s="101"/>
      <c r="CJ1149" s="101"/>
      <c r="CK1149" s="101"/>
      <c r="CL1149" s="101"/>
      <c r="CM1149" s="101"/>
      <c r="CN1149" s="101"/>
      <c r="CO1149" s="101"/>
      <c r="CP1149" s="220" t="str">
        <f>IFERROR(ROUND((SUM(#REF!)),0),"")</f>
        <v/>
      </c>
      <c r="CQ1149" s="216"/>
      <c r="CR1149" s="222"/>
      <c r="CS1149" s="198"/>
      <c r="CT1149" s="198"/>
      <c r="CU1149" s="198"/>
      <c r="CV1149" s="198"/>
      <c r="CW1149" s="222"/>
      <c r="CX1149" s="272"/>
      <c r="CY1149" s="272"/>
      <c r="CZ1149" s="272"/>
      <c r="DA1149" s="272"/>
      <c r="DB1149" s="272"/>
      <c r="DC1149" s="272"/>
      <c r="DD1149" s="230" t="str">
        <f t="shared" si="198"/>
        <v/>
      </c>
      <c r="DE1149" s="273">
        <f t="shared" si="199"/>
        <v>0</v>
      </c>
      <c r="DF1149" s="14">
        <f t="shared" si="200"/>
        <v>0</v>
      </c>
      <c r="DG1149" s="148" t="str">
        <f t="shared" si="201"/>
        <v/>
      </c>
      <c r="DH1149" s="148" t="str">
        <f t="shared" si="202"/>
        <v/>
      </c>
      <c r="DI1149" s="273" t="str">
        <f t="shared" si="203"/>
        <v/>
      </c>
      <c r="DJ1149" s="264" t="str">
        <f t="shared" si="204"/>
        <v/>
      </c>
      <c r="DK1149" s="195"/>
      <c r="DL1149" s="14" t="str">
        <f>IFERROR(#REF!-AP1149,"")</f>
        <v/>
      </c>
      <c r="DM1149" s="195"/>
      <c r="DN1149" s="274" t="str">
        <f>IFERROR(#REF!-M1149,"")</f>
        <v/>
      </c>
      <c r="DO1149" s="186" t="e">
        <f>IF(#REF!&gt;AQ1149,0,1)</f>
        <v>#REF!</v>
      </c>
      <c r="DP1149" s="186">
        <f t="shared" si="205"/>
        <v>1</v>
      </c>
      <c r="DQ1149" s="186">
        <f t="shared" si="206"/>
        <v>1</v>
      </c>
    </row>
    <row r="1150" spans="1:121" ht="20.25" hidden="1" customHeight="1" x14ac:dyDescent="0.2">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07"/>
        <v/>
      </c>
      <c r="AO1150" s="271" t="str">
        <f t="shared" si="208"/>
        <v/>
      </c>
      <c r="AP1150" s="218"/>
      <c r="AQ1150" s="219"/>
      <c r="AR1150" s="217" t="str">
        <f t="shared" si="209"/>
        <v/>
      </c>
      <c r="AS1150" s="217" t="str">
        <f t="shared" si="210"/>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217"/>
      <c r="CA1150" s="217"/>
      <c r="CB1150" s="217"/>
      <c r="CC1150" s="217"/>
      <c r="CD1150" s="217"/>
      <c r="CE1150" s="217"/>
      <c r="CF1150" s="186"/>
      <c r="CG1150" s="186" t="str">
        <f t="shared" si="211"/>
        <v/>
      </c>
      <c r="CH1150" s="101"/>
      <c r="CI1150" s="101"/>
      <c r="CJ1150" s="101"/>
      <c r="CK1150" s="101"/>
      <c r="CL1150" s="101"/>
      <c r="CM1150" s="101"/>
      <c r="CN1150" s="101"/>
      <c r="CO1150" s="101"/>
      <c r="CP1150" s="220" t="str">
        <f>IFERROR(ROUND((SUM(#REF!)),0),"")</f>
        <v/>
      </c>
      <c r="CQ1150" s="216"/>
      <c r="CR1150" s="222"/>
      <c r="CS1150" s="198"/>
      <c r="CT1150" s="198"/>
      <c r="CU1150" s="198"/>
      <c r="CV1150" s="198"/>
      <c r="CW1150" s="222"/>
      <c r="CX1150" s="272"/>
      <c r="CY1150" s="272"/>
      <c r="CZ1150" s="272"/>
      <c r="DA1150" s="272"/>
      <c r="DB1150" s="272"/>
      <c r="DC1150" s="272"/>
      <c r="DD1150" s="230" t="str">
        <f t="shared" si="198"/>
        <v/>
      </c>
      <c r="DE1150" s="273">
        <f t="shared" si="199"/>
        <v>0</v>
      </c>
      <c r="DF1150" s="14">
        <f t="shared" si="200"/>
        <v>0</v>
      </c>
      <c r="DG1150" s="148" t="str">
        <f t="shared" si="201"/>
        <v/>
      </c>
      <c r="DH1150" s="148" t="str">
        <f t="shared" si="202"/>
        <v/>
      </c>
      <c r="DI1150" s="273" t="str">
        <f t="shared" si="203"/>
        <v/>
      </c>
      <c r="DJ1150" s="264" t="str">
        <f t="shared" si="204"/>
        <v/>
      </c>
      <c r="DK1150" s="195"/>
      <c r="DL1150" s="14" t="str">
        <f>IFERROR(#REF!-AP1150,"")</f>
        <v/>
      </c>
      <c r="DM1150" s="195"/>
      <c r="DN1150" s="274" t="str">
        <f>IFERROR(#REF!-M1150,"")</f>
        <v/>
      </c>
      <c r="DO1150" s="186" t="e">
        <f>IF(#REF!&gt;AQ1150,0,1)</f>
        <v>#REF!</v>
      </c>
      <c r="DP1150" s="186">
        <f t="shared" si="205"/>
        <v>1</v>
      </c>
      <c r="DQ1150" s="186">
        <f t="shared" si="206"/>
        <v>1</v>
      </c>
    </row>
    <row r="1151" spans="1:121" ht="20.25" hidden="1" customHeight="1" x14ac:dyDescent="0.2">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07"/>
        <v/>
      </c>
      <c r="AO1151" s="271" t="str">
        <f t="shared" si="208"/>
        <v/>
      </c>
      <c r="AP1151" s="218"/>
      <c r="AQ1151" s="219"/>
      <c r="AR1151" s="217" t="str">
        <f t="shared" si="209"/>
        <v/>
      </c>
      <c r="AS1151" s="217" t="str">
        <f t="shared" si="210"/>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217"/>
      <c r="CA1151" s="217"/>
      <c r="CB1151" s="217"/>
      <c r="CC1151" s="217"/>
      <c r="CD1151" s="217"/>
      <c r="CE1151" s="217"/>
      <c r="CF1151" s="186"/>
      <c r="CG1151" s="186" t="str">
        <f t="shared" si="211"/>
        <v/>
      </c>
      <c r="CH1151" s="101"/>
      <c r="CI1151" s="101"/>
      <c r="CJ1151" s="101"/>
      <c r="CK1151" s="101"/>
      <c r="CL1151" s="101"/>
      <c r="CM1151" s="101"/>
      <c r="CN1151" s="101"/>
      <c r="CO1151" s="101"/>
      <c r="CP1151" s="220" t="str">
        <f>IFERROR(ROUND((SUM(#REF!)),0),"")</f>
        <v/>
      </c>
      <c r="CQ1151" s="216"/>
      <c r="CR1151" s="222"/>
      <c r="CS1151" s="198"/>
      <c r="CT1151" s="198"/>
      <c r="CU1151" s="198"/>
      <c r="CV1151" s="198"/>
      <c r="CW1151" s="222"/>
      <c r="CX1151" s="272"/>
      <c r="CY1151" s="272"/>
      <c r="CZ1151" s="272"/>
      <c r="DA1151" s="272"/>
      <c r="DB1151" s="272"/>
      <c r="DC1151" s="272"/>
      <c r="DD1151" s="230" t="str">
        <f t="shared" si="198"/>
        <v/>
      </c>
      <c r="DE1151" s="273">
        <f t="shared" si="199"/>
        <v>0</v>
      </c>
      <c r="DF1151" s="14">
        <f t="shared" si="200"/>
        <v>0</v>
      </c>
      <c r="DG1151" s="148" t="str">
        <f t="shared" si="201"/>
        <v/>
      </c>
      <c r="DH1151" s="148" t="str">
        <f t="shared" si="202"/>
        <v/>
      </c>
      <c r="DI1151" s="273" t="str">
        <f t="shared" si="203"/>
        <v/>
      </c>
      <c r="DJ1151" s="264" t="str">
        <f t="shared" si="204"/>
        <v/>
      </c>
      <c r="DK1151" s="195"/>
      <c r="DL1151" s="14" t="str">
        <f>IFERROR(#REF!-AP1151,"")</f>
        <v/>
      </c>
      <c r="DM1151" s="195"/>
      <c r="DN1151" s="274" t="str">
        <f>IFERROR(#REF!-M1151,"")</f>
        <v/>
      </c>
      <c r="DO1151" s="186" t="e">
        <f>IF(#REF!&gt;AQ1151,0,1)</f>
        <v>#REF!</v>
      </c>
      <c r="DP1151" s="186">
        <f t="shared" si="205"/>
        <v>1</v>
      </c>
      <c r="DQ1151" s="186">
        <f t="shared" si="206"/>
        <v>1</v>
      </c>
    </row>
    <row r="1152" spans="1:121" ht="20.25" hidden="1" customHeight="1" x14ac:dyDescent="0.2">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07"/>
        <v/>
      </c>
      <c r="AO1152" s="271" t="str">
        <f t="shared" si="208"/>
        <v/>
      </c>
      <c r="AP1152" s="218"/>
      <c r="AQ1152" s="219"/>
      <c r="AR1152" s="217" t="str">
        <f t="shared" si="209"/>
        <v/>
      </c>
      <c r="AS1152" s="217" t="str">
        <f t="shared" si="210"/>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217"/>
      <c r="CA1152" s="217"/>
      <c r="CB1152" s="217"/>
      <c r="CC1152" s="217"/>
      <c r="CD1152" s="217"/>
      <c r="CE1152" s="217"/>
      <c r="CF1152" s="186"/>
      <c r="CG1152" s="186" t="str">
        <f t="shared" si="211"/>
        <v/>
      </c>
      <c r="CH1152" s="101"/>
      <c r="CI1152" s="101"/>
      <c r="CJ1152" s="101"/>
      <c r="CK1152" s="101"/>
      <c r="CL1152" s="101"/>
      <c r="CM1152" s="101"/>
      <c r="CN1152" s="101"/>
      <c r="CO1152" s="101"/>
      <c r="CP1152" s="220" t="str">
        <f>IFERROR(ROUND((SUM(#REF!)),0),"")</f>
        <v/>
      </c>
      <c r="CQ1152" s="216"/>
      <c r="CR1152" s="222"/>
      <c r="CS1152" s="198"/>
      <c r="CT1152" s="198"/>
      <c r="CU1152" s="198"/>
      <c r="CV1152" s="198"/>
      <c r="CW1152" s="222"/>
      <c r="CX1152" s="272"/>
      <c r="CY1152" s="272"/>
      <c r="CZ1152" s="272"/>
      <c r="DA1152" s="272"/>
      <c r="DB1152" s="272"/>
      <c r="DC1152" s="272"/>
      <c r="DD1152" s="230" t="str">
        <f t="shared" si="198"/>
        <v/>
      </c>
      <c r="DE1152" s="273">
        <f t="shared" si="199"/>
        <v>0</v>
      </c>
      <c r="DF1152" s="14">
        <f t="shared" si="200"/>
        <v>0</v>
      </c>
      <c r="DG1152" s="148" t="str">
        <f t="shared" si="201"/>
        <v/>
      </c>
      <c r="DH1152" s="148" t="str">
        <f t="shared" si="202"/>
        <v/>
      </c>
      <c r="DI1152" s="273" t="str">
        <f t="shared" si="203"/>
        <v/>
      </c>
      <c r="DJ1152" s="264" t="str">
        <f t="shared" si="204"/>
        <v/>
      </c>
      <c r="DK1152" s="195"/>
      <c r="DL1152" s="14" t="str">
        <f>IFERROR(#REF!-AP1152,"")</f>
        <v/>
      </c>
      <c r="DM1152" s="195"/>
      <c r="DN1152" s="274" t="str">
        <f>IFERROR(#REF!-M1152,"")</f>
        <v/>
      </c>
      <c r="DO1152" s="186" t="e">
        <f>IF(#REF!&gt;AQ1152,0,1)</f>
        <v>#REF!</v>
      </c>
      <c r="DP1152" s="186">
        <f t="shared" si="205"/>
        <v>1</v>
      </c>
      <c r="DQ1152" s="186">
        <f t="shared" si="206"/>
        <v>1</v>
      </c>
    </row>
    <row r="1153" spans="1:121" ht="20.25" hidden="1" customHeight="1" x14ac:dyDescent="0.2">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07"/>
        <v/>
      </c>
      <c r="AO1153" s="271" t="str">
        <f t="shared" si="208"/>
        <v/>
      </c>
      <c r="AP1153" s="218"/>
      <c r="AQ1153" s="219"/>
      <c r="AR1153" s="217" t="str">
        <f t="shared" si="209"/>
        <v/>
      </c>
      <c r="AS1153" s="217" t="str">
        <f t="shared" si="210"/>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217"/>
      <c r="CA1153" s="217"/>
      <c r="CB1153" s="217"/>
      <c r="CC1153" s="217"/>
      <c r="CD1153" s="217"/>
      <c r="CE1153" s="217"/>
      <c r="CF1153" s="186"/>
      <c r="CG1153" s="186" t="str">
        <f t="shared" si="211"/>
        <v/>
      </c>
      <c r="CH1153" s="101"/>
      <c r="CI1153" s="101"/>
      <c r="CJ1153" s="101"/>
      <c r="CK1153" s="101"/>
      <c r="CL1153" s="101"/>
      <c r="CM1153" s="101"/>
      <c r="CN1153" s="101"/>
      <c r="CO1153" s="101"/>
      <c r="CP1153" s="220" t="str">
        <f>IFERROR(ROUND((SUM(#REF!)),0),"")</f>
        <v/>
      </c>
      <c r="CQ1153" s="216"/>
      <c r="CR1153" s="222"/>
      <c r="CS1153" s="198"/>
      <c r="CT1153" s="198"/>
      <c r="CU1153" s="198"/>
      <c r="CV1153" s="198"/>
      <c r="CW1153" s="222"/>
      <c r="CX1153" s="272"/>
      <c r="CY1153" s="272"/>
      <c r="CZ1153" s="272"/>
      <c r="DA1153" s="272"/>
      <c r="DB1153" s="272"/>
      <c r="DC1153" s="272"/>
      <c r="DD1153" s="230" t="str">
        <f t="shared" si="198"/>
        <v/>
      </c>
      <c r="DE1153" s="273">
        <f t="shared" si="199"/>
        <v>0</v>
      </c>
      <c r="DF1153" s="14">
        <f t="shared" si="200"/>
        <v>0</v>
      </c>
      <c r="DG1153" s="148" t="str">
        <f t="shared" si="201"/>
        <v/>
      </c>
      <c r="DH1153" s="148" t="str">
        <f t="shared" si="202"/>
        <v/>
      </c>
      <c r="DI1153" s="273" t="str">
        <f t="shared" si="203"/>
        <v/>
      </c>
      <c r="DJ1153" s="264" t="str">
        <f t="shared" si="204"/>
        <v/>
      </c>
      <c r="DK1153" s="195"/>
      <c r="DL1153" s="14" t="str">
        <f>IFERROR(#REF!-AP1153,"")</f>
        <v/>
      </c>
      <c r="DM1153" s="195"/>
      <c r="DN1153" s="274" t="str">
        <f>IFERROR(#REF!-M1153,"")</f>
        <v/>
      </c>
      <c r="DO1153" s="186" t="e">
        <f>IF(#REF!&gt;AQ1153,0,1)</f>
        <v>#REF!</v>
      </c>
      <c r="DP1153" s="186">
        <f t="shared" si="205"/>
        <v>1</v>
      </c>
      <c r="DQ1153" s="186">
        <f t="shared" si="206"/>
        <v>1</v>
      </c>
    </row>
    <row r="1154" spans="1:121" ht="20.25" hidden="1" customHeight="1" x14ac:dyDescent="0.2">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07"/>
        <v/>
      </c>
      <c r="AO1154" s="271" t="str">
        <f t="shared" si="208"/>
        <v/>
      </c>
      <c r="AP1154" s="218"/>
      <c r="AQ1154" s="219"/>
      <c r="AR1154" s="217" t="str">
        <f t="shared" si="209"/>
        <v/>
      </c>
      <c r="AS1154" s="217" t="str">
        <f t="shared" si="210"/>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217"/>
      <c r="CA1154" s="217"/>
      <c r="CB1154" s="217"/>
      <c r="CC1154" s="217"/>
      <c r="CD1154" s="217"/>
      <c r="CE1154" s="217"/>
      <c r="CF1154" s="186"/>
      <c r="CG1154" s="186" t="str">
        <f t="shared" si="211"/>
        <v/>
      </c>
      <c r="CH1154" s="101"/>
      <c r="CI1154" s="101"/>
      <c r="CJ1154" s="101"/>
      <c r="CK1154" s="101"/>
      <c r="CL1154" s="101"/>
      <c r="CM1154" s="101"/>
      <c r="CN1154" s="101"/>
      <c r="CO1154" s="101"/>
      <c r="CP1154" s="220" t="str">
        <f>IFERROR(ROUND((SUM(#REF!)),0),"")</f>
        <v/>
      </c>
      <c r="CQ1154" s="216"/>
      <c r="CR1154" s="222"/>
      <c r="CS1154" s="198"/>
      <c r="CT1154" s="198"/>
      <c r="CU1154" s="198"/>
      <c r="CV1154" s="198"/>
      <c r="CW1154" s="222"/>
      <c r="CX1154" s="272"/>
      <c r="CY1154" s="272"/>
      <c r="CZ1154" s="272"/>
      <c r="DA1154" s="272"/>
      <c r="DB1154" s="272"/>
      <c r="DC1154" s="272"/>
      <c r="DD1154" s="230" t="str">
        <f t="shared" si="198"/>
        <v/>
      </c>
      <c r="DE1154" s="273">
        <f t="shared" si="199"/>
        <v>0</v>
      </c>
      <c r="DF1154" s="14">
        <f t="shared" si="200"/>
        <v>0</v>
      </c>
      <c r="DG1154" s="148" t="str">
        <f t="shared" si="201"/>
        <v/>
      </c>
      <c r="DH1154" s="148" t="str">
        <f t="shared" si="202"/>
        <v/>
      </c>
      <c r="DI1154" s="273" t="str">
        <f t="shared" si="203"/>
        <v/>
      </c>
      <c r="DJ1154" s="264" t="str">
        <f t="shared" si="204"/>
        <v/>
      </c>
      <c r="DK1154" s="195"/>
      <c r="DL1154" s="14" t="str">
        <f>IFERROR(#REF!-AP1154,"")</f>
        <v/>
      </c>
      <c r="DM1154" s="195"/>
      <c r="DN1154" s="274" t="str">
        <f>IFERROR(#REF!-M1154,"")</f>
        <v/>
      </c>
      <c r="DO1154" s="186" t="e">
        <f>IF(#REF!&gt;AQ1154,0,1)</f>
        <v>#REF!</v>
      </c>
      <c r="DP1154" s="186">
        <f t="shared" si="205"/>
        <v>1</v>
      </c>
      <c r="DQ1154" s="186">
        <f t="shared" si="206"/>
        <v>1</v>
      </c>
    </row>
    <row r="1155" spans="1:121" ht="20.25" hidden="1" customHeight="1" x14ac:dyDescent="0.2">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07"/>
        <v/>
      </c>
      <c r="AO1155" s="271" t="str">
        <f t="shared" si="208"/>
        <v/>
      </c>
      <c r="AP1155" s="218"/>
      <c r="AQ1155" s="219"/>
      <c r="AR1155" s="217" t="str">
        <f t="shared" si="209"/>
        <v/>
      </c>
      <c r="AS1155" s="217" t="str">
        <f t="shared" si="210"/>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217"/>
      <c r="CA1155" s="217"/>
      <c r="CB1155" s="217"/>
      <c r="CC1155" s="217"/>
      <c r="CD1155" s="217"/>
      <c r="CE1155" s="217"/>
      <c r="CF1155" s="186"/>
      <c r="CG1155" s="186" t="str">
        <f t="shared" si="211"/>
        <v/>
      </c>
      <c r="CH1155" s="101"/>
      <c r="CI1155" s="101"/>
      <c r="CJ1155" s="101"/>
      <c r="CK1155" s="101"/>
      <c r="CL1155" s="101"/>
      <c r="CM1155" s="101"/>
      <c r="CN1155" s="101"/>
      <c r="CO1155" s="101"/>
      <c r="CP1155" s="220" t="str">
        <f>IFERROR(ROUND((SUM(#REF!)),0),"")</f>
        <v/>
      </c>
      <c r="CQ1155" s="216"/>
      <c r="CR1155" s="222"/>
      <c r="CS1155" s="198"/>
      <c r="CT1155" s="198"/>
      <c r="CU1155" s="198"/>
      <c r="CV1155" s="198"/>
      <c r="CW1155" s="222"/>
      <c r="CX1155" s="272"/>
      <c r="CY1155" s="272"/>
      <c r="CZ1155" s="272"/>
      <c r="DA1155" s="272"/>
      <c r="DB1155" s="272"/>
      <c r="DC1155" s="272"/>
      <c r="DD1155" s="230" t="str">
        <f t="shared" si="198"/>
        <v/>
      </c>
      <c r="DE1155" s="273">
        <f t="shared" si="199"/>
        <v>0</v>
      </c>
      <c r="DF1155" s="14">
        <f t="shared" si="200"/>
        <v>0</v>
      </c>
      <c r="DG1155" s="148" t="str">
        <f t="shared" si="201"/>
        <v/>
      </c>
      <c r="DH1155" s="148" t="str">
        <f t="shared" si="202"/>
        <v/>
      </c>
      <c r="DI1155" s="273" t="str">
        <f t="shared" si="203"/>
        <v/>
      </c>
      <c r="DJ1155" s="264" t="str">
        <f t="shared" si="204"/>
        <v/>
      </c>
      <c r="DK1155" s="195"/>
      <c r="DL1155" s="14" t="str">
        <f>IFERROR(#REF!-AP1155,"")</f>
        <v/>
      </c>
      <c r="DM1155" s="195"/>
      <c r="DN1155" s="274" t="str">
        <f>IFERROR(#REF!-M1155,"")</f>
        <v/>
      </c>
      <c r="DO1155" s="186" t="e">
        <f>IF(#REF!&gt;AQ1155,0,1)</f>
        <v>#REF!</v>
      </c>
      <c r="DP1155" s="186">
        <f t="shared" si="205"/>
        <v>1</v>
      </c>
      <c r="DQ1155" s="186">
        <f t="shared" si="206"/>
        <v>1</v>
      </c>
    </row>
    <row r="1156" spans="1:121" ht="20.25" hidden="1" customHeight="1" x14ac:dyDescent="0.2">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si="207"/>
        <v/>
      </c>
      <c r="AO1156" s="271" t="str">
        <f t="shared" si="208"/>
        <v/>
      </c>
      <c r="AP1156" s="218"/>
      <c r="AQ1156" s="219"/>
      <c r="AR1156" s="217" t="str">
        <f t="shared" si="209"/>
        <v/>
      </c>
      <c r="AS1156" s="217" t="str">
        <f t="shared" si="210"/>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217"/>
      <c r="CA1156" s="217"/>
      <c r="CB1156" s="217"/>
      <c r="CC1156" s="217"/>
      <c r="CD1156" s="217"/>
      <c r="CE1156" s="217"/>
      <c r="CF1156" s="186"/>
      <c r="CG1156" s="186" t="str">
        <f t="shared" si="211"/>
        <v/>
      </c>
      <c r="CH1156" s="101"/>
      <c r="CI1156" s="101"/>
      <c r="CJ1156" s="101"/>
      <c r="CK1156" s="101"/>
      <c r="CL1156" s="101"/>
      <c r="CM1156" s="101"/>
      <c r="CN1156" s="101"/>
      <c r="CO1156" s="101"/>
      <c r="CP1156" s="220" t="str">
        <f>IFERROR(ROUND((SUM(#REF!)),0),"")</f>
        <v/>
      </c>
      <c r="CQ1156" s="216"/>
      <c r="CR1156" s="222"/>
      <c r="CS1156" s="198"/>
      <c r="CT1156" s="198"/>
      <c r="CU1156" s="198"/>
      <c r="CV1156" s="198"/>
      <c r="CW1156" s="222"/>
      <c r="CX1156" s="272"/>
      <c r="CY1156" s="272"/>
      <c r="CZ1156" s="272"/>
      <c r="DA1156" s="272"/>
      <c r="DB1156" s="272"/>
      <c r="DC1156" s="272"/>
      <c r="DD1156" s="230" t="str">
        <f t="shared" ref="DD1156:DD1219" si="212">IFERROR((AN1156-M1156)/M1156,"")</f>
        <v/>
      </c>
      <c r="DE1156" s="273">
        <f t="shared" ref="DE1156:DE1219" si="213">AV1156+BH1156</f>
        <v>0</v>
      </c>
      <c r="DF1156" s="14">
        <f t="shared" ref="DF1156:DF1219" si="214">SUM(BI1156:BQ1156,AW1156:BE1156)</f>
        <v>0</v>
      </c>
      <c r="DG1156" s="148" t="str">
        <f t="shared" ref="DG1156:DG1219" si="215">IFERROR(ROUND(DF1156/L1156,0),"")</f>
        <v/>
      </c>
      <c r="DH1156" s="148" t="str">
        <f t="shared" ref="DH1156:DH1219" si="216">IFERROR(ROUND(CP1156/AR1156,1),"")</f>
        <v/>
      </c>
      <c r="DI1156" s="273" t="str">
        <f t="shared" ref="DI1156:DI1219" si="217">IFERROR(DE1156+DG1156,"")</f>
        <v/>
      </c>
      <c r="DJ1156" s="264" t="str">
        <f t="shared" ref="DJ1156:DJ1219" si="218">IFERROR(DG1156/DI1156,"")</f>
        <v/>
      </c>
      <c r="DK1156" s="195"/>
      <c r="DL1156" s="14" t="str">
        <f>IFERROR(#REF!-AP1156,"")</f>
        <v/>
      </c>
      <c r="DM1156" s="195"/>
      <c r="DN1156" s="274" t="str">
        <f>IFERROR(#REF!-M1156,"")</f>
        <v/>
      </c>
      <c r="DO1156" s="186" t="e">
        <f>IF(#REF!&gt;AQ1156,0,1)</f>
        <v>#REF!</v>
      </c>
      <c r="DP1156" s="186">
        <f t="shared" ref="DP1156:DP1219" si="219">IF(AO1156&lt;N1156,0,1)</f>
        <v>1</v>
      </c>
      <c r="DQ1156" s="186">
        <f t="shared" ref="DQ1156:DQ1219" si="220">IF(AO1156&gt;O1156,0,1)</f>
        <v>1</v>
      </c>
    </row>
    <row r="1157" spans="1:121" ht="20.25" hidden="1" customHeight="1" x14ac:dyDescent="0.2">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07"/>
        <v/>
      </c>
      <c r="AO1157" s="271" t="str">
        <f t="shared" si="208"/>
        <v/>
      </c>
      <c r="AP1157" s="218"/>
      <c r="AQ1157" s="219"/>
      <c r="AR1157" s="217" t="str">
        <f t="shared" si="209"/>
        <v/>
      </c>
      <c r="AS1157" s="217" t="str">
        <f t="shared" si="210"/>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217"/>
      <c r="CA1157" s="217"/>
      <c r="CB1157" s="217"/>
      <c r="CC1157" s="217"/>
      <c r="CD1157" s="217"/>
      <c r="CE1157" s="217"/>
      <c r="CF1157" s="186"/>
      <c r="CG1157" s="186" t="str">
        <f t="shared" si="211"/>
        <v/>
      </c>
      <c r="CH1157" s="101"/>
      <c r="CI1157" s="101"/>
      <c r="CJ1157" s="101"/>
      <c r="CK1157" s="101"/>
      <c r="CL1157" s="101"/>
      <c r="CM1157" s="101"/>
      <c r="CN1157" s="101"/>
      <c r="CO1157" s="101"/>
      <c r="CP1157" s="220" t="str">
        <f>IFERROR(ROUND((SUM(#REF!)),0),"")</f>
        <v/>
      </c>
      <c r="CQ1157" s="216"/>
      <c r="CR1157" s="222"/>
      <c r="CS1157" s="198"/>
      <c r="CT1157" s="198"/>
      <c r="CU1157" s="198"/>
      <c r="CV1157" s="198"/>
      <c r="CW1157" s="222"/>
      <c r="CX1157" s="272"/>
      <c r="CY1157" s="272"/>
      <c r="CZ1157" s="272"/>
      <c r="DA1157" s="272"/>
      <c r="DB1157" s="272"/>
      <c r="DC1157" s="272"/>
      <c r="DD1157" s="230" t="str">
        <f t="shared" si="212"/>
        <v/>
      </c>
      <c r="DE1157" s="273">
        <f t="shared" si="213"/>
        <v>0</v>
      </c>
      <c r="DF1157" s="14">
        <f t="shared" si="214"/>
        <v>0</v>
      </c>
      <c r="DG1157" s="148" t="str">
        <f t="shared" si="215"/>
        <v/>
      </c>
      <c r="DH1157" s="148" t="str">
        <f t="shared" si="216"/>
        <v/>
      </c>
      <c r="DI1157" s="273" t="str">
        <f t="shared" si="217"/>
        <v/>
      </c>
      <c r="DJ1157" s="264" t="str">
        <f t="shared" si="218"/>
        <v/>
      </c>
      <c r="DK1157" s="195"/>
      <c r="DL1157" s="14" t="str">
        <f>IFERROR(#REF!-AP1157,"")</f>
        <v/>
      </c>
      <c r="DM1157" s="195"/>
      <c r="DN1157" s="274" t="str">
        <f>IFERROR(#REF!-M1157,"")</f>
        <v/>
      </c>
      <c r="DO1157" s="186" t="e">
        <f>IF(#REF!&gt;AQ1157,0,1)</f>
        <v>#REF!</v>
      </c>
      <c r="DP1157" s="186">
        <f t="shared" si="219"/>
        <v>1</v>
      </c>
      <c r="DQ1157" s="186">
        <f t="shared" si="220"/>
        <v>1</v>
      </c>
    </row>
    <row r="1158" spans="1:121" ht="20.25" hidden="1" customHeight="1" x14ac:dyDescent="0.2">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07"/>
        <v/>
      </c>
      <c r="AO1158" s="271" t="str">
        <f t="shared" si="208"/>
        <v/>
      </c>
      <c r="AP1158" s="218"/>
      <c r="AQ1158" s="219"/>
      <c r="AR1158" s="217" t="str">
        <f t="shared" si="209"/>
        <v/>
      </c>
      <c r="AS1158" s="217" t="str">
        <f t="shared" si="210"/>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217"/>
      <c r="CA1158" s="217"/>
      <c r="CB1158" s="217"/>
      <c r="CC1158" s="217"/>
      <c r="CD1158" s="217"/>
      <c r="CE1158" s="217"/>
      <c r="CF1158" s="186"/>
      <c r="CG1158" s="186" t="str">
        <f t="shared" si="211"/>
        <v/>
      </c>
      <c r="CH1158" s="101"/>
      <c r="CI1158" s="101"/>
      <c r="CJ1158" s="101"/>
      <c r="CK1158" s="101"/>
      <c r="CL1158" s="101"/>
      <c r="CM1158" s="101"/>
      <c r="CN1158" s="101"/>
      <c r="CO1158" s="101"/>
      <c r="CP1158" s="220" t="str">
        <f>IFERROR(ROUND((SUM(#REF!)),0),"")</f>
        <v/>
      </c>
      <c r="CQ1158" s="216"/>
      <c r="CR1158" s="222"/>
      <c r="CS1158" s="198"/>
      <c r="CT1158" s="198"/>
      <c r="CU1158" s="198"/>
      <c r="CV1158" s="198"/>
      <c r="CW1158" s="222"/>
      <c r="CX1158" s="272"/>
      <c r="CY1158" s="272"/>
      <c r="CZ1158" s="272"/>
      <c r="DA1158" s="272"/>
      <c r="DB1158" s="272"/>
      <c r="DC1158" s="272"/>
      <c r="DD1158" s="230" t="str">
        <f t="shared" si="212"/>
        <v/>
      </c>
      <c r="DE1158" s="273">
        <f t="shared" si="213"/>
        <v>0</v>
      </c>
      <c r="DF1158" s="14">
        <f t="shared" si="214"/>
        <v>0</v>
      </c>
      <c r="DG1158" s="148" t="str">
        <f t="shared" si="215"/>
        <v/>
      </c>
      <c r="DH1158" s="148" t="str">
        <f t="shared" si="216"/>
        <v/>
      </c>
      <c r="DI1158" s="273" t="str">
        <f t="shared" si="217"/>
        <v/>
      </c>
      <c r="DJ1158" s="264" t="str">
        <f t="shared" si="218"/>
        <v/>
      </c>
      <c r="DK1158" s="195"/>
      <c r="DL1158" s="14" t="str">
        <f>IFERROR(#REF!-AP1158,"")</f>
        <v/>
      </c>
      <c r="DM1158" s="195"/>
      <c r="DN1158" s="274" t="str">
        <f>IFERROR(#REF!-M1158,"")</f>
        <v/>
      </c>
      <c r="DO1158" s="186" t="e">
        <f>IF(#REF!&gt;AQ1158,0,1)</f>
        <v>#REF!</v>
      </c>
      <c r="DP1158" s="186">
        <f t="shared" si="219"/>
        <v>1</v>
      </c>
      <c r="DQ1158" s="186">
        <f t="shared" si="220"/>
        <v>1</v>
      </c>
    </row>
    <row r="1159" spans="1:121" ht="20.25" hidden="1" customHeight="1" x14ac:dyDescent="0.2">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07"/>
        <v/>
      </c>
      <c r="AO1159" s="271" t="str">
        <f t="shared" si="208"/>
        <v/>
      </c>
      <c r="AP1159" s="218"/>
      <c r="AQ1159" s="219"/>
      <c r="AR1159" s="217" t="str">
        <f t="shared" si="209"/>
        <v/>
      </c>
      <c r="AS1159" s="217" t="str">
        <f t="shared" si="210"/>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217"/>
      <c r="CA1159" s="217"/>
      <c r="CB1159" s="217"/>
      <c r="CC1159" s="217"/>
      <c r="CD1159" s="217"/>
      <c r="CE1159" s="217"/>
      <c r="CF1159" s="186"/>
      <c r="CG1159" s="186" t="str">
        <f t="shared" si="211"/>
        <v/>
      </c>
      <c r="CH1159" s="101"/>
      <c r="CI1159" s="101"/>
      <c r="CJ1159" s="101"/>
      <c r="CK1159" s="101"/>
      <c r="CL1159" s="101"/>
      <c r="CM1159" s="101"/>
      <c r="CN1159" s="101"/>
      <c r="CO1159" s="101"/>
      <c r="CP1159" s="220" t="str">
        <f>IFERROR(ROUND((SUM(#REF!)),0),"")</f>
        <v/>
      </c>
      <c r="CQ1159" s="216"/>
      <c r="CR1159" s="222"/>
      <c r="CS1159" s="198"/>
      <c r="CT1159" s="198"/>
      <c r="CU1159" s="198"/>
      <c r="CV1159" s="198"/>
      <c r="CW1159" s="222"/>
      <c r="CX1159" s="272"/>
      <c r="CY1159" s="272"/>
      <c r="CZ1159" s="272"/>
      <c r="DA1159" s="272"/>
      <c r="DB1159" s="272"/>
      <c r="DC1159" s="272"/>
      <c r="DD1159" s="230" t="str">
        <f t="shared" si="212"/>
        <v/>
      </c>
      <c r="DE1159" s="273">
        <f t="shared" si="213"/>
        <v>0</v>
      </c>
      <c r="DF1159" s="14">
        <f t="shared" si="214"/>
        <v>0</v>
      </c>
      <c r="DG1159" s="148" t="str">
        <f t="shared" si="215"/>
        <v/>
      </c>
      <c r="DH1159" s="148" t="str">
        <f t="shared" si="216"/>
        <v/>
      </c>
      <c r="DI1159" s="273" t="str">
        <f t="shared" si="217"/>
        <v/>
      </c>
      <c r="DJ1159" s="264" t="str">
        <f t="shared" si="218"/>
        <v/>
      </c>
      <c r="DK1159" s="195"/>
      <c r="DL1159" s="14" t="str">
        <f>IFERROR(#REF!-AP1159,"")</f>
        <v/>
      </c>
      <c r="DM1159" s="195"/>
      <c r="DN1159" s="274" t="str">
        <f>IFERROR(#REF!-M1159,"")</f>
        <v/>
      </c>
      <c r="DO1159" s="186" t="e">
        <f>IF(#REF!&gt;AQ1159,0,1)</f>
        <v>#REF!</v>
      </c>
      <c r="DP1159" s="186">
        <f t="shared" si="219"/>
        <v>1</v>
      </c>
      <c r="DQ1159" s="186">
        <f t="shared" si="220"/>
        <v>1</v>
      </c>
    </row>
    <row r="1160" spans="1:121" ht="20.25" hidden="1" customHeight="1" x14ac:dyDescent="0.2">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07"/>
        <v/>
      </c>
      <c r="AO1160" s="271" t="str">
        <f t="shared" si="208"/>
        <v/>
      </c>
      <c r="AP1160" s="218"/>
      <c r="AQ1160" s="219"/>
      <c r="AR1160" s="217" t="str">
        <f t="shared" si="209"/>
        <v/>
      </c>
      <c r="AS1160" s="217" t="str">
        <f t="shared" si="210"/>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217"/>
      <c r="CA1160" s="217"/>
      <c r="CB1160" s="217"/>
      <c r="CC1160" s="217"/>
      <c r="CD1160" s="217"/>
      <c r="CE1160" s="217"/>
      <c r="CF1160" s="186"/>
      <c r="CG1160" s="186" t="str">
        <f t="shared" si="211"/>
        <v/>
      </c>
      <c r="CH1160" s="101"/>
      <c r="CI1160" s="101"/>
      <c r="CJ1160" s="101"/>
      <c r="CK1160" s="101"/>
      <c r="CL1160" s="101"/>
      <c r="CM1160" s="101"/>
      <c r="CN1160" s="101"/>
      <c r="CO1160" s="101"/>
      <c r="CP1160" s="220" t="str">
        <f>IFERROR(ROUND((SUM(#REF!)),0),"")</f>
        <v/>
      </c>
      <c r="CQ1160" s="216"/>
      <c r="CR1160" s="222"/>
      <c r="CS1160" s="198"/>
      <c r="CT1160" s="198"/>
      <c r="CU1160" s="198"/>
      <c r="CV1160" s="198"/>
      <c r="CW1160" s="222"/>
      <c r="CX1160" s="272"/>
      <c r="CY1160" s="272"/>
      <c r="CZ1160" s="272"/>
      <c r="DA1160" s="272"/>
      <c r="DB1160" s="272"/>
      <c r="DC1160" s="272"/>
      <c r="DD1160" s="230" t="str">
        <f t="shared" si="212"/>
        <v/>
      </c>
      <c r="DE1160" s="273">
        <f t="shared" si="213"/>
        <v>0</v>
      </c>
      <c r="DF1160" s="14">
        <f t="shared" si="214"/>
        <v>0</v>
      </c>
      <c r="DG1160" s="148" t="str">
        <f t="shared" si="215"/>
        <v/>
      </c>
      <c r="DH1160" s="148" t="str">
        <f t="shared" si="216"/>
        <v/>
      </c>
      <c r="DI1160" s="273" t="str">
        <f t="shared" si="217"/>
        <v/>
      </c>
      <c r="DJ1160" s="264" t="str">
        <f t="shared" si="218"/>
        <v/>
      </c>
      <c r="DK1160" s="195"/>
      <c r="DL1160" s="14" t="str">
        <f>IFERROR(#REF!-AP1160,"")</f>
        <v/>
      </c>
      <c r="DM1160" s="195"/>
      <c r="DN1160" s="274" t="str">
        <f>IFERROR(#REF!-M1160,"")</f>
        <v/>
      </c>
      <c r="DO1160" s="186" t="e">
        <f>IF(#REF!&gt;AQ1160,0,1)</f>
        <v>#REF!</v>
      </c>
      <c r="DP1160" s="186">
        <f t="shared" si="219"/>
        <v>1</v>
      </c>
      <c r="DQ1160" s="186">
        <f t="shared" si="220"/>
        <v>1</v>
      </c>
    </row>
    <row r="1161" spans="1:121" ht="20.25" hidden="1" customHeight="1" x14ac:dyDescent="0.2">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07"/>
        <v/>
      </c>
      <c r="AO1161" s="271" t="str">
        <f t="shared" si="208"/>
        <v/>
      </c>
      <c r="AP1161" s="218"/>
      <c r="AQ1161" s="219"/>
      <c r="AR1161" s="217" t="str">
        <f t="shared" si="209"/>
        <v/>
      </c>
      <c r="AS1161" s="217" t="str">
        <f t="shared" si="210"/>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217"/>
      <c r="CA1161" s="217"/>
      <c r="CB1161" s="217"/>
      <c r="CC1161" s="217"/>
      <c r="CD1161" s="217"/>
      <c r="CE1161" s="217"/>
      <c r="CF1161" s="186"/>
      <c r="CG1161" s="186" t="str">
        <f t="shared" si="211"/>
        <v/>
      </c>
      <c r="CH1161" s="101"/>
      <c r="CI1161" s="101"/>
      <c r="CJ1161" s="101"/>
      <c r="CK1161" s="101"/>
      <c r="CL1161" s="101"/>
      <c r="CM1161" s="101"/>
      <c r="CN1161" s="101"/>
      <c r="CO1161" s="101"/>
      <c r="CP1161" s="220" t="str">
        <f>IFERROR(ROUND((SUM(#REF!)),0),"")</f>
        <v/>
      </c>
      <c r="CQ1161" s="216"/>
      <c r="CR1161" s="222"/>
      <c r="CS1161" s="198"/>
      <c r="CT1161" s="198"/>
      <c r="CU1161" s="198"/>
      <c r="CV1161" s="198"/>
      <c r="CW1161" s="222"/>
      <c r="CX1161" s="272"/>
      <c r="CY1161" s="272"/>
      <c r="CZ1161" s="272"/>
      <c r="DA1161" s="272"/>
      <c r="DB1161" s="272"/>
      <c r="DC1161" s="272"/>
      <c r="DD1161" s="230" t="str">
        <f t="shared" si="212"/>
        <v/>
      </c>
      <c r="DE1161" s="273">
        <f t="shared" si="213"/>
        <v>0</v>
      </c>
      <c r="DF1161" s="14">
        <f t="shared" si="214"/>
        <v>0</v>
      </c>
      <c r="DG1161" s="148" t="str">
        <f t="shared" si="215"/>
        <v/>
      </c>
      <c r="DH1161" s="148" t="str">
        <f t="shared" si="216"/>
        <v/>
      </c>
      <c r="DI1161" s="273" t="str">
        <f t="shared" si="217"/>
        <v/>
      </c>
      <c r="DJ1161" s="264" t="str">
        <f t="shared" si="218"/>
        <v/>
      </c>
      <c r="DK1161" s="195"/>
      <c r="DL1161" s="14" t="str">
        <f>IFERROR(#REF!-AP1161,"")</f>
        <v/>
      </c>
      <c r="DM1161" s="195"/>
      <c r="DN1161" s="274" t="str">
        <f>IFERROR(#REF!-M1161,"")</f>
        <v/>
      </c>
      <c r="DO1161" s="186" t="e">
        <f>IF(#REF!&gt;AQ1161,0,1)</f>
        <v>#REF!</v>
      </c>
      <c r="DP1161" s="186">
        <f t="shared" si="219"/>
        <v>1</v>
      </c>
      <c r="DQ1161" s="186">
        <f t="shared" si="220"/>
        <v>1</v>
      </c>
    </row>
    <row r="1162" spans="1:121" ht="20.25" hidden="1" customHeight="1" x14ac:dyDescent="0.2">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07"/>
        <v/>
      </c>
      <c r="AO1162" s="271" t="str">
        <f t="shared" si="208"/>
        <v/>
      </c>
      <c r="AP1162" s="218"/>
      <c r="AQ1162" s="219"/>
      <c r="AR1162" s="217" t="str">
        <f t="shared" si="209"/>
        <v/>
      </c>
      <c r="AS1162" s="217" t="str">
        <f t="shared" si="210"/>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217"/>
      <c r="CA1162" s="217"/>
      <c r="CB1162" s="217"/>
      <c r="CC1162" s="217"/>
      <c r="CD1162" s="217"/>
      <c r="CE1162" s="217"/>
      <c r="CF1162" s="186"/>
      <c r="CG1162" s="186" t="str">
        <f t="shared" si="211"/>
        <v/>
      </c>
      <c r="CH1162" s="101"/>
      <c r="CI1162" s="101"/>
      <c r="CJ1162" s="101"/>
      <c r="CK1162" s="101"/>
      <c r="CL1162" s="101"/>
      <c r="CM1162" s="101"/>
      <c r="CN1162" s="101"/>
      <c r="CO1162" s="101"/>
      <c r="CP1162" s="220" t="str">
        <f>IFERROR(ROUND((SUM(#REF!)),0),"")</f>
        <v/>
      </c>
      <c r="CQ1162" s="216"/>
      <c r="CR1162" s="222"/>
      <c r="CS1162" s="198"/>
      <c r="CT1162" s="198"/>
      <c r="CU1162" s="198"/>
      <c r="CV1162" s="198"/>
      <c r="CW1162" s="222"/>
      <c r="CX1162" s="272"/>
      <c r="CY1162" s="272"/>
      <c r="CZ1162" s="272"/>
      <c r="DA1162" s="272"/>
      <c r="DB1162" s="272"/>
      <c r="DC1162" s="272"/>
      <c r="DD1162" s="230" t="str">
        <f t="shared" si="212"/>
        <v/>
      </c>
      <c r="DE1162" s="273">
        <f t="shared" si="213"/>
        <v>0</v>
      </c>
      <c r="DF1162" s="14">
        <f t="shared" si="214"/>
        <v>0</v>
      </c>
      <c r="DG1162" s="148" t="str">
        <f t="shared" si="215"/>
        <v/>
      </c>
      <c r="DH1162" s="148" t="str">
        <f t="shared" si="216"/>
        <v/>
      </c>
      <c r="DI1162" s="273" t="str">
        <f t="shared" si="217"/>
        <v/>
      </c>
      <c r="DJ1162" s="264" t="str">
        <f t="shared" si="218"/>
        <v/>
      </c>
      <c r="DK1162" s="195"/>
      <c r="DL1162" s="14" t="str">
        <f>IFERROR(#REF!-AP1162,"")</f>
        <v/>
      </c>
      <c r="DM1162" s="195"/>
      <c r="DN1162" s="274" t="str">
        <f>IFERROR(#REF!-M1162,"")</f>
        <v/>
      </c>
      <c r="DO1162" s="186" t="e">
        <f>IF(#REF!&gt;AQ1162,0,1)</f>
        <v>#REF!</v>
      </c>
      <c r="DP1162" s="186">
        <f t="shared" si="219"/>
        <v>1</v>
      </c>
      <c r="DQ1162" s="186">
        <f t="shared" si="220"/>
        <v>1</v>
      </c>
    </row>
    <row r="1163" spans="1:121" ht="20.25" hidden="1" customHeight="1" x14ac:dyDescent="0.2">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07"/>
        <v/>
      </c>
      <c r="AO1163" s="271" t="str">
        <f t="shared" si="208"/>
        <v/>
      </c>
      <c r="AP1163" s="218"/>
      <c r="AQ1163" s="219"/>
      <c r="AR1163" s="217" t="str">
        <f t="shared" si="209"/>
        <v/>
      </c>
      <c r="AS1163" s="217" t="str">
        <f t="shared" si="210"/>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217"/>
      <c r="CA1163" s="217"/>
      <c r="CB1163" s="217"/>
      <c r="CC1163" s="217"/>
      <c r="CD1163" s="217"/>
      <c r="CE1163" s="217"/>
      <c r="CF1163" s="186"/>
      <c r="CG1163" s="186" t="str">
        <f t="shared" si="211"/>
        <v/>
      </c>
      <c r="CH1163" s="101"/>
      <c r="CI1163" s="101"/>
      <c r="CJ1163" s="101"/>
      <c r="CK1163" s="101"/>
      <c r="CL1163" s="101"/>
      <c r="CM1163" s="101"/>
      <c r="CN1163" s="101"/>
      <c r="CO1163" s="101"/>
      <c r="CP1163" s="220" t="str">
        <f>IFERROR(ROUND((SUM(#REF!)),0),"")</f>
        <v/>
      </c>
      <c r="CQ1163" s="216"/>
      <c r="CR1163" s="222"/>
      <c r="CS1163" s="198"/>
      <c r="CT1163" s="198"/>
      <c r="CU1163" s="198"/>
      <c r="CV1163" s="198"/>
      <c r="CW1163" s="222"/>
      <c r="CX1163" s="272"/>
      <c r="CY1163" s="272"/>
      <c r="CZ1163" s="272"/>
      <c r="DA1163" s="272"/>
      <c r="DB1163" s="272"/>
      <c r="DC1163" s="272"/>
      <c r="DD1163" s="230" t="str">
        <f t="shared" si="212"/>
        <v/>
      </c>
      <c r="DE1163" s="273">
        <f t="shared" si="213"/>
        <v>0</v>
      </c>
      <c r="DF1163" s="14">
        <f t="shared" si="214"/>
        <v>0</v>
      </c>
      <c r="DG1163" s="148" t="str">
        <f t="shared" si="215"/>
        <v/>
      </c>
      <c r="DH1163" s="148" t="str">
        <f t="shared" si="216"/>
        <v/>
      </c>
      <c r="DI1163" s="273" t="str">
        <f t="shared" si="217"/>
        <v/>
      </c>
      <c r="DJ1163" s="264" t="str">
        <f t="shared" si="218"/>
        <v/>
      </c>
      <c r="DK1163" s="195"/>
      <c r="DL1163" s="14" t="str">
        <f>IFERROR(#REF!-AP1163,"")</f>
        <v/>
      </c>
      <c r="DM1163" s="195"/>
      <c r="DN1163" s="274" t="str">
        <f>IFERROR(#REF!-M1163,"")</f>
        <v/>
      </c>
      <c r="DO1163" s="186" t="e">
        <f>IF(#REF!&gt;AQ1163,0,1)</f>
        <v>#REF!</v>
      </c>
      <c r="DP1163" s="186">
        <f t="shared" si="219"/>
        <v>1</v>
      </c>
      <c r="DQ1163" s="186">
        <f t="shared" si="220"/>
        <v>1</v>
      </c>
    </row>
    <row r="1164" spans="1:121" ht="20.25" hidden="1" customHeight="1" x14ac:dyDescent="0.2">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07"/>
        <v/>
      </c>
      <c r="AO1164" s="271" t="str">
        <f t="shared" si="208"/>
        <v/>
      </c>
      <c r="AP1164" s="218"/>
      <c r="AQ1164" s="219"/>
      <c r="AR1164" s="217" t="str">
        <f t="shared" si="209"/>
        <v/>
      </c>
      <c r="AS1164" s="217" t="str">
        <f t="shared" si="210"/>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217"/>
      <c r="CA1164" s="217"/>
      <c r="CB1164" s="217"/>
      <c r="CC1164" s="217"/>
      <c r="CD1164" s="217"/>
      <c r="CE1164" s="217"/>
      <c r="CF1164" s="186"/>
      <c r="CG1164" s="186" t="str">
        <f t="shared" si="211"/>
        <v/>
      </c>
      <c r="CH1164" s="101"/>
      <c r="CI1164" s="101"/>
      <c r="CJ1164" s="101"/>
      <c r="CK1164" s="101"/>
      <c r="CL1164" s="101"/>
      <c r="CM1164" s="101"/>
      <c r="CN1164" s="101"/>
      <c r="CO1164" s="101"/>
      <c r="CP1164" s="220" t="str">
        <f>IFERROR(ROUND((SUM(#REF!)),0),"")</f>
        <v/>
      </c>
      <c r="CQ1164" s="216"/>
      <c r="CR1164" s="222"/>
      <c r="CS1164" s="198"/>
      <c r="CT1164" s="198"/>
      <c r="CU1164" s="198"/>
      <c r="CV1164" s="198"/>
      <c r="CW1164" s="222"/>
      <c r="CX1164" s="272"/>
      <c r="CY1164" s="272"/>
      <c r="CZ1164" s="272"/>
      <c r="DA1164" s="272"/>
      <c r="DB1164" s="272"/>
      <c r="DC1164" s="272"/>
      <c r="DD1164" s="230" t="str">
        <f t="shared" si="212"/>
        <v/>
      </c>
      <c r="DE1164" s="273">
        <f t="shared" si="213"/>
        <v>0</v>
      </c>
      <c r="DF1164" s="14">
        <f t="shared" si="214"/>
        <v>0</v>
      </c>
      <c r="DG1164" s="148" t="str">
        <f t="shared" si="215"/>
        <v/>
      </c>
      <c r="DH1164" s="148" t="str">
        <f t="shared" si="216"/>
        <v/>
      </c>
      <c r="DI1164" s="273" t="str">
        <f t="shared" si="217"/>
        <v/>
      </c>
      <c r="DJ1164" s="264" t="str">
        <f t="shared" si="218"/>
        <v/>
      </c>
      <c r="DK1164" s="195"/>
      <c r="DL1164" s="14" t="str">
        <f>IFERROR(#REF!-AP1164,"")</f>
        <v/>
      </c>
      <c r="DM1164" s="195"/>
      <c r="DN1164" s="274" t="str">
        <f>IFERROR(#REF!-M1164,"")</f>
        <v/>
      </c>
      <c r="DO1164" s="186" t="e">
        <f>IF(#REF!&gt;AQ1164,0,1)</f>
        <v>#REF!</v>
      </c>
      <c r="DP1164" s="186">
        <f t="shared" si="219"/>
        <v>1</v>
      </c>
      <c r="DQ1164" s="186">
        <f t="shared" si="220"/>
        <v>1</v>
      </c>
    </row>
    <row r="1165" spans="1:121" ht="20.25" hidden="1" customHeight="1" x14ac:dyDescent="0.2">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07"/>
        <v/>
      </c>
      <c r="AO1165" s="271" t="str">
        <f t="shared" si="208"/>
        <v/>
      </c>
      <c r="AP1165" s="218"/>
      <c r="AQ1165" s="219"/>
      <c r="AR1165" s="217" t="str">
        <f t="shared" si="209"/>
        <v/>
      </c>
      <c r="AS1165" s="217" t="str">
        <f t="shared" si="210"/>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217"/>
      <c r="CA1165" s="217"/>
      <c r="CB1165" s="217"/>
      <c r="CC1165" s="217"/>
      <c r="CD1165" s="217"/>
      <c r="CE1165" s="217"/>
      <c r="CF1165" s="186"/>
      <c r="CG1165" s="186" t="str">
        <f t="shared" si="211"/>
        <v/>
      </c>
      <c r="CH1165" s="101"/>
      <c r="CI1165" s="101"/>
      <c r="CJ1165" s="101"/>
      <c r="CK1165" s="101"/>
      <c r="CL1165" s="101"/>
      <c r="CM1165" s="101"/>
      <c r="CN1165" s="101"/>
      <c r="CO1165" s="101"/>
      <c r="CP1165" s="220" t="str">
        <f>IFERROR(ROUND((SUM(#REF!)),0),"")</f>
        <v/>
      </c>
      <c r="CQ1165" s="216"/>
      <c r="CR1165" s="222"/>
      <c r="CS1165" s="198"/>
      <c r="CT1165" s="198"/>
      <c r="CU1165" s="198"/>
      <c r="CV1165" s="198"/>
      <c r="CW1165" s="222"/>
      <c r="CX1165" s="272"/>
      <c r="CY1165" s="272"/>
      <c r="CZ1165" s="272"/>
      <c r="DA1165" s="272"/>
      <c r="DB1165" s="272"/>
      <c r="DC1165" s="272"/>
      <c r="DD1165" s="230" t="str">
        <f t="shared" si="212"/>
        <v/>
      </c>
      <c r="DE1165" s="273">
        <f t="shared" si="213"/>
        <v>0</v>
      </c>
      <c r="DF1165" s="14">
        <f t="shared" si="214"/>
        <v>0</v>
      </c>
      <c r="DG1165" s="148" t="str">
        <f t="shared" si="215"/>
        <v/>
      </c>
      <c r="DH1165" s="148" t="str">
        <f t="shared" si="216"/>
        <v/>
      </c>
      <c r="DI1165" s="273" t="str">
        <f t="shared" si="217"/>
        <v/>
      </c>
      <c r="DJ1165" s="264" t="str">
        <f t="shared" si="218"/>
        <v/>
      </c>
      <c r="DK1165" s="195"/>
      <c r="DL1165" s="14" t="str">
        <f>IFERROR(#REF!-AP1165,"")</f>
        <v/>
      </c>
      <c r="DM1165" s="195"/>
      <c r="DN1165" s="274" t="str">
        <f>IFERROR(#REF!-M1165,"")</f>
        <v/>
      </c>
      <c r="DO1165" s="186" t="e">
        <f>IF(#REF!&gt;AQ1165,0,1)</f>
        <v>#REF!</v>
      </c>
      <c r="DP1165" s="186">
        <f t="shared" si="219"/>
        <v>1</v>
      </c>
      <c r="DQ1165" s="186">
        <f t="shared" si="220"/>
        <v>1</v>
      </c>
    </row>
    <row r="1166" spans="1:121" ht="20.25" hidden="1" customHeight="1" x14ac:dyDescent="0.2">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07"/>
        <v/>
      </c>
      <c r="AO1166" s="271" t="str">
        <f t="shared" si="208"/>
        <v/>
      </c>
      <c r="AP1166" s="218"/>
      <c r="AQ1166" s="219"/>
      <c r="AR1166" s="217" t="str">
        <f t="shared" si="209"/>
        <v/>
      </c>
      <c r="AS1166" s="217" t="str">
        <f t="shared" si="210"/>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217"/>
      <c r="CA1166" s="217"/>
      <c r="CB1166" s="217"/>
      <c r="CC1166" s="217"/>
      <c r="CD1166" s="217"/>
      <c r="CE1166" s="217"/>
      <c r="CF1166" s="186"/>
      <c r="CG1166" s="186" t="str">
        <f t="shared" si="211"/>
        <v/>
      </c>
      <c r="CH1166" s="101"/>
      <c r="CI1166" s="101"/>
      <c r="CJ1166" s="101"/>
      <c r="CK1166" s="101"/>
      <c r="CL1166" s="101"/>
      <c r="CM1166" s="101"/>
      <c r="CN1166" s="101"/>
      <c r="CO1166" s="101"/>
      <c r="CP1166" s="220" t="str">
        <f>IFERROR(ROUND((SUM(#REF!)),0),"")</f>
        <v/>
      </c>
      <c r="CQ1166" s="216"/>
      <c r="CR1166" s="222"/>
      <c r="CS1166" s="198"/>
      <c r="CT1166" s="198"/>
      <c r="CU1166" s="198"/>
      <c r="CV1166" s="198"/>
      <c r="CW1166" s="222"/>
      <c r="CX1166" s="272"/>
      <c r="CY1166" s="272"/>
      <c r="CZ1166" s="272"/>
      <c r="DA1166" s="272"/>
      <c r="DB1166" s="272"/>
      <c r="DC1166" s="272"/>
      <c r="DD1166" s="230" t="str">
        <f t="shared" si="212"/>
        <v/>
      </c>
      <c r="DE1166" s="273">
        <f t="shared" si="213"/>
        <v>0</v>
      </c>
      <c r="DF1166" s="14">
        <f t="shared" si="214"/>
        <v>0</v>
      </c>
      <c r="DG1166" s="148" t="str">
        <f t="shared" si="215"/>
        <v/>
      </c>
      <c r="DH1166" s="148" t="str">
        <f t="shared" si="216"/>
        <v/>
      </c>
      <c r="DI1166" s="273" t="str">
        <f t="shared" si="217"/>
        <v/>
      </c>
      <c r="DJ1166" s="264" t="str">
        <f t="shared" si="218"/>
        <v/>
      </c>
      <c r="DK1166" s="195"/>
      <c r="DL1166" s="14" t="str">
        <f>IFERROR(#REF!-AP1166,"")</f>
        <v/>
      </c>
      <c r="DM1166" s="195"/>
      <c r="DN1166" s="274" t="str">
        <f>IFERROR(#REF!-M1166,"")</f>
        <v/>
      </c>
      <c r="DO1166" s="186" t="e">
        <f>IF(#REF!&gt;AQ1166,0,1)</f>
        <v>#REF!</v>
      </c>
      <c r="DP1166" s="186">
        <f t="shared" si="219"/>
        <v>1</v>
      </c>
      <c r="DQ1166" s="186">
        <f t="shared" si="220"/>
        <v>1</v>
      </c>
    </row>
    <row r="1167" spans="1:121" ht="20.25" hidden="1" customHeight="1" x14ac:dyDescent="0.2">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07"/>
        <v/>
      </c>
      <c r="AO1167" s="271" t="str">
        <f t="shared" si="208"/>
        <v/>
      </c>
      <c r="AP1167" s="218"/>
      <c r="AQ1167" s="219"/>
      <c r="AR1167" s="217" t="str">
        <f t="shared" si="209"/>
        <v/>
      </c>
      <c r="AS1167" s="217" t="str">
        <f t="shared" si="210"/>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217"/>
      <c r="CA1167" s="217"/>
      <c r="CB1167" s="217"/>
      <c r="CC1167" s="217"/>
      <c r="CD1167" s="217"/>
      <c r="CE1167" s="217"/>
      <c r="CF1167" s="186"/>
      <c r="CG1167" s="186" t="str">
        <f t="shared" si="211"/>
        <v/>
      </c>
      <c r="CH1167" s="101"/>
      <c r="CI1167" s="101"/>
      <c r="CJ1167" s="101"/>
      <c r="CK1167" s="101"/>
      <c r="CL1167" s="101"/>
      <c r="CM1167" s="101"/>
      <c r="CN1167" s="101"/>
      <c r="CO1167" s="101"/>
      <c r="CP1167" s="220" t="str">
        <f>IFERROR(ROUND((SUM(#REF!)),0),"")</f>
        <v/>
      </c>
      <c r="CQ1167" s="216"/>
      <c r="CR1167" s="222"/>
      <c r="CS1167" s="198"/>
      <c r="CT1167" s="198"/>
      <c r="CU1167" s="198"/>
      <c r="CV1167" s="198"/>
      <c r="CW1167" s="222"/>
      <c r="CX1167" s="272"/>
      <c r="CY1167" s="272"/>
      <c r="CZ1167" s="272"/>
      <c r="DA1167" s="272"/>
      <c r="DB1167" s="272"/>
      <c r="DC1167" s="272"/>
      <c r="DD1167" s="230" t="str">
        <f t="shared" si="212"/>
        <v/>
      </c>
      <c r="DE1167" s="273">
        <f t="shared" si="213"/>
        <v>0</v>
      </c>
      <c r="DF1167" s="14">
        <f t="shared" si="214"/>
        <v>0</v>
      </c>
      <c r="DG1167" s="148" t="str">
        <f t="shared" si="215"/>
        <v/>
      </c>
      <c r="DH1167" s="148" t="str">
        <f t="shared" si="216"/>
        <v/>
      </c>
      <c r="DI1167" s="273" t="str">
        <f t="shared" si="217"/>
        <v/>
      </c>
      <c r="DJ1167" s="264" t="str">
        <f t="shared" si="218"/>
        <v/>
      </c>
      <c r="DK1167" s="195"/>
      <c r="DL1167" s="14" t="str">
        <f>IFERROR(#REF!-AP1167,"")</f>
        <v/>
      </c>
      <c r="DM1167" s="195"/>
      <c r="DN1167" s="274" t="str">
        <f>IFERROR(#REF!-M1167,"")</f>
        <v/>
      </c>
      <c r="DO1167" s="186" t="e">
        <f>IF(#REF!&gt;AQ1167,0,1)</f>
        <v>#REF!</v>
      </c>
      <c r="DP1167" s="186">
        <f t="shared" si="219"/>
        <v>1</v>
      </c>
      <c r="DQ1167" s="186">
        <f t="shared" si="220"/>
        <v>1</v>
      </c>
    </row>
    <row r="1168" spans="1:121" ht="20.25" hidden="1" customHeight="1" x14ac:dyDescent="0.2">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07"/>
        <v/>
      </c>
      <c r="AO1168" s="271" t="str">
        <f t="shared" si="208"/>
        <v/>
      </c>
      <c r="AP1168" s="218"/>
      <c r="AQ1168" s="219"/>
      <c r="AR1168" s="217" t="str">
        <f t="shared" si="209"/>
        <v/>
      </c>
      <c r="AS1168" s="217" t="str">
        <f t="shared" si="210"/>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217"/>
      <c r="CA1168" s="217"/>
      <c r="CB1168" s="217"/>
      <c r="CC1168" s="217"/>
      <c r="CD1168" s="217"/>
      <c r="CE1168" s="217"/>
      <c r="CF1168" s="186"/>
      <c r="CG1168" s="186" t="str">
        <f t="shared" si="211"/>
        <v/>
      </c>
      <c r="CH1168" s="101"/>
      <c r="CI1168" s="101"/>
      <c r="CJ1168" s="101"/>
      <c r="CK1168" s="101"/>
      <c r="CL1168" s="101"/>
      <c r="CM1168" s="101"/>
      <c r="CN1168" s="101"/>
      <c r="CO1168" s="101"/>
      <c r="CP1168" s="220" t="str">
        <f>IFERROR(ROUND((SUM(#REF!)),0),"")</f>
        <v/>
      </c>
      <c r="CQ1168" s="216"/>
      <c r="CR1168" s="222"/>
      <c r="CS1168" s="198"/>
      <c r="CT1168" s="198"/>
      <c r="CU1168" s="198"/>
      <c r="CV1168" s="198"/>
      <c r="CW1168" s="222"/>
      <c r="CX1168" s="272"/>
      <c r="CY1168" s="272"/>
      <c r="CZ1168" s="272"/>
      <c r="DA1168" s="272"/>
      <c r="DB1168" s="272"/>
      <c r="DC1168" s="272"/>
      <c r="DD1168" s="230" t="str">
        <f t="shared" si="212"/>
        <v/>
      </c>
      <c r="DE1168" s="273">
        <f t="shared" si="213"/>
        <v>0</v>
      </c>
      <c r="DF1168" s="14">
        <f t="shared" si="214"/>
        <v>0</v>
      </c>
      <c r="DG1168" s="148" t="str">
        <f t="shared" si="215"/>
        <v/>
      </c>
      <c r="DH1168" s="148" t="str">
        <f t="shared" si="216"/>
        <v/>
      </c>
      <c r="DI1168" s="273" t="str">
        <f t="shared" si="217"/>
        <v/>
      </c>
      <c r="DJ1168" s="264" t="str">
        <f t="shared" si="218"/>
        <v/>
      </c>
      <c r="DK1168" s="195"/>
      <c r="DL1168" s="14" t="str">
        <f>IFERROR(#REF!-AP1168,"")</f>
        <v/>
      </c>
      <c r="DM1168" s="195"/>
      <c r="DN1168" s="274" t="str">
        <f>IFERROR(#REF!-M1168,"")</f>
        <v/>
      </c>
      <c r="DO1168" s="186" t="e">
        <f>IF(#REF!&gt;AQ1168,0,1)</f>
        <v>#REF!</v>
      </c>
      <c r="DP1168" s="186">
        <f t="shared" si="219"/>
        <v>1</v>
      </c>
      <c r="DQ1168" s="186">
        <f t="shared" si="220"/>
        <v>1</v>
      </c>
    </row>
    <row r="1169" spans="1:121" ht="20.25" hidden="1" customHeight="1" x14ac:dyDescent="0.2">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07"/>
        <v/>
      </c>
      <c r="AO1169" s="271" t="str">
        <f t="shared" si="208"/>
        <v/>
      </c>
      <c r="AP1169" s="218"/>
      <c r="AQ1169" s="219"/>
      <c r="AR1169" s="217" t="str">
        <f t="shared" si="209"/>
        <v/>
      </c>
      <c r="AS1169" s="217" t="str">
        <f t="shared" si="210"/>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217"/>
      <c r="CA1169" s="217"/>
      <c r="CB1169" s="217"/>
      <c r="CC1169" s="217"/>
      <c r="CD1169" s="217"/>
      <c r="CE1169" s="217"/>
      <c r="CF1169" s="186"/>
      <c r="CG1169" s="186" t="str">
        <f t="shared" si="211"/>
        <v/>
      </c>
      <c r="CH1169" s="101"/>
      <c r="CI1169" s="101"/>
      <c r="CJ1169" s="101"/>
      <c r="CK1169" s="101"/>
      <c r="CL1169" s="101"/>
      <c r="CM1169" s="101"/>
      <c r="CN1169" s="101"/>
      <c r="CO1169" s="101"/>
      <c r="CP1169" s="220" t="str">
        <f>IFERROR(ROUND((SUM(#REF!)),0),"")</f>
        <v/>
      </c>
      <c r="CQ1169" s="216"/>
      <c r="CR1169" s="222"/>
      <c r="CS1169" s="198"/>
      <c r="CT1169" s="198"/>
      <c r="CU1169" s="198"/>
      <c r="CV1169" s="198"/>
      <c r="CW1169" s="222"/>
      <c r="CX1169" s="272"/>
      <c r="CY1169" s="272"/>
      <c r="CZ1169" s="272"/>
      <c r="DA1169" s="272"/>
      <c r="DB1169" s="272"/>
      <c r="DC1169" s="272"/>
      <c r="DD1169" s="230" t="str">
        <f t="shared" si="212"/>
        <v/>
      </c>
      <c r="DE1169" s="273">
        <f t="shared" si="213"/>
        <v>0</v>
      </c>
      <c r="DF1169" s="14">
        <f t="shared" si="214"/>
        <v>0</v>
      </c>
      <c r="DG1169" s="148" t="str">
        <f t="shared" si="215"/>
        <v/>
      </c>
      <c r="DH1169" s="148" t="str">
        <f t="shared" si="216"/>
        <v/>
      </c>
      <c r="DI1169" s="273" t="str">
        <f t="shared" si="217"/>
        <v/>
      </c>
      <c r="DJ1169" s="264" t="str">
        <f t="shared" si="218"/>
        <v/>
      </c>
      <c r="DK1169" s="195"/>
      <c r="DL1169" s="14" t="str">
        <f>IFERROR(#REF!-AP1169,"")</f>
        <v/>
      </c>
      <c r="DM1169" s="195"/>
      <c r="DN1169" s="274" t="str">
        <f>IFERROR(#REF!-M1169,"")</f>
        <v/>
      </c>
      <c r="DO1169" s="186" t="e">
        <f>IF(#REF!&gt;AQ1169,0,1)</f>
        <v>#REF!</v>
      </c>
      <c r="DP1169" s="186">
        <f t="shared" si="219"/>
        <v>1</v>
      </c>
      <c r="DQ1169" s="186">
        <f t="shared" si="220"/>
        <v>1</v>
      </c>
    </row>
    <row r="1170" spans="1:121" ht="20.25" hidden="1" customHeight="1" x14ac:dyDescent="0.2">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07"/>
        <v/>
      </c>
      <c r="AO1170" s="271" t="str">
        <f t="shared" si="208"/>
        <v/>
      </c>
      <c r="AP1170" s="218"/>
      <c r="AQ1170" s="219"/>
      <c r="AR1170" s="217" t="str">
        <f t="shared" si="209"/>
        <v/>
      </c>
      <c r="AS1170" s="217" t="str">
        <f t="shared" si="210"/>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217"/>
      <c r="CA1170" s="217"/>
      <c r="CB1170" s="217"/>
      <c r="CC1170" s="217"/>
      <c r="CD1170" s="217"/>
      <c r="CE1170" s="217"/>
      <c r="CF1170" s="186"/>
      <c r="CG1170" s="186" t="str">
        <f t="shared" si="211"/>
        <v/>
      </c>
      <c r="CH1170" s="101"/>
      <c r="CI1170" s="101"/>
      <c r="CJ1170" s="101"/>
      <c r="CK1170" s="101"/>
      <c r="CL1170" s="101"/>
      <c r="CM1170" s="101"/>
      <c r="CN1170" s="101"/>
      <c r="CO1170" s="101"/>
      <c r="CP1170" s="220" t="str">
        <f>IFERROR(ROUND((SUM(#REF!)),0),"")</f>
        <v/>
      </c>
      <c r="CQ1170" s="216"/>
      <c r="CR1170" s="222"/>
      <c r="CS1170" s="198"/>
      <c r="CT1170" s="198"/>
      <c r="CU1170" s="198"/>
      <c r="CV1170" s="198"/>
      <c r="CW1170" s="222"/>
      <c r="CX1170" s="272"/>
      <c r="CY1170" s="272"/>
      <c r="CZ1170" s="272"/>
      <c r="DA1170" s="272"/>
      <c r="DB1170" s="272"/>
      <c r="DC1170" s="272"/>
      <c r="DD1170" s="230" t="str">
        <f t="shared" si="212"/>
        <v/>
      </c>
      <c r="DE1170" s="273">
        <f t="shared" si="213"/>
        <v>0</v>
      </c>
      <c r="DF1170" s="14">
        <f t="shared" si="214"/>
        <v>0</v>
      </c>
      <c r="DG1170" s="148" t="str">
        <f t="shared" si="215"/>
        <v/>
      </c>
      <c r="DH1170" s="148" t="str">
        <f t="shared" si="216"/>
        <v/>
      </c>
      <c r="DI1170" s="273" t="str">
        <f t="shared" si="217"/>
        <v/>
      </c>
      <c r="DJ1170" s="264" t="str">
        <f t="shared" si="218"/>
        <v/>
      </c>
      <c r="DK1170" s="195"/>
      <c r="DL1170" s="14" t="str">
        <f>IFERROR(#REF!-AP1170,"")</f>
        <v/>
      </c>
      <c r="DM1170" s="195"/>
      <c r="DN1170" s="274" t="str">
        <f>IFERROR(#REF!-M1170,"")</f>
        <v/>
      </c>
      <c r="DO1170" s="186" t="e">
        <f>IF(#REF!&gt;AQ1170,0,1)</f>
        <v>#REF!</v>
      </c>
      <c r="DP1170" s="186">
        <f t="shared" si="219"/>
        <v>1</v>
      </c>
      <c r="DQ1170" s="186">
        <f t="shared" si="220"/>
        <v>1</v>
      </c>
    </row>
    <row r="1171" spans="1:121" ht="20.25" hidden="1" customHeight="1" x14ac:dyDescent="0.2">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07"/>
        <v/>
      </c>
      <c r="AO1171" s="271" t="str">
        <f t="shared" si="208"/>
        <v/>
      </c>
      <c r="AP1171" s="218"/>
      <c r="AQ1171" s="219"/>
      <c r="AR1171" s="217" t="str">
        <f t="shared" si="209"/>
        <v/>
      </c>
      <c r="AS1171" s="217" t="str">
        <f t="shared" si="210"/>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217"/>
      <c r="CA1171" s="217"/>
      <c r="CB1171" s="217"/>
      <c r="CC1171" s="217"/>
      <c r="CD1171" s="217"/>
      <c r="CE1171" s="217"/>
      <c r="CF1171" s="186"/>
      <c r="CG1171" s="186" t="str">
        <f t="shared" si="211"/>
        <v/>
      </c>
      <c r="CH1171" s="101"/>
      <c r="CI1171" s="101"/>
      <c r="CJ1171" s="101"/>
      <c r="CK1171" s="101"/>
      <c r="CL1171" s="101"/>
      <c r="CM1171" s="101"/>
      <c r="CN1171" s="101"/>
      <c r="CO1171" s="101"/>
      <c r="CP1171" s="220" t="str">
        <f>IFERROR(ROUND((SUM(#REF!)),0),"")</f>
        <v/>
      </c>
      <c r="CQ1171" s="216"/>
      <c r="CR1171" s="222"/>
      <c r="CS1171" s="198"/>
      <c r="CT1171" s="198"/>
      <c r="CU1171" s="198"/>
      <c r="CV1171" s="198"/>
      <c r="CW1171" s="222"/>
      <c r="CX1171" s="272"/>
      <c r="CY1171" s="272"/>
      <c r="CZ1171" s="272"/>
      <c r="DA1171" s="272"/>
      <c r="DB1171" s="272"/>
      <c r="DC1171" s="272"/>
      <c r="DD1171" s="230" t="str">
        <f t="shared" si="212"/>
        <v/>
      </c>
      <c r="DE1171" s="273">
        <f t="shared" si="213"/>
        <v>0</v>
      </c>
      <c r="DF1171" s="14">
        <f t="shared" si="214"/>
        <v>0</v>
      </c>
      <c r="DG1171" s="148" t="str">
        <f t="shared" si="215"/>
        <v/>
      </c>
      <c r="DH1171" s="148" t="str">
        <f t="shared" si="216"/>
        <v/>
      </c>
      <c r="DI1171" s="273" t="str">
        <f t="shared" si="217"/>
        <v/>
      </c>
      <c r="DJ1171" s="264" t="str">
        <f t="shared" si="218"/>
        <v/>
      </c>
      <c r="DK1171" s="195"/>
      <c r="DL1171" s="14" t="str">
        <f>IFERROR(#REF!-AP1171,"")</f>
        <v/>
      </c>
      <c r="DM1171" s="195"/>
      <c r="DN1171" s="274" t="str">
        <f>IFERROR(#REF!-M1171,"")</f>
        <v/>
      </c>
      <c r="DO1171" s="186" t="e">
        <f>IF(#REF!&gt;AQ1171,0,1)</f>
        <v>#REF!</v>
      </c>
      <c r="DP1171" s="186">
        <f t="shared" si="219"/>
        <v>1</v>
      </c>
      <c r="DQ1171" s="186">
        <f t="shared" si="220"/>
        <v>1</v>
      </c>
    </row>
    <row r="1172" spans="1:121" ht="20.25" hidden="1" customHeight="1" x14ac:dyDescent="0.2">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07"/>
        <v/>
      </c>
      <c r="AO1172" s="271" t="str">
        <f t="shared" si="208"/>
        <v/>
      </c>
      <c r="AP1172" s="218"/>
      <c r="AQ1172" s="219"/>
      <c r="AR1172" s="217" t="str">
        <f t="shared" si="209"/>
        <v/>
      </c>
      <c r="AS1172" s="217" t="str">
        <f t="shared" si="210"/>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217"/>
      <c r="CA1172" s="217"/>
      <c r="CB1172" s="217"/>
      <c r="CC1172" s="217"/>
      <c r="CD1172" s="217"/>
      <c r="CE1172" s="217"/>
      <c r="CF1172" s="186"/>
      <c r="CG1172" s="186" t="str">
        <f t="shared" si="211"/>
        <v/>
      </c>
      <c r="CH1172" s="101"/>
      <c r="CI1172" s="101"/>
      <c r="CJ1172" s="101"/>
      <c r="CK1172" s="101"/>
      <c r="CL1172" s="101"/>
      <c r="CM1172" s="101"/>
      <c r="CN1172" s="101"/>
      <c r="CO1172" s="101"/>
      <c r="CP1172" s="220" t="str">
        <f>IFERROR(ROUND((SUM(#REF!)),0),"")</f>
        <v/>
      </c>
      <c r="CQ1172" s="216"/>
      <c r="CR1172" s="222"/>
      <c r="CS1172" s="198"/>
      <c r="CT1172" s="198"/>
      <c r="CU1172" s="198"/>
      <c r="CV1172" s="198"/>
      <c r="CW1172" s="222"/>
      <c r="CX1172" s="272"/>
      <c r="CY1172" s="272"/>
      <c r="CZ1172" s="272"/>
      <c r="DA1172" s="272"/>
      <c r="DB1172" s="272"/>
      <c r="DC1172" s="272"/>
      <c r="DD1172" s="230" t="str">
        <f t="shared" si="212"/>
        <v/>
      </c>
      <c r="DE1172" s="273">
        <f t="shared" si="213"/>
        <v>0</v>
      </c>
      <c r="DF1172" s="14">
        <f t="shared" si="214"/>
        <v>0</v>
      </c>
      <c r="DG1172" s="148" t="str">
        <f t="shared" si="215"/>
        <v/>
      </c>
      <c r="DH1172" s="148" t="str">
        <f t="shared" si="216"/>
        <v/>
      </c>
      <c r="DI1172" s="273" t="str">
        <f t="shared" si="217"/>
        <v/>
      </c>
      <c r="DJ1172" s="264" t="str">
        <f t="shared" si="218"/>
        <v/>
      </c>
      <c r="DK1172" s="195"/>
      <c r="DL1172" s="14" t="str">
        <f>IFERROR(#REF!-AP1172,"")</f>
        <v/>
      </c>
      <c r="DM1172" s="195"/>
      <c r="DN1172" s="274" t="str">
        <f>IFERROR(#REF!-M1172,"")</f>
        <v/>
      </c>
      <c r="DO1172" s="186" t="e">
        <f>IF(#REF!&gt;AQ1172,0,1)</f>
        <v>#REF!</v>
      </c>
      <c r="DP1172" s="186">
        <f t="shared" si="219"/>
        <v>1</v>
      </c>
      <c r="DQ1172" s="186">
        <f t="shared" si="220"/>
        <v>1</v>
      </c>
    </row>
    <row r="1173" spans="1:121" ht="20.25" hidden="1" customHeight="1" x14ac:dyDescent="0.2">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07"/>
        <v/>
      </c>
      <c r="AO1173" s="271" t="str">
        <f t="shared" si="208"/>
        <v/>
      </c>
      <c r="AP1173" s="218"/>
      <c r="AQ1173" s="219"/>
      <c r="AR1173" s="217" t="str">
        <f t="shared" si="209"/>
        <v/>
      </c>
      <c r="AS1173" s="217" t="str">
        <f t="shared" si="210"/>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217"/>
      <c r="CA1173" s="217"/>
      <c r="CB1173" s="217"/>
      <c r="CC1173" s="217"/>
      <c r="CD1173" s="217"/>
      <c r="CE1173" s="217"/>
      <c r="CF1173" s="186"/>
      <c r="CG1173" s="186" t="str">
        <f t="shared" si="211"/>
        <v/>
      </c>
      <c r="CH1173" s="101"/>
      <c r="CI1173" s="101"/>
      <c r="CJ1173" s="101"/>
      <c r="CK1173" s="101"/>
      <c r="CL1173" s="101"/>
      <c r="CM1173" s="101"/>
      <c r="CN1173" s="101"/>
      <c r="CO1173" s="101"/>
      <c r="CP1173" s="220" t="str">
        <f>IFERROR(ROUND((SUM(#REF!)),0),"")</f>
        <v/>
      </c>
      <c r="CQ1173" s="216"/>
      <c r="CR1173" s="222"/>
      <c r="CS1173" s="198"/>
      <c r="CT1173" s="198"/>
      <c r="CU1173" s="198"/>
      <c r="CV1173" s="198"/>
      <c r="CW1173" s="222"/>
      <c r="CX1173" s="272"/>
      <c r="CY1173" s="272"/>
      <c r="CZ1173" s="272"/>
      <c r="DA1173" s="272"/>
      <c r="DB1173" s="272"/>
      <c r="DC1173" s="272"/>
      <c r="DD1173" s="230" t="str">
        <f t="shared" si="212"/>
        <v/>
      </c>
      <c r="DE1173" s="273">
        <f t="shared" si="213"/>
        <v>0</v>
      </c>
      <c r="DF1173" s="14">
        <f t="shared" si="214"/>
        <v>0</v>
      </c>
      <c r="DG1173" s="148" t="str">
        <f t="shared" si="215"/>
        <v/>
      </c>
      <c r="DH1173" s="148" t="str">
        <f t="shared" si="216"/>
        <v/>
      </c>
      <c r="DI1173" s="273" t="str">
        <f t="shared" si="217"/>
        <v/>
      </c>
      <c r="DJ1173" s="264" t="str">
        <f t="shared" si="218"/>
        <v/>
      </c>
      <c r="DK1173" s="195"/>
      <c r="DL1173" s="14" t="str">
        <f>IFERROR(#REF!-AP1173,"")</f>
        <v/>
      </c>
      <c r="DM1173" s="195"/>
      <c r="DN1173" s="274" t="str">
        <f>IFERROR(#REF!-M1173,"")</f>
        <v/>
      </c>
      <c r="DO1173" s="186" t="e">
        <f>IF(#REF!&gt;AQ1173,0,1)</f>
        <v>#REF!</v>
      </c>
      <c r="DP1173" s="186">
        <f t="shared" si="219"/>
        <v>1</v>
      </c>
      <c r="DQ1173" s="186">
        <f t="shared" si="220"/>
        <v>1</v>
      </c>
    </row>
    <row r="1174" spans="1:121" ht="20.25" hidden="1" customHeight="1" x14ac:dyDescent="0.2">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07"/>
        <v/>
      </c>
      <c r="AO1174" s="271" t="str">
        <f t="shared" si="208"/>
        <v/>
      </c>
      <c r="AP1174" s="218"/>
      <c r="AQ1174" s="219"/>
      <c r="AR1174" s="217" t="str">
        <f t="shared" si="209"/>
        <v/>
      </c>
      <c r="AS1174" s="217" t="str">
        <f t="shared" si="210"/>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217"/>
      <c r="CA1174" s="217"/>
      <c r="CB1174" s="217"/>
      <c r="CC1174" s="217"/>
      <c r="CD1174" s="217"/>
      <c r="CE1174" s="217"/>
      <c r="CF1174" s="186"/>
      <c r="CG1174" s="186" t="str">
        <f t="shared" si="211"/>
        <v/>
      </c>
      <c r="CH1174" s="101"/>
      <c r="CI1174" s="101"/>
      <c r="CJ1174" s="101"/>
      <c r="CK1174" s="101"/>
      <c r="CL1174" s="101"/>
      <c r="CM1174" s="101"/>
      <c r="CN1174" s="101"/>
      <c r="CO1174" s="101"/>
      <c r="CP1174" s="220" t="str">
        <f>IFERROR(ROUND((SUM(#REF!)),0),"")</f>
        <v/>
      </c>
      <c r="CQ1174" s="216"/>
      <c r="CR1174" s="222"/>
      <c r="CS1174" s="198"/>
      <c r="CT1174" s="198"/>
      <c r="CU1174" s="198"/>
      <c r="CV1174" s="198"/>
      <c r="CW1174" s="222"/>
      <c r="CX1174" s="272"/>
      <c r="CY1174" s="272"/>
      <c r="CZ1174" s="272"/>
      <c r="DA1174" s="272"/>
      <c r="DB1174" s="272"/>
      <c r="DC1174" s="272"/>
      <c r="DD1174" s="230" t="str">
        <f t="shared" si="212"/>
        <v/>
      </c>
      <c r="DE1174" s="273">
        <f t="shared" si="213"/>
        <v>0</v>
      </c>
      <c r="DF1174" s="14">
        <f t="shared" si="214"/>
        <v>0</v>
      </c>
      <c r="DG1174" s="148" t="str">
        <f t="shared" si="215"/>
        <v/>
      </c>
      <c r="DH1174" s="148" t="str">
        <f t="shared" si="216"/>
        <v/>
      </c>
      <c r="DI1174" s="273" t="str">
        <f t="shared" si="217"/>
        <v/>
      </c>
      <c r="DJ1174" s="264" t="str">
        <f t="shared" si="218"/>
        <v/>
      </c>
      <c r="DK1174" s="195"/>
      <c r="DL1174" s="14" t="str">
        <f>IFERROR(#REF!-AP1174,"")</f>
        <v/>
      </c>
      <c r="DM1174" s="195"/>
      <c r="DN1174" s="274" t="str">
        <f>IFERROR(#REF!-M1174,"")</f>
        <v/>
      </c>
      <c r="DO1174" s="186" t="e">
        <f>IF(#REF!&gt;AQ1174,0,1)</f>
        <v>#REF!</v>
      </c>
      <c r="DP1174" s="186">
        <f t="shared" si="219"/>
        <v>1</v>
      </c>
      <c r="DQ1174" s="186">
        <f t="shared" si="220"/>
        <v>1</v>
      </c>
    </row>
    <row r="1175" spans="1:121" ht="20.25" hidden="1" customHeight="1" x14ac:dyDescent="0.2">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07"/>
        <v/>
      </c>
      <c r="AO1175" s="271" t="str">
        <f t="shared" si="208"/>
        <v/>
      </c>
      <c r="AP1175" s="218"/>
      <c r="AQ1175" s="219"/>
      <c r="AR1175" s="217" t="str">
        <f t="shared" si="209"/>
        <v/>
      </c>
      <c r="AS1175" s="217" t="str">
        <f t="shared" si="210"/>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217"/>
      <c r="CA1175" s="217"/>
      <c r="CB1175" s="217"/>
      <c r="CC1175" s="217"/>
      <c r="CD1175" s="217"/>
      <c r="CE1175" s="217"/>
      <c r="CF1175" s="186"/>
      <c r="CG1175" s="186" t="str">
        <f t="shared" si="211"/>
        <v/>
      </c>
      <c r="CH1175" s="101"/>
      <c r="CI1175" s="101"/>
      <c r="CJ1175" s="101"/>
      <c r="CK1175" s="101"/>
      <c r="CL1175" s="101"/>
      <c r="CM1175" s="101"/>
      <c r="CN1175" s="101"/>
      <c r="CO1175" s="101"/>
      <c r="CP1175" s="220" t="str">
        <f>IFERROR(ROUND((SUM(#REF!)),0),"")</f>
        <v/>
      </c>
      <c r="CQ1175" s="216"/>
      <c r="CR1175" s="222"/>
      <c r="CS1175" s="198"/>
      <c r="CT1175" s="198"/>
      <c r="CU1175" s="198"/>
      <c r="CV1175" s="198"/>
      <c r="CW1175" s="222"/>
      <c r="CX1175" s="272"/>
      <c r="CY1175" s="272"/>
      <c r="CZ1175" s="272"/>
      <c r="DA1175" s="272"/>
      <c r="DB1175" s="272"/>
      <c r="DC1175" s="272"/>
      <c r="DD1175" s="230" t="str">
        <f t="shared" si="212"/>
        <v/>
      </c>
      <c r="DE1175" s="273">
        <f t="shared" si="213"/>
        <v>0</v>
      </c>
      <c r="DF1175" s="14">
        <f t="shared" si="214"/>
        <v>0</v>
      </c>
      <c r="DG1175" s="148" t="str">
        <f t="shared" si="215"/>
        <v/>
      </c>
      <c r="DH1175" s="148" t="str">
        <f t="shared" si="216"/>
        <v/>
      </c>
      <c r="DI1175" s="273" t="str">
        <f t="shared" si="217"/>
        <v/>
      </c>
      <c r="DJ1175" s="264" t="str">
        <f t="shared" si="218"/>
        <v/>
      </c>
      <c r="DK1175" s="195"/>
      <c r="DL1175" s="14" t="str">
        <f>IFERROR(#REF!-AP1175,"")</f>
        <v/>
      </c>
      <c r="DM1175" s="195"/>
      <c r="DN1175" s="274" t="str">
        <f>IFERROR(#REF!-M1175,"")</f>
        <v/>
      </c>
      <c r="DO1175" s="186" t="e">
        <f>IF(#REF!&gt;AQ1175,0,1)</f>
        <v>#REF!</v>
      </c>
      <c r="DP1175" s="186">
        <f t="shared" si="219"/>
        <v>1</v>
      </c>
      <c r="DQ1175" s="186">
        <f t="shared" si="220"/>
        <v>1</v>
      </c>
    </row>
    <row r="1176" spans="1:121" ht="20.25" hidden="1" customHeight="1" x14ac:dyDescent="0.2">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07"/>
        <v/>
      </c>
      <c r="AO1176" s="271" t="str">
        <f t="shared" si="208"/>
        <v/>
      </c>
      <c r="AP1176" s="218"/>
      <c r="AQ1176" s="219"/>
      <c r="AR1176" s="217" t="str">
        <f t="shared" si="209"/>
        <v/>
      </c>
      <c r="AS1176" s="217" t="str">
        <f t="shared" si="210"/>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217"/>
      <c r="CA1176" s="217"/>
      <c r="CB1176" s="217"/>
      <c r="CC1176" s="217"/>
      <c r="CD1176" s="217"/>
      <c r="CE1176" s="217"/>
      <c r="CF1176" s="186"/>
      <c r="CG1176" s="186" t="str">
        <f t="shared" si="211"/>
        <v/>
      </c>
      <c r="CH1176" s="101"/>
      <c r="CI1176" s="101"/>
      <c r="CJ1176" s="101"/>
      <c r="CK1176" s="101"/>
      <c r="CL1176" s="101"/>
      <c r="CM1176" s="101"/>
      <c r="CN1176" s="101"/>
      <c r="CO1176" s="101"/>
      <c r="CP1176" s="220" t="str">
        <f>IFERROR(ROUND((SUM(#REF!)),0),"")</f>
        <v/>
      </c>
      <c r="CQ1176" s="216"/>
      <c r="CR1176" s="222"/>
      <c r="CS1176" s="198"/>
      <c r="CT1176" s="198"/>
      <c r="CU1176" s="198"/>
      <c r="CV1176" s="198"/>
      <c r="CW1176" s="222"/>
      <c r="CX1176" s="272"/>
      <c r="CY1176" s="272"/>
      <c r="CZ1176" s="272"/>
      <c r="DA1176" s="272"/>
      <c r="DB1176" s="272"/>
      <c r="DC1176" s="272"/>
      <c r="DD1176" s="230" t="str">
        <f t="shared" si="212"/>
        <v/>
      </c>
      <c r="DE1176" s="273">
        <f t="shared" si="213"/>
        <v>0</v>
      </c>
      <c r="DF1176" s="14">
        <f t="shared" si="214"/>
        <v>0</v>
      </c>
      <c r="DG1176" s="148" t="str">
        <f t="shared" si="215"/>
        <v/>
      </c>
      <c r="DH1176" s="148" t="str">
        <f t="shared" si="216"/>
        <v/>
      </c>
      <c r="DI1176" s="273" t="str">
        <f t="shared" si="217"/>
        <v/>
      </c>
      <c r="DJ1176" s="264" t="str">
        <f t="shared" si="218"/>
        <v/>
      </c>
      <c r="DK1176" s="195"/>
      <c r="DL1176" s="14" t="str">
        <f>IFERROR(#REF!-AP1176,"")</f>
        <v/>
      </c>
      <c r="DM1176" s="195"/>
      <c r="DN1176" s="274" t="str">
        <f>IFERROR(#REF!-M1176,"")</f>
        <v/>
      </c>
      <c r="DO1176" s="186" t="e">
        <f>IF(#REF!&gt;AQ1176,0,1)</f>
        <v>#REF!</v>
      </c>
      <c r="DP1176" s="186">
        <f t="shared" si="219"/>
        <v>1</v>
      </c>
      <c r="DQ1176" s="186">
        <f t="shared" si="220"/>
        <v>1</v>
      </c>
    </row>
    <row r="1177" spans="1:121" ht="20.25" hidden="1" customHeight="1" x14ac:dyDescent="0.2">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07"/>
        <v/>
      </c>
      <c r="AO1177" s="271" t="str">
        <f t="shared" si="208"/>
        <v/>
      </c>
      <c r="AP1177" s="218"/>
      <c r="AQ1177" s="219"/>
      <c r="AR1177" s="217" t="str">
        <f t="shared" si="209"/>
        <v/>
      </c>
      <c r="AS1177" s="217" t="str">
        <f t="shared" si="210"/>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217"/>
      <c r="CA1177" s="217"/>
      <c r="CB1177" s="217"/>
      <c r="CC1177" s="217"/>
      <c r="CD1177" s="217"/>
      <c r="CE1177" s="217"/>
      <c r="CF1177" s="186"/>
      <c r="CG1177" s="186" t="str">
        <f t="shared" si="211"/>
        <v/>
      </c>
      <c r="CH1177" s="101"/>
      <c r="CI1177" s="101"/>
      <c r="CJ1177" s="101"/>
      <c r="CK1177" s="101"/>
      <c r="CL1177" s="101"/>
      <c r="CM1177" s="101"/>
      <c r="CN1177" s="101"/>
      <c r="CO1177" s="101"/>
      <c r="CP1177" s="220" t="str">
        <f>IFERROR(ROUND((SUM(#REF!)),0),"")</f>
        <v/>
      </c>
      <c r="CQ1177" s="216"/>
      <c r="CR1177" s="222"/>
      <c r="CS1177" s="198"/>
      <c r="CT1177" s="198"/>
      <c r="CU1177" s="198"/>
      <c r="CV1177" s="198"/>
      <c r="CW1177" s="222"/>
      <c r="CX1177" s="272"/>
      <c r="CY1177" s="272"/>
      <c r="CZ1177" s="272"/>
      <c r="DA1177" s="272"/>
      <c r="DB1177" s="272"/>
      <c r="DC1177" s="272"/>
      <c r="DD1177" s="230" t="str">
        <f t="shared" si="212"/>
        <v/>
      </c>
      <c r="DE1177" s="273">
        <f t="shared" si="213"/>
        <v>0</v>
      </c>
      <c r="DF1177" s="14">
        <f t="shared" si="214"/>
        <v>0</v>
      </c>
      <c r="DG1177" s="148" t="str">
        <f t="shared" si="215"/>
        <v/>
      </c>
      <c r="DH1177" s="148" t="str">
        <f t="shared" si="216"/>
        <v/>
      </c>
      <c r="DI1177" s="273" t="str">
        <f t="shared" si="217"/>
        <v/>
      </c>
      <c r="DJ1177" s="264" t="str">
        <f t="shared" si="218"/>
        <v/>
      </c>
      <c r="DK1177" s="195"/>
      <c r="DL1177" s="14" t="str">
        <f>IFERROR(#REF!-AP1177,"")</f>
        <v/>
      </c>
      <c r="DM1177" s="195"/>
      <c r="DN1177" s="274" t="str">
        <f>IFERROR(#REF!-M1177,"")</f>
        <v/>
      </c>
      <c r="DO1177" s="186" t="e">
        <f>IF(#REF!&gt;AQ1177,0,1)</f>
        <v>#REF!</v>
      </c>
      <c r="DP1177" s="186">
        <f t="shared" si="219"/>
        <v>1</v>
      </c>
      <c r="DQ1177" s="186">
        <f t="shared" si="220"/>
        <v>1</v>
      </c>
    </row>
    <row r="1178" spans="1:121" ht="20.25" hidden="1" customHeight="1" x14ac:dyDescent="0.2">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07"/>
        <v/>
      </c>
      <c r="AO1178" s="271" t="str">
        <f t="shared" si="208"/>
        <v/>
      </c>
      <c r="AP1178" s="218"/>
      <c r="AQ1178" s="219"/>
      <c r="AR1178" s="217" t="str">
        <f t="shared" si="209"/>
        <v/>
      </c>
      <c r="AS1178" s="217" t="str">
        <f t="shared" si="210"/>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217"/>
      <c r="CA1178" s="217"/>
      <c r="CB1178" s="217"/>
      <c r="CC1178" s="217"/>
      <c r="CD1178" s="217"/>
      <c r="CE1178" s="217"/>
      <c r="CF1178" s="186"/>
      <c r="CG1178" s="186" t="str">
        <f t="shared" si="211"/>
        <v/>
      </c>
      <c r="CH1178" s="101"/>
      <c r="CI1178" s="101"/>
      <c r="CJ1178" s="101"/>
      <c r="CK1178" s="101"/>
      <c r="CL1178" s="101"/>
      <c r="CM1178" s="101"/>
      <c r="CN1178" s="101"/>
      <c r="CO1178" s="101"/>
      <c r="CP1178" s="220" t="str">
        <f>IFERROR(ROUND((SUM(#REF!)),0),"")</f>
        <v/>
      </c>
      <c r="CQ1178" s="216"/>
      <c r="CR1178" s="222"/>
      <c r="CS1178" s="198"/>
      <c r="CT1178" s="198"/>
      <c r="CU1178" s="198"/>
      <c r="CV1178" s="198"/>
      <c r="CW1178" s="222"/>
      <c r="CX1178" s="272"/>
      <c r="CY1178" s="272"/>
      <c r="CZ1178" s="272"/>
      <c r="DA1178" s="272"/>
      <c r="DB1178" s="272"/>
      <c r="DC1178" s="272"/>
      <c r="DD1178" s="230" t="str">
        <f t="shared" si="212"/>
        <v/>
      </c>
      <c r="DE1178" s="273">
        <f t="shared" si="213"/>
        <v>0</v>
      </c>
      <c r="DF1178" s="14">
        <f t="shared" si="214"/>
        <v>0</v>
      </c>
      <c r="DG1178" s="148" t="str">
        <f t="shared" si="215"/>
        <v/>
      </c>
      <c r="DH1178" s="148" t="str">
        <f t="shared" si="216"/>
        <v/>
      </c>
      <c r="DI1178" s="273" t="str">
        <f t="shared" si="217"/>
        <v/>
      </c>
      <c r="DJ1178" s="264" t="str">
        <f t="shared" si="218"/>
        <v/>
      </c>
      <c r="DK1178" s="195"/>
      <c r="DL1178" s="14" t="str">
        <f>IFERROR(#REF!-AP1178,"")</f>
        <v/>
      </c>
      <c r="DM1178" s="195"/>
      <c r="DN1178" s="274" t="str">
        <f>IFERROR(#REF!-M1178,"")</f>
        <v/>
      </c>
      <c r="DO1178" s="186" t="e">
        <f>IF(#REF!&gt;AQ1178,0,1)</f>
        <v>#REF!</v>
      </c>
      <c r="DP1178" s="186">
        <f t="shared" si="219"/>
        <v>1</v>
      </c>
      <c r="DQ1178" s="186">
        <f t="shared" si="220"/>
        <v>1</v>
      </c>
    </row>
    <row r="1179" spans="1:121" ht="20.25" hidden="1" customHeight="1" x14ac:dyDescent="0.2">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07"/>
        <v/>
      </c>
      <c r="AO1179" s="271" t="str">
        <f t="shared" si="208"/>
        <v/>
      </c>
      <c r="AP1179" s="218"/>
      <c r="AQ1179" s="219"/>
      <c r="AR1179" s="217" t="str">
        <f t="shared" si="209"/>
        <v/>
      </c>
      <c r="AS1179" s="217" t="str">
        <f t="shared" si="210"/>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217"/>
      <c r="CA1179" s="217"/>
      <c r="CB1179" s="217"/>
      <c r="CC1179" s="217"/>
      <c r="CD1179" s="217"/>
      <c r="CE1179" s="217"/>
      <c r="CF1179" s="186"/>
      <c r="CG1179" s="186" t="str">
        <f t="shared" si="211"/>
        <v/>
      </c>
      <c r="CH1179" s="101"/>
      <c r="CI1179" s="101"/>
      <c r="CJ1179" s="101"/>
      <c r="CK1179" s="101"/>
      <c r="CL1179" s="101"/>
      <c r="CM1179" s="101"/>
      <c r="CN1179" s="101"/>
      <c r="CO1179" s="101"/>
      <c r="CP1179" s="220" t="str">
        <f>IFERROR(ROUND((SUM(#REF!)),0),"")</f>
        <v/>
      </c>
      <c r="CQ1179" s="216"/>
      <c r="CR1179" s="222"/>
      <c r="CS1179" s="198"/>
      <c r="CT1179" s="198"/>
      <c r="CU1179" s="198"/>
      <c r="CV1179" s="198"/>
      <c r="CW1179" s="222"/>
      <c r="CX1179" s="272"/>
      <c r="CY1179" s="272"/>
      <c r="CZ1179" s="272"/>
      <c r="DA1179" s="272"/>
      <c r="DB1179" s="272"/>
      <c r="DC1179" s="272"/>
      <c r="DD1179" s="230" t="str">
        <f t="shared" si="212"/>
        <v/>
      </c>
      <c r="DE1179" s="273">
        <f t="shared" si="213"/>
        <v>0</v>
      </c>
      <c r="DF1179" s="14">
        <f t="shared" si="214"/>
        <v>0</v>
      </c>
      <c r="DG1179" s="148" t="str">
        <f t="shared" si="215"/>
        <v/>
      </c>
      <c r="DH1179" s="148" t="str">
        <f t="shared" si="216"/>
        <v/>
      </c>
      <c r="DI1179" s="273" t="str">
        <f t="shared" si="217"/>
        <v/>
      </c>
      <c r="DJ1179" s="264" t="str">
        <f t="shared" si="218"/>
        <v/>
      </c>
      <c r="DK1179" s="195"/>
      <c r="DL1179" s="14" t="str">
        <f>IFERROR(#REF!-AP1179,"")</f>
        <v/>
      </c>
      <c r="DM1179" s="195"/>
      <c r="DN1179" s="274" t="str">
        <f>IFERROR(#REF!-M1179,"")</f>
        <v/>
      </c>
      <c r="DO1179" s="186" t="e">
        <f>IF(#REF!&gt;AQ1179,0,1)</f>
        <v>#REF!</v>
      </c>
      <c r="DP1179" s="186">
        <f t="shared" si="219"/>
        <v>1</v>
      </c>
      <c r="DQ1179" s="186">
        <f t="shared" si="220"/>
        <v>1</v>
      </c>
    </row>
    <row r="1180" spans="1:121" ht="20.25" hidden="1" customHeight="1" x14ac:dyDescent="0.2">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07"/>
        <v/>
      </c>
      <c r="AO1180" s="271" t="str">
        <f t="shared" si="208"/>
        <v/>
      </c>
      <c r="AP1180" s="218"/>
      <c r="AQ1180" s="219"/>
      <c r="AR1180" s="217" t="str">
        <f t="shared" si="209"/>
        <v/>
      </c>
      <c r="AS1180" s="217" t="str">
        <f t="shared" si="210"/>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217"/>
      <c r="CA1180" s="217"/>
      <c r="CB1180" s="217"/>
      <c r="CC1180" s="217"/>
      <c r="CD1180" s="217"/>
      <c r="CE1180" s="217"/>
      <c r="CF1180" s="186"/>
      <c r="CG1180" s="186" t="str">
        <f t="shared" si="211"/>
        <v/>
      </c>
      <c r="CH1180" s="101"/>
      <c r="CI1180" s="101"/>
      <c r="CJ1180" s="101"/>
      <c r="CK1180" s="101"/>
      <c r="CL1180" s="101"/>
      <c r="CM1180" s="101"/>
      <c r="CN1180" s="101"/>
      <c r="CO1180" s="101"/>
      <c r="CP1180" s="220" t="str">
        <f>IFERROR(ROUND((SUM(#REF!)),0),"")</f>
        <v/>
      </c>
      <c r="CQ1180" s="216"/>
      <c r="CR1180" s="222"/>
      <c r="CS1180" s="198"/>
      <c r="CT1180" s="198"/>
      <c r="CU1180" s="198"/>
      <c r="CV1180" s="198"/>
      <c r="CW1180" s="222"/>
      <c r="CX1180" s="272"/>
      <c r="CY1180" s="272"/>
      <c r="CZ1180" s="272"/>
      <c r="DA1180" s="272"/>
      <c r="DB1180" s="272"/>
      <c r="DC1180" s="272"/>
      <c r="DD1180" s="230" t="str">
        <f t="shared" si="212"/>
        <v/>
      </c>
      <c r="DE1180" s="273">
        <f t="shared" si="213"/>
        <v>0</v>
      </c>
      <c r="DF1180" s="14">
        <f t="shared" si="214"/>
        <v>0</v>
      </c>
      <c r="DG1180" s="148" t="str">
        <f t="shared" si="215"/>
        <v/>
      </c>
      <c r="DH1180" s="148" t="str">
        <f t="shared" si="216"/>
        <v/>
      </c>
      <c r="DI1180" s="273" t="str">
        <f t="shared" si="217"/>
        <v/>
      </c>
      <c r="DJ1180" s="264" t="str">
        <f t="shared" si="218"/>
        <v/>
      </c>
      <c r="DK1180" s="195"/>
      <c r="DL1180" s="14" t="str">
        <f>IFERROR(#REF!-AP1180,"")</f>
        <v/>
      </c>
      <c r="DM1180" s="195"/>
      <c r="DN1180" s="274" t="str">
        <f>IFERROR(#REF!-M1180,"")</f>
        <v/>
      </c>
      <c r="DO1180" s="186" t="e">
        <f>IF(#REF!&gt;AQ1180,0,1)</f>
        <v>#REF!</v>
      </c>
      <c r="DP1180" s="186">
        <f t="shared" si="219"/>
        <v>1</v>
      </c>
      <c r="DQ1180" s="186">
        <f t="shared" si="220"/>
        <v>1</v>
      </c>
    </row>
    <row r="1181" spans="1:121" ht="20.25" hidden="1" customHeight="1" x14ac:dyDescent="0.2">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07"/>
        <v/>
      </c>
      <c r="AO1181" s="271" t="str">
        <f t="shared" si="208"/>
        <v/>
      </c>
      <c r="AP1181" s="218"/>
      <c r="AQ1181" s="219"/>
      <c r="AR1181" s="217" t="str">
        <f t="shared" si="209"/>
        <v/>
      </c>
      <c r="AS1181" s="217" t="str">
        <f t="shared" si="210"/>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217"/>
      <c r="CA1181" s="217"/>
      <c r="CB1181" s="217"/>
      <c r="CC1181" s="217"/>
      <c r="CD1181" s="217"/>
      <c r="CE1181" s="217"/>
      <c r="CF1181" s="186"/>
      <c r="CG1181" s="186" t="str">
        <f t="shared" si="211"/>
        <v/>
      </c>
      <c r="CH1181" s="101"/>
      <c r="CI1181" s="101"/>
      <c r="CJ1181" s="101"/>
      <c r="CK1181" s="101"/>
      <c r="CL1181" s="101"/>
      <c r="CM1181" s="101"/>
      <c r="CN1181" s="101"/>
      <c r="CO1181" s="101"/>
      <c r="CP1181" s="220" t="str">
        <f>IFERROR(ROUND((SUM(#REF!)),0),"")</f>
        <v/>
      </c>
      <c r="CQ1181" s="216"/>
      <c r="CR1181" s="222"/>
      <c r="CS1181" s="198"/>
      <c r="CT1181" s="198"/>
      <c r="CU1181" s="198"/>
      <c r="CV1181" s="198"/>
      <c r="CW1181" s="222"/>
      <c r="CX1181" s="272"/>
      <c r="CY1181" s="272"/>
      <c r="CZ1181" s="272"/>
      <c r="DA1181" s="272"/>
      <c r="DB1181" s="272"/>
      <c r="DC1181" s="272"/>
      <c r="DD1181" s="230" t="str">
        <f t="shared" si="212"/>
        <v/>
      </c>
      <c r="DE1181" s="273">
        <f t="shared" si="213"/>
        <v>0</v>
      </c>
      <c r="DF1181" s="14">
        <f t="shared" si="214"/>
        <v>0</v>
      </c>
      <c r="DG1181" s="148" t="str">
        <f t="shared" si="215"/>
        <v/>
      </c>
      <c r="DH1181" s="148" t="str">
        <f t="shared" si="216"/>
        <v/>
      </c>
      <c r="DI1181" s="273" t="str">
        <f t="shared" si="217"/>
        <v/>
      </c>
      <c r="DJ1181" s="264" t="str">
        <f t="shared" si="218"/>
        <v/>
      </c>
      <c r="DK1181" s="195"/>
      <c r="DL1181" s="14" t="str">
        <f>IFERROR(#REF!-AP1181,"")</f>
        <v/>
      </c>
      <c r="DM1181" s="195"/>
      <c r="DN1181" s="274" t="str">
        <f>IFERROR(#REF!-M1181,"")</f>
        <v/>
      </c>
      <c r="DO1181" s="186" t="e">
        <f>IF(#REF!&gt;AQ1181,0,1)</f>
        <v>#REF!</v>
      </c>
      <c r="DP1181" s="186">
        <f t="shared" si="219"/>
        <v>1</v>
      </c>
      <c r="DQ1181" s="186">
        <f t="shared" si="220"/>
        <v>1</v>
      </c>
    </row>
    <row r="1182" spans="1:121" ht="20.25" hidden="1" customHeight="1" x14ac:dyDescent="0.2">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07"/>
        <v/>
      </c>
      <c r="AO1182" s="271" t="str">
        <f t="shared" si="208"/>
        <v/>
      </c>
      <c r="AP1182" s="218"/>
      <c r="AQ1182" s="219"/>
      <c r="AR1182" s="217" t="str">
        <f t="shared" si="209"/>
        <v/>
      </c>
      <c r="AS1182" s="217" t="str">
        <f t="shared" si="210"/>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217"/>
      <c r="CA1182" s="217"/>
      <c r="CB1182" s="217"/>
      <c r="CC1182" s="217"/>
      <c r="CD1182" s="217"/>
      <c r="CE1182" s="217"/>
      <c r="CF1182" s="186"/>
      <c r="CG1182" s="186" t="str">
        <f t="shared" si="211"/>
        <v/>
      </c>
      <c r="CH1182" s="101"/>
      <c r="CI1182" s="101"/>
      <c r="CJ1182" s="101"/>
      <c r="CK1182" s="101"/>
      <c r="CL1182" s="101"/>
      <c r="CM1182" s="101"/>
      <c r="CN1182" s="101"/>
      <c r="CO1182" s="101"/>
      <c r="CP1182" s="220" t="str">
        <f>IFERROR(ROUND((SUM(#REF!)),0),"")</f>
        <v/>
      </c>
      <c r="CQ1182" s="216"/>
      <c r="CR1182" s="222"/>
      <c r="CS1182" s="198"/>
      <c r="CT1182" s="198"/>
      <c r="CU1182" s="198"/>
      <c r="CV1182" s="198"/>
      <c r="CW1182" s="222"/>
      <c r="CX1182" s="272"/>
      <c r="CY1182" s="272"/>
      <c r="CZ1182" s="272"/>
      <c r="DA1182" s="272"/>
      <c r="DB1182" s="272"/>
      <c r="DC1182" s="272"/>
      <c r="DD1182" s="230" t="str">
        <f t="shared" si="212"/>
        <v/>
      </c>
      <c r="DE1182" s="273">
        <f t="shared" si="213"/>
        <v>0</v>
      </c>
      <c r="DF1182" s="14">
        <f t="shared" si="214"/>
        <v>0</v>
      </c>
      <c r="DG1182" s="148" t="str">
        <f t="shared" si="215"/>
        <v/>
      </c>
      <c r="DH1182" s="148" t="str">
        <f t="shared" si="216"/>
        <v/>
      </c>
      <c r="DI1182" s="273" t="str">
        <f t="shared" si="217"/>
        <v/>
      </c>
      <c r="DJ1182" s="264" t="str">
        <f t="shared" si="218"/>
        <v/>
      </c>
      <c r="DK1182" s="195"/>
      <c r="DL1182" s="14" t="str">
        <f>IFERROR(#REF!-AP1182,"")</f>
        <v/>
      </c>
      <c r="DM1182" s="195"/>
      <c r="DN1182" s="274" t="str">
        <f>IFERROR(#REF!-M1182,"")</f>
        <v/>
      </c>
      <c r="DO1182" s="186" t="e">
        <f>IF(#REF!&gt;AQ1182,0,1)</f>
        <v>#REF!</v>
      </c>
      <c r="DP1182" s="186">
        <f t="shared" si="219"/>
        <v>1</v>
      </c>
      <c r="DQ1182" s="186">
        <f t="shared" si="220"/>
        <v>1</v>
      </c>
    </row>
    <row r="1183" spans="1:121" ht="20.25" hidden="1" customHeight="1" x14ac:dyDescent="0.2">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07"/>
        <v/>
      </c>
      <c r="AO1183" s="271" t="str">
        <f t="shared" si="208"/>
        <v/>
      </c>
      <c r="AP1183" s="218"/>
      <c r="AQ1183" s="219"/>
      <c r="AR1183" s="217" t="str">
        <f t="shared" si="209"/>
        <v/>
      </c>
      <c r="AS1183" s="217" t="str">
        <f t="shared" si="210"/>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217"/>
      <c r="CA1183" s="217"/>
      <c r="CB1183" s="217"/>
      <c r="CC1183" s="217"/>
      <c r="CD1183" s="217"/>
      <c r="CE1183" s="217"/>
      <c r="CF1183" s="186"/>
      <c r="CG1183" s="186" t="str">
        <f t="shared" si="211"/>
        <v/>
      </c>
      <c r="CH1183" s="101"/>
      <c r="CI1183" s="101"/>
      <c r="CJ1183" s="101"/>
      <c r="CK1183" s="101"/>
      <c r="CL1183" s="101"/>
      <c r="CM1183" s="101"/>
      <c r="CN1183" s="101"/>
      <c r="CO1183" s="101"/>
      <c r="CP1183" s="220" t="str">
        <f>IFERROR(ROUND((SUM(#REF!)),0),"")</f>
        <v/>
      </c>
      <c r="CQ1183" s="216"/>
      <c r="CR1183" s="222"/>
      <c r="CS1183" s="198"/>
      <c r="CT1183" s="198"/>
      <c r="CU1183" s="198"/>
      <c r="CV1183" s="198"/>
      <c r="CW1183" s="222"/>
      <c r="CX1183" s="272"/>
      <c r="CY1183" s="272"/>
      <c r="CZ1183" s="272"/>
      <c r="DA1183" s="272"/>
      <c r="DB1183" s="272"/>
      <c r="DC1183" s="272"/>
      <c r="DD1183" s="230" t="str">
        <f t="shared" si="212"/>
        <v/>
      </c>
      <c r="DE1183" s="273">
        <f t="shared" si="213"/>
        <v>0</v>
      </c>
      <c r="DF1183" s="14">
        <f t="shared" si="214"/>
        <v>0</v>
      </c>
      <c r="DG1183" s="148" t="str">
        <f t="shared" si="215"/>
        <v/>
      </c>
      <c r="DH1183" s="148" t="str">
        <f t="shared" si="216"/>
        <v/>
      </c>
      <c r="DI1183" s="273" t="str">
        <f t="shared" si="217"/>
        <v/>
      </c>
      <c r="DJ1183" s="264" t="str">
        <f t="shared" si="218"/>
        <v/>
      </c>
      <c r="DK1183" s="195"/>
      <c r="DL1183" s="14" t="str">
        <f>IFERROR(#REF!-AP1183,"")</f>
        <v/>
      </c>
      <c r="DM1183" s="195"/>
      <c r="DN1183" s="274" t="str">
        <f>IFERROR(#REF!-M1183,"")</f>
        <v/>
      </c>
      <c r="DO1183" s="186" t="e">
        <f>IF(#REF!&gt;AQ1183,0,1)</f>
        <v>#REF!</v>
      </c>
      <c r="DP1183" s="186">
        <f t="shared" si="219"/>
        <v>1</v>
      </c>
      <c r="DQ1183" s="186">
        <f t="shared" si="220"/>
        <v>1</v>
      </c>
    </row>
    <row r="1184" spans="1:121" ht="20.25" hidden="1" customHeight="1" x14ac:dyDescent="0.2">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07"/>
        <v/>
      </c>
      <c r="AO1184" s="271" t="str">
        <f t="shared" si="208"/>
        <v/>
      </c>
      <c r="AP1184" s="218"/>
      <c r="AQ1184" s="219"/>
      <c r="AR1184" s="217" t="str">
        <f t="shared" si="209"/>
        <v/>
      </c>
      <c r="AS1184" s="217" t="str">
        <f t="shared" si="210"/>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217"/>
      <c r="CA1184" s="217"/>
      <c r="CB1184" s="217"/>
      <c r="CC1184" s="217"/>
      <c r="CD1184" s="217"/>
      <c r="CE1184" s="217"/>
      <c r="CF1184" s="186"/>
      <c r="CG1184" s="186" t="str">
        <f t="shared" si="211"/>
        <v/>
      </c>
      <c r="CH1184" s="101"/>
      <c r="CI1184" s="101"/>
      <c r="CJ1184" s="101"/>
      <c r="CK1184" s="101"/>
      <c r="CL1184" s="101"/>
      <c r="CM1184" s="101"/>
      <c r="CN1184" s="101"/>
      <c r="CO1184" s="101"/>
      <c r="CP1184" s="220" t="str">
        <f>IFERROR(ROUND((SUM(#REF!)),0),"")</f>
        <v/>
      </c>
      <c r="CQ1184" s="216"/>
      <c r="CR1184" s="222"/>
      <c r="CS1184" s="198"/>
      <c r="CT1184" s="198"/>
      <c r="CU1184" s="198"/>
      <c r="CV1184" s="198"/>
      <c r="CW1184" s="222"/>
      <c r="CX1184" s="272"/>
      <c r="CY1184" s="272"/>
      <c r="CZ1184" s="272"/>
      <c r="DA1184" s="272"/>
      <c r="DB1184" s="272"/>
      <c r="DC1184" s="272"/>
      <c r="DD1184" s="230" t="str">
        <f t="shared" si="212"/>
        <v/>
      </c>
      <c r="DE1184" s="273">
        <f t="shared" si="213"/>
        <v>0</v>
      </c>
      <c r="DF1184" s="14">
        <f t="shared" si="214"/>
        <v>0</v>
      </c>
      <c r="DG1184" s="148" t="str">
        <f t="shared" si="215"/>
        <v/>
      </c>
      <c r="DH1184" s="148" t="str">
        <f t="shared" si="216"/>
        <v/>
      </c>
      <c r="DI1184" s="273" t="str">
        <f t="shared" si="217"/>
        <v/>
      </c>
      <c r="DJ1184" s="264" t="str">
        <f t="shared" si="218"/>
        <v/>
      </c>
      <c r="DK1184" s="195"/>
      <c r="DL1184" s="14" t="str">
        <f>IFERROR(#REF!-AP1184,"")</f>
        <v/>
      </c>
      <c r="DM1184" s="195"/>
      <c r="DN1184" s="274" t="str">
        <f>IFERROR(#REF!-M1184,"")</f>
        <v/>
      </c>
      <c r="DO1184" s="186" t="e">
        <f>IF(#REF!&gt;AQ1184,0,1)</f>
        <v>#REF!</v>
      </c>
      <c r="DP1184" s="186">
        <f t="shared" si="219"/>
        <v>1</v>
      </c>
      <c r="DQ1184" s="186">
        <f t="shared" si="220"/>
        <v>1</v>
      </c>
    </row>
    <row r="1185" spans="1:121" ht="20.25" hidden="1" customHeight="1" x14ac:dyDescent="0.2">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07"/>
        <v/>
      </c>
      <c r="AO1185" s="271" t="str">
        <f t="shared" si="208"/>
        <v/>
      </c>
      <c r="AP1185" s="218"/>
      <c r="AQ1185" s="219"/>
      <c r="AR1185" s="217" t="str">
        <f t="shared" si="209"/>
        <v/>
      </c>
      <c r="AS1185" s="217" t="str">
        <f t="shared" si="210"/>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217"/>
      <c r="CA1185" s="217"/>
      <c r="CB1185" s="217"/>
      <c r="CC1185" s="217"/>
      <c r="CD1185" s="217"/>
      <c r="CE1185" s="217"/>
      <c r="CF1185" s="186"/>
      <c r="CG1185" s="186" t="str">
        <f t="shared" si="211"/>
        <v/>
      </c>
      <c r="CH1185" s="101"/>
      <c r="CI1185" s="101"/>
      <c r="CJ1185" s="101"/>
      <c r="CK1185" s="101"/>
      <c r="CL1185" s="101"/>
      <c r="CM1185" s="101"/>
      <c r="CN1185" s="101"/>
      <c r="CO1185" s="101"/>
      <c r="CP1185" s="220" t="str">
        <f>IFERROR(ROUND((SUM(#REF!)),0),"")</f>
        <v/>
      </c>
      <c r="CQ1185" s="216"/>
      <c r="CR1185" s="222"/>
      <c r="CS1185" s="198"/>
      <c r="CT1185" s="198"/>
      <c r="CU1185" s="198"/>
      <c r="CV1185" s="198"/>
      <c r="CW1185" s="222"/>
      <c r="CX1185" s="272"/>
      <c r="CY1185" s="272"/>
      <c r="CZ1185" s="272"/>
      <c r="DA1185" s="272"/>
      <c r="DB1185" s="272"/>
      <c r="DC1185" s="272"/>
      <c r="DD1185" s="230" t="str">
        <f t="shared" si="212"/>
        <v/>
      </c>
      <c r="DE1185" s="273">
        <f t="shared" si="213"/>
        <v>0</v>
      </c>
      <c r="DF1185" s="14">
        <f t="shared" si="214"/>
        <v>0</v>
      </c>
      <c r="DG1185" s="148" t="str">
        <f t="shared" si="215"/>
        <v/>
      </c>
      <c r="DH1185" s="148" t="str">
        <f t="shared" si="216"/>
        <v/>
      </c>
      <c r="DI1185" s="273" t="str">
        <f t="shared" si="217"/>
        <v/>
      </c>
      <c r="DJ1185" s="264" t="str">
        <f t="shared" si="218"/>
        <v/>
      </c>
      <c r="DK1185" s="195"/>
      <c r="DL1185" s="14" t="str">
        <f>IFERROR(#REF!-AP1185,"")</f>
        <v/>
      </c>
      <c r="DM1185" s="195"/>
      <c r="DN1185" s="274" t="str">
        <f>IFERROR(#REF!-M1185,"")</f>
        <v/>
      </c>
      <c r="DO1185" s="186" t="e">
        <f>IF(#REF!&gt;AQ1185,0,1)</f>
        <v>#REF!</v>
      </c>
      <c r="DP1185" s="186">
        <f t="shared" si="219"/>
        <v>1</v>
      </c>
      <c r="DQ1185" s="186">
        <f t="shared" si="220"/>
        <v>1</v>
      </c>
    </row>
    <row r="1186" spans="1:121" ht="20.25" hidden="1" customHeight="1" x14ac:dyDescent="0.2">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07"/>
        <v/>
      </c>
      <c r="AO1186" s="271" t="str">
        <f t="shared" si="208"/>
        <v/>
      </c>
      <c r="AP1186" s="218"/>
      <c r="AQ1186" s="219"/>
      <c r="AR1186" s="217" t="str">
        <f t="shared" si="209"/>
        <v/>
      </c>
      <c r="AS1186" s="217" t="str">
        <f t="shared" si="210"/>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217"/>
      <c r="CA1186" s="217"/>
      <c r="CB1186" s="217"/>
      <c r="CC1186" s="217"/>
      <c r="CD1186" s="217"/>
      <c r="CE1186" s="217"/>
      <c r="CF1186" s="186"/>
      <c r="CG1186" s="186" t="str">
        <f t="shared" si="211"/>
        <v/>
      </c>
      <c r="CH1186" s="101"/>
      <c r="CI1186" s="101"/>
      <c r="CJ1186" s="101"/>
      <c r="CK1186" s="101"/>
      <c r="CL1186" s="101"/>
      <c r="CM1186" s="101"/>
      <c r="CN1186" s="101"/>
      <c r="CO1186" s="101"/>
      <c r="CP1186" s="220" t="str">
        <f>IFERROR(ROUND((SUM(#REF!)),0),"")</f>
        <v/>
      </c>
      <c r="CQ1186" s="216"/>
      <c r="CR1186" s="222"/>
      <c r="CS1186" s="198"/>
      <c r="CT1186" s="198"/>
      <c r="CU1186" s="198"/>
      <c r="CV1186" s="198"/>
      <c r="CW1186" s="222"/>
      <c r="CX1186" s="272"/>
      <c r="CY1186" s="272"/>
      <c r="CZ1186" s="272"/>
      <c r="DA1186" s="272"/>
      <c r="DB1186" s="272"/>
      <c r="DC1186" s="272"/>
      <c r="DD1186" s="230" t="str">
        <f t="shared" si="212"/>
        <v/>
      </c>
      <c r="DE1186" s="273">
        <f t="shared" si="213"/>
        <v>0</v>
      </c>
      <c r="DF1186" s="14">
        <f t="shared" si="214"/>
        <v>0</v>
      </c>
      <c r="DG1186" s="148" t="str">
        <f t="shared" si="215"/>
        <v/>
      </c>
      <c r="DH1186" s="148" t="str">
        <f t="shared" si="216"/>
        <v/>
      </c>
      <c r="DI1186" s="273" t="str">
        <f t="shared" si="217"/>
        <v/>
      </c>
      <c r="DJ1186" s="264" t="str">
        <f t="shared" si="218"/>
        <v/>
      </c>
      <c r="DK1186" s="195"/>
      <c r="DL1186" s="14" t="str">
        <f>IFERROR(#REF!-AP1186,"")</f>
        <v/>
      </c>
      <c r="DM1186" s="195"/>
      <c r="DN1186" s="274" t="str">
        <f>IFERROR(#REF!-M1186,"")</f>
        <v/>
      </c>
      <c r="DO1186" s="186" t="e">
        <f>IF(#REF!&gt;AQ1186,0,1)</f>
        <v>#REF!</v>
      </c>
      <c r="DP1186" s="186">
        <f t="shared" si="219"/>
        <v>1</v>
      </c>
      <c r="DQ1186" s="186">
        <f t="shared" si="220"/>
        <v>1</v>
      </c>
    </row>
    <row r="1187" spans="1:121" ht="20.25" hidden="1" customHeight="1" x14ac:dyDescent="0.2">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07"/>
        <v/>
      </c>
      <c r="AO1187" s="271" t="str">
        <f t="shared" si="208"/>
        <v/>
      </c>
      <c r="AP1187" s="218"/>
      <c r="AQ1187" s="219"/>
      <c r="AR1187" s="217" t="str">
        <f t="shared" si="209"/>
        <v/>
      </c>
      <c r="AS1187" s="217" t="str">
        <f t="shared" si="210"/>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217"/>
      <c r="CA1187" s="217"/>
      <c r="CB1187" s="217"/>
      <c r="CC1187" s="217"/>
      <c r="CD1187" s="217"/>
      <c r="CE1187" s="217"/>
      <c r="CF1187" s="186"/>
      <c r="CG1187" s="186" t="str">
        <f t="shared" si="211"/>
        <v/>
      </c>
      <c r="CH1187" s="101"/>
      <c r="CI1187" s="101"/>
      <c r="CJ1187" s="101"/>
      <c r="CK1187" s="101"/>
      <c r="CL1187" s="101"/>
      <c r="CM1187" s="101"/>
      <c r="CN1187" s="101"/>
      <c r="CO1187" s="101"/>
      <c r="CP1187" s="220" t="str">
        <f>IFERROR(ROUND((SUM(#REF!)),0),"")</f>
        <v/>
      </c>
      <c r="CQ1187" s="216"/>
      <c r="CR1187" s="222"/>
      <c r="CS1187" s="198"/>
      <c r="CT1187" s="198"/>
      <c r="CU1187" s="198"/>
      <c r="CV1187" s="198"/>
      <c r="CW1187" s="222"/>
      <c r="CX1187" s="272"/>
      <c r="CY1187" s="272"/>
      <c r="CZ1187" s="272"/>
      <c r="DA1187" s="272"/>
      <c r="DB1187" s="272"/>
      <c r="DC1187" s="272"/>
      <c r="DD1187" s="230" t="str">
        <f t="shared" si="212"/>
        <v/>
      </c>
      <c r="DE1187" s="273">
        <f t="shared" si="213"/>
        <v>0</v>
      </c>
      <c r="DF1187" s="14">
        <f t="shared" si="214"/>
        <v>0</v>
      </c>
      <c r="DG1187" s="148" t="str">
        <f t="shared" si="215"/>
        <v/>
      </c>
      <c r="DH1187" s="148" t="str">
        <f t="shared" si="216"/>
        <v/>
      </c>
      <c r="DI1187" s="273" t="str">
        <f t="shared" si="217"/>
        <v/>
      </c>
      <c r="DJ1187" s="264" t="str">
        <f t="shared" si="218"/>
        <v/>
      </c>
      <c r="DK1187" s="195"/>
      <c r="DL1187" s="14" t="str">
        <f>IFERROR(#REF!-AP1187,"")</f>
        <v/>
      </c>
      <c r="DM1187" s="195"/>
      <c r="DN1187" s="274" t="str">
        <f>IFERROR(#REF!-M1187,"")</f>
        <v/>
      </c>
      <c r="DO1187" s="186" t="e">
        <f>IF(#REF!&gt;AQ1187,0,1)</f>
        <v>#REF!</v>
      </c>
      <c r="DP1187" s="186">
        <f t="shared" si="219"/>
        <v>1</v>
      </c>
      <c r="DQ1187" s="186">
        <f t="shared" si="220"/>
        <v>1</v>
      </c>
    </row>
    <row r="1188" spans="1:121" ht="20.25" hidden="1" customHeight="1" x14ac:dyDescent="0.2">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07"/>
        <v/>
      </c>
      <c r="AO1188" s="271" t="str">
        <f t="shared" si="208"/>
        <v/>
      </c>
      <c r="AP1188" s="218"/>
      <c r="AQ1188" s="219"/>
      <c r="AR1188" s="217" t="str">
        <f t="shared" si="209"/>
        <v/>
      </c>
      <c r="AS1188" s="217" t="str">
        <f t="shared" si="210"/>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217"/>
      <c r="CA1188" s="217"/>
      <c r="CB1188" s="217"/>
      <c r="CC1188" s="217"/>
      <c r="CD1188" s="217"/>
      <c r="CE1188" s="217"/>
      <c r="CF1188" s="186"/>
      <c r="CG1188" s="186" t="str">
        <f t="shared" si="211"/>
        <v/>
      </c>
      <c r="CH1188" s="101"/>
      <c r="CI1188" s="101"/>
      <c r="CJ1188" s="101"/>
      <c r="CK1188" s="101"/>
      <c r="CL1188" s="101"/>
      <c r="CM1188" s="101"/>
      <c r="CN1188" s="101"/>
      <c r="CO1188" s="101"/>
      <c r="CP1188" s="220" t="str">
        <f>IFERROR(ROUND((SUM(#REF!)),0),"")</f>
        <v/>
      </c>
      <c r="CQ1188" s="216"/>
      <c r="CR1188" s="222"/>
      <c r="CS1188" s="198"/>
      <c r="CT1188" s="198"/>
      <c r="CU1188" s="198"/>
      <c r="CV1188" s="198"/>
      <c r="CW1188" s="222"/>
      <c r="CX1188" s="272"/>
      <c r="CY1188" s="272"/>
      <c r="CZ1188" s="272"/>
      <c r="DA1188" s="272"/>
      <c r="DB1188" s="272"/>
      <c r="DC1188" s="272"/>
      <c r="DD1188" s="230" t="str">
        <f t="shared" si="212"/>
        <v/>
      </c>
      <c r="DE1188" s="273">
        <f t="shared" si="213"/>
        <v>0</v>
      </c>
      <c r="DF1188" s="14">
        <f t="shared" si="214"/>
        <v>0</v>
      </c>
      <c r="DG1188" s="148" t="str">
        <f t="shared" si="215"/>
        <v/>
      </c>
      <c r="DH1188" s="148" t="str">
        <f t="shared" si="216"/>
        <v/>
      </c>
      <c r="DI1188" s="273" t="str">
        <f t="shared" si="217"/>
        <v/>
      </c>
      <c r="DJ1188" s="264" t="str">
        <f t="shared" si="218"/>
        <v/>
      </c>
      <c r="DK1188" s="195"/>
      <c r="DL1188" s="14" t="str">
        <f>IFERROR(#REF!-AP1188,"")</f>
        <v/>
      </c>
      <c r="DM1188" s="195"/>
      <c r="DN1188" s="274" t="str">
        <f>IFERROR(#REF!-M1188,"")</f>
        <v/>
      </c>
      <c r="DO1188" s="186" t="e">
        <f>IF(#REF!&gt;AQ1188,0,1)</f>
        <v>#REF!</v>
      </c>
      <c r="DP1188" s="186">
        <f t="shared" si="219"/>
        <v>1</v>
      </c>
      <c r="DQ1188" s="186">
        <f t="shared" si="220"/>
        <v>1</v>
      </c>
    </row>
    <row r="1189" spans="1:121" ht="20.25" hidden="1" customHeight="1" x14ac:dyDescent="0.2">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07"/>
        <v/>
      </c>
      <c r="AO1189" s="271" t="str">
        <f t="shared" si="208"/>
        <v/>
      </c>
      <c r="AP1189" s="218"/>
      <c r="AQ1189" s="219"/>
      <c r="AR1189" s="217" t="str">
        <f t="shared" si="209"/>
        <v/>
      </c>
      <c r="AS1189" s="217" t="str">
        <f t="shared" si="210"/>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217"/>
      <c r="CA1189" s="217"/>
      <c r="CB1189" s="217"/>
      <c r="CC1189" s="217"/>
      <c r="CD1189" s="217"/>
      <c r="CE1189" s="217"/>
      <c r="CF1189" s="186"/>
      <c r="CG1189" s="186" t="str">
        <f t="shared" si="211"/>
        <v/>
      </c>
      <c r="CH1189" s="101"/>
      <c r="CI1189" s="101"/>
      <c r="CJ1189" s="101"/>
      <c r="CK1189" s="101"/>
      <c r="CL1189" s="101"/>
      <c r="CM1189" s="101"/>
      <c r="CN1189" s="101"/>
      <c r="CO1189" s="101"/>
      <c r="CP1189" s="220" t="str">
        <f>IFERROR(ROUND((SUM(#REF!)),0),"")</f>
        <v/>
      </c>
      <c r="CQ1189" s="216"/>
      <c r="CR1189" s="222"/>
      <c r="CS1189" s="198"/>
      <c r="CT1189" s="198"/>
      <c r="CU1189" s="198"/>
      <c r="CV1189" s="198"/>
      <c r="CW1189" s="222"/>
      <c r="CX1189" s="272"/>
      <c r="CY1189" s="272"/>
      <c r="CZ1189" s="272"/>
      <c r="DA1189" s="272"/>
      <c r="DB1189" s="272"/>
      <c r="DC1189" s="272"/>
      <c r="DD1189" s="230" t="str">
        <f t="shared" si="212"/>
        <v/>
      </c>
      <c r="DE1189" s="273">
        <f t="shared" si="213"/>
        <v>0</v>
      </c>
      <c r="DF1189" s="14">
        <f t="shared" si="214"/>
        <v>0</v>
      </c>
      <c r="DG1189" s="148" t="str">
        <f t="shared" si="215"/>
        <v/>
      </c>
      <c r="DH1189" s="148" t="str">
        <f t="shared" si="216"/>
        <v/>
      </c>
      <c r="DI1189" s="273" t="str">
        <f t="shared" si="217"/>
        <v/>
      </c>
      <c r="DJ1189" s="264" t="str">
        <f t="shared" si="218"/>
        <v/>
      </c>
      <c r="DK1189" s="195"/>
      <c r="DL1189" s="14" t="str">
        <f>IFERROR(#REF!-AP1189,"")</f>
        <v/>
      </c>
      <c r="DM1189" s="195"/>
      <c r="DN1189" s="274" t="str">
        <f>IFERROR(#REF!-M1189,"")</f>
        <v/>
      </c>
      <c r="DO1189" s="186" t="e">
        <f>IF(#REF!&gt;AQ1189,0,1)</f>
        <v>#REF!</v>
      </c>
      <c r="DP1189" s="186">
        <f t="shared" si="219"/>
        <v>1</v>
      </c>
      <c r="DQ1189" s="186">
        <f t="shared" si="220"/>
        <v>1</v>
      </c>
    </row>
    <row r="1190" spans="1:121" ht="20.25" hidden="1" customHeight="1" x14ac:dyDescent="0.2">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07"/>
        <v/>
      </c>
      <c r="AO1190" s="271" t="str">
        <f t="shared" si="208"/>
        <v/>
      </c>
      <c r="AP1190" s="218"/>
      <c r="AQ1190" s="219"/>
      <c r="AR1190" s="217" t="str">
        <f t="shared" si="209"/>
        <v/>
      </c>
      <c r="AS1190" s="217" t="str">
        <f t="shared" si="210"/>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217"/>
      <c r="CA1190" s="217"/>
      <c r="CB1190" s="217"/>
      <c r="CC1190" s="217"/>
      <c r="CD1190" s="217"/>
      <c r="CE1190" s="217"/>
      <c r="CF1190" s="186"/>
      <c r="CG1190" s="186" t="str">
        <f t="shared" si="211"/>
        <v/>
      </c>
      <c r="CH1190" s="101"/>
      <c r="CI1190" s="101"/>
      <c r="CJ1190" s="101"/>
      <c r="CK1190" s="101"/>
      <c r="CL1190" s="101"/>
      <c r="CM1190" s="101"/>
      <c r="CN1190" s="101"/>
      <c r="CO1190" s="101"/>
      <c r="CP1190" s="220" t="str">
        <f>IFERROR(ROUND((SUM(#REF!)),0),"")</f>
        <v/>
      </c>
      <c r="CQ1190" s="216"/>
      <c r="CR1190" s="222"/>
      <c r="CS1190" s="198"/>
      <c r="CT1190" s="198"/>
      <c r="CU1190" s="198"/>
      <c r="CV1190" s="198"/>
      <c r="CW1190" s="222"/>
      <c r="CX1190" s="272"/>
      <c r="CY1190" s="272"/>
      <c r="CZ1190" s="272"/>
      <c r="DA1190" s="272"/>
      <c r="DB1190" s="272"/>
      <c r="DC1190" s="272"/>
      <c r="DD1190" s="230" t="str">
        <f t="shared" si="212"/>
        <v/>
      </c>
      <c r="DE1190" s="273">
        <f t="shared" si="213"/>
        <v>0</v>
      </c>
      <c r="DF1190" s="14">
        <f t="shared" si="214"/>
        <v>0</v>
      </c>
      <c r="DG1190" s="148" t="str">
        <f t="shared" si="215"/>
        <v/>
      </c>
      <c r="DH1190" s="148" t="str">
        <f t="shared" si="216"/>
        <v/>
      </c>
      <c r="DI1190" s="273" t="str">
        <f t="shared" si="217"/>
        <v/>
      </c>
      <c r="DJ1190" s="264" t="str">
        <f t="shared" si="218"/>
        <v/>
      </c>
      <c r="DK1190" s="195"/>
      <c r="DL1190" s="14" t="str">
        <f>IFERROR(#REF!-AP1190,"")</f>
        <v/>
      </c>
      <c r="DM1190" s="195"/>
      <c r="DN1190" s="274" t="str">
        <f>IFERROR(#REF!-M1190,"")</f>
        <v/>
      </c>
      <c r="DO1190" s="186" t="e">
        <f>IF(#REF!&gt;AQ1190,0,1)</f>
        <v>#REF!</v>
      </c>
      <c r="DP1190" s="186">
        <f t="shared" si="219"/>
        <v>1</v>
      </c>
      <c r="DQ1190" s="186">
        <f t="shared" si="220"/>
        <v>1</v>
      </c>
    </row>
    <row r="1191" spans="1:121" ht="20.25" hidden="1" customHeight="1" x14ac:dyDescent="0.2">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07"/>
        <v/>
      </c>
      <c r="AO1191" s="271" t="str">
        <f t="shared" si="208"/>
        <v/>
      </c>
      <c r="AP1191" s="218"/>
      <c r="AQ1191" s="219"/>
      <c r="AR1191" s="217" t="str">
        <f t="shared" si="209"/>
        <v/>
      </c>
      <c r="AS1191" s="217" t="str">
        <f t="shared" si="210"/>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217"/>
      <c r="CA1191" s="217"/>
      <c r="CB1191" s="217"/>
      <c r="CC1191" s="217"/>
      <c r="CD1191" s="217"/>
      <c r="CE1191" s="217"/>
      <c r="CF1191" s="186"/>
      <c r="CG1191" s="186" t="str">
        <f t="shared" si="211"/>
        <v/>
      </c>
      <c r="CH1191" s="101"/>
      <c r="CI1191" s="101"/>
      <c r="CJ1191" s="101"/>
      <c r="CK1191" s="101"/>
      <c r="CL1191" s="101"/>
      <c r="CM1191" s="101"/>
      <c r="CN1191" s="101"/>
      <c r="CO1191" s="101"/>
      <c r="CP1191" s="220" t="str">
        <f>IFERROR(ROUND((SUM(#REF!)),0),"")</f>
        <v/>
      </c>
      <c r="CQ1191" s="216"/>
      <c r="CR1191" s="222"/>
      <c r="CS1191" s="198"/>
      <c r="CT1191" s="198"/>
      <c r="CU1191" s="198"/>
      <c r="CV1191" s="198"/>
      <c r="CW1191" s="222"/>
      <c r="CX1191" s="272"/>
      <c r="CY1191" s="272"/>
      <c r="CZ1191" s="272"/>
      <c r="DA1191" s="272"/>
      <c r="DB1191" s="272"/>
      <c r="DC1191" s="272"/>
      <c r="DD1191" s="230" t="str">
        <f t="shared" si="212"/>
        <v/>
      </c>
      <c r="DE1191" s="273">
        <f t="shared" si="213"/>
        <v>0</v>
      </c>
      <c r="DF1191" s="14">
        <f t="shared" si="214"/>
        <v>0</v>
      </c>
      <c r="DG1191" s="148" t="str">
        <f t="shared" si="215"/>
        <v/>
      </c>
      <c r="DH1191" s="148" t="str">
        <f t="shared" si="216"/>
        <v/>
      </c>
      <c r="DI1191" s="273" t="str">
        <f t="shared" si="217"/>
        <v/>
      </c>
      <c r="DJ1191" s="264" t="str">
        <f t="shared" si="218"/>
        <v/>
      </c>
      <c r="DK1191" s="195"/>
      <c r="DL1191" s="14" t="str">
        <f>IFERROR(#REF!-AP1191,"")</f>
        <v/>
      </c>
      <c r="DM1191" s="195"/>
      <c r="DN1191" s="274" t="str">
        <f>IFERROR(#REF!-M1191,"")</f>
        <v/>
      </c>
      <c r="DO1191" s="186" t="e">
        <f>IF(#REF!&gt;AQ1191,0,1)</f>
        <v>#REF!</v>
      </c>
      <c r="DP1191" s="186">
        <f t="shared" si="219"/>
        <v>1</v>
      </c>
      <c r="DQ1191" s="186">
        <f t="shared" si="220"/>
        <v>1</v>
      </c>
    </row>
    <row r="1192" spans="1:121" ht="20.25" hidden="1" customHeight="1" x14ac:dyDescent="0.2">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07"/>
        <v/>
      </c>
      <c r="AO1192" s="271" t="str">
        <f t="shared" si="208"/>
        <v/>
      </c>
      <c r="AP1192" s="218"/>
      <c r="AQ1192" s="219"/>
      <c r="AR1192" s="217" t="str">
        <f t="shared" si="209"/>
        <v/>
      </c>
      <c r="AS1192" s="217" t="str">
        <f t="shared" si="210"/>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217"/>
      <c r="CA1192" s="217"/>
      <c r="CB1192" s="217"/>
      <c r="CC1192" s="217"/>
      <c r="CD1192" s="217"/>
      <c r="CE1192" s="217"/>
      <c r="CF1192" s="186"/>
      <c r="CG1192" s="186" t="str">
        <f t="shared" si="211"/>
        <v/>
      </c>
      <c r="CH1192" s="101"/>
      <c r="CI1192" s="101"/>
      <c r="CJ1192" s="101"/>
      <c r="CK1192" s="101"/>
      <c r="CL1192" s="101"/>
      <c r="CM1192" s="101"/>
      <c r="CN1192" s="101"/>
      <c r="CO1192" s="101"/>
      <c r="CP1192" s="220" t="str">
        <f>IFERROR(ROUND((SUM(#REF!)),0),"")</f>
        <v/>
      </c>
      <c r="CQ1192" s="216"/>
      <c r="CR1192" s="222"/>
      <c r="CS1192" s="198"/>
      <c r="CT1192" s="198"/>
      <c r="CU1192" s="198"/>
      <c r="CV1192" s="198"/>
      <c r="CW1192" s="222"/>
      <c r="CX1192" s="272"/>
      <c r="CY1192" s="272"/>
      <c r="CZ1192" s="272"/>
      <c r="DA1192" s="272"/>
      <c r="DB1192" s="272"/>
      <c r="DC1192" s="272"/>
      <c r="DD1192" s="230" t="str">
        <f t="shared" si="212"/>
        <v/>
      </c>
      <c r="DE1192" s="273">
        <f t="shared" si="213"/>
        <v>0</v>
      </c>
      <c r="DF1192" s="14">
        <f t="shared" si="214"/>
        <v>0</v>
      </c>
      <c r="DG1192" s="148" t="str">
        <f t="shared" si="215"/>
        <v/>
      </c>
      <c r="DH1192" s="148" t="str">
        <f t="shared" si="216"/>
        <v/>
      </c>
      <c r="DI1192" s="273" t="str">
        <f t="shared" si="217"/>
        <v/>
      </c>
      <c r="DJ1192" s="264" t="str">
        <f t="shared" si="218"/>
        <v/>
      </c>
      <c r="DK1192" s="195"/>
      <c r="DL1192" s="14" t="str">
        <f>IFERROR(#REF!-AP1192,"")</f>
        <v/>
      </c>
      <c r="DM1192" s="195"/>
      <c r="DN1192" s="274" t="str">
        <f>IFERROR(#REF!-M1192,"")</f>
        <v/>
      </c>
      <c r="DO1192" s="186" t="e">
        <f>IF(#REF!&gt;AQ1192,0,1)</f>
        <v>#REF!</v>
      </c>
      <c r="DP1192" s="186">
        <f t="shared" si="219"/>
        <v>1</v>
      </c>
      <c r="DQ1192" s="186">
        <f t="shared" si="220"/>
        <v>1</v>
      </c>
    </row>
    <row r="1193" spans="1:121" ht="20.25" hidden="1" customHeight="1" x14ac:dyDescent="0.2">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07"/>
        <v/>
      </c>
      <c r="AO1193" s="271" t="str">
        <f t="shared" si="208"/>
        <v/>
      </c>
      <c r="AP1193" s="218"/>
      <c r="AQ1193" s="219"/>
      <c r="AR1193" s="217" t="str">
        <f t="shared" si="209"/>
        <v/>
      </c>
      <c r="AS1193" s="217" t="str">
        <f t="shared" si="210"/>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217"/>
      <c r="CA1193" s="217"/>
      <c r="CB1193" s="217"/>
      <c r="CC1193" s="217"/>
      <c r="CD1193" s="217"/>
      <c r="CE1193" s="217"/>
      <c r="CF1193" s="186"/>
      <c r="CG1193" s="186" t="str">
        <f t="shared" si="211"/>
        <v/>
      </c>
      <c r="CH1193" s="101"/>
      <c r="CI1193" s="101"/>
      <c r="CJ1193" s="101"/>
      <c r="CK1193" s="101"/>
      <c r="CL1193" s="101"/>
      <c r="CM1193" s="101"/>
      <c r="CN1193" s="101"/>
      <c r="CO1193" s="101"/>
      <c r="CP1193" s="220" t="str">
        <f>IFERROR(ROUND((SUM(#REF!)),0),"")</f>
        <v/>
      </c>
      <c r="CQ1193" s="216"/>
      <c r="CR1193" s="222"/>
      <c r="CS1193" s="198"/>
      <c r="CT1193" s="198"/>
      <c r="CU1193" s="198"/>
      <c r="CV1193" s="198"/>
      <c r="CW1193" s="222"/>
      <c r="CX1193" s="272"/>
      <c r="CY1193" s="272"/>
      <c r="CZ1193" s="272"/>
      <c r="DA1193" s="272"/>
      <c r="DB1193" s="272"/>
      <c r="DC1193" s="272"/>
      <c r="DD1193" s="230" t="str">
        <f t="shared" si="212"/>
        <v/>
      </c>
      <c r="DE1193" s="273">
        <f t="shared" si="213"/>
        <v>0</v>
      </c>
      <c r="DF1193" s="14">
        <f t="shared" si="214"/>
        <v>0</v>
      </c>
      <c r="DG1193" s="148" t="str">
        <f t="shared" si="215"/>
        <v/>
      </c>
      <c r="DH1193" s="148" t="str">
        <f t="shared" si="216"/>
        <v/>
      </c>
      <c r="DI1193" s="273" t="str">
        <f t="shared" si="217"/>
        <v/>
      </c>
      <c r="DJ1193" s="264" t="str">
        <f t="shared" si="218"/>
        <v/>
      </c>
      <c r="DK1193" s="195"/>
      <c r="DL1193" s="14" t="str">
        <f>IFERROR(#REF!-AP1193,"")</f>
        <v/>
      </c>
      <c r="DM1193" s="195"/>
      <c r="DN1193" s="274" t="str">
        <f>IFERROR(#REF!-M1193,"")</f>
        <v/>
      </c>
      <c r="DO1193" s="186" t="e">
        <f>IF(#REF!&gt;AQ1193,0,1)</f>
        <v>#REF!</v>
      </c>
      <c r="DP1193" s="186">
        <f t="shared" si="219"/>
        <v>1</v>
      </c>
      <c r="DQ1193" s="186">
        <f t="shared" si="220"/>
        <v>1</v>
      </c>
    </row>
    <row r="1194" spans="1:121" ht="20.25" hidden="1" customHeight="1" x14ac:dyDescent="0.2">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07"/>
        <v/>
      </c>
      <c r="AO1194" s="271" t="str">
        <f t="shared" si="208"/>
        <v/>
      </c>
      <c r="AP1194" s="218"/>
      <c r="AQ1194" s="219"/>
      <c r="AR1194" s="217" t="str">
        <f t="shared" si="209"/>
        <v/>
      </c>
      <c r="AS1194" s="217" t="str">
        <f t="shared" si="210"/>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217"/>
      <c r="CA1194" s="217"/>
      <c r="CB1194" s="217"/>
      <c r="CC1194" s="217"/>
      <c r="CD1194" s="217"/>
      <c r="CE1194" s="217"/>
      <c r="CF1194" s="186"/>
      <c r="CG1194" s="186" t="str">
        <f t="shared" si="211"/>
        <v/>
      </c>
      <c r="CH1194" s="101"/>
      <c r="CI1194" s="101"/>
      <c r="CJ1194" s="101"/>
      <c r="CK1194" s="101"/>
      <c r="CL1194" s="101"/>
      <c r="CM1194" s="101"/>
      <c r="CN1194" s="101"/>
      <c r="CO1194" s="101"/>
      <c r="CP1194" s="220" t="str">
        <f>IFERROR(ROUND((SUM(#REF!)),0),"")</f>
        <v/>
      </c>
      <c r="CQ1194" s="216"/>
      <c r="CR1194" s="222"/>
      <c r="CS1194" s="198"/>
      <c r="CT1194" s="198"/>
      <c r="CU1194" s="198"/>
      <c r="CV1194" s="198"/>
      <c r="CW1194" s="222"/>
      <c r="CX1194" s="272"/>
      <c r="CY1194" s="272"/>
      <c r="CZ1194" s="272"/>
      <c r="DA1194" s="272"/>
      <c r="DB1194" s="272"/>
      <c r="DC1194" s="272"/>
      <c r="DD1194" s="230" t="str">
        <f t="shared" si="212"/>
        <v/>
      </c>
      <c r="DE1194" s="273">
        <f t="shared" si="213"/>
        <v>0</v>
      </c>
      <c r="DF1194" s="14">
        <f t="shared" si="214"/>
        <v>0</v>
      </c>
      <c r="DG1194" s="148" t="str">
        <f t="shared" si="215"/>
        <v/>
      </c>
      <c r="DH1194" s="148" t="str">
        <f t="shared" si="216"/>
        <v/>
      </c>
      <c r="DI1194" s="273" t="str">
        <f t="shared" si="217"/>
        <v/>
      </c>
      <c r="DJ1194" s="264" t="str">
        <f t="shared" si="218"/>
        <v/>
      </c>
      <c r="DK1194" s="195"/>
      <c r="DL1194" s="14" t="str">
        <f>IFERROR(#REF!-AP1194,"")</f>
        <v/>
      </c>
      <c r="DM1194" s="195"/>
      <c r="DN1194" s="274" t="str">
        <f>IFERROR(#REF!-M1194,"")</f>
        <v/>
      </c>
      <c r="DO1194" s="186" t="e">
        <f>IF(#REF!&gt;AQ1194,0,1)</f>
        <v>#REF!</v>
      </c>
      <c r="DP1194" s="186">
        <f t="shared" si="219"/>
        <v>1</v>
      </c>
      <c r="DQ1194" s="186">
        <f t="shared" si="220"/>
        <v>1</v>
      </c>
    </row>
    <row r="1195" spans="1:121" ht="20.25" hidden="1" customHeight="1" x14ac:dyDescent="0.2">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07"/>
        <v/>
      </c>
      <c r="AO1195" s="271" t="str">
        <f t="shared" si="208"/>
        <v/>
      </c>
      <c r="AP1195" s="218"/>
      <c r="AQ1195" s="219"/>
      <c r="AR1195" s="217" t="str">
        <f t="shared" si="209"/>
        <v/>
      </c>
      <c r="AS1195" s="217" t="str">
        <f t="shared" si="210"/>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217"/>
      <c r="CA1195" s="217"/>
      <c r="CB1195" s="217"/>
      <c r="CC1195" s="217"/>
      <c r="CD1195" s="217"/>
      <c r="CE1195" s="217"/>
      <c r="CF1195" s="186"/>
      <c r="CG1195" s="186" t="str">
        <f t="shared" si="211"/>
        <v/>
      </c>
      <c r="CH1195" s="101"/>
      <c r="CI1195" s="101"/>
      <c r="CJ1195" s="101"/>
      <c r="CK1195" s="101"/>
      <c r="CL1195" s="101"/>
      <c r="CM1195" s="101"/>
      <c r="CN1195" s="101"/>
      <c r="CO1195" s="101"/>
      <c r="CP1195" s="220" t="str">
        <f>IFERROR(ROUND((SUM(#REF!)),0),"")</f>
        <v/>
      </c>
      <c r="CQ1195" s="216"/>
      <c r="CR1195" s="222"/>
      <c r="CS1195" s="198"/>
      <c r="CT1195" s="198"/>
      <c r="CU1195" s="198"/>
      <c r="CV1195" s="198"/>
      <c r="CW1195" s="222"/>
      <c r="CX1195" s="272"/>
      <c r="CY1195" s="272"/>
      <c r="CZ1195" s="272"/>
      <c r="DA1195" s="272"/>
      <c r="DB1195" s="272"/>
      <c r="DC1195" s="272"/>
      <c r="DD1195" s="230" t="str">
        <f t="shared" si="212"/>
        <v/>
      </c>
      <c r="DE1195" s="273">
        <f t="shared" si="213"/>
        <v>0</v>
      </c>
      <c r="DF1195" s="14">
        <f t="shared" si="214"/>
        <v>0</v>
      </c>
      <c r="DG1195" s="148" t="str">
        <f t="shared" si="215"/>
        <v/>
      </c>
      <c r="DH1195" s="148" t="str">
        <f t="shared" si="216"/>
        <v/>
      </c>
      <c r="DI1195" s="273" t="str">
        <f t="shared" si="217"/>
        <v/>
      </c>
      <c r="DJ1195" s="264" t="str">
        <f t="shared" si="218"/>
        <v/>
      </c>
      <c r="DK1195" s="195"/>
      <c r="DL1195" s="14" t="str">
        <f>IFERROR(#REF!-AP1195,"")</f>
        <v/>
      </c>
      <c r="DM1195" s="195"/>
      <c r="DN1195" s="274" t="str">
        <f>IFERROR(#REF!-M1195,"")</f>
        <v/>
      </c>
      <c r="DO1195" s="186" t="e">
        <f>IF(#REF!&gt;AQ1195,0,1)</f>
        <v>#REF!</v>
      </c>
      <c r="DP1195" s="186">
        <f t="shared" si="219"/>
        <v>1</v>
      </c>
      <c r="DQ1195" s="186">
        <f t="shared" si="220"/>
        <v>1</v>
      </c>
    </row>
    <row r="1196" spans="1:121" ht="20.25" hidden="1" customHeight="1" x14ac:dyDescent="0.2">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07"/>
        <v/>
      </c>
      <c r="AO1196" s="271" t="str">
        <f t="shared" si="208"/>
        <v/>
      </c>
      <c r="AP1196" s="218"/>
      <c r="AQ1196" s="219"/>
      <c r="AR1196" s="217" t="str">
        <f t="shared" si="209"/>
        <v/>
      </c>
      <c r="AS1196" s="217" t="str">
        <f t="shared" si="210"/>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217"/>
      <c r="CA1196" s="217"/>
      <c r="CB1196" s="217"/>
      <c r="CC1196" s="217"/>
      <c r="CD1196" s="217"/>
      <c r="CE1196" s="217"/>
      <c r="CF1196" s="186"/>
      <c r="CG1196" s="186" t="str">
        <f t="shared" si="211"/>
        <v/>
      </c>
      <c r="CH1196" s="101"/>
      <c r="CI1196" s="101"/>
      <c r="CJ1196" s="101"/>
      <c r="CK1196" s="101"/>
      <c r="CL1196" s="101"/>
      <c r="CM1196" s="101"/>
      <c r="CN1196" s="101"/>
      <c r="CO1196" s="101"/>
      <c r="CP1196" s="220" t="str">
        <f>IFERROR(ROUND((SUM(#REF!)),0),"")</f>
        <v/>
      </c>
      <c r="CQ1196" s="216"/>
      <c r="CR1196" s="222"/>
      <c r="CS1196" s="198"/>
      <c r="CT1196" s="198"/>
      <c r="CU1196" s="198"/>
      <c r="CV1196" s="198"/>
      <c r="CW1196" s="222"/>
      <c r="CX1196" s="272"/>
      <c r="CY1196" s="272"/>
      <c r="CZ1196" s="272"/>
      <c r="DA1196" s="272"/>
      <c r="DB1196" s="272"/>
      <c r="DC1196" s="272"/>
      <c r="DD1196" s="230" t="str">
        <f t="shared" si="212"/>
        <v/>
      </c>
      <c r="DE1196" s="273">
        <f t="shared" si="213"/>
        <v>0</v>
      </c>
      <c r="DF1196" s="14">
        <f t="shared" si="214"/>
        <v>0</v>
      </c>
      <c r="DG1196" s="148" t="str">
        <f t="shared" si="215"/>
        <v/>
      </c>
      <c r="DH1196" s="148" t="str">
        <f t="shared" si="216"/>
        <v/>
      </c>
      <c r="DI1196" s="273" t="str">
        <f t="shared" si="217"/>
        <v/>
      </c>
      <c r="DJ1196" s="264" t="str">
        <f t="shared" si="218"/>
        <v/>
      </c>
      <c r="DK1196" s="195"/>
      <c r="DL1196" s="14" t="str">
        <f>IFERROR(#REF!-AP1196,"")</f>
        <v/>
      </c>
      <c r="DM1196" s="195"/>
      <c r="DN1196" s="274" t="str">
        <f>IFERROR(#REF!-M1196,"")</f>
        <v/>
      </c>
      <c r="DO1196" s="186" t="e">
        <f>IF(#REF!&gt;AQ1196,0,1)</f>
        <v>#REF!</v>
      </c>
      <c r="DP1196" s="186">
        <f t="shared" si="219"/>
        <v>1</v>
      </c>
      <c r="DQ1196" s="186">
        <f t="shared" si="220"/>
        <v>1</v>
      </c>
    </row>
    <row r="1197" spans="1:121" ht="20.25" hidden="1" customHeight="1" x14ac:dyDescent="0.2">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07"/>
        <v/>
      </c>
      <c r="AO1197" s="271" t="str">
        <f t="shared" si="208"/>
        <v/>
      </c>
      <c r="AP1197" s="218"/>
      <c r="AQ1197" s="219"/>
      <c r="AR1197" s="217" t="str">
        <f t="shared" si="209"/>
        <v/>
      </c>
      <c r="AS1197" s="217" t="str">
        <f t="shared" si="210"/>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217"/>
      <c r="CA1197" s="217"/>
      <c r="CB1197" s="217"/>
      <c r="CC1197" s="217"/>
      <c r="CD1197" s="217"/>
      <c r="CE1197" s="217"/>
      <c r="CF1197" s="186"/>
      <c r="CG1197" s="186" t="str">
        <f t="shared" si="211"/>
        <v/>
      </c>
      <c r="CH1197" s="101"/>
      <c r="CI1197" s="101"/>
      <c r="CJ1197" s="101"/>
      <c r="CK1197" s="101"/>
      <c r="CL1197" s="101"/>
      <c r="CM1197" s="101"/>
      <c r="CN1197" s="101"/>
      <c r="CO1197" s="101"/>
      <c r="CP1197" s="220" t="str">
        <f>IFERROR(ROUND((SUM(#REF!)),0),"")</f>
        <v/>
      </c>
      <c r="CQ1197" s="216"/>
      <c r="CR1197" s="222"/>
      <c r="CS1197" s="198"/>
      <c r="CT1197" s="198"/>
      <c r="CU1197" s="198"/>
      <c r="CV1197" s="198"/>
      <c r="CW1197" s="222"/>
      <c r="CX1197" s="272"/>
      <c r="CY1197" s="272"/>
      <c r="CZ1197" s="272"/>
      <c r="DA1197" s="272"/>
      <c r="DB1197" s="272"/>
      <c r="DC1197" s="272"/>
      <c r="DD1197" s="230" t="str">
        <f t="shared" si="212"/>
        <v/>
      </c>
      <c r="DE1197" s="273">
        <f t="shared" si="213"/>
        <v>0</v>
      </c>
      <c r="DF1197" s="14">
        <f t="shared" si="214"/>
        <v>0</v>
      </c>
      <c r="DG1197" s="148" t="str">
        <f t="shared" si="215"/>
        <v/>
      </c>
      <c r="DH1197" s="148" t="str">
        <f t="shared" si="216"/>
        <v/>
      </c>
      <c r="DI1197" s="273" t="str">
        <f t="shared" si="217"/>
        <v/>
      </c>
      <c r="DJ1197" s="264" t="str">
        <f t="shared" si="218"/>
        <v/>
      </c>
      <c r="DK1197" s="195"/>
      <c r="DL1197" s="14" t="str">
        <f>IFERROR(#REF!-AP1197,"")</f>
        <v/>
      </c>
      <c r="DM1197" s="195"/>
      <c r="DN1197" s="274" t="str">
        <f>IFERROR(#REF!-M1197,"")</f>
        <v/>
      </c>
      <c r="DO1197" s="186" t="e">
        <f>IF(#REF!&gt;AQ1197,0,1)</f>
        <v>#REF!</v>
      </c>
      <c r="DP1197" s="186">
        <f t="shared" si="219"/>
        <v>1</v>
      </c>
      <c r="DQ1197" s="186">
        <f t="shared" si="220"/>
        <v>1</v>
      </c>
    </row>
    <row r="1198" spans="1:121" ht="20.25" hidden="1" customHeight="1" x14ac:dyDescent="0.2">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07"/>
        <v/>
      </c>
      <c r="AO1198" s="271" t="str">
        <f t="shared" si="208"/>
        <v/>
      </c>
      <c r="AP1198" s="218"/>
      <c r="AQ1198" s="219"/>
      <c r="AR1198" s="217" t="str">
        <f t="shared" si="209"/>
        <v/>
      </c>
      <c r="AS1198" s="217" t="str">
        <f t="shared" si="210"/>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217"/>
      <c r="CA1198" s="217"/>
      <c r="CB1198" s="217"/>
      <c r="CC1198" s="217"/>
      <c r="CD1198" s="217"/>
      <c r="CE1198" s="217"/>
      <c r="CF1198" s="186"/>
      <c r="CG1198" s="186" t="str">
        <f t="shared" si="211"/>
        <v/>
      </c>
      <c r="CH1198" s="101"/>
      <c r="CI1198" s="101"/>
      <c r="CJ1198" s="101"/>
      <c r="CK1198" s="101"/>
      <c r="CL1198" s="101"/>
      <c r="CM1198" s="101"/>
      <c r="CN1198" s="101"/>
      <c r="CO1198" s="101"/>
      <c r="CP1198" s="220" t="str">
        <f>IFERROR(ROUND((SUM(#REF!)),0),"")</f>
        <v/>
      </c>
      <c r="CQ1198" s="216"/>
      <c r="CR1198" s="222"/>
      <c r="CS1198" s="198"/>
      <c r="CT1198" s="198"/>
      <c r="CU1198" s="198"/>
      <c r="CV1198" s="198"/>
      <c r="CW1198" s="222"/>
      <c r="CX1198" s="272"/>
      <c r="CY1198" s="272"/>
      <c r="CZ1198" s="272"/>
      <c r="DA1198" s="272"/>
      <c r="DB1198" s="272"/>
      <c r="DC1198" s="272"/>
      <c r="DD1198" s="230" t="str">
        <f t="shared" si="212"/>
        <v/>
      </c>
      <c r="DE1198" s="273">
        <f t="shared" si="213"/>
        <v>0</v>
      </c>
      <c r="DF1198" s="14">
        <f t="shared" si="214"/>
        <v>0</v>
      </c>
      <c r="DG1198" s="148" t="str">
        <f t="shared" si="215"/>
        <v/>
      </c>
      <c r="DH1198" s="148" t="str">
        <f t="shared" si="216"/>
        <v/>
      </c>
      <c r="DI1198" s="273" t="str">
        <f t="shared" si="217"/>
        <v/>
      </c>
      <c r="DJ1198" s="264" t="str">
        <f t="shared" si="218"/>
        <v/>
      </c>
      <c r="DK1198" s="195"/>
      <c r="DL1198" s="14" t="str">
        <f>IFERROR(#REF!-AP1198,"")</f>
        <v/>
      </c>
      <c r="DM1198" s="195"/>
      <c r="DN1198" s="274" t="str">
        <f>IFERROR(#REF!-M1198,"")</f>
        <v/>
      </c>
      <c r="DO1198" s="186" t="e">
        <f>IF(#REF!&gt;AQ1198,0,1)</f>
        <v>#REF!</v>
      </c>
      <c r="DP1198" s="186">
        <f t="shared" si="219"/>
        <v>1</v>
      </c>
      <c r="DQ1198" s="186">
        <f t="shared" si="220"/>
        <v>1</v>
      </c>
    </row>
    <row r="1199" spans="1:121" ht="20.25" hidden="1" customHeight="1" x14ac:dyDescent="0.2">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07"/>
        <v/>
      </c>
      <c r="AO1199" s="271" t="str">
        <f t="shared" si="208"/>
        <v/>
      </c>
      <c r="AP1199" s="218"/>
      <c r="AQ1199" s="219"/>
      <c r="AR1199" s="217" t="str">
        <f t="shared" si="209"/>
        <v/>
      </c>
      <c r="AS1199" s="217" t="str">
        <f t="shared" si="210"/>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217"/>
      <c r="CA1199" s="217"/>
      <c r="CB1199" s="217"/>
      <c r="CC1199" s="217"/>
      <c r="CD1199" s="217"/>
      <c r="CE1199" s="217"/>
      <c r="CF1199" s="186"/>
      <c r="CG1199" s="186" t="str">
        <f t="shared" si="211"/>
        <v/>
      </c>
      <c r="CH1199" s="101"/>
      <c r="CI1199" s="101"/>
      <c r="CJ1199" s="101"/>
      <c r="CK1199" s="101"/>
      <c r="CL1199" s="101"/>
      <c r="CM1199" s="101"/>
      <c r="CN1199" s="101"/>
      <c r="CO1199" s="101"/>
      <c r="CP1199" s="220" t="str">
        <f>IFERROR(ROUND((SUM(#REF!)),0),"")</f>
        <v/>
      </c>
      <c r="CQ1199" s="216"/>
      <c r="CR1199" s="222"/>
      <c r="CS1199" s="198"/>
      <c r="CT1199" s="198"/>
      <c r="CU1199" s="198"/>
      <c r="CV1199" s="198"/>
      <c r="CW1199" s="222"/>
      <c r="CX1199" s="272"/>
      <c r="CY1199" s="272"/>
      <c r="CZ1199" s="272"/>
      <c r="DA1199" s="272"/>
      <c r="DB1199" s="272"/>
      <c r="DC1199" s="272"/>
      <c r="DD1199" s="230" t="str">
        <f t="shared" si="212"/>
        <v/>
      </c>
      <c r="DE1199" s="273">
        <f t="shared" si="213"/>
        <v>0</v>
      </c>
      <c r="DF1199" s="14">
        <f t="shared" si="214"/>
        <v>0</v>
      </c>
      <c r="DG1199" s="148" t="str">
        <f t="shared" si="215"/>
        <v/>
      </c>
      <c r="DH1199" s="148" t="str">
        <f t="shared" si="216"/>
        <v/>
      </c>
      <c r="DI1199" s="273" t="str">
        <f t="shared" si="217"/>
        <v/>
      </c>
      <c r="DJ1199" s="264" t="str">
        <f t="shared" si="218"/>
        <v/>
      </c>
      <c r="DK1199" s="195"/>
      <c r="DL1199" s="14" t="str">
        <f>IFERROR(#REF!-AP1199,"")</f>
        <v/>
      </c>
      <c r="DM1199" s="195"/>
      <c r="DN1199" s="274" t="str">
        <f>IFERROR(#REF!-M1199,"")</f>
        <v/>
      </c>
      <c r="DO1199" s="186" t="e">
        <f>IF(#REF!&gt;AQ1199,0,1)</f>
        <v>#REF!</v>
      </c>
      <c r="DP1199" s="186">
        <f t="shared" si="219"/>
        <v>1</v>
      </c>
      <c r="DQ1199" s="186">
        <f t="shared" si="220"/>
        <v>1</v>
      </c>
    </row>
    <row r="1200" spans="1:121" ht="20.25" hidden="1" customHeight="1" x14ac:dyDescent="0.2">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07"/>
        <v/>
      </c>
      <c r="AO1200" s="271" t="str">
        <f t="shared" si="208"/>
        <v/>
      </c>
      <c r="AP1200" s="218"/>
      <c r="AQ1200" s="219"/>
      <c r="AR1200" s="217" t="str">
        <f t="shared" si="209"/>
        <v/>
      </c>
      <c r="AS1200" s="217" t="str">
        <f t="shared" si="210"/>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217"/>
      <c r="CA1200" s="217"/>
      <c r="CB1200" s="217"/>
      <c r="CC1200" s="217"/>
      <c r="CD1200" s="217"/>
      <c r="CE1200" s="217"/>
      <c r="CF1200" s="186"/>
      <c r="CG1200" s="186" t="str">
        <f t="shared" si="211"/>
        <v/>
      </c>
      <c r="CH1200" s="101"/>
      <c r="CI1200" s="101"/>
      <c r="CJ1200" s="101"/>
      <c r="CK1200" s="101"/>
      <c r="CL1200" s="101"/>
      <c r="CM1200" s="101"/>
      <c r="CN1200" s="101"/>
      <c r="CO1200" s="101"/>
      <c r="CP1200" s="220" t="str">
        <f>IFERROR(ROUND((SUM(#REF!)),0),"")</f>
        <v/>
      </c>
      <c r="CQ1200" s="216"/>
      <c r="CR1200" s="222"/>
      <c r="CS1200" s="198"/>
      <c r="CT1200" s="198"/>
      <c r="CU1200" s="198"/>
      <c r="CV1200" s="198"/>
      <c r="CW1200" s="222"/>
      <c r="CX1200" s="272"/>
      <c r="CY1200" s="272"/>
      <c r="CZ1200" s="272"/>
      <c r="DA1200" s="272"/>
      <c r="DB1200" s="272"/>
      <c r="DC1200" s="272"/>
      <c r="DD1200" s="230" t="str">
        <f t="shared" si="212"/>
        <v/>
      </c>
      <c r="DE1200" s="273">
        <f t="shared" si="213"/>
        <v>0</v>
      </c>
      <c r="DF1200" s="14">
        <f t="shared" si="214"/>
        <v>0</v>
      </c>
      <c r="DG1200" s="148" t="str">
        <f t="shared" si="215"/>
        <v/>
      </c>
      <c r="DH1200" s="148" t="str">
        <f t="shared" si="216"/>
        <v/>
      </c>
      <c r="DI1200" s="273" t="str">
        <f t="shared" si="217"/>
        <v/>
      </c>
      <c r="DJ1200" s="264" t="str">
        <f t="shared" si="218"/>
        <v/>
      </c>
      <c r="DK1200" s="195"/>
      <c r="DL1200" s="14" t="str">
        <f>IFERROR(#REF!-AP1200,"")</f>
        <v/>
      </c>
      <c r="DM1200" s="195"/>
      <c r="DN1200" s="274" t="str">
        <f>IFERROR(#REF!-M1200,"")</f>
        <v/>
      </c>
      <c r="DO1200" s="186" t="e">
        <f>IF(#REF!&gt;AQ1200,0,1)</f>
        <v>#REF!</v>
      </c>
      <c r="DP1200" s="186">
        <f t="shared" si="219"/>
        <v>1</v>
      </c>
      <c r="DQ1200" s="186">
        <f t="shared" si="220"/>
        <v>1</v>
      </c>
    </row>
    <row r="1201" spans="1:121" ht="20.25" hidden="1" customHeight="1" x14ac:dyDescent="0.2">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07"/>
        <v/>
      </c>
      <c r="AO1201" s="271" t="str">
        <f t="shared" si="208"/>
        <v/>
      </c>
      <c r="AP1201" s="218"/>
      <c r="AQ1201" s="219"/>
      <c r="AR1201" s="217" t="str">
        <f t="shared" si="209"/>
        <v/>
      </c>
      <c r="AS1201" s="217" t="str">
        <f t="shared" si="210"/>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217"/>
      <c r="CA1201" s="217"/>
      <c r="CB1201" s="217"/>
      <c r="CC1201" s="217"/>
      <c r="CD1201" s="217"/>
      <c r="CE1201" s="217"/>
      <c r="CF1201" s="186"/>
      <c r="CG1201" s="186" t="str">
        <f t="shared" si="211"/>
        <v/>
      </c>
      <c r="CH1201" s="101"/>
      <c r="CI1201" s="101"/>
      <c r="CJ1201" s="101"/>
      <c r="CK1201" s="101"/>
      <c r="CL1201" s="101"/>
      <c r="CM1201" s="101"/>
      <c r="CN1201" s="101"/>
      <c r="CO1201" s="101"/>
      <c r="CP1201" s="220" t="str">
        <f>IFERROR(ROUND((SUM(#REF!)),0),"")</f>
        <v/>
      </c>
      <c r="CQ1201" s="216"/>
      <c r="CR1201" s="222"/>
      <c r="CS1201" s="198"/>
      <c r="CT1201" s="198"/>
      <c r="CU1201" s="198"/>
      <c r="CV1201" s="198"/>
      <c r="CW1201" s="222"/>
      <c r="CX1201" s="272"/>
      <c r="CY1201" s="272"/>
      <c r="CZ1201" s="272"/>
      <c r="DA1201" s="272"/>
      <c r="DB1201" s="272"/>
      <c r="DC1201" s="272"/>
      <c r="DD1201" s="230" t="str">
        <f t="shared" si="212"/>
        <v/>
      </c>
      <c r="DE1201" s="273">
        <f t="shared" si="213"/>
        <v>0</v>
      </c>
      <c r="DF1201" s="14">
        <f t="shared" si="214"/>
        <v>0</v>
      </c>
      <c r="DG1201" s="148" t="str">
        <f t="shared" si="215"/>
        <v/>
      </c>
      <c r="DH1201" s="148" t="str">
        <f t="shared" si="216"/>
        <v/>
      </c>
      <c r="DI1201" s="273" t="str">
        <f t="shared" si="217"/>
        <v/>
      </c>
      <c r="DJ1201" s="264" t="str">
        <f t="shared" si="218"/>
        <v/>
      </c>
      <c r="DK1201" s="195"/>
      <c r="DL1201" s="14" t="str">
        <f>IFERROR(#REF!-AP1201,"")</f>
        <v/>
      </c>
      <c r="DM1201" s="195"/>
      <c r="DN1201" s="274" t="str">
        <f>IFERROR(#REF!-M1201,"")</f>
        <v/>
      </c>
      <c r="DO1201" s="186" t="e">
        <f>IF(#REF!&gt;AQ1201,0,1)</f>
        <v>#REF!</v>
      </c>
      <c r="DP1201" s="186">
        <f t="shared" si="219"/>
        <v>1</v>
      </c>
      <c r="DQ1201" s="186">
        <f t="shared" si="220"/>
        <v>1</v>
      </c>
    </row>
    <row r="1202" spans="1:121" ht="20.25" hidden="1" customHeight="1" x14ac:dyDescent="0.2">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07"/>
        <v/>
      </c>
      <c r="AO1202" s="271" t="str">
        <f t="shared" si="208"/>
        <v/>
      </c>
      <c r="AP1202" s="218"/>
      <c r="AQ1202" s="219"/>
      <c r="AR1202" s="217" t="str">
        <f t="shared" si="209"/>
        <v/>
      </c>
      <c r="AS1202" s="217" t="str">
        <f t="shared" si="210"/>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217"/>
      <c r="CA1202" s="217"/>
      <c r="CB1202" s="217"/>
      <c r="CC1202" s="217"/>
      <c r="CD1202" s="217"/>
      <c r="CE1202" s="217"/>
      <c r="CF1202" s="186"/>
      <c r="CG1202" s="186" t="str">
        <f t="shared" si="211"/>
        <v/>
      </c>
      <c r="CH1202" s="101"/>
      <c r="CI1202" s="101"/>
      <c r="CJ1202" s="101"/>
      <c r="CK1202" s="101"/>
      <c r="CL1202" s="101"/>
      <c r="CM1202" s="101"/>
      <c r="CN1202" s="101"/>
      <c r="CO1202" s="101"/>
      <c r="CP1202" s="220" t="str">
        <f>IFERROR(ROUND((SUM(#REF!)),0),"")</f>
        <v/>
      </c>
      <c r="CQ1202" s="216"/>
      <c r="CR1202" s="222"/>
      <c r="CS1202" s="198"/>
      <c r="CT1202" s="198"/>
      <c r="CU1202" s="198"/>
      <c r="CV1202" s="198"/>
      <c r="CW1202" s="222"/>
      <c r="CX1202" s="272"/>
      <c r="CY1202" s="272"/>
      <c r="CZ1202" s="272"/>
      <c r="DA1202" s="272"/>
      <c r="DB1202" s="272"/>
      <c r="DC1202" s="272"/>
      <c r="DD1202" s="230" t="str">
        <f t="shared" si="212"/>
        <v/>
      </c>
      <c r="DE1202" s="273">
        <f t="shared" si="213"/>
        <v>0</v>
      </c>
      <c r="DF1202" s="14">
        <f t="shared" si="214"/>
        <v>0</v>
      </c>
      <c r="DG1202" s="148" t="str">
        <f t="shared" si="215"/>
        <v/>
      </c>
      <c r="DH1202" s="148" t="str">
        <f t="shared" si="216"/>
        <v/>
      </c>
      <c r="DI1202" s="273" t="str">
        <f t="shared" si="217"/>
        <v/>
      </c>
      <c r="DJ1202" s="264" t="str">
        <f t="shared" si="218"/>
        <v/>
      </c>
      <c r="DK1202" s="195"/>
      <c r="DL1202" s="14" t="str">
        <f>IFERROR(#REF!-AP1202,"")</f>
        <v/>
      </c>
      <c r="DM1202" s="195"/>
      <c r="DN1202" s="274" t="str">
        <f>IFERROR(#REF!-M1202,"")</f>
        <v/>
      </c>
      <c r="DO1202" s="186" t="e">
        <f>IF(#REF!&gt;AQ1202,0,1)</f>
        <v>#REF!</v>
      </c>
      <c r="DP1202" s="186">
        <f t="shared" si="219"/>
        <v>1</v>
      </c>
      <c r="DQ1202" s="186">
        <f t="shared" si="220"/>
        <v>1</v>
      </c>
    </row>
    <row r="1203" spans="1:121" ht="20.25" hidden="1" customHeight="1" x14ac:dyDescent="0.2">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07"/>
        <v/>
      </c>
      <c r="AO1203" s="271" t="str">
        <f t="shared" si="208"/>
        <v/>
      </c>
      <c r="AP1203" s="218"/>
      <c r="AQ1203" s="219"/>
      <c r="AR1203" s="217" t="str">
        <f t="shared" si="209"/>
        <v/>
      </c>
      <c r="AS1203" s="217" t="str">
        <f t="shared" si="210"/>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217"/>
      <c r="CA1203" s="217"/>
      <c r="CB1203" s="217"/>
      <c r="CC1203" s="217"/>
      <c r="CD1203" s="217"/>
      <c r="CE1203" s="217"/>
      <c r="CF1203" s="186"/>
      <c r="CG1203" s="186" t="str">
        <f t="shared" si="211"/>
        <v/>
      </c>
      <c r="CH1203" s="101"/>
      <c r="CI1203" s="101"/>
      <c r="CJ1203" s="101"/>
      <c r="CK1203" s="101"/>
      <c r="CL1203" s="101"/>
      <c r="CM1203" s="101"/>
      <c r="CN1203" s="101"/>
      <c r="CO1203" s="101"/>
      <c r="CP1203" s="220" t="str">
        <f>IFERROR(ROUND((SUM(#REF!)),0),"")</f>
        <v/>
      </c>
      <c r="CQ1203" s="216"/>
      <c r="CR1203" s="222"/>
      <c r="CS1203" s="198"/>
      <c r="CT1203" s="198"/>
      <c r="CU1203" s="198"/>
      <c r="CV1203" s="198"/>
      <c r="CW1203" s="222"/>
      <c r="CX1203" s="272"/>
      <c r="CY1203" s="272"/>
      <c r="CZ1203" s="272"/>
      <c r="DA1203" s="272"/>
      <c r="DB1203" s="272"/>
      <c r="DC1203" s="272"/>
      <c r="DD1203" s="230" t="str">
        <f t="shared" si="212"/>
        <v/>
      </c>
      <c r="DE1203" s="273">
        <f t="shared" si="213"/>
        <v>0</v>
      </c>
      <c r="DF1203" s="14">
        <f t="shared" si="214"/>
        <v>0</v>
      </c>
      <c r="DG1203" s="148" t="str">
        <f t="shared" si="215"/>
        <v/>
      </c>
      <c r="DH1203" s="148" t="str">
        <f t="shared" si="216"/>
        <v/>
      </c>
      <c r="DI1203" s="273" t="str">
        <f t="shared" si="217"/>
        <v/>
      </c>
      <c r="DJ1203" s="264" t="str">
        <f t="shared" si="218"/>
        <v/>
      </c>
      <c r="DK1203" s="195"/>
      <c r="DL1203" s="14" t="str">
        <f>IFERROR(#REF!-AP1203,"")</f>
        <v/>
      </c>
      <c r="DM1203" s="195"/>
      <c r="DN1203" s="274" t="str">
        <f>IFERROR(#REF!-M1203,"")</f>
        <v/>
      </c>
      <c r="DO1203" s="186" t="e">
        <f>IF(#REF!&gt;AQ1203,0,1)</f>
        <v>#REF!</v>
      </c>
      <c r="DP1203" s="186">
        <f t="shared" si="219"/>
        <v>1</v>
      </c>
      <c r="DQ1203" s="186">
        <f t="shared" si="220"/>
        <v>1</v>
      </c>
    </row>
    <row r="1204" spans="1:121" ht="20.25" hidden="1" customHeight="1" x14ac:dyDescent="0.2">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07"/>
        <v/>
      </c>
      <c r="AO1204" s="271" t="str">
        <f t="shared" si="208"/>
        <v/>
      </c>
      <c r="AP1204" s="218"/>
      <c r="AQ1204" s="219"/>
      <c r="AR1204" s="217" t="str">
        <f t="shared" si="209"/>
        <v/>
      </c>
      <c r="AS1204" s="217" t="str">
        <f t="shared" si="210"/>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217"/>
      <c r="CA1204" s="217"/>
      <c r="CB1204" s="217"/>
      <c r="CC1204" s="217"/>
      <c r="CD1204" s="217"/>
      <c r="CE1204" s="217"/>
      <c r="CF1204" s="186"/>
      <c r="CG1204" s="186" t="str">
        <f t="shared" si="211"/>
        <v/>
      </c>
      <c r="CH1204" s="101"/>
      <c r="CI1204" s="101"/>
      <c r="CJ1204" s="101"/>
      <c r="CK1204" s="101"/>
      <c r="CL1204" s="101"/>
      <c r="CM1204" s="101"/>
      <c r="CN1204" s="101"/>
      <c r="CO1204" s="101"/>
      <c r="CP1204" s="220" t="str">
        <f>IFERROR(ROUND((SUM(#REF!)),0),"")</f>
        <v/>
      </c>
      <c r="CQ1204" s="216"/>
      <c r="CR1204" s="222"/>
      <c r="CS1204" s="198"/>
      <c r="CT1204" s="198"/>
      <c r="CU1204" s="198"/>
      <c r="CV1204" s="198"/>
      <c r="CW1204" s="222"/>
      <c r="CX1204" s="272"/>
      <c r="CY1204" s="272"/>
      <c r="CZ1204" s="272"/>
      <c r="DA1204" s="272"/>
      <c r="DB1204" s="272"/>
      <c r="DC1204" s="272"/>
      <c r="DD1204" s="230" t="str">
        <f t="shared" si="212"/>
        <v/>
      </c>
      <c r="DE1204" s="273">
        <f t="shared" si="213"/>
        <v>0</v>
      </c>
      <c r="DF1204" s="14">
        <f t="shared" si="214"/>
        <v>0</v>
      </c>
      <c r="DG1204" s="148" t="str">
        <f t="shared" si="215"/>
        <v/>
      </c>
      <c r="DH1204" s="148" t="str">
        <f t="shared" si="216"/>
        <v/>
      </c>
      <c r="DI1204" s="273" t="str">
        <f t="shared" si="217"/>
        <v/>
      </c>
      <c r="DJ1204" s="264" t="str">
        <f t="shared" si="218"/>
        <v/>
      </c>
      <c r="DK1204" s="195"/>
      <c r="DL1204" s="14" t="str">
        <f>IFERROR(#REF!-AP1204,"")</f>
        <v/>
      </c>
      <c r="DM1204" s="195"/>
      <c r="DN1204" s="274" t="str">
        <f>IFERROR(#REF!-M1204,"")</f>
        <v/>
      </c>
      <c r="DO1204" s="186" t="e">
        <f>IF(#REF!&gt;AQ1204,0,1)</f>
        <v>#REF!</v>
      </c>
      <c r="DP1204" s="186">
        <f t="shared" si="219"/>
        <v>1</v>
      </c>
      <c r="DQ1204" s="186">
        <f t="shared" si="220"/>
        <v>1</v>
      </c>
    </row>
    <row r="1205" spans="1:121" ht="20.25" hidden="1" customHeight="1" x14ac:dyDescent="0.2">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07"/>
        <v/>
      </c>
      <c r="AO1205" s="271" t="str">
        <f t="shared" si="208"/>
        <v/>
      </c>
      <c r="AP1205" s="218"/>
      <c r="AQ1205" s="219"/>
      <c r="AR1205" s="217" t="str">
        <f t="shared" si="209"/>
        <v/>
      </c>
      <c r="AS1205" s="217" t="str">
        <f t="shared" si="210"/>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217"/>
      <c r="CA1205" s="217"/>
      <c r="CB1205" s="217"/>
      <c r="CC1205" s="217"/>
      <c r="CD1205" s="217"/>
      <c r="CE1205" s="217"/>
      <c r="CF1205" s="186"/>
      <c r="CG1205" s="186" t="str">
        <f t="shared" si="211"/>
        <v/>
      </c>
      <c r="CH1205" s="101"/>
      <c r="CI1205" s="101"/>
      <c r="CJ1205" s="101"/>
      <c r="CK1205" s="101"/>
      <c r="CL1205" s="101"/>
      <c r="CM1205" s="101"/>
      <c r="CN1205" s="101"/>
      <c r="CO1205" s="101"/>
      <c r="CP1205" s="220" t="str">
        <f>IFERROR(ROUND((SUM(#REF!)),0),"")</f>
        <v/>
      </c>
      <c r="CQ1205" s="216"/>
      <c r="CR1205" s="222"/>
      <c r="CS1205" s="198"/>
      <c r="CT1205" s="198"/>
      <c r="CU1205" s="198"/>
      <c r="CV1205" s="198"/>
      <c r="CW1205" s="222"/>
      <c r="CX1205" s="272"/>
      <c r="CY1205" s="272"/>
      <c r="CZ1205" s="272"/>
      <c r="DA1205" s="272"/>
      <c r="DB1205" s="272"/>
      <c r="DC1205" s="272"/>
      <c r="DD1205" s="230" t="str">
        <f t="shared" si="212"/>
        <v/>
      </c>
      <c r="DE1205" s="273">
        <f t="shared" si="213"/>
        <v>0</v>
      </c>
      <c r="DF1205" s="14">
        <f t="shared" si="214"/>
        <v>0</v>
      </c>
      <c r="DG1205" s="148" t="str">
        <f t="shared" si="215"/>
        <v/>
      </c>
      <c r="DH1205" s="148" t="str">
        <f t="shared" si="216"/>
        <v/>
      </c>
      <c r="DI1205" s="273" t="str">
        <f t="shared" si="217"/>
        <v/>
      </c>
      <c r="DJ1205" s="264" t="str">
        <f t="shared" si="218"/>
        <v/>
      </c>
      <c r="DK1205" s="195"/>
      <c r="DL1205" s="14" t="str">
        <f>IFERROR(#REF!-AP1205,"")</f>
        <v/>
      </c>
      <c r="DM1205" s="195"/>
      <c r="DN1205" s="274" t="str">
        <f>IFERROR(#REF!-M1205,"")</f>
        <v/>
      </c>
      <c r="DO1205" s="186" t="e">
        <f>IF(#REF!&gt;AQ1205,0,1)</f>
        <v>#REF!</v>
      </c>
      <c r="DP1205" s="186">
        <f t="shared" si="219"/>
        <v>1</v>
      </c>
      <c r="DQ1205" s="186">
        <f t="shared" si="220"/>
        <v>1</v>
      </c>
    </row>
    <row r="1206" spans="1:121" ht="20.25" hidden="1" customHeight="1" x14ac:dyDescent="0.2">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07"/>
        <v/>
      </c>
      <c r="AO1206" s="271" t="str">
        <f t="shared" si="208"/>
        <v/>
      </c>
      <c r="AP1206" s="218"/>
      <c r="AQ1206" s="219"/>
      <c r="AR1206" s="217" t="str">
        <f t="shared" si="209"/>
        <v/>
      </c>
      <c r="AS1206" s="217" t="str">
        <f t="shared" si="210"/>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217"/>
      <c r="CA1206" s="217"/>
      <c r="CB1206" s="217"/>
      <c r="CC1206" s="217"/>
      <c r="CD1206" s="217"/>
      <c r="CE1206" s="217"/>
      <c r="CF1206" s="186"/>
      <c r="CG1206" s="186" t="str">
        <f t="shared" si="211"/>
        <v/>
      </c>
      <c r="CH1206" s="101"/>
      <c r="CI1206" s="101"/>
      <c r="CJ1206" s="101"/>
      <c r="CK1206" s="101"/>
      <c r="CL1206" s="101"/>
      <c r="CM1206" s="101"/>
      <c r="CN1206" s="101"/>
      <c r="CO1206" s="101"/>
      <c r="CP1206" s="220" t="str">
        <f>IFERROR(ROUND((SUM(#REF!)),0),"")</f>
        <v/>
      </c>
      <c r="CQ1206" s="216"/>
      <c r="CR1206" s="222"/>
      <c r="CS1206" s="198"/>
      <c r="CT1206" s="198"/>
      <c r="CU1206" s="198"/>
      <c r="CV1206" s="198"/>
      <c r="CW1206" s="222"/>
      <c r="CX1206" s="272"/>
      <c r="CY1206" s="272"/>
      <c r="CZ1206" s="272"/>
      <c r="DA1206" s="272"/>
      <c r="DB1206" s="272"/>
      <c r="DC1206" s="272"/>
      <c r="DD1206" s="230" t="str">
        <f t="shared" si="212"/>
        <v/>
      </c>
      <c r="DE1206" s="273">
        <f t="shared" si="213"/>
        <v>0</v>
      </c>
      <c r="DF1206" s="14">
        <f t="shared" si="214"/>
        <v>0</v>
      </c>
      <c r="DG1206" s="148" t="str">
        <f t="shared" si="215"/>
        <v/>
      </c>
      <c r="DH1206" s="148" t="str">
        <f t="shared" si="216"/>
        <v/>
      </c>
      <c r="DI1206" s="273" t="str">
        <f t="shared" si="217"/>
        <v/>
      </c>
      <c r="DJ1206" s="264" t="str">
        <f t="shared" si="218"/>
        <v/>
      </c>
      <c r="DK1206" s="195"/>
      <c r="DL1206" s="14" t="str">
        <f>IFERROR(#REF!-AP1206,"")</f>
        <v/>
      </c>
      <c r="DM1206" s="195"/>
      <c r="DN1206" s="274" t="str">
        <f>IFERROR(#REF!-M1206,"")</f>
        <v/>
      </c>
      <c r="DO1206" s="186" t="e">
        <f>IF(#REF!&gt;AQ1206,0,1)</f>
        <v>#REF!</v>
      </c>
      <c r="DP1206" s="186">
        <f t="shared" si="219"/>
        <v>1</v>
      </c>
      <c r="DQ1206" s="186">
        <f t="shared" si="220"/>
        <v>1</v>
      </c>
    </row>
    <row r="1207" spans="1:121" ht="20.25" hidden="1" customHeight="1" x14ac:dyDescent="0.2">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07"/>
        <v/>
      </c>
      <c r="AO1207" s="271" t="str">
        <f t="shared" si="208"/>
        <v/>
      </c>
      <c r="AP1207" s="218"/>
      <c r="AQ1207" s="219"/>
      <c r="AR1207" s="217" t="str">
        <f t="shared" si="209"/>
        <v/>
      </c>
      <c r="AS1207" s="217" t="str">
        <f t="shared" si="210"/>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217"/>
      <c r="CA1207" s="217"/>
      <c r="CB1207" s="217"/>
      <c r="CC1207" s="217"/>
      <c r="CD1207" s="217"/>
      <c r="CE1207" s="217"/>
      <c r="CF1207" s="186"/>
      <c r="CG1207" s="186" t="str">
        <f t="shared" si="211"/>
        <v/>
      </c>
      <c r="CH1207" s="101"/>
      <c r="CI1207" s="101"/>
      <c r="CJ1207" s="101"/>
      <c r="CK1207" s="101"/>
      <c r="CL1207" s="101"/>
      <c r="CM1207" s="101"/>
      <c r="CN1207" s="101"/>
      <c r="CO1207" s="101"/>
      <c r="CP1207" s="220" t="str">
        <f>IFERROR(ROUND((SUM(#REF!)),0),"")</f>
        <v/>
      </c>
      <c r="CQ1207" s="216"/>
      <c r="CR1207" s="222"/>
      <c r="CS1207" s="198"/>
      <c r="CT1207" s="198"/>
      <c r="CU1207" s="198"/>
      <c r="CV1207" s="198"/>
      <c r="CW1207" s="222"/>
      <c r="CX1207" s="272"/>
      <c r="CY1207" s="272"/>
      <c r="CZ1207" s="272"/>
      <c r="DA1207" s="272"/>
      <c r="DB1207" s="272"/>
      <c r="DC1207" s="272"/>
      <c r="DD1207" s="230" t="str">
        <f t="shared" si="212"/>
        <v/>
      </c>
      <c r="DE1207" s="273">
        <f t="shared" si="213"/>
        <v>0</v>
      </c>
      <c r="DF1207" s="14">
        <f t="shared" si="214"/>
        <v>0</v>
      </c>
      <c r="DG1207" s="148" t="str">
        <f t="shared" si="215"/>
        <v/>
      </c>
      <c r="DH1207" s="148" t="str">
        <f t="shared" si="216"/>
        <v/>
      </c>
      <c r="DI1207" s="273" t="str">
        <f t="shared" si="217"/>
        <v/>
      </c>
      <c r="DJ1207" s="264" t="str">
        <f t="shared" si="218"/>
        <v/>
      </c>
      <c r="DK1207" s="195"/>
      <c r="DL1207" s="14" t="str">
        <f>IFERROR(#REF!-AP1207,"")</f>
        <v/>
      </c>
      <c r="DM1207" s="195"/>
      <c r="DN1207" s="274" t="str">
        <f>IFERROR(#REF!-M1207,"")</f>
        <v/>
      </c>
      <c r="DO1207" s="186" t="e">
        <f>IF(#REF!&gt;AQ1207,0,1)</f>
        <v>#REF!</v>
      </c>
      <c r="DP1207" s="186">
        <f t="shared" si="219"/>
        <v>1</v>
      </c>
      <c r="DQ1207" s="186">
        <f t="shared" si="220"/>
        <v>1</v>
      </c>
    </row>
    <row r="1208" spans="1:121" ht="20.25" hidden="1" customHeight="1" x14ac:dyDescent="0.2">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ref="AN1208:AN1271" si="221">IFERROR(ROUND(AVERAGE(P1208:T1208,AB1208:AF1208),0),"")</f>
        <v/>
      </c>
      <c r="AO1208" s="271" t="str">
        <f t="shared" ref="AO1208:AO1271" si="222">IFERROR(ROUND(AVERAGE(U1208:Y1208,AG1208:AK1208),0),"")</f>
        <v/>
      </c>
      <c r="AP1208" s="218"/>
      <c r="AQ1208" s="219"/>
      <c r="AR1208" s="217" t="str">
        <f t="shared" ref="AR1208:AR1271" si="223">IFERROR(ROUND((3600/AS1208*K1208),0),"")</f>
        <v/>
      </c>
      <c r="AS1208" s="217" t="str">
        <f t="shared" ref="AS1208:AS1271" si="224">IFERROR(ROUND(AVERAGE(Z1208:AA1208,AL1208:AM1208),0),"")</f>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217"/>
      <c r="CA1208" s="217"/>
      <c r="CB1208" s="217"/>
      <c r="CC1208" s="217"/>
      <c r="CD1208" s="217"/>
      <c r="CE1208" s="217"/>
      <c r="CF1208" s="186"/>
      <c r="CG1208" s="186" t="str">
        <f t="shared" ref="CG1208:CG1271" si="225">IFERROR(ROUND(STDEV(AO1208,M1208),1),"")</f>
        <v/>
      </c>
      <c r="CH1208" s="101"/>
      <c r="CI1208" s="101"/>
      <c r="CJ1208" s="101"/>
      <c r="CK1208" s="101"/>
      <c r="CL1208" s="101"/>
      <c r="CM1208" s="101"/>
      <c r="CN1208" s="101"/>
      <c r="CO1208" s="101"/>
      <c r="CP1208" s="220" t="str">
        <f>IFERROR(ROUND((SUM(#REF!)),0),"")</f>
        <v/>
      </c>
      <c r="CQ1208" s="216"/>
      <c r="CR1208" s="222"/>
      <c r="CS1208" s="198"/>
      <c r="CT1208" s="198"/>
      <c r="CU1208" s="198"/>
      <c r="CV1208" s="198"/>
      <c r="CW1208" s="222"/>
      <c r="CX1208" s="272"/>
      <c r="CY1208" s="272"/>
      <c r="CZ1208" s="272"/>
      <c r="DA1208" s="272"/>
      <c r="DB1208" s="272"/>
      <c r="DC1208" s="272"/>
      <c r="DD1208" s="230" t="str">
        <f t="shared" si="212"/>
        <v/>
      </c>
      <c r="DE1208" s="273">
        <f t="shared" si="213"/>
        <v>0</v>
      </c>
      <c r="DF1208" s="14">
        <f t="shared" si="214"/>
        <v>0</v>
      </c>
      <c r="DG1208" s="148" t="str">
        <f t="shared" si="215"/>
        <v/>
      </c>
      <c r="DH1208" s="148" t="str">
        <f t="shared" si="216"/>
        <v/>
      </c>
      <c r="DI1208" s="273" t="str">
        <f t="shared" si="217"/>
        <v/>
      </c>
      <c r="DJ1208" s="264" t="str">
        <f t="shared" si="218"/>
        <v/>
      </c>
      <c r="DK1208" s="195"/>
      <c r="DL1208" s="14" t="str">
        <f>IFERROR(#REF!-AP1208,"")</f>
        <v/>
      </c>
      <c r="DM1208" s="195"/>
      <c r="DN1208" s="274" t="str">
        <f>IFERROR(#REF!-M1208,"")</f>
        <v/>
      </c>
      <c r="DO1208" s="186" t="e">
        <f>IF(#REF!&gt;AQ1208,0,1)</f>
        <v>#REF!</v>
      </c>
      <c r="DP1208" s="186">
        <f t="shared" si="219"/>
        <v>1</v>
      </c>
      <c r="DQ1208" s="186">
        <f t="shared" si="220"/>
        <v>1</v>
      </c>
    </row>
    <row r="1209" spans="1:121" ht="20.25" hidden="1" customHeight="1" x14ac:dyDescent="0.2">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21"/>
        <v/>
      </c>
      <c r="AO1209" s="271" t="str">
        <f t="shared" si="222"/>
        <v/>
      </c>
      <c r="AP1209" s="218"/>
      <c r="AQ1209" s="219"/>
      <c r="AR1209" s="217" t="str">
        <f t="shared" si="223"/>
        <v/>
      </c>
      <c r="AS1209" s="217" t="str">
        <f t="shared" si="224"/>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217"/>
      <c r="CA1209" s="217"/>
      <c r="CB1209" s="217"/>
      <c r="CC1209" s="217"/>
      <c r="CD1209" s="217"/>
      <c r="CE1209" s="217"/>
      <c r="CF1209" s="186"/>
      <c r="CG1209" s="186" t="str">
        <f t="shared" si="225"/>
        <v/>
      </c>
      <c r="CH1209" s="101"/>
      <c r="CI1209" s="101"/>
      <c r="CJ1209" s="101"/>
      <c r="CK1209" s="101"/>
      <c r="CL1209" s="101"/>
      <c r="CM1209" s="101"/>
      <c r="CN1209" s="101"/>
      <c r="CO1209" s="101"/>
      <c r="CP1209" s="220" t="str">
        <f>IFERROR(ROUND((SUM(#REF!)),0),"")</f>
        <v/>
      </c>
      <c r="CQ1209" s="216"/>
      <c r="CR1209" s="222"/>
      <c r="CS1209" s="198"/>
      <c r="CT1209" s="198"/>
      <c r="CU1209" s="198"/>
      <c r="CV1209" s="198"/>
      <c r="CW1209" s="222"/>
      <c r="CX1209" s="272"/>
      <c r="CY1209" s="272"/>
      <c r="CZ1209" s="272"/>
      <c r="DA1209" s="272"/>
      <c r="DB1209" s="272"/>
      <c r="DC1209" s="272"/>
      <c r="DD1209" s="230" t="str">
        <f t="shared" si="212"/>
        <v/>
      </c>
      <c r="DE1209" s="273">
        <f t="shared" si="213"/>
        <v>0</v>
      </c>
      <c r="DF1209" s="14">
        <f t="shared" si="214"/>
        <v>0</v>
      </c>
      <c r="DG1209" s="148" t="str">
        <f t="shared" si="215"/>
        <v/>
      </c>
      <c r="DH1209" s="148" t="str">
        <f t="shared" si="216"/>
        <v/>
      </c>
      <c r="DI1209" s="273" t="str">
        <f t="shared" si="217"/>
        <v/>
      </c>
      <c r="DJ1209" s="264" t="str">
        <f t="shared" si="218"/>
        <v/>
      </c>
      <c r="DK1209" s="195"/>
      <c r="DL1209" s="14" t="str">
        <f>IFERROR(#REF!-AP1209,"")</f>
        <v/>
      </c>
      <c r="DM1209" s="195"/>
      <c r="DN1209" s="274" t="str">
        <f>IFERROR(#REF!-M1209,"")</f>
        <v/>
      </c>
      <c r="DO1209" s="186" t="e">
        <f>IF(#REF!&gt;AQ1209,0,1)</f>
        <v>#REF!</v>
      </c>
      <c r="DP1209" s="186">
        <f t="shared" si="219"/>
        <v>1</v>
      </c>
      <c r="DQ1209" s="186">
        <f t="shared" si="220"/>
        <v>1</v>
      </c>
    </row>
    <row r="1210" spans="1:121" ht="20.25" hidden="1" customHeight="1" x14ac:dyDescent="0.2">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21"/>
        <v/>
      </c>
      <c r="AO1210" s="271" t="str">
        <f t="shared" si="222"/>
        <v/>
      </c>
      <c r="AP1210" s="218"/>
      <c r="AQ1210" s="219"/>
      <c r="AR1210" s="217" t="str">
        <f t="shared" si="223"/>
        <v/>
      </c>
      <c r="AS1210" s="217" t="str">
        <f t="shared" si="224"/>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217"/>
      <c r="CA1210" s="217"/>
      <c r="CB1210" s="217"/>
      <c r="CC1210" s="217"/>
      <c r="CD1210" s="217"/>
      <c r="CE1210" s="217"/>
      <c r="CF1210" s="186"/>
      <c r="CG1210" s="186" t="str">
        <f t="shared" si="225"/>
        <v/>
      </c>
      <c r="CH1210" s="101"/>
      <c r="CI1210" s="101"/>
      <c r="CJ1210" s="101"/>
      <c r="CK1210" s="101"/>
      <c r="CL1210" s="101"/>
      <c r="CM1210" s="101"/>
      <c r="CN1210" s="101"/>
      <c r="CO1210" s="101"/>
      <c r="CP1210" s="220" t="str">
        <f>IFERROR(ROUND((SUM(#REF!)),0),"")</f>
        <v/>
      </c>
      <c r="CQ1210" s="216"/>
      <c r="CR1210" s="222"/>
      <c r="CS1210" s="198"/>
      <c r="CT1210" s="198"/>
      <c r="CU1210" s="198"/>
      <c r="CV1210" s="198"/>
      <c r="CW1210" s="222"/>
      <c r="CX1210" s="272"/>
      <c r="CY1210" s="272"/>
      <c r="CZ1210" s="272"/>
      <c r="DA1210" s="272"/>
      <c r="DB1210" s="272"/>
      <c r="DC1210" s="272"/>
      <c r="DD1210" s="230" t="str">
        <f t="shared" si="212"/>
        <v/>
      </c>
      <c r="DE1210" s="273">
        <f t="shared" si="213"/>
        <v>0</v>
      </c>
      <c r="DF1210" s="14">
        <f t="shared" si="214"/>
        <v>0</v>
      </c>
      <c r="DG1210" s="148" t="str">
        <f t="shared" si="215"/>
        <v/>
      </c>
      <c r="DH1210" s="148" t="str">
        <f t="shared" si="216"/>
        <v/>
      </c>
      <c r="DI1210" s="273" t="str">
        <f t="shared" si="217"/>
        <v/>
      </c>
      <c r="DJ1210" s="264" t="str">
        <f t="shared" si="218"/>
        <v/>
      </c>
      <c r="DK1210" s="195"/>
      <c r="DL1210" s="14" t="str">
        <f>IFERROR(#REF!-AP1210,"")</f>
        <v/>
      </c>
      <c r="DM1210" s="195"/>
      <c r="DN1210" s="274" t="str">
        <f>IFERROR(#REF!-M1210,"")</f>
        <v/>
      </c>
      <c r="DO1210" s="186" t="e">
        <f>IF(#REF!&gt;AQ1210,0,1)</f>
        <v>#REF!</v>
      </c>
      <c r="DP1210" s="186">
        <f t="shared" si="219"/>
        <v>1</v>
      </c>
      <c r="DQ1210" s="186">
        <f t="shared" si="220"/>
        <v>1</v>
      </c>
    </row>
    <row r="1211" spans="1:121" ht="20.25" hidden="1" customHeight="1" x14ac:dyDescent="0.2">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21"/>
        <v/>
      </c>
      <c r="AO1211" s="271" t="str">
        <f t="shared" si="222"/>
        <v/>
      </c>
      <c r="AP1211" s="218"/>
      <c r="AQ1211" s="219"/>
      <c r="AR1211" s="217" t="str">
        <f t="shared" si="223"/>
        <v/>
      </c>
      <c r="AS1211" s="217" t="str">
        <f t="shared" si="224"/>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217"/>
      <c r="CA1211" s="217"/>
      <c r="CB1211" s="217"/>
      <c r="CC1211" s="217"/>
      <c r="CD1211" s="217"/>
      <c r="CE1211" s="217"/>
      <c r="CF1211" s="186"/>
      <c r="CG1211" s="186" t="str">
        <f t="shared" si="225"/>
        <v/>
      </c>
      <c r="CH1211" s="101"/>
      <c r="CI1211" s="101"/>
      <c r="CJ1211" s="101"/>
      <c r="CK1211" s="101"/>
      <c r="CL1211" s="101"/>
      <c r="CM1211" s="101"/>
      <c r="CN1211" s="101"/>
      <c r="CO1211" s="101"/>
      <c r="CP1211" s="220" t="str">
        <f>IFERROR(ROUND((SUM(#REF!)),0),"")</f>
        <v/>
      </c>
      <c r="CQ1211" s="216"/>
      <c r="CR1211" s="222"/>
      <c r="CS1211" s="198"/>
      <c r="CT1211" s="198"/>
      <c r="CU1211" s="198"/>
      <c r="CV1211" s="198"/>
      <c r="CW1211" s="222"/>
      <c r="CX1211" s="272"/>
      <c r="CY1211" s="272"/>
      <c r="CZ1211" s="272"/>
      <c r="DA1211" s="272"/>
      <c r="DB1211" s="272"/>
      <c r="DC1211" s="272"/>
      <c r="DD1211" s="230" t="str">
        <f t="shared" si="212"/>
        <v/>
      </c>
      <c r="DE1211" s="273">
        <f t="shared" si="213"/>
        <v>0</v>
      </c>
      <c r="DF1211" s="14">
        <f t="shared" si="214"/>
        <v>0</v>
      </c>
      <c r="DG1211" s="148" t="str">
        <f t="shared" si="215"/>
        <v/>
      </c>
      <c r="DH1211" s="148" t="str">
        <f t="shared" si="216"/>
        <v/>
      </c>
      <c r="DI1211" s="273" t="str">
        <f t="shared" si="217"/>
        <v/>
      </c>
      <c r="DJ1211" s="264" t="str">
        <f t="shared" si="218"/>
        <v/>
      </c>
      <c r="DK1211" s="195"/>
      <c r="DL1211" s="14" t="str">
        <f>IFERROR(#REF!-AP1211,"")</f>
        <v/>
      </c>
      <c r="DM1211" s="195"/>
      <c r="DN1211" s="274" t="str">
        <f>IFERROR(#REF!-M1211,"")</f>
        <v/>
      </c>
      <c r="DO1211" s="186" t="e">
        <f>IF(#REF!&gt;AQ1211,0,1)</f>
        <v>#REF!</v>
      </c>
      <c r="DP1211" s="186">
        <f t="shared" si="219"/>
        <v>1</v>
      </c>
      <c r="DQ1211" s="186">
        <f t="shared" si="220"/>
        <v>1</v>
      </c>
    </row>
    <row r="1212" spans="1:121" ht="20.25" hidden="1" customHeight="1" x14ac:dyDescent="0.2">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21"/>
        <v/>
      </c>
      <c r="AO1212" s="271" t="str">
        <f t="shared" si="222"/>
        <v/>
      </c>
      <c r="AP1212" s="218"/>
      <c r="AQ1212" s="219"/>
      <c r="AR1212" s="217" t="str">
        <f t="shared" si="223"/>
        <v/>
      </c>
      <c r="AS1212" s="217" t="str">
        <f t="shared" si="224"/>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217"/>
      <c r="CA1212" s="217"/>
      <c r="CB1212" s="217"/>
      <c r="CC1212" s="217"/>
      <c r="CD1212" s="217"/>
      <c r="CE1212" s="217"/>
      <c r="CF1212" s="186"/>
      <c r="CG1212" s="186" t="str">
        <f t="shared" si="225"/>
        <v/>
      </c>
      <c r="CH1212" s="101"/>
      <c r="CI1212" s="101"/>
      <c r="CJ1212" s="101"/>
      <c r="CK1212" s="101"/>
      <c r="CL1212" s="101"/>
      <c r="CM1212" s="101"/>
      <c r="CN1212" s="101"/>
      <c r="CO1212" s="101"/>
      <c r="CP1212" s="220" t="str">
        <f>IFERROR(ROUND((SUM(#REF!)),0),"")</f>
        <v/>
      </c>
      <c r="CQ1212" s="216"/>
      <c r="CR1212" s="222"/>
      <c r="CS1212" s="198"/>
      <c r="CT1212" s="198"/>
      <c r="CU1212" s="198"/>
      <c r="CV1212" s="198"/>
      <c r="CW1212" s="222"/>
      <c r="CX1212" s="272"/>
      <c r="CY1212" s="272"/>
      <c r="CZ1212" s="272"/>
      <c r="DA1212" s="272"/>
      <c r="DB1212" s="272"/>
      <c r="DC1212" s="272"/>
      <c r="DD1212" s="230" t="str">
        <f t="shared" si="212"/>
        <v/>
      </c>
      <c r="DE1212" s="273">
        <f t="shared" si="213"/>
        <v>0</v>
      </c>
      <c r="DF1212" s="14">
        <f t="shared" si="214"/>
        <v>0</v>
      </c>
      <c r="DG1212" s="148" t="str">
        <f t="shared" si="215"/>
        <v/>
      </c>
      <c r="DH1212" s="148" t="str">
        <f t="shared" si="216"/>
        <v/>
      </c>
      <c r="DI1212" s="273" t="str">
        <f t="shared" si="217"/>
        <v/>
      </c>
      <c r="DJ1212" s="264" t="str">
        <f t="shared" si="218"/>
        <v/>
      </c>
      <c r="DK1212" s="195"/>
      <c r="DL1212" s="14" t="str">
        <f>IFERROR(#REF!-AP1212,"")</f>
        <v/>
      </c>
      <c r="DM1212" s="195"/>
      <c r="DN1212" s="274" t="str">
        <f>IFERROR(#REF!-M1212,"")</f>
        <v/>
      </c>
      <c r="DO1212" s="186" t="e">
        <f>IF(#REF!&gt;AQ1212,0,1)</f>
        <v>#REF!</v>
      </c>
      <c r="DP1212" s="186">
        <f t="shared" si="219"/>
        <v>1</v>
      </c>
      <c r="DQ1212" s="186">
        <f t="shared" si="220"/>
        <v>1</v>
      </c>
    </row>
    <row r="1213" spans="1:121" ht="20.25" hidden="1" customHeight="1" x14ac:dyDescent="0.2">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21"/>
        <v/>
      </c>
      <c r="AO1213" s="271" t="str">
        <f t="shared" si="222"/>
        <v/>
      </c>
      <c r="AP1213" s="218"/>
      <c r="AQ1213" s="219"/>
      <c r="AR1213" s="217" t="str">
        <f t="shared" si="223"/>
        <v/>
      </c>
      <c r="AS1213" s="217" t="str">
        <f t="shared" si="224"/>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217"/>
      <c r="CA1213" s="217"/>
      <c r="CB1213" s="217"/>
      <c r="CC1213" s="217"/>
      <c r="CD1213" s="217"/>
      <c r="CE1213" s="217"/>
      <c r="CF1213" s="186"/>
      <c r="CG1213" s="186" t="str">
        <f t="shared" si="225"/>
        <v/>
      </c>
      <c r="CH1213" s="101"/>
      <c r="CI1213" s="101"/>
      <c r="CJ1213" s="101"/>
      <c r="CK1213" s="101"/>
      <c r="CL1213" s="101"/>
      <c r="CM1213" s="101"/>
      <c r="CN1213" s="101"/>
      <c r="CO1213" s="101"/>
      <c r="CP1213" s="220" t="str">
        <f>IFERROR(ROUND((SUM(#REF!)),0),"")</f>
        <v/>
      </c>
      <c r="CQ1213" s="216"/>
      <c r="CR1213" s="222"/>
      <c r="CS1213" s="198"/>
      <c r="CT1213" s="198"/>
      <c r="CU1213" s="198"/>
      <c r="CV1213" s="198"/>
      <c r="CW1213" s="222"/>
      <c r="CX1213" s="272"/>
      <c r="CY1213" s="272"/>
      <c r="CZ1213" s="272"/>
      <c r="DA1213" s="272"/>
      <c r="DB1213" s="272"/>
      <c r="DC1213" s="272"/>
      <c r="DD1213" s="230" t="str">
        <f t="shared" si="212"/>
        <v/>
      </c>
      <c r="DE1213" s="273">
        <f t="shared" si="213"/>
        <v>0</v>
      </c>
      <c r="DF1213" s="14">
        <f t="shared" si="214"/>
        <v>0</v>
      </c>
      <c r="DG1213" s="148" t="str">
        <f t="shared" si="215"/>
        <v/>
      </c>
      <c r="DH1213" s="148" t="str">
        <f t="shared" si="216"/>
        <v/>
      </c>
      <c r="DI1213" s="273" t="str">
        <f t="shared" si="217"/>
        <v/>
      </c>
      <c r="DJ1213" s="264" t="str">
        <f t="shared" si="218"/>
        <v/>
      </c>
      <c r="DK1213" s="195"/>
      <c r="DL1213" s="14" t="str">
        <f>IFERROR(#REF!-AP1213,"")</f>
        <v/>
      </c>
      <c r="DM1213" s="195"/>
      <c r="DN1213" s="274" t="str">
        <f>IFERROR(#REF!-M1213,"")</f>
        <v/>
      </c>
      <c r="DO1213" s="186" t="e">
        <f>IF(#REF!&gt;AQ1213,0,1)</f>
        <v>#REF!</v>
      </c>
      <c r="DP1213" s="186">
        <f t="shared" si="219"/>
        <v>1</v>
      </c>
      <c r="DQ1213" s="186">
        <f t="shared" si="220"/>
        <v>1</v>
      </c>
    </row>
    <row r="1214" spans="1:121" ht="20.25" hidden="1" customHeight="1" x14ac:dyDescent="0.2">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21"/>
        <v/>
      </c>
      <c r="AO1214" s="271" t="str">
        <f t="shared" si="222"/>
        <v/>
      </c>
      <c r="AP1214" s="218"/>
      <c r="AQ1214" s="219"/>
      <c r="AR1214" s="217" t="str">
        <f t="shared" si="223"/>
        <v/>
      </c>
      <c r="AS1214" s="217" t="str">
        <f t="shared" si="224"/>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217"/>
      <c r="CA1214" s="217"/>
      <c r="CB1214" s="217"/>
      <c r="CC1214" s="217"/>
      <c r="CD1214" s="217"/>
      <c r="CE1214" s="217"/>
      <c r="CF1214" s="186"/>
      <c r="CG1214" s="186" t="str">
        <f t="shared" si="225"/>
        <v/>
      </c>
      <c r="CH1214" s="101"/>
      <c r="CI1214" s="101"/>
      <c r="CJ1214" s="101"/>
      <c r="CK1214" s="101"/>
      <c r="CL1214" s="101"/>
      <c r="CM1214" s="101"/>
      <c r="CN1214" s="101"/>
      <c r="CO1214" s="101"/>
      <c r="CP1214" s="220" t="str">
        <f>IFERROR(ROUND((SUM(#REF!)),0),"")</f>
        <v/>
      </c>
      <c r="CQ1214" s="216"/>
      <c r="CR1214" s="222"/>
      <c r="CS1214" s="198"/>
      <c r="CT1214" s="198"/>
      <c r="CU1214" s="198"/>
      <c r="CV1214" s="198"/>
      <c r="CW1214" s="222"/>
      <c r="CX1214" s="272"/>
      <c r="CY1214" s="272"/>
      <c r="CZ1214" s="272"/>
      <c r="DA1214" s="272"/>
      <c r="DB1214" s="272"/>
      <c r="DC1214" s="272"/>
      <c r="DD1214" s="230" t="str">
        <f t="shared" si="212"/>
        <v/>
      </c>
      <c r="DE1214" s="273">
        <f t="shared" si="213"/>
        <v>0</v>
      </c>
      <c r="DF1214" s="14">
        <f t="shared" si="214"/>
        <v>0</v>
      </c>
      <c r="DG1214" s="148" t="str">
        <f t="shared" si="215"/>
        <v/>
      </c>
      <c r="DH1214" s="148" t="str">
        <f t="shared" si="216"/>
        <v/>
      </c>
      <c r="DI1214" s="273" t="str">
        <f t="shared" si="217"/>
        <v/>
      </c>
      <c r="DJ1214" s="264" t="str">
        <f t="shared" si="218"/>
        <v/>
      </c>
      <c r="DK1214" s="195"/>
      <c r="DL1214" s="14" t="str">
        <f>IFERROR(#REF!-AP1214,"")</f>
        <v/>
      </c>
      <c r="DM1214" s="195"/>
      <c r="DN1214" s="274" t="str">
        <f>IFERROR(#REF!-M1214,"")</f>
        <v/>
      </c>
      <c r="DO1214" s="186" t="e">
        <f>IF(#REF!&gt;AQ1214,0,1)</f>
        <v>#REF!</v>
      </c>
      <c r="DP1214" s="186">
        <f t="shared" si="219"/>
        <v>1</v>
      </c>
      <c r="DQ1214" s="186">
        <f t="shared" si="220"/>
        <v>1</v>
      </c>
    </row>
    <row r="1215" spans="1:121" ht="20.25" hidden="1" customHeight="1" x14ac:dyDescent="0.2">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21"/>
        <v/>
      </c>
      <c r="AO1215" s="271" t="str">
        <f t="shared" si="222"/>
        <v/>
      </c>
      <c r="AP1215" s="218"/>
      <c r="AQ1215" s="219"/>
      <c r="AR1215" s="217" t="str">
        <f t="shared" si="223"/>
        <v/>
      </c>
      <c r="AS1215" s="217" t="str">
        <f t="shared" si="224"/>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217"/>
      <c r="CA1215" s="217"/>
      <c r="CB1215" s="217"/>
      <c r="CC1215" s="217"/>
      <c r="CD1215" s="217"/>
      <c r="CE1215" s="217"/>
      <c r="CF1215" s="186"/>
      <c r="CG1215" s="186" t="str">
        <f t="shared" si="225"/>
        <v/>
      </c>
      <c r="CH1215" s="101"/>
      <c r="CI1215" s="101"/>
      <c r="CJ1215" s="101"/>
      <c r="CK1215" s="101"/>
      <c r="CL1215" s="101"/>
      <c r="CM1215" s="101"/>
      <c r="CN1215" s="101"/>
      <c r="CO1215" s="101"/>
      <c r="CP1215" s="220" t="str">
        <f>IFERROR(ROUND((SUM(#REF!)),0),"")</f>
        <v/>
      </c>
      <c r="CQ1215" s="216"/>
      <c r="CR1215" s="222"/>
      <c r="CS1215" s="198"/>
      <c r="CT1215" s="198"/>
      <c r="CU1215" s="198"/>
      <c r="CV1215" s="198"/>
      <c r="CW1215" s="222"/>
      <c r="CX1215" s="272"/>
      <c r="CY1215" s="272"/>
      <c r="CZ1215" s="272"/>
      <c r="DA1215" s="272"/>
      <c r="DB1215" s="272"/>
      <c r="DC1215" s="272"/>
      <c r="DD1215" s="230" t="str">
        <f t="shared" si="212"/>
        <v/>
      </c>
      <c r="DE1215" s="273">
        <f t="shared" si="213"/>
        <v>0</v>
      </c>
      <c r="DF1215" s="14">
        <f t="shared" si="214"/>
        <v>0</v>
      </c>
      <c r="DG1215" s="148" t="str">
        <f t="shared" si="215"/>
        <v/>
      </c>
      <c r="DH1215" s="148" t="str">
        <f t="shared" si="216"/>
        <v/>
      </c>
      <c r="DI1215" s="273" t="str">
        <f t="shared" si="217"/>
        <v/>
      </c>
      <c r="DJ1215" s="264" t="str">
        <f t="shared" si="218"/>
        <v/>
      </c>
      <c r="DK1215" s="195"/>
      <c r="DL1215" s="14" t="str">
        <f>IFERROR(#REF!-AP1215,"")</f>
        <v/>
      </c>
      <c r="DM1215" s="195"/>
      <c r="DN1215" s="274" t="str">
        <f>IFERROR(#REF!-M1215,"")</f>
        <v/>
      </c>
      <c r="DO1215" s="186" t="e">
        <f>IF(#REF!&gt;AQ1215,0,1)</f>
        <v>#REF!</v>
      </c>
      <c r="DP1215" s="186">
        <f t="shared" si="219"/>
        <v>1</v>
      </c>
      <c r="DQ1215" s="186">
        <f t="shared" si="220"/>
        <v>1</v>
      </c>
    </row>
    <row r="1216" spans="1:121" ht="20.25" hidden="1" customHeight="1" x14ac:dyDescent="0.2">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21"/>
        <v/>
      </c>
      <c r="AO1216" s="271" t="str">
        <f t="shared" si="222"/>
        <v/>
      </c>
      <c r="AP1216" s="218"/>
      <c r="AQ1216" s="219"/>
      <c r="AR1216" s="217" t="str">
        <f t="shared" si="223"/>
        <v/>
      </c>
      <c r="AS1216" s="217" t="str">
        <f t="shared" si="224"/>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217"/>
      <c r="CA1216" s="217"/>
      <c r="CB1216" s="217"/>
      <c r="CC1216" s="217"/>
      <c r="CD1216" s="217"/>
      <c r="CE1216" s="217"/>
      <c r="CF1216" s="186"/>
      <c r="CG1216" s="186" t="str">
        <f t="shared" si="225"/>
        <v/>
      </c>
      <c r="CH1216" s="101"/>
      <c r="CI1216" s="101"/>
      <c r="CJ1216" s="101"/>
      <c r="CK1216" s="101"/>
      <c r="CL1216" s="101"/>
      <c r="CM1216" s="101"/>
      <c r="CN1216" s="101"/>
      <c r="CO1216" s="101"/>
      <c r="CP1216" s="220" t="str">
        <f>IFERROR(ROUND((SUM(#REF!)),0),"")</f>
        <v/>
      </c>
      <c r="CQ1216" s="216"/>
      <c r="CR1216" s="222"/>
      <c r="CS1216" s="198"/>
      <c r="CT1216" s="198"/>
      <c r="CU1216" s="198"/>
      <c r="CV1216" s="198"/>
      <c r="CW1216" s="222"/>
      <c r="CX1216" s="272"/>
      <c r="CY1216" s="272"/>
      <c r="CZ1216" s="272"/>
      <c r="DA1216" s="272"/>
      <c r="DB1216" s="272"/>
      <c r="DC1216" s="272"/>
      <c r="DD1216" s="230" t="str">
        <f t="shared" si="212"/>
        <v/>
      </c>
      <c r="DE1216" s="273">
        <f t="shared" si="213"/>
        <v>0</v>
      </c>
      <c r="DF1216" s="14">
        <f t="shared" si="214"/>
        <v>0</v>
      </c>
      <c r="DG1216" s="148" t="str">
        <f t="shared" si="215"/>
        <v/>
      </c>
      <c r="DH1216" s="148" t="str">
        <f t="shared" si="216"/>
        <v/>
      </c>
      <c r="DI1216" s="273" t="str">
        <f t="shared" si="217"/>
        <v/>
      </c>
      <c r="DJ1216" s="264" t="str">
        <f t="shared" si="218"/>
        <v/>
      </c>
      <c r="DK1216" s="195"/>
      <c r="DL1216" s="14" t="str">
        <f>IFERROR(#REF!-AP1216,"")</f>
        <v/>
      </c>
      <c r="DM1216" s="195"/>
      <c r="DN1216" s="274" t="str">
        <f>IFERROR(#REF!-M1216,"")</f>
        <v/>
      </c>
      <c r="DO1216" s="186" t="e">
        <f>IF(#REF!&gt;AQ1216,0,1)</f>
        <v>#REF!</v>
      </c>
      <c r="DP1216" s="186">
        <f t="shared" si="219"/>
        <v>1</v>
      </c>
      <c r="DQ1216" s="186">
        <f t="shared" si="220"/>
        <v>1</v>
      </c>
    </row>
    <row r="1217" spans="1:121" ht="20.25" hidden="1" customHeight="1" x14ac:dyDescent="0.2">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21"/>
        <v/>
      </c>
      <c r="AO1217" s="271" t="str">
        <f t="shared" si="222"/>
        <v/>
      </c>
      <c r="AP1217" s="218"/>
      <c r="AQ1217" s="219"/>
      <c r="AR1217" s="217" t="str">
        <f t="shared" si="223"/>
        <v/>
      </c>
      <c r="AS1217" s="217" t="str">
        <f t="shared" si="224"/>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217"/>
      <c r="CA1217" s="217"/>
      <c r="CB1217" s="217"/>
      <c r="CC1217" s="217"/>
      <c r="CD1217" s="217"/>
      <c r="CE1217" s="217"/>
      <c r="CF1217" s="186"/>
      <c r="CG1217" s="186" t="str">
        <f t="shared" si="225"/>
        <v/>
      </c>
      <c r="CH1217" s="101"/>
      <c r="CI1217" s="101"/>
      <c r="CJ1217" s="101"/>
      <c r="CK1217" s="101"/>
      <c r="CL1217" s="101"/>
      <c r="CM1217" s="101"/>
      <c r="CN1217" s="101"/>
      <c r="CO1217" s="101"/>
      <c r="CP1217" s="220" t="str">
        <f>IFERROR(ROUND((SUM(#REF!)),0),"")</f>
        <v/>
      </c>
      <c r="CQ1217" s="216"/>
      <c r="CR1217" s="222"/>
      <c r="CS1217" s="198"/>
      <c r="CT1217" s="198"/>
      <c r="CU1217" s="198"/>
      <c r="CV1217" s="198"/>
      <c r="CW1217" s="222"/>
      <c r="CX1217" s="272"/>
      <c r="CY1217" s="272"/>
      <c r="CZ1217" s="272"/>
      <c r="DA1217" s="272"/>
      <c r="DB1217" s="272"/>
      <c r="DC1217" s="272"/>
      <c r="DD1217" s="230" t="str">
        <f t="shared" si="212"/>
        <v/>
      </c>
      <c r="DE1217" s="273">
        <f t="shared" si="213"/>
        <v>0</v>
      </c>
      <c r="DF1217" s="14">
        <f t="shared" si="214"/>
        <v>0</v>
      </c>
      <c r="DG1217" s="148" t="str">
        <f t="shared" si="215"/>
        <v/>
      </c>
      <c r="DH1217" s="148" t="str">
        <f t="shared" si="216"/>
        <v/>
      </c>
      <c r="DI1217" s="273" t="str">
        <f t="shared" si="217"/>
        <v/>
      </c>
      <c r="DJ1217" s="264" t="str">
        <f t="shared" si="218"/>
        <v/>
      </c>
      <c r="DK1217" s="195"/>
      <c r="DL1217" s="14" t="str">
        <f>IFERROR(#REF!-AP1217,"")</f>
        <v/>
      </c>
      <c r="DM1217" s="195"/>
      <c r="DN1217" s="274" t="str">
        <f>IFERROR(#REF!-M1217,"")</f>
        <v/>
      </c>
      <c r="DO1217" s="186" t="e">
        <f>IF(#REF!&gt;AQ1217,0,1)</f>
        <v>#REF!</v>
      </c>
      <c r="DP1217" s="186">
        <f t="shared" si="219"/>
        <v>1</v>
      </c>
      <c r="DQ1217" s="186">
        <f t="shared" si="220"/>
        <v>1</v>
      </c>
    </row>
    <row r="1218" spans="1:121" ht="20.25" hidden="1" customHeight="1" x14ac:dyDescent="0.2">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21"/>
        <v/>
      </c>
      <c r="AO1218" s="271" t="str">
        <f t="shared" si="222"/>
        <v/>
      </c>
      <c r="AP1218" s="218"/>
      <c r="AQ1218" s="219"/>
      <c r="AR1218" s="217" t="str">
        <f t="shared" si="223"/>
        <v/>
      </c>
      <c r="AS1218" s="217" t="str">
        <f t="shared" si="224"/>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217"/>
      <c r="CA1218" s="217"/>
      <c r="CB1218" s="217"/>
      <c r="CC1218" s="217"/>
      <c r="CD1218" s="217"/>
      <c r="CE1218" s="217"/>
      <c r="CF1218" s="186"/>
      <c r="CG1218" s="186" t="str">
        <f t="shared" si="225"/>
        <v/>
      </c>
      <c r="CH1218" s="101"/>
      <c r="CI1218" s="101"/>
      <c r="CJ1218" s="101"/>
      <c r="CK1218" s="101"/>
      <c r="CL1218" s="101"/>
      <c r="CM1218" s="101"/>
      <c r="CN1218" s="101"/>
      <c r="CO1218" s="101"/>
      <c r="CP1218" s="220" t="str">
        <f>IFERROR(ROUND((SUM(#REF!)),0),"")</f>
        <v/>
      </c>
      <c r="CQ1218" s="216"/>
      <c r="CR1218" s="222"/>
      <c r="CS1218" s="198"/>
      <c r="CT1218" s="198"/>
      <c r="CU1218" s="198"/>
      <c r="CV1218" s="198"/>
      <c r="CW1218" s="222"/>
      <c r="CX1218" s="272"/>
      <c r="CY1218" s="272"/>
      <c r="CZ1218" s="272"/>
      <c r="DA1218" s="272"/>
      <c r="DB1218" s="272"/>
      <c r="DC1218" s="272"/>
      <c r="DD1218" s="230" t="str">
        <f t="shared" si="212"/>
        <v/>
      </c>
      <c r="DE1218" s="273">
        <f t="shared" si="213"/>
        <v>0</v>
      </c>
      <c r="DF1218" s="14">
        <f t="shared" si="214"/>
        <v>0</v>
      </c>
      <c r="DG1218" s="148" t="str">
        <f t="shared" si="215"/>
        <v/>
      </c>
      <c r="DH1218" s="148" t="str">
        <f t="shared" si="216"/>
        <v/>
      </c>
      <c r="DI1218" s="273" t="str">
        <f t="shared" si="217"/>
        <v/>
      </c>
      <c r="DJ1218" s="264" t="str">
        <f t="shared" si="218"/>
        <v/>
      </c>
      <c r="DK1218" s="195"/>
      <c r="DL1218" s="14" t="str">
        <f>IFERROR(#REF!-AP1218,"")</f>
        <v/>
      </c>
      <c r="DM1218" s="195"/>
      <c r="DN1218" s="274" t="str">
        <f>IFERROR(#REF!-M1218,"")</f>
        <v/>
      </c>
      <c r="DO1218" s="186" t="e">
        <f>IF(#REF!&gt;AQ1218,0,1)</f>
        <v>#REF!</v>
      </c>
      <c r="DP1218" s="186">
        <f t="shared" si="219"/>
        <v>1</v>
      </c>
      <c r="DQ1218" s="186">
        <f t="shared" si="220"/>
        <v>1</v>
      </c>
    </row>
    <row r="1219" spans="1:121" ht="20.25" hidden="1" customHeight="1" x14ac:dyDescent="0.2">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21"/>
        <v/>
      </c>
      <c r="AO1219" s="271" t="str">
        <f t="shared" si="222"/>
        <v/>
      </c>
      <c r="AP1219" s="218"/>
      <c r="AQ1219" s="219"/>
      <c r="AR1219" s="217" t="str">
        <f t="shared" si="223"/>
        <v/>
      </c>
      <c r="AS1219" s="217" t="str">
        <f t="shared" si="224"/>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217"/>
      <c r="CA1219" s="217"/>
      <c r="CB1219" s="217"/>
      <c r="CC1219" s="217"/>
      <c r="CD1219" s="217"/>
      <c r="CE1219" s="217"/>
      <c r="CF1219" s="186"/>
      <c r="CG1219" s="186" t="str">
        <f t="shared" si="225"/>
        <v/>
      </c>
      <c r="CH1219" s="101"/>
      <c r="CI1219" s="101"/>
      <c r="CJ1219" s="101"/>
      <c r="CK1219" s="101"/>
      <c r="CL1219" s="101"/>
      <c r="CM1219" s="101"/>
      <c r="CN1219" s="101"/>
      <c r="CO1219" s="101"/>
      <c r="CP1219" s="220" t="str">
        <f>IFERROR(ROUND((SUM(#REF!)),0),"")</f>
        <v/>
      </c>
      <c r="CQ1219" s="216"/>
      <c r="CR1219" s="222"/>
      <c r="CS1219" s="198"/>
      <c r="CT1219" s="198"/>
      <c r="CU1219" s="198"/>
      <c r="CV1219" s="198"/>
      <c r="CW1219" s="222"/>
      <c r="CX1219" s="272"/>
      <c r="CY1219" s="272"/>
      <c r="CZ1219" s="272"/>
      <c r="DA1219" s="272"/>
      <c r="DB1219" s="272"/>
      <c r="DC1219" s="272"/>
      <c r="DD1219" s="230" t="str">
        <f t="shared" si="212"/>
        <v/>
      </c>
      <c r="DE1219" s="273">
        <f t="shared" si="213"/>
        <v>0</v>
      </c>
      <c r="DF1219" s="14">
        <f t="shared" si="214"/>
        <v>0</v>
      </c>
      <c r="DG1219" s="148" t="str">
        <f t="shared" si="215"/>
        <v/>
      </c>
      <c r="DH1219" s="148" t="str">
        <f t="shared" si="216"/>
        <v/>
      </c>
      <c r="DI1219" s="273" t="str">
        <f t="shared" si="217"/>
        <v/>
      </c>
      <c r="DJ1219" s="264" t="str">
        <f t="shared" si="218"/>
        <v/>
      </c>
      <c r="DK1219" s="195"/>
      <c r="DL1219" s="14" t="str">
        <f>IFERROR(#REF!-AP1219,"")</f>
        <v/>
      </c>
      <c r="DM1219" s="195"/>
      <c r="DN1219" s="274" t="str">
        <f>IFERROR(#REF!-M1219,"")</f>
        <v/>
      </c>
      <c r="DO1219" s="186" t="e">
        <f>IF(#REF!&gt;AQ1219,0,1)</f>
        <v>#REF!</v>
      </c>
      <c r="DP1219" s="186">
        <f t="shared" si="219"/>
        <v>1</v>
      </c>
      <c r="DQ1219" s="186">
        <f t="shared" si="220"/>
        <v>1</v>
      </c>
    </row>
    <row r="1220" spans="1:121" ht="20.25" hidden="1" customHeight="1" x14ac:dyDescent="0.2">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si="221"/>
        <v/>
      </c>
      <c r="AO1220" s="271" t="str">
        <f t="shared" si="222"/>
        <v/>
      </c>
      <c r="AP1220" s="218"/>
      <c r="AQ1220" s="219"/>
      <c r="AR1220" s="217" t="str">
        <f t="shared" si="223"/>
        <v/>
      </c>
      <c r="AS1220" s="217" t="str">
        <f t="shared" si="224"/>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217"/>
      <c r="CA1220" s="217"/>
      <c r="CB1220" s="217"/>
      <c r="CC1220" s="217"/>
      <c r="CD1220" s="217"/>
      <c r="CE1220" s="217"/>
      <c r="CF1220" s="186"/>
      <c r="CG1220" s="186" t="str">
        <f t="shared" si="225"/>
        <v/>
      </c>
      <c r="CH1220" s="101"/>
      <c r="CI1220" s="101"/>
      <c r="CJ1220" s="101"/>
      <c r="CK1220" s="101"/>
      <c r="CL1220" s="101"/>
      <c r="CM1220" s="101"/>
      <c r="CN1220" s="101"/>
      <c r="CO1220" s="101"/>
      <c r="CP1220" s="220" t="str">
        <f>IFERROR(ROUND((SUM(#REF!)),0),"")</f>
        <v/>
      </c>
      <c r="CQ1220" s="216"/>
      <c r="CR1220" s="222"/>
      <c r="CS1220" s="198"/>
      <c r="CT1220" s="198"/>
      <c r="CU1220" s="198"/>
      <c r="CV1220" s="198"/>
      <c r="CW1220" s="222"/>
      <c r="CX1220" s="272"/>
      <c r="CY1220" s="272"/>
      <c r="CZ1220" s="272"/>
      <c r="DA1220" s="272"/>
      <c r="DB1220" s="272"/>
      <c r="DC1220" s="272"/>
      <c r="DD1220" s="230" t="str">
        <f t="shared" ref="DD1220:DD1283" si="226">IFERROR((AN1220-M1220)/M1220,"")</f>
        <v/>
      </c>
      <c r="DE1220" s="273">
        <f t="shared" ref="DE1220:DE1283" si="227">AV1220+BH1220</f>
        <v>0</v>
      </c>
      <c r="DF1220" s="14">
        <f t="shared" ref="DF1220:DF1283" si="228">SUM(BI1220:BQ1220,AW1220:BE1220)</f>
        <v>0</v>
      </c>
      <c r="DG1220" s="148" t="str">
        <f t="shared" ref="DG1220:DG1283" si="229">IFERROR(ROUND(DF1220/L1220,0),"")</f>
        <v/>
      </c>
      <c r="DH1220" s="148" t="str">
        <f t="shared" ref="DH1220:DH1283" si="230">IFERROR(ROUND(CP1220/AR1220,1),"")</f>
        <v/>
      </c>
      <c r="DI1220" s="273" t="str">
        <f t="shared" ref="DI1220:DI1283" si="231">IFERROR(DE1220+DG1220,"")</f>
        <v/>
      </c>
      <c r="DJ1220" s="264" t="str">
        <f t="shared" ref="DJ1220:DJ1283" si="232">IFERROR(DG1220/DI1220,"")</f>
        <v/>
      </c>
      <c r="DK1220" s="195"/>
      <c r="DL1220" s="14" t="str">
        <f>IFERROR(#REF!-AP1220,"")</f>
        <v/>
      </c>
      <c r="DM1220" s="195"/>
      <c r="DN1220" s="274" t="str">
        <f>IFERROR(#REF!-M1220,"")</f>
        <v/>
      </c>
      <c r="DO1220" s="186" t="e">
        <f>IF(#REF!&gt;AQ1220,0,1)</f>
        <v>#REF!</v>
      </c>
      <c r="DP1220" s="186">
        <f t="shared" ref="DP1220:DP1283" si="233">IF(AO1220&lt;N1220,0,1)</f>
        <v>1</v>
      </c>
      <c r="DQ1220" s="186">
        <f t="shared" ref="DQ1220:DQ1283" si="234">IF(AO1220&gt;O1220,0,1)</f>
        <v>1</v>
      </c>
    </row>
    <row r="1221" spans="1:121" ht="20.25" hidden="1" customHeight="1" x14ac:dyDescent="0.2">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21"/>
        <v/>
      </c>
      <c r="AO1221" s="271" t="str">
        <f t="shared" si="222"/>
        <v/>
      </c>
      <c r="AP1221" s="218"/>
      <c r="AQ1221" s="219"/>
      <c r="AR1221" s="217" t="str">
        <f t="shared" si="223"/>
        <v/>
      </c>
      <c r="AS1221" s="217" t="str">
        <f t="shared" si="224"/>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217"/>
      <c r="CA1221" s="217"/>
      <c r="CB1221" s="217"/>
      <c r="CC1221" s="217"/>
      <c r="CD1221" s="217"/>
      <c r="CE1221" s="217"/>
      <c r="CF1221" s="186"/>
      <c r="CG1221" s="186" t="str">
        <f t="shared" si="225"/>
        <v/>
      </c>
      <c r="CH1221" s="101"/>
      <c r="CI1221" s="101"/>
      <c r="CJ1221" s="101"/>
      <c r="CK1221" s="101"/>
      <c r="CL1221" s="101"/>
      <c r="CM1221" s="101"/>
      <c r="CN1221" s="101"/>
      <c r="CO1221" s="101"/>
      <c r="CP1221" s="220" t="str">
        <f>IFERROR(ROUND((SUM(#REF!)),0),"")</f>
        <v/>
      </c>
      <c r="CQ1221" s="216"/>
      <c r="CR1221" s="222"/>
      <c r="CS1221" s="198"/>
      <c r="CT1221" s="198"/>
      <c r="CU1221" s="198"/>
      <c r="CV1221" s="198"/>
      <c r="CW1221" s="222"/>
      <c r="CX1221" s="272"/>
      <c r="CY1221" s="272"/>
      <c r="CZ1221" s="272"/>
      <c r="DA1221" s="272"/>
      <c r="DB1221" s="272"/>
      <c r="DC1221" s="272"/>
      <c r="DD1221" s="230" t="str">
        <f t="shared" si="226"/>
        <v/>
      </c>
      <c r="DE1221" s="273">
        <f t="shared" si="227"/>
        <v>0</v>
      </c>
      <c r="DF1221" s="14">
        <f t="shared" si="228"/>
        <v>0</v>
      </c>
      <c r="DG1221" s="148" t="str">
        <f t="shared" si="229"/>
        <v/>
      </c>
      <c r="DH1221" s="148" t="str">
        <f t="shared" si="230"/>
        <v/>
      </c>
      <c r="DI1221" s="273" t="str">
        <f t="shared" si="231"/>
        <v/>
      </c>
      <c r="DJ1221" s="264" t="str">
        <f t="shared" si="232"/>
        <v/>
      </c>
      <c r="DK1221" s="195"/>
      <c r="DL1221" s="14" t="str">
        <f>IFERROR(#REF!-AP1221,"")</f>
        <v/>
      </c>
      <c r="DM1221" s="195"/>
      <c r="DN1221" s="274" t="str">
        <f>IFERROR(#REF!-M1221,"")</f>
        <v/>
      </c>
      <c r="DO1221" s="186" t="e">
        <f>IF(#REF!&gt;AQ1221,0,1)</f>
        <v>#REF!</v>
      </c>
      <c r="DP1221" s="186">
        <f t="shared" si="233"/>
        <v>1</v>
      </c>
      <c r="DQ1221" s="186">
        <f t="shared" si="234"/>
        <v>1</v>
      </c>
    </row>
    <row r="1222" spans="1:121" ht="20.25" hidden="1" customHeight="1" x14ac:dyDescent="0.2">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21"/>
        <v/>
      </c>
      <c r="AO1222" s="271" t="str">
        <f t="shared" si="222"/>
        <v/>
      </c>
      <c r="AP1222" s="218"/>
      <c r="AQ1222" s="219"/>
      <c r="AR1222" s="217" t="str">
        <f t="shared" si="223"/>
        <v/>
      </c>
      <c r="AS1222" s="217" t="str">
        <f t="shared" si="224"/>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217"/>
      <c r="CA1222" s="217"/>
      <c r="CB1222" s="217"/>
      <c r="CC1222" s="217"/>
      <c r="CD1222" s="217"/>
      <c r="CE1222" s="217"/>
      <c r="CF1222" s="186"/>
      <c r="CG1222" s="186" t="str">
        <f t="shared" si="225"/>
        <v/>
      </c>
      <c r="CH1222" s="101"/>
      <c r="CI1222" s="101"/>
      <c r="CJ1222" s="101"/>
      <c r="CK1222" s="101"/>
      <c r="CL1222" s="101"/>
      <c r="CM1222" s="101"/>
      <c r="CN1222" s="101"/>
      <c r="CO1222" s="101"/>
      <c r="CP1222" s="220" t="str">
        <f>IFERROR(ROUND((SUM(#REF!)),0),"")</f>
        <v/>
      </c>
      <c r="CQ1222" s="216"/>
      <c r="CR1222" s="222"/>
      <c r="CS1222" s="198"/>
      <c r="CT1222" s="198"/>
      <c r="CU1222" s="198"/>
      <c r="CV1222" s="198"/>
      <c r="CW1222" s="222"/>
      <c r="CX1222" s="272"/>
      <c r="CY1222" s="272"/>
      <c r="CZ1222" s="272"/>
      <c r="DA1222" s="272"/>
      <c r="DB1222" s="272"/>
      <c r="DC1222" s="272"/>
      <c r="DD1222" s="230" t="str">
        <f t="shared" si="226"/>
        <v/>
      </c>
      <c r="DE1222" s="273">
        <f t="shared" si="227"/>
        <v>0</v>
      </c>
      <c r="DF1222" s="14">
        <f t="shared" si="228"/>
        <v>0</v>
      </c>
      <c r="DG1222" s="148" t="str">
        <f t="shared" si="229"/>
        <v/>
      </c>
      <c r="DH1222" s="148" t="str">
        <f t="shared" si="230"/>
        <v/>
      </c>
      <c r="DI1222" s="273" t="str">
        <f t="shared" si="231"/>
        <v/>
      </c>
      <c r="DJ1222" s="264" t="str">
        <f t="shared" si="232"/>
        <v/>
      </c>
      <c r="DK1222" s="195"/>
      <c r="DL1222" s="14" t="str">
        <f>IFERROR(#REF!-AP1222,"")</f>
        <v/>
      </c>
      <c r="DM1222" s="195"/>
      <c r="DN1222" s="274" t="str">
        <f>IFERROR(#REF!-M1222,"")</f>
        <v/>
      </c>
      <c r="DO1222" s="186" t="e">
        <f>IF(#REF!&gt;AQ1222,0,1)</f>
        <v>#REF!</v>
      </c>
      <c r="DP1222" s="186">
        <f t="shared" si="233"/>
        <v>1</v>
      </c>
      <c r="DQ1222" s="186">
        <f t="shared" si="234"/>
        <v>1</v>
      </c>
    </row>
    <row r="1223" spans="1:121" ht="20.25" hidden="1" customHeight="1" x14ac:dyDescent="0.2">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21"/>
        <v/>
      </c>
      <c r="AO1223" s="271" t="str">
        <f t="shared" si="222"/>
        <v/>
      </c>
      <c r="AP1223" s="218"/>
      <c r="AQ1223" s="219"/>
      <c r="AR1223" s="217" t="str">
        <f t="shared" si="223"/>
        <v/>
      </c>
      <c r="AS1223" s="217" t="str">
        <f t="shared" si="224"/>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217"/>
      <c r="CA1223" s="217"/>
      <c r="CB1223" s="217"/>
      <c r="CC1223" s="217"/>
      <c r="CD1223" s="217"/>
      <c r="CE1223" s="217"/>
      <c r="CF1223" s="186"/>
      <c r="CG1223" s="186" t="str">
        <f t="shared" si="225"/>
        <v/>
      </c>
      <c r="CH1223" s="101"/>
      <c r="CI1223" s="101"/>
      <c r="CJ1223" s="101"/>
      <c r="CK1223" s="101"/>
      <c r="CL1223" s="101"/>
      <c r="CM1223" s="101"/>
      <c r="CN1223" s="101"/>
      <c r="CO1223" s="101"/>
      <c r="CP1223" s="220" t="str">
        <f>IFERROR(ROUND((SUM(#REF!)),0),"")</f>
        <v/>
      </c>
      <c r="CQ1223" s="216"/>
      <c r="CR1223" s="222"/>
      <c r="CS1223" s="198"/>
      <c r="CT1223" s="198"/>
      <c r="CU1223" s="198"/>
      <c r="CV1223" s="198"/>
      <c r="CW1223" s="222"/>
      <c r="CX1223" s="272"/>
      <c r="CY1223" s="272"/>
      <c r="CZ1223" s="272"/>
      <c r="DA1223" s="272"/>
      <c r="DB1223" s="272"/>
      <c r="DC1223" s="272"/>
      <c r="DD1223" s="230" t="str">
        <f t="shared" si="226"/>
        <v/>
      </c>
      <c r="DE1223" s="273">
        <f t="shared" si="227"/>
        <v>0</v>
      </c>
      <c r="DF1223" s="14">
        <f t="shared" si="228"/>
        <v>0</v>
      </c>
      <c r="DG1223" s="148" t="str">
        <f t="shared" si="229"/>
        <v/>
      </c>
      <c r="DH1223" s="148" t="str">
        <f t="shared" si="230"/>
        <v/>
      </c>
      <c r="DI1223" s="273" t="str">
        <f t="shared" si="231"/>
        <v/>
      </c>
      <c r="DJ1223" s="264" t="str">
        <f t="shared" si="232"/>
        <v/>
      </c>
      <c r="DK1223" s="195"/>
      <c r="DL1223" s="14" t="str">
        <f>IFERROR(#REF!-AP1223,"")</f>
        <v/>
      </c>
      <c r="DM1223" s="195"/>
      <c r="DN1223" s="274" t="str">
        <f>IFERROR(#REF!-M1223,"")</f>
        <v/>
      </c>
      <c r="DO1223" s="186" t="e">
        <f>IF(#REF!&gt;AQ1223,0,1)</f>
        <v>#REF!</v>
      </c>
      <c r="DP1223" s="186">
        <f t="shared" si="233"/>
        <v>1</v>
      </c>
      <c r="DQ1223" s="186">
        <f t="shared" si="234"/>
        <v>1</v>
      </c>
    </row>
    <row r="1224" spans="1:121" ht="20.25" hidden="1" customHeight="1" x14ac:dyDescent="0.2">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21"/>
        <v/>
      </c>
      <c r="AO1224" s="271" t="str">
        <f t="shared" si="222"/>
        <v/>
      </c>
      <c r="AP1224" s="218"/>
      <c r="AQ1224" s="219"/>
      <c r="AR1224" s="217" t="str">
        <f t="shared" si="223"/>
        <v/>
      </c>
      <c r="AS1224" s="217" t="str">
        <f t="shared" si="224"/>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217"/>
      <c r="CA1224" s="217"/>
      <c r="CB1224" s="217"/>
      <c r="CC1224" s="217"/>
      <c r="CD1224" s="217"/>
      <c r="CE1224" s="217"/>
      <c r="CF1224" s="186"/>
      <c r="CG1224" s="186" t="str">
        <f t="shared" si="225"/>
        <v/>
      </c>
      <c r="CH1224" s="101"/>
      <c r="CI1224" s="101"/>
      <c r="CJ1224" s="101"/>
      <c r="CK1224" s="101"/>
      <c r="CL1224" s="101"/>
      <c r="CM1224" s="101"/>
      <c r="CN1224" s="101"/>
      <c r="CO1224" s="101"/>
      <c r="CP1224" s="220" t="str">
        <f>IFERROR(ROUND((SUM(#REF!)),0),"")</f>
        <v/>
      </c>
      <c r="CQ1224" s="216"/>
      <c r="CR1224" s="222"/>
      <c r="CS1224" s="198"/>
      <c r="CT1224" s="198"/>
      <c r="CU1224" s="198"/>
      <c r="CV1224" s="198"/>
      <c r="CW1224" s="222"/>
      <c r="CX1224" s="272"/>
      <c r="CY1224" s="272"/>
      <c r="CZ1224" s="272"/>
      <c r="DA1224" s="272"/>
      <c r="DB1224" s="272"/>
      <c r="DC1224" s="272"/>
      <c r="DD1224" s="230" t="str">
        <f t="shared" si="226"/>
        <v/>
      </c>
      <c r="DE1224" s="273">
        <f t="shared" si="227"/>
        <v>0</v>
      </c>
      <c r="DF1224" s="14">
        <f t="shared" si="228"/>
        <v>0</v>
      </c>
      <c r="DG1224" s="148" t="str">
        <f t="shared" si="229"/>
        <v/>
      </c>
      <c r="DH1224" s="148" t="str">
        <f t="shared" si="230"/>
        <v/>
      </c>
      <c r="DI1224" s="273" t="str">
        <f t="shared" si="231"/>
        <v/>
      </c>
      <c r="DJ1224" s="264" t="str">
        <f t="shared" si="232"/>
        <v/>
      </c>
      <c r="DK1224" s="195"/>
      <c r="DL1224" s="14" t="str">
        <f>IFERROR(#REF!-AP1224,"")</f>
        <v/>
      </c>
      <c r="DM1224" s="195"/>
      <c r="DN1224" s="274" t="str">
        <f>IFERROR(#REF!-M1224,"")</f>
        <v/>
      </c>
      <c r="DO1224" s="186" t="e">
        <f>IF(#REF!&gt;AQ1224,0,1)</f>
        <v>#REF!</v>
      </c>
      <c r="DP1224" s="186">
        <f t="shared" si="233"/>
        <v>1</v>
      </c>
      <c r="DQ1224" s="186">
        <f t="shared" si="234"/>
        <v>1</v>
      </c>
    </row>
    <row r="1225" spans="1:121" ht="20.25" hidden="1" customHeight="1" x14ac:dyDescent="0.2">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21"/>
        <v/>
      </c>
      <c r="AO1225" s="271" t="str">
        <f t="shared" si="222"/>
        <v/>
      </c>
      <c r="AP1225" s="218"/>
      <c r="AQ1225" s="219"/>
      <c r="AR1225" s="217" t="str">
        <f t="shared" si="223"/>
        <v/>
      </c>
      <c r="AS1225" s="217" t="str">
        <f t="shared" si="224"/>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217"/>
      <c r="CA1225" s="217"/>
      <c r="CB1225" s="217"/>
      <c r="CC1225" s="217"/>
      <c r="CD1225" s="217"/>
      <c r="CE1225" s="217"/>
      <c r="CF1225" s="186"/>
      <c r="CG1225" s="186" t="str">
        <f t="shared" si="225"/>
        <v/>
      </c>
      <c r="CH1225" s="101"/>
      <c r="CI1225" s="101"/>
      <c r="CJ1225" s="101"/>
      <c r="CK1225" s="101"/>
      <c r="CL1225" s="101"/>
      <c r="CM1225" s="101"/>
      <c r="CN1225" s="101"/>
      <c r="CO1225" s="101"/>
      <c r="CP1225" s="220" t="str">
        <f>IFERROR(ROUND((SUM(#REF!)),0),"")</f>
        <v/>
      </c>
      <c r="CQ1225" s="216"/>
      <c r="CR1225" s="222"/>
      <c r="CS1225" s="198"/>
      <c r="CT1225" s="198"/>
      <c r="CU1225" s="198"/>
      <c r="CV1225" s="198"/>
      <c r="CW1225" s="222"/>
      <c r="CX1225" s="272"/>
      <c r="CY1225" s="272"/>
      <c r="CZ1225" s="272"/>
      <c r="DA1225" s="272"/>
      <c r="DB1225" s="272"/>
      <c r="DC1225" s="272"/>
      <c r="DD1225" s="230" t="str">
        <f t="shared" si="226"/>
        <v/>
      </c>
      <c r="DE1225" s="273">
        <f t="shared" si="227"/>
        <v>0</v>
      </c>
      <c r="DF1225" s="14">
        <f t="shared" si="228"/>
        <v>0</v>
      </c>
      <c r="DG1225" s="148" t="str">
        <f t="shared" si="229"/>
        <v/>
      </c>
      <c r="DH1225" s="148" t="str">
        <f t="shared" si="230"/>
        <v/>
      </c>
      <c r="DI1225" s="273" t="str">
        <f t="shared" si="231"/>
        <v/>
      </c>
      <c r="DJ1225" s="264" t="str">
        <f t="shared" si="232"/>
        <v/>
      </c>
      <c r="DK1225" s="195"/>
      <c r="DL1225" s="14" t="str">
        <f>IFERROR(#REF!-AP1225,"")</f>
        <v/>
      </c>
      <c r="DM1225" s="195"/>
      <c r="DN1225" s="274" t="str">
        <f>IFERROR(#REF!-M1225,"")</f>
        <v/>
      </c>
      <c r="DO1225" s="186" t="e">
        <f>IF(#REF!&gt;AQ1225,0,1)</f>
        <v>#REF!</v>
      </c>
      <c r="DP1225" s="186">
        <f t="shared" si="233"/>
        <v>1</v>
      </c>
      <c r="DQ1225" s="186">
        <f t="shared" si="234"/>
        <v>1</v>
      </c>
    </row>
    <row r="1226" spans="1:121" ht="20.25" hidden="1" customHeight="1" x14ac:dyDescent="0.2">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21"/>
        <v/>
      </c>
      <c r="AO1226" s="271" t="str">
        <f t="shared" si="222"/>
        <v/>
      </c>
      <c r="AP1226" s="218"/>
      <c r="AQ1226" s="219"/>
      <c r="AR1226" s="217" t="str">
        <f t="shared" si="223"/>
        <v/>
      </c>
      <c r="AS1226" s="217" t="str">
        <f t="shared" si="224"/>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217"/>
      <c r="CA1226" s="217"/>
      <c r="CB1226" s="217"/>
      <c r="CC1226" s="217"/>
      <c r="CD1226" s="217"/>
      <c r="CE1226" s="217"/>
      <c r="CF1226" s="186"/>
      <c r="CG1226" s="186" t="str">
        <f t="shared" si="225"/>
        <v/>
      </c>
      <c r="CH1226" s="101"/>
      <c r="CI1226" s="101"/>
      <c r="CJ1226" s="101"/>
      <c r="CK1226" s="101"/>
      <c r="CL1226" s="101"/>
      <c r="CM1226" s="101"/>
      <c r="CN1226" s="101"/>
      <c r="CO1226" s="101"/>
      <c r="CP1226" s="220" t="str">
        <f>IFERROR(ROUND((SUM(#REF!)),0),"")</f>
        <v/>
      </c>
      <c r="CQ1226" s="216"/>
      <c r="CR1226" s="222"/>
      <c r="CS1226" s="198"/>
      <c r="CT1226" s="198"/>
      <c r="CU1226" s="198"/>
      <c r="CV1226" s="198"/>
      <c r="CW1226" s="222"/>
      <c r="CX1226" s="272"/>
      <c r="CY1226" s="272"/>
      <c r="CZ1226" s="272"/>
      <c r="DA1226" s="272"/>
      <c r="DB1226" s="272"/>
      <c r="DC1226" s="272"/>
      <c r="DD1226" s="230" t="str">
        <f t="shared" si="226"/>
        <v/>
      </c>
      <c r="DE1226" s="273">
        <f t="shared" si="227"/>
        <v>0</v>
      </c>
      <c r="DF1226" s="14">
        <f t="shared" si="228"/>
        <v>0</v>
      </c>
      <c r="DG1226" s="148" t="str">
        <f t="shared" si="229"/>
        <v/>
      </c>
      <c r="DH1226" s="148" t="str">
        <f t="shared" si="230"/>
        <v/>
      </c>
      <c r="DI1226" s="273" t="str">
        <f t="shared" si="231"/>
        <v/>
      </c>
      <c r="DJ1226" s="264" t="str">
        <f t="shared" si="232"/>
        <v/>
      </c>
      <c r="DK1226" s="195"/>
      <c r="DL1226" s="14" t="str">
        <f>IFERROR(#REF!-AP1226,"")</f>
        <v/>
      </c>
      <c r="DM1226" s="195"/>
      <c r="DN1226" s="274" t="str">
        <f>IFERROR(#REF!-M1226,"")</f>
        <v/>
      </c>
      <c r="DO1226" s="186" t="e">
        <f>IF(#REF!&gt;AQ1226,0,1)</f>
        <v>#REF!</v>
      </c>
      <c r="DP1226" s="186">
        <f t="shared" si="233"/>
        <v>1</v>
      </c>
      <c r="DQ1226" s="186">
        <f t="shared" si="234"/>
        <v>1</v>
      </c>
    </row>
    <row r="1227" spans="1:121" ht="20.25" hidden="1" customHeight="1" x14ac:dyDescent="0.2">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21"/>
        <v/>
      </c>
      <c r="AO1227" s="271" t="str">
        <f t="shared" si="222"/>
        <v/>
      </c>
      <c r="AP1227" s="218"/>
      <c r="AQ1227" s="219"/>
      <c r="AR1227" s="217" t="str">
        <f t="shared" si="223"/>
        <v/>
      </c>
      <c r="AS1227" s="217" t="str">
        <f t="shared" si="224"/>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217"/>
      <c r="CA1227" s="217"/>
      <c r="CB1227" s="217"/>
      <c r="CC1227" s="217"/>
      <c r="CD1227" s="217"/>
      <c r="CE1227" s="217"/>
      <c r="CF1227" s="186"/>
      <c r="CG1227" s="186" t="str">
        <f t="shared" si="225"/>
        <v/>
      </c>
      <c r="CH1227" s="101"/>
      <c r="CI1227" s="101"/>
      <c r="CJ1227" s="101"/>
      <c r="CK1227" s="101"/>
      <c r="CL1227" s="101"/>
      <c r="CM1227" s="101"/>
      <c r="CN1227" s="101"/>
      <c r="CO1227" s="101"/>
      <c r="CP1227" s="220" t="str">
        <f>IFERROR(ROUND((SUM(#REF!)),0),"")</f>
        <v/>
      </c>
      <c r="CQ1227" s="216"/>
      <c r="CR1227" s="222"/>
      <c r="CS1227" s="198"/>
      <c r="CT1227" s="198"/>
      <c r="CU1227" s="198"/>
      <c r="CV1227" s="198"/>
      <c r="CW1227" s="222"/>
      <c r="CX1227" s="272"/>
      <c r="CY1227" s="272"/>
      <c r="CZ1227" s="272"/>
      <c r="DA1227" s="272"/>
      <c r="DB1227" s="272"/>
      <c r="DC1227" s="272"/>
      <c r="DD1227" s="230" t="str">
        <f t="shared" si="226"/>
        <v/>
      </c>
      <c r="DE1227" s="273">
        <f t="shared" si="227"/>
        <v>0</v>
      </c>
      <c r="DF1227" s="14">
        <f t="shared" si="228"/>
        <v>0</v>
      </c>
      <c r="DG1227" s="148" t="str">
        <f t="shared" si="229"/>
        <v/>
      </c>
      <c r="DH1227" s="148" t="str">
        <f t="shared" si="230"/>
        <v/>
      </c>
      <c r="DI1227" s="273" t="str">
        <f t="shared" si="231"/>
        <v/>
      </c>
      <c r="DJ1227" s="264" t="str">
        <f t="shared" si="232"/>
        <v/>
      </c>
      <c r="DK1227" s="195"/>
      <c r="DL1227" s="14" t="str">
        <f>IFERROR(#REF!-AP1227,"")</f>
        <v/>
      </c>
      <c r="DM1227" s="195"/>
      <c r="DN1227" s="274" t="str">
        <f>IFERROR(#REF!-M1227,"")</f>
        <v/>
      </c>
      <c r="DO1227" s="186" t="e">
        <f>IF(#REF!&gt;AQ1227,0,1)</f>
        <v>#REF!</v>
      </c>
      <c r="DP1227" s="186">
        <f t="shared" si="233"/>
        <v>1</v>
      </c>
      <c r="DQ1227" s="186">
        <f t="shared" si="234"/>
        <v>1</v>
      </c>
    </row>
    <row r="1228" spans="1:121" ht="20.25" hidden="1" customHeight="1" x14ac:dyDescent="0.2">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21"/>
        <v/>
      </c>
      <c r="AO1228" s="271" t="str">
        <f t="shared" si="222"/>
        <v/>
      </c>
      <c r="AP1228" s="218"/>
      <c r="AQ1228" s="219"/>
      <c r="AR1228" s="217" t="str">
        <f t="shared" si="223"/>
        <v/>
      </c>
      <c r="AS1228" s="217" t="str">
        <f t="shared" si="224"/>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217"/>
      <c r="CA1228" s="217"/>
      <c r="CB1228" s="217"/>
      <c r="CC1228" s="217"/>
      <c r="CD1228" s="217"/>
      <c r="CE1228" s="217"/>
      <c r="CF1228" s="186"/>
      <c r="CG1228" s="186" t="str">
        <f t="shared" si="225"/>
        <v/>
      </c>
      <c r="CH1228" s="101"/>
      <c r="CI1228" s="101"/>
      <c r="CJ1228" s="101"/>
      <c r="CK1228" s="101"/>
      <c r="CL1228" s="101"/>
      <c r="CM1228" s="101"/>
      <c r="CN1228" s="101"/>
      <c r="CO1228" s="101"/>
      <c r="CP1228" s="220" t="str">
        <f>IFERROR(ROUND((SUM(#REF!)),0),"")</f>
        <v/>
      </c>
      <c r="CQ1228" s="216"/>
      <c r="CR1228" s="222"/>
      <c r="CS1228" s="198"/>
      <c r="CT1228" s="198"/>
      <c r="CU1228" s="198"/>
      <c r="CV1228" s="198"/>
      <c r="CW1228" s="222"/>
      <c r="CX1228" s="272"/>
      <c r="CY1228" s="272"/>
      <c r="CZ1228" s="272"/>
      <c r="DA1228" s="272"/>
      <c r="DB1228" s="272"/>
      <c r="DC1228" s="272"/>
      <c r="DD1228" s="230" t="str">
        <f t="shared" si="226"/>
        <v/>
      </c>
      <c r="DE1228" s="273">
        <f t="shared" si="227"/>
        <v>0</v>
      </c>
      <c r="DF1228" s="14">
        <f t="shared" si="228"/>
        <v>0</v>
      </c>
      <c r="DG1228" s="148" t="str">
        <f t="shared" si="229"/>
        <v/>
      </c>
      <c r="DH1228" s="148" t="str">
        <f t="shared" si="230"/>
        <v/>
      </c>
      <c r="DI1228" s="273" t="str">
        <f t="shared" si="231"/>
        <v/>
      </c>
      <c r="DJ1228" s="264" t="str">
        <f t="shared" si="232"/>
        <v/>
      </c>
      <c r="DK1228" s="195"/>
      <c r="DL1228" s="14" t="str">
        <f>IFERROR(#REF!-AP1228,"")</f>
        <v/>
      </c>
      <c r="DM1228" s="195"/>
      <c r="DN1228" s="274" t="str">
        <f>IFERROR(#REF!-M1228,"")</f>
        <v/>
      </c>
      <c r="DO1228" s="186" t="e">
        <f>IF(#REF!&gt;AQ1228,0,1)</f>
        <v>#REF!</v>
      </c>
      <c r="DP1228" s="186">
        <f t="shared" si="233"/>
        <v>1</v>
      </c>
      <c r="DQ1228" s="186">
        <f t="shared" si="234"/>
        <v>1</v>
      </c>
    </row>
    <row r="1229" spans="1:121" ht="20.25" hidden="1" customHeight="1" x14ac:dyDescent="0.2">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21"/>
        <v/>
      </c>
      <c r="AO1229" s="271" t="str">
        <f t="shared" si="222"/>
        <v/>
      </c>
      <c r="AP1229" s="218"/>
      <c r="AQ1229" s="219"/>
      <c r="AR1229" s="217" t="str">
        <f t="shared" si="223"/>
        <v/>
      </c>
      <c r="AS1229" s="217" t="str">
        <f t="shared" si="224"/>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217"/>
      <c r="CA1229" s="217"/>
      <c r="CB1229" s="217"/>
      <c r="CC1229" s="217"/>
      <c r="CD1229" s="217"/>
      <c r="CE1229" s="217"/>
      <c r="CF1229" s="186"/>
      <c r="CG1229" s="186" t="str">
        <f t="shared" si="225"/>
        <v/>
      </c>
      <c r="CH1229" s="101"/>
      <c r="CI1229" s="101"/>
      <c r="CJ1229" s="101"/>
      <c r="CK1229" s="101"/>
      <c r="CL1229" s="101"/>
      <c r="CM1229" s="101"/>
      <c r="CN1229" s="101"/>
      <c r="CO1229" s="101"/>
      <c r="CP1229" s="220" t="str">
        <f>IFERROR(ROUND((SUM(#REF!)),0),"")</f>
        <v/>
      </c>
      <c r="CQ1229" s="216"/>
      <c r="CR1229" s="222"/>
      <c r="CS1229" s="198"/>
      <c r="CT1229" s="198"/>
      <c r="CU1229" s="198"/>
      <c r="CV1229" s="198"/>
      <c r="CW1229" s="222"/>
      <c r="CX1229" s="272"/>
      <c r="CY1229" s="272"/>
      <c r="CZ1229" s="272"/>
      <c r="DA1229" s="272"/>
      <c r="DB1229" s="272"/>
      <c r="DC1229" s="272"/>
      <c r="DD1229" s="230" t="str">
        <f t="shared" si="226"/>
        <v/>
      </c>
      <c r="DE1229" s="273">
        <f t="shared" si="227"/>
        <v>0</v>
      </c>
      <c r="DF1229" s="14">
        <f t="shared" si="228"/>
        <v>0</v>
      </c>
      <c r="DG1229" s="148" t="str">
        <f t="shared" si="229"/>
        <v/>
      </c>
      <c r="DH1229" s="148" t="str">
        <f t="shared" si="230"/>
        <v/>
      </c>
      <c r="DI1229" s="273" t="str">
        <f t="shared" si="231"/>
        <v/>
      </c>
      <c r="DJ1229" s="264" t="str">
        <f t="shared" si="232"/>
        <v/>
      </c>
      <c r="DK1229" s="195"/>
      <c r="DL1229" s="14" t="str">
        <f>IFERROR(#REF!-AP1229,"")</f>
        <v/>
      </c>
      <c r="DM1229" s="195"/>
      <c r="DN1229" s="274" t="str">
        <f>IFERROR(#REF!-M1229,"")</f>
        <v/>
      </c>
      <c r="DO1229" s="186" t="e">
        <f>IF(#REF!&gt;AQ1229,0,1)</f>
        <v>#REF!</v>
      </c>
      <c r="DP1229" s="186">
        <f t="shared" si="233"/>
        <v>1</v>
      </c>
      <c r="DQ1229" s="186">
        <f t="shared" si="234"/>
        <v>1</v>
      </c>
    </row>
    <row r="1230" spans="1:121" ht="20.25" hidden="1" customHeight="1" x14ac:dyDescent="0.2">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21"/>
        <v/>
      </c>
      <c r="AO1230" s="271" t="str">
        <f t="shared" si="222"/>
        <v/>
      </c>
      <c r="AP1230" s="218"/>
      <c r="AQ1230" s="219"/>
      <c r="AR1230" s="217" t="str">
        <f t="shared" si="223"/>
        <v/>
      </c>
      <c r="AS1230" s="217" t="str">
        <f t="shared" si="224"/>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217"/>
      <c r="CA1230" s="217"/>
      <c r="CB1230" s="217"/>
      <c r="CC1230" s="217"/>
      <c r="CD1230" s="217"/>
      <c r="CE1230" s="217"/>
      <c r="CF1230" s="186"/>
      <c r="CG1230" s="186" t="str">
        <f t="shared" si="225"/>
        <v/>
      </c>
      <c r="CH1230" s="101"/>
      <c r="CI1230" s="101"/>
      <c r="CJ1230" s="101"/>
      <c r="CK1230" s="101"/>
      <c r="CL1230" s="101"/>
      <c r="CM1230" s="101"/>
      <c r="CN1230" s="101"/>
      <c r="CO1230" s="101"/>
      <c r="CP1230" s="220" t="str">
        <f>IFERROR(ROUND((SUM(#REF!)),0),"")</f>
        <v/>
      </c>
      <c r="CQ1230" s="216"/>
      <c r="CR1230" s="222"/>
      <c r="CS1230" s="198"/>
      <c r="CT1230" s="198"/>
      <c r="CU1230" s="198"/>
      <c r="CV1230" s="198"/>
      <c r="CW1230" s="222"/>
      <c r="CX1230" s="272"/>
      <c r="CY1230" s="272"/>
      <c r="CZ1230" s="272"/>
      <c r="DA1230" s="272"/>
      <c r="DB1230" s="272"/>
      <c r="DC1230" s="272"/>
      <c r="DD1230" s="230" t="str">
        <f t="shared" si="226"/>
        <v/>
      </c>
      <c r="DE1230" s="273">
        <f t="shared" si="227"/>
        <v>0</v>
      </c>
      <c r="DF1230" s="14">
        <f t="shared" si="228"/>
        <v>0</v>
      </c>
      <c r="DG1230" s="148" t="str">
        <f t="shared" si="229"/>
        <v/>
      </c>
      <c r="DH1230" s="148" t="str">
        <f t="shared" si="230"/>
        <v/>
      </c>
      <c r="DI1230" s="273" t="str">
        <f t="shared" si="231"/>
        <v/>
      </c>
      <c r="DJ1230" s="264" t="str">
        <f t="shared" si="232"/>
        <v/>
      </c>
      <c r="DK1230" s="195"/>
      <c r="DL1230" s="14" t="str">
        <f>IFERROR(#REF!-AP1230,"")</f>
        <v/>
      </c>
      <c r="DM1230" s="195"/>
      <c r="DN1230" s="274" t="str">
        <f>IFERROR(#REF!-M1230,"")</f>
        <v/>
      </c>
      <c r="DO1230" s="186" t="e">
        <f>IF(#REF!&gt;AQ1230,0,1)</f>
        <v>#REF!</v>
      </c>
      <c r="DP1230" s="186">
        <f t="shared" si="233"/>
        <v>1</v>
      </c>
      <c r="DQ1230" s="186">
        <f t="shared" si="234"/>
        <v>1</v>
      </c>
    </row>
    <row r="1231" spans="1:121" ht="20.25" hidden="1" customHeight="1" x14ac:dyDescent="0.2">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21"/>
        <v/>
      </c>
      <c r="AO1231" s="271" t="str">
        <f t="shared" si="222"/>
        <v/>
      </c>
      <c r="AP1231" s="218"/>
      <c r="AQ1231" s="219"/>
      <c r="AR1231" s="217" t="str">
        <f t="shared" si="223"/>
        <v/>
      </c>
      <c r="AS1231" s="217" t="str">
        <f t="shared" si="224"/>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217"/>
      <c r="CA1231" s="217"/>
      <c r="CB1231" s="217"/>
      <c r="CC1231" s="217"/>
      <c r="CD1231" s="217"/>
      <c r="CE1231" s="217"/>
      <c r="CF1231" s="186"/>
      <c r="CG1231" s="186" t="str">
        <f t="shared" si="225"/>
        <v/>
      </c>
      <c r="CH1231" s="101"/>
      <c r="CI1231" s="101"/>
      <c r="CJ1231" s="101"/>
      <c r="CK1231" s="101"/>
      <c r="CL1231" s="101"/>
      <c r="CM1231" s="101"/>
      <c r="CN1231" s="101"/>
      <c r="CO1231" s="101"/>
      <c r="CP1231" s="220" t="str">
        <f>IFERROR(ROUND((SUM(#REF!)),0),"")</f>
        <v/>
      </c>
      <c r="CQ1231" s="216"/>
      <c r="CR1231" s="222"/>
      <c r="CS1231" s="198"/>
      <c r="CT1231" s="198"/>
      <c r="CU1231" s="198"/>
      <c r="CV1231" s="198"/>
      <c r="CW1231" s="222"/>
      <c r="CX1231" s="272"/>
      <c r="CY1231" s="272"/>
      <c r="CZ1231" s="272"/>
      <c r="DA1231" s="272"/>
      <c r="DB1231" s="272"/>
      <c r="DC1231" s="272"/>
      <c r="DD1231" s="230" t="str">
        <f t="shared" si="226"/>
        <v/>
      </c>
      <c r="DE1231" s="273">
        <f t="shared" si="227"/>
        <v>0</v>
      </c>
      <c r="DF1231" s="14">
        <f t="shared" si="228"/>
        <v>0</v>
      </c>
      <c r="DG1231" s="148" t="str">
        <f t="shared" si="229"/>
        <v/>
      </c>
      <c r="DH1231" s="148" t="str">
        <f t="shared" si="230"/>
        <v/>
      </c>
      <c r="DI1231" s="273" t="str">
        <f t="shared" si="231"/>
        <v/>
      </c>
      <c r="DJ1231" s="264" t="str">
        <f t="shared" si="232"/>
        <v/>
      </c>
      <c r="DK1231" s="195"/>
      <c r="DL1231" s="14" t="str">
        <f>IFERROR(#REF!-AP1231,"")</f>
        <v/>
      </c>
      <c r="DM1231" s="195"/>
      <c r="DN1231" s="274" t="str">
        <f>IFERROR(#REF!-M1231,"")</f>
        <v/>
      </c>
      <c r="DO1231" s="186" t="e">
        <f>IF(#REF!&gt;AQ1231,0,1)</f>
        <v>#REF!</v>
      </c>
      <c r="DP1231" s="186">
        <f t="shared" si="233"/>
        <v>1</v>
      </c>
      <c r="DQ1231" s="186">
        <f t="shared" si="234"/>
        <v>1</v>
      </c>
    </row>
    <row r="1232" spans="1:121" ht="20.25" hidden="1" customHeight="1" x14ac:dyDescent="0.2">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21"/>
        <v/>
      </c>
      <c r="AO1232" s="271" t="str">
        <f t="shared" si="222"/>
        <v/>
      </c>
      <c r="AP1232" s="218"/>
      <c r="AQ1232" s="219"/>
      <c r="AR1232" s="217" t="str">
        <f t="shared" si="223"/>
        <v/>
      </c>
      <c r="AS1232" s="217" t="str">
        <f t="shared" si="224"/>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217"/>
      <c r="CA1232" s="217"/>
      <c r="CB1232" s="217"/>
      <c r="CC1232" s="217"/>
      <c r="CD1232" s="217"/>
      <c r="CE1232" s="217"/>
      <c r="CF1232" s="186"/>
      <c r="CG1232" s="186" t="str">
        <f t="shared" si="225"/>
        <v/>
      </c>
      <c r="CH1232" s="101"/>
      <c r="CI1232" s="101"/>
      <c r="CJ1232" s="101"/>
      <c r="CK1232" s="101"/>
      <c r="CL1232" s="101"/>
      <c r="CM1232" s="101"/>
      <c r="CN1232" s="101"/>
      <c r="CO1232" s="101"/>
      <c r="CP1232" s="220" t="str">
        <f>IFERROR(ROUND((SUM(#REF!)),0),"")</f>
        <v/>
      </c>
      <c r="CQ1232" s="216"/>
      <c r="CR1232" s="222"/>
      <c r="CS1232" s="198"/>
      <c r="CT1232" s="198"/>
      <c r="CU1232" s="198"/>
      <c r="CV1232" s="198"/>
      <c r="CW1232" s="222"/>
      <c r="CX1232" s="272"/>
      <c r="CY1232" s="272"/>
      <c r="CZ1232" s="272"/>
      <c r="DA1232" s="272"/>
      <c r="DB1232" s="272"/>
      <c r="DC1232" s="272"/>
      <c r="DD1232" s="230" t="str">
        <f t="shared" si="226"/>
        <v/>
      </c>
      <c r="DE1232" s="273">
        <f t="shared" si="227"/>
        <v>0</v>
      </c>
      <c r="DF1232" s="14">
        <f t="shared" si="228"/>
        <v>0</v>
      </c>
      <c r="DG1232" s="148" t="str">
        <f t="shared" si="229"/>
        <v/>
      </c>
      <c r="DH1232" s="148" t="str">
        <f t="shared" si="230"/>
        <v/>
      </c>
      <c r="DI1232" s="273" t="str">
        <f t="shared" si="231"/>
        <v/>
      </c>
      <c r="DJ1232" s="264" t="str">
        <f t="shared" si="232"/>
        <v/>
      </c>
      <c r="DK1232" s="195"/>
      <c r="DL1232" s="14" t="str">
        <f>IFERROR(#REF!-AP1232,"")</f>
        <v/>
      </c>
      <c r="DM1232" s="195"/>
      <c r="DN1232" s="274" t="str">
        <f>IFERROR(#REF!-M1232,"")</f>
        <v/>
      </c>
      <c r="DO1232" s="186" t="e">
        <f>IF(#REF!&gt;AQ1232,0,1)</f>
        <v>#REF!</v>
      </c>
      <c r="DP1232" s="186">
        <f t="shared" si="233"/>
        <v>1</v>
      </c>
      <c r="DQ1232" s="186">
        <f t="shared" si="234"/>
        <v>1</v>
      </c>
    </row>
    <row r="1233" spans="1:121" ht="20.25" hidden="1" customHeight="1" x14ac:dyDescent="0.2">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21"/>
        <v/>
      </c>
      <c r="AO1233" s="271" t="str">
        <f t="shared" si="222"/>
        <v/>
      </c>
      <c r="AP1233" s="218"/>
      <c r="AQ1233" s="219"/>
      <c r="AR1233" s="217" t="str">
        <f t="shared" si="223"/>
        <v/>
      </c>
      <c r="AS1233" s="217" t="str">
        <f t="shared" si="224"/>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217"/>
      <c r="CA1233" s="217"/>
      <c r="CB1233" s="217"/>
      <c r="CC1233" s="217"/>
      <c r="CD1233" s="217"/>
      <c r="CE1233" s="217"/>
      <c r="CF1233" s="186"/>
      <c r="CG1233" s="186" t="str">
        <f t="shared" si="225"/>
        <v/>
      </c>
      <c r="CH1233" s="101"/>
      <c r="CI1233" s="101"/>
      <c r="CJ1233" s="101"/>
      <c r="CK1233" s="101"/>
      <c r="CL1233" s="101"/>
      <c r="CM1233" s="101"/>
      <c r="CN1233" s="101"/>
      <c r="CO1233" s="101"/>
      <c r="CP1233" s="220" t="str">
        <f>IFERROR(ROUND((SUM(#REF!)),0),"")</f>
        <v/>
      </c>
      <c r="CQ1233" s="216"/>
      <c r="CR1233" s="222"/>
      <c r="CS1233" s="198"/>
      <c r="CT1233" s="198"/>
      <c r="CU1233" s="198"/>
      <c r="CV1233" s="198"/>
      <c r="CW1233" s="222"/>
      <c r="CX1233" s="272"/>
      <c r="CY1233" s="272"/>
      <c r="CZ1233" s="272"/>
      <c r="DA1233" s="272"/>
      <c r="DB1233" s="272"/>
      <c r="DC1233" s="272"/>
      <c r="DD1233" s="230" t="str">
        <f t="shared" si="226"/>
        <v/>
      </c>
      <c r="DE1233" s="273">
        <f t="shared" si="227"/>
        <v>0</v>
      </c>
      <c r="DF1233" s="14">
        <f t="shared" si="228"/>
        <v>0</v>
      </c>
      <c r="DG1233" s="148" t="str">
        <f t="shared" si="229"/>
        <v/>
      </c>
      <c r="DH1233" s="148" t="str">
        <f t="shared" si="230"/>
        <v/>
      </c>
      <c r="DI1233" s="273" t="str">
        <f t="shared" si="231"/>
        <v/>
      </c>
      <c r="DJ1233" s="264" t="str">
        <f t="shared" si="232"/>
        <v/>
      </c>
      <c r="DK1233" s="195"/>
      <c r="DL1233" s="14" t="str">
        <f>IFERROR(#REF!-AP1233,"")</f>
        <v/>
      </c>
      <c r="DM1233" s="195"/>
      <c r="DN1233" s="274" t="str">
        <f>IFERROR(#REF!-M1233,"")</f>
        <v/>
      </c>
      <c r="DO1233" s="186" t="e">
        <f>IF(#REF!&gt;AQ1233,0,1)</f>
        <v>#REF!</v>
      </c>
      <c r="DP1233" s="186">
        <f t="shared" si="233"/>
        <v>1</v>
      </c>
      <c r="DQ1233" s="186">
        <f t="shared" si="234"/>
        <v>1</v>
      </c>
    </row>
    <row r="1234" spans="1:121" ht="20.25" hidden="1" customHeight="1" x14ac:dyDescent="0.2">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21"/>
        <v/>
      </c>
      <c r="AO1234" s="271" t="str">
        <f t="shared" si="222"/>
        <v/>
      </c>
      <c r="AP1234" s="218"/>
      <c r="AQ1234" s="219"/>
      <c r="AR1234" s="217" t="str">
        <f t="shared" si="223"/>
        <v/>
      </c>
      <c r="AS1234" s="217" t="str">
        <f t="shared" si="224"/>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217"/>
      <c r="CA1234" s="217"/>
      <c r="CB1234" s="217"/>
      <c r="CC1234" s="217"/>
      <c r="CD1234" s="217"/>
      <c r="CE1234" s="217"/>
      <c r="CF1234" s="186"/>
      <c r="CG1234" s="186" t="str">
        <f t="shared" si="225"/>
        <v/>
      </c>
      <c r="CH1234" s="101"/>
      <c r="CI1234" s="101"/>
      <c r="CJ1234" s="101"/>
      <c r="CK1234" s="101"/>
      <c r="CL1234" s="101"/>
      <c r="CM1234" s="101"/>
      <c r="CN1234" s="101"/>
      <c r="CO1234" s="101"/>
      <c r="CP1234" s="220" t="str">
        <f>IFERROR(ROUND((SUM(#REF!)),0),"")</f>
        <v/>
      </c>
      <c r="CQ1234" s="216"/>
      <c r="CR1234" s="222"/>
      <c r="CS1234" s="198"/>
      <c r="CT1234" s="198"/>
      <c r="CU1234" s="198"/>
      <c r="CV1234" s="198"/>
      <c r="CW1234" s="222"/>
      <c r="CX1234" s="272"/>
      <c r="CY1234" s="272"/>
      <c r="CZ1234" s="272"/>
      <c r="DA1234" s="272"/>
      <c r="DB1234" s="272"/>
      <c r="DC1234" s="272"/>
      <c r="DD1234" s="230" t="str">
        <f t="shared" si="226"/>
        <v/>
      </c>
      <c r="DE1234" s="273">
        <f t="shared" si="227"/>
        <v>0</v>
      </c>
      <c r="DF1234" s="14">
        <f t="shared" si="228"/>
        <v>0</v>
      </c>
      <c r="DG1234" s="148" t="str">
        <f t="shared" si="229"/>
        <v/>
      </c>
      <c r="DH1234" s="148" t="str">
        <f t="shared" si="230"/>
        <v/>
      </c>
      <c r="DI1234" s="273" t="str">
        <f t="shared" si="231"/>
        <v/>
      </c>
      <c r="DJ1234" s="264" t="str">
        <f t="shared" si="232"/>
        <v/>
      </c>
      <c r="DK1234" s="195"/>
      <c r="DL1234" s="14" t="str">
        <f>IFERROR(#REF!-AP1234,"")</f>
        <v/>
      </c>
      <c r="DM1234" s="195"/>
      <c r="DN1234" s="274" t="str">
        <f>IFERROR(#REF!-M1234,"")</f>
        <v/>
      </c>
      <c r="DO1234" s="186" t="e">
        <f>IF(#REF!&gt;AQ1234,0,1)</f>
        <v>#REF!</v>
      </c>
      <c r="DP1234" s="186">
        <f t="shared" si="233"/>
        <v>1</v>
      </c>
      <c r="DQ1234" s="186">
        <f t="shared" si="234"/>
        <v>1</v>
      </c>
    </row>
    <row r="1235" spans="1:121" ht="20.25" hidden="1" customHeight="1" x14ac:dyDescent="0.2">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21"/>
        <v/>
      </c>
      <c r="AO1235" s="271" t="str">
        <f t="shared" si="222"/>
        <v/>
      </c>
      <c r="AP1235" s="218"/>
      <c r="AQ1235" s="219"/>
      <c r="AR1235" s="217" t="str">
        <f t="shared" si="223"/>
        <v/>
      </c>
      <c r="AS1235" s="217" t="str">
        <f t="shared" si="224"/>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217"/>
      <c r="CA1235" s="217"/>
      <c r="CB1235" s="217"/>
      <c r="CC1235" s="217"/>
      <c r="CD1235" s="217"/>
      <c r="CE1235" s="217"/>
      <c r="CF1235" s="186"/>
      <c r="CG1235" s="186" t="str">
        <f t="shared" si="225"/>
        <v/>
      </c>
      <c r="CH1235" s="101"/>
      <c r="CI1235" s="101"/>
      <c r="CJ1235" s="101"/>
      <c r="CK1235" s="101"/>
      <c r="CL1235" s="101"/>
      <c r="CM1235" s="101"/>
      <c r="CN1235" s="101"/>
      <c r="CO1235" s="101"/>
      <c r="CP1235" s="220" t="str">
        <f>IFERROR(ROUND((SUM(#REF!)),0),"")</f>
        <v/>
      </c>
      <c r="CQ1235" s="216"/>
      <c r="CR1235" s="222"/>
      <c r="CS1235" s="198"/>
      <c r="CT1235" s="198"/>
      <c r="CU1235" s="198"/>
      <c r="CV1235" s="198"/>
      <c r="CW1235" s="222"/>
      <c r="CX1235" s="272"/>
      <c r="CY1235" s="272"/>
      <c r="CZ1235" s="272"/>
      <c r="DA1235" s="272"/>
      <c r="DB1235" s="272"/>
      <c r="DC1235" s="272"/>
      <c r="DD1235" s="230" t="str">
        <f t="shared" si="226"/>
        <v/>
      </c>
      <c r="DE1235" s="273">
        <f t="shared" si="227"/>
        <v>0</v>
      </c>
      <c r="DF1235" s="14">
        <f t="shared" si="228"/>
        <v>0</v>
      </c>
      <c r="DG1235" s="148" t="str">
        <f t="shared" si="229"/>
        <v/>
      </c>
      <c r="DH1235" s="148" t="str">
        <f t="shared" si="230"/>
        <v/>
      </c>
      <c r="DI1235" s="273" t="str">
        <f t="shared" si="231"/>
        <v/>
      </c>
      <c r="DJ1235" s="264" t="str">
        <f t="shared" si="232"/>
        <v/>
      </c>
      <c r="DK1235" s="195"/>
      <c r="DL1235" s="14" t="str">
        <f>IFERROR(#REF!-AP1235,"")</f>
        <v/>
      </c>
      <c r="DM1235" s="195"/>
      <c r="DN1235" s="274" t="str">
        <f>IFERROR(#REF!-M1235,"")</f>
        <v/>
      </c>
      <c r="DO1235" s="186" t="e">
        <f>IF(#REF!&gt;AQ1235,0,1)</f>
        <v>#REF!</v>
      </c>
      <c r="DP1235" s="186">
        <f t="shared" si="233"/>
        <v>1</v>
      </c>
      <c r="DQ1235" s="186">
        <f t="shared" si="234"/>
        <v>1</v>
      </c>
    </row>
    <row r="1236" spans="1:121" ht="20.25" hidden="1" customHeight="1" x14ac:dyDescent="0.2">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21"/>
        <v/>
      </c>
      <c r="AO1236" s="271" t="str">
        <f t="shared" si="222"/>
        <v/>
      </c>
      <c r="AP1236" s="218"/>
      <c r="AQ1236" s="219"/>
      <c r="AR1236" s="217" t="str">
        <f t="shared" si="223"/>
        <v/>
      </c>
      <c r="AS1236" s="217" t="str">
        <f t="shared" si="224"/>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217"/>
      <c r="CA1236" s="217"/>
      <c r="CB1236" s="217"/>
      <c r="CC1236" s="217"/>
      <c r="CD1236" s="217"/>
      <c r="CE1236" s="217"/>
      <c r="CF1236" s="186"/>
      <c r="CG1236" s="186" t="str">
        <f t="shared" si="225"/>
        <v/>
      </c>
      <c r="CH1236" s="101"/>
      <c r="CI1236" s="101"/>
      <c r="CJ1236" s="101"/>
      <c r="CK1236" s="101"/>
      <c r="CL1236" s="101"/>
      <c r="CM1236" s="101"/>
      <c r="CN1236" s="101"/>
      <c r="CO1236" s="101"/>
      <c r="CP1236" s="220" t="str">
        <f>IFERROR(ROUND((SUM(#REF!)),0),"")</f>
        <v/>
      </c>
      <c r="CQ1236" s="216"/>
      <c r="CR1236" s="222"/>
      <c r="CS1236" s="198"/>
      <c r="CT1236" s="198"/>
      <c r="CU1236" s="198"/>
      <c r="CV1236" s="198"/>
      <c r="CW1236" s="222"/>
      <c r="CX1236" s="272"/>
      <c r="CY1236" s="272"/>
      <c r="CZ1236" s="272"/>
      <c r="DA1236" s="272"/>
      <c r="DB1236" s="272"/>
      <c r="DC1236" s="272"/>
      <c r="DD1236" s="230" t="str">
        <f t="shared" si="226"/>
        <v/>
      </c>
      <c r="DE1236" s="273">
        <f t="shared" si="227"/>
        <v>0</v>
      </c>
      <c r="DF1236" s="14">
        <f t="shared" si="228"/>
        <v>0</v>
      </c>
      <c r="DG1236" s="148" t="str">
        <f t="shared" si="229"/>
        <v/>
      </c>
      <c r="DH1236" s="148" t="str">
        <f t="shared" si="230"/>
        <v/>
      </c>
      <c r="DI1236" s="273" t="str">
        <f t="shared" si="231"/>
        <v/>
      </c>
      <c r="DJ1236" s="264" t="str">
        <f t="shared" si="232"/>
        <v/>
      </c>
      <c r="DK1236" s="195"/>
      <c r="DL1236" s="14" t="str">
        <f>IFERROR(#REF!-AP1236,"")</f>
        <v/>
      </c>
      <c r="DM1236" s="195"/>
      <c r="DN1236" s="274" t="str">
        <f>IFERROR(#REF!-M1236,"")</f>
        <v/>
      </c>
      <c r="DO1236" s="186" t="e">
        <f>IF(#REF!&gt;AQ1236,0,1)</f>
        <v>#REF!</v>
      </c>
      <c r="DP1236" s="186">
        <f t="shared" si="233"/>
        <v>1</v>
      </c>
      <c r="DQ1236" s="186">
        <f t="shared" si="234"/>
        <v>1</v>
      </c>
    </row>
    <row r="1237" spans="1:121" ht="20.25" hidden="1" customHeight="1" x14ac:dyDescent="0.2">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21"/>
        <v/>
      </c>
      <c r="AO1237" s="271" t="str">
        <f t="shared" si="222"/>
        <v/>
      </c>
      <c r="AP1237" s="218"/>
      <c r="AQ1237" s="219"/>
      <c r="AR1237" s="217" t="str">
        <f t="shared" si="223"/>
        <v/>
      </c>
      <c r="AS1237" s="217" t="str">
        <f t="shared" si="224"/>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217"/>
      <c r="CA1237" s="217"/>
      <c r="CB1237" s="217"/>
      <c r="CC1237" s="217"/>
      <c r="CD1237" s="217"/>
      <c r="CE1237" s="217"/>
      <c r="CF1237" s="186"/>
      <c r="CG1237" s="186" t="str">
        <f t="shared" si="225"/>
        <v/>
      </c>
      <c r="CH1237" s="101"/>
      <c r="CI1237" s="101"/>
      <c r="CJ1237" s="101"/>
      <c r="CK1237" s="101"/>
      <c r="CL1237" s="101"/>
      <c r="CM1237" s="101"/>
      <c r="CN1237" s="101"/>
      <c r="CO1237" s="101"/>
      <c r="CP1237" s="220" t="str">
        <f>IFERROR(ROUND((SUM(#REF!)),0),"")</f>
        <v/>
      </c>
      <c r="CQ1237" s="216"/>
      <c r="CR1237" s="222"/>
      <c r="CS1237" s="198"/>
      <c r="CT1237" s="198"/>
      <c r="CU1237" s="198"/>
      <c r="CV1237" s="198"/>
      <c r="CW1237" s="222"/>
      <c r="CX1237" s="272"/>
      <c r="CY1237" s="272"/>
      <c r="CZ1237" s="272"/>
      <c r="DA1237" s="272"/>
      <c r="DB1237" s="272"/>
      <c r="DC1237" s="272"/>
      <c r="DD1237" s="230" t="str">
        <f t="shared" si="226"/>
        <v/>
      </c>
      <c r="DE1237" s="273">
        <f t="shared" si="227"/>
        <v>0</v>
      </c>
      <c r="DF1237" s="14">
        <f t="shared" si="228"/>
        <v>0</v>
      </c>
      <c r="DG1237" s="148" t="str">
        <f t="shared" si="229"/>
        <v/>
      </c>
      <c r="DH1237" s="148" t="str">
        <f t="shared" si="230"/>
        <v/>
      </c>
      <c r="DI1237" s="273" t="str">
        <f t="shared" si="231"/>
        <v/>
      </c>
      <c r="DJ1237" s="264" t="str">
        <f t="shared" si="232"/>
        <v/>
      </c>
      <c r="DK1237" s="195"/>
      <c r="DL1237" s="14" t="str">
        <f>IFERROR(#REF!-AP1237,"")</f>
        <v/>
      </c>
      <c r="DM1237" s="195"/>
      <c r="DN1237" s="274" t="str">
        <f>IFERROR(#REF!-M1237,"")</f>
        <v/>
      </c>
      <c r="DO1237" s="186" t="e">
        <f>IF(#REF!&gt;AQ1237,0,1)</f>
        <v>#REF!</v>
      </c>
      <c r="DP1237" s="186">
        <f t="shared" si="233"/>
        <v>1</v>
      </c>
      <c r="DQ1237" s="186">
        <f t="shared" si="234"/>
        <v>1</v>
      </c>
    </row>
    <row r="1238" spans="1:121" ht="20.25" hidden="1" customHeight="1" x14ac:dyDescent="0.2">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21"/>
        <v/>
      </c>
      <c r="AO1238" s="271" t="str">
        <f t="shared" si="222"/>
        <v/>
      </c>
      <c r="AP1238" s="218"/>
      <c r="AQ1238" s="219"/>
      <c r="AR1238" s="217" t="str">
        <f t="shared" si="223"/>
        <v/>
      </c>
      <c r="AS1238" s="217" t="str">
        <f t="shared" si="224"/>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217"/>
      <c r="CA1238" s="217"/>
      <c r="CB1238" s="217"/>
      <c r="CC1238" s="217"/>
      <c r="CD1238" s="217"/>
      <c r="CE1238" s="217"/>
      <c r="CF1238" s="186"/>
      <c r="CG1238" s="186" t="str">
        <f t="shared" si="225"/>
        <v/>
      </c>
      <c r="CH1238" s="101"/>
      <c r="CI1238" s="101"/>
      <c r="CJ1238" s="101"/>
      <c r="CK1238" s="101"/>
      <c r="CL1238" s="101"/>
      <c r="CM1238" s="101"/>
      <c r="CN1238" s="101"/>
      <c r="CO1238" s="101"/>
      <c r="CP1238" s="220" t="str">
        <f>IFERROR(ROUND((SUM(#REF!)),0),"")</f>
        <v/>
      </c>
      <c r="CQ1238" s="216"/>
      <c r="CR1238" s="222"/>
      <c r="CS1238" s="198"/>
      <c r="CT1238" s="198"/>
      <c r="CU1238" s="198"/>
      <c r="CV1238" s="198"/>
      <c r="CW1238" s="222"/>
      <c r="CX1238" s="272"/>
      <c r="CY1238" s="272"/>
      <c r="CZ1238" s="272"/>
      <c r="DA1238" s="272"/>
      <c r="DB1238" s="272"/>
      <c r="DC1238" s="272"/>
      <c r="DD1238" s="230" t="str">
        <f t="shared" si="226"/>
        <v/>
      </c>
      <c r="DE1238" s="273">
        <f t="shared" si="227"/>
        <v>0</v>
      </c>
      <c r="DF1238" s="14">
        <f t="shared" si="228"/>
        <v>0</v>
      </c>
      <c r="DG1238" s="148" t="str">
        <f t="shared" si="229"/>
        <v/>
      </c>
      <c r="DH1238" s="148" t="str">
        <f t="shared" si="230"/>
        <v/>
      </c>
      <c r="DI1238" s="273" t="str">
        <f t="shared" si="231"/>
        <v/>
      </c>
      <c r="DJ1238" s="264" t="str">
        <f t="shared" si="232"/>
        <v/>
      </c>
      <c r="DK1238" s="195"/>
      <c r="DL1238" s="14" t="str">
        <f>IFERROR(#REF!-AP1238,"")</f>
        <v/>
      </c>
      <c r="DM1238" s="195"/>
      <c r="DN1238" s="274" t="str">
        <f>IFERROR(#REF!-M1238,"")</f>
        <v/>
      </c>
      <c r="DO1238" s="186" t="e">
        <f>IF(#REF!&gt;AQ1238,0,1)</f>
        <v>#REF!</v>
      </c>
      <c r="DP1238" s="186">
        <f t="shared" si="233"/>
        <v>1</v>
      </c>
      <c r="DQ1238" s="186">
        <f t="shared" si="234"/>
        <v>1</v>
      </c>
    </row>
    <row r="1239" spans="1:121" ht="20.25" hidden="1" customHeight="1" x14ac:dyDescent="0.2">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21"/>
        <v/>
      </c>
      <c r="AO1239" s="271" t="str">
        <f t="shared" si="222"/>
        <v/>
      </c>
      <c r="AP1239" s="218"/>
      <c r="AQ1239" s="219"/>
      <c r="AR1239" s="217" t="str">
        <f t="shared" si="223"/>
        <v/>
      </c>
      <c r="AS1239" s="217" t="str">
        <f t="shared" si="224"/>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217"/>
      <c r="CA1239" s="217"/>
      <c r="CB1239" s="217"/>
      <c r="CC1239" s="217"/>
      <c r="CD1239" s="217"/>
      <c r="CE1239" s="217"/>
      <c r="CF1239" s="186"/>
      <c r="CG1239" s="186" t="str">
        <f t="shared" si="225"/>
        <v/>
      </c>
      <c r="CH1239" s="101"/>
      <c r="CI1239" s="101"/>
      <c r="CJ1239" s="101"/>
      <c r="CK1239" s="101"/>
      <c r="CL1239" s="101"/>
      <c r="CM1239" s="101"/>
      <c r="CN1239" s="101"/>
      <c r="CO1239" s="101"/>
      <c r="CP1239" s="220" t="str">
        <f>IFERROR(ROUND((SUM(#REF!)),0),"")</f>
        <v/>
      </c>
      <c r="CQ1239" s="216"/>
      <c r="CR1239" s="222"/>
      <c r="CS1239" s="198"/>
      <c r="CT1239" s="198"/>
      <c r="CU1239" s="198"/>
      <c r="CV1239" s="198"/>
      <c r="CW1239" s="222"/>
      <c r="CX1239" s="272"/>
      <c r="CY1239" s="272"/>
      <c r="CZ1239" s="272"/>
      <c r="DA1239" s="272"/>
      <c r="DB1239" s="272"/>
      <c r="DC1239" s="272"/>
      <c r="DD1239" s="230" t="str">
        <f t="shared" si="226"/>
        <v/>
      </c>
      <c r="DE1239" s="273">
        <f t="shared" si="227"/>
        <v>0</v>
      </c>
      <c r="DF1239" s="14">
        <f t="shared" si="228"/>
        <v>0</v>
      </c>
      <c r="DG1239" s="148" t="str">
        <f t="shared" si="229"/>
        <v/>
      </c>
      <c r="DH1239" s="148" t="str">
        <f t="shared" si="230"/>
        <v/>
      </c>
      <c r="DI1239" s="273" t="str">
        <f t="shared" si="231"/>
        <v/>
      </c>
      <c r="DJ1239" s="264" t="str">
        <f t="shared" si="232"/>
        <v/>
      </c>
      <c r="DK1239" s="195"/>
      <c r="DL1239" s="14" t="str">
        <f>IFERROR(#REF!-AP1239,"")</f>
        <v/>
      </c>
      <c r="DM1239" s="195"/>
      <c r="DN1239" s="274" t="str">
        <f>IFERROR(#REF!-M1239,"")</f>
        <v/>
      </c>
      <c r="DO1239" s="186" t="e">
        <f>IF(#REF!&gt;AQ1239,0,1)</f>
        <v>#REF!</v>
      </c>
      <c r="DP1239" s="186">
        <f t="shared" si="233"/>
        <v>1</v>
      </c>
      <c r="DQ1239" s="186">
        <f t="shared" si="234"/>
        <v>1</v>
      </c>
    </row>
    <row r="1240" spans="1:121" ht="20.25" hidden="1" customHeight="1" x14ac:dyDescent="0.2">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21"/>
        <v/>
      </c>
      <c r="AO1240" s="271" t="str">
        <f t="shared" si="222"/>
        <v/>
      </c>
      <c r="AP1240" s="218"/>
      <c r="AQ1240" s="219"/>
      <c r="AR1240" s="217" t="str">
        <f t="shared" si="223"/>
        <v/>
      </c>
      <c r="AS1240" s="217" t="str">
        <f t="shared" si="224"/>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217"/>
      <c r="CA1240" s="217"/>
      <c r="CB1240" s="217"/>
      <c r="CC1240" s="217"/>
      <c r="CD1240" s="217"/>
      <c r="CE1240" s="217"/>
      <c r="CF1240" s="186"/>
      <c r="CG1240" s="186" t="str">
        <f t="shared" si="225"/>
        <v/>
      </c>
      <c r="CH1240" s="101"/>
      <c r="CI1240" s="101"/>
      <c r="CJ1240" s="101"/>
      <c r="CK1240" s="101"/>
      <c r="CL1240" s="101"/>
      <c r="CM1240" s="101"/>
      <c r="CN1240" s="101"/>
      <c r="CO1240" s="101"/>
      <c r="CP1240" s="220" t="str">
        <f>IFERROR(ROUND((SUM(#REF!)),0),"")</f>
        <v/>
      </c>
      <c r="CQ1240" s="216"/>
      <c r="CR1240" s="222"/>
      <c r="CS1240" s="198"/>
      <c r="CT1240" s="198"/>
      <c r="CU1240" s="198"/>
      <c r="CV1240" s="198"/>
      <c r="CW1240" s="222"/>
      <c r="CX1240" s="272"/>
      <c r="CY1240" s="272"/>
      <c r="CZ1240" s="272"/>
      <c r="DA1240" s="272"/>
      <c r="DB1240" s="272"/>
      <c r="DC1240" s="272"/>
      <c r="DD1240" s="230" t="str">
        <f t="shared" si="226"/>
        <v/>
      </c>
      <c r="DE1240" s="273">
        <f t="shared" si="227"/>
        <v>0</v>
      </c>
      <c r="DF1240" s="14">
        <f t="shared" si="228"/>
        <v>0</v>
      </c>
      <c r="DG1240" s="148" t="str">
        <f t="shared" si="229"/>
        <v/>
      </c>
      <c r="DH1240" s="148" t="str">
        <f t="shared" si="230"/>
        <v/>
      </c>
      <c r="DI1240" s="273" t="str">
        <f t="shared" si="231"/>
        <v/>
      </c>
      <c r="DJ1240" s="264" t="str">
        <f t="shared" si="232"/>
        <v/>
      </c>
      <c r="DK1240" s="195"/>
      <c r="DL1240" s="14" t="str">
        <f>IFERROR(#REF!-AP1240,"")</f>
        <v/>
      </c>
      <c r="DM1240" s="195"/>
      <c r="DN1240" s="274" t="str">
        <f>IFERROR(#REF!-M1240,"")</f>
        <v/>
      </c>
      <c r="DO1240" s="186" t="e">
        <f>IF(#REF!&gt;AQ1240,0,1)</f>
        <v>#REF!</v>
      </c>
      <c r="DP1240" s="186">
        <f t="shared" si="233"/>
        <v>1</v>
      </c>
      <c r="DQ1240" s="186">
        <f t="shared" si="234"/>
        <v>1</v>
      </c>
    </row>
    <row r="1241" spans="1:121" ht="20.25" hidden="1" customHeight="1" x14ac:dyDescent="0.2">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21"/>
        <v/>
      </c>
      <c r="AO1241" s="271" t="str">
        <f t="shared" si="222"/>
        <v/>
      </c>
      <c r="AP1241" s="218"/>
      <c r="AQ1241" s="219"/>
      <c r="AR1241" s="217" t="str">
        <f t="shared" si="223"/>
        <v/>
      </c>
      <c r="AS1241" s="217" t="str">
        <f t="shared" si="224"/>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217"/>
      <c r="CA1241" s="217"/>
      <c r="CB1241" s="217"/>
      <c r="CC1241" s="217"/>
      <c r="CD1241" s="217"/>
      <c r="CE1241" s="217"/>
      <c r="CF1241" s="186"/>
      <c r="CG1241" s="186" t="str">
        <f t="shared" si="225"/>
        <v/>
      </c>
      <c r="CH1241" s="101"/>
      <c r="CI1241" s="101"/>
      <c r="CJ1241" s="101"/>
      <c r="CK1241" s="101"/>
      <c r="CL1241" s="101"/>
      <c r="CM1241" s="101"/>
      <c r="CN1241" s="101"/>
      <c r="CO1241" s="101"/>
      <c r="CP1241" s="220" t="str">
        <f>IFERROR(ROUND((SUM(#REF!)),0),"")</f>
        <v/>
      </c>
      <c r="CQ1241" s="216"/>
      <c r="CR1241" s="222"/>
      <c r="CS1241" s="198"/>
      <c r="CT1241" s="198"/>
      <c r="CU1241" s="198"/>
      <c r="CV1241" s="198"/>
      <c r="CW1241" s="222"/>
      <c r="CX1241" s="272"/>
      <c r="CY1241" s="272"/>
      <c r="CZ1241" s="272"/>
      <c r="DA1241" s="272"/>
      <c r="DB1241" s="272"/>
      <c r="DC1241" s="272"/>
      <c r="DD1241" s="230" t="str">
        <f t="shared" si="226"/>
        <v/>
      </c>
      <c r="DE1241" s="273">
        <f t="shared" si="227"/>
        <v>0</v>
      </c>
      <c r="DF1241" s="14">
        <f t="shared" si="228"/>
        <v>0</v>
      </c>
      <c r="DG1241" s="148" t="str">
        <f t="shared" si="229"/>
        <v/>
      </c>
      <c r="DH1241" s="148" t="str">
        <f t="shared" si="230"/>
        <v/>
      </c>
      <c r="DI1241" s="273" t="str">
        <f t="shared" si="231"/>
        <v/>
      </c>
      <c r="DJ1241" s="264" t="str">
        <f t="shared" si="232"/>
        <v/>
      </c>
      <c r="DK1241" s="195"/>
      <c r="DL1241" s="14" t="str">
        <f>IFERROR(#REF!-AP1241,"")</f>
        <v/>
      </c>
      <c r="DM1241" s="195"/>
      <c r="DN1241" s="274" t="str">
        <f>IFERROR(#REF!-M1241,"")</f>
        <v/>
      </c>
      <c r="DO1241" s="186" t="e">
        <f>IF(#REF!&gt;AQ1241,0,1)</f>
        <v>#REF!</v>
      </c>
      <c r="DP1241" s="186">
        <f t="shared" si="233"/>
        <v>1</v>
      </c>
      <c r="DQ1241" s="186">
        <f t="shared" si="234"/>
        <v>1</v>
      </c>
    </row>
    <row r="1242" spans="1:121" ht="20.25" hidden="1" customHeight="1" x14ac:dyDescent="0.2">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21"/>
        <v/>
      </c>
      <c r="AO1242" s="271" t="str">
        <f t="shared" si="222"/>
        <v/>
      </c>
      <c r="AP1242" s="218"/>
      <c r="AQ1242" s="219"/>
      <c r="AR1242" s="217" t="str">
        <f t="shared" si="223"/>
        <v/>
      </c>
      <c r="AS1242" s="217" t="str">
        <f t="shared" si="224"/>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217"/>
      <c r="CA1242" s="217"/>
      <c r="CB1242" s="217"/>
      <c r="CC1242" s="217"/>
      <c r="CD1242" s="217"/>
      <c r="CE1242" s="217"/>
      <c r="CF1242" s="186"/>
      <c r="CG1242" s="186" t="str">
        <f t="shared" si="225"/>
        <v/>
      </c>
      <c r="CH1242" s="101"/>
      <c r="CI1242" s="101"/>
      <c r="CJ1242" s="101"/>
      <c r="CK1242" s="101"/>
      <c r="CL1242" s="101"/>
      <c r="CM1242" s="101"/>
      <c r="CN1242" s="101"/>
      <c r="CO1242" s="101"/>
      <c r="CP1242" s="220" t="str">
        <f>IFERROR(ROUND((SUM(#REF!)),0),"")</f>
        <v/>
      </c>
      <c r="CQ1242" s="216"/>
      <c r="CR1242" s="222"/>
      <c r="CS1242" s="198"/>
      <c r="CT1242" s="198"/>
      <c r="CU1242" s="198"/>
      <c r="CV1242" s="198"/>
      <c r="CW1242" s="222"/>
      <c r="CX1242" s="272"/>
      <c r="CY1242" s="272"/>
      <c r="CZ1242" s="272"/>
      <c r="DA1242" s="272"/>
      <c r="DB1242" s="272"/>
      <c r="DC1242" s="272"/>
      <c r="DD1242" s="230" t="str">
        <f t="shared" si="226"/>
        <v/>
      </c>
      <c r="DE1242" s="273">
        <f t="shared" si="227"/>
        <v>0</v>
      </c>
      <c r="DF1242" s="14">
        <f t="shared" si="228"/>
        <v>0</v>
      </c>
      <c r="DG1242" s="148" t="str">
        <f t="shared" si="229"/>
        <v/>
      </c>
      <c r="DH1242" s="148" t="str">
        <f t="shared" si="230"/>
        <v/>
      </c>
      <c r="DI1242" s="273" t="str">
        <f t="shared" si="231"/>
        <v/>
      </c>
      <c r="DJ1242" s="264" t="str">
        <f t="shared" si="232"/>
        <v/>
      </c>
      <c r="DK1242" s="195"/>
      <c r="DL1242" s="14" t="str">
        <f>IFERROR(#REF!-AP1242,"")</f>
        <v/>
      </c>
      <c r="DM1242" s="195"/>
      <c r="DN1242" s="274" t="str">
        <f>IFERROR(#REF!-M1242,"")</f>
        <v/>
      </c>
      <c r="DO1242" s="186" t="e">
        <f>IF(#REF!&gt;AQ1242,0,1)</f>
        <v>#REF!</v>
      </c>
      <c r="DP1242" s="186">
        <f t="shared" si="233"/>
        <v>1</v>
      </c>
      <c r="DQ1242" s="186">
        <f t="shared" si="234"/>
        <v>1</v>
      </c>
    </row>
    <row r="1243" spans="1:121" ht="20.25" hidden="1" customHeight="1" x14ac:dyDescent="0.2">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21"/>
        <v/>
      </c>
      <c r="AO1243" s="271" t="str">
        <f t="shared" si="222"/>
        <v/>
      </c>
      <c r="AP1243" s="218"/>
      <c r="AQ1243" s="219"/>
      <c r="AR1243" s="217" t="str">
        <f t="shared" si="223"/>
        <v/>
      </c>
      <c r="AS1243" s="217" t="str">
        <f t="shared" si="224"/>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217"/>
      <c r="CA1243" s="217"/>
      <c r="CB1243" s="217"/>
      <c r="CC1243" s="217"/>
      <c r="CD1243" s="217"/>
      <c r="CE1243" s="217"/>
      <c r="CF1243" s="186"/>
      <c r="CG1243" s="186" t="str">
        <f t="shared" si="225"/>
        <v/>
      </c>
      <c r="CH1243" s="101"/>
      <c r="CI1243" s="101"/>
      <c r="CJ1243" s="101"/>
      <c r="CK1243" s="101"/>
      <c r="CL1243" s="101"/>
      <c r="CM1243" s="101"/>
      <c r="CN1243" s="101"/>
      <c r="CO1243" s="101"/>
      <c r="CP1243" s="220" t="str">
        <f>IFERROR(ROUND((SUM(#REF!)),0),"")</f>
        <v/>
      </c>
      <c r="CQ1243" s="216"/>
      <c r="CR1243" s="222"/>
      <c r="CS1243" s="198"/>
      <c r="CT1243" s="198"/>
      <c r="CU1243" s="198"/>
      <c r="CV1243" s="198"/>
      <c r="CW1243" s="222"/>
      <c r="CX1243" s="272"/>
      <c r="CY1243" s="272"/>
      <c r="CZ1243" s="272"/>
      <c r="DA1243" s="272"/>
      <c r="DB1243" s="272"/>
      <c r="DC1243" s="272"/>
      <c r="DD1243" s="230" t="str">
        <f t="shared" si="226"/>
        <v/>
      </c>
      <c r="DE1243" s="273">
        <f t="shared" si="227"/>
        <v>0</v>
      </c>
      <c r="DF1243" s="14">
        <f t="shared" si="228"/>
        <v>0</v>
      </c>
      <c r="DG1243" s="148" t="str">
        <f t="shared" si="229"/>
        <v/>
      </c>
      <c r="DH1243" s="148" t="str">
        <f t="shared" si="230"/>
        <v/>
      </c>
      <c r="DI1243" s="273" t="str">
        <f t="shared" si="231"/>
        <v/>
      </c>
      <c r="DJ1243" s="264" t="str">
        <f t="shared" si="232"/>
        <v/>
      </c>
      <c r="DK1243" s="195"/>
      <c r="DL1243" s="14" t="str">
        <f>IFERROR(#REF!-AP1243,"")</f>
        <v/>
      </c>
      <c r="DM1243" s="195"/>
      <c r="DN1243" s="274" t="str">
        <f>IFERROR(#REF!-M1243,"")</f>
        <v/>
      </c>
      <c r="DO1243" s="186" t="e">
        <f>IF(#REF!&gt;AQ1243,0,1)</f>
        <v>#REF!</v>
      </c>
      <c r="DP1243" s="186">
        <f t="shared" si="233"/>
        <v>1</v>
      </c>
      <c r="DQ1243" s="186">
        <f t="shared" si="234"/>
        <v>1</v>
      </c>
    </row>
    <row r="1244" spans="1:121" ht="20.25" hidden="1" customHeight="1" x14ac:dyDescent="0.2">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21"/>
        <v/>
      </c>
      <c r="AO1244" s="271" t="str">
        <f t="shared" si="222"/>
        <v/>
      </c>
      <c r="AP1244" s="218"/>
      <c r="AQ1244" s="219"/>
      <c r="AR1244" s="217" t="str">
        <f t="shared" si="223"/>
        <v/>
      </c>
      <c r="AS1244" s="217" t="str">
        <f t="shared" si="224"/>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217"/>
      <c r="CA1244" s="217"/>
      <c r="CB1244" s="217"/>
      <c r="CC1244" s="217"/>
      <c r="CD1244" s="217"/>
      <c r="CE1244" s="217"/>
      <c r="CF1244" s="186"/>
      <c r="CG1244" s="186" t="str">
        <f t="shared" si="225"/>
        <v/>
      </c>
      <c r="CH1244" s="101"/>
      <c r="CI1244" s="101"/>
      <c r="CJ1244" s="101"/>
      <c r="CK1244" s="101"/>
      <c r="CL1244" s="101"/>
      <c r="CM1244" s="101"/>
      <c r="CN1244" s="101"/>
      <c r="CO1244" s="101"/>
      <c r="CP1244" s="220" t="str">
        <f>IFERROR(ROUND((SUM(#REF!)),0),"")</f>
        <v/>
      </c>
      <c r="CQ1244" s="216"/>
      <c r="CR1244" s="222"/>
      <c r="CS1244" s="198"/>
      <c r="CT1244" s="198"/>
      <c r="CU1244" s="198"/>
      <c r="CV1244" s="198"/>
      <c r="CW1244" s="222"/>
      <c r="CX1244" s="272"/>
      <c r="CY1244" s="272"/>
      <c r="CZ1244" s="272"/>
      <c r="DA1244" s="272"/>
      <c r="DB1244" s="272"/>
      <c r="DC1244" s="272"/>
      <c r="DD1244" s="230" t="str">
        <f t="shared" si="226"/>
        <v/>
      </c>
      <c r="DE1244" s="273">
        <f t="shared" si="227"/>
        <v>0</v>
      </c>
      <c r="DF1244" s="14">
        <f t="shared" si="228"/>
        <v>0</v>
      </c>
      <c r="DG1244" s="148" t="str">
        <f t="shared" si="229"/>
        <v/>
      </c>
      <c r="DH1244" s="148" t="str">
        <f t="shared" si="230"/>
        <v/>
      </c>
      <c r="DI1244" s="273" t="str">
        <f t="shared" si="231"/>
        <v/>
      </c>
      <c r="DJ1244" s="264" t="str">
        <f t="shared" si="232"/>
        <v/>
      </c>
      <c r="DK1244" s="195"/>
      <c r="DL1244" s="14" t="str">
        <f>IFERROR(#REF!-AP1244,"")</f>
        <v/>
      </c>
      <c r="DM1244" s="195"/>
      <c r="DN1244" s="274" t="str">
        <f>IFERROR(#REF!-M1244,"")</f>
        <v/>
      </c>
      <c r="DO1244" s="186" t="e">
        <f>IF(#REF!&gt;AQ1244,0,1)</f>
        <v>#REF!</v>
      </c>
      <c r="DP1244" s="186">
        <f t="shared" si="233"/>
        <v>1</v>
      </c>
      <c r="DQ1244" s="186">
        <f t="shared" si="234"/>
        <v>1</v>
      </c>
    </row>
    <row r="1245" spans="1:121" ht="20.25" hidden="1" customHeight="1" x14ac:dyDescent="0.2">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21"/>
        <v/>
      </c>
      <c r="AO1245" s="271" t="str">
        <f t="shared" si="222"/>
        <v/>
      </c>
      <c r="AP1245" s="218"/>
      <c r="AQ1245" s="219"/>
      <c r="AR1245" s="217" t="str">
        <f t="shared" si="223"/>
        <v/>
      </c>
      <c r="AS1245" s="217" t="str">
        <f t="shared" si="224"/>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217"/>
      <c r="CA1245" s="217"/>
      <c r="CB1245" s="217"/>
      <c r="CC1245" s="217"/>
      <c r="CD1245" s="217"/>
      <c r="CE1245" s="217"/>
      <c r="CF1245" s="186"/>
      <c r="CG1245" s="186" t="str">
        <f t="shared" si="225"/>
        <v/>
      </c>
      <c r="CH1245" s="101"/>
      <c r="CI1245" s="101"/>
      <c r="CJ1245" s="101"/>
      <c r="CK1245" s="101"/>
      <c r="CL1245" s="101"/>
      <c r="CM1245" s="101"/>
      <c r="CN1245" s="101"/>
      <c r="CO1245" s="101"/>
      <c r="CP1245" s="220" t="str">
        <f>IFERROR(ROUND((SUM(#REF!)),0),"")</f>
        <v/>
      </c>
      <c r="CQ1245" s="216"/>
      <c r="CR1245" s="222"/>
      <c r="CS1245" s="198"/>
      <c r="CT1245" s="198"/>
      <c r="CU1245" s="198"/>
      <c r="CV1245" s="198"/>
      <c r="CW1245" s="222"/>
      <c r="CX1245" s="272"/>
      <c r="CY1245" s="272"/>
      <c r="CZ1245" s="272"/>
      <c r="DA1245" s="272"/>
      <c r="DB1245" s="272"/>
      <c r="DC1245" s="272"/>
      <c r="DD1245" s="230" t="str">
        <f t="shared" si="226"/>
        <v/>
      </c>
      <c r="DE1245" s="273">
        <f t="shared" si="227"/>
        <v>0</v>
      </c>
      <c r="DF1245" s="14">
        <f t="shared" si="228"/>
        <v>0</v>
      </c>
      <c r="DG1245" s="148" t="str">
        <f t="shared" si="229"/>
        <v/>
      </c>
      <c r="DH1245" s="148" t="str">
        <f t="shared" si="230"/>
        <v/>
      </c>
      <c r="DI1245" s="273" t="str">
        <f t="shared" si="231"/>
        <v/>
      </c>
      <c r="DJ1245" s="264" t="str">
        <f t="shared" si="232"/>
        <v/>
      </c>
      <c r="DK1245" s="195"/>
      <c r="DL1245" s="14" t="str">
        <f>IFERROR(#REF!-AP1245,"")</f>
        <v/>
      </c>
      <c r="DM1245" s="195"/>
      <c r="DN1245" s="274" t="str">
        <f>IFERROR(#REF!-M1245,"")</f>
        <v/>
      </c>
      <c r="DO1245" s="186" t="e">
        <f>IF(#REF!&gt;AQ1245,0,1)</f>
        <v>#REF!</v>
      </c>
      <c r="DP1245" s="186">
        <f t="shared" si="233"/>
        <v>1</v>
      </c>
      <c r="DQ1245" s="186">
        <f t="shared" si="234"/>
        <v>1</v>
      </c>
    </row>
    <row r="1246" spans="1:121" ht="20.25" hidden="1" customHeight="1" x14ac:dyDescent="0.2">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21"/>
        <v/>
      </c>
      <c r="AO1246" s="271" t="str">
        <f t="shared" si="222"/>
        <v/>
      </c>
      <c r="AP1246" s="218"/>
      <c r="AQ1246" s="219"/>
      <c r="AR1246" s="217" t="str">
        <f t="shared" si="223"/>
        <v/>
      </c>
      <c r="AS1246" s="217" t="str">
        <f t="shared" si="224"/>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217"/>
      <c r="CA1246" s="217"/>
      <c r="CB1246" s="217"/>
      <c r="CC1246" s="217"/>
      <c r="CD1246" s="217"/>
      <c r="CE1246" s="217"/>
      <c r="CF1246" s="186"/>
      <c r="CG1246" s="186" t="str">
        <f t="shared" si="225"/>
        <v/>
      </c>
      <c r="CH1246" s="101"/>
      <c r="CI1246" s="101"/>
      <c r="CJ1246" s="101"/>
      <c r="CK1246" s="101"/>
      <c r="CL1246" s="101"/>
      <c r="CM1246" s="101"/>
      <c r="CN1246" s="101"/>
      <c r="CO1246" s="101"/>
      <c r="CP1246" s="220" t="str">
        <f>IFERROR(ROUND((SUM(#REF!)),0),"")</f>
        <v/>
      </c>
      <c r="CQ1246" s="216"/>
      <c r="CR1246" s="222"/>
      <c r="CS1246" s="198"/>
      <c r="CT1246" s="198"/>
      <c r="CU1246" s="198"/>
      <c r="CV1246" s="198"/>
      <c r="CW1246" s="222"/>
      <c r="CX1246" s="272"/>
      <c r="CY1246" s="272"/>
      <c r="CZ1246" s="272"/>
      <c r="DA1246" s="272"/>
      <c r="DB1246" s="272"/>
      <c r="DC1246" s="272"/>
      <c r="DD1246" s="230" t="str">
        <f t="shared" si="226"/>
        <v/>
      </c>
      <c r="DE1246" s="273">
        <f t="shared" si="227"/>
        <v>0</v>
      </c>
      <c r="DF1246" s="14">
        <f t="shared" si="228"/>
        <v>0</v>
      </c>
      <c r="DG1246" s="148" t="str">
        <f t="shared" si="229"/>
        <v/>
      </c>
      <c r="DH1246" s="148" t="str">
        <f t="shared" si="230"/>
        <v/>
      </c>
      <c r="DI1246" s="273" t="str">
        <f t="shared" si="231"/>
        <v/>
      </c>
      <c r="DJ1246" s="264" t="str">
        <f t="shared" si="232"/>
        <v/>
      </c>
      <c r="DK1246" s="195"/>
      <c r="DL1246" s="14" t="str">
        <f>IFERROR(#REF!-AP1246,"")</f>
        <v/>
      </c>
      <c r="DM1246" s="195"/>
      <c r="DN1246" s="274" t="str">
        <f>IFERROR(#REF!-M1246,"")</f>
        <v/>
      </c>
      <c r="DO1246" s="186" t="e">
        <f>IF(#REF!&gt;AQ1246,0,1)</f>
        <v>#REF!</v>
      </c>
      <c r="DP1246" s="186">
        <f t="shared" si="233"/>
        <v>1</v>
      </c>
      <c r="DQ1246" s="186">
        <f t="shared" si="234"/>
        <v>1</v>
      </c>
    </row>
    <row r="1247" spans="1:121" ht="20.25" hidden="1" customHeight="1" x14ac:dyDescent="0.2">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21"/>
        <v/>
      </c>
      <c r="AO1247" s="271" t="str">
        <f t="shared" si="222"/>
        <v/>
      </c>
      <c r="AP1247" s="218"/>
      <c r="AQ1247" s="219"/>
      <c r="AR1247" s="217" t="str">
        <f t="shared" si="223"/>
        <v/>
      </c>
      <c r="AS1247" s="217" t="str">
        <f t="shared" si="224"/>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217"/>
      <c r="CA1247" s="217"/>
      <c r="CB1247" s="217"/>
      <c r="CC1247" s="217"/>
      <c r="CD1247" s="217"/>
      <c r="CE1247" s="217"/>
      <c r="CF1247" s="186"/>
      <c r="CG1247" s="186" t="str">
        <f t="shared" si="225"/>
        <v/>
      </c>
      <c r="CH1247" s="101"/>
      <c r="CI1247" s="101"/>
      <c r="CJ1247" s="101"/>
      <c r="CK1247" s="101"/>
      <c r="CL1247" s="101"/>
      <c r="CM1247" s="101"/>
      <c r="CN1247" s="101"/>
      <c r="CO1247" s="101"/>
      <c r="CP1247" s="220" t="str">
        <f>IFERROR(ROUND((SUM(#REF!)),0),"")</f>
        <v/>
      </c>
      <c r="CQ1247" s="216"/>
      <c r="CR1247" s="222"/>
      <c r="CS1247" s="198"/>
      <c r="CT1247" s="198"/>
      <c r="CU1247" s="198"/>
      <c r="CV1247" s="198"/>
      <c r="CW1247" s="222"/>
      <c r="CX1247" s="272"/>
      <c r="CY1247" s="272"/>
      <c r="CZ1247" s="272"/>
      <c r="DA1247" s="272"/>
      <c r="DB1247" s="272"/>
      <c r="DC1247" s="272"/>
      <c r="DD1247" s="230" t="str">
        <f t="shared" si="226"/>
        <v/>
      </c>
      <c r="DE1247" s="273">
        <f t="shared" si="227"/>
        <v>0</v>
      </c>
      <c r="DF1247" s="14">
        <f t="shared" si="228"/>
        <v>0</v>
      </c>
      <c r="DG1247" s="148" t="str">
        <f t="shared" si="229"/>
        <v/>
      </c>
      <c r="DH1247" s="148" t="str">
        <f t="shared" si="230"/>
        <v/>
      </c>
      <c r="DI1247" s="273" t="str">
        <f t="shared" si="231"/>
        <v/>
      </c>
      <c r="DJ1247" s="264" t="str">
        <f t="shared" si="232"/>
        <v/>
      </c>
      <c r="DK1247" s="195"/>
      <c r="DL1247" s="14" t="str">
        <f>IFERROR(#REF!-AP1247,"")</f>
        <v/>
      </c>
      <c r="DM1247" s="195"/>
      <c r="DN1247" s="274" t="str">
        <f>IFERROR(#REF!-M1247,"")</f>
        <v/>
      </c>
      <c r="DO1247" s="186" t="e">
        <f>IF(#REF!&gt;AQ1247,0,1)</f>
        <v>#REF!</v>
      </c>
      <c r="DP1247" s="186">
        <f t="shared" si="233"/>
        <v>1</v>
      </c>
      <c r="DQ1247" s="186">
        <f t="shared" si="234"/>
        <v>1</v>
      </c>
    </row>
    <row r="1248" spans="1:121" ht="20.25" hidden="1" customHeight="1" x14ac:dyDescent="0.2">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21"/>
        <v/>
      </c>
      <c r="AO1248" s="271" t="str">
        <f t="shared" si="222"/>
        <v/>
      </c>
      <c r="AP1248" s="218"/>
      <c r="AQ1248" s="219"/>
      <c r="AR1248" s="217" t="str">
        <f t="shared" si="223"/>
        <v/>
      </c>
      <c r="AS1248" s="217" t="str">
        <f t="shared" si="224"/>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217"/>
      <c r="CA1248" s="217"/>
      <c r="CB1248" s="217"/>
      <c r="CC1248" s="217"/>
      <c r="CD1248" s="217"/>
      <c r="CE1248" s="217"/>
      <c r="CF1248" s="186"/>
      <c r="CG1248" s="186" t="str">
        <f t="shared" si="225"/>
        <v/>
      </c>
      <c r="CH1248" s="101"/>
      <c r="CI1248" s="101"/>
      <c r="CJ1248" s="101"/>
      <c r="CK1248" s="101"/>
      <c r="CL1248" s="101"/>
      <c r="CM1248" s="101"/>
      <c r="CN1248" s="101"/>
      <c r="CO1248" s="101"/>
      <c r="CP1248" s="220" t="str">
        <f>IFERROR(ROUND((SUM(#REF!)),0),"")</f>
        <v/>
      </c>
      <c r="CQ1248" s="216"/>
      <c r="CR1248" s="222"/>
      <c r="CS1248" s="198"/>
      <c r="CT1248" s="198"/>
      <c r="CU1248" s="198"/>
      <c r="CV1248" s="198"/>
      <c r="CW1248" s="222"/>
      <c r="CX1248" s="272"/>
      <c r="CY1248" s="272"/>
      <c r="CZ1248" s="272"/>
      <c r="DA1248" s="272"/>
      <c r="DB1248" s="272"/>
      <c r="DC1248" s="272"/>
      <c r="DD1248" s="230" t="str">
        <f t="shared" si="226"/>
        <v/>
      </c>
      <c r="DE1248" s="273">
        <f t="shared" si="227"/>
        <v>0</v>
      </c>
      <c r="DF1248" s="14">
        <f t="shared" si="228"/>
        <v>0</v>
      </c>
      <c r="DG1248" s="148" t="str">
        <f t="shared" si="229"/>
        <v/>
      </c>
      <c r="DH1248" s="148" t="str">
        <f t="shared" si="230"/>
        <v/>
      </c>
      <c r="DI1248" s="273" t="str">
        <f t="shared" si="231"/>
        <v/>
      </c>
      <c r="DJ1248" s="264" t="str">
        <f t="shared" si="232"/>
        <v/>
      </c>
      <c r="DK1248" s="195"/>
      <c r="DL1248" s="14" t="str">
        <f>IFERROR(#REF!-AP1248,"")</f>
        <v/>
      </c>
      <c r="DM1248" s="195"/>
      <c r="DN1248" s="274" t="str">
        <f>IFERROR(#REF!-M1248,"")</f>
        <v/>
      </c>
      <c r="DO1248" s="186" t="e">
        <f>IF(#REF!&gt;AQ1248,0,1)</f>
        <v>#REF!</v>
      </c>
      <c r="DP1248" s="186">
        <f t="shared" si="233"/>
        <v>1</v>
      </c>
      <c r="DQ1248" s="186">
        <f t="shared" si="234"/>
        <v>1</v>
      </c>
    </row>
    <row r="1249" spans="1:121" ht="20.25" hidden="1" customHeight="1" x14ac:dyDescent="0.2">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21"/>
        <v/>
      </c>
      <c r="AO1249" s="271" t="str">
        <f t="shared" si="222"/>
        <v/>
      </c>
      <c r="AP1249" s="218"/>
      <c r="AQ1249" s="219"/>
      <c r="AR1249" s="217" t="str">
        <f t="shared" si="223"/>
        <v/>
      </c>
      <c r="AS1249" s="217" t="str">
        <f t="shared" si="224"/>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217"/>
      <c r="CA1249" s="217"/>
      <c r="CB1249" s="217"/>
      <c r="CC1249" s="217"/>
      <c r="CD1249" s="217"/>
      <c r="CE1249" s="217"/>
      <c r="CF1249" s="186"/>
      <c r="CG1249" s="186" t="str">
        <f t="shared" si="225"/>
        <v/>
      </c>
      <c r="CH1249" s="101"/>
      <c r="CI1249" s="101"/>
      <c r="CJ1249" s="101"/>
      <c r="CK1249" s="101"/>
      <c r="CL1249" s="101"/>
      <c r="CM1249" s="101"/>
      <c r="CN1249" s="101"/>
      <c r="CO1249" s="101"/>
      <c r="CP1249" s="220" t="str">
        <f>IFERROR(ROUND((SUM(#REF!)),0),"")</f>
        <v/>
      </c>
      <c r="CQ1249" s="216"/>
      <c r="CR1249" s="222"/>
      <c r="CS1249" s="198"/>
      <c r="CT1249" s="198"/>
      <c r="CU1249" s="198"/>
      <c r="CV1249" s="198"/>
      <c r="CW1249" s="222"/>
      <c r="CX1249" s="272"/>
      <c r="CY1249" s="272"/>
      <c r="CZ1249" s="272"/>
      <c r="DA1249" s="272"/>
      <c r="DB1249" s="272"/>
      <c r="DC1249" s="272"/>
      <c r="DD1249" s="230" t="str">
        <f t="shared" si="226"/>
        <v/>
      </c>
      <c r="DE1249" s="273">
        <f t="shared" si="227"/>
        <v>0</v>
      </c>
      <c r="DF1249" s="14">
        <f t="shared" si="228"/>
        <v>0</v>
      </c>
      <c r="DG1249" s="148" t="str">
        <f t="shared" si="229"/>
        <v/>
      </c>
      <c r="DH1249" s="148" t="str">
        <f t="shared" si="230"/>
        <v/>
      </c>
      <c r="DI1249" s="273" t="str">
        <f t="shared" si="231"/>
        <v/>
      </c>
      <c r="DJ1249" s="264" t="str">
        <f t="shared" si="232"/>
        <v/>
      </c>
      <c r="DK1249" s="195"/>
      <c r="DL1249" s="14" t="str">
        <f>IFERROR(#REF!-AP1249,"")</f>
        <v/>
      </c>
      <c r="DM1249" s="195"/>
      <c r="DN1249" s="274" t="str">
        <f>IFERROR(#REF!-M1249,"")</f>
        <v/>
      </c>
      <c r="DO1249" s="186" t="e">
        <f>IF(#REF!&gt;AQ1249,0,1)</f>
        <v>#REF!</v>
      </c>
      <c r="DP1249" s="186">
        <f t="shared" si="233"/>
        <v>1</v>
      </c>
      <c r="DQ1249" s="186">
        <f t="shared" si="234"/>
        <v>1</v>
      </c>
    </row>
    <row r="1250" spans="1:121" ht="20.25" hidden="1" customHeight="1" x14ac:dyDescent="0.2">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21"/>
        <v/>
      </c>
      <c r="AO1250" s="271" t="str">
        <f t="shared" si="222"/>
        <v/>
      </c>
      <c r="AP1250" s="218"/>
      <c r="AQ1250" s="219"/>
      <c r="AR1250" s="217" t="str">
        <f t="shared" si="223"/>
        <v/>
      </c>
      <c r="AS1250" s="217" t="str">
        <f t="shared" si="224"/>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217"/>
      <c r="CA1250" s="217"/>
      <c r="CB1250" s="217"/>
      <c r="CC1250" s="217"/>
      <c r="CD1250" s="217"/>
      <c r="CE1250" s="217"/>
      <c r="CF1250" s="186"/>
      <c r="CG1250" s="186" t="str">
        <f t="shared" si="225"/>
        <v/>
      </c>
      <c r="CH1250" s="101"/>
      <c r="CI1250" s="101"/>
      <c r="CJ1250" s="101"/>
      <c r="CK1250" s="101"/>
      <c r="CL1250" s="101"/>
      <c r="CM1250" s="101"/>
      <c r="CN1250" s="101"/>
      <c r="CO1250" s="101"/>
      <c r="CP1250" s="220" t="str">
        <f>IFERROR(ROUND((SUM(#REF!)),0),"")</f>
        <v/>
      </c>
      <c r="CQ1250" s="216"/>
      <c r="CR1250" s="222"/>
      <c r="CS1250" s="198"/>
      <c r="CT1250" s="198"/>
      <c r="CU1250" s="198"/>
      <c r="CV1250" s="198"/>
      <c r="CW1250" s="222"/>
      <c r="CX1250" s="272"/>
      <c r="CY1250" s="272"/>
      <c r="CZ1250" s="272"/>
      <c r="DA1250" s="272"/>
      <c r="DB1250" s="272"/>
      <c r="DC1250" s="272"/>
      <c r="DD1250" s="230" t="str">
        <f t="shared" si="226"/>
        <v/>
      </c>
      <c r="DE1250" s="273">
        <f t="shared" si="227"/>
        <v>0</v>
      </c>
      <c r="DF1250" s="14">
        <f t="shared" si="228"/>
        <v>0</v>
      </c>
      <c r="DG1250" s="148" t="str">
        <f t="shared" si="229"/>
        <v/>
      </c>
      <c r="DH1250" s="148" t="str">
        <f t="shared" si="230"/>
        <v/>
      </c>
      <c r="DI1250" s="273" t="str">
        <f t="shared" si="231"/>
        <v/>
      </c>
      <c r="DJ1250" s="264" t="str">
        <f t="shared" si="232"/>
        <v/>
      </c>
      <c r="DK1250" s="195"/>
      <c r="DL1250" s="14" t="str">
        <f>IFERROR(#REF!-AP1250,"")</f>
        <v/>
      </c>
      <c r="DM1250" s="195"/>
      <c r="DN1250" s="274" t="str">
        <f>IFERROR(#REF!-M1250,"")</f>
        <v/>
      </c>
      <c r="DO1250" s="186" t="e">
        <f>IF(#REF!&gt;AQ1250,0,1)</f>
        <v>#REF!</v>
      </c>
      <c r="DP1250" s="186">
        <f t="shared" si="233"/>
        <v>1</v>
      </c>
      <c r="DQ1250" s="186">
        <f t="shared" si="234"/>
        <v>1</v>
      </c>
    </row>
    <row r="1251" spans="1:121" ht="20.25" hidden="1" customHeight="1" x14ac:dyDescent="0.2">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21"/>
        <v/>
      </c>
      <c r="AO1251" s="271" t="str">
        <f t="shared" si="222"/>
        <v/>
      </c>
      <c r="AP1251" s="218"/>
      <c r="AQ1251" s="219"/>
      <c r="AR1251" s="217" t="str">
        <f t="shared" si="223"/>
        <v/>
      </c>
      <c r="AS1251" s="217" t="str">
        <f t="shared" si="224"/>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217"/>
      <c r="CA1251" s="217"/>
      <c r="CB1251" s="217"/>
      <c r="CC1251" s="217"/>
      <c r="CD1251" s="217"/>
      <c r="CE1251" s="217"/>
      <c r="CF1251" s="186"/>
      <c r="CG1251" s="186" t="str">
        <f t="shared" si="225"/>
        <v/>
      </c>
      <c r="CH1251" s="101"/>
      <c r="CI1251" s="101"/>
      <c r="CJ1251" s="101"/>
      <c r="CK1251" s="101"/>
      <c r="CL1251" s="101"/>
      <c r="CM1251" s="101"/>
      <c r="CN1251" s="101"/>
      <c r="CO1251" s="101"/>
      <c r="CP1251" s="220" t="str">
        <f>IFERROR(ROUND((SUM(#REF!)),0),"")</f>
        <v/>
      </c>
      <c r="CQ1251" s="216"/>
      <c r="CR1251" s="222"/>
      <c r="CS1251" s="198"/>
      <c r="CT1251" s="198"/>
      <c r="CU1251" s="198"/>
      <c r="CV1251" s="198"/>
      <c r="CW1251" s="222"/>
      <c r="CX1251" s="272"/>
      <c r="CY1251" s="272"/>
      <c r="CZ1251" s="272"/>
      <c r="DA1251" s="272"/>
      <c r="DB1251" s="272"/>
      <c r="DC1251" s="272"/>
      <c r="DD1251" s="230" t="str">
        <f t="shared" si="226"/>
        <v/>
      </c>
      <c r="DE1251" s="273">
        <f t="shared" si="227"/>
        <v>0</v>
      </c>
      <c r="DF1251" s="14">
        <f t="shared" si="228"/>
        <v>0</v>
      </c>
      <c r="DG1251" s="148" t="str">
        <f t="shared" si="229"/>
        <v/>
      </c>
      <c r="DH1251" s="148" t="str">
        <f t="shared" si="230"/>
        <v/>
      </c>
      <c r="DI1251" s="273" t="str">
        <f t="shared" si="231"/>
        <v/>
      </c>
      <c r="DJ1251" s="264" t="str">
        <f t="shared" si="232"/>
        <v/>
      </c>
      <c r="DK1251" s="195"/>
      <c r="DL1251" s="14" t="str">
        <f>IFERROR(#REF!-AP1251,"")</f>
        <v/>
      </c>
      <c r="DM1251" s="195"/>
      <c r="DN1251" s="274" t="str">
        <f>IFERROR(#REF!-M1251,"")</f>
        <v/>
      </c>
      <c r="DO1251" s="186" t="e">
        <f>IF(#REF!&gt;AQ1251,0,1)</f>
        <v>#REF!</v>
      </c>
      <c r="DP1251" s="186">
        <f t="shared" si="233"/>
        <v>1</v>
      </c>
      <c r="DQ1251" s="186">
        <f t="shared" si="234"/>
        <v>1</v>
      </c>
    </row>
    <row r="1252" spans="1:121" ht="20.25" hidden="1" customHeight="1" x14ac:dyDescent="0.2">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21"/>
        <v/>
      </c>
      <c r="AO1252" s="271" t="str">
        <f t="shared" si="222"/>
        <v/>
      </c>
      <c r="AP1252" s="218"/>
      <c r="AQ1252" s="219"/>
      <c r="AR1252" s="217" t="str">
        <f t="shared" si="223"/>
        <v/>
      </c>
      <c r="AS1252" s="217" t="str">
        <f t="shared" si="224"/>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217"/>
      <c r="CA1252" s="217"/>
      <c r="CB1252" s="217"/>
      <c r="CC1252" s="217"/>
      <c r="CD1252" s="217"/>
      <c r="CE1252" s="217"/>
      <c r="CF1252" s="186"/>
      <c r="CG1252" s="186" t="str">
        <f t="shared" si="225"/>
        <v/>
      </c>
      <c r="CH1252" s="101"/>
      <c r="CI1252" s="101"/>
      <c r="CJ1252" s="101"/>
      <c r="CK1252" s="101"/>
      <c r="CL1252" s="101"/>
      <c r="CM1252" s="101"/>
      <c r="CN1252" s="101"/>
      <c r="CO1252" s="101"/>
      <c r="CP1252" s="220" t="str">
        <f>IFERROR(ROUND((SUM(#REF!)),0),"")</f>
        <v/>
      </c>
      <c r="CQ1252" s="216"/>
      <c r="CR1252" s="222"/>
      <c r="CS1252" s="198"/>
      <c r="CT1252" s="198"/>
      <c r="CU1252" s="198"/>
      <c r="CV1252" s="198"/>
      <c r="CW1252" s="222"/>
      <c r="CX1252" s="272"/>
      <c r="CY1252" s="272"/>
      <c r="CZ1252" s="272"/>
      <c r="DA1252" s="272"/>
      <c r="DB1252" s="272"/>
      <c r="DC1252" s="272"/>
      <c r="DD1252" s="230" t="str">
        <f t="shared" si="226"/>
        <v/>
      </c>
      <c r="DE1252" s="273">
        <f t="shared" si="227"/>
        <v>0</v>
      </c>
      <c r="DF1252" s="14">
        <f t="shared" si="228"/>
        <v>0</v>
      </c>
      <c r="DG1252" s="148" t="str">
        <f t="shared" si="229"/>
        <v/>
      </c>
      <c r="DH1252" s="148" t="str">
        <f t="shared" si="230"/>
        <v/>
      </c>
      <c r="DI1252" s="273" t="str">
        <f t="shared" si="231"/>
        <v/>
      </c>
      <c r="DJ1252" s="264" t="str">
        <f t="shared" si="232"/>
        <v/>
      </c>
      <c r="DK1252" s="195"/>
      <c r="DL1252" s="14" t="str">
        <f>IFERROR(#REF!-AP1252,"")</f>
        <v/>
      </c>
      <c r="DM1252" s="195"/>
      <c r="DN1252" s="274" t="str">
        <f>IFERROR(#REF!-M1252,"")</f>
        <v/>
      </c>
      <c r="DO1252" s="186" t="e">
        <f>IF(#REF!&gt;AQ1252,0,1)</f>
        <v>#REF!</v>
      </c>
      <c r="DP1252" s="186">
        <f t="shared" si="233"/>
        <v>1</v>
      </c>
      <c r="DQ1252" s="186">
        <f t="shared" si="234"/>
        <v>1</v>
      </c>
    </row>
    <row r="1253" spans="1:121" ht="20.25" hidden="1" customHeight="1" x14ac:dyDescent="0.2">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21"/>
        <v/>
      </c>
      <c r="AO1253" s="271" t="str">
        <f t="shared" si="222"/>
        <v/>
      </c>
      <c r="AP1253" s="218"/>
      <c r="AQ1253" s="219"/>
      <c r="AR1253" s="217" t="str">
        <f t="shared" si="223"/>
        <v/>
      </c>
      <c r="AS1253" s="217" t="str">
        <f t="shared" si="224"/>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217"/>
      <c r="CA1253" s="217"/>
      <c r="CB1253" s="217"/>
      <c r="CC1253" s="217"/>
      <c r="CD1253" s="217"/>
      <c r="CE1253" s="217"/>
      <c r="CF1253" s="186"/>
      <c r="CG1253" s="186" t="str">
        <f t="shared" si="225"/>
        <v/>
      </c>
      <c r="CH1253" s="101"/>
      <c r="CI1253" s="101"/>
      <c r="CJ1253" s="101"/>
      <c r="CK1253" s="101"/>
      <c r="CL1253" s="101"/>
      <c r="CM1253" s="101"/>
      <c r="CN1253" s="101"/>
      <c r="CO1253" s="101"/>
      <c r="CP1253" s="220" t="str">
        <f>IFERROR(ROUND((SUM(#REF!)),0),"")</f>
        <v/>
      </c>
      <c r="CQ1253" s="216"/>
      <c r="CR1253" s="222"/>
      <c r="CS1253" s="198"/>
      <c r="CT1253" s="198"/>
      <c r="CU1253" s="198"/>
      <c r="CV1253" s="198"/>
      <c r="CW1253" s="222"/>
      <c r="CX1253" s="272"/>
      <c r="CY1253" s="272"/>
      <c r="CZ1253" s="272"/>
      <c r="DA1253" s="272"/>
      <c r="DB1253" s="272"/>
      <c r="DC1253" s="272"/>
      <c r="DD1253" s="230" t="str">
        <f t="shared" si="226"/>
        <v/>
      </c>
      <c r="DE1253" s="273">
        <f t="shared" si="227"/>
        <v>0</v>
      </c>
      <c r="DF1253" s="14">
        <f t="shared" si="228"/>
        <v>0</v>
      </c>
      <c r="DG1253" s="148" t="str">
        <f t="shared" si="229"/>
        <v/>
      </c>
      <c r="DH1253" s="148" t="str">
        <f t="shared" si="230"/>
        <v/>
      </c>
      <c r="DI1253" s="273" t="str">
        <f t="shared" si="231"/>
        <v/>
      </c>
      <c r="DJ1253" s="264" t="str">
        <f t="shared" si="232"/>
        <v/>
      </c>
      <c r="DK1253" s="195"/>
      <c r="DL1253" s="14" t="str">
        <f>IFERROR(#REF!-AP1253,"")</f>
        <v/>
      </c>
      <c r="DM1253" s="195"/>
      <c r="DN1253" s="274" t="str">
        <f>IFERROR(#REF!-M1253,"")</f>
        <v/>
      </c>
      <c r="DO1253" s="186" t="e">
        <f>IF(#REF!&gt;AQ1253,0,1)</f>
        <v>#REF!</v>
      </c>
      <c r="DP1253" s="186">
        <f t="shared" si="233"/>
        <v>1</v>
      </c>
      <c r="DQ1253" s="186">
        <f t="shared" si="234"/>
        <v>1</v>
      </c>
    </row>
    <row r="1254" spans="1:121" ht="20.25" hidden="1" customHeight="1" x14ac:dyDescent="0.2">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21"/>
        <v/>
      </c>
      <c r="AO1254" s="271" t="str">
        <f t="shared" si="222"/>
        <v/>
      </c>
      <c r="AP1254" s="218"/>
      <c r="AQ1254" s="219"/>
      <c r="AR1254" s="217" t="str">
        <f t="shared" si="223"/>
        <v/>
      </c>
      <c r="AS1254" s="217" t="str">
        <f t="shared" si="224"/>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217"/>
      <c r="CA1254" s="217"/>
      <c r="CB1254" s="217"/>
      <c r="CC1254" s="217"/>
      <c r="CD1254" s="217"/>
      <c r="CE1254" s="217"/>
      <c r="CF1254" s="186"/>
      <c r="CG1254" s="186" t="str">
        <f t="shared" si="225"/>
        <v/>
      </c>
      <c r="CH1254" s="101"/>
      <c r="CI1254" s="101"/>
      <c r="CJ1254" s="101"/>
      <c r="CK1254" s="101"/>
      <c r="CL1254" s="101"/>
      <c r="CM1254" s="101"/>
      <c r="CN1254" s="101"/>
      <c r="CO1254" s="101"/>
      <c r="CP1254" s="220" t="str">
        <f>IFERROR(ROUND((SUM(#REF!)),0),"")</f>
        <v/>
      </c>
      <c r="CQ1254" s="216"/>
      <c r="CR1254" s="222"/>
      <c r="CS1254" s="198"/>
      <c r="CT1254" s="198"/>
      <c r="CU1254" s="198"/>
      <c r="CV1254" s="198"/>
      <c r="CW1254" s="222"/>
      <c r="CX1254" s="272"/>
      <c r="CY1254" s="272"/>
      <c r="CZ1254" s="272"/>
      <c r="DA1254" s="272"/>
      <c r="DB1254" s="272"/>
      <c r="DC1254" s="272"/>
      <c r="DD1254" s="230" t="str">
        <f t="shared" si="226"/>
        <v/>
      </c>
      <c r="DE1254" s="273">
        <f t="shared" si="227"/>
        <v>0</v>
      </c>
      <c r="DF1254" s="14">
        <f t="shared" si="228"/>
        <v>0</v>
      </c>
      <c r="DG1254" s="148" t="str">
        <f t="shared" si="229"/>
        <v/>
      </c>
      <c r="DH1254" s="148" t="str">
        <f t="shared" si="230"/>
        <v/>
      </c>
      <c r="DI1254" s="273" t="str">
        <f t="shared" si="231"/>
        <v/>
      </c>
      <c r="DJ1254" s="264" t="str">
        <f t="shared" si="232"/>
        <v/>
      </c>
      <c r="DK1254" s="195"/>
      <c r="DL1254" s="14" t="str">
        <f>IFERROR(#REF!-AP1254,"")</f>
        <v/>
      </c>
      <c r="DM1254" s="195"/>
      <c r="DN1254" s="274" t="str">
        <f>IFERROR(#REF!-M1254,"")</f>
        <v/>
      </c>
      <c r="DO1254" s="186" t="e">
        <f>IF(#REF!&gt;AQ1254,0,1)</f>
        <v>#REF!</v>
      </c>
      <c r="DP1254" s="186">
        <f t="shared" si="233"/>
        <v>1</v>
      </c>
      <c r="DQ1254" s="186">
        <f t="shared" si="234"/>
        <v>1</v>
      </c>
    </row>
    <row r="1255" spans="1:121" ht="20.25" hidden="1" customHeight="1" x14ac:dyDescent="0.2">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21"/>
        <v/>
      </c>
      <c r="AO1255" s="271" t="str">
        <f t="shared" si="222"/>
        <v/>
      </c>
      <c r="AP1255" s="218"/>
      <c r="AQ1255" s="219"/>
      <c r="AR1255" s="217" t="str">
        <f t="shared" si="223"/>
        <v/>
      </c>
      <c r="AS1255" s="217" t="str">
        <f t="shared" si="224"/>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217"/>
      <c r="CA1255" s="217"/>
      <c r="CB1255" s="217"/>
      <c r="CC1255" s="217"/>
      <c r="CD1255" s="217"/>
      <c r="CE1255" s="217"/>
      <c r="CF1255" s="186"/>
      <c r="CG1255" s="186" t="str">
        <f t="shared" si="225"/>
        <v/>
      </c>
      <c r="CH1255" s="101"/>
      <c r="CI1255" s="101"/>
      <c r="CJ1255" s="101"/>
      <c r="CK1255" s="101"/>
      <c r="CL1255" s="101"/>
      <c r="CM1255" s="101"/>
      <c r="CN1255" s="101"/>
      <c r="CO1255" s="101"/>
      <c r="CP1255" s="220" t="str">
        <f>IFERROR(ROUND((SUM(#REF!)),0),"")</f>
        <v/>
      </c>
      <c r="CQ1255" s="216"/>
      <c r="CR1255" s="222"/>
      <c r="CS1255" s="198"/>
      <c r="CT1255" s="198"/>
      <c r="CU1255" s="198"/>
      <c r="CV1255" s="198"/>
      <c r="CW1255" s="222"/>
      <c r="CX1255" s="272"/>
      <c r="CY1255" s="272"/>
      <c r="CZ1255" s="272"/>
      <c r="DA1255" s="272"/>
      <c r="DB1255" s="272"/>
      <c r="DC1255" s="272"/>
      <c r="DD1255" s="230" t="str">
        <f t="shared" si="226"/>
        <v/>
      </c>
      <c r="DE1255" s="273">
        <f t="shared" si="227"/>
        <v>0</v>
      </c>
      <c r="DF1255" s="14">
        <f t="shared" si="228"/>
        <v>0</v>
      </c>
      <c r="DG1255" s="148" t="str">
        <f t="shared" si="229"/>
        <v/>
      </c>
      <c r="DH1255" s="148" t="str">
        <f t="shared" si="230"/>
        <v/>
      </c>
      <c r="DI1255" s="273" t="str">
        <f t="shared" si="231"/>
        <v/>
      </c>
      <c r="DJ1255" s="264" t="str">
        <f t="shared" si="232"/>
        <v/>
      </c>
      <c r="DK1255" s="195"/>
      <c r="DL1255" s="14" t="str">
        <f>IFERROR(#REF!-AP1255,"")</f>
        <v/>
      </c>
      <c r="DM1255" s="195"/>
      <c r="DN1255" s="274" t="str">
        <f>IFERROR(#REF!-M1255,"")</f>
        <v/>
      </c>
      <c r="DO1255" s="186" t="e">
        <f>IF(#REF!&gt;AQ1255,0,1)</f>
        <v>#REF!</v>
      </c>
      <c r="DP1255" s="186">
        <f t="shared" si="233"/>
        <v>1</v>
      </c>
      <c r="DQ1255" s="186">
        <f t="shared" si="234"/>
        <v>1</v>
      </c>
    </row>
    <row r="1256" spans="1:121" ht="20.25" hidden="1" customHeight="1" x14ac:dyDescent="0.2">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21"/>
        <v/>
      </c>
      <c r="AO1256" s="271" t="str">
        <f t="shared" si="222"/>
        <v/>
      </c>
      <c r="AP1256" s="218"/>
      <c r="AQ1256" s="219"/>
      <c r="AR1256" s="217" t="str">
        <f t="shared" si="223"/>
        <v/>
      </c>
      <c r="AS1256" s="217" t="str">
        <f t="shared" si="224"/>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217"/>
      <c r="CA1256" s="217"/>
      <c r="CB1256" s="217"/>
      <c r="CC1256" s="217"/>
      <c r="CD1256" s="217"/>
      <c r="CE1256" s="217"/>
      <c r="CF1256" s="186"/>
      <c r="CG1256" s="186" t="str">
        <f t="shared" si="225"/>
        <v/>
      </c>
      <c r="CH1256" s="101"/>
      <c r="CI1256" s="101"/>
      <c r="CJ1256" s="101"/>
      <c r="CK1256" s="101"/>
      <c r="CL1256" s="101"/>
      <c r="CM1256" s="101"/>
      <c r="CN1256" s="101"/>
      <c r="CO1256" s="101"/>
      <c r="CP1256" s="220" t="str">
        <f>IFERROR(ROUND((SUM(#REF!)),0),"")</f>
        <v/>
      </c>
      <c r="CQ1256" s="216"/>
      <c r="CR1256" s="222"/>
      <c r="CS1256" s="198"/>
      <c r="CT1256" s="198"/>
      <c r="CU1256" s="198"/>
      <c r="CV1256" s="198"/>
      <c r="CW1256" s="222"/>
      <c r="CX1256" s="272"/>
      <c r="CY1256" s="272"/>
      <c r="CZ1256" s="272"/>
      <c r="DA1256" s="272"/>
      <c r="DB1256" s="272"/>
      <c r="DC1256" s="272"/>
      <c r="DD1256" s="230" t="str">
        <f t="shared" si="226"/>
        <v/>
      </c>
      <c r="DE1256" s="273">
        <f t="shared" si="227"/>
        <v>0</v>
      </c>
      <c r="DF1256" s="14">
        <f t="shared" si="228"/>
        <v>0</v>
      </c>
      <c r="DG1256" s="148" t="str">
        <f t="shared" si="229"/>
        <v/>
      </c>
      <c r="DH1256" s="148" t="str">
        <f t="shared" si="230"/>
        <v/>
      </c>
      <c r="DI1256" s="273" t="str">
        <f t="shared" si="231"/>
        <v/>
      </c>
      <c r="DJ1256" s="264" t="str">
        <f t="shared" si="232"/>
        <v/>
      </c>
      <c r="DK1256" s="195"/>
      <c r="DL1256" s="14" t="str">
        <f>IFERROR(#REF!-AP1256,"")</f>
        <v/>
      </c>
      <c r="DM1256" s="195"/>
      <c r="DN1256" s="274" t="str">
        <f>IFERROR(#REF!-M1256,"")</f>
        <v/>
      </c>
      <c r="DO1256" s="186" t="e">
        <f>IF(#REF!&gt;AQ1256,0,1)</f>
        <v>#REF!</v>
      </c>
      <c r="DP1256" s="186">
        <f t="shared" si="233"/>
        <v>1</v>
      </c>
      <c r="DQ1256" s="186">
        <f t="shared" si="234"/>
        <v>1</v>
      </c>
    </row>
    <row r="1257" spans="1:121" ht="20.25" hidden="1" customHeight="1" x14ac:dyDescent="0.2">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21"/>
        <v/>
      </c>
      <c r="AO1257" s="271" t="str">
        <f t="shared" si="222"/>
        <v/>
      </c>
      <c r="AP1257" s="218"/>
      <c r="AQ1257" s="219"/>
      <c r="AR1257" s="217" t="str">
        <f t="shared" si="223"/>
        <v/>
      </c>
      <c r="AS1257" s="217" t="str">
        <f t="shared" si="224"/>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217"/>
      <c r="CA1257" s="217"/>
      <c r="CB1257" s="217"/>
      <c r="CC1257" s="217"/>
      <c r="CD1257" s="217"/>
      <c r="CE1257" s="217"/>
      <c r="CF1257" s="186"/>
      <c r="CG1257" s="186" t="str">
        <f t="shared" si="225"/>
        <v/>
      </c>
      <c r="CH1257" s="101"/>
      <c r="CI1257" s="101"/>
      <c r="CJ1257" s="101"/>
      <c r="CK1257" s="101"/>
      <c r="CL1257" s="101"/>
      <c r="CM1257" s="101"/>
      <c r="CN1257" s="101"/>
      <c r="CO1257" s="101"/>
      <c r="CP1257" s="220" t="str">
        <f>IFERROR(ROUND((SUM(#REF!)),0),"")</f>
        <v/>
      </c>
      <c r="CQ1257" s="216"/>
      <c r="CR1257" s="222"/>
      <c r="CS1257" s="198"/>
      <c r="CT1257" s="198"/>
      <c r="CU1257" s="198"/>
      <c r="CV1257" s="198"/>
      <c r="CW1257" s="222"/>
      <c r="CX1257" s="272"/>
      <c r="CY1257" s="272"/>
      <c r="CZ1257" s="272"/>
      <c r="DA1257" s="272"/>
      <c r="DB1257" s="272"/>
      <c r="DC1257" s="272"/>
      <c r="DD1257" s="230" t="str">
        <f t="shared" si="226"/>
        <v/>
      </c>
      <c r="DE1257" s="273">
        <f t="shared" si="227"/>
        <v>0</v>
      </c>
      <c r="DF1257" s="14">
        <f t="shared" si="228"/>
        <v>0</v>
      </c>
      <c r="DG1257" s="148" t="str">
        <f t="shared" si="229"/>
        <v/>
      </c>
      <c r="DH1257" s="148" t="str">
        <f t="shared" si="230"/>
        <v/>
      </c>
      <c r="DI1257" s="273" t="str">
        <f t="shared" si="231"/>
        <v/>
      </c>
      <c r="DJ1257" s="264" t="str">
        <f t="shared" si="232"/>
        <v/>
      </c>
      <c r="DK1257" s="195"/>
      <c r="DL1257" s="14" t="str">
        <f>IFERROR(#REF!-AP1257,"")</f>
        <v/>
      </c>
      <c r="DM1257" s="195"/>
      <c r="DN1257" s="274" t="str">
        <f>IFERROR(#REF!-M1257,"")</f>
        <v/>
      </c>
      <c r="DO1257" s="186" t="e">
        <f>IF(#REF!&gt;AQ1257,0,1)</f>
        <v>#REF!</v>
      </c>
      <c r="DP1257" s="186">
        <f t="shared" si="233"/>
        <v>1</v>
      </c>
      <c r="DQ1257" s="186">
        <f t="shared" si="234"/>
        <v>1</v>
      </c>
    </row>
    <row r="1258" spans="1:121" ht="20.25" hidden="1" customHeight="1" x14ac:dyDescent="0.2">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21"/>
        <v/>
      </c>
      <c r="AO1258" s="271" t="str">
        <f t="shared" si="222"/>
        <v/>
      </c>
      <c r="AP1258" s="218"/>
      <c r="AQ1258" s="219"/>
      <c r="AR1258" s="217" t="str">
        <f t="shared" si="223"/>
        <v/>
      </c>
      <c r="AS1258" s="217" t="str">
        <f t="shared" si="224"/>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217"/>
      <c r="CA1258" s="217"/>
      <c r="CB1258" s="217"/>
      <c r="CC1258" s="217"/>
      <c r="CD1258" s="217"/>
      <c r="CE1258" s="217"/>
      <c r="CF1258" s="186"/>
      <c r="CG1258" s="186" t="str">
        <f t="shared" si="225"/>
        <v/>
      </c>
      <c r="CH1258" s="101"/>
      <c r="CI1258" s="101"/>
      <c r="CJ1258" s="101"/>
      <c r="CK1258" s="101"/>
      <c r="CL1258" s="101"/>
      <c r="CM1258" s="101"/>
      <c r="CN1258" s="101"/>
      <c r="CO1258" s="101"/>
      <c r="CP1258" s="220" t="str">
        <f>IFERROR(ROUND((SUM(#REF!)),0),"")</f>
        <v/>
      </c>
      <c r="CQ1258" s="216"/>
      <c r="CR1258" s="222"/>
      <c r="CS1258" s="198"/>
      <c r="CT1258" s="198"/>
      <c r="CU1258" s="198"/>
      <c r="CV1258" s="198"/>
      <c r="CW1258" s="222"/>
      <c r="CX1258" s="272"/>
      <c r="CY1258" s="272"/>
      <c r="CZ1258" s="272"/>
      <c r="DA1258" s="272"/>
      <c r="DB1258" s="272"/>
      <c r="DC1258" s="272"/>
      <c r="DD1258" s="230" t="str">
        <f t="shared" si="226"/>
        <v/>
      </c>
      <c r="DE1258" s="273">
        <f t="shared" si="227"/>
        <v>0</v>
      </c>
      <c r="DF1258" s="14">
        <f t="shared" si="228"/>
        <v>0</v>
      </c>
      <c r="DG1258" s="148" t="str">
        <f t="shared" si="229"/>
        <v/>
      </c>
      <c r="DH1258" s="148" t="str">
        <f t="shared" si="230"/>
        <v/>
      </c>
      <c r="DI1258" s="273" t="str">
        <f t="shared" si="231"/>
        <v/>
      </c>
      <c r="DJ1258" s="264" t="str">
        <f t="shared" si="232"/>
        <v/>
      </c>
      <c r="DK1258" s="195"/>
      <c r="DL1258" s="14" t="str">
        <f>IFERROR(#REF!-AP1258,"")</f>
        <v/>
      </c>
      <c r="DM1258" s="195"/>
      <c r="DN1258" s="274" t="str">
        <f>IFERROR(#REF!-M1258,"")</f>
        <v/>
      </c>
      <c r="DO1258" s="186" t="e">
        <f>IF(#REF!&gt;AQ1258,0,1)</f>
        <v>#REF!</v>
      </c>
      <c r="DP1258" s="186">
        <f t="shared" si="233"/>
        <v>1</v>
      </c>
      <c r="DQ1258" s="186">
        <f t="shared" si="234"/>
        <v>1</v>
      </c>
    </row>
    <row r="1259" spans="1:121" ht="20.25" hidden="1" customHeight="1" x14ac:dyDescent="0.2">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21"/>
        <v/>
      </c>
      <c r="AO1259" s="271" t="str">
        <f t="shared" si="222"/>
        <v/>
      </c>
      <c r="AP1259" s="218"/>
      <c r="AQ1259" s="219"/>
      <c r="AR1259" s="217" t="str">
        <f t="shared" si="223"/>
        <v/>
      </c>
      <c r="AS1259" s="217" t="str">
        <f t="shared" si="224"/>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217"/>
      <c r="CA1259" s="217"/>
      <c r="CB1259" s="217"/>
      <c r="CC1259" s="217"/>
      <c r="CD1259" s="217"/>
      <c r="CE1259" s="217"/>
      <c r="CF1259" s="186"/>
      <c r="CG1259" s="186" t="str">
        <f t="shared" si="225"/>
        <v/>
      </c>
      <c r="CH1259" s="101"/>
      <c r="CI1259" s="101"/>
      <c r="CJ1259" s="101"/>
      <c r="CK1259" s="101"/>
      <c r="CL1259" s="101"/>
      <c r="CM1259" s="101"/>
      <c r="CN1259" s="101"/>
      <c r="CO1259" s="101"/>
      <c r="CP1259" s="220" t="str">
        <f>IFERROR(ROUND((SUM(#REF!)),0),"")</f>
        <v/>
      </c>
      <c r="CQ1259" s="216"/>
      <c r="CR1259" s="222"/>
      <c r="CS1259" s="198"/>
      <c r="CT1259" s="198"/>
      <c r="CU1259" s="198"/>
      <c r="CV1259" s="198"/>
      <c r="CW1259" s="222"/>
      <c r="CX1259" s="272"/>
      <c r="CY1259" s="272"/>
      <c r="CZ1259" s="272"/>
      <c r="DA1259" s="272"/>
      <c r="DB1259" s="272"/>
      <c r="DC1259" s="272"/>
      <c r="DD1259" s="230" t="str">
        <f t="shared" si="226"/>
        <v/>
      </c>
      <c r="DE1259" s="273">
        <f t="shared" si="227"/>
        <v>0</v>
      </c>
      <c r="DF1259" s="14">
        <f t="shared" si="228"/>
        <v>0</v>
      </c>
      <c r="DG1259" s="148" t="str">
        <f t="shared" si="229"/>
        <v/>
      </c>
      <c r="DH1259" s="148" t="str">
        <f t="shared" si="230"/>
        <v/>
      </c>
      <c r="DI1259" s="273" t="str">
        <f t="shared" si="231"/>
        <v/>
      </c>
      <c r="DJ1259" s="264" t="str">
        <f t="shared" si="232"/>
        <v/>
      </c>
      <c r="DK1259" s="195"/>
      <c r="DL1259" s="14" t="str">
        <f>IFERROR(#REF!-AP1259,"")</f>
        <v/>
      </c>
      <c r="DM1259" s="195"/>
      <c r="DN1259" s="274" t="str">
        <f>IFERROR(#REF!-M1259,"")</f>
        <v/>
      </c>
      <c r="DO1259" s="186" t="e">
        <f>IF(#REF!&gt;AQ1259,0,1)</f>
        <v>#REF!</v>
      </c>
      <c r="DP1259" s="186">
        <f t="shared" si="233"/>
        <v>1</v>
      </c>
      <c r="DQ1259" s="186">
        <f t="shared" si="234"/>
        <v>1</v>
      </c>
    </row>
    <row r="1260" spans="1:121" ht="20.25" hidden="1" customHeight="1" x14ac:dyDescent="0.2">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21"/>
        <v/>
      </c>
      <c r="AO1260" s="271" t="str">
        <f t="shared" si="222"/>
        <v/>
      </c>
      <c r="AP1260" s="218"/>
      <c r="AQ1260" s="219"/>
      <c r="AR1260" s="217" t="str">
        <f t="shared" si="223"/>
        <v/>
      </c>
      <c r="AS1260" s="217" t="str">
        <f t="shared" si="224"/>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217"/>
      <c r="CA1260" s="217"/>
      <c r="CB1260" s="217"/>
      <c r="CC1260" s="217"/>
      <c r="CD1260" s="217"/>
      <c r="CE1260" s="217"/>
      <c r="CF1260" s="186"/>
      <c r="CG1260" s="186" t="str">
        <f t="shared" si="225"/>
        <v/>
      </c>
      <c r="CH1260" s="101"/>
      <c r="CI1260" s="101"/>
      <c r="CJ1260" s="101"/>
      <c r="CK1260" s="101"/>
      <c r="CL1260" s="101"/>
      <c r="CM1260" s="101"/>
      <c r="CN1260" s="101"/>
      <c r="CO1260" s="101"/>
      <c r="CP1260" s="220" t="str">
        <f>IFERROR(ROUND((SUM(#REF!)),0),"")</f>
        <v/>
      </c>
      <c r="CQ1260" s="216"/>
      <c r="CR1260" s="222"/>
      <c r="CS1260" s="198"/>
      <c r="CT1260" s="198"/>
      <c r="CU1260" s="198"/>
      <c r="CV1260" s="198"/>
      <c r="CW1260" s="222"/>
      <c r="CX1260" s="272"/>
      <c r="CY1260" s="272"/>
      <c r="CZ1260" s="272"/>
      <c r="DA1260" s="272"/>
      <c r="DB1260" s="272"/>
      <c r="DC1260" s="272"/>
      <c r="DD1260" s="230" t="str">
        <f t="shared" si="226"/>
        <v/>
      </c>
      <c r="DE1260" s="273">
        <f t="shared" si="227"/>
        <v>0</v>
      </c>
      <c r="DF1260" s="14">
        <f t="shared" si="228"/>
        <v>0</v>
      </c>
      <c r="DG1260" s="148" t="str">
        <f t="shared" si="229"/>
        <v/>
      </c>
      <c r="DH1260" s="148" t="str">
        <f t="shared" si="230"/>
        <v/>
      </c>
      <c r="DI1260" s="273" t="str">
        <f t="shared" si="231"/>
        <v/>
      </c>
      <c r="DJ1260" s="264" t="str">
        <f t="shared" si="232"/>
        <v/>
      </c>
      <c r="DK1260" s="195"/>
      <c r="DL1260" s="14" t="str">
        <f>IFERROR(#REF!-AP1260,"")</f>
        <v/>
      </c>
      <c r="DM1260" s="195"/>
      <c r="DN1260" s="274" t="str">
        <f>IFERROR(#REF!-M1260,"")</f>
        <v/>
      </c>
      <c r="DO1260" s="186" t="e">
        <f>IF(#REF!&gt;AQ1260,0,1)</f>
        <v>#REF!</v>
      </c>
      <c r="DP1260" s="186">
        <f t="shared" si="233"/>
        <v>1</v>
      </c>
      <c r="DQ1260" s="186">
        <f t="shared" si="234"/>
        <v>1</v>
      </c>
    </row>
    <row r="1261" spans="1:121" ht="20.25" hidden="1" customHeight="1" x14ac:dyDescent="0.2">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21"/>
        <v/>
      </c>
      <c r="AO1261" s="271" t="str">
        <f t="shared" si="222"/>
        <v/>
      </c>
      <c r="AP1261" s="218"/>
      <c r="AQ1261" s="219"/>
      <c r="AR1261" s="217" t="str">
        <f t="shared" si="223"/>
        <v/>
      </c>
      <c r="AS1261" s="217" t="str">
        <f t="shared" si="224"/>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217"/>
      <c r="CA1261" s="217"/>
      <c r="CB1261" s="217"/>
      <c r="CC1261" s="217"/>
      <c r="CD1261" s="217"/>
      <c r="CE1261" s="217"/>
      <c r="CF1261" s="186"/>
      <c r="CG1261" s="186" t="str">
        <f t="shared" si="225"/>
        <v/>
      </c>
      <c r="CH1261" s="101"/>
      <c r="CI1261" s="101"/>
      <c r="CJ1261" s="101"/>
      <c r="CK1261" s="101"/>
      <c r="CL1261" s="101"/>
      <c r="CM1261" s="101"/>
      <c r="CN1261" s="101"/>
      <c r="CO1261" s="101"/>
      <c r="CP1261" s="220" t="str">
        <f>IFERROR(ROUND((SUM(#REF!)),0),"")</f>
        <v/>
      </c>
      <c r="CQ1261" s="216"/>
      <c r="CR1261" s="222"/>
      <c r="CS1261" s="198"/>
      <c r="CT1261" s="198"/>
      <c r="CU1261" s="198"/>
      <c r="CV1261" s="198"/>
      <c r="CW1261" s="222"/>
      <c r="CX1261" s="272"/>
      <c r="CY1261" s="272"/>
      <c r="CZ1261" s="272"/>
      <c r="DA1261" s="272"/>
      <c r="DB1261" s="272"/>
      <c r="DC1261" s="272"/>
      <c r="DD1261" s="230" t="str">
        <f t="shared" si="226"/>
        <v/>
      </c>
      <c r="DE1261" s="273">
        <f t="shared" si="227"/>
        <v>0</v>
      </c>
      <c r="DF1261" s="14">
        <f t="shared" si="228"/>
        <v>0</v>
      </c>
      <c r="DG1261" s="148" t="str">
        <f t="shared" si="229"/>
        <v/>
      </c>
      <c r="DH1261" s="148" t="str">
        <f t="shared" si="230"/>
        <v/>
      </c>
      <c r="DI1261" s="273" t="str">
        <f t="shared" si="231"/>
        <v/>
      </c>
      <c r="DJ1261" s="264" t="str">
        <f t="shared" si="232"/>
        <v/>
      </c>
      <c r="DK1261" s="195"/>
      <c r="DL1261" s="14" t="str">
        <f>IFERROR(#REF!-AP1261,"")</f>
        <v/>
      </c>
      <c r="DM1261" s="195"/>
      <c r="DN1261" s="274" t="str">
        <f>IFERROR(#REF!-M1261,"")</f>
        <v/>
      </c>
      <c r="DO1261" s="186" t="e">
        <f>IF(#REF!&gt;AQ1261,0,1)</f>
        <v>#REF!</v>
      </c>
      <c r="DP1261" s="186">
        <f t="shared" si="233"/>
        <v>1</v>
      </c>
      <c r="DQ1261" s="186">
        <f t="shared" si="234"/>
        <v>1</v>
      </c>
    </row>
    <row r="1262" spans="1:121" ht="20.25" hidden="1" customHeight="1" x14ac:dyDescent="0.2">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21"/>
        <v/>
      </c>
      <c r="AO1262" s="271" t="str">
        <f t="shared" si="222"/>
        <v/>
      </c>
      <c r="AP1262" s="218"/>
      <c r="AQ1262" s="219"/>
      <c r="AR1262" s="217" t="str">
        <f t="shared" si="223"/>
        <v/>
      </c>
      <c r="AS1262" s="217" t="str">
        <f t="shared" si="224"/>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217"/>
      <c r="CA1262" s="217"/>
      <c r="CB1262" s="217"/>
      <c r="CC1262" s="217"/>
      <c r="CD1262" s="217"/>
      <c r="CE1262" s="217"/>
      <c r="CF1262" s="186"/>
      <c r="CG1262" s="186" t="str">
        <f t="shared" si="225"/>
        <v/>
      </c>
      <c r="CH1262" s="101"/>
      <c r="CI1262" s="101"/>
      <c r="CJ1262" s="101"/>
      <c r="CK1262" s="101"/>
      <c r="CL1262" s="101"/>
      <c r="CM1262" s="101"/>
      <c r="CN1262" s="101"/>
      <c r="CO1262" s="101"/>
      <c r="CP1262" s="220" t="str">
        <f>IFERROR(ROUND((SUM(#REF!)),0),"")</f>
        <v/>
      </c>
      <c r="CQ1262" s="216"/>
      <c r="CR1262" s="222"/>
      <c r="CS1262" s="198"/>
      <c r="CT1262" s="198"/>
      <c r="CU1262" s="198"/>
      <c r="CV1262" s="198"/>
      <c r="CW1262" s="222"/>
      <c r="CX1262" s="272"/>
      <c r="CY1262" s="272"/>
      <c r="CZ1262" s="272"/>
      <c r="DA1262" s="272"/>
      <c r="DB1262" s="272"/>
      <c r="DC1262" s="272"/>
      <c r="DD1262" s="230" t="str">
        <f t="shared" si="226"/>
        <v/>
      </c>
      <c r="DE1262" s="273">
        <f t="shared" si="227"/>
        <v>0</v>
      </c>
      <c r="DF1262" s="14">
        <f t="shared" si="228"/>
        <v>0</v>
      </c>
      <c r="DG1262" s="148" t="str">
        <f t="shared" si="229"/>
        <v/>
      </c>
      <c r="DH1262" s="148" t="str">
        <f t="shared" si="230"/>
        <v/>
      </c>
      <c r="DI1262" s="273" t="str">
        <f t="shared" si="231"/>
        <v/>
      </c>
      <c r="DJ1262" s="264" t="str">
        <f t="shared" si="232"/>
        <v/>
      </c>
      <c r="DK1262" s="195"/>
      <c r="DL1262" s="14" t="str">
        <f>IFERROR(#REF!-AP1262,"")</f>
        <v/>
      </c>
      <c r="DM1262" s="195"/>
      <c r="DN1262" s="274" t="str">
        <f>IFERROR(#REF!-M1262,"")</f>
        <v/>
      </c>
      <c r="DO1262" s="186" t="e">
        <f>IF(#REF!&gt;AQ1262,0,1)</f>
        <v>#REF!</v>
      </c>
      <c r="DP1262" s="186">
        <f t="shared" si="233"/>
        <v>1</v>
      </c>
      <c r="DQ1262" s="186">
        <f t="shared" si="234"/>
        <v>1</v>
      </c>
    </row>
    <row r="1263" spans="1:121" ht="20.25" hidden="1" customHeight="1" x14ac:dyDescent="0.2">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21"/>
        <v/>
      </c>
      <c r="AO1263" s="271" t="str">
        <f t="shared" si="222"/>
        <v/>
      </c>
      <c r="AP1263" s="218"/>
      <c r="AQ1263" s="219"/>
      <c r="AR1263" s="217" t="str">
        <f t="shared" si="223"/>
        <v/>
      </c>
      <c r="AS1263" s="217" t="str">
        <f t="shared" si="224"/>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217"/>
      <c r="CA1263" s="217"/>
      <c r="CB1263" s="217"/>
      <c r="CC1263" s="217"/>
      <c r="CD1263" s="217"/>
      <c r="CE1263" s="217"/>
      <c r="CF1263" s="186"/>
      <c r="CG1263" s="186" t="str">
        <f t="shared" si="225"/>
        <v/>
      </c>
      <c r="CH1263" s="101"/>
      <c r="CI1263" s="101"/>
      <c r="CJ1263" s="101"/>
      <c r="CK1263" s="101"/>
      <c r="CL1263" s="101"/>
      <c r="CM1263" s="101"/>
      <c r="CN1263" s="101"/>
      <c r="CO1263" s="101"/>
      <c r="CP1263" s="220" t="str">
        <f>IFERROR(ROUND((SUM(#REF!)),0),"")</f>
        <v/>
      </c>
      <c r="CQ1263" s="216"/>
      <c r="CR1263" s="222"/>
      <c r="CS1263" s="198"/>
      <c r="CT1263" s="198"/>
      <c r="CU1263" s="198"/>
      <c r="CV1263" s="198"/>
      <c r="CW1263" s="222"/>
      <c r="CX1263" s="272"/>
      <c r="CY1263" s="272"/>
      <c r="CZ1263" s="272"/>
      <c r="DA1263" s="272"/>
      <c r="DB1263" s="272"/>
      <c r="DC1263" s="272"/>
      <c r="DD1263" s="230" t="str">
        <f t="shared" si="226"/>
        <v/>
      </c>
      <c r="DE1263" s="273">
        <f t="shared" si="227"/>
        <v>0</v>
      </c>
      <c r="DF1263" s="14">
        <f t="shared" si="228"/>
        <v>0</v>
      </c>
      <c r="DG1263" s="148" t="str">
        <f t="shared" si="229"/>
        <v/>
      </c>
      <c r="DH1263" s="148" t="str">
        <f t="shared" si="230"/>
        <v/>
      </c>
      <c r="DI1263" s="273" t="str">
        <f t="shared" si="231"/>
        <v/>
      </c>
      <c r="DJ1263" s="264" t="str">
        <f t="shared" si="232"/>
        <v/>
      </c>
      <c r="DK1263" s="195"/>
      <c r="DL1263" s="14" t="str">
        <f>IFERROR(#REF!-AP1263,"")</f>
        <v/>
      </c>
      <c r="DM1263" s="195"/>
      <c r="DN1263" s="274" t="str">
        <f>IFERROR(#REF!-M1263,"")</f>
        <v/>
      </c>
      <c r="DO1263" s="186" t="e">
        <f>IF(#REF!&gt;AQ1263,0,1)</f>
        <v>#REF!</v>
      </c>
      <c r="DP1263" s="186">
        <f t="shared" si="233"/>
        <v>1</v>
      </c>
      <c r="DQ1263" s="186">
        <f t="shared" si="234"/>
        <v>1</v>
      </c>
    </row>
    <row r="1264" spans="1:121" ht="20.25" hidden="1" customHeight="1" x14ac:dyDescent="0.2">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21"/>
        <v/>
      </c>
      <c r="AO1264" s="271" t="str">
        <f t="shared" si="222"/>
        <v/>
      </c>
      <c r="AP1264" s="218"/>
      <c r="AQ1264" s="219"/>
      <c r="AR1264" s="217" t="str">
        <f t="shared" si="223"/>
        <v/>
      </c>
      <c r="AS1264" s="217" t="str">
        <f t="shared" si="224"/>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217"/>
      <c r="CA1264" s="217"/>
      <c r="CB1264" s="217"/>
      <c r="CC1264" s="217"/>
      <c r="CD1264" s="217"/>
      <c r="CE1264" s="217"/>
      <c r="CF1264" s="186"/>
      <c r="CG1264" s="186" t="str">
        <f t="shared" si="225"/>
        <v/>
      </c>
      <c r="CH1264" s="101"/>
      <c r="CI1264" s="101"/>
      <c r="CJ1264" s="101"/>
      <c r="CK1264" s="101"/>
      <c r="CL1264" s="101"/>
      <c r="CM1264" s="101"/>
      <c r="CN1264" s="101"/>
      <c r="CO1264" s="101"/>
      <c r="CP1264" s="220" t="str">
        <f>IFERROR(ROUND((SUM(#REF!)),0),"")</f>
        <v/>
      </c>
      <c r="CQ1264" s="216"/>
      <c r="CR1264" s="222"/>
      <c r="CS1264" s="198"/>
      <c r="CT1264" s="198"/>
      <c r="CU1264" s="198"/>
      <c r="CV1264" s="198"/>
      <c r="CW1264" s="222"/>
      <c r="CX1264" s="272"/>
      <c r="CY1264" s="272"/>
      <c r="CZ1264" s="272"/>
      <c r="DA1264" s="272"/>
      <c r="DB1264" s="272"/>
      <c r="DC1264" s="272"/>
      <c r="DD1264" s="230" t="str">
        <f t="shared" si="226"/>
        <v/>
      </c>
      <c r="DE1264" s="273">
        <f t="shared" si="227"/>
        <v>0</v>
      </c>
      <c r="DF1264" s="14">
        <f t="shared" si="228"/>
        <v>0</v>
      </c>
      <c r="DG1264" s="148" t="str">
        <f t="shared" si="229"/>
        <v/>
      </c>
      <c r="DH1264" s="148" t="str">
        <f t="shared" si="230"/>
        <v/>
      </c>
      <c r="DI1264" s="273" t="str">
        <f t="shared" si="231"/>
        <v/>
      </c>
      <c r="DJ1264" s="264" t="str">
        <f t="shared" si="232"/>
        <v/>
      </c>
      <c r="DK1264" s="195"/>
      <c r="DL1264" s="14" t="str">
        <f>IFERROR(#REF!-AP1264,"")</f>
        <v/>
      </c>
      <c r="DM1264" s="195"/>
      <c r="DN1264" s="274" t="str">
        <f>IFERROR(#REF!-M1264,"")</f>
        <v/>
      </c>
      <c r="DO1264" s="186" t="e">
        <f>IF(#REF!&gt;AQ1264,0,1)</f>
        <v>#REF!</v>
      </c>
      <c r="DP1264" s="186">
        <f t="shared" si="233"/>
        <v>1</v>
      </c>
      <c r="DQ1264" s="186">
        <f t="shared" si="234"/>
        <v>1</v>
      </c>
    </row>
    <row r="1265" spans="1:121" ht="20.25" hidden="1" customHeight="1" x14ac:dyDescent="0.2">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21"/>
        <v/>
      </c>
      <c r="AO1265" s="271" t="str">
        <f t="shared" si="222"/>
        <v/>
      </c>
      <c r="AP1265" s="218"/>
      <c r="AQ1265" s="219"/>
      <c r="AR1265" s="217" t="str">
        <f t="shared" si="223"/>
        <v/>
      </c>
      <c r="AS1265" s="217" t="str">
        <f t="shared" si="224"/>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217"/>
      <c r="CA1265" s="217"/>
      <c r="CB1265" s="217"/>
      <c r="CC1265" s="217"/>
      <c r="CD1265" s="217"/>
      <c r="CE1265" s="217"/>
      <c r="CF1265" s="186"/>
      <c r="CG1265" s="186" t="str">
        <f t="shared" si="225"/>
        <v/>
      </c>
      <c r="CH1265" s="101"/>
      <c r="CI1265" s="101"/>
      <c r="CJ1265" s="101"/>
      <c r="CK1265" s="101"/>
      <c r="CL1265" s="101"/>
      <c r="CM1265" s="101"/>
      <c r="CN1265" s="101"/>
      <c r="CO1265" s="101"/>
      <c r="CP1265" s="220" t="str">
        <f>IFERROR(ROUND((SUM(#REF!)),0),"")</f>
        <v/>
      </c>
      <c r="CQ1265" s="216"/>
      <c r="CR1265" s="222"/>
      <c r="CS1265" s="198"/>
      <c r="CT1265" s="198"/>
      <c r="CU1265" s="198"/>
      <c r="CV1265" s="198"/>
      <c r="CW1265" s="222"/>
      <c r="CX1265" s="272"/>
      <c r="CY1265" s="272"/>
      <c r="CZ1265" s="272"/>
      <c r="DA1265" s="272"/>
      <c r="DB1265" s="272"/>
      <c r="DC1265" s="272"/>
      <c r="DD1265" s="230" t="str">
        <f t="shared" si="226"/>
        <v/>
      </c>
      <c r="DE1265" s="273">
        <f t="shared" si="227"/>
        <v>0</v>
      </c>
      <c r="DF1265" s="14">
        <f t="shared" si="228"/>
        <v>0</v>
      </c>
      <c r="DG1265" s="148" t="str">
        <f t="shared" si="229"/>
        <v/>
      </c>
      <c r="DH1265" s="148" t="str">
        <f t="shared" si="230"/>
        <v/>
      </c>
      <c r="DI1265" s="273" t="str">
        <f t="shared" si="231"/>
        <v/>
      </c>
      <c r="DJ1265" s="264" t="str">
        <f t="shared" si="232"/>
        <v/>
      </c>
      <c r="DK1265" s="195"/>
      <c r="DL1265" s="14" t="str">
        <f>IFERROR(#REF!-AP1265,"")</f>
        <v/>
      </c>
      <c r="DM1265" s="195"/>
      <c r="DN1265" s="274" t="str">
        <f>IFERROR(#REF!-M1265,"")</f>
        <v/>
      </c>
      <c r="DO1265" s="186" t="e">
        <f>IF(#REF!&gt;AQ1265,0,1)</f>
        <v>#REF!</v>
      </c>
      <c r="DP1265" s="186">
        <f t="shared" si="233"/>
        <v>1</v>
      </c>
      <c r="DQ1265" s="186">
        <f t="shared" si="234"/>
        <v>1</v>
      </c>
    </row>
    <row r="1266" spans="1:121" ht="20.25" hidden="1" customHeight="1" x14ac:dyDescent="0.2">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21"/>
        <v/>
      </c>
      <c r="AO1266" s="271" t="str">
        <f t="shared" si="222"/>
        <v/>
      </c>
      <c r="AP1266" s="218"/>
      <c r="AQ1266" s="219"/>
      <c r="AR1266" s="217" t="str">
        <f t="shared" si="223"/>
        <v/>
      </c>
      <c r="AS1266" s="217" t="str">
        <f t="shared" si="224"/>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217"/>
      <c r="CA1266" s="217"/>
      <c r="CB1266" s="217"/>
      <c r="CC1266" s="217"/>
      <c r="CD1266" s="217"/>
      <c r="CE1266" s="217"/>
      <c r="CF1266" s="186"/>
      <c r="CG1266" s="186" t="str">
        <f t="shared" si="225"/>
        <v/>
      </c>
      <c r="CH1266" s="101"/>
      <c r="CI1266" s="101"/>
      <c r="CJ1266" s="101"/>
      <c r="CK1266" s="101"/>
      <c r="CL1266" s="101"/>
      <c r="CM1266" s="101"/>
      <c r="CN1266" s="101"/>
      <c r="CO1266" s="101"/>
      <c r="CP1266" s="220" t="str">
        <f>IFERROR(ROUND((SUM(#REF!)),0),"")</f>
        <v/>
      </c>
      <c r="CQ1266" s="216"/>
      <c r="CR1266" s="222"/>
      <c r="CS1266" s="198"/>
      <c r="CT1266" s="198"/>
      <c r="CU1266" s="198"/>
      <c r="CV1266" s="198"/>
      <c r="CW1266" s="222"/>
      <c r="CX1266" s="272"/>
      <c r="CY1266" s="272"/>
      <c r="CZ1266" s="272"/>
      <c r="DA1266" s="272"/>
      <c r="DB1266" s="272"/>
      <c r="DC1266" s="272"/>
      <c r="DD1266" s="230" t="str">
        <f t="shared" si="226"/>
        <v/>
      </c>
      <c r="DE1266" s="273">
        <f t="shared" si="227"/>
        <v>0</v>
      </c>
      <c r="DF1266" s="14">
        <f t="shared" si="228"/>
        <v>0</v>
      </c>
      <c r="DG1266" s="148" t="str">
        <f t="shared" si="229"/>
        <v/>
      </c>
      <c r="DH1266" s="148" t="str">
        <f t="shared" si="230"/>
        <v/>
      </c>
      <c r="DI1266" s="273" t="str">
        <f t="shared" si="231"/>
        <v/>
      </c>
      <c r="DJ1266" s="264" t="str">
        <f t="shared" si="232"/>
        <v/>
      </c>
      <c r="DK1266" s="195"/>
      <c r="DL1266" s="14" t="str">
        <f>IFERROR(#REF!-AP1266,"")</f>
        <v/>
      </c>
      <c r="DM1266" s="195"/>
      <c r="DN1266" s="274" t="str">
        <f>IFERROR(#REF!-M1266,"")</f>
        <v/>
      </c>
      <c r="DO1266" s="186" t="e">
        <f>IF(#REF!&gt;AQ1266,0,1)</f>
        <v>#REF!</v>
      </c>
      <c r="DP1266" s="186">
        <f t="shared" si="233"/>
        <v>1</v>
      </c>
      <c r="DQ1266" s="186">
        <f t="shared" si="234"/>
        <v>1</v>
      </c>
    </row>
    <row r="1267" spans="1:121" ht="20.25" hidden="1" customHeight="1" x14ac:dyDescent="0.2">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21"/>
        <v/>
      </c>
      <c r="AO1267" s="271" t="str">
        <f t="shared" si="222"/>
        <v/>
      </c>
      <c r="AP1267" s="218"/>
      <c r="AQ1267" s="219"/>
      <c r="AR1267" s="217" t="str">
        <f t="shared" si="223"/>
        <v/>
      </c>
      <c r="AS1267" s="217" t="str">
        <f t="shared" si="224"/>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217"/>
      <c r="CA1267" s="217"/>
      <c r="CB1267" s="217"/>
      <c r="CC1267" s="217"/>
      <c r="CD1267" s="217"/>
      <c r="CE1267" s="217"/>
      <c r="CF1267" s="186"/>
      <c r="CG1267" s="186" t="str">
        <f t="shared" si="225"/>
        <v/>
      </c>
      <c r="CH1267" s="101"/>
      <c r="CI1267" s="101"/>
      <c r="CJ1267" s="101"/>
      <c r="CK1267" s="101"/>
      <c r="CL1267" s="101"/>
      <c r="CM1267" s="101"/>
      <c r="CN1267" s="101"/>
      <c r="CO1267" s="101"/>
      <c r="CP1267" s="220" t="str">
        <f>IFERROR(ROUND((SUM(#REF!)),0),"")</f>
        <v/>
      </c>
      <c r="CQ1267" s="216"/>
      <c r="CR1267" s="222"/>
      <c r="CS1267" s="198"/>
      <c r="CT1267" s="198"/>
      <c r="CU1267" s="198"/>
      <c r="CV1267" s="198"/>
      <c r="CW1267" s="222"/>
      <c r="CX1267" s="272"/>
      <c r="CY1267" s="272"/>
      <c r="CZ1267" s="272"/>
      <c r="DA1267" s="272"/>
      <c r="DB1267" s="272"/>
      <c r="DC1267" s="272"/>
      <c r="DD1267" s="230" t="str">
        <f t="shared" si="226"/>
        <v/>
      </c>
      <c r="DE1267" s="273">
        <f t="shared" si="227"/>
        <v>0</v>
      </c>
      <c r="DF1267" s="14">
        <f t="shared" si="228"/>
        <v>0</v>
      </c>
      <c r="DG1267" s="148" t="str">
        <f t="shared" si="229"/>
        <v/>
      </c>
      <c r="DH1267" s="148" t="str">
        <f t="shared" si="230"/>
        <v/>
      </c>
      <c r="DI1267" s="273" t="str">
        <f t="shared" si="231"/>
        <v/>
      </c>
      <c r="DJ1267" s="264" t="str">
        <f t="shared" si="232"/>
        <v/>
      </c>
      <c r="DK1267" s="195"/>
      <c r="DL1267" s="14" t="str">
        <f>IFERROR(#REF!-AP1267,"")</f>
        <v/>
      </c>
      <c r="DM1267" s="195"/>
      <c r="DN1267" s="274" t="str">
        <f>IFERROR(#REF!-M1267,"")</f>
        <v/>
      </c>
      <c r="DO1267" s="186" t="e">
        <f>IF(#REF!&gt;AQ1267,0,1)</f>
        <v>#REF!</v>
      </c>
      <c r="DP1267" s="186">
        <f t="shared" si="233"/>
        <v>1</v>
      </c>
      <c r="DQ1267" s="186">
        <f t="shared" si="234"/>
        <v>1</v>
      </c>
    </row>
    <row r="1268" spans="1:121" ht="20.25" hidden="1" customHeight="1" x14ac:dyDescent="0.2">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21"/>
        <v/>
      </c>
      <c r="AO1268" s="271" t="str">
        <f t="shared" si="222"/>
        <v/>
      </c>
      <c r="AP1268" s="218"/>
      <c r="AQ1268" s="219"/>
      <c r="AR1268" s="217" t="str">
        <f t="shared" si="223"/>
        <v/>
      </c>
      <c r="AS1268" s="217" t="str">
        <f t="shared" si="224"/>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217"/>
      <c r="CA1268" s="217"/>
      <c r="CB1268" s="217"/>
      <c r="CC1268" s="217"/>
      <c r="CD1268" s="217"/>
      <c r="CE1268" s="217"/>
      <c r="CF1268" s="186"/>
      <c r="CG1268" s="186" t="str">
        <f t="shared" si="225"/>
        <v/>
      </c>
      <c r="CH1268" s="101"/>
      <c r="CI1268" s="101"/>
      <c r="CJ1268" s="101"/>
      <c r="CK1268" s="101"/>
      <c r="CL1268" s="101"/>
      <c r="CM1268" s="101"/>
      <c r="CN1268" s="101"/>
      <c r="CO1268" s="101"/>
      <c r="CP1268" s="220" t="str">
        <f>IFERROR(ROUND((SUM(#REF!)),0),"")</f>
        <v/>
      </c>
      <c r="CQ1268" s="216"/>
      <c r="CR1268" s="222"/>
      <c r="CS1268" s="198"/>
      <c r="CT1268" s="198"/>
      <c r="CU1268" s="198"/>
      <c r="CV1268" s="198"/>
      <c r="CW1268" s="222"/>
      <c r="CX1268" s="272"/>
      <c r="CY1268" s="272"/>
      <c r="CZ1268" s="272"/>
      <c r="DA1268" s="272"/>
      <c r="DB1268" s="272"/>
      <c r="DC1268" s="272"/>
      <c r="DD1268" s="230" t="str">
        <f t="shared" si="226"/>
        <v/>
      </c>
      <c r="DE1268" s="273">
        <f t="shared" si="227"/>
        <v>0</v>
      </c>
      <c r="DF1268" s="14">
        <f t="shared" si="228"/>
        <v>0</v>
      </c>
      <c r="DG1268" s="148" t="str">
        <f t="shared" si="229"/>
        <v/>
      </c>
      <c r="DH1268" s="148" t="str">
        <f t="shared" si="230"/>
        <v/>
      </c>
      <c r="DI1268" s="273" t="str">
        <f t="shared" si="231"/>
        <v/>
      </c>
      <c r="DJ1268" s="264" t="str">
        <f t="shared" si="232"/>
        <v/>
      </c>
      <c r="DK1268" s="195"/>
      <c r="DL1268" s="14" t="str">
        <f>IFERROR(#REF!-AP1268,"")</f>
        <v/>
      </c>
      <c r="DM1268" s="195"/>
      <c r="DN1268" s="274" t="str">
        <f>IFERROR(#REF!-M1268,"")</f>
        <v/>
      </c>
      <c r="DO1268" s="186" t="e">
        <f>IF(#REF!&gt;AQ1268,0,1)</f>
        <v>#REF!</v>
      </c>
      <c r="DP1268" s="186">
        <f t="shared" si="233"/>
        <v>1</v>
      </c>
      <c r="DQ1268" s="186">
        <f t="shared" si="234"/>
        <v>1</v>
      </c>
    </row>
    <row r="1269" spans="1:121" ht="20.25" hidden="1" customHeight="1" x14ac:dyDescent="0.2">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21"/>
        <v/>
      </c>
      <c r="AO1269" s="271" t="str">
        <f t="shared" si="222"/>
        <v/>
      </c>
      <c r="AP1269" s="218"/>
      <c r="AQ1269" s="219"/>
      <c r="AR1269" s="217" t="str">
        <f t="shared" si="223"/>
        <v/>
      </c>
      <c r="AS1269" s="217" t="str">
        <f t="shared" si="224"/>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217"/>
      <c r="CA1269" s="217"/>
      <c r="CB1269" s="217"/>
      <c r="CC1269" s="217"/>
      <c r="CD1269" s="217"/>
      <c r="CE1269" s="217"/>
      <c r="CF1269" s="186"/>
      <c r="CG1269" s="186" t="str">
        <f t="shared" si="225"/>
        <v/>
      </c>
      <c r="CH1269" s="101"/>
      <c r="CI1269" s="101"/>
      <c r="CJ1269" s="101"/>
      <c r="CK1269" s="101"/>
      <c r="CL1269" s="101"/>
      <c r="CM1269" s="101"/>
      <c r="CN1269" s="101"/>
      <c r="CO1269" s="101"/>
      <c r="CP1269" s="220" t="str">
        <f>IFERROR(ROUND((SUM(#REF!)),0),"")</f>
        <v/>
      </c>
      <c r="CQ1269" s="216"/>
      <c r="CR1269" s="222"/>
      <c r="CS1269" s="198"/>
      <c r="CT1269" s="198"/>
      <c r="CU1269" s="198"/>
      <c r="CV1269" s="198"/>
      <c r="CW1269" s="222"/>
      <c r="CX1269" s="272"/>
      <c r="CY1269" s="272"/>
      <c r="CZ1269" s="272"/>
      <c r="DA1269" s="272"/>
      <c r="DB1269" s="272"/>
      <c r="DC1269" s="272"/>
      <c r="DD1269" s="230" t="str">
        <f t="shared" si="226"/>
        <v/>
      </c>
      <c r="DE1269" s="273">
        <f t="shared" si="227"/>
        <v>0</v>
      </c>
      <c r="DF1269" s="14">
        <f t="shared" si="228"/>
        <v>0</v>
      </c>
      <c r="DG1269" s="148" t="str">
        <f t="shared" si="229"/>
        <v/>
      </c>
      <c r="DH1269" s="148" t="str">
        <f t="shared" si="230"/>
        <v/>
      </c>
      <c r="DI1269" s="273" t="str">
        <f t="shared" si="231"/>
        <v/>
      </c>
      <c r="DJ1269" s="264" t="str">
        <f t="shared" si="232"/>
        <v/>
      </c>
      <c r="DK1269" s="195"/>
      <c r="DL1269" s="14" t="str">
        <f>IFERROR(#REF!-AP1269,"")</f>
        <v/>
      </c>
      <c r="DM1269" s="195"/>
      <c r="DN1269" s="274" t="str">
        <f>IFERROR(#REF!-M1269,"")</f>
        <v/>
      </c>
      <c r="DO1269" s="186" t="e">
        <f>IF(#REF!&gt;AQ1269,0,1)</f>
        <v>#REF!</v>
      </c>
      <c r="DP1269" s="186">
        <f t="shared" si="233"/>
        <v>1</v>
      </c>
      <c r="DQ1269" s="186">
        <f t="shared" si="234"/>
        <v>1</v>
      </c>
    </row>
    <row r="1270" spans="1:121" ht="20.25" hidden="1" customHeight="1" x14ac:dyDescent="0.2">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21"/>
        <v/>
      </c>
      <c r="AO1270" s="271" t="str">
        <f t="shared" si="222"/>
        <v/>
      </c>
      <c r="AP1270" s="218"/>
      <c r="AQ1270" s="219"/>
      <c r="AR1270" s="217" t="str">
        <f t="shared" si="223"/>
        <v/>
      </c>
      <c r="AS1270" s="217" t="str">
        <f t="shared" si="224"/>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217"/>
      <c r="CA1270" s="217"/>
      <c r="CB1270" s="217"/>
      <c r="CC1270" s="217"/>
      <c r="CD1270" s="217"/>
      <c r="CE1270" s="217"/>
      <c r="CF1270" s="186"/>
      <c r="CG1270" s="186" t="str">
        <f t="shared" si="225"/>
        <v/>
      </c>
      <c r="CH1270" s="101"/>
      <c r="CI1270" s="101"/>
      <c r="CJ1270" s="101"/>
      <c r="CK1270" s="101"/>
      <c r="CL1270" s="101"/>
      <c r="CM1270" s="101"/>
      <c r="CN1270" s="101"/>
      <c r="CO1270" s="101"/>
      <c r="CP1270" s="220" t="str">
        <f>IFERROR(ROUND((SUM(#REF!)),0),"")</f>
        <v/>
      </c>
      <c r="CQ1270" s="216"/>
      <c r="CR1270" s="222"/>
      <c r="CS1270" s="198"/>
      <c r="CT1270" s="198"/>
      <c r="CU1270" s="198"/>
      <c r="CV1270" s="198"/>
      <c r="CW1270" s="222"/>
      <c r="CX1270" s="272"/>
      <c r="CY1270" s="272"/>
      <c r="CZ1270" s="272"/>
      <c r="DA1270" s="272"/>
      <c r="DB1270" s="272"/>
      <c r="DC1270" s="272"/>
      <c r="DD1270" s="230" t="str">
        <f t="shared" si="226"/>
        <v/>
      </c>
      <c r="DE1270" s="273">
        <f t="shared" si="227"/>
        <v>0</v>
      </c>
      <c r="DF1270" s="14">
        <f t="shared" si="228"/>
        <v>0</v>
      </c>
      <c r="DG1270" s="148" t="str">
        <f t="shared" si="229"/>
        <v/>
      </c>
      <c r="DH1270" s="148" t="str">
        <f t="shared" si="230"/>
        <v/>
      </c>
      <c r="DI1270" s="273" t="str">
        <f t="shared" si="231"/>
        <v/>
      </c>
      <c r="DJ1270" s="264" t="str">
        <f t="shared" si="232"/>
        <v/>
      </c>
      <c r="DK1270" s="195"/>
      <c r="DL1270" s="14" t="str">
        <f>IFERROR(#REF!-AP1270,"")</f>
        <v/>
      </c>
      <c r="DM1270" s="195"/>
      <c r="DN1270" s="274" t="str">
        <f>IFERROR(#REF!-M1270,"")</f>
        <v/>
      </c>
      <c r="DO1270" s="186" t="e">
        <f>IF(#REF!&gt;AQ1270,0,1)</f>
        <v>#REF!</v>
      </c>
      <c r="DP1270" s="186">
        <f t="shared" si="233"/>
        <v>1</v>
      </c>
      <c r="DQ1270" s="186">
        <f t="shared" si="234"/>
        <v>1</v>
      </c>
    </row>
    <row r="1271" spans="1:121" ht="20.25" hidden="1" customHeight="1" x14ac:dyDescent="0.2">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21"/>
        <v/>
      </c>
      <c r="AO1271" s="271" t="str">
        <f t="shared" si="222"/>
        <v/>
      </c>
      <c r="AP1271" s="218"/>
      <c r="AQ1271" s="219"/>
      <c r="AR1271" s="217" t="str">
        <f t="shared" si="223"/>
        <v/>
      </c>
      <c r="AS1271" s="217" t="str">
        <f t="shared" si="224"/>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217"/>
      <c r="CA1271" s="217"/>
      <c r="CB1271" s="217"/>
      <c r="CC1271" s="217"/>
      <c r="CD1271" s="217"/>
      <c r="CE1271" s="217"/>
      <c r="CF1271" s="186"/>
      <c r="CG1271" s="186" t="str">
        <f t="shared" si="225"/>
        <v/>
      </c>
      <c r="CH1271" s="101"/>
      <c r="CI1271" s="101"/>
      <c r="CJ1271" s="101"/>
      <c r="CK1271" s="101"/>
      <c r="CL1271" s="101"/>
      <c r="CM1271" s="101"/>
      <c r="CN1271" s="101"/>
      <c r="CO1271" s="101"/>
      <c r="CP1271" s="220" t="str">
        <f>IFERROR(ROUND((SUM(#REF!)),0),"")</f>
        <v/>
      </c>
      <c r="CQ1271" s="216"/>
      <c r="CR1271" s="222"/>
      <c r="CS1271" s="198"/>
      <c r="CT1271" s="198"/>
      <c r="CU1271" s="198"/>
      <c r="CV1271" s="198"/>
      <c r="CW1271" s="222"/>
      <c r="CX1271" s="272"/>
      <c r="CY1271" s="272"/>
      <c r="CZ1271" s="272"/>
      <c r="DA1271" s="272"/>
      <c r="DB1271" s="272"/>
      <c r="DC1271" s="272"/>
      <c r="DD1271" s="230" t="str">
        <f t="shared" si="226"/>
        <v/>
      </c>
      <c r="DE1271" s="273">
        <f t="shared" si="227"/>
        <v>0</v>
      </c>
      <c r="DF1271" s="14">
        <f t="shared" si="228"/>
        <v>0</v>
      </c>
      <c r="DG1271" s="148" t="str">
        <f t="shared" si="229"/>
        <v/>
      </c>
      <c r="DH1271" s="148" t="str">
        <f t="shared" si="230"/>
        <v/>
      </c>
      <c r="DI1271" s="273" t="str">
        <f t="shared" si="231"/>
        <v/>
      </c>
      <c r="DJ1271" s="264" t="str">
        <f t="shared" si="232"/>
        <v/>
      </c>
      <c r="DK1271" s="195"/>
      <c r="DL1271" s="14" t="str">
        <f>IFERROR(#REF!-AP1271,"")</f>
        <v/>
      </c>
      <c r="DM1271" s="195"/>
      <c r="DN1271" s="274" t="str">
        <f>IFERROR(#REF!-M1271,"")</f>
        <v/>
      </c>
      <c r="DO1271" s="186" t="e">
        <f>IF(#REF!&gt;AQ1271,0,1)</f>
        <v>#REF!</v>
      </c>
      <c r="DP1271" s="186">
        <f t="shared" si="233"/>
        <v>1</v>
      </c>
      <c r="DQ1271" s="186">
        <f t="shared" si="234"/>
        <v>1</v>
      </c>
    </row>
    <row r="1272" spans="1:121" ht="20.25" hidden="1" customHeight="1" x14ac:dyDescent="0.2">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ref="AN1272:AN1335" si="235">IFERROR(ROUND(AVERAGE(P1272:T1272,AB1272:AF1272),0),"")</f>
        <v/>
      </c>
      <c r="AO1272" s="271" t="str">
        <f t="shared" ref="AO1272:AO1335" si="236">IFERROR(ROUND(AVERAGE(U1272:Y1272,AG1272:AK1272),0),"")</f>
        <v/>
      </c>
      <c r="AP1272" s="218"/>
      <c r="AQ1272" s="219"/>
      <c r="AR1272" s="217" t="str">
        <f t="shared" ref="AR1272:AR1335" si="237">IFERROR(ROUND((3600/AS1272*K1272),0),"")</f>
        <v/>
      </c>
      <c r="AS1272" s="217" t="str">
        <f t="shared" ref="AS1272:AS1335" si="238">IFERROR(ROUND(AVERAGE(Z1272:AA1272,AL1272:AM1272),0),"")</f>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217"/>
      <c r="CA1272" s="217"/>
      <c r="CB1272" s="217"/>
      <c r="CC1272" s="217"/>
      <c r="CD1272" s="217"/>
      <c r="CE1272" s="217"/>
      <c r="CF1272" s="186"/>
      <c r="CG1272" s="186" t="str">
        <f t="shared" ref="CG1272:CG1335" si="239">IFERROR(ROUND(STDEV(AO1272,M1272),1),"")</f>
        <v/>
      </c>
      <c r="CH1272" s="101"/>
      <c r="CI1272" s="101"/>
      <c r="CJ1272" s="101"/>
      <c r="CK1272" s="101"/>
      <c r="CL1272" s="101"/>
      <c r="CM1272" s="101"/>
      <c r="CN1272" s="101"/>
      <c r="CO1272" s="101"/>
      <c r="CP1272" s="220" t="str">
        <f>IFERROR(ROUND((SUM(#REF!)),0),"")</f>
        <v/>
      </c>
      <c r="CQ1272" s="216"/>
      <c r="CR1272" s="222"/>
      <c r="CS1272" s="198"/>
      <c r="CT1272" s="198"/>
      <c r="CU1272" s="198"/>
      <c r="CV1272" s="198"/>
      <c r="CW1272" s="222"/>
      <c r="CX1272" s="272"/>
      <c r="CY1272" s="272"/>
      <c r="CZ1272" s="272"/>
      <c r="DA1272" s="272"/>
      <c r="DB1272" s="272"/>
      <c r="DC1272" s="272"/>
      <c r="DD1272" s="230" t="str">
        <f t="shared" si="226"/>
        <v/>
      </c>
      <c r="DE1272" s="273">
        <f t="shared" si="227"/>
        <v>0</v>
      </c>
      <c r="DF1272" s="14">
        <f t="shared" si="228"/>
        <v>0</v>
      </c>
      <c r="DG1272" s="148" t="str">
        <f t="shared" si="229"/>
        <v/>
      </c>
      <c r="DH1272" s="148" t="str">
        <f t="shared" si="230"/>
        <v/>
      </c>
      <c r="DI1272" s="273" t="str">
        <f t="shared" si="231"/>
        <v/>
      </c>
      <c r="DJ1272" s="264" t="str">
        <f t="shared" si="232"/>
        <v/>
      </c>
      <c r="DK1272" s="195"/>
      <c r="DL1272" s="14" t="str">
        <f>IFERROR(#REF!-AP1272,"")</f>
        <v/>
      </c>
      <c r="DM1272" s="195"/>
      <c r="DN1272" s="274" t="str">
        <f>IFERROR(#REF!-M1272,"")</f>
        <v/>
      </c>
      <c r="DO1272" s="186" t="e">
        <f>IF(#REF!&gt;AQ1272,0,1)</f>
        <v>#REF!</v>
      </c>
      <c r="DP1272" s="186">
        <f t="shared" si="233"/>
        <v>1</v>
      </c>
      <c r="DQ1272" s="186">
        <f t="shared" si="234"/>
        <v>1</v>
      </c>
    </row>
    <row r="1273" spans="1:121" ht="20.25" hidden="1" customHeight="1" x14ac:dyDescent="0.2">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35"/>
        <v/>
      </c>
      <c r="AO1273" s="271" t="str">
        <f t="shared" si="236"/>
        <v/>
      </c>
      <c r="AP1273" s="218"/>
      <c r="AQ1273" s="219"/>
      <c r="AR1273" s="217" t="str">
        <f t="shared" si="237"/>
        <v/>
      </c>
      <c r="AS1273" s="217" t="str">
        <f t="shared" si="238"/>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217"/>
      <c r="CA1273" s="217"/>
      <c r="CB1273" s="217"/>
      <c r="CC1273" s="217"/>
      <c r="CD1273" s="217"/>
      <c r="CE1273" s="217"/>
      <c r="CF1273" s="186"/>
      <c r="CG1273" s="186" t="str">
        <f t="shared" si="239"/>
        <v/>
      </c>
      <c r="CH1273" s="101"/>
      <c r="CI1273" s="101"/>
      <c r="CJ1273" s="101"/>
      <c r="CK1273" s="101"/>
      <c r="CL1273" s="101"/>
      <c r="CM1273" s="101"/>
      <c r="CN1273" s="101"/>
      <c r="CO1273" s="101"/>
      <c r="CP1273" s="220" t="str">
        <f>IFERROR(ROUND((SUM(#REF!)),0),"")</f>
        <v/>
      </c>
      <c r="CQ1273" s="216"/>
      <c r="CR1273" s="222"/>
      <c r="CS1273" s="198"/>
      <c r="CT1273" s="198"/>
      <c r="CU1273" s="198"/>
      <c r="CV1273" s="198"/>
      <c r="CW1273" s="222"/>
      <c r="CX1273" s="272"/>
      <c r="CY1273" s="272"/>
      <c r="CZ1273" s="272"/>
      <c r="DA1273" s="272"/>
      <c r="DB1273" s="272"/>
      <c r="DC1273" s="272"/>
      <c r="DD1273" s="230" t="str">
        <f t="shared" si="226"/>
        <v/>
      </c>
      <c r="DE1273" s="273">
        <f t="shared" si="227"/>
        <v>0</v>
      </c>
      <c r="DF1273" s="14">
        <f t="shared" si="228"/>
        <v>0</v>
      </c>
      <c r="DG1273" s="148" t="str">
        <f t="shared" si="229"/>
        <v/>
      </c>
      <c r="DH1273" s="148" t="str">
        <f t="shared" si="230"/>
        <v/>
      </c>
      <c r="DI1273" s="273" t="str">
        <f t="shared" si="231"/>
        <v/>
      </c>
      <c r="DJ1273" s="264" t="str">
        <f t="shared" si="232"/>
        <v/>
      </c>
      <c r="DK1273" s="195"/>
      <c r="DL1273" s="14" t="str">
        <f>IFERROR(#REF!-AP1273,"")</f>
        <v/>
      </c>
      <c r="DM1273" s="195"/>
      <c r="DN1273" s="274" t="str">
        <f>IFERROR(#REF!-M1273,"")</f>
        <v/>
      </c>
      <c r="DO1273" s="186" t="e">
        <f>IF(#REF!&gt;AQ1273,0,1)</f>
        <v>#REF!</v>
      </c>
      <c r="DP1273" s="186">
        <f t="shared" si="233"/>
        <v>1</v>
      </c>
      <c r="DQ1273" s="186">
        <f t="shared" si="234"/>
        <v>1</v>
      </c>
    </row>
    <row r="1274" spans="1:121" ht="20.25" hidden="1" customHeight="1" x14ac:dyDescent="0.2">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35"/>
        <v/>
      </c>
      <c r="AO1274" s="271" t="str">
        <f t="shared" si="236"/>
        <v/>
      </c>
      <c r="AP1274" s="218"/>
      <c r="AQ1274" s="219"/>
      <c r="AR1274" s="217" t="str">
        <f t="shared" si="237"/>
        <v/>
      </c>
      <c r="AS1274" s="217" t="str">
        <f t="shared" si="238"/>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217"/>
      <c r="CA1274" s="217"/>
      <c r="CB1274" s="217"/>
      <c r="CC1274" s="217"/>
      <c r="CD1274" s="217"/>
      <c r="CE1274" s="217"/>
      <c r="CF1274" s="186"/>
      <c r="CG1274" s="186" t="str">
        <f t="shared" si="239"/>
        <v/>
      </c>
      <c r="CH1274" s="101"/>
      <c r="CI1274" s="101"/>
      <c r="CJ1274" s="101"/>
      <c r="CK1274" s="101"/>
      <c r="CL1274" s="101"/>
      <c r="CM1274" s="101"/>
      <c r="CN1274" s="101"/>
      <c r="CO1274" s="101"/>
      <c r="CP1274" s="220" t="str">
        <f>IFERROR(ROUND((SUM(#REF!)),0),"")</f>
        <v/>
      </c>
      <c r="CQ1274" s="216"/>
      <c r="CR1274" s="222"/>
      <c r="CS1274" s="198"/>
      <c r="CT1274" s="198"/>
      <c r="CU1274" s="198"/>
      <c r="CV1274" s="198"/>
      <c r="CW1274" s="222"/>
      <c r="CX1274" s="272"/>
      <c r="CY1274" s="272"/>
      <c r="CZ1274" s="272"/>
      <c r="DA1274" s="272"/>
      <c r="DB1274" s="272"/>
      <c r="DC1274" s="272"/>
      <c r="DD1274" s="230" t="str">
        <f t="shared" si="226"/>
        <v/>
      </c>
      <c r="DE1274" s="273">
        <f t="shared" si="227"/>
        <v>0</v>
      </c>
      <c r="DF1274" s="14">
        <f t="shared" si="228"/>
        <v>0</v>
      </c>
      <c r="DG1274" s="148" t="str">
        <f t="shared" si="229"/>
        <v/>
      </c>
      <c r="DH1274" s="148" t="str">
        <f t="shared" si="230"/>
        <v/>
      </c>
      <c r="DI1274" s="273" t="str">
        <f t="shared" si="231"/>
        <v/>
      </c>
      <c r="DJ1274" s="264" t="str">
        <f t="shared" si="232"/>
        <v/>
      </c>
      <c r="DK1274" s="195"/>
      <c r="DL1274" s="14" t="str">
        <f>IFERROR(#REF!-AP1274,"")</f>
        <v/>
      </c>
      <c r="DM1274" s="195"/>
      <c r="DN1274" s="274" t="str">
        <f>IFERROR(#REF!-M1274,"")</f>
        <v/>
      </c>
      <c r="DO1274" s="186" t="e">
        <f>IF(#REF!&gt;AQ1274,0,1)</f>
        <v>#REF!</v>
      </c>
      <c r="DP1274" s="186">
        <f t="shared" si="233"/>
        <v>1</v>
      </c>
      <c r="DQ1274" s="186">
        <f t="shared" si="234"/>
        <v>1</v>
      </c>
    </row>
    <row r="1275" spans="1:121" ht="20.25" hidden="1" customHeight="1" x14ac:dyDescent="0.2">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35"/>
        <v/>
      </c>
      <c r="AO1275" s="271" t="str">
        <f t="shared" si="236"/>
        <v/>
      </c>
      <c r="AP1275" s="218"/>
      <c r="AQ1275" s="219"/>
      <c r="AR1275" s="217" t="str">
        <f t="shared" si="237"/>
        <v/>
      </c>
      <c r="AS1275" s="217" t="str">
        <f t="shared" si="238"/>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217"/>
      <c r="CA1275" s="217"/>
      <c r="CB1275" s="217"/>
      <c r="CC1275" s="217"/>
      <c r="CD1275" s="217"/>
      <c r="CE1275" s="217"/>
      <c r="CF1275" s="186"/>
      <c r="CG1275" s="186" t="str">
        <f t="shared" si="239"/>
        <v/>
      </c>
      <c r="CH1275" s="101"/>
      <c r="CI1275" s="101"/>
      <c r="CJ1275" s="101"/>
      <c r="CK1275" s="101"/>
      <c r="CL1275" s="101"/>
      <c r="CM1275" s="101"/>
      <c r="CN1275" s="101"/>
      <c r="CO1275" s="101"/>
      <c r="CP1275" s="220" t="str">
        <f>IFERROR(ROUND((SUM(#REF!)),0),"")</f>
        <v/>
      </c>
      <c r="CQ1275" s="216"/>
      <c r="CR1275" s="222"/>
      <c r="CS1275" s="198"/>
      <c r="CT1275" s="198"/>
      <c r="CU1275" s="198"/>
      <c r="CV1275" s="198"/>
      <c r="CW1275" s="222"/>
      <c r="CX1275" s="272"/>
      <c r="CY1275" s="272"/>
      <c r="CZ1275" s="272"/>
      <c r="DA1275" s="272"/>
      <c r="DB1275" s="272"/>
      <c r="DC1275" s="272"/>
      <c r="DD1275" s="230" t="str">
        <f t="shared" si="226"/>
        <v/>
      </c>
      <c r="DE1275" s="273">
        <f t="shared" si="227"/>
        <v>0</v>
      </c>
      <c r="DF1275" s="14">
        <f t="shared" si="228"/>
        <v>0</v>
      </c>
      <c r="DG1275" s="148" t="str">
        <f t="shared" si="229"/>
        <v/>
      </c>
      <c r="DH1275" s="148" t="str">
        <f t="shared" si="230"/>
        <v/>
      </c>
      <c r="DI1275" s="273" t="str">
        <f t="shared" si="231"/>
        <v/>
      </c>
      <c r="DJ1275" s="264" t="str">
        <f t="shared" si="232"/>
        <v/>
      </c>
      <c r="DK1275" s="195"/>
      <c r="DL1275" s="14" t="str">
        <f>IFERROR(#REF!-AP1275,"")</f>
        <v/>
      </c>
      <c r="DM1275" s="195"/>
      <c r="DN1275" s="274" t="str">
        <f>IFERROR(#REF!-M1275,"")</f>
        <v/>
      </c>
      <c r="DO1275" s="186" t="e">
        <f>IF(#REF!&gt;AQ1275,0,1)</f>
        <v>#REF!</v>
      </c>
      <c r="DP1275" s="186">
        <f t="shared" si="233"/>
        <v>1</v>
      </c>
      <c r="DQ1275" s="186">
        <f t="shared" si="234"/>
        <v>1</v>
      </c>
    </row>
    <row r="1276" spans="1:121" ht="20.25" hidden="1" customHeight="1" x14ac:dyDescent="0.2">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35"/>
        <v/>
      </c>
      <c r="AO1276" s="271" t="str">
        <f t="shared" si="236"/>
        <v/>
      </c>
      <c r="AP1276" s="218"/>
      <c r="AQ1276" s="219"/>
      <c r="AR1276" s="217" t="str">
        <f t="shared" si="237"/>
        <v/>
      </c>
      <c r="AS1276" s="217" t="str">
        <f t="shared" si="238"/>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217"/>
      <c r="CA1276" s="217"/>
      <c r="CB1276" s="217"/>
      <c r="CC1276" s="217"/>
      <c r="CD1276" s="217"/>
      <c r="CE1276" s="217"/>
      <c r="CF1276" s="186"/>
      <c r="CG1276" s="186" t="str">
        <f t="shared" si="239"/>
        <v/>
      </c>
      <c r="CH1276" s="101"/>
      <c r="CI1276" s="101"/>
      <c r="CJ1276" s="101"/>
      <c r="CK1276" s="101"/>
      <c r="CL1276" s="101"/>
      <c r="CM1276" s="101"/>
      <c r="CN1276" s="101"/>
      <c r="CO1276" s="101"/>
      <c r="CP1276" s="220" t="str">
        <f>IFERROR(ROUND((SUM(#REF!)),0),"")</f>
        <v/>
      </c>
      <c r="CQ1276" s="216"/>
      <c r="CR1276" s="222"/>
      <c r="CS1276" s="198"/>
      <c r="CT1276" s="198"/>
      <c r="CU1276" s="198"/>
      <c r="CV1276" s="198"/>
      <c r="CW1276" s="222"/>
      <c r="CX1276" s="272"/>
      <c r="CY1276" s="272"/>
      <c r="CZ1276" s="272"/>
      <c r="DA1276" s="272"/>
      <c r="DB1276" s="272"/>
      <c r="DC1276" s="272"/>
      <c r="DD1276" s="230" t="str">
        <f t="shared" si="226"/>
        <v/>
      </c>
      <c r="DE1276" s="273">
        <f t="shared" si="227"/>
        <v>0</v>
      </c>
      <c r="DF1276" s="14">
        <f t="shared" si="228"/>
        <v>0</v>
      </c>
      <c r="DG1276" s="148" t="str">
        <f t="shared" si="229"/>
        <v/>
      </c>
      <c r="DH1276" s="148" t="str">
        <f t="shared" si="230"/>
        <v/>
      </c>
      <c r="DI1276" s="273" t="str">
        <f t="shared" si="231"/>
        <v/>
      </c>
      <c r="DJ1276" s="264" t="str">
        <f t="shared" si="232"/>
        <v/>
      </c>
      <c r="DK1276" s="195"/>
      <c r="DL1276" s="14" t="str">
        <f>IFERROR(#REF!-AP1276,"")</f>
        <v/>
      </c>
      <c r="DM1276" s="195"/>
      <c r="DN1276" s="274" t="str">
        <f>IFERROR(#REF!-M1276,"")</f>
        <v/>
      </c>
      <c r="DO1276" s="186" t="e">
        <f>IF(#REF!&gt;AQ1276,0,1)</f>
        <v>#REF!</v>
      </c>
      <c r="DP1276" s="186">
        <f t="shared" si="233"/>
        <v>1</v>
      </c>
      <c r="DQ1276" s="186">
        <f t="shared" si="234"/>
        <v>1</v>
      </c>
    </row>
    <row r="1277" spans="1:121" ht="20.25" hidden="1" customHeight="1" x14ac:dyDescent="0.2">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35"/>
        <v/>
      </c>
      <c r="AO1277" s="271" t="str">
        <f t="shared" si="236"/>
        <v/>
      </c>
      <c r="AP1277" s="218"/>
      <c r="AQ1277" s="219"/>
      <c r="AR1277" s="217" t="str">
        <f t="shared" si="237"/>
        <v/>
      </c>
      <c r="AS1277" s="217" t="str">
        <f t="shared" si="238"/>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217"/>
      <c r="CA1277" s="217"/>
      <c r="CB1277" s="217"/>
      <c r="CC1277" s="217"/>
      <c r="CD1277" s="217"/>
      <c r="CE1277" s="217"/>
      <c r="CF1277" s="186"/>
      <c r="CG1277" s="186" t="str">
        <f t="shared" si="239"/>
        <v/>
      </c>
      <c r="CH1277" s="101"/>
      <c r="CI1277" s="101"/>
      <c r="CJ1277" s="101"/>
      <c r="CK1277" s="101"/>
      <c r="CL1277" s="101"/>
      <c r="CM1277" s="101"/>
      <c r="CN1277" s="101"/>
      <c r="CO1277" s="101"/>
      <c r="CP1277" s="220" t="str">
        <f>IFERROR(ROUND((SUM(#REF!)),0),"")</f>
        <v/>
      </c>
      <c r="CQ1277" s="216"/>
      <c r="CR1277" s="222"/>
      <c r="CS1277" s="198"/>
      <c r="CT1277" s="198"/>
      <c r="CU1277" s="198"/>
      <c r="CV1277" s="198"/>
      <c r="CW1277" s="222"/>
      <c r="CX1277" s="272"/>
      <c r="CY1277" s="272"/>
      <c r="CZ1277" s="272"/>
      <c r="DA1277" s="272"/>
      <c r="DB1277" s="272"/>
      <c r="DC1277" s="272"/>
      <c r="DD1277" s="230" t="str">
        <f t="shared" si="226"/>
        <v/>
      </c>
      <c r="DE1277" s="273">
        <f t="shared" si="227"/>
        <v>0</v>
      </c>
      <c r="DF1277" s="14">
        <f t="shared" si="228"/>
        <v>0</v>
      </c>
      <c r="DG1277" s="148" t="str">
        <f t="shared" si="229"/>
        <v/>
      </c>
      <c r="DH1277" s="148" t="str">
        <f t="shared" si="230"/>
        <v/>
      </c>
      <c r="DI1277" s="273" t="str">
        <f t="shared" si="231"/>
        <v/>
      </c>
      <c r="DJ1277" s="264" t="str">
        <f t="shared" si="232"/>
        <v/>
      </c>
      <c r="DK1277" s="195"/>
      <c r="DL1277" s="14" t="str">
        <f>IFERROR(#REF!-AP1277,"")</f>
        <v/>
      </c>
      <c r="DM1277" s="195"/>
      <c r="DN1277" s="274" t="str">
        <f>IFERROR(#REF!-M1277,"")</f>
        <v/>
      </c>
      <c r="DO1277" s="186" t="e">
        <f>IF(#REF!&gt;AQ1277,0,1)</f>
        <v>#REF!</v>
      </c>
      <c r="DP1277" s="186">
        <f t="shared" si="233"/>
        <v>1</v>
      </c>
      <c r="DQ1277" s="186">
        <f t="shared" si="234"/>
        <v>1</v>
      </c>
    </row>
    <row r="1278" spans="1:121" ht="20.25" hidden="1" customHeight="1" x14ac:dyDescent="0.2">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35"/>
        <v/>
      </c>
      <c r="AO1278" s="271" t="str">
        <f t="shared" si="236"/>
        <v/>
      </c>
      <c r="AP1278" s="218"/>
      <c r="AQ1278" s="219"/>
      <c r="AR1278" s="217" t="str">
        <f t="shared" si="237"/>
        <v/>
      </c>
      <c r="AS1278" s="217" t="str">
        <f t="shared" si="238"/>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217"/>
      <c r="CA1278" s="217"/>
      <c r="CB1278" s="217"/>
      <c r="CC1278" s="217"/>
      <c r="CD1278" s="217"/>
      <c r="CE1278" s="217"/>
      <c r="CF1278" s="186"/>
      <c r="CG1278" s="186" t="str">
        <f t="shared" si="239"/>
        <v/>
      </c>
      <c r="CH1278" s="101"/>
      <c r="CI1278" s="101"/>
      <c r="CJ1278" s="101"/>
      <c r="CK1278" s="101"/>
      <c r="CL1278" s="101"/>
      <c r="CM1278" s="101"/>
      <c r="CN1278" s="101"/>
      <c r="CO1278" s="101"/>
      <c r="CP1278" s="220" t="str">
        <f>IFERROR(ROUND((SUM(#REF!)),0),"")</f>
        <v/>
      </c>
      <c r="CQ1278" s="216"/>
      <c r="CR1278" s="222"/>
      <c r="CS1278" s="198"/>
      <c r="CT1278" s="198"/>
      <c r="CU1278" s="198"/>
      <c r="CV1278" s="198"/>
      <c r="CW1278" s="222"/>
      <c r="CX1278" s="272"/>
      <c r="CY1278" s="272"/>
      <c r="CZ1278" s="272"/>
      <c r="DA1278" s="272"/>
      <c r="DB1278" s="272"/>
      <c r="DC1278" s="272"/>
      <c r="DD1278" s="230" t="str">
        <f t="shared" si="226"/>
        <v/>
      </c>
      <c r="DE1278" s="273">
        <f t="shared" si="227"/>
        <v>0</v>
      </c>
      <c r="DF1278" s="14">
        <f t="shared" si="228"/>
        <v>0</v>
      </c>
      <c r="DG1278" s="148" t="str">
        <f t="shared" si="229"/>
        <v/>
      </c>
      <c r="DH1278" s="148" t="str">
        <f t="shared" si="230"/>
        <v/>
      </c>
      <c r="DI1278" s="273" t="str">
        <f t="shared" si="231"/>
        <v/>
      </c>
      <c r="DJ1278" s="264" t="str">
        <f t="shared" si="232"/>
        <v/>
      </c>
      <c r="DK1278" s="195"/>
      <c r="DL1278" s="14" t="str">
        <f>IFERROR(#REF!-AP1278,"")</f>
        <v/>
      </c>
      <c r="DM1278" s="195"/>
      <c r="DN1278" s="274" t="str">
        <f>IFERROR(#REF!-M1278,"")</f>
        <v/>
      </c>
      <c r="DO1278" s="186" t="e">
        <f>IF(#REF!&gt;AQ1278,0,1)</f>
        <v>#REF!</v>
      </c>
      <c r="DP1278" s="186">
        <f t="shared" si="233"/>
        <v>1</v>
      </c>
      <c r="DQ1278" s="186">
        <f t="shared" si="234"/>
        <v>1</v>
      </c>
    </row>
    <row r="1279" spans="1:121" ht="20.25" hidden="1" customHeight="1" x14ac:dyDescent="0.2">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35"/>
        <v/>
      </c>
      <c r="AO1279" s="271" t="str">
        <f t="shared" si="236"/>
        <v/>
      </c>
      <c r="AP1279" s="218"/>
      <c r="AQ1279" s="219"/>
      <c r="AR1279" s="217" t="str">
        <f t="shared" si="237"/>
        <v/>
      </c>
      <c r="AS1279" s="217" t="str">
        <f t="shared" si="238"/>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217"/>
      <c r="CA1279" s="217"/>
      <c r="CB1279" s="217"/>
      <c r="CC1279" s="217"/>
      <c r="CD1279" s="217"/>
      <c r="CE1279" s="217"/>
      <c r="CF1279" s="186"/>
      <c r="CG1279" s="186" t="str">
        <f t="shared" si="239"/>
        <v/>
      </c>
      <c r="CH1279" s="101"/>
      <c r="CI1279" s="101"/>
      <c r="CJ1279" s="101"/>
      <c r="CK1279" s="101"/>
      <c r="CL1279" s="101"/>
      <c r="CM1279" s="101"/>
      <c r="CN1279" s="101"/>
      <c r="CO1279" s="101"/>
      <c r="CP1279" s="220" t="str">
        <f>IFERROR(ROUND((SUM(#REF!)),0),"")</f>
        <v/>
      </c>
      <c r="CQ1279" s="216"/>
      <c r="CR1279" s="222"/>
      <c r="CS1279" s="198"/>
      <c r="CT1279" s="198"/>
      <c r="CU1279" s="198"/>
      <c r="CV1279" s="198"/>
      <c r="CW1279" s="222"/>
      <c r="CX1279" s="272"/>
      <c r="CY1279" s="272"/>
      <c r="CZ1279" s="272"/>
      <c r="DA1279" s="272"/>
      <c r="DB1279" s="272"/>
      <c r="DC1279" s="272"/>
      <c r="DD1279" s="230" t="str">
        <f t="shared" si="226"/>
        <v/>
      </c>
      <c r="DE1279" s="273">
        <f t="shared" si="227"/>
        <v>0</v>
      </c>
      <c r="DF1279" s="14">
        <f t="shared" si="228"/>
        <v>0</v>
      </c>
      <c r="DG1279" s="148" t="str">
        <f t="shared" si="229"/>
        <v/>
      </c>
      <c r="DH1279" s="148" t="str">
        <f t="shared" si="230"/>
        <v/>
      </c>
      <c r="DI1279" s="273" t="str">
        <f t="shared" si="231"/>
        <v/>
      </c>
      <c r="DJ1279" s="264" t="str">
        <f t="shared" si="232"/>
        <v/>
      </c>
      <c r="DK1279" s="195"/>
      <c r="DL1279" s="14" t="str">
        <f>IFERROR(#REF!-AP1279,"")</f>
        <v/>
      </c>
      <c r="DM1279" s="195"/>
      <c r="DN1279" s="274" t="str">
        <f>IFERROR(#REF!-M1279,"")</f>
        <v/>
      </c>
      <c r="DO1279" s="186" t="e">
        <f>IF(#REF!&gt;AQ1279,0,1)</f>
        <v>#REF!</v>
      </c>
      <c r="DP1279" s="186">
        <f t="shared" si="233"/>
        <v>1</v>
      </c>
      <c r="DQ1279" s="186">
        <f t="shared" si="234"/>
        <v>1</v>
      </c>
    </row>
    <row r="1280" spans="1:121" ht="20.25" hidden="1" customHeight="1" x14ac:dyDescent="0.2">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35"/>
        <v/>
      </c>
      <c r="AO1280" s="271" t="str">
        <f t="shared" si="236"/>
        <v/>
      </c>
      <c r="AP1280" s="218"/>
      <c r="AQ1280" s="219"/>
      <c r="AR1280" s="217" t="str">
        <f t="shared" si="237"/>
        <v/>
      </c>
      <c r="AS1280" s="217" t="str">
        <f t="shared" si="238"/>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217"/>
      <c r="CA1280" s="217"/>
      <c r="CB1280" s="217"/>
      <c r="CC1280" s="217"/>
      <c r="CD1280" s="217"/>
      <c r="CE1280" s="217"/>
      <c r="CF1280" s="186"/>
      <c r="CG1280" s="186" t="str">
        <f t="shared" si="239"/>
        <v/>
      </c>
      <c r="CH1280" s="101"/>
      <c r="CI1280" s="101"/>
      <c r="CJ1280" s="101"/>
      <c r="CK1280" s="101"/>
      <c r="CL1280" s="101"/>
      <c r="CM1280" s="101"/>
      <c r="CN1280" s="101"/>
      <c r="CO1280" s="101"/>
      <c r="CP1280" s="220" t="str">
        <f>IFERROR(ROUND((SUM(#REF!)),0),"")</f>
        <v/>
      </c>
      <c r="CQ1280" s="216"/>
      <c r="CR1280" s="222"/>
      <c r="CS1280" s="198"/>
      <c r="CT1280" s="198"/>
      <c r="CU1280" s="198"/>
      <c r="CV1280" s="198"/>
      <c r="CW1280" s="222"/>
      <c r="CX1280" s="272"/>
      <c r="CY1280" s="272"/>
      <c r="CZ1280" s="272"/>
      <c r="DA1280" s="272"/>
      <c r="DB1280" s="272"/>
      <c r="DC1280" s="272"/>
      <c r="DD1280" s="230" t="str">
        <f t="shared" si="226"/>
        <v/>
      </c>
      <c r="DE1280" s="273">
        <f t="shared" si="227"/>
        <v>0</v>
      </c>
      <c r="DF1280" s="14">
        <f t="shared" si="228"/>
        <v>0</v>
      </c>
      <c r="DG1280" s="148" t="str">
        <f t="shared" si="229"/>
        <v/>
      </c>
      <c r="DH1280" s="148" t="str">
        <f t="shared" si="230"/>
        <v/>
      </c>
      <c r="DI1280" s="273" t="str">
        <f t="shared" si="231"/>
        <v/>
      </c>
      <c r="DJ1280" s="264" t="str">
        <f t="shared" si="232"/>
        <v/>
      </c>
      <c r="DK1280" s="195"/>
      <c r="DL1280" s="14" t="str">
        <f>IFERROR(#REF!-AP1280,"")</f>
        <v/>
      </c>
      <c r="DM1280" s="195"/>
      <c r="DN1280" s="274" t="str">
        <f>IFERROR(#REF!-M1280,"")</f>
        <v/>
      </c>
      <c r="DO1280" s="186" t="e">
        <f>IF(#REF!&gt;AQ1280,0,1)</f>
        <v>#REF!</v>
      </c>
      <c r="DP1280" s="186">
        <f t="shared" si="233"/>
        <v>1</v>
      </c>
      <c r="DQ1280" s="186">
        <f t="shared" si="234"/>
        <v>1</v>
      </c>
    </row>
    <row r="1281" spans="1:121" ht="20.25" hidden="1" customHeight="1" x14ac:dyDescent="0.2">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35"/>
        <v/>
      </c>
      <c r="AO1281" s="271" t="str">
        <f t="shared" si="236"/>
        <v/>
      </c>
      <c r="AP1281" s="218"/>
      <c r="AQ1281" s="219"/>
      <c r="AR1281" s="217" t="str">
        <f t="shared" si="237"/>
        <v/>
      </c>
      <c r="AS1281" s="217" t="str">
        <f t="shared" si="238"/>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217"/>
      <c r="CA1281" s="217"/>
      <c r="CB1281" s="217"/>
      <c r="CC1281" s="217"/>
      <c r="CD1281" s="217"/>
      <c r="CE1281" s="217"/>
      <c r="CF1281" s="186"/>
      <c r="CG1281" s="186" t="str">
        <f t="shared" si="239"/>
        <v/>
      </c>
      <c r="CH1281" s="101"/>
      <c r="CI1281" s="101"/>
      <c r="CJ1281" s="101"/>
      <c r="CK1281" s="101"/>
      <c r="CL1281" s="101"/>
      <c r="CM1281" s="101"/>
      <c r="CN1281" s="101"/>
      <c r="CO1281" s="101"/>
      <c r="CP1281" s="220" t="str">
        <f>IFERROR(ROUND((SUM(#REF!)),0),"")</f>
        <v/>
      </c>
      <c r="CQ1281" s="216"/>
      <c r="CR1281" s="222"/>
      <c r="CS1281" s="198"/>
      <c r="CT1281" s="198"/>
      <c r="CU1281" s="198"/>
      <c r="CV1281" s="198"/>
      <c r="CW1281" s="222"/>
      <c r="CX1281" s="272"/>
      <c r="CY1281" s="272"/>
      <c r="CZ1281" s="272"/>
      <c r="DA1281" s="272"/>
      <c r="DB1281" s="272"/>
      <c r="DC1281" s="272"/>
      <c r="DD1281" s="230" t="str">
        <f t="shared" si="226"/>
        <v/>
      </c>
      <c r="DE1281" s="273">
        <f t="shared" si="227"/>
        <v>0</v>
      </c>
      <c r="DF1281" s="14">
        <f t="shared" si="228"/>
        <v>0</v>
      </c>
      <c r="DG1281" s="148" t="str">
        <f t="shared" si="229"/>
        <v/>
      </c>
      <c r="DH1281" s="148" t="str">
        <f t="shared" si="230"/>
        <v/>
      </c>
      <c r="DI1281" s="273" t="str">
        <f t="shared" si="231"/>
        <v/>
      </c>
      <c r="DJ1281" s="264" t="str">
        <f t="shared" si="232"/>
        <v/>
      </c>
      <c r="DK1281" s="195"/>
      <c r="DL1281" s="14" t="str">
        <f>IFERROR(#REF!-AP1281,"")</f>
        <v/>
      </c>
      <c r="DM1281" s="195"/>
      <c r="DN1281" s="274" t="str">
        <f>IFERROR(#REF!-M1281,"")</f>
        <v/>
      </c>
      <c r="DO1281" s="186" t="e">
        <f>IF(#REF!&gt;AQ1281,0,1)</f>
        <v>#REF!</v>
      </c>
      <c r="DP1281" s="186">
        <f t="shared" si="233"/>
        <v>1</v>
      </c>
      <c r="DQ1281" s="186">
        <f t="shared" si="234"/>
        <v>1</v>
      </c>
    </row>
    <row r="1282" spans="1:121" ht="20.25" hidden="1" customHeight="1" x14ac:dyDescent="0.2">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35"/>
        <v/>
      </c>
      <c r="AO1282" s="271" t="str">
        <f t="shared" si="236"/>
        <v/>
      </c>
      <c r="AP1282" s="218"/>
      <c r="AQ1282" s="219"/>
      <c r="AR1282" s="217" t="str">
        <f t="shared" si="237"/>
        <v/>
      </c>
      <c r="AS1282" s="217" t="str">
        <f t="shared" si="238"/>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217"/>
      <c r="CA1282" s="217"/>
      <c r="CB1282" s="217"/>
      <c r="CC1282" s="217"/>
      <c r="CD1282" s="217"/>
      <c r="CE1282" s="217"/>
      <c r="CF1282" s="186"/>
      <c r="CG1282" s="186" t="str">
        <f t="shared" si="239"/>
        <v/>
      </c>
      <c r="CH1282" s="101"/>
      <c r="CI1282" s="101"/>
      <c r="CJ1282" s="101"/>
      <c r="CK1282" s="101"/>
      <c r="CL1282" s="101"/>
      <c r="CM1282" s="101"/>
      <c r="CN1282" s="101"/>
      <c r="CO1282" s="101"/>
      <c r="CP1282" s="220" t="str">
        <f>IFERROR(ROUND((SUM(#REF!)),0),"")</f>
        <v/>
      </c>
      <c r="CQ1282" s="216"/>
      <c r="CR1282" s="222"/>
      <c r="CS1282" s="198"/>
      <c r="CT1282" s="198"/>
      <c r="CU1282" s="198"/>
      <c r="CV1282" s="198"/>
      <c r="CW1282" s="222"/>
      <c r="CX1282" s="272"/>
      <c r="CY1282" s="272"/>
      <c r="CZ1282" s="272"/>
      <c r="DA1282" s="272"/>
      <c r="DB1282" s="272"/>
      <c r="DC1282" s="272"/>
      <c r="DD1282" s="230" t="str">
        <f t="shared" si="226"/>
        <v/>
      </c>
      <c r="DE1282" s="273">
        <f t="shared" si="227"/>
        <v>0</v>
      </c>
      <c r="DF1282" s="14">
        <f t="shared" si="228"/>
        <v>0</v>
      </c>
      <c r="DG1282" s="148" t="str">
        <f t="shared" si="229"/>
        <v/>
      </c>
      <c r="DH1282" s="148" t="str">
        <f t="shared" si="230"/>
        <v/>
      </c>
      <c r="DI1282" s="273" t="str">
        <f t="shared" si="231"/>
        <v/>
      </c>
      <c r="DJ1282" s="264" t="str">
        <f t="shared" si="232"/>
        <v/>
      </c>
      <c r="DK1282" s="195"/>
      <c r="DL1282" s="14" t="str">
        <f>IFERROR(#REF!-AP1282,"")</f>
        <v/>
      </c>
      <c r="DM1282" s="195"/>
      <c r="DN1282" s="274" t="str">
        <f>IFERROR(#REF!-M1282,"")</f>
        <v/>
      </c>
      <c r="DO1282" s="186" t="e">
        <f>IF(#REF!&gt;AQ1282,0,1)</f>
        <v>#REF!</v>
      </c>
      <c r="DP1282" s="186">
        <f t="shared" si="233"/>
        <v>1</v>
      </c>
      <c r="DQ1282" s="186">
        <f t="shared" si="234"/>
        <v>1</v>
      </c>
    </row>
    <row r="1283" spans="1:121" ht="20.25" hidden="1" customHeight="1" x14ac:dyDescent="0.2">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35"/>
        <v/>
      </c>
      <c r="AO1283" s="271" t="str">
        <f t="shared" si="236"/>
        <v/>
      </c>
      <c r="AP1283" s="218"/>
      <c r="AQ1283" s="219"/>
      <c r="AR1283" s="217" t="str">
        <f t="shared" si="237"/>
        <v/>
      </c>
      <c r="AS1283" s="217" t="str">
        <f t="shared" si="238"/>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217"/>
      <c r="CA1283" s="217"/>
      <c r="CB1283" s="217"/>
      <c r="CC1283" s="217"/>
      <c r="CD1283" s="217"/>
      <c r="CE1283" s="217"/>
      <c r="CF1283" s="186"/>
      <c r="CG1283" s="186" t="str">
        <f t="shared" si="239"/>
        <v/>
      </c>
      <c r="CH1283" s="101"/>
      <c r="CI1283" s="101"/>
      <c r="CJ1283" s="101"/>
      <c r="CK1283" s="101"/>
      <c r="CL1283" s="101"/>
      <c r="CM1283" s="101"/>
      <c r="CN1283" s="101"/>
      <c r="CO1283" s="101"/>
      <c r="CP1283" s="220" t="str">
        <f>IFERROR(ROUND((SUM(#REF!)),0),"")</f>
        <v/>
      </c>
      <c r="CQ1283" s="216"/>
      <c r="CR1283" s="222"/>
      <c r="CS1283" s="198"/>
      <c r="CT1283" s="198"/>
      <c r="CU1283" s="198"/>
      <c r="CV1283" s="198"/>
      <c r="CW1283" s="222"/>
      <c r="CX1283" s="272"/>
      <c r="CY1283" s="272"/>
      <c r="CZ1283" s="272"/>
      <c r="DA1283" s="272"/>
      <c r="DB1283" s="272"/>
      <c r="DC1283" s="272"/>
      <c r="DD1283" s="230" t="str">
        <f t="shared" si="226"/>
        <v/>
      </c>
      <c r="DE1283" s="273">
        <f t="shared" si="227"/>
        <v>0</v>
      </c>
      <c r="DF1283" s="14">
        <f t="shared" si="228"/>
        <v>0</v>
      </c>
      <c r="DG1283" s="148" t="str">
        <f t="shared" si="229"/>
        <v/>
      </c>
      <c r="DH1283" s="148" t="str">
        <f t="shared" si="230"/>
        <v/>
      </c>
      <c r="DI1283" s="273" t="str">
        <f t="shared" si="231"/>
        <v/>
      </c>
      <c r="DJ1283" s="264" t="str">
        <f t="shared" si="232"/>
        <v/>
      </c>
      <c r="DK1283" s="195"/>
      <c r="DL1283" s="14" t="str">
        <f>IFERROR(#REF!-AP1283,"")</f>
        <v/>
      </c>
      <c r="DM1283" s="195"/>
      <c r="DN1283" s="274" t="str">
        <f>IFERROR(#REF!-M1283,"")</f>
        <v/>
      </c>
      <c r="DO1283" s="186" t="e">
        <f>IF(#REF!&gt;AQ1283,0,1)</f>
        <v>#REF!</v>
      </c>
      <c r="DP1283" s="186">
        <f t="shared" si="233"/>
        <v>1</v>
      </c>
      <c r="DQ1283" s="186">
        <f t="shared" si="234"/>
        <v>1</v>
      </c>
    </row>
    <row r="1284" spans="1:121" ht="20.25" hidden="1" customHeight="1" x14ac:dyDescent="0.2">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si="235"/>
        <v/>
      </c>
      <c r="AO1284" s="271" t="str">
        <f t="shared" si="236"/>
        <v/>
      </c>
      <c r="AP1284" s="218"/>
      <c r="AQ1284" s="219"/>
      <c r="AR1284" s="217" t="str">
        <f t="shared" si="237"/>
        <v/>
      </c>
      <c r="AS1284" s="217" t="str">
        <f t="shared" si="238"/>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217"/>
      <c r="CA1284" s="217"/>
      <c r="CB1284" s="217"/>
      <c r="CC1284" s="217"/>
      <c r="CD1284" s="217"/>
      <c r="CE1284" s="217"/>
      <c r="CF1284" s="186"/>
      <c r="CG1284" s="186" t="str">
        <f t="shared" si="239"/>
        <v/>
      </c>
      <c r="CH1284" s="101"/>
      <c r="CI1284" s="101"/>
      <c r="CJ1284" s="101"/>
      <c r="CK1284" s="101"/>
      <c r="CL1284" s="101"/>
      <c r="CM1284" s="101"/>
      <c r="CN1284" s="101"/>
      <c r="CO1284" s="101"/>
      <c r="CP1284" s="220" t="str">
        <f>IFERROR(ROUND((SUM(#REF!)),0),"")</f>
        <v/>
      </c>
      <c r="CQ1284" s="216"/>
      <c r="CR1284" s="222"/>
      <c r="CS1284" s="198"/>
      <c r="CT1284" s="198"/>
      <c r="CU1284" s="198"/>
      <c r="CV1284" s="198"/>
      <c r="CW1284" s="222"/>
      <c r="CX1284" s="272"/>
      <c r="CY1284" s="272"/>
      <c r="CZ1284" s="272"/>
      <c r="DA1284" s="272"/>
      <c r="DB1284" s="272"/>
      <c r="DC1284" s="272"/>
      <c r="DD1284" s="230" t="str">
        <f t="shared" ref="DD1284:DD1347" si="240">IFERROR((AN1284-M1284)/M1284,"")</f>
        <v/>
      </c>
      <c r="DE1284" s="273">
        <f t="shared" ref="DE1284:DE1347" si="241">AV1284+BH1284</f>
        <v>0</v>
      </c>
      <c r="DF1284" s="14">
        <f t="shared" ref="DF1284:DF1347" si="242">SUM(BI1284:BQ1284,AW1284:BE1284)</f>
        <v>0</v>
      </c>
      <c r="DG1284" s="148" t="str">
        <f t="shared" ref="DG1284:DG1347" si="243">IFERROR(ROUND(DF1284/L1284,0),"")</f>
        <v/>
      </c>
      <c r="DH1284" s="148" t="str">
        <f t="shared" ref="DH1284:DH1347" si="244">IFERROR(ROUND(CP1284/AR1284,1),"")</f>
        <v/>
      </c>
      <c r="DI1284" s="273" t="str">
        <f t="shared" ref="DI1284:DI1347" si="245">IFERROR(DE1284+DG1284,"")</f>
        <v/>
      </c>
      <c r="DJ1284" s="264" t="str">
        <f t="shared" ref="DJ1284:DJ1347" si="246">IFERROR(DG1284/DI1284,"")</f>
        <v/>
      </c>
      <c r="DK1284" s="195"/>
      <c r="DL1284" s="14" t="str">
        <f>IFERROR(#REF!-AP1284,"")</f>
        <v/>
      </c>
      <c r="DM1284" s="195"/>
      <c r="DN1284" s="274" t="str">
        <f>IFERROR(#REF!-M1284,"")</f>
        <v/>
      </c>
      <c r="DO1284" s="186" t="e">
        <f>IF(#REF!&gt;AQ1284,0,1)</f>
        <v>#REF!</v>
      </c>
      <c r="DP1284" s="186">
        <f t="shared" ref="DP1284:DP1347" si="247">IF(AO1284&lt;N1284,0,1)</f>
        <v>1</v>
      </c>
      <c r="DQ1284" s="186">
        <f t="shared" ref="DQ1284:DQ1347" si="248">IF(AO1284&gt;O1284,0,1)</f>
        <v>1</v>
      </c>
    </row>
    <row r="1285" spans="1:121" ht="20.25" hidden="1" customHeight="1" x14ac:dyDescent="0.2">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35"/>
        <v/>
      </c>
      <c r="AO1285" s="271" t="str">
        <f t="shared" si="236"/>
        <v/>
      </c>
      <c r="AP1285" s="218"/>
      <c r="AQ1285" s="219"/>
      <c r="AR1285" s="217" t="str">
        <f t="shared" si="237"/>
        <v/>
      </c>
      <c r="AS1285" s="217" t="str">
        <f t="shared" si="238"/>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217"/>
      <c r="CA1285" s="217"/>
      <c r="CB1285" s="217"/>
      <c r="CC1285" s="217"/>
      <c r="CD1285" s="217"/>
      <c r="CE1285" s="217"/>
      <c r="CF1285" s="186"/>
      <c r="CG1285" s="186" t="str">
        <f t="shared" si="239"/>
        <v/>
      </c>
      <c r="CH1285" s="101"/>
      <c r="CI1285" s="101"/>
      <c r="CJ1285" s="101"/>
      <c r="CK1285" s="101"/>
      <c r="CL1285" s="101"/>
      <c r="CM1285" s="101"/>
      <c r="CN1285" s="101"/>
      <c r="CO1285" s="101"/>
      <c r="CP1285" s="220" t="str">
        <f>IFERROR(ROUND((SUM(#REF!)),0),"")</f>
        <v/>
      </c>
      <c r="CQ1285" s="216"/>
      <c r="CR1285" s="222"/>
      <c r="CS1285" s="198"/>
      <c r="CT1285" s="198"/>
      <c r="CU1285" s="198"/>
      <c r="CV1285" s="198"/>
      <c r="CW1285" s="222"/>
      <c r="CX1285" s="272"/>
      <c r="CY1285" s="272"/>
      <c r="CZ1285" s="272"/>
      <c r="DA1285" s="272"/>
      <c r="DB1285" s="272"/>
      <c r="DC1285" s="272"/>
      <c r="DD1285" s="230" t="str">
        <f t="shared" si="240"/>
        <v/>
      </c>
      <c r="DE1285" s="273">
        <f t="shared" si="241"/>
        <v>0</v>
      </c>
      <c r="DF1285" s="14">
        <f t="shared" si="242"/>
        <v>0</v>
      </c>
      <c r="DG1285" s="148" t="str">
        <f t="shared" si="243"/>
        <v/>
      </c>
      <c r="DH1285" s="148" t="str">
        <f t="shared" si="244"/>
        <v/>
      </c>
      <c r="DI1285" s="273" t="str">
        <f t="shared" si="245"/>
        <v/>
      </c>
      <c r="DJ1285" s="264" t="str">
        <f t="shared" si="246"/>
        <v/>
      </c>
      <c r="DK1285" s="195"/>
      <c r="DL1285" s="14" t="str">
        <f>IFERROR(#REF!-AP1285,"")</f>
        <v/>
      </c>
      <c r="DM1285" s="195"/>
      <c r="DN1285" s="274" t="str">
        <f>IFERROR(#REF!-M1285,"")</f>
        <v/>
      </c>
      <c r="DO1285" s="186" t="e">
        <f>IF(#REF!&gt;AQ1285,0,1)</f>
        <v>#REF!</v>
      </c>
      <c r="DP1285" s="186">
        <f t="shared" si="247"/>
        <v>1</v>
      </c>
      <c r="DQ1285" s="186">
        <f t="shared" si="248"/>
        <v>1</v>
      </c>
    </row>
    <row r="1286" spans="1:121" ht="20.25" hidden="1" customHeight="1" x14ac:dyDescent="0.2">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35"/>
        <v/>
      </c>
      <c r="AO1286" s="271" t="str">
        <f t="shared" si="236"/>
        <v/>
      </c>
      <c r="AP1286" s="218"/>
      <c r="AQ1286" s="219"/>
      <c r="AR1286" s="217" t="str">
        <f t="shared" si="237"/>
        <v/>
      </c>
      <c r="AS1286" s="217" t="str">
        <f t="shared" si="238"/>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217"/>
      <c r="CA1286" s="217"/>
      <c r="CB1286" s="217"/>
      <c r="CC1286" s="217"/>
      <c r="CD1286" s="217"/>
      <c r="CE1286" s="217"/>
      <c r="CF1286" s="186"/>
      <c r="CG1286" s="186" t="str">
        <f t="shared" si="239"/>
        <v/>
      </c>
      <c r="CH1286" s="101"/>
      <c r="CI1286" s="101"/>
      <c r="CJ1286" s="101"/>
      <c r="CK1286" s="101"/>
      <c r="CL1286" s="101"/>
      <c r="CM1286" s="101"/>
      <c r="CN1286" s="101"/>
      <c r="CO1286" s="101"/>
      <c r="CP1286" s="220" t="str">
        <f>IFERROR(ROUND((SUM(#REF!)),0),"")</f>
        <v/>
      </c>
      <c r="CQ1286" s="216"/>
      <c r="CR1286" s="222"/>
      <c r="CS1286" s="198"/>
      <c r="CT1286" s="198"/>
      <c r="CU1286" s="198"/>
      <c r="CV1286" s="198"/>
      <c r="CW1286" s="222"/>
      <c r="CX1286" s="272"/>
      <c r="CY1286" s="272"/>
      <c r="CZ1286" s="272"/>
      <c r="DA1286" s="272"/>
      <c r="DB1286" s="272"/>
      <c r="DC1286" s="272"/>
      <c r="DD1286" s="230" t="str">
        <f t="shared" si="240"/>
        <v/>
      </c>
      <c r="DE1286" s="273">
        <f t="shared" si="241"/>
        <v>0</v>
      </c>
      <c r="DF1286" s="14">
        <f t="shared" si="242"/>
        <v>0</v>
      </c>
      <c r="DG1286" s="148" t="str">
        <f t="shared" si="243"/>
        <v/>
      </c>
      <c r="DH1286" s="148" t="str">
        <f t="shared" si="244"/>
        <v/>
      </c>
      <c r="DI1286" s="273" t="str">
        <f t="shared" si="245"/>
        <v/>
      </c>
      <c r="DJ1286" s="264" t="str">
        <f t="shared" si="246"/>
        <v/>
      </c>
      <c r="DK1286" s="195"/>
      <c r="DL1286" s="14" t="str">
        <f>IFERROR(#REF!-AP1286,"")</f>
        <v/>
      </c>
      <c r="DM1286" s="195"/>
      <c r="DN1286" s="274" t="str">
        <f>IFERROR(#REF!-M1286,"")</f>
        <v/>
      </c>
      <c r="DO1286" s="186" t="e">
        <f>IF(#REF!&gt;AQ1286,0,1)</f>
        <v>#REF!</v>
      </c>
      <c r="DP1286" s="186">
        <f t="shared" si="247"/>
        <v>1</v>
      </c>
      <c r="DQ1286" s="186">
        <f t="shared" si="248"/>
        <v>1</v>
      </c>
    </row>
    <row r="1287" spans="1:121" ht="20.25" hidden="1" customHeight="1" x14ac:dyDescent="0.2">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35"/>
        <v/>
      </c>
      <c r="AO1287" s="271" t="str">
        <f t="shared" si="236"/>
        <v/>
      </c>
      <c r="AP1287" s="218"/>
      <c r="AQ1287" s="219"/>
      <c r="AR1287" s="217" t="str">
        <f t="shared" si="237"/>
        <v/>
      </c>
      <c r="AS1287" s="217" t="str">
        <f t="shared" si="238"/>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217"/>
      <c r="CA1287" s="217"/>
      <c r="CB1287" s="217"/>
      <c r="CC1287" s="217"/>
      <c r="CD1287" s="217"/>
      <c r="CE1287" s="217"/>
      <c r="CF1287" s="186"/>
      <c r="CG1287" s="186" t="str">
        <f t="shared" si="239"/>
        <v/>
      </c>
      <c r="CH1287" s="101"/>
      <c r="CI1287" s="101"/>
      <c r="CJ1287" s="101"/>
      <c r="CK1287" s="101"/>
      <c r="CL1287" s="101"/>
      <c r="CM1287" s="101"/>
      <c r="CN1287" s="101"/>
      <c r="CO1287" s="101"/>
      <c r="CP1287" s="220" t="str">
        <f>IFERROR(ROUND((SUM(#REF!)),0),"")</f>
        <v/>
      </c>
      <c r="CQ1287" s="216"/>
      <c r="CR1287" s="222"/>
      <c r="CS1287" s="198"/>
      <c r="CT1287" s="198"/>
      <c r="CU1287" s="198"/>
      <c r="CV1287" s="198"/>
      <c r="CW1287" s="222"/>
      <c r="CX1287" s="272"/>
      <c r="CY1287" s="272"/>
      <c r="CZ1287" s="272"/>
      <c r="DA1287" s="272"/>
      <c r="DB1287" s="272"/>
      <c r="DC1287" s="272"/>
      <c r="DD1287" s="230" t="str">
        <f t="shared" si="240"/>
        <v/>
      </c>
      <c r="DE1287" s="273">
        <f t="shared" si="241"/>
        <v>0</v>
      </c>
      <c r="DF1287" s="14">
        <f t="shared" si="242"/>
        <v>0</v>
      </c>
      <c r="DG1287" s="148" t="str">
        <f t="shared" si="243"/>
        <v/>
      </c>
      <c r="DH1287" s="148" t="str">
        <f t="shared" si="244"/>
        <v/>
      </c>
      <c r="DI1287" s="273" t="str">
        <f t="shared" si="245"/>
        <v/>
      </c>
      <c r="DJ1287" s="264" t="str">
        <f t="shared" si="246"/>
        <v/>
      </c>
      <c r="DK1287" s="195"/>
      <c r="DL1287" s="14" t="str">
        <f>IFERROR(#REF!-AP1287,"")</f>
        <v/>
      </c>
      <c r="DM1287" s="195"/>
      <c r="DN1287" s="274" t="str">
        <f>IFERROR(#REF!-M1287,"")</f>
        <v/>
      </c>
      <c r="DO1287" s="186" t="e">
        <f>IF(#REF!&gt;AQ1287,0,1)</f>
        <v>#REF!</v>
      </c>
      <c r="DP1287" s="186">
        <f t="shared" si="247"/>
        <v>1</v>
      </c>
      <c r="DQ1287" s="186">
        <f t="shared" si="248"/>
        <v>1</v>
      </c>
    </row>
    <row r="1288" spans="1:121" ht="20.25" hidden="1" customHeight="1" x14ac:dyDescent="0.2">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35"/>
        <v/>
      </c>
      <c r="AO1288" s="271" t="str">
        <f t="shared" si="236"/>
        <v/>
      </c>
      <c r="AP1288" s="218"/>
      <c r="AQ1288" s="219"/>
      <c r="AR1288" s="217" t="str">
        <f t="shared" si="237"/>
        <v/>
      </c>
      <c r="AS1288" s="217" t="str">
        <f t="shared" si="238"/>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217"/>
      <c r="CA1288" s="217"/>
      <c r="CB1288" s="217"/>
      <c r="CC1288" s="217"/>
      <c r="CD1288" s="217"/>
      <c r="CE1288" s="217"/>
      <c r="CF1288" s="186"/>
      <c r="CG1288" s="186" t="str">
        <f t="shared" si="239"/>
        <v/>
      </c>
      <c r="CH1288" s="101"/>
      <c r="CI1288" s="101"/>
      <c r="CJ1288" s="101"/>
      <c r="CK1288" s="101"/>
      <c r="CL1288" s="101"/>
      <c r="CM1288" s="101"/>
      <c r="CN1288" s="101"/>
      <c r="CO1288" s="101"/>
      <c r="CP1288" s="220" t="str">
        <f>IFERROR(ROUND((SUM(#REF!)),0),"")</f>
        <v/>
      </c>
      <c r="CQ1288" s="216"/>
      <c r="CR1288" s="222"/>
      <c r="CS1288" s="198"/>
      <c r="CT1288" s="198"/>
      <c r="CU1288" s="198"/>
      <c r="CV1288" s="198"/>
      <c r="CW1288" s="222"/>
      <c r="CX1288" s="272"/>
      <c r="CY1288" s="272"/>
      <c r="CZ1288" s="272"/>
      <c r="DA1288" s="272"/>
      <c r="DB1288" s="272"/>
      <c r="DC1288" s="272"/>
      <c r="DD1288" s="230" t="str">
        <f t="shared" si="240"/>
        <v/>
      </c>
      <c r="DE1288" s="273">
        <f t="shared" si="241"/>
        <v>0</v>
      </c>
      <c r="DF1288" s="14">
        <f t="shared" si="242"/>
        <v>0</v>
      </c>
      <c r="DG1288" s="148" t="str">
        <f t="shared" si="243"/>
        <v/>
      </c>
      <c r="DH1288" s="148" t="str">
        <f t="shared" si="244"/>
        <v/>
      </c>
      <c r="DI1288" s="273" t="str">
        <f t="shared" si="245"/>
        <v/>
      </c>
      <c r="DJ1288" s="264" t="str">
        <f t="shared" si="246"/>
        <v/>
      </c>
      <c r="DK1288" s="195"/>
      <c r="DL1288" s="14" t="str">
        <f>IFERROR(#REF!-AP1288,"")</f>
        <v/>
      </c>
      <c r="DM1288" s="195"/>
      <c r="DN1288" s="274" t="str">
        <f>IFERROR(#REF!-M1288,"")</f>
        <v/>
      </c>
      <c r="DO1288" s="186" t="e">
        <f>IF(#REF!&gt;AQ1288,0,1)</f>
        <v>#REF!</v>
      </c>
      <c r="DP1288" s="186">
        <f t="shared" si="247"/>
        <v>1</v>
      </c>
      <c r="DQ1288" s="186">
        <f t="shared" si="248"/>
        <v>1</v>
      </c>
    </row>
    <row r="1289" spans="1:121" ht="20.25" hidden="1" customHeight="1" x14ac:dyDescent="0.2">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35"/>
        <v/>
      </c>
      <c r="AO1289" s="271" t="str">
        <f t="shared" si="236"/>
        <v/>
      </c>
      <c r="AP1289" s="218"/>
      <c r="AQ1289" s="219"/>
      <c r="AR1289" s="217" t="str">
        <f t="shared" si="237"/>
        <v/>
      </c>
      <c r="AS1289" s="217" t="str">
        <f t="shared" si="238"/>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217"/>
      <c r="CA1289" s="217"/>
      <c r="CB1289" s="217"/>
      <c r="CC1289" s="217"/>
      <c r="CD1289" s="217"/>
      <c r="CE1289" s="217"/>
      <c r="CF1289" s="186"/>
      <c r="CG1289" s="186" t="str">
        <f t="shared" si="239"/>
        <v/>
      </c>
      <c r="CH1289" s="101"/>
      <c r="CI1289" s="101"/>
      <c r="CJ1289" s="101"/>
      <c r="CK1289" s="101"/>
      <c r="CL1289" s="101"/>
      <c r="CM1289" s="101"/>
      <c r="CN1289" s="101"/>
      <c r="CO1289" s="101"/>
      <c r="CP1289" s="220" t="str">
        <f>IFERROR(ROUND((SUM(#REF!)),0),"")</f>
        <v/>
      </c>
      <c r="CQ1289" s="216"/>
      <c r="CR1289" s="222"/>
      <c r="CS1289" s="198"/>
      <c r="CT1289" s="198"/>
      <c r="CU1289" s="198"/>
      <c r="CV1289" s="198"/>
      <c r="CW1289" s="222"/>
      <c r="CX1289" s="272"/>
      <c r="CY1289" s="272"/>
      <c r="CZ1289" s="272"/>
      <c r="DA1289" s="272"/>
      <c r="DB1289" s="272"/>
      <c r="DC1289" s="272"/>
      <c r="DD1289" s="230" t="str">
        <f t="shared" si="240"/>
        <v/>
      </c>
      <c r="DE1289" s="273">
        <f t="shared" si="241"/>
        <v>0</v>
      </c>
      <c r="DF1289" s="14">
        <f t="shared" si="242"/>
        <v>0</v>
      </c>
      <c r="DG1289" s="148" t="str">
        <f t="shared" si="243"/>
        <v/>
      </c>
      <c r="DH1289" s="148" t="str">
        <f t="shared" si="244"/>
        <v/>
      </c>
      <c r="DI1289" s="273" t="str">
        <f t="shared" si="245"/>
        <v/>
      </c>
      <c r="DJ1289" s="264" t="str">
        <f t="shared" si="246"/>
        <v/>
      </c>
      <c r="DK1289" s="195"/>
      <c r="DL1289" s="14" t="str">
        <f>IFERROR(#REF!-AP1289,"")</f>
        <v/>
      </c>
      <c r="DM1289" s="195"/>
      <c r="DN1289" s="274" t="str">
        <f>IFERROR(#REF!-M1289,"")</f>
        <v/>
      </c>
      <c r="DO1289" s="186" t="e">
        <f>IF(#REF!&gt;AQ1289,0,1)</f>
        <v>#REF!</v>
      </c>
      <c r="DP1289" s="186">
        <f t="shared" si="247"/>
        <v>1</v>
      </c>
      <c r="DQ1289" s="186">
        <f t="shared" si="248"/>
        <v>1</v>
      </c>
    </row>
    <row r="1290" spans="1:121" ht="20.25" hidden="1" customHeight="1" x14ac:dyDescent="0.2">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35"/>
        <v/>
      </c>
      <c r="AO1290" s="271" t="str">
        <f t="shared" si="236"/>
        <v/>
      </c>
      <c r="AP1290" s="218"/>
      <c r="AQ1290" s="219"/>
      <c r="AR1290" s="217" t="str">
        <f t="shared" si="237"/>
        <v/>
      </c>
      <c r="AS1290" s="217" t="str">
        <f t="shared" si="238"/>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217"/>
      <c r="CA1290" s="217"/>
      <c r="CB1290" s="217"/>
      <c r="CC1290" s="217"/>
      <c r="CD1290" s="217"/>
      <c r="CE1290" s="217"/>
      <c r="CF1290" s="186"/>
      <c r="CG1290" s="186" t="str">
        <f t="shared" si="239"/>
        <v/>
      </c>
      <c r="CH1290" s="101"/>
      <c r="CI1290" s="101"/>
      <c r="CJ1290" s="101"/>
      <c r="CK1290" s="101"/>
      <c r="CL1290" s="101"/>
      <c r="CM1290" s="101"/>
      <c r="CN1290" s="101"/>
      <c r="CO1290" s="101"/>
      <c r="CP1290" s="220" t="str">
        <f>IFERROR(ROUND((SUM(#REF!)),0),"")</f>
        <v/>
      </c>
      <c r="CQ1290" s="216"/>
      <c r="CR1290" s="222"/>
      <c r="CS1290" s="198"/>
      <c r="CT1290" s="198"/>
      <c r="CU1290" s="198"/>
      <c r="CV1290" s="198"/>
      <c r="CW1290" s="222"/>
      <c r="CX1290" s="272"/>
      <c r="CY1290" s="272"/>
      <c r="CZ1290" s="272"/>
      <c r="DA1290" s="272"/>
      <c r="DB1290" s="272"/>
      <c r="DC1290" s="272"/>
      <c r="DD1290" s="230" t="str">
        <f t="shared" si="240"/>
        <v/>
      </c>
      <c r="DE1290" s="273">
        <f t="shared" si="241"/>
        <v>0</v>
      </c>
      <c r="DF1290" s="14">
        <f t="shared" si="242"/>
        <v>0</v>
      </c>
      <c r="DG1290" s="148" t="str">
        <f t="shared" si="243"/>
        <v/>
      </c>
      <c r="DH1290" s="148" t="str">
        <f t="shared" si="244"/>
        <v/>
      </c>
      <c r="DI1290" s="273" t="str">
        <f t="shared" si="245"/>
        <v/>
      </c>
      <c r="DJ1290" s="264" t="str">
        <f t="shared" si="246"/>
        <v/>
      </c>
      <c r="DK1290" s="195"/>
      <c r="DL1290" s="14" t="str">
        <f>IFERROR(#REF!-AP1290,"")</f>
        <v/>
      </c>
      <c r="DM1290" s="195"/>
      <c r="DN1290" s="274" t="str">
        <f>IFERROR(#REF!-M1290,"")</f>
        <v/>
      </c>
      <c r="DO1290" s="186" t="e">
        <f>IF(#REF!&gt;AQ1290,0,1)</f>
        <v>#REF!</v>
      </c>
      <c r="DP1290" s="186">
        <f t="shared" si="247"/>
        <v>1</v>
      </c>
      <c r="DQ1290" s="186">
        <f t="shared" si="248"/>
        <v>1</v>
      </c>
    </row>
    <row r="1291" spans="1:121" ht="20.25" hidden="1" customHeight="1" x14ac:dyDescent="0.2">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35"/>
        <v/>
      </c>
      <c r="AO1291" s="271" t="str">
        <f t="shared" si="236"/>
        <v/>
      </c>
      <c r="AP1291" s="218"/>
      <c r="AQ1291" s="219"/>
      <c r="AR1291" s="217" t="str">
        <f t="shared" si="237"/>
        <v/>
      </c>
      <c r="AS1291" s="217" t="str">
        <f t="shared" si="238"/>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217"/>
      <c r="CA1291" s="217"/>
      <c r="CB1291" s="217"/>
      <c r="CC1291" s="217"/>
      <c r="CD1291" s="217"/>
      <c r="CE1291" s="217"/>
      <c r="CF1291" s="186"/>
      <c r="CG1291" s="186" t="str">
        <f t="shared" si="239"/>
        <v/>
      </c>
      <c r="CH1291" s="101"/>
      <c r="CI1291" s="101"/>
      <c r="CJ1291" s="101"/>
      <c r="CK1291" s="101"/>
      <c r="CL1291" s="101"/>
      <c r="CM1291" s="101"/>
      <c r="CN1291" s="101"/>
      <c r="CO1291" s="101"/>
      <c r="CP1291" s="220" t="str">
        <f>IFERROR(ROUND((SUM(#REF!)),0),"")</f>
        <v/>
      </c>
      <c r="CQ1291" s="216"/>
      <c r="CR1291" s="222"/>
      <c r="CS1291" s="198"/>
      <c r="CT1291" s="198"/>
      <c r="CU1291" s="198"/>
      <c r="CV1291" s="198"/>
      <c r="CW1291" s="222"/>
      <c r="CX1291" s="272"/>
      <c r="CY1291" s="272"/>
      <c r="CZ1291" s="272"/>
      <c r="DA1291" s="272"/>
      <c r="DB1291" s="272"/>
      <c r="DC1291" s="272"/>
      <c r="DD1291" s="230" t="str">
        <f t="shared" si="240"/>
        <v/>
      </c>
      <c r="DE1291" s="273">
        <f t="shared" si="241"/>
        <v>0</v>
      </c>
      <c r="DF1291" s="14">
        <f t="shared" si="242"/>
        <v>0</v>
      </c>
      <c r="DG1291" s="148" t="str">
        <f t="shared" si="243"/>
        <v/>
      </c>
      <c r="DH1291" s="148" t="str">
        <f t="shared" si="244"/>
        <v/>
      </c>
      <c r="DI1291" s="273" t="str">
        <f t="shared" si="245"/>
        <v/>
      </c>
      <c r="DJ1291" s="264" t="str">
        <f t="shared" si="246"/>
        <v/>
      </c>
      <c r="DK1291" s="195"/>
      <c r="DL1291" s="14" t="str">
        <f>IFERROR(#REF!-AP1291,"")</f>
        <v/>
      </c>
      <c r="DM1291" s="195"/>
      <c r="DN1291" s="274" t="str">
        <f>IFERROR(#REF!-M1291,"")</f>
        <v/>
      </c>
      <c r="DO1291" s="186" t="e">
        <f>IF(#REF!&gt;AQ1291,0,1)</f>
        <v>#REF!</v>
      </c>
      <c r="DP1291" s="186">
        <f t="shared" si="247"/>
        <v>1</v>
      </c>
      <c r="DQ1291" s="186">
        <f t="shared" si="248"/>
        <v>1</v>
      </c>
    </row>
    <row r="1292" spans="1:121" ht="20.25" hidden="1" customHeight="1" x14ac:dyDescent="0.2">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35"/>
        <v/>
      </c>
      <c r="AO1292" s="271" t="str">
        <f t="shared" si="236"/>
        <v/>
      </c>
      <c r="AP1292" s="218"/>
      <c r="AQ1292" s="219"/>
      <c r="AR1292" s="217" t="str">
        <f t="shared" si="237"/>
        <v/>
      </c>
      <c r="AS1292" s="217" t="str">
        <f t="shared" si="238"/>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217"/>
      <c r="CA1292" s="217"/>
      <c r="CB1292" s="217"/>
      <c r="CC1292" s="217"/>
      <c r="CD1292" s="217"/>
      <c r="CE1292" s="217"/>
      <c r="CF1292" s="186"/>
      <c r="CG1292" s="186" t="str">
        <f t="shared" si="239"/>
        <v/>
      </c>
      <c r="CH1292" s="101"/>
      <c r="CI1292" s="101"/>
      <c r="CJ1292" s="101"/>
      <c r="CK1292" s="101"/>
      <c r="CL1292" s="101"/>
      <c r="CM1292" s="101"/>
      <c r="CN1292" s="101"/>
      <c r="CO1292" s="101"/>
      <c r="CP1292" s="220" t="str">
        <f>IFERROR(ROUND((SUM(#REF!)),0),"")</f>
        <v/>
      </c>
      <c r="CQ1292" s="216"/>
      <c r="CR1292" s="222"/>
      <c r="CS1292" s="198"/>
      <c r="CT1292" s="198"/>
      <c r="CU1292" s="198"/>
      <c r="CV1292" s="198"/>
      <c r="CW1292" s="222"/>
      <c r="CX1292" s="272"/>
      <c r="CY1292" s="272"/>
      <c r="CZ1292" s="272"/>
      <c r="DA1292" s="272"/>
      <c r="DB1292" s="272"/>
      <c r="DC1292" s="272"/>
      <c r="DD1292" s="230" t="str">
        <f t="shared" si="240"/>
        <v/>
      </c>
      <c r="DE1292" s="273">
        <f t="shared" si="241"/>
        <v>0</v>
      </c>
      <c r="DF1292" s="14">
        <f t="shared" si="242"/>
        <v>0</v>
      </c>
      <c r="DG1292" s="148" t="str">
        <f t="shared" si="243"/>
        <v/>
      </c>
      <c r="DH1292" s="148" t="str">
        <f t="shared" si="244"/>
        <v/>
      </c>
      <c r="DI1292" s="273" t="str">
        <f t="shared" si="245"/>
        <v/>
      </c>
      <c r="DJ1292" s="264" t="str">
        <f t="shared" si="246"/>
        <v/>
      </c>
      <c r="DK1292" s="195"/>
      <c r="DL1292" s="14" t="str">
        <f>IFERROR(#REF!-AP1292,"")</f>
        <v/>
      </c>
      <c r="DM1292" s="195"/>
      <c r="DN1292" s="274" t="str">
        <f>IFERROR(#REF!-M1292,"")</f>
        <v/>
      </c>
      <c r="DO1292" s="186" t="e">
        <f>IF(#REF!&gt;AQ1292,0,1)</f>
        <v>#REF!</v>
      </c>
      <c r="DP1292" s="186">
        <f t="shared" si="247"/>
        <v>1</v>
      </c>
      <c r="DQ1292" s="186">
        <f t="shared" si="248"/>
        <v>1</v>
      </c>
    </row>
    <row r="1293" spans="1:121" ht="20.25" hidden="1" customHeight="1" x14ac:dyDescent="0.2">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35"/>
        <v/>
      </c>
      <c r="AO1293" s="271" t="str">
        <f t="shared" si="236"/>
        <v/>
      </c>
      <c r="AP1293" s="218"/>
      <c r="AQ1293" s="219"/>
      <c r="AR1293" s="217" t="str">
        <f t="shared" si="237"/>
        <v/>
      </c>
      <c r="AS1293" s="217" t="str">
        <f t="shared" si="238"/>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217"/>
      <c r="CA1293" s="217"/>
      <c r="CB1293" s="217"/>
      <c r="CC1293" s="217"/>
      <c r="CD1293" s="217"/>
      <c r="CE1293" s="217"/>
      <c r="CF1293" s="186"/>
      <c r="CG1293" s="186" t="str">
        <f t="shared" si="239"/>
        <v/>
      </c>
      <c r="CH1293" s="101"/>
      <c r="CI1293" s="101"/>
      <c r="CJ1293" s="101"/>
      <c r="CK1293" s="101"/>
      <c r="CL1293" s="101"/>
      <c r="CM1293" s="101"/>
      <c r="CN1293" s="101"/>
      <c r="CO1293" s="101"/>
      <c r="CP1293" s="220" t="str">
        <f>IFERROR(ROUND((SUM(#REF!)),0),"")</f>
        <v/>
      </c>
      <c r="CQ1293" s="216"/>
      <c r="CR1293" s="222"/>
      <c r="CS1293" s="198"/>
      <c r="CT1293" s="198"/>
      <c r="CU1293" s="198"/>
      <c r="CV1293" s="198"/>
      <c r="CW1293" s="222"/>
      <c r="CX1293" s="272"/>
      <c r="CY1293" s="272"/>
      <c r="CZ1293" s="272"/>
      <c r="DA1293" s="272"/>
      <c r="DB1293" s="272"/>
      <c r="DC1293" s="272"/>
      <c r="DD1293" s="230" t="str">
        <f t="shared" si="240"/>
        <v/>
      </c>
      <c r="DE1293" s="273">
        <f t="shared" si="241"/>
        <v>0</v>
      </c>
      <c r="DF1293" s="14">
        <f t="shared" si="242"/>
        <v>0</v>
      </c>
      <c r="DG1293" s="148" t="str">
        <f t="shared" si="243"/>
        <v/>
      </c>
      <c r="DH1293" s="148" t="str">
        <f t="shared" si="244"/>
        <v/>
      </c>
      <c r="DI1293" s="273" t="str">
        <f t="shared" si="245"/>
        <v/>
      </c>
      <c r="DJ1293" s="264" t="str">
        <f t="shared" si="246"/>
        <v/>
      </c>
      <c r="DK1293" s="195"/>
      <c r="DL1293" s="14" t="str">
        <f>IFERROR(#REF!-AP1293,"")</f>
        <v/>
      </c>
      <c r="DM1293" s="195"/>
      <c r="DN1293" s="274" t="str">
        <f>IFERROR(#REF!-M1293,"")</f>
        <v/>
      </c>
      <c r="DO1293" s="186" t="e">
        <f>IF(#REF!&gt;AQ1293,0,1)</f>
        <v>#REF!</v>
      </c>
      <c r="DP1293" s="186">
        <f t="shared" si="247"/>
        <v>1</v>
      </c>
      <c r="DQ1293" s="186">
        <f t="shared" si="248"/>
        <v>1</v>
      </c>
    </row>
    <row r="1294" spans="1:121" ht="20.25" hidden="1" customHeight="1" x14ac:dyDescent="0.2">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35"/>
        <v/>
      </c>
      <c r="AO1294" s="271" t="str">
        <f t="shared" si="236"/>
        <v/>
      </c>
      <c r="AP1294" s="218"/>
      <c r="AQ1294" s="219"/>
      <c r="AR1294" s="217" t="str">
        <f t="shared" si="237"/>
        <v/>
      </c>
      <c r="AS1294" s="217" t="str">
        <f t="shared" si="238"/>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217"/>
      <c r="CA1294" s="217"/>
      <c r="CB1294" s="217"/>
      <c r="CC1294" s="217"/>
      <c r="CD1294" s="217"/>
      <c r="CE1294" s="217"/>
      <c r="CF1294" s="186"/>
      <c r="CG1294" s="186" t="str">
        <f t="shared" si="239"/>
        <v/>
      </c>
      <c r="CH1294" s="101"/>
      <c r="CI1294" s="101"/>
      <c r="CJ1294" s="101"/>
      <c r="CK1294" s="101"/>
      <c r="CL1294" s="101"/>
      <c r="CM1294" s="101"/>
      <c r="CN1294" s="101"/>
      <c r="CO1294" s="101"/>
      <c r="CP1294" s="220" t="str">
        <f>IFERROR(ROUND((SUM(#REF!)),0),"")</f>
        <v/>
      </c>
      <c r="CQ1294" s="216"/>
      <c r="CR1294" s="222"/>
      <c r="CS1294" s="198"/>
      <c r="CT1294" s="198"/>
      <c r="CU1294" s="198"/>
      <c r="CV1294" s="198"/>
      <c r="CW1294" s="222"/>
      <c r="CX1294" s="272"/>
      <c r="CY1294" s="272"/>
      <c r="CZ1294" s="272"/>
      <c r="DA1294" s="272"/>
      <c r="DB1294" s="272"/>
      <c r="DC1294" s="272"/>
      <c r="DD1294" s="230" t="str">
        <f t="shared" si="240"/>
        <v/>
      </c>
      <c r="DE1294" s="273">
        <f t="shared" si="241"/>
        <v>0</v>
      </c>
      <c r="DF1294" s="14">
        <f t="shared" si="242"/>
        <v>0</v>
      </c>
      <c r="DG1294" s="148" t="str">
        <f t="shared" si="243"/>
        <v/>
      </c>
      <c r="DH1294" s="148" t="str">
        <f t="shared" si="244"/>
        <v/>
      </c>
      <c r="DI1294" s="273" t="str">
        <f t="shared" si="245"/>
        <v/>
      </c>
      <c r="DJ1294" s="264" t="str">
        <f t="shared" si="246"/>
        <v/>
      </c>
      <c r="DK1294" s="195"/>
      <c r="DL1294" s="14" t="str">
        <f>IFERROR(#REF!-AP1294,"")</f>
        <v/>
      </c>
      <c r="DM1294" s="195"/>
      <c r="DN1294" s="274" t="str">
        <f>IFERROR(#REF!-M1294,"")</f>
        <v/>
      </c>
      <c r="DO1294" s="186" t="e">
        <f>IF(#REF!&gt;AQ1294,0,1)</f>
        <v>#REF!</v>
      </c>
      <c r="DP1294" s="186">
        <f t="shared" si="247"/>
        <v>1</v>
      </c>
      <c r="DQ1294" s="186">
        <f t="shared" si="248"/>
        <v>1</v>
      </c>
    </row>
    <row r="1295" spans="1:121" ht="20.25" hidden="1" customHeight="1" x14ac:dyDescent="0.2">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35"/>
        <v/>
      </c>
      <c r="AO1295" s="271" t="str">
        <f t="shared" si="236"/>
        <v/>
      </c>
      <c r="AP1295" s="218"/>
      <c r="AQ1295" s="219"/>
      <c r="AR1295" s="217" t="str">
        <f t="shared" si="237"/>
        <v/>
      </c>
      <c r="AS1295" s="217" t="str">
        <f t="shared" si="238"/>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217"/>
      <c r="CA1295" s="217"/>
      <c r="CB1295" s="217"/>
      <c r="CC1295" s="217"/>
      <c r="CD1295" s="217"/>
      <c r="CE1295" s="217"/>
      <c r="CF1295" s="186"/>
      <c r="CG1295" s="186" t="str">
        <f t="shared" si="239"/>
        <v/>
      </c>
      <c r="CH1295" s="101"/>
      <c r="CI1295" s="101"/>
      <c r="CJ1295" s="101"/>
      <c r="CK1295" s="101"/>
      <c r="CL1295" s="101"/>
      <c r="CM1295" s="101"/>
      <c r="CN1295" s="101"/>
      <c r="CO1295" s="101"/>
      <c r="CP1295" s="220" t="str">
        <f>IFERROR(ROUND((SUM(#REF!)),0),"")</f>
        <v/>
      </c>
      <c r="CQ1295" s="216"/>
      <c r="CR1295" s="222"/>
      <c r="CS1295" s="198"/>
      <c r="CT1295" s="198"/>
      <c r="CU1295" s="198"/>
      <c r="CV1295" s="198"/>
      <c r="CW1295" s="222"/>
      <c r="CX1295" s="272"/>
      <c r="CY1295" s="272"/>
      <c r="CZ1295" s="272"/>
      <c r="DA1295" s="272"/>
      <c r="DB1295" s="272"/>
      <c r="DC1295" s="272"/>
      <c r="DD1295" s="230" t="str">
        <f t="shared" si="240"/>
        <v/>
      </c>
      <c r="DE1295" s="273">
        <f t="shared" si="241"/>
        <v>0</v>
      </c>
      <c r="DF1295" s="14">
        <f t="shared" si="242"/>
        <v>0</v>
      </c>
      <c r="DG1295" s="148" t="str">
        <f t="shared" si="243"/>
        <v/>
      </c>
      <c r="DH1295" s="148" t="str">
        <f t="shared" si="244"/>
        <v/>
      </c>
      <c r="DI1295" s="273" t="str">
        <f t="shared" si="245"/>
        <v/>
      </c>
      <c r="DJ1295" s="264" t="str">
        <f t="shared" si="246"/>
        <v/>
      </c>
      <c r="DK1295" s="195"/>
      <c r="DL1295" s="14" t="str">
        <f>IFERROR(#REF!-AP1295,"")</f>
        <v/>
      </c>
      <c r="DM1295" s="195"/>
      <c r="DN1295" s="274" t="str">
        <f>IFERROR(#REF!-M1295,"")</f>
        <v/>
      </c>
      <c r="DO1295" s="186" t="e">
        <f>IF(#REF!&gt;AQ1295,0,1)</f>
        <v>#REF!</v>
      </c>
      <c r="DP1295" s="186">
        <f t="shared" si="247"/>
        <v>1</v>
      </c>
      <c r="DQ1295" s="186">
        <f t="shared" si="248"/>
        <v>1</v>
      </c>
    </row>
    <row r="1296" spans="1:121" ht="20.25" hidden="1" customHeight="1" x14ac:dyDescent="0.2">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35"/>
        <v/>
      </c>
      <c r="AO1296" s="271" t="str">
        <f t="shared" si="236"/>
        <v/>
      </c>
      <c r="AP1296" s="218"/>
      <c r="AQ1296" s="219"/>
      <c r="AR1296" s="217" t="str">
        <f t="shared" si="237"/>
        <v/>
      </c>
      <c r="AS1296" s="217" t="str">
        <f t="shared" si="238"/>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217"/>
      <c r="CA1296" s="217"/>
      <c r="CB1296" s="217"/>
      <c r="CC1296" s="217"/>
      <c r="CD1296" s="217"/>
      <c r="CE1296" s="217"/>
      <c r="CF1296" s="186"/>
      <c r="CG1296" s="186" t="str">
        <f t="shared" si="239"/>
        <v/>
      </c>
      <c r="CH1296" s="101"/>
      <c r="CI1296" s="101"/>
      <c r="CJ1296" s="101"/>
      <c r="CK1296" s="101"/>
      <c r="CL1296" s="101"/>
      <c r="CM1296" s="101"/>
      <c r="CN1296" s="101"/>
      <c r="CO1296" s="101"/>
      <c r="CP1296" s="220" t="str">
        <f>IFERROR(ROUND((SUM(#REF!)),0),"")</f>
        <v/>
      </c>
      <c r="CQ1296" s="216"/>
      <c r="CR1296" s="222"/>
      <c r="CS1296" s="198"/>
      <c r="CT1296" s="198"/>
      <c r="CU1296" s="198"/>
      <c r="CV1296" s="198"/>
      <c r="CW1296" s="222"/>
      <c r="CX1296" s="272"/>
      <c r="CY1296" s="272"/>
      <c r="CZ1296" s="272"/>
      <c r="DA1296" s="272"/>
      <c r="DB1296" s="272"/>
      <c r="DC1296" s="272"/>
      <c r="DD1296" s="230" t="str">
        <f t="shared" si="240"/>
        <v/>
      </c>
      <c r="DE1296" s="273">
        <f t="shared" si="241"/>
        <v>0</v>
      </c>
      <c r="DF1296" s="14">
        <f t="shared" si="242"/>
        <v>0</v>
      </c>
      <c r="DG1296" s="148" t="str">
        <f t="shared" si="243"/>
        <v/>
      </c>
      <c r="DH1296" s="148" t="str">
        <f t="shared" si="244"/>
        <v/>
      </c>
      <c r="DI1296" s="273" t="str">
        <f t="shared" si="245"/>
        <v/>
      </c>
      <c r="DJ1296" s="264" t="str">
        <f t="shared" si="246"/>
        <v/>
      </c>
      <c r="DK1296" s="195"/>
      <c r="DL1296" s="14" t="str">
        <f>IFERROR(#REF!-AP1296,"")</f>
        <v/>
      </c>
      <c r="DM1296" s="195"/>
      <c r="DN1296" s="274" t="str">
        <f>IFERROR(#REF!-M1296,"")</f>
        <v/>
      </c>
      <c r="DO1296" s="186" t="e">
        <f>IF(#REF!&gt;AQ1296,0,1)</f>
        <v>#REF!</v>
      </c>
      <c r="DP1296" s="186">
        <f t="shared" si="247"/>
        <v>1</v>
      </c>
      <c r="DQ1296" s="186">
        <f t="shared" si="248"/>
        <v>1</v>
      </c>
    </row>
    <row r="1297" spans="1:121" ht="20.25" hidden="1" customHeight="1" x14ac:dyDescent="0.2">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35"/>
        <v/>
      </c>
      <c r="AO1297" s="271" t="str">
        <f t="shared" si="236"/>
        <v/>
      </c>
      <c r="AP1297" s="218"/>
      <c r="AQ1297" s="219"/>
      <c r="AR1297" s="217" t="str">
        <f t="shared" si="237"/>
        <v/>
      </c>
      <c r="AS1297" s="217" t="str">
        <f t="shared" si="238"/>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217"/>
      <c r="CA1297" s="217"/>
      <c r="CB1297" s="217"/>
      <c r="CC1297" s="217"/>
      <c r="CD1297" s="217"/>
      <c r="CE1297" s="217"/>
      <c r="CF1297" s="186"/>
      <c r="CG1297" s="186" t="str">
        <f t="shared" si="239"/>
        <v/>
      </c>
      <c r="CH1297" s="101"/>
      <c r="CI1297" s="101"/>
      <c r="CJ1297" s="101"/>
      <c r="CK1297" s="101"/>
      <c r="CL1297" s="101"/>
      <c r="CM1297" s="101"/>
      <c r="CN1297" s="101"/>
      <c r="CO1297" s="101"/>
      <c r="CP1297" s="220" t="str">
        <f>IFERROR(ROUND((SUM(#REF!)),0),"")</f>
        <v/>
      </c>
      <c r="CQ1297" s="216"/>
      <c r="CR1297" s="222"/>
      <c r="CS1297" s="198"/>
      <c r="CT1297" s="198"/>
      <c r="CU1297" s="198"/>
      <c r="CV1297" s="198"/>
      <c r="CW1297" s="222"/>
      <c r="CX1297" s="272"/>
      <c r="CY1297" s="272"/>
      <c r="CZ1297" s="272"/>
      <c r="DA1297" s="272"/>
      <c r="DB1297" s="272"/>
      <c r="DC1297" s="272"/>
      <c r="DD1297" s="230" t="str">
        <f t="shared" si="240"/>
        <v/>
      </c>
      <c r="DE1297" s="273">
        <f t="shared" si="241"/>
        <v>0</v>
      </c>
      <c r="DF1297" s="14">
        <f t="shared" si="242"/>
        <v>0</v>
      </c>
      <c r="DG1297" s="148" t="str">
        <f t="shared" si="243"/>
        <v/>
      </c>
      <c r="DH1297" s="148" t="str">
        <f t="shared" si="244"/>
        <v/>
      </c>
      <c r="DI1297" s="273" t="str">
        <f t="shared" si="245"/>
        <v/>
      </c>
      <c r="DJ1297" s="264" t="str">
        <f t="shared" si="246"/>
        <v/>
      </c>
      <c r="DK1297" s="195"/>
      <c r="DL1297" s="14" t="str">
        <f>IFERROR(#REF!-AP1297,"")</f>
        <v/>
      </c>
      <c r="DM1297" s="195"/>
      <c r="DN1297" s="274" t="str">
        <f>IFERROR(#REF!-M1297,"")</f>
        <v/>
      </c>
      <c r="DO1297" s="186" t="e">
        <f>IF(#REF!&gt;AQ1297,0,1)</f>
        <v>#REF!</v>
      </c>
      <c r="DP1297" s="186">
        <f t="shared" si="247"/>
        <v>1</v>
      </c>
      <c r="DQ1297" s="186">
        <f t="shared" si="248"/>
        <v>1</v>
      </c>
    </row>
    <row r="1298" spans="1:121" ht="20.25" hidden="1" customHeight="1" x14ac:dyDescent="0.2">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35"/>
        <v/>
      </c>
      <c r="AO1298" s="271" t="str">
        <f t="shared" si="236"/>
        <v/>
      </c>
      <c r="AP1298" s="218"/>
      <c r="AQ1298" s="219"/>
      <c r="AR1298" s="217" t="str">
        <f t="shared" si="237"/>
        <v/>
      </c>
      <c r="AS1298" s="217" t="str">
        <f t="shared" si="238"/>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217"/>
      <c r="CA1298" s="217"/>
      <c r="CB1298" s="217"/>
      <c r="CC1298" s="217"/>
      <c r="CD1298" s="217"/>
      <c r="CE1298" s="217"/>
      <c r="CF1298" s="186"/>
      <c r="CG1298" s="186" t="str">
        <f t="shared" si="239"/>
        <v/>
      </c>
      <c r="CH1298" s="101"/>
      <c r="CI1298" s="101"/>
      <c r="CJ1298" s="101"/>
      <c r="CK1298" s="101"/>
      <c r="CL1298" s="101"/>
      <c r="CM1298" s="101"/>
      <c r="CN1298" s="101"/>
      <c r="CO1298" s="101"/>
      <c r="CP1298" s="220" t="str">
        <f>IFERROR(ROUND((SUM(#REF!)),0),"")</f>
        <v/>
      </c>
      <c r="CQ1298" s="216"/>
      <c r="CR1298" s="222"/>
      <c r="CS1298" s="198"/>
      <c r="CT1298" s="198"/>
      <c r="CU1298" s="198"/>
      <c r="CV1298" s="198"/>
      <c r="CW1298" s="222"/>
      <c r="CX1298" s="272"/>
      <c r="CY1298" s="272"/>
      <c r="CZ1298" s="272"/>
      <c r="DA1298" s="272"/>
      <c r="DB1298" s="272"/>
      <c r="DC1298" s="272"/>
      <c r="DD1298" s="230" t="str">
        <f t="shared" si="240"/>
        <v/>
      </c>
      <c r="DE1298" s="273">
        <f t="shared" si="241"/>
        <v>0</v>
      </c>
      <c r="DF1298" s="14">
        <f t="shared" si="242"/>
        <v>0</v>
      </c>
      <c r="DG1298" s="148" t="str">
        <f t="shared" si="243"/>
        <v/>
      </c>
      <c r="DH1298" s="148" t="str">
        <f t="shared" si="244"/>
        <v/>
      </c>
      <c r="DI1298" s="273" t="str">
        <f t="shared" si="245"/>
        <v/>
      </c>
      <c r="DJ1298" s="264" t="str">
        <f t="shared" si="246"/>
        <v/>
      </c>
      <c r="DK1298" s="195"/>
      <c r="DL1298" s="14" t="str">
        <f>IFERROR(#REF!-AP1298,"")</f>
        <v/>
      </c>
      <c r="DM1298" s="195"/>
      <c r="DN1298" s="274" t="str">
        <f>IFERROR(#REF!-M1298,"")</f>
        <v/>
      </c>
      <c r="DO1298" s="186" t="e">
        <f>IF(#REF!&gt;AQ1298,0,1)</f>
        <v>#REF!</v>
      </c>
      <c r="DP1298" s="186">
        <f t="shared" si="247"/>
        <v>1</v>
      </c>
      <c r="DQ1298" s="186">
        <f t="shared" si="248"/>
        <v>1</v>
      </c>
    </row>
    <row r="1299" spans="1:121" ht="20.25" hidden="1" customHeight="1" x14ac:dyDescent="0.2">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35"/>
        <v/>
      </c>
      <c r="AO1299" s="271" t="str">
        <f t="shared" si="236"/>
        <v/>
      </c>
      <c r="AP1299" s="218"/>
      <c r="AQ1299" s="219"/>
      <c r="AR1299" s="217" t="str">
        <f t="shared" si="237"/>
        <v/>
      </c>
      <c r="AS1299" s="217" t="str">
        <f t="shared" si="238"/>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217"/>
      <c r="CA1299" s="217"/>
      <c r="CB1299" s="217"/>
      <c r="CC1299" s="217"/>
      <c r="CD1299" s="217"/>
      <c r="CE1299" s="217"/>
      <c r="CF1299" s="186"/>
      <c r="CG1299" s="186" t="str">
        <f t="shared" si="239"/>
        <v/>
      </c>
      <c r="CH1299" s="101"/>
      <c r="CI1299" s="101"/>
      <c r="CJ1299" s="101"/>
      <c r="CK1299" s="101"/>
      <c r="CL1299" s="101"/>
      <c r="CM1299" s="101"/>
      <c r="CN1299" s="101"/>
      <c r="CO1299" s="101"/>
      <c r="CP1299" s="220" t="str">
        <f>IFERROR(ROUND((SUM(#REF!)),0),"")</f>
        <v/>
      </c>
      <c r="CQ1299" s="216"/>
      <c r="CR1299" s="222"/>
      <c r="CS1299" s="198"/>
      <c r="CT1299" s="198"/>
      <c r="CU1299" s="198"/>
      <c r="CV1299" s="198"/>
      <c r="CW1299" s="222"/>
      <c r="CX1299" s="272"/>
      <c r="CY1299" s="272"/>
      <c r="CZ1299" s="272"/>
      <c r="DA1299" s="272"/>
      <c r="DB1299" s="272"/>
      <c r="DC1299" s="272"/>
      <c r="DD1299" s="230" t="str">
        <f t="shared" si="240"/>
        <v/>
      </c>
      <c r="DE1299" s="273">
        <f t="shared" si="241"/>
        <v>0</v>
      </c>
      <c r="DF1299" s="14">
        <f t="shared" si="242"/>
        <v>0</v>
      </c>
      <c r="DG1299" s="148" t="str">
        <f t="shared" si="243"/>
        <v/>
      </c>
      <c r="DH1299" s="148" t="str">
        <f t="shared" si="244"/>
        <v/>
      </c>
      <c r="DI1299" s="273" t="str">
        <f t="shared" si="245"/>
        <v/>
      </c>
      <c r="DJ1299" s="264" t="str">
        <f t="shared" si="246"/>
        <v/>
      </c>
      <c r="DK1299" s="195"/>
      <c r="DL1299" s="14" t="str">
        <f>IFERROR(#REF!-AP1299,"")</f>
        <v/>
      </c>
      <c r="DM1299" s="195"/>
      <c r="DN1299" s="274" t="str">
        <f>IFERROR(#REF!-M1299,"")</f>
        <v/>
      </c>
      <c r="DO1299" s="186" t="e">
        <f>IF(#REF!&gt;AQ1299,0,1)</f>
        <v>#REF!</v>
      </c>
      <c r="DP1299" s="186">
        <f t="shared" si="247"/>
        <v>1</v>
      </c>
      <c r="DQ1299" s="186">
        <f t="shared" si="248"/>
        <v>1</v>
      </c>
    </row>
    <row r="1300" spans="1:121" ht="20.25" hidden="1" customHeight="1" x14ac:dyDescent="0.2">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35"/>
        <v/>
      </c>
      <c r="AO1300" s="271" t="str">
        <f t="shared" si="236"/>
        <v/>
      </c>
      <c r="AP1300" s="218"/>
      <c r="AQ1300" s="219"/>
      <c r="AR1300" s="217" t="str">
        <f t="shared" si="237"/>
        <v/>
      </c>
      <c r="AS1300" s="217" t="str">
        <f t="shared" si="238"/>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217"/>
      <c r="CA1300" s="217"/>
      <c r="CB1300" s="217"/>
      <c r="CC1300" s="217"/>
      <c r="CD1300" s="217"/>
      <c r="CE1300" s="217"/>
      <c r="CF1300" s="186"/>
      <c r="CG1300" s="186" t="str">
        <f t="shared" si="239"/>
        <v/>
      </c>
      <c r="CH1300" s="101"/>
      <c r="CI1300" s="101"/>
      <c r="CJ1300" s="101"/>
      <c r="CK1300" s="101"/>
      <c r="CL1300" s="101"/>
      <c r="CM1300" s="101"/>
      <c r="CN1300" s="101"/>
      <c r="CO1300" s="101"/>
      <c r="CP1300" s="220" t="str">
        <f>IFERROR(ROUND((SUM(#REF!)),0),"")</f>
        <v/>
      </c>
      <c r="CQ1300" s="216"/>
      <c r="CR1300" s="222"/>
      <c r="CS1300" s="198"/>
      <c r="CT1300" s="198"/>
      <c r="CU1300" s="198"/>
      <c r="CV1300" s="198"/>
      <c r="CW1300" s="222"/>
      <c r="CX1300" s="272"/>
      <c r="CY1300" s="272"/>
      <c r="CZ1300" s="272"/>
      <c r="DA1300" s="272"/>
      <c r="DB1300" s="272"/>
      <c r="DC1300" s="272"/>
      <c r="DD1300" s="230" t="str">
        <f t="shared" si="240"/>
        <v/>
      </c>
      <c r="DE1300" s="273">
        <f t="shared" si="241"/>
        <v>0</v>
      </c>
      <c r="DF1300" s="14">
        <f t="shared" si="242"/>
        <v>0</v>
      </c>
      <c r="DG1300" s="148" t="str">
        <f t="shared" si="243"/>
        <v/>
      </c>
      <c r="DH1300" s="148" t="str">
        <f t="shared" si="244"/>
        <v/>
      </c>
      <c r="DI1300" s="273" t="str">
        <f t="shared" si="245"/>
        <v/>
      </c>
      <c r="DJ1300" s="264" t="str">
        <f t="shared" si="246"/>
        <v/>
      </c>
      <c r="DK1300" s="195"/>
      <c r="DL1300" s="14" t="str">
        <f>IFERROR(#REF!-AP1300,"")</f>
        <v/>
      </c>
      <c r="DM1300" s="195"/>
      <c r="DN1300" s="274" t="str">
        <f>IFERROR(#REF!-M1300,"")</f>
        <v/>
      </c>
      <c r="DO1300" s="186" t="e">
        <f>IF(#REF!&gt;AQ1300,0,1)</f>
        <v>#REF!</v>
      </c>
      <c r="DP1300" s="186">
        <f t="shared" si="247"/>
        <v>1</v>
      </c>
      <c r="DQ1300" s="186">
        <f t="shared" si="248"/>
        <v>1</v>
      </c>
    </row>
    <row r="1301" spans="1:121" ht="20.25" hidden="1" customHeight="1" x14ac:dyDescent="0.2">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35"/>
        <v/>
      </c>
      <c r="AO1301" s="271" t="str">
        <f t="shared" si="236"/>
        <v/>
      </c>
      <c r="AP1301" s="218"/>
      <c r="AQ1301" s="219"/>
      <c r="AR1301" s="217" t="str">
        <f t="shared" si="237"/>
        <v/>
      </c>
      <c r="AS1301" s="217" t="str">
        <f t="shared" si="238"/>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217"/>
      <c r="CA1301" s="217"/>
      <c r="CB1301" s="217"/>
      <c r="CC1301" s="217"/>
      <c r="CD1301" s="217"/>
      <c r="CE1301" s="217"/>
      <c r="CF1301" s="186"/>
      <c r="CG1301" s="186" t="str">
        <f t="shared" si="239"/>
        <v/>
      </c>
      <c r="CH1301" s="101"/>
      <c r="CI1301" s="101"/>
      <c r="CJ1301" s="101"/>
      <c r="CK1301" s="101"/>
      <c r="CL1301" s="101"/>
      <c r="CM1301" s="101"/>
      <c r="CN1301" s="101"/>
      <c r="CO1301" s="101"/>
      <c r="CP1301" s="220" t="str">
        <f>IFERROR(ROUND((SUM(#REF!)),0),"")</f>
        <v/>
      </c>
      <c r="CQ1301" s="216"/>
      <c r="CR1301" s="222"/>
      <c r="CS1301" s="198"/>
      <c r="CT1301" s="198"/>
      <c r="CU1301" s="198"/>
      <c r="CV1301" s="198"/>
      <c r="CW1301" s="222"/>
      <c r="CX1301" s="272"/>
      <c r="CY1301" s="272"/>
      <c r="CZ1301" s="272"/>
      <c r="DA1301" s="272"/>
      <c r="DB1301" s="272"/>
      <c r="DC1301" s="272"/>
      <c r="DD1301" s="230" t="str">
        <f t="shared" si="240"/>
        <v/>
      </c>
      <c r="DE1301" s="273">
        <f t="shared" si="241"/>
        <v>0</v>
      </c>
      <c r="DF1301" s="14">
        <f t="shared" si="242"/>
        <v>0</v>
      </c>
      <c r="DG1301" s="148" t="str">
        <f t="shared" si="243"/>
        <v/>
      </c>
      <c r="DH1301" s="148" t="str">
        <f t="shared" si="244"/>
        <v/>
      </c>
      <c r="DI1301" s="273" t="str">
        <f t="shared" si="245"/>
        <v/>
      </c>
      <c r="DJ1301" s="264" t="str">
        <f t="shared" si="246"/>
        <v/>
      </c>
      <c r="DK1301" s="195"/>
      <c r="DL1301" s="14" t="str">
        <f>IFERROR(#REF!-AP1301,"")</f>
        <v/>
      </c>
      <c r="DM1301" s="195"/>
      <c r="DN1301" s="274" t="str">
        <f>IFERROR(#REF!-M1301,"")</f>
        <v/>
      </c>
      <c r="DO1301" s="186" t="e">
        <f>IF(#REF!&gt;AQ1301,0,1)</f>
        <v>#REF!</v>
      </c>
      <c r="DP1301" s="186">
        <f t="shared" si="247"/>
        <v>1</v>
      </c>
      <c r="DQ1301" s="186">
        <f t="shared" si="248"/>
        <v>1</v>
      </c>
    </row>
    <row r="1302" spans="1:121" ht="20.25" hidden="1" customHeight="1" x14ac:dyDescent="0.2">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35"/>
        <v/>
      </c>
      <c r="AO1302" s="271" t="str">
        <f t="shared" si="236"/>
        <v/>
      </c>
      <c r="AP1302" s="218"/>
      <c r="AQ1302" s="219"/>
      <c r="AR1302" s="217" t="str">
        <f t="shared" si="237"/>
        <v/>
      </c>
      <c r="AS1302" s="217" t="str">
        <f t="shared" si="238"/>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217"/>
      <c r="CA1302" s="217"/>
      <c r="CB1302" s="217"/>
      <c r="CC1302" s="217"/>
      <c r="CD1302" s="217"/>
      <c r="CE1302" s="217"/>
      <c r="CF1302" s="186"/>
      <c r="CG1302" s="186" t="str">
        <f t="shared" si="239"/>
        <v/>
      </c>
      <c r="CH1302" s="101"/>
      <c r="CI1302" s="101"/>
      <c r="CJ1302" s="101"/>
      <c r="CK1302" s="101"/>
      <c r="CL1302" s="101"/>
      <c r="CM1302" s="101"/>
      <c r="CN1302" s="101"/>
      <c r="CO1302" s="101"/>
      <c r="CP1302" s="220" t="str">
        <f>IFERROR(ROUND((SUM(#REF!)),0),"")</f>
        <v/>
      </c>
      <c r="CQ1302" s="216"/>
      <c r="CR1302" s="222"/>
      <c r="CS1302" s="198"/>
      <c r="CT1302" s="198"/>
      <c r="CU1302" s="198"/>
      <c r="CV1302" s="198"/>
      <c r="CW1302" s="222"/>
      <c r="CX1302" s="272"/>
      <c r="CY1302" s="272"/>
      <c r="CZ1302" s="272"/>
      <c r="DA1302" s="272"/>
      <c r="DB1302" s="272"/>
      <c r="DC1302" s="272"/>
      <c r="DD1302" s="230" t="str">
        <f t="shared" si="240"/>
        <v/>
      </c>
      <c r="DE1302" s="273">
        <f t="shared" si="241"/>
        <v>0</v>
      </c>
      <c r="DF1302" s="14">
        <f t="shared" si="242"/>
        <v>0</v>
      </c>
      <c r="DG1302" s="148" t="str">
        <f t="shared" si="243"/>
        <v/>
      </c>
      <c r="DH1302" s="148" t="str">
        <f t="shared" si="244"/>
        <v/>
      </c>
      <c r="DI1302" s="273" t="str">
        <f t="shared" si="245"/>
        <v/>
      </c>
      <c r="DJ1302" s="264" t="str">
        <f t="shared" si="246"/>
        <v/>
      </c>
      <c r="DK1302" s="195"/>
      <c r="DL1302" s="14" t="str">
        <f>IFERROR(#REF!-AP1302,"")</f>
        <v/>
      </c>
      <c r="DM1302" s="195"/>
      <c r="DN1302" s="274" t="str">
        <f>IFERROR(#REF!-M1302,"")</f>
        <v/>
      </c>
      <c r="DO1302" s="186" t="e">
        <f>IF(#REF!&gt;AQ1302,0,1)</f>
        <v>#REF!</v>
      </c>
      <c r="DP1302" s="186">
        <f t="shared" si="247"/>
        <v>1</v>
      </c>
      <c r="DQ1302" s="186">
        <f t="shared" si="248"/>
        <v>1</v>
      </c>
    </row>
    <row r="1303" spans="1:121" ht="20.25" hidden="1" customHeight="1" x14ac:dyDescent="0.2">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35"/>
        <v/>
      </c>
      <c r="AO1303" s="271" t="str">
        <f t="shared" si="236"/>
        <v/>
      </c>
      <c r="AP1303" s="218"/>
      <c r="AQ1303" s="219"/>
      <c r="AR1303" s="217" t="str">
        <f t="shared" si="237"/>
        <v/>
      </c>
      <c r="AS1303" s="217" t="str">
        <f t="shared" si="238"/>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217"/>
      <c r="CA1303" s="217"/>
      <c r="CB1303" s="217"/>
      <c r="CC1303" s="217"/>
      <c r="CD1303" s="217"/>
      <c r="CE1303" s="217"/>
      <c r="CF1303" s="186"/>
      <c r="CG1303" s="186" t="str">
        <f t="shared" si="239"/>
        <v/>
      </c>
      <c r="CH1303" s="101"/>
      <c r="CI1303" s="101"/>
      <c r="CJ1303" s="101"/>
      <c r="CK1303" s="101"/>
      <c r="CL1303" s="101"/>
      <c r="CM1303" s="101"/>
      <c r="CN1303" s="101"/>
      <c r="CO1303" s="101"/>
      <c r="CP1303" s="220" t="str">
        <f>IFERROR(ROUND((SUM(#REF!)),0),"")</f>
        <v/>
      </c>
      <c r="CQ1303" s="216"/>
      <c r="CR1303" s="222"/>
      <c r="CS1303" s="198"/>
      <c r="CT1303" s="198"/>
      <c r="CU1303" s="198"/>
      <c r="CV1303" s="198"/>
      <c r="CW1303" s="222"/>
      <c r="CX1303" s="272"/>
      <c r="CY1303" s="272"/>
      <c r="CZ1303" s="272"/>
      <c r="DA1303" s="272"/>
      <c r="DB1303" s="272"/>
      <c r="DC1303" s="272"/>
      <c r="DD1303" s="230" t="str">
        <f t="shared" si="240"/>
        <v/>
      </c>
      <c r="DE1303" s="273">
        <f t="shared" si="241"/>
        <v>0</v>
      </c>
      <c r="DF1303" s="14">
        <f t="shared" si="242"/>
        <v>0</v>
      </c>
      <c r="DG1303" s="148" t="str">
        <f t="shared" si="243"/>
        <v/>
      </c>
      <c r="DH1303" s="148" t="str">
        <f t="shared" si="244"/>
        <v/>
      </c>
      <c r="DI1303" s="273" t="str">
        <f t="shared" si="245"/>
        <v/>
      </c>
      <c r="DJ1303" s="264" t="str">
        <f t="shared" si="246"/>
        <v/>
      </c>
      <c r="DK1303" s="195"/>
      <c r="DL1303" s="14" t="str">
        <f>IFERROR(#REF!-AP1303,"")</f>
        <v/>
      </c>
      <c r="DM1303" s="195"/>
      <c r="DN1303" s="274" t="str">
        <f>IFERROR(#REF!-M1303,"")</f>
        <v/>
      </c>
      <c r="DO1303" s="186" t="e">
        <f>IF(#REF!&gt;AQ1303,0,1)</f>
        <v>#REF!</v>
      </c>
      <c r="DP1303" s="186">
        <f t="shared" si="247"/>
        <v>1</v>
      </c>
      <c r="DQ1303" s="186">
        <f t="shared" si="248"/>
        <v>1</v>
      </c>
    </row>
    <row r="1304" spans="1:121" ht="20.25" hidden="1" customHeight="1" x14ac:dyDescent="0.2">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35"/>
        <v/>
      </c>
      <c r="AO1304" s="271" t="str">
        <f t="shared" si="236"/>
        <v/>
      </c>
      <c r="AP1304" s="218"/>
      <c r="AQ1304" s="219"/>
      <c r="AR1304" s="217" t="str">
        <f t="shared" si="237"/>
        <v/>
      </c>
      <c r="AS1304" s="217" t="str">
        <f t="shared" si="238"/>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217"/>
      <c r="CA1304" s="217"/>
      <c r="CB1304" s="217"/>
      <c r="CC1304" s="217"/>
      <c r="CD1304" s="217"/>
      <c r="CE1304" s="217"/>
      <c r="CF1304" s="186"/>
      <c r="CG1304" s="186" t="str">
        <f t="shared" si="239"/>
        <v/>
      </c>
      <c r="CH1304" s="101"/>
      <c r="CI1304" s="101"/>
      <c r="CJ1304" s="101"/>
      <c r="CK1304" s="101"/>
      <c r="CL1304" s="101"/>
      <c r="CM1304" s="101"/>
      <c r="CN1304" s="101"/>
      <c r="CO1304" s="101"/>
      <c r="CP1304" s="220" t="str">
        <f>IFERROR(ROUND((SUM(#REF!)),0),"")</f>
        <v/>
      </c>
      <c r="CQ1304" s="216"/>
      <c r="CR1304" s="222"/>
      <c r="CS1304" s="198"/>
      <c r="CT1304" s="198"/>
      <c r="CU1304" s="198"/>
      <c r="CV1304" s="198"/>
      <c r="CW1304" s="222"/>
      <c r="CX1304" s="272"/>
      <c r="CY1304" s="272"/>
      <c r="CZ1304" s="272"/>
      <c r="DA1304" s="272"/>
      <c r="DB1304" s="272"/>
      <c r="DC1304" s="272"/>
      <c r="DD1304" s="230" t="str">
        <f t="shared" si="240"/>
        <v/>
      </c>
      <c r="DE1304" s="273">
        <f t="shared" si="241"/>
        <v>0</v>
      </c>
      <c r="DF1304" s="14">
        <f t="shared" si="242"/>
        <v>0</v>
      </c>
      <c r="DG1304" s="148" t="str">
        <f t="shared" si="243"/>
        <v/>
      </c>
      <c r="DH1304" s="148" t="str">
        <f t="shared" si="244"/>
        <v/>
      </c>
      <c r="DI1304" s="273" t="str">
        <f t="shared" si="245"/>
        <v/>
      </c>
      <c r="DJ1304" s="264" t="str">
        <f t="shared" si="246"/>
        <v/>
      </c>
      <c r="DK1304" s="195"/>
      <c r="DL1304" s="14" t="str">
        <f>IFERROR(#REF!-AP1304,"")</f>
        <v/>
      </c>
      <c r="DM1304" s="195"/>
      <c r="DN1304" s="274" t="str">
        <f>IFERROR(#REF!-M1304,"")</f>
        <v/>
      </c>
      <c r="DO1304" s="186" t="e">
        <f>IF(#REF!&gt;AQ1304,0,1)</f>
        <v>#REF!</v>
      </c>
      <c r="DP1304" s="186">
        <f t="shared" si="247"/>
        <v>1</v>
      </c>
      <c r="DQ1304" s="186">
        <f t="shared" si="248"/>
        <v>1</v>
      </c>
    </row>
    <row r="1305" spans="1:121" ht="20.25" hidden="1" customHeight="1" x14ac:dyDescent="0.2">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35"/>
        <v/>
      </c>
      <c r="AO1305" s="271" t="str">
        <f t="shared" si="236"/>
        <v/>
      </c>
      <c r="AP1305" s="218"/>
      <c r="AQ1305" s="219"/>
      <c r="AR1305" s="217" t="str">
        <f t="shared" si="237"/>
        <v/>
      </c>
      <c r="AS1305" s="217" t="str">
        <f t="shared" si="238"/>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217"/>
      <c r="CA1305" s="217"/>
      <c r="CB1305" s="217"/>
      <c r="CC1305" s="217"/>
      <c r="CD1305" s="217"/>
      <c r="CE1305" s="217"/>
      <c r="CF1305" s="186"/>
      <c r="CG1305" s="186" t="str">
        <f t="shared" si="239"/>
        <v/>
      </c>
      <c r="CH1305" s="101"/>
      <c r="CI1305" s="101"/>
      <c r="CJ1305" s="101"/>
      <c r="CK1305" s="101"/>
      <c r="CL1305" s="101"/>
      <c r="CM1305" s="101"/>
      <c r="CN1305" s="101"/>
      <c r="CO1305" s="101"/>
      <c r="CP1305" s="220" t="str">
        <f>IFERROR(ROUND((SUM(#REF!)),0),"")</f>
        <v/>
      </c>
      <c r="CQ1305" s="216"/>
      <c r="CR1305" s="222"/>
      <c r="CS1305" s="198"/>
      <c r="CT1305" s="198"/>
      <c r="CU1305" s="198"/>
      <c r="CV1305" s="198"/>
      <c r="CW1305" s="222"/>
      <c r="CX1305" s="272"/>
      <c r="CY1305" s="272"/>
      <c r="CZ1305" s="272"/>
      <c r="DA1305" s="272"/>
      <c r="DB1305" s="272"/>
      <c r="DC1305" s="272"/>
      <c r="DD1305" s="230" t="str">
        <f t="shared" si="240"/>
        <v/>
      </c>
      <c r="DE1305" s="273">
        <f t="shared" si="241"/>
        <v>0</v>
      </c>
      <c r="DF1305" s="14">
        <f t="shared" si="242"/>
        <v>0</v>
      </c>
      <c r="DG1305" s="148" t="str">
        <f t="shared" si="243"/>
        <v/>
      </c>
      <c r="DH1305" s="148" t="str">
        <f t="shared" si="244"/>
        <v/>
      </c>
      <c r="DI1305" s="273" t="str">
        <f t="shared" si="245"/>
        <v/>
      </c>
      <c r="DJ1305" s="264" t="str">
        <f t="shared" si="246"/>
        <v/>
      </c>
      <c r="DK1305" s="195"/>
      <c r="DL1305" s="14" t="str">
        <f>IFERROR(#REF!-AP1305,"")</f>
        <v/>
      </c>
      <c r="DM1305" s="195"/>
      <c r="DN1305" s="274" t="str">
        <f>IFERROR(#REF!-M1305,"")</f>
        <v/>
      </c>
      <c r="DO1305" s="186" t="e">
        <f>IF(#REF!&gt;AQ1305,0,1)</f>
        <v>#REF!</v>
      </c>
      <c r="DP1305" s="186">
        <f t="shared" si="247"/>
        <v>1</v>
      </c>
      <c r="DQ1305" s="186">
        <f t="shared" si="248"/>
        <v>1</v>
      </c>
    </row>
    <row r="1306" spans="1:121" ht="20.25" hidden="1" customHeight="1" x14ac:dyDescent="0.2">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35"/>
        <v/>
      </c>
      <c r="AO1306" s="271" t="str">
        <f t="shared" si="236"/>
        <v/>
      </c>
      <c r="AP1306" s="218"/>
      <c r="AQ1306" s="219"/>
      <c r="AR1306" s="217" t="str">
        <f t="shared" si="237"/>
        <v/>
      </c>
      <c r="AS1306" s="217" t="str">
        <f t="shared" si="238"/>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217"/>
      <c r="CA1306" s="217"/>
      <c r="CB1306" s="217"/>
      <c r="CC1306" s="217"/>
      <c r="CD1306" s="217"/>
      <c r="CE1306" s="217"/>
      <c r="CF1306" s="186"/>
      <c r="CG1306" s="186" t="str">
        <f t="shared" si="239"/>
        <v/>
      </c>
      <c r="CH1306" s="101"/>
      <c r="CI1306" s="101"/>
      <c r="CJ1306" s="101"/>
      <c r="CK1306" s="101"/>
      <c r="CL1306" s="101"/>
      <c r="CM1306" s="101"/>
      <c r="CN1306" s="101"/>
      <c r="CO1306" s="101"/>
      <c r="CP1306" s="220" t="str">
        <f>IFERROR(ROUND((SUM(#REF!)),0),"")</f>
        <v/>
      </c>
      <c r="CQ1306" s="216"/>
      <c r="CR1306" s="222"/>
      <c r="CS1306" s="198"/>
      <c r="CT1306" s="198"/>
      <c r="CU1306" s="198"/>
      <c r="CV1306" s="198"/>
      <c r="CW1306" s="222"/>
      <c r="CX1306" s="272"/>
      <c r="CY1306" s="272"/>
      <c r="CZ1306" s="272"/>
      <c r="DA1306" s="272"/>
      <c r="DB1306" s="272"/>
      <c r="DC1306" s="272"/>
      <c r="DD1306" s="230" t="str">
        <f t="shared" si="240"/>
        <v/>
      </c>
      <c r="DE1306" s="273">
        <f t="shared" si="241"/>
        <v>0</v>
      </c>
      <c r="DF1306" s="14">
        <f t="shared" si="242"/>
        <v>0</v>
      </c>
      <c r="DG1306" s="148" t="str">
        <f t="shared" si="243"/>
        <v/>
      </c>
      <c r="DH1306" s="148" t="str">
        <f t="shared" si="244"/>
        <v/>
      </c>
      <c r="DI1306" s="273" t="str">
        <f t="shared" si="245"/>
        <v/>
      </c>
      <c r="DJ1306" s="264" t="str">
        <f t="shared" si="246"/>
        <v/>
      </c>
      <c r="DK1306" s="195"/>
      <c r="DL1306" s="14" t="str">
        <f>IFERROR(#REF!-AP1306,"")</f>
        <v/>
      </c>
      <c r="DM1306" s="195"/>
      <c r="DN1306" s="274" t="str">
        <f>IFERROR(#REF!-M1306,"")</f>
        <v/>
      </c>
      <c r="DO1306" s="186" t="e">
        <f>IF(#REF!&gt;AQ1306,0,1)</f>
        <v>#REF!</v>
      </c>
      <c r="DP1306" s="186">
        <f t="shared" si="247"/>
        <v>1</v>
      </c>
      <c r="DQ1306" s="186">
        <f t="shared" si="248"/>
        <v>1</v>
      </c>
    </row>
    <row r="1307" spans="1:121" ht="20.25" hidden="1" customHeight="1" x14ac:dyDescent="0.2">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35"/>
        <v/>
      </c>
      <c r="AO1307" s="271" t="str">
        <f t="shared" si="236"/>
        <v/>
      </c>
      <c r="AP1307" s="218"/>
      <c r="AQ1307" s="219"/>
      <c r="AR1307" s="217" t="str">
        <f t="shared" si="237"/>
        <v/>
      </c>
      <c r="AS1307" s="217" t="str">
        <f t="shared" si="238"/>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217"/>
      <c r="CA1307" s="217"/>
      <c r="CB1307" s="217"/>
      <c r="CC1307" s="217"/>
      <c r="CD1307" s="217"/>
      <c r="CE1307" s="217"/>
      <c r="CF1307" s="186"/>
      <c r="CG1307" s="186" t="str">
        <f t="shared" si="239"/>
        <v/>
      </c>
      <c r="CH1307" s="101"/>
      <c r="CI1307" s="101"/>
      <c r="CJ1307" s="101"/>
      <c r="CK1307" s="101"/>
      <c r="CL1307" s="101"/>
      <c r="CM1307" s="101"/>
      <c r="CN1307" s="101"/>
      <c r="CO1307" s="101"/>
      <c r="CP1307" s="220" t="str">
        <f>IFERROR(ROUND((SUM(#REF!)),0),"")</f>
        <v/>
      </c>
      <c r="CQ1307" s="216"/>
      <c r="CR1307" s="222"/>
      <c r="CS1307" s="198"/>
      <c r="CT1307" s="198"/>
      <c r="CU1307" s="198"/>
      <c r="CV1307" s="198"/>
      <c r="CW1307" s="222"/>
      <c r="CX1307" s="272"/>
      <c r="CY1307" s="272"/>
      <c r="CZ1307" s="272"/>
      <c r="DA1307" s="272"/>
      <c r="DB1307" s="272"/>
      <c r="DC1307" s="272"/>
      <c r="DD1307" s="230" t="str">
        <f t="shared" si="240"/>
        <v/>
      </c>
      <c r="DE1307" s="273">
        <f t="shared" si="241"/>
        <v>0</v>
      </c>
      <c r="DF1307" s="14">
        <f t="shared" si="242"/>
        <v>0</v>
      </c>
      <c r="DG1307" s="148" t="str">
        <f t="shared" si="243"/>
        <v/>
      </c>
      <c r="DH1307" s="148" t="str">
        <f t="shared" si="244"/>
        <v/>
      </c>
      <c r="DI1307" s="273" t="str">
        <f t="shared" si="245"/>
        <v/>
      </c>
      <c r="DJ1307" s="264" t="str">
        <f t="shared" si="246"/>
        <v/>
      </c>
      <c r="DK1307" s="195"/>
      <c r="DL1307" s="14" t="str">
        <f>IFERROR(#REF!-AP1307,"")</f>
        <v/>
      </c>
      <c r="DM1307" s="195"/>
      <c r="DN1307" s="274" t="str">
        <f>IFERROR(#REF!-M1307,"")</f>
        <v/>
      </c>
      <c r="DO1307" s="186" t="e">
        <f>IF(#REF!&gt;AQ1307,0,1)</f>
        <v>#REF!</v>
      </c>
      <c r="DP1307" s="186">
        <f t="shared" si="247"/>
        <v>1</v>
      </c>
      <c r="DQ1307" s="186">
        <f t="shared" si="248"/>
        <v>1</v>
      </c>
    </row>
    <row r="1308" spans="1:121" ht="20.25" hidden="1" customHeight="1" x14ac:dyDescent="0.2">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35"/>
        <v/>
      </c>
      <c r="AO1308" s="271" t="str">
        <f t="shared" si="236"/>
        <v/>
      </c>
      <c r="AP1308" s="218"/>
      <c r="AQ1308" s="219"/>
      <c r="AR1308" s="217" t="str">
        <f t="shared" si="237"/>
        <v/>
      </c>
      <c r="AS1308" s="217" t="str">
        <f t="shared" si="238"/>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217"/>
      <c r="CA1308" s="217"/>
      <c r="CB1308" s="217"/>
      <c r="CC1308" s="217"/>
      <c r="CD1308" s="217"/>
      <c r="CE1308" s="217"/>
      <c r="CF1308" s="186"/>
      <c r="CG1308" s="186" t="str">
        <f t="shared" si="239"/>
        <v/>
      </c>
      <c r="CH1308" s="101"/>
      <c r="CI1308" s="101"/>
      <c r="CJ1308" s="101"/>
      <c r="CK1308" s="101"/>
      <c r="CL1308" s="101"/>
      <c r="CM1308" s="101"/>
      <c r="CN1308" s="101"/>
      <c r="CO1308" s="101"/>
      <c r="CP1308" s="220" t="str">
        <f>IFERROR(ROUND((SUM(#REF!)),0),"")</f>
        <v/>
      </c>
      <c r="CQ1308" s="216"/>
      <c r="CR1308" s="222"/>
      <c r="CS1308" s="198"/>
      <c r="CT1308" s="198"/>
      <c r="CU1308" s="198"/>
      <c r="CV1308" s="198"/>
      <c r="CW1308" s="222"/>
      <c r="CX1308" s="272"/>
      <c r="CY1308" s="272"/>
      <c r="CZ1308" s="272"/>
      <c r="DA1308" s="272"/>
      <c r="DB1308" s="272"/>
      <c r="DC1308" s="272"/>
      <c r="DD1308" s="230" t="str">
        <f t="shared" si="240"/>
        <v/>
      </c>
      <c r="DE1308" s="273">
        <f t="shared" si="241"/>
        <v>0</v>
      </c>
      <c r="DF1308" s="14">
        <f t="shared" si="242"/>
        <v>0</v>
      </c>
      <c r="DG1308" s="148" t="str">
        <f t="shared" si="243"/>
        <v/>
      </c>
      <c r="DH1308" s="148" t="str">
        <f t="shared" si="244"/>
        <v/>
      </c>
      <c r="DI1308" s="273" t="str">
        <f t="shared" si="245"/>
        <v/>
      </c>
      <c r="DJ1308" s="264" t="str">
        <f t="shared" si="246"/>
        <v/>
      </c>
      <c r="DK1308" s="195"/>
      <c r="DL1308" s="14" t="str">
        <f>IFERROR(#REF!-AP1308,"")</f>
        <v/>
      </c>
      <c r="DM1308" s="195"/>
      <c r="DN1308" s="274" t="str">
        <f>IFERROR(#REF!-M1308,"")</f>
        <v/>
      </c>
      <c r="DO1308" s="186" t="e">
        <f>IF(#REF!&gt;AQ1308,0,1)</f>
        <v>#REF!</v>
      </c>
      <c r="DP1308" s="186">
        <f t="shared" si="247"/>
        <v>1</v>
      </c>
      <c r="DQ1308" s="186">
        <f t="shared" si="248"/>
        <v>1</v>
      </c>
    </row>
    <row r="1309" spans="1:121" ht="20.25" hidden="1" customHeight="1" x14ac:dyDescent="0.2">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35"/>
        <v/>
      </c>
      <c r="AO1309" s="271" t="str">
        <f t="shared" si="236"/>
        <v/>
      </c>
      <c r="AP1309" s="218"/>
      <c r="AQ1309" s="219"/>
      <c r="AR1309" s="217" t="str">
        <f t="shared" si="237"/>
        <v/>
      </c>
      <c r="AS1309" s="217" t="str">
        <f t="shared" si="238"/>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217"/>
      <c r="CA1309" s="217"/>
      <c r="CB1309" s="217"/>
      <c r="CC1309" s="217"/>
      <c r="CD1309" s="217"/>
      <c r="CE1309" s="217"/>
      <c r="CF1309" s="186"/>
      <c r="CG1309" s="186" t="str">
        <f t="shared" si="239"/>
        <v/>
      </c>
      <c r="CH1309" s="101"/>
      <c r="CI1309" s="101"/>
      <c r="CJ1309" s="101"/>
      <c r="CK1309" s="101"/>
      <c r="CL1309" s="101"/>
      <c r="CM1309" s="101"/>
      <c r="CN1309" s="101"/>
      <c r="CO1309" s="101"/>
      <c r="CP1309" s="220" t="str">
        <f>IFERROR(ROUND((SUM(#REF!)),0),"")</f>
        <v/>
      </c>
      <c r="CQ1309" s="216"/>
      <c r="CR1309" s="222"/>
      <c r="CS1309" s="198"/>
      <c r="CT1309" s="198"/>
      <c r="CU1309" s="198"/>
      <c r="CV1309" s="198"/>
      <c r="CW1309" s="222"/>
      <c r="CX1309" s="272"/>
      <c r="CY1309" s="272"/>
      <c r="CZ1309" s="272"/>
      <c r="DA1309" s="272"/>
      <c r="DB1309" s="272"/>
      <c r="DC1309" s="272"/>
      <c r="DD1309" s="230" t="str">
        <f t="shared" si="240"/>
        <v/>
      </c>
      <c r="DE1309" s="273">
        <f t="shared" si="241"/>
        <v>0</v>
      </c>
      <c r="DF1309" s="14">
        <f t="shared" si="242"/>
        <v>0</v>
      </c>
      <c r="DG1309" s="148" t="str">
        <f t="shared" si="243"/>
        <v/>
      </c>
      <c r="DH1309" s="148" t="str">
        <f t="shared" si="244"/>
        <v/>
      </c>
      <c r="DI1309" s="273" t="str">
        <f t="shared" si="245"/>
        <v/>
      </c>
      <c r="DJ1309" s="264" t="str">
        <f t="shared" si="246"/>
        <v/>
      </c>
      <c r="DK1309" s="195"/>
      <c r="DL1309" s="14" t="str">
        <f>IFERROR(#REF!-AP1309,"")</f>
        <v/>
      </c>
      <c r="DM1309" s="195"/>
      <c r="DN1309" s="274" t="str">
        <f>IFERROR(#REF!-M1309,"")</f>
        <v/>
      </c>
      <c r="DO1309" s="186" t="e">
        <f>IF(#REF!&gt;AQ1309,0,1)</f>
        <v>#REF!</v>
      </c>
      <c r="DP1309" s="186">
        <f t="shared" si="247"/>
        <v>1</v>
      </c>
      <c r="DQ1309" s="186">
        <f t="shared" si="248"/>
        <v>1</v>
      </c>
    </row>
    <row r="1310" spans="1:121" ht="20.25" hidden="1" customHeight="1" x14ac:dyDescent="0.2">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35"/>
        <v/>
      </c>
      <c r="AO1310" s="271" t="str">
        <f t="shared" si="236"/>
        <v/>
      </c>
      <c r="AP1310" s="218"/>
      <c r="AQ1310" s="219"/>
      <c r="AR1310" s="217" t="str">
        <f t="shared" si="237"/>
        <v/>
      </c>
      <c r="AS1310" s="217" t="str">
        <f t="shared" si="238"/>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217"/>
      <c r="CA1310" s="217"/>
      <c r="CB1310" s="217"/>
      <c r="CC1310" s="217"/>
      <c r="CD1310" s="217"/>
      <c r="CE1310" s="217"/>
      <c r="CF1310" s="186"/>
      <c r="CG1310" s="186" t="str">
        <f t="shared" si="239"/>
        <v/>
      </c>
      <c r="CH1310" s="101"/>
      <c r="CI1310" s="101"/>
      <c r="CJ1310" s="101"/>
      <c r="CK1310" s="101"/>
      <c r="CL1310" s="101"/>
      <c r="CM1310" s="101"/>
      <c r="CN1310" s="101"/>
      <c r="CO1310" s="101"/>
      <c r="CP1310" s="220" t="str">
        <f>IFERROR(ROUND((SUM(#REF!)),0),"")</f>
        <v/>
      </c>
      <c r="CQ1310" s="216"/>
      <c r="CR1310" s="222"/>
      <c r="CS1310" s="198"/>
      <c r="CT1310" s="198"/>
      <c r="CU1310" s="198"/>
      <c r="CV1310" s="198"/>
      <c r="CW1310" s="222"/>
      <c r="CX1310" s="272"/>
      <c r="CY1310" s="272"/>
      <c r="CZ1310" s="272"/>
      <c r="DA1310" s="272"/>
      <c r="DB1310" s="272"/>
      <c r="DC1310" s="272"/>
      <c r="DD1310" s="230" t="str">
        <f t="shared" si="240"/>
        <v/>
      </c>
      <c r="DE1310" s="273">
        <f t="shared" si="241"/>
        <v>0</v>
      </c>
      <c r="DF1310" s="14">
        <f t="shared" si="242"/>
        <v>0</v>
      </c>
      <c r="DG1310" s="148" t="str">
        <f t="shared" si="243"/>
        <v/>
      </c>
      <c r="DH1310" s="148" t="str">
        <f t="shared" si="244"/>
        <v/>
      </c>
      <c r="DI1310" s="273" t="str">
        <f t="shared" si="245"/>
        <v/>
      </c>
      <c r="DJ1310" s="264" t="str">
        <f t="shared" si="246"/>
        <v/>
      </c>
      <c r="DK1310" s="195"/>
      <c r="DL1310" s="14" t="str">
        <f>IFERROR(#REF!-AP1310,"")</f>
        <v/>
      </c>
      <c r="DM1310" s="195"/>
      <c r="DN1310" s="274" t="str">
        <f>IFERROR(#REF!-M1310,"")</f>
        <v/>
      </c>
      <c r="DO1310" s="186" t="e">
        <f>IF(#REF!&gt;AQ1310,0,1)</f>
        <v>#REF!</v>
      </c>
      <c r="DP1310" s="186">
        <f t="shared" si="247"/>
        <v>1</v>
      </c>
      <c r="DQ1310" s="186">
        <f t="shared" si="248"/>
        <v>1</v>
      </c>
    </row>
    <row r="1311" spans="1:121" ht="20.25" hidden="1" customHeight="1" x14ac:dyDescent="0.2">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35"/>
        <v/>
      </c>
      <c r="AO1311" s="271" t="str">
        <f t="shared" si="236"/>
        <v/>
      </c>
      <c r="AP1311" s="218"/>
      <c r="AQ1311" s="219"/>
      <c r="AR1311" s="217" t="str">
        <f t="shared" si="237"/>
        <v/>
      </c>
      <c r="AS1311" s="217" t="str">
        <f t="shared" si="238"/>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217"/>
      <c r="CA1311" s="217"/>
      <c r="CB1311" s="217"/>
      <c r="CC1311" s="217"/>
      <c r="CD1311" s="217"/>
      <c r="CE1311" s="217"/>
      <c r="CF1311" s="186"/>
      <c r="CG1311" s="186" t="str">
        <f t="shared" si="239"/>
        <v/>
      </c>
      <c r="CH1311" s="101"/>
      <c r="CI1311" s="101"/>
      <c r="CJ1311" s="101"/>
      <c r="CK1311" s="101"/>
      <c r="CL1311" s="101"/>
      <c r="CM1311" s="101"/>
      <c r="CN1311" s="101"/>
      <c r="CO1311" s="101"/>
      <c r="CP1311" s="220" t="str">
        <f>IFERROR(ROUND((SUM(#REF!)),0),"")</f>
        <v/>
      </c>
      <c r="CQ1311" s="216"/>
      <c r="CR1311" s="222"/>
      <c r="CS1311" s="198"/>
      <c r="CT1311" s="198"/>
      <c r="CU1311" s="198"/>
      <c r="CV1311" s="198"/>
      <c r="CW1311" s="222"/>
      <c r="CX1311" s="272"/>
      <c r="CY1311" s="272"/>
      <c r="CZ1311" s="272"/>
      <c r="DA1311" s="272"/>
      <c r="DB1311" s="272"/>
      <c r="DC1311" s="272"/>
      <c r="DD1311" s="230" t="str">
        <f t="shared" si="240"/>
        <v/>
      </c>
      <c r="DE1311" s="273">
        <f t="shared" si="241"/>
        <v>0</v>
      </c>
      <c r="DF1311" s="14">
        <f t="shared" si="242"/>
        <v>0</v>
      </c>
      <c r="DG1311" s="148" t="str">
        <f t="shared" si="243"/>
        <v/>
      </c>
      <c r="DH1311" s="148" t="str">
        <f t="shared" si="244"/>
        <v/>
      </c>
      <c r="DI1311" s="273" t="str">
        <f t="shared" si="245"/>
        <v/>
      </c>
      <c r="DJ1311" s="264" t="str">
        <f t="shared" si="246"/>
        <v/>
      </c>
      <c r="DK1311" s="195"/>
      <c r="DL1311" s="14" t="str">
        <f>IFERROR(#REF!-AP1311,"")</f>
        <v/>
      </c>
      <c r="DM1311" s="195"/>
      <c r="DN1311" s="274" t="str">
        <f>IFERROR(#REF!-M1311,"")</f>
        <v/>
      </c>
      <c r="DO1311" s="186" t="e">
        <f>IF(#REF!&gt;AQ1311,0,1)</f>
        <v>#REF!</v>
      </c>
      <c r="DP1311" s="186">
        <f t="shared" si="247"/>
        <v>1</v>
      </c>
      <c r="DQ1311" s="186">
        <f t="shared" si="248"/>
        <v>1</v>
      </c>
    </row>
    <row r="1312" spans="1:121" ht="20.25" hidden="1" customHeight="1" x14ac:dyDescent="0.2">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35"/>
        <v/>
      </c>
      <c r="AO1312" s="271" t="str">
        <f t="shared" si="236"/>
        <v/>
      </c>
      <c r="AP1312" s="218"/>
      <c r="AQ1312" s="219"/>
      <c r="AR1312" s="217" t="str">
        <f t="shared" si="237"/>
        <v/>
      </c>
      <c r="AS1312" s="217" t="str">
        <f t="shared" si="238"/>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217"/>
      <c r="CA1312" s="217"/>
      <c r="CB1312" s="217"/>
      <c r="CC1312" s="217"/>
      <c r="CD1312" s="217"/>
      <c r="CE1312" s="217"/>
      <c r="CF1312" s="186"/>
      <c r="CG1312" s="186" t="str">
        <f t="shared" si="239"/>
        <v/>
      </c>
      <c r="CH1312" s="101"/>
      <c r="CI1312" s="101"/>
      <c r="CJ1312" s="101"/>
      <c r="CK1312" s="101"/>
      <c r="CL1312" s="101"/>
      <c r="CM1312" s="101"/>
      <c r="CN1312" s="101"/>
      <c r="CO1312" s="101"/>
      <c r="CP1312" s="220" t="str">
        <f>IFERROR(ROUND((SUM(#REF!)),0),"")</f>
        <v/>
      </c>
      <c r="CQ1312" s="216"/>
      <c r="CR1312" s="222"/>
      <c r="CS1312" s="198"/>
      <c r="CT1312" s="198"/>
      <c r="CU1312" s="198"/>
      <c r="CV1312" s="198"/>
      <c r="CW1312" s="222"/>
      <c r="CX1312" s="272"/>
      <c r="CY1312" s="272"/>
      <c r="CZ1312" s="272"/>
      <c r="DA1312" s="272"/>
      <c r="DB1312" s="272"/>
      <c r="DC1312" s="272"/>
      <c r="DD1312" s="230" t="str">
        <f t="shared" si="240"/>
        <v/>
      </c>
      <c r="DE1312" s="273">
        <f t="shared" si="241"/>
        <v>0</v>
      </c>
      <c r="DF1312" s="14">
        <f t="shared" si="242"/>
        <v>0</v>
      </c>
      <c r="DG1312" s="148" t="str">
        <f t="shared" si="243"/>
        <v/>
      </c>
      <c r="DH1312" s="148" t="str">
        <f t="shared" si="244"/>
        <v/>
      </c>
      <c r="DI1312" s="273" t="str">
        <f t="shared" si="245"/>
        <v/>
      </c>
      <c r="DJ1312" s="264" t="str">
        <f t="shared" si="246"/>
        <v/>
      </c>
      <c r="DK1312" s="195"/>
      <c r="DL1312" s="14" t="str">
        <f>IFERROR(#REF!-AP1312,"")</f>
        <v/>
      </c>
      <c r="DM1312" s="195"/>
      <c r="DN1312" s="274" t="str">
        <f>IFERROR(#REF!-M1312,"")</f>
        <v/>
      </c>
      <c r="DO1312" s="186" t="e">
        <f>IF(#REF!&gt;AQ1312,0,1)</f>
        <v>#REF!</v>
      </c>
      <c r="DP1312" s="186">
        <f t="shared" si="247"/>
        <v>1</v>
      </c>
      <c r="DQ1312" s="186">
        <f t="shared" si="248"/>
        <v>1</v>
      </c>
    </row>
    <row r="1313" spans="1:121" ht="20.25" hidden="1" customHeight="1" x14ac:dyDescent="0.2">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35"/>
        <v/>
      </c>
      <c r="AO1313" s="271" t="str">
        <f t="shared" si="236"/>
        <v/>
      </c>
      <c r="AP1313" s="218"/>
      <c r="AQ1313" s="219"/>
      <c r="AR1313" s="217" t="str">
        <f t="shared" si="237"/>
        <v/>
      </c>
      <c r="AS1313" s="217" t="str">
        <f t="shared" si="238"/>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217"/>
      <c r="CA1313" s="217"/>
      <c r="CB1313" s="217"/>
      <c r="CC1313" s="217"/>
      <c r="CD1313" s="217"/>
      <c r="CE1313" s="217"/>
      <c r="CF1313" s="186"/>
      <c r="CG1313" s="186" t="str">
        <f t="shared" si="239"/>
        <v/>
      </c>
      <c r="CH1313" s="101"/>
      <c r="CI1313" s="101"/>
      <c r="CJ1313" s="101"/>
      <c r="CK1313" s="101"/>
      <c r="CL1313" s="101"/>
      <c r="CM1313" s="101"/>
      <c r="CN1313" s="101"/>
      <c r="CO1313" s="101"/>
      <c r="CP1313" s="220" t="str">
        <f>IFERROR(ROUND((SUM(#REF!)),0),"")</f>
        <v/>
      </c>
      <c r="CQ1313" s="216"/>
      <c r="CR1313" s="222"/>
      <c r="CS1313" s="198"/>
      <c r="CT1313" s="198"/>
      <c r="CU1313" s="198"/>
      <c r="CV1313" s="198"/>
      <c r="CW1313" s="222"/>
      <c r="CX1313" s="272"/>
      <c r="CY1313" s="272"/>
      <c r="CZ1313" s="272"/>
      <c r="DA1313" s="272"/>
      <c r="DB1313" s="272"/>
      <c r="DC1313" s="272"/>
      <c r="DD1313" s="230" t="str">
        <f t="shared" si="240"/>
        <v/>
      </c>
      <c r="DE1313" s="273">
        <f t="shared" si="241"/>
        <v>0</v>
      </c>
      <c r="DF1313" s="14">
        <f t="shared" si="242"/>
        <v>0</v>
      </c>
      <c r="DG1313" s="148" t="str">
        <f t="shared" si="243"/>
        <v/>
      </c>
      <c r="DH1313" s="148" t="str">
        <f t="shared" si="244"/>
        <v/>
      </c>
      <c r="DI1313" s="273" t="str">
        <f t="shared" si="245"/>
        <v/>
      </c>
      <c r="DJ1313" s="264" t="str">
        <f t="shared" si="246"/>
        <v/>
      </c>
      <c r="DK1313" s="195"/>
      <c r="DL1313" s="14" t="str">
        <f>IFERROR(#REF!-AP1313,"")</f>
        <v/>
      </c>
      <c r="DM1313" s="195"/>
      <c r="DN1313" s="274" t="str">
        <f>IFERROR(#REF!-M1313,"")</f>
        <v/>
      </c>
      <c r="DO1313" s="186" t="e">
        <f>IF(#REF!&gt;AQ1313,0,1)</f>
        <v>#REF!</v>
      </c>
      <c r="DP1313" s="186">
        <f t="shared" si="247"/>
        <v>1</v>
      </c>
      <c r="DQ1313" s="186">
        <f t="shared" si="248"/>
        <v>1</v>
      </c>
    </row>
    <row r="1314" spans="1:121" ht="20.25" hidden="1" customHeight="1" x14ac:dyDescent="0.2">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35"/>
        <v/>
      </c>
      <c r="AO1314" s="271" t="str">
        <f t="shared" si="236"/>
        <v/>
      </c>
      <c r="AP1314" s="218"/>
      <c r="AQ1314" s="219"/>
      <c r="AR1314" s="217" t="str">
        <f t="shared" si="237"/>
        <v/>
      </c>
      <c r="AS1314" s="217" t="str">
        <f t="shared" si="238"/>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217"/>
      <c r="CA1314" s="217"/>
      <c r="CB1314" s="217"/>
      <c r="CC1314" s="217"/>
      <c r="CD1314" s="217"/>
      <c r="CE1314" s="217"/>
      <c r="CF1314" s="186"/>
      <c r="CG1314" s="186" t="str">
        <f t="shared" si="239"/>
        <v/>
      </c>
      <c r="CH1314" s="101"/>
      <c r="CI1314" s="101"/>
      <c r="CJ1314" s="101"/>
      <c r="CK1314" s="101"/>
      <c r="CL1314" s="101"/>
      <c r="CM1314" s="101"/>
      <c r="CN1314" s="101"/>
      <c r="CO1314" s="101"/>
      <c r="CP1314" s="220" t="str">
        <f>IFERROR(ROUND((SUM(#REF!)),0),"")</f>
        <v/>
      </c>
      <c r="CQ1314" s="216"/>
      <c r="CR1314" s="222"/>
      <c r="CS1314" s="198"/>
      <c r="CT1314" s="198"/>
      <c r="CU1314" s="198"/>
      <c r="CV1314" s="198"/>
      <c r="CW1314" s="222"/>
      <c r="CX1314" s="272"/>
      <c r="CY1314" s="272"/>
      <c r="CZ1314" s="272"/>
      <c r="DA1314" s="272"/>
      <c r="DB1314" s="272"/>
      <c r="DC1314" s="272"/>
      <c r="DD1314" s="230" t="str">
        <f t="shared" si="240"/>
        <v/>
      </c>
      <c r="DE1314" s="273">
        <f t="shared" si="241"/>
        <v>0</v>
      </c>
      <c r="DF1314" s="14">
        <f t="shared" si="242"/>
        <v>0</v>
      </c>
      <c r="DG1314" s="148" t="str">
        <f t="shared" si="243"/>
        <v/>
      </c>
      <c r="DH1314" s="148" t="str">
        <f t="shared" si="244"/>
        <v/>
      </c>
      <c r="DI1314" s="273" t="str">
        <f t="shared" si="245"/>
        <v/>
      </c>
      <c r="DJ1314" s="264" t="str">
        <f t="shared" si="246"/>
        <v/>
      </c>
      <c r="DK1314" s="195"/>
      <c r="DL1314" s="14" t="str">
        <f>IFERROR(#REF!-AP1314,"")</f>
        <v/>
      </c>
      <c r="DM1314" s="195"/>
      <c r="DN1314" s="274" t="str">
        <f>IFERROR(#REF!-M1314,"")</f>
        <v/>
      </c>
      <c r="DO1314" s="186" t="e">
        <f>IF(#REF!&gt;AQ1314,0,1)</f>
        <v>#REF!</v>
      </c>
      <c r="DP1314" s="186">
        <f t="shared" si="247"/>
        <v>1</v>
      </c>
      <c r="DQ1314" s="186">
        <f t="shared" si="248"/>
        <v>1</v>
      </c>
    </row>
    <row r="1315" spans="1:121" ht="20.25" hidden="1" customHeight="1" x14ac:dyDescent="0.2">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35"/>
        <v/>
      </c>
      <c r="AO1315" s="271" t="str">
        <f t="shared" si="236"/>
        <v/>
      </c>
      <c r="AP1315" s="218"/>
      <c r="AQ1315" s="219"/>
      <c r="AR1315" s="217" t="str">
        <f t="shared" si="237"/>
        <v/>
      </c>
      <c r="AS1315" s="217" t="str">
        <f t="shared" si="238"/>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217"/>
      <c r="CA1315" s="217"/>
      <c r="CB1315" s="217"/>
      <c r="CC1315" s="217"/>
      <c r="CD1315" s="217"/>
      <c r="CE1315" s="217"/>
      <c r="CF1315" s="186"/>
      <c r="CG1315" s="186" t="str">
        <f t="shared" si="239"/>
        <v/>
      </c>
      <c r="CH1315" s="101"/>
      <c r="CI1315" s="101"/>
      <c r="CJ1315" s="101"/>
      <c r="CK1315" s="101"/>
      <c r="CL1315" s="101"/>
      <c r="CM1315" s="101"/>
      <c r="CN1315" s="101"/>
      <c r="CO1315" s="101"/>
      <c r="CP1315" s="220" t="str">
        <f>IFERROR(ROUND((SUM(#REF!)),0),"")</f>
        <v/>
      </c>
      <c r="CQ1315" s="216"/>
      <c r="CR1315" s="222"/>
      <c r="CS1315" s="198"/>
      <c r="CT1315" s="198"/>
      <c r="CU1315" s="198"/>
      <c r="CV1315" s="198"/>
      <c r="CW1315" s="222"/>
      <c r="CX1315" s="272"/>
      <c r="CY1315" s="272"/>
      <c r="CZ1315" s="272"/>
      <c r="DA1315" s="272"/>
      <c r="DB1315" s="272"/>
      <c r="DC1315" s="272"/>
      <c r="DD1315" s="230" t="str">
        <f t="shared" si="240"/>
        <v/>
      </c>
      <c r="DE1315" s="273">
        <f t="shared" si="241"/>
        <v>0</v>
      </c>
      <c r="DF1315" s="14">
        <f t="shared" si="242"/>
        <v>0</v>
      </c>
      <c r="DG1315" s="148" t="str">
        <f t="shared" si="243"/>
        <v/>
      </c>
      <c r="DH1315" s="148" t="str">
        <f t="shared" si="244"/>
        <v/>
      </c>
      <c r="DI1315" s="273" t="str">
        <f t="shared" si="245"/>
        <v/>
      </c>
      <c r="DJ1315" s="264" t="str">
        <f t="shared" si="246"/>
        <v/>
      </c>
      <c r="DK1315" s="195"/>
      <c r="DL1315" s="14" t="str">
        <f>IFERROR(#REF!-AP1315,"")</f>
        <v/>
      </c>
      <c r="DM1315" s="195"/>
      <c r="DN1315" s="274" t="str">
        <f>IFERROR(#REF!-M1315,"")</f>
        <v/>
      </c>
      <c r="DO1315" s="186" t="e">
        <f>IF(#REF!&gt;AQ1315,0,1)</f>
        <v>#REF!</v>
      </c>
      <c r="DP1315" s="186">
        <f t="shared" si="247"/>
        <v>1</v>
      </c>
      <c r="DQ1315" s="186">
        <f t="shared" si="248"/>
        <v>1</v>
      </c>
    </row>
    <row r="1316" spans="1:121" ht="20.25" hidden="1" customHeight="1" x14ac:dyDescent="0.2">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35"/>
        <v/>
      </c>
      <c r="AO1316" s="271" t="str">
        <f t="shared" si="236"/>
        <v/>
      </c>
      <c r="AP1316" s="218"/>
      <c r="AQ1316" s="219"/>
      <c r="AR1316" s="217" t="str">
        <f t="shared" si="237"/>
        <v/>
      </c>
      <c r="AS1316" s="217" t="str">
        <f t="shared" si="238"/>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217"/>
      <c r="CA1316" s="217"/>
      <c r="CB1316" s="217"/>
      <c r="CC1316" s="217"/>
      <c r="CD1316" s="217"/>
      <c r="CE1316" s="217"/>
      <c r="CF1316" s="186"/>
      <c r="CG1316" s="186" t="str">
        <f t="shared" si="239"/>
        <v/>
      </c>
      <c r="CH1316" s="101"/>
      <c r="CI1316" s="101"/>
      <c r="CJ1316" s="101"/>
      <c r="CK1316" s="101"/>
      <c r="CL1316" s="101"/>
      <c r="CM1316" s="101"/>
      <c r="CN1316" s="101"/>
      <c r="CO1316" s="101"/>
      <c r="CP1316" s="220" t="str">
        <f>IFERROR(ROUND((SUM(#REF!)),0),"")</f>
        <v/>
      </c>
      <c r="CQ1316" s="216"/>
      <c r="CR1316" s="222"/>
      <c r="CS1316" s="198"/>
      <c r="CT1316" s="198"/>
      <c r="CU1316" s="198"/>
      <c r="CV1316" s="198"/>
      <c r="CW1316" s="222"/>
      <c r="CX1316" s="272"/>
      <c r="CY1316" s="272"/>
      <c r="CZ1316" s="272"/>
      <c r="DA1316" s="272"/>
      <c r="DB1316" s="272"/>
      <c r="DC1316" s="272"/>
      <c r="DD1316" s="230" t="str">
        <f t="shared" si="240"/>
        <v/>
      </c>
      <c r="DE1316" s="273">
        <f t="shared" si="241"/>
        <v>0</v>
      </c>
      <c r="DF1316" s="14">
        <f t="shared" si="242"/>
        <v>0</v>
      </c>
      <c r="DG1316" s="148" t="str">
        <f t="shared" si="243"/>
        <v/>
      </c>
      <c r="DH1316" s="148" t="str">
        <f t="shared" si="244"/>
        <v/>
      </c>
      <c r="DI1316" s="273" t="str">
        <f t="shared" si="245"/>
        <v/>
      </c>
      <c r="DJ1316" s="264" t="str">
        <f t="shared" si="246"/>
        <v/>
      </c>
      <c r="DK1316" s="195"/>
      <c r="DL1316" s="14" t="str">
        <f>IFERROR(#REF!-AP1316,"")</f>
        <v/>
      </c>
      <c r="DM1316" s="195"/>
      <c r="DN1316" s="274" t="str">
        <f>IFERROR(#REF!-M1316,"")</f>
        <v/>
      </c>
      <c r="DO1316" s="186" t="e">
        <f>IF(#REF!&gt;AQ1316,0,1)</f>
        <v>#REF!</v>
      </c>
      <c r="DP1316" s="186">
        <f t="shared" si="247"/>
        <v>1</v>
      </c>
      <c r="DQ1316" s="186">
        <f t="shared" si="248"/>
        <v>1</v>
      </c>
    </row>
    <row r="1317" spans="1:121" ht="20.25" hidden="1" customHeight="1" x14ac:dyDescent="0.2">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35"/>
        <v/>
      </c>
      <c r="AO1317" s="271" t="str">
        <f t="shared" si="236"/>
        <v/>
      </c>
      <c r="AP1317" s="218"/>
      <c r="AQ1317" s="219"/>
      <c r="AR1317" s="217" t="str">
        <f t="shared" si="237"/>
        <v/>
      </c>
      <c r="AS1317" s="217" t="str">
        <f t="shared" si="238"/>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217"/>
      <c r="CA1317" s="217"/>
      <c r="CB1317" s="217"/>
      <c r="CC1317" s="217"/>
      <c r="CD1317" s="217"/>
      <c r="CE1317" s="217"/>
      <c r="CF1317" s="186"/>
      <c r="CG1317" s="186" t="str">
        <f t="shared" si="239"/>
        <v/>
      </c>
      <c r="CH1317" s="101"/>
      <c r="CI1317" s="101"/>
      <c r="CJ1317" s="101"/>
      <c r="CK1317" s="101"/>
      <c r="CL1317" s="101"/>
      <c r="CM1317" s="101"/>
      <c r="CN1317" s="101"/>
      <c r="CO1317" s="101"/>
      <c r="CP1317" s="220" t="str">
        <f>IFERROR(ROUND((SUM(#REF!)),0),"")</f>
        <v/>
      </c>
      <c r="CQ1317" s="216"/>
      <c r="CR1317" s="222"/>
      <c r="CS1317" s="198"/>
      <c r="CT1317" s="198"/>
      <c r="CU1317" s="198"/>
      <c r="CV1317" s="198"/>
      <c r="CW1317" s="222"/>
      <c r="CX1317" s="272"/>
      <c r="CY1317" s="272"/>
      <c r="CZ1317" s="272"/>
      <c r="DA1317" s="272"/>
      <c r="DB1317" s="272"/>
      <c r="DC1317" s="272"/>
      <c r="DD1317" s="230" t="str">
        <f t="shared" si="240"/>
        <v/>
      </c>
      <c r="DE1317" s="273">
        <f t="shared" si="241"/>
        <v>0</v>
      </c>
      <c r="DF1317" s="14">
        <f t="shared" si="242"/>
        <v>0</v>
      </c>
      <c r="DG1317" s="148" t="str">
        <f t="shared" si="243"/>
        <v/>
      </c>
      <c r="DH1317" s="148" t="str">
        <f t="shared" si="244"/>
        <v/>
      </c>
      <c r="DI1317" s="273" t="str">
        <f t="shared" si="245"/>
        <v/>
      </c>
      <c r="DJ1317" s="264" t="str">
        <f t="shared" si="246"/>
        <v/>
      </c>
      <c r="DK1317" s="195"/>
      <c r="DL1317" s="14" t="str">
        <f>IFERROR(#REF!-AP1317,"")</f>
        <v/>
      </c>
      <c r="DM1317" s="195"/>
      <c r="DN1317" s="274" t="str">
        <f>IFERROR(#REF!-M1317,"")</f>
        <v/>
      </c>
      <c r="DO1317" s="186" t="e">
        <f>IF(#REF!&gt;AQ1317,0,1)</f>
        <v>#REF!</v>
      </c>
      <c r="DP1317" s="186">
        <f t="shared" si="247"/>
        <v>1</v>
      </c>
      <c r="DQ1317" s="186">
        <f t="shared" si="248"/>
        <v>1</v>
      </c>
    </row>
    <row r="1318" spans="1:121" ht="20.25" hidden="1" customHeight="1" x14ac:dyDescent="0.2">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35"/>
        <v/>
      </c>
      <c r="AO1318" s="271" t="str">
        <f t="shared" si="236"/>
        <v/>
      </c>
      <c r="AP1318" s="218"/>
      <c r="AQ1318" s="219"/>
      <c r="AR1318" s="217" t="str">
        <f t="shared" si="237"/>
        <v/>
      </c>
      <c r="AS1318" s="217" t="str">
        <f t="shared" si="238"/>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217"/>
      <c r="CA1318" s="217"/>
      <c r="CB1318" s="217"/>
      <c r="CC1318" s="217"/>
      <c r="CD1318" s="217"/>
      <c r="CE1318" s="217"/>
      <c r="CF1318" s="186"/>
      <c r="CG1318" s="186" t="str">
        <f t="shared" si="239"/>
        <v/>
      </c>
      <c r="CH1318" s="101"/>
      <c r="CI1318" s="101"/>
      <c r="CJ1318" s="101"/>
      <c r="CK1318" s="101"/>
      <c r="CL1318" s="101"/>
      <c r="CM1318" s="101"/>
      <c r="CN1318" s="101"/>
      <c r="CO1318" s="101"/>
      <c r="CP1318" s="220" t="str">
        <f>IFERROR(ROUND((SUM(#REF!)),0),"")</f>
        <v/>
      </c>
      <c r="CQ1318" s="216"/>
      <c r="CR1318" s="222"/>
      <c r="CS1318" s="198"/>
      <c r="CT1318" s="198"/>
      <c r="CU1318" s="198"/>
      <c r="CV1318" s="198"/>
      <c r="CW1318" s="222"/>
      <c r="CX1318" s="272"/>
      <c r="CY1318" s="272"/>
      <c r="CZ1318" s="272"/>
      <c r="DA1318" s="272"/>
      <c r="DB1318" s="272"/>
      <c r="DC1318" s="272"/>
      <c r="DD1318" s="230" t="str">
        <f t="shared" si="240"/>
        <v/>
      </c>
      <c r="DE1318" s="273">
        <f t="shared" si="241"/>
        <v>0</v>
      </c>
      <c r="DF1318" s="14">
        <f t="shared" si="242"/>
        <v>0</v>
      </c>
      <c r="DG1318" s="148" t="str">
        <f t="shared" si="243"/>
        <v/>
      </c>
      <c r="DH1318" s="148" t="str">
        <f t="shared" si="244"/>
        <v/>
      </c>
      <c r="DI1318" s="273" t="str">
        <f t="shared" si="245"/>
        <v/>
      </c>
      <c r="DJ1318" s="264" t="str">
        <f t="shared" si="246"/>
        <v/>
      </c>
      <c r="DK1318" s="195"/>
      <c r="DL1318" s="14" t="str">
        <f>IFERROR(#REF!-AP1318,"")</f>
        <v/>
      </c>
      <c r="DM1318" s="195"/>
      <c r="DN1318" s="274" t="str">
        <f>IFERROR(#REF!-M1318,"")</f>
        <v/>
      </c>
      <c r="DO1318" s="186" t="e">
        <f>IF(#REF!&gt;AQ1318,0,1)</f>
        <v>#REF!</v>
      </c>
      <c r="DP1318" s="186">
        <f t="shared" si="247"/>
        <v>1</v>
      </c>
      <c r="DQ1318" s="186">
        <f t="shared" si="248"/>
        <v>1</v>
      </c>
    </row>
    <row r="1319" spans="1:121" ht="20.25" hidden="1" customHeight="1" x14ac:dyDescent="0.2">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35"/>
        <v/>
      </c>
      <c r="AO1319" s="271" t="str">
        <f t="shared" si="236"/>
        <v/>
      </c>
      <c r="AP1319" s="218"/>
      <c r="AQ1319" s="219"/>
      <c r="AR1319" s="217" t="str">
        <f t="shared" si="237"/>
        <v/>
      </c>
      <c r="AS1319" s="217" t="str">
        <f t="shared" si="238"/>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217"/>
      <c r="CA1319" s="217"/>
      <c r="CB1319" s="217"/>
      <c r="CC1319" s="217"/>
      <c r="CD1319" s="217"/>
      <c r="CE1319" s="217"/>
      <c r="CF1319" s="186"/>
      <c r="CG1319" s="186" t="str">
        <f t="shared" si="239"/>
        <v/>
      </c>
      <c r="CH1319" s="101"/>
      <c r="CI1319" s="101"/>
      <c r="CJ1319" s="101"/>
      <c r="CK1319" s="101"/>
      <c r="CL1319" s="101"/>
      <c r="CM1319" s="101"/>
      <c r="CN1319" s="101"/>
      <c r="CO1319" s="101"/>
      <c r="CP1319" s="220" t="str">
        <f>IFERROR(ROUND((SUM(#REF!)),0),"")</f>
        <v/>
      </c>
      <c r="CQ1319" s="216"/>
      <c r="CR1319" s="222"/>
      <c r="CS1319" s="198"/>
      <c r="CT1319" s="198"/>
      <c r="CU1319" s="198"/>
      <c r="CV1319" s="198"/>
      <c r="CW1319" s="222"/>
      <c r="CX1319" s="272"/>
      <c r="CY1319" s="272"/>
      <c r="CZ1319" s="272"/>
      <c r="DA1319" s="272"/>
      <c r="DB1319" s="272"/>
      <c r="DC1319" s="272"/>
      <c r="DD1319" s="230" t="str">
        <f t="shared" si="240"/>
        <v/>
      </c>
      <c r="DE1319" s="273">
        <f t="shared" si="241"/>
        <v>0</v>
      </c>
      <c r="DF1319" s="14">
        <f t="shared" si="242"/>
        <v>0</v>
      </c>
      <c r="DG1319" s="148" t="str">
        <f t="shared" si="243"/>
        <v/>
      </c>
      <c r="DH1319" s="148" t="str">
        <f t="shared" si="244"/>
        <v/>
      </c>
      <c r="DI1319" s="273" t="str">
        <f t="shared" si="245"/>
        <v/>
      </c>
      <c r="DJ1319" s="264" t="str">
        <f t="shared" si="246"/>
        <v/>
      </c>
      <c r="DK1319" s="195"/>
      <c r="DL1319" s="14" t="str">
        <f>IFERROR(#REF!-AP1319,"")</f>
        <v/>
      </c>
      <c r="DM1319" s="195"/>
      <c r="DN1319" s="274" t="str">
        <f>IFERROR(#REF!-M1319,"")</f>
        <v/>
      </c>
      <c r="DO1319" s="186" t="e">
        <f>IF(#REF!&gt;AQ1319,0,1)</f>
        <v>#REF!</v>
      </c>
      <c r="DP1319" s="186">
        <f t="shared" si="247"/>
        <v>1</v>
      </c>
      <c r="DQ1319" s="186">
        <f t="shared" si="248"/>
        <v>1</v>
      </c>
    </row>
    <row r="1320" spans="1:121" ht="20.25" hidden="1" customHeight="1" x14ac:dyDescent="0.2">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35"/>
        <v/>
      </c>
      <c r="AO1320" s="271" t="str">
        <f t="shared" si="236"/>
        <v/>
      </c>
      <c r="AP1320" s="218"/>
      <c r="AQ1320" s="219"/>
      <c r="AR1320" s="217" t="str">
        <f t="shared" si="237"/>
        <v/>
      </c>
      <c r="AS1320" s="217" t="str">
        <f t="shared" si="238"/>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217"/>
      <c r="CA1320" s="217"/>
      <c r="CB1320" s="217"/>
      <c r="CC1320" s="217"/>
      <c r="CD1320" s="217"/>
      <c r="CE1320" s="217"/>
      <c r="CF1320" s="186"/>
      <c r="CG1320" s="186" t="str">
        <f t="shared" si="239"/>
        <v/>
      </c>
      <c r="CH1320" s="101"/>
      <c r="CI1320" s="101"/>
      <c r="CJ1320" s="101"/>
      <c r="CK1320" s="101"/>
      <c r="CL1320" s="101"/>
      <c r="CM1320" s="101"/>
      <c r="CN1320" s="101"/>
      <c r="CO1320" s="101"/>
      <c r="CP1320" s="220" t="str">
        <f>IFERROR(ROUND((SUM(#REF!)),0),"")</f>
        <v/>
      </c>
      <c r="CQ1320" s="216"/>
      <c r="CR1320" s="222"/>
      <c r="CS1320" s="198"/>
      <c r="CT1320" s="198"/>
      <c r="CU1320" s="198"/>
      <c r="CV1320" s="198"/>
      <c r="CW1320" s="222"/>
      <c r="CX1320" s="272"/>
      <c r="CY1320" s="272"/>
      <c r="CZ1320" s="272"/>
      <c r="DA1320" s="272"/>
      <c r="DB1320" s="272"/>
      <c r="DC1320" s="272"/>
      <c r="DD1320" s="230" t="str">
        <f t="shared" si="240"/>
        <v/>
      </c>
      <c r="DE1320" s="273">
        <f t="shared" si="241"/>
        <v>0</v>
      </c>
      <c r="DF1320" s="14">
        <f t="shared" si="242"/>
        <v>0</v>
      </c>
      <c r="DG1320" s="148" t="str">
        <f t="shared" si="243"/>
        <v/>
      </c>
      <c r="DH1320" s="148" t="str">
        <f t="shared" si="244"/>
        <v/>
      </c>
      <c r="DI1320" s="273" t="str">
        <f t="shared" si="245"/>
        <v/>
      </c>
      <c r="DJ1320" s="264" t="str">
        <f t="shared" si="246"/>
        <v/>
      </c>
      <c r="DK1320" s="195"/>
      <c r="DL1320" s="14" t="str">
        <f>IFERROR(#REF!-AP1320,"")</f>
        <v/>
      </c>
      <c r="DM1320" s="195"/>
      <c r="DN1320" s="274" t="str">
        <f>IFERROR(#REF!-M1320,"")</f>
        <v/>
      </c>
      <c r="DO1320" s="186" t="e">
        <f>IF(#REF!&gt;AQ1320,0,1)</f>
        <v>#REF!</v>
      </c>
      <c r="DP1320" s="186">
        <f t="shared" si="247"/>
        <v>1</v>
      </c>
      <c r="DQ1320" s="186">
        <f t="shared" si="248"/>
        <v>1</v>
      </c>
    </row>
    <row r="1321" spans="1:121" ht="20.25" hidden="1" customHeight="1" x14ac:dyDescent="0.2">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35"/>
        <v/>
      </c>
      <c r="AO1321" s="271" t="str">
        <f t="shared" si="236"/>
        <v/>
      </c>
      <c r="AP1321" s="218"/>
      <c r="AQ1321" s="219"/>
      <c r="AR1321" s="217" t="str">
        <f t="shared" si="237"/>
        <v/>
      </c>
      <c r="AS1321" s="217" t="str">
        <f t="shared" si="238"/>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217"/>
      <c r="CA1321" s="217"/>
      <c r="CB1321" s="217"/>
      <c r="CC1321" s="217"/>
      <c r="CD1321" s="217"/>
      <c r="CE1321" s="217"/>
      <c r="CF1321" s="186"/>
      <c r="CG1321" s="186" t="str">
        <f t="shared" si="239"/>
        <v/>
      </c>
      <c r="CH1321" s="101"/>
      <c r="CI1321" s="101"/>
      <c r="CJ1321" s="101"/>
      <c r="CK1321" s="101"/>
      <c r="CL1321" s="101"/>
      <c r="CM1321" s="101"/>
      <c r="CN1321" s="101"/>
      <c r="CO1321" s="101"/>
      <c r="CP1321" s="220" t="str">
        <f>IFERROR(ROUND((SUM(#REF!)),0),"")</f>
        <v/>
      </c>
      <c r="CQ1321" s="216"/>
      <c r="CR1321" s="222"/>
      <c r="CS1321" s="198"/>
      <c r="CT1321" s="198"/>
      <c r="CU1321" s="198"/>
      <c r="CV1321" s="198"/>
      <c r="CW1321" s="222"/>
      <c r="CX1321" s="272"/>
      <c r="CY1321" s="272"/>
      <c r="CZ1321" s="272"/>
      <c r="DA1321" s="272"/>
      <c r="DB1321" s="272"/>
      <c r="DC1321" s="272"/>
      <c r="DD1321" s="230" t="str">
        <f t="shared" si="240"/>
        <v/>
      </c>
      <c r="DE1321" s="273">
        <f t="shared" si="241"/>
        <v>0</v>
      </c>
      <c r="DF1321" s="14">
        <f t="shared" si="242"/>
        <v>0</v>
      </c>
      <c r="DG1321" s="148" t="str">
        <f t="shared" si="243"/>
        <v/>
      </c>
      <c r="DH1321" s="148" t="str">
        <f t="shared" si="244"/>
        <v/>
      </c>
      <c r="DI1321" s="273" t="str">
        <f t="shared" si="245"/>
        <v/>
      </c>
      <c r="DJ1321" s="264" t="str">
        <f t="shared" si="246"/>
        <v/>
      </c>
      <c r="DK1321" s="195"/>
      <c r="DL1321" s="14" t="str">
        <f>IFERROR(#REF!-AP1321,"")</f>
        <v/>
      </c>
      <c r="DM1321" s="195"/>
      <c r="DN1321" s="274" t="str">
        <f>IFERROR(#REF!-M1321,"")</f>
        <v/>
      </c>
      <c r="DO1321" s="186" t="e">
        <f>IF(#REF!&gt;AQ1321,0,1)</f>
        <v>#REF!</v>
      </c>
      <c r="DP1321" s="186">
        <f t="shared" si="247"/>
        <v>1</v>
      </c>
      <c r="DQ1321" s="186">
        <f t="shared" si="248"/>
        <v>1</v>
      </c>
    </row>
    <row r="1322" spans="1:121" ht="20.25" hidden="1" customHeight="1" x14ac:dyDescent="0.2">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35"/>
        <v/>
      </c>
      <c r="AO1322" s="271" t="str">
        <f t="shared" si="236"/>
        <v/>
      </c>
      <c r="AP1322" s="218"/>
      <c r="AQ1322" s="219"/>
      <c r="AR1322" s="217" t="str">
        <f t="shared" si="237"/>
        <v/>
      </c>
      <c r="AS1322" s="217" t="str">
        <f t="shared" si="238"/>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217"/>
      <c r="CA1322" s="217"/>
      <c r="CB1322" s="217"/>
      <c r="CC1322" s="217"/>
      <c r="CD1322" s="217"/>
      <c r="CE1322" s="217"/>
      <c r="CF1322" s="186"/>
      <c r="CG1322" s="186" t="str">
        <f t="shared" si="239"/>
        <v/>
      </c>
      <c r="CH1322" s="101"/>
      <c r="CI1322" s="101"/>
      <c r="CJ1322" s="101"/>
      <c r="CK1322" s="101"/>
      <c r="CL1322" s="101"/>
      <c r="CM1322" s="101"/>
      <c r="CN1322" s="101"/>
      <c r="CO1322" s="101"/>
      <c r="CP1322" s="220" t="str">
        <f>IFERROR(ROUND((SUM(#REF!)),0),"")</f>
        <v/>
      </c>
      <c r="CQ1322" s="216"/>
      <c r="CR1322" s="222"/>
      <c r="CS1322" s="198"/>
      <c r="CT1322" s="198"/>
      <c r="CU1322" s="198"/>
      <c r="CV1322" s="198"/>
      <c r="CW1322" s="222"/>
      <c r="CX1322" s="272"/>
      <c r="CY1322" s="272"/>
      <c r="CZ1322" s="272"/>
      <c r="DA1322" s="272"/>
      <c r="DB1322" s="272"/>
      <c r="DC1322" s="272"/>
      <c r="DD1322" s="230" t="str">
        <f t="shared" si="240"/>
        <v/>
      </c>
      <c r="DE1322" s="273">
        <f t="shared" si="241"/>
        <v>0</v>
      </c>
      <c r="DF1322" s="14">
        <f t="shared" si="242"/>
        <v>0</v>
      </c>
      <c r="DG1322" s="148" t="str">
        <f t="shared" si="243"/>
        <v/>
      </c>
      <c r="DH1322" s="148" t="str">
        <f t="shared" si="244"/>
        <v/>
      </c>
      <c r="DI1322" s="273" t="str">
        <f t="shared" si="245"/>
        <v/>
      </c>
      <c r="DJ1322" s="264" t="str">
        <f t="shared" si="246"/>
        <v/>
      </c>
      <c r="DK1322" s="195"/>
      <c r="DL1322" s="14" t="str">
        <f>IFERROR(#REF!-AP1322,"")</f>
        <v/>
      </c>
      <c r="DM1322" s="195"/>
      <c r="DN1322" s="274" t="str">
        <f>IFERROR(#REF!-M1322,"")</f>
        <v/>
      </c>
      <c r="DO1322" s="186" t="e">
        <f>IF(#REF!&gt;AQ1322,0,1)</f>
        <v>#REF!</v>
      </c>
      <c r="DP1322" s="186">
        <f t="shared" si="247"/>
        <v>1</v>
      </c>
      <c r="DQ1322" s="186">
        <f t="shared" si="248"/>
        <v>1</v>
      </c>
    </row>
    <row r="1323" spans="1:121" ht="20.25" hidden="1" customHeight="1" x14ac:dyDescent="0.2">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35"/>
        <v/>
      </c>
      <c r="AO1323" s="271" t="str">
        <f t="shared" si="236"/>
        <v/>
      </c>
      <c r="AP1323" s="218"/>
      <c r="AQ1323" s="219"/>
      <c r="AR1323" s="217" t="str">
        <f t="shared" si="237"/>
        <v/>
      </c>
      <c r="AS1323" s="217" t="str">
        <f t="shared" si="238"/>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217"/>
      <c r="CA1323" s="217"/>
      <c r="CB1323" s="217"/>
      <c r="CC1323" s="217"/>
      <c r="CD1323" s="217"/>
      <c r="CE1323" s="217"/>
      <c r="CF1323" s="186"/>
      <c r="CG1323" s="186" t="str">
        <f t="shared" si="239"/>
        <v/>
      </c>
      <c r="CH1323" s="101"/>
      <c r="CI1323" s="101"/>
      <c r="CJ1323" s="101"/>
      <c r="CK1323" s="101"/>
      <c r="CL1323" s="101"/>
      <c r="CM1323" s="101"/>
      <c r="CN1323" s="101"/>
      <c r="CO1323" s="101"/>
      <c r="CP1323" s="220" t="str">
        <f>IFERROR(ROUND((SUM(#REF!)),0),"")</f>
        <v/>
      </c>
      <c r="CQ1323" s="216"/>
      <c r="CR1323" s="222"/>
      <c r="CS1323" s="198"/>
      <c r="CT1323" s="198"/>
      <c r="CU1323" s="198"/>
      <c r="CV1323" s="198"/>
      <c r="CW1323" s="222"/>
      <c r="CX1323" s="272"/>
      <c r="CY1323" s="272"/>
      <c r="CZ1323" s="272"/>
      <c r="DA1323" s="272"/>
      <c r="DB1323" s="272"/>
      <c r="DC1323" s="272"/>
      <c r="DD1323" s="230" t="str">
        <f t="shared" si="240"/>
        <v/>
      </c>
      <c r="DE1323" s="273">
        <f t="shared" si="241"/>
        <v>0</v>
      </c>
      <c r="DF1323" s="14">
        <f t="shared" si="242"/>
        <v>0</v>
      </c>
      <c r="DG1323" s="148" t="str">
        <f t="shared" si="243"/>
        <v/>
      </c>
      <c r="DH1323" s="148" t="str">
        <f t="shared" si="244"/>
        <v/>
      </c>
      <c r="DI1323" s="273" t="str">
        <f t="shared" si="245"/>
        <v/>
      </c>
      <c r="DJ1323" s="264" t="str">
        <f t="shared" si="246"/>
        <v/>
      </c>
      <c r="DK1323" s="195"/>
      <c r="DL1323" s="14" t="str">
        <f>IFERROR(#REF!-AP1323,"")</f>
        <v/>
      </c>
      <c r="DM1323" s="195"/>
      <c r="DN1323" s="274" t="str">
        <f>IFERROR(#REF!-M1323,"")</f>
        <v/>
      </c>
      <c r="DO1323" s="186" t="e">
        <f>IF(#REF!&gt;AQ1323,0,1)</f>
        <v>#REF!</v>
      </c>
      <c r="DP1323" s="186">
        <f t="shared" si="247"/>
        <v>1</v>
      </c>
      <c r="DQ1323" s="186">
        <f t="shared" si="248"/>
        <v>1</v>
      </c>
    </row>
    <row r="1324" spans="1:121" ht="20.25" hidden="1" customHeight="1" x14ac:dyDescent="0.2">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35"/>
        <v/>
      </c>
      <c r="AO1324" s="271" t="str">
        <f t="shared" si="236"/>
        <v/>
      </c>
      <c r="AP1324" s="218"/>
      <c r="AQ1324" s="219"/>
      <c r="AR1324" s="217" t="str">
        <f t="shared" si="237"/>
        <v/>
      </c>
      <c r="AS1324" s="217" t="str">
        <f t="shared" si="238"/>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217"/>
      <c r="CA1324" s="217"/>
      <c r="CB1324" s="217"/>
      <c r="CC1324" s="217"/>
      <c r="CD1324" s="217"/>
      <c r="CE1324" s="217"/>
      <c r="CF1324" s="186"/>
      <c r="CG1324" s="186" t="str">
        <f t="shared" si="239"/>
        <v/>
      </c>
      <c r="CH1324" s="101"/>
      <c r="CI1324" s="101"/>
      <c r="CJ1324" s="101"/>
      <c r="CK1324" s="101"/>
      <c r="CL1324" s="101"/>
      <c r="CM1324" s="101"/>
      <c r="CN1324" s="101"/>
      <c r="CO1324" s="101"/>
      <c r="CP1324" s="220" t="str">
        <f>IFERROR(ROUND((SUM(#REF!)),0),"")</f>
        <v/>
      </c>
      <c r="CQ1324" s="216"/>
      <c r="CR1324" s="222"/>
      <c r="CS1324" s="198"/>
      <c r="CT1324" s="198"/>
      <c r="CU1324" s="198"/>
      <c r="CV1324" s="198"/>
      <c r="CW1324" s="222"/>
      <c r="CX1324" s="272"/>
      <c r="CY1324" s="272"/>
      <c r="CZ1324" s="272"/>
      <c r="DA1324" s="272"/>
      <c r="DB1324" s="272"/>
      <c r="DC1324" s="272"/>
      <c r="DD1324" s="230" t="str">
        <f t="shared" si="240"/>
        <v/>
      </c>
      <c r="DE1324" s="273">
        <f t="shared" si="241"/>
        <v>0</v>
      </c>
      <c r="DF1324" s="14">
        <f t="shared" si="242"/>
        <v>0</v>
      </c>
      <c r="DG1324" s="148" t="str">
        <f t="shared" si="243"/>
        <v/>
      </c>
      <c r="DH1324" s="148" t="str">
        <f t="shared" si="244"/>
        <v/>
      </c>
      <c r="DI1324" s="273" t="str">
        <f t="shared" si="245"/>
        <v/>
      </c>
      <c r="DJ1324" s="264" t="str">
        <f t="shared" si="246"/>
        <v/>
      </c>
      <c r="DK1324" s="195"/>
      <c r="DL1324" s="14" t="str">
        <f>IFERROR(#REF!-AP1324,"")</f>
        <v/>
      </c>
      <c r="DM1324" s="195"/>
      <c r="DN1324" s="274" t="str">
        <f>IFERROR(#REF!-M1324,"")</f>
        <v/>
      </c>
      <c r="DO1324" s="186" t="e">
        <f>IF(#REF!&gt;AQ1324,0,1)</f>
        <v>#REF!</v>
      </c>
      <c r="DP1324" s="186">
        <f t="shared" si="247"/>
        <v>1</v>
      </c>
      <c r="DQ1324" s="186">
        <f t="shared" si="248"/>
        <v>1</v>
      </c>
    </row>
    <row r="1325" spans="1:121" ht="20.25" hidden="1" customHeight="1" x14ac:dyDescent="0.2">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35"/>
        <v/>
      </c>
      <c r="AO1325" s="271" t="str">
        <f t="shared" si="236"/>
        <v/>
      </c>
      <c r="AP1325" s="218"/>
      <c r="AQ1325" s="219"/>
      <c r="AR1325" s="217" t="str">
        <f t="shared" si="237"/>
        <v/>
      </c>
      <c r="AS1325" s="217" t="str">
        <f t="shared" si="238"/>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217"/>
      <c r="CA1325" s="217"/>
      <c r="CB1325" s="217"/>
      <c r="CC1325" s="217"/>
      <c r="CD1325" s="217"/>
      <c r="CE1325" s="217"/>
      <c r="CF1325" s="186"/>
      <c r="CG1325" s="186" t="str">
        <f t="shared" si="239"/>
        <v/>
      </c>
      <c r="CH1325" s="101"/>
      <c r="CI1325" s="101"/>
      <c r="CJ1325" s="101"/>
      <c r="CK1325" s="101"/>
      <c r="CL1325" s="101"/>
      <c r="CM1325" s="101"/>
      <c r="CN1325" s="101"/>
      <c r="CO1325" s="101"/>
      <c r="CP1325" s="220" t="str">
        <f>IFERROR(ROUND((SUM(#REF!)),0),"")</f>
        <v/>
      </c>
      <c r="CQ1325" s="216"/>
      <c r="CR1325" s="222"/>
      <c r="CS1325" s="198"/>
      <c r="CT1325" s="198"/>
      <c r="CU1325" s="198"/>
      <c r="CV1325" s="198"/>
      <c r="CW1325" s="222"/>
      <c r="CX1325" s="272"/>
      <c r="CY1325" s="272"/>
      <c r="CZ1325" s="272"/>
      <c r="DA1325" s="272"/>
      <c r="DB1325" s="272"/>
      <c r="DC1325" s="272"/>
      <c r="DD1325" s="230" t="str">
        <f t="shared" si="240"/>
        <v/>
      </c>
      <c r="DE1325" s="273">
        <f t="shared" si="241"/>
        <v>0</v>
      </c>
      <c r="DF1325" s="14">
        <f t="shared" si="242"/>
        <v>0</v>
      </c>
      <c r="DG1325" s="148" t="str">
        <f t="shared" si="243"/>
        <v/>
      </c>
      <c r="DH1325" s="148" t="str">
        <f t="shared" si="244"/>
        <v/>
      </c>
      <c r="DI1325" s="273" t="str">
        <f t="shared" si="245"/>
        <v/>
      </c>
      <c r="DJ1325" s="264" t="str">
        <f t="shared" si="246"/>
        <v/>
      </c>
      <c r="DK1325" s="195"/>
      <c r="DL1325" s="14" t="str">
        <f>IFERROR(#REF!-AP1325,"")</f>
        <v/>
      </c>
      <c r="DM1325" s="195"/>
      <c r="DN1325" s="274" t="str">
        <f>IFERROR(#REF!-M1325,"")</f>
        <v/>
      </c>
      <c r="DO1325" s="186" t="e">
        <f>IF(#REF!&gt;AQ1325,0,1)</f>
        <v>#REF!</v>
      </c>
      <c r="DP1325" s="186">
        <f t="shared" si="247"/>
        <v>1</v>
      </c>
      <c r="DQ1325" s="186">
        <f t="shared" si="248"/>
        <v>1</v>
      </c>
    </row>
    <row r="1326" spans="1:121" ht="20.25" hidden="1" customHeight="1" x14ac:dyDescent="0.2">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35"/>
        <v/>
      </c>
      <c r="AO1326" s="271" t="str">
        <f t="shared" si="236"/>
        <v/>
      </c>
      <c r="AP1326" s="218"/>
      <c r="AQ1326" s="219"/>
      <c r="AR1326" s="217" t="str">
        <f t="shared" si="237"/>
        <v/>
      </c>
      <c r="AS1326" s="217" t="str">
        <f t="shared" si="238"/>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217"/>
      <c r="CA1326" s="217"/>
      <c r="CB1326" s="217"/>
      <c r="CC1326" s="217"/>
      <c r="CD1326" s="217"/>
      <c r="CE1326" s="217"/>
      <c r="CF1326" s="186"/>
      <c r="CG1326" s="186" t="str">
        <f t="shared" si="239"/>
        <v/>
      </c>
      <c r="CH1326" s="101"/>
      <c r="CI1326" s="101"/>
      <c r="CJ1326" s="101"/>
      <c r="CK1326" s="101"/>
      <c r="CL1326" s="101"/>
      <c r="CM1326" s="101"/>
      <c r="CN1326" s="101"/>
      <c r="CO1326" s="101"/>
      <c r="CP1326" s="220" t="str">
        <f>IFERROR(ROUND((SUM(#REF!)),0),"")</f>
        <v/>
      </c>
      <c r="CQ1326" s="216"/>
      <c r="CR1326" s="222"/>
      <c r="CS1326" s="198"/>
      <c r="CT1326" s="198"/>
      <c r="CU1326" s="198"/>
      <c r="CV1326" s="198"/>
      <c r="CW1326" s="222"/>
      <c r="CX1326" s="272"/>
      <c r="CY1326" s="272"/>
      <c r="CZ1326" s="272"/>
      <c r="DA1326" s="272"/>
      <c r="DB1326" s="272"/>
      <c r="DC1326" s="272"/>
      <c r="DD1326" s="230" t="str">
        <f t="shared" si="240"/>
        <v/>
      </c>
      <c r="DE1326" s="273">
        <f t="shared" si="241"/>
        <v>0</v>
      </c>
      <c r="DF1326" s="14">
        <f t="shared" si="242"/>
        <v>0</v>
      </c>
      <c r="DG1326" s="148" t="str">
        <f t="shared" si="243"/>
        <v/>
      </c>
      <c r="DH1326" s="148" t="str">
        <f t="shared" si="244"/>
        <v/>
      </c>
      <c r="DI1326" s="273" t="str">
        <f t="shared" si="245"/>
        <v/>
      </c>
      <c r="DJ1326" s="264" t="str">
        <f t="shared" si="246"/>
        <v/>
      </c>
      <c r="DK1326" s="195"/>
      <c r="DL1326" s="14" t="str">
        <f>IFERROR(#REF!-AP1326,"")</f>
        <v/>
      </c>
      <c r="DM1326" s="195"/>
      <c r="DN1326" s="274" t="str">
        <f>IFERROR(#REF!-M1326,"")</f>
        <v/>
      </c>
      <c r="DO1326" s="186" t="e">
        <f>IF(#REF!&gt;AQ1326,0,1)</f>
        <v>#REF!</v>
      </c>
      <c r="DP1326" s="186">
        <f t="shared" si="247"/>
        <v>1</v>
      </c>
      <c r="DQ1326" s="186">
        <f t="shared" si="248"/>
        <v>1</v>
      </c>
    </row>
    <row r="1327" spans="1:121" ht="20.25" hidden="1" customHeight="1" x14ac:dyDescent="0.2">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35"/>
        <v/>
      </c>
      <c r="AO1327" s="271" t="str">
        <f t="shared" si="236"/>
        <v/>
      </c>
      <c r="AP1327" s="218"/>
      <c r="AQ1327" s="219"/>
      <c r="AR1327" s="217" t="str">
        <f t="shared" si="237"/>
        <v/>
      </c>
      <c r="AS1327" s="217" t="str">
        <f t="shared" si="238"/>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217"/>
      <c r="CA1327" s="217"/>
      <c r="CB1327" s="217"/>
      <c r="CC1327" s="217"/>
      <c r="CD1327" s="217"/>
      <c r="CE1327" s="217"/>
      <c r="CF1327" s="186"/>
      <c r="CG1327" s="186" t="str">
        <f t="shared" si="239"/>
        <v/>
      </c>
      <c r="CH1327" s="101"/>
      <c r="CI1327" s="101"/>
      <c r="CJ1327" s="101"/>
      <c r="CK1327" s="101"/>
      <c r="CL1327" s="101"/>
      <c r="CM1327" s="101"/>
      <c r="CN1327" s="101"/>
      <c r="CO1327" s="101"/>
      <c r="CP1327" s="220" t="str">
        <f>IFERROR(ROUND((SUM(#REF!)),0),"")</f>
        <v/>
      </c>
      <c r="CQ1327" s="216"/>
      <c r="CR1327" s="222"/>
      <c r="CS1327" s="198"/>
      <c r="CT1327" s="198"/>
      <c r="CU1327" s="198"/>
      <c r="CV1327" s="198"/>
      <c r="CW1327" s="222"/>
      <c r="CX1327" s="272"/>
      <c r="CY1327" s="272"/>
      <c r="CZ1327" s="272"/>
      <c r="DA1327" s="272"/>
      <c r="DB1327" s="272"/>
      <c r="DC1327" s="272"/>
      <c r="DD1327" s="230" t="str">
        <f t="shared" si="240"/>
        <v/>
      </c>
      <c r="DE1327" s="273">
        <f t="shared" si="241"/>
        <v>0</v>
      </c>
      <c r="DF1327" s="14">
        <f t="shared" si="242"/>
        <v>0</v>
      </c>
      <c r="DG1327" s="148" t="str">
        <f t="shared" si="243"/>
        <v/>
      </c>
      <c r="DH1327" s="148" t="str">
        <f t="shared" si="244"/>
        <v/>
      </c>
      <c r="DI1327" s="273" t="str">
        <f t="shared" si="245"/>
        <v/>
      </c>
      <c r="DJ1327" s="264" t="str">
        <f t="shared" si="246"/>
        <v/>
      </c>
      <c r="DK1327" s="195"/>
      <c r="DL1327" s="14" t="str">
        <f>IFERROR(#REF!-AP1327,"")</f>
        <v/>
      </c>
      <c r="DM1327" s="195"/>
      <c r="DN1327" s="274" t="str">
        <f>IFERROR(#REF!-M1327,"")</f>
        <v/>
      </c>
      <c r="DO1327" s="186" t="e">
        <f>IF(#REF!&gt;AQ1327,0,1)</f>
        <v>#REF!</v>
      </c>
      <c r="DP1327" s="186">
        <f t="shared" si="247"/>
        <v>1</v>
      </c>
      <c r="DQ1327" s="186">
        <f t="shared" si="248"/>
        <v>1</v>
      </c>
    </row>
    <row r="1328" spans="1:121" ht="20.25" hidden="1" customHeight="1" x14ac:dyDescent="0.2">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35"/>
        <v/>
      </c>
      <c r="AO1328" s="271" t="str">
        <f t="shared" si="236"/>
        <v/>
      </c>
      <c r="AP1328" s="218"/>
      <c r="AQ1328" s="219"/>
      <c r="AR1328" s="217" t="str">
        <f t="shared" si="237"/>
        <v/>
      </c>
      <c r="AS1328" s="217" t="str">
        <f t="shared" si="238"/>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217"/>
      <c r="CA1328" s="217"/>
      <c r="CB1328" s="217"/>
      <c r="CC1328" s="217"/>
      <c r="CD1328" s="217"/>
      <c r="CE1328" s="217"/>
      <c r="CF1328" s="186"/>
      <c r="CG1328" s="186" t="str">
        <f t="shared" si="239"/>
        <v/>
      </c>
      <c r="CH1328" s="101"/>
      <c r="CI1328" s="101"/>
      <c r="CJ1328" s="101"/>
      <c r="CK1328" s="101"/>
      <c r="CL1328" s="101"/>
      <c r="CM1328" s="101"/>
      <c r="CN1328" s="101"/>
      <c r="CO1328" s="101"/>
      <c r="CP1328" s="220" t="str">
        <f>IFERROR(ROUND((SUM(#REF!)),0),"")</f>
        <v/>
      </c>
      <c r="CQ1328" s="216"/>
      <c r="CR1328" s="222"/>
      <c r="CS1328" s="198"/>
      <c r="CT1328" s="198"/>
      <c r="CU1328" s="198"/>
      <c r="CV1328" s="198"/>
      <c r="CW1328" s="222"/>
      <c r="CX1328" s="272"/>
      <c r="CY1328" s="272"/>
      <c r="CZ1328" s="272"/>
      <c r="DA1328" s="272"/>
      <c r="DB1328" s="272"/>
      <c r="DC1328" s="272"/>
      <c r="DD1328" s="230" t="str">
        <f t="shared" si="240"/>
        <v/>
      </c>
      <c r="DE1328" s="273">
        <f t="shared" si="241"/>
        <v>0</v>
      </c>
      <c r="DF1328" s="14">
        <f t="shared" si="242"/>
        <v>0</v>
      </c>
      <c r="DG1328" s="148" t="str">
        <f t="shared" si="243"/>
        <v/>
      </c>
      <c r="DH1328" s="148" t="str">
        <f t="shared" si="244"/>
        <v/>
      </c>
      <c r="DI1328" s="273" t="str">
        <f t="shared" si="245"/>
        <v/>
      </c>
      <c r="DJ1328" s="264" t="str">
        <f t="shared" si="246"/>
        <v/>
      </c>
      <c r="DK1328" s="195"/>
      <c r="DL1328" s="14" t="str">
        <f>IFERROR(#REF!-AP1328,"")</f>
        <v/>
      </c>
      <c r="DM1328" s="195"/>
      <c r="DN1328" s="274" t="str">
        <f>IFERROR(#REF!-M1328,"")</f>
        <v/>
      </c>
      <c r="DO1328" s="186" t="e">
        <f>IF(#REF!&gt;AQ1328,0,1)</f>
        <v>#REF!</v>
      </c>
      <c r="DP1328" s="186">
        <f t="shared" si="247"/>
        <v>1</v>
      </c>
      <c r="DQ1328" s="186">
        <f t="shared" si="248"/>
        <v>1</v>
      </c>
    </row>
    <row r="1329" spans="1:121" ht="20.25" hidden="1" customHeight="1" x14ac:dyDescent="0.2">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35"/>
        <v/>
      </c>
      <c r="AO1329" s="271" t="str">
        <f t="shared" si="236"/>
        <v/>
      </c>
      <c r="AP1329" s="218"/>
      <c r="AQ1329" s="219"/>
      <c r="AR1329" s="217" t="str">
        <f t="shared" si="237"/>
        <v/>
      </c>
      <c r="AS1329" s="217" t="str">
        <f t="shared" si="238"/>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217"/>
      <c r="CA1329" s="217"/>
      <c r="CB1329" s="217"/>
      <c r="CC1329" s="217"/>
      <c r="CD1329" s="217"/>
      <c r="CE1329" s="217"/>
      <c r="CF1329" s="186"/>
      <c r="CG1329" s="186" t="str">
        <f t="shared" si="239"/>
        <v/>
      </c>
      <c r="CH1329" s="101"/>
      <c r="CI1329" s="101"/>
      <c r="CJ1329" s="101"/>
      <c r="CK1329" s="101"/>
      <c r="CL1329" s="101"/>
      <c r="CM1329" s="101"/>
      <c r="CN1329" s="101"/>
      <c r="CO1329" s="101"/>
      <c r="CP1329" s="220" t="str">
        <f>IFERROR(ROUND((SUM(#REF!)),0),"")</f>
        <v/>
      </c>
      <c r="CQ1329" s="216"/>
      <c r="CR1329" s="222"/>
      <c r="CS1329" s="198"/>
      <c r="CT1329" s="198"/>
      <c r="CU1329" s="198"/>
      <c r="CV1329" s="198"/>
      <c r="CW1329" s="222"/>
      <c r="CX1329" s="272"/>
      <c r="CY1329" s="272"/>
      <c r="CZ1329" s="272"/>
      <c r="DA1329" s="272"/>
      <c r="DB1329" s="272"/>
      <c r="DC1329" s="272"/>
      <c r="DD1329" s="230" t="str">
        <f t="shared" si="240"/>
        <v/>
      </c>
      <c r="DE1329" s="273">
        <f t="shared" si="241"/>
        <v>0</v>
      </c>
      <c r="DF1329" s="14">
        <f t="shared" si="242"/>
        <v>0</v>
      </c>
      <c r="DG1329" s="148" t="str">
        <f t="shared" si="243"/>
        <v/>
      </c>
      <c r="DH1329" s="148" t="str">
        <f t="shared" si="244"/>
        <v/>
      </c>
      <c r="DI1329" s="273" t="str">
        <f t="shared" si="245"/>
        <v/>
      </c>
      <c r="DJ1329" s="264" t="str">
        <f t="shared" si="246"/>
        <v/>
      </c>
      <c r="DK1329" s="195"/>
      <c r="DL1329" s="14" t="str">
        <f>IFERROR(#REF!-AP1329,"")</f>
        <v/>
      </c>
      <c r="DM1329" s="195"/>
      <c r="DN1329" s="274" t="str">
        <f>IFERROR(#REF!-M1329,"")</f>
        <v/>
      </c>
      <c r="DO1329" s="186" t="e">
        <f>IF(#REF!&gt;AQ1329,0,1)</f>
        <v>#REF!</v>
      </c>
      <c r="DP1329" s="186">
        <f t="shared" si="247"/>
        <v>1</v>
      </c>
      <c r="DQ1329" s="186">
        <f t="shared" si="248"/>
        <v>1</v>
      </c>
    </row>
    <row r="1330" spans="1:121" ht="20.25" hidden="1" customHeight="1" x14ac:dyDescent="0.2">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35"/>
        <v/>
      </c>
      <c r="AO1330" s="271" t="str">
        <f t="shared" si="236"/>
        <v/>
      </c>
      <c r="AP1330" s="218"/>
      <c r="AQ1330" s="219"/>
      <c r="AR1330" s="217" t="str">
        <f t="shared" si="237"/>
        <v/>
      </c>
      <c r="AS1330" s="217" t="str">
        <f t="shared" si="238"/>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217"/>
      <c r="CA1330" s="217"/>
      <c r="CB1330" s="217"/>
      <c r="CC1330" s="217"/>
      <c r="CD1330" s="217"/>
      <c r="CE1330" s="217"/>
      <c r="CF1330" s="186"/>
      <c r="CG1330" s="186" t="str">
        <f t="shared" si="239"/>
        <v/>
      </c>
      <c r="CH1330" s="101"/>
      <c r="CI1330" s="101"/>
      <c r="CJ1330" s="101"/>
      <c r="CK1330" s="101"/>
      <c r="CL1330" s="101"/>
      <c r="CM1330" s="101"/>
      <c r="CN1330" s="101"/>
      <c r="CO1330" s="101"/>
      <c r="CP1330" s="220" t="str">
        <f>IFERROR(ROUND((SUM(#REF!)),0),"")</f>
        <v/>
      </c>
      <c r="CQ1330" s="216"/>
      <c r="CR1330" s="222"/>
      <c r="CS1330" s="198"/>
      <c r="CT1330" s="198"/>
      <c r="CU1330" s="198"/>
      <c r="CV1330" s="198"/>
      <c r="CW1330" s="222"/>
      <c r="CX1330" s="272"/>
      <c r="CY1330" s="272"/>
      <c r="CZ1330" s="272"/>
      <c r="DA1330" s="272"/>
      <c r="DB1330" s="272"/>
      <c r="DC1330" s="272"/>
      <c r="DD1330" s="230" t="str">
        <f t="shared" si="240"/>
        <v/>
      </c>
      <c r="DE1330" s="273">
        <f t="shared" si="241"/>
        <v>0</v>
      </c>
      <c r="DF1330" s="14">
        <f t="shared" si="242"/>
        <v>0</v>
      </c>
      <c r="DG1330" s="148" t="str">
        <f t="shared" si="243"/>
        <v/>
      </c>
      <c r="DH1330" s="148" t="str">
        <f t="shared" si="244"/>
        <v/>
      </c>
      <c r="DI1330" s="273" t="str">
        <f t="shared" si="245"/>
        <v/>
      </c>
      <c r="DJ1330" s="264" t="str">
        <f t="shared" si="246"/>
        <v/>
      </c>
      <c r="DK1330" s="195"/>
      <c r="DL1330" s="14" t="str">
        <f>IFERROR(#REF!-AP1330,"")</f>
        <v/>
      </c>
      <c r="DM1330" s="195"/>
      <c r="DN1330" s="274" t="str">
        <f>IFERROR(#REF!-M1330,"")</f>
        <v/>
      </c>
      <c r="DO1330" s="186" t="e">
        <f>IF(#REF!&gt;AQ1330,0,1)</f>
        <v>#REF!</v>
      </c>
      <c r="DP1330" s="186">
        <f t="shared" si="247"/>
        <v>1</v>
      </c>
      <c r="DQ1330" s="186">
        <f t="shared" si="248"/>
        <v>1</v>
      </c>
    </row>
    <row r="1331" spans="1:121" ht="20.25" hidden="1" customHeight="1" x14ac:dyDescent="0.2">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35"/>
        <v/>
      </c>
      <c r="AO1331" s="271" t="str">
        <f t="shared" si="236"/>
        <v/>
      </c>
      <c r="AP1331" s="218"/>
      <c r="AQ1331" s="219"/>
      <c r="AR1331" s="217" t="str">
        <f t="shared" si="237"/>
        <v/>
      </c>
      <c r="AS1331" s="217" t="str">
        <f t="shared" si="238"/>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217"/>
      <c r="CA1331" s="217"/>
      <c r="CB1331" s="217"/>
      <c r="CC1331" s="217"/>
      <c r="CD1331" s="217"/>
      <c r="CE1331" s="217"/>
      <c r="CF1331" s="186"/>
      <c r="CG1331" s="186" t="str">
        <f t="shared" si="239"/>
        <v/>
      </c>
      <c r="CH1331" s="101"/>
      <c r="CI1331" s="101"/>
      <c r="CJ1331" s="101"/>
      <c r="CK1331" s="101"/>
      <c r="CL1331" s="101"/>
      <c r="CM1331" s="101"/>
      <c r="CN1331" s="101"/>
      <c r="CO1331" s="101"/>
      <c r="CP1331" s="220" t="str">
        <f>IFERROR(ROUND((SUM(#REF!)),0),"")</f>
        <v/>
      </c>
      <c r="CQ1331" s="216"/>
      <c r="CR1331" s="222"/>
      <c r="CS1331" s="198"/>
      <c r="CT1331" s="198"/>
      <c r="CU1331" s="198"/>
      <c r="CV1331" s="198"/>
      <c r="CW1331" s="222"/>
      <c r="CX1331" s="272"/>
      <c r="CY1331" s="272"/>
      <c r="CZ1331" s="272"/>
      <c r="DA1331" s="272"/>
      <c r="DB1331" s="272"/>
      <c r="DC1331" s="272"/>
      <c r="DD1331" s="230" t="str">
        <f t="shared" si="240"/>
        <v/>
      </c>
      <c r="DE1331" s="273">
        <f t="shared" si="241"/>
        <v>0</v>
      </c>
      <c r="DF1331" s="14">
        <f t="shared" si="242"/>
        <v>0</v>
      </c>
      <c r="DG1331" s="148" t="str">
        <f t="shared" si="243"/>
        <v/>
      </c>
      <c r="DH1331" s="148" t="str">
        <f t="shared" si="244"/>
        <v/>
      </c>
      <c r="DI1331" s="273" t="str">
        <f t="shared" si="245"/>
        <v/>
      </c>
      <c r="DJ1331" s="264" t="str">
        <f t="shared" si="246"/>
        <v/>
      </c>
      <c r="DK1331" s="195"/>
      <c r="DL1331" s="14" t="str">
        <f>IFERROR(#REF!-AP1331,"")</f>
        <v/>
      </c>
      <c r="DM1331" s="195"/>
      <c r="DN1331" s="274" t="str">
        <f>IFERROR(#REF!-M1331,"")</f>
        <v/>
      </c>
      <c r="DO1331" s="186" t="e">
        <f>IF(#REF!&gt;AQ1331,0,1)</f>
        <v>#REF!</v>
      </c>
      <c r="DP1331" s="186">
        <f t="shared" si="247"/>
        <v>1</v>
      </c>
      <c r="DQ1331" s="186">
        <f t="shared" si="248"/>
        <v>1</v>
      </c>
    </row>
    <row r="1332" spans="1:121" ht="20.25" hidden="1" customHeight="1" x14ac:dyDescent="0.2">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35"/>
        <v/>
      </c>
      <c r="AO1332" s="271" t="str">
        <f t="shared" si="236"/>
        <v/>
      </c>
      <c r="AP1332" s="218"/>
      <c r="AQ1332" s="219"/>
      <c r="AR1332" s="217" t="str">
        <f t="shared" si="237"/>
        <v/>
      </c>
      <c r="AS1332" s="217" t="str">
        <f t="shared" si="238"/>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217"/>
      <c r="CA1332" s="217"/>
      <c r="CB1332" s="217"/>
      <c r="CC1332" s="217"/>
      <c r="CD1332" s="217"/>
      <c r="CE1332" s="217"/>
      <c r="CF1332" s="186"/>
      <c r="CG1332" s="186" t="str">
        <f t="shared" si="239"/>
        <v/>
      </c>
      <c r="CH1332" s="101"/>
      <c r="CI1332" s="101"/>
      <c r="CJ1332" s="101"/>
      <c r="CK1332" s="101"/>
      <c r="CL1332" s="101"/>
      <c r="CM1332" s="101"/>
      <c r="CN1332" s="101"/>
      <c r="CO1332" s="101"/>
      <c r="CP1332" s="220" t="str">
        <f>IFERROR(ROUND((SUM(#REF!)),0),"")</f>
        <v/>
      </c>
      <c r="CQ1332" s="216"/>
      <c r="CR1332" s="222"/>
      <c r="CS1332" s="198"/>
      <c r="CT1332" s="198"/>
      <c r="CU1332" s="198"/>
      <c r="CV1332" s="198"/>
      <c r="CW1332" s="222"/>
      <c r="CX1332" s="272"/>
      <c r="CY1332" s="272"/>
      <c r="CZ1332" s="272"/>
      <c r="DA1332" s="272"/>
      <c r="DB1332" s="272"/>
      <c r="DC1332" s="272"/>
      <c r="DD1332" s="230" t="str">
        <f t="shared" si="240"/>
        <v/>
      </c>
      <c r="DE1332" s="273">
        <f t="shared" si="241"/>
        <v>0</v>
      </c>
      <c r="DF1332" s="14">
        <f t="shared" si="242"/>
        <v>0</v>
      </c>
      <c r="DG1332" s="148" t="str">
        <f t="shared" si="243"/>
        <v/>
      </c>
      <c r="DH1332" s="148" t="str">
        <f t="shared" si="244"/>
        <v/>
      </c>
      <c r="DI1332" s="273" t="str">
        <f t="shared" si="245"/>
        <v/>
      </c>
      <c r="DJ1332" s="264" t="str">
        <f t="shared" si="246"/>
        <v/>
      </c>
      <c r="DK1332" s="195"/>
      <c r="DL1332" s="14" t="str">
        <f>IFERROR(#REF!-AP1332,"")</f>
        <v/>
      </c>
      <c r="DM1332" s="195"/>
      <c r="DN1332" s="274" t="str">
        <f>IFERROR(#REF!-M1332,"")</f>
        <v/>
      </c>
      <c r="DO1332" s="186" t="e">
        <f>IF(#REF!&gt;AQ1332,0,1)</f>
        <v>#REF!</v>
      </c>
      <c r="DP1332" s="186">
        <f t="shared" si="247"/>
        <v>1</v>
      </c>
      <c r="DQ1332" s="186">
        <f t="shared" si="248"/>
        <v>1</v>
      </c>
    </row>
    <row r="1333" spans="1:121" ht="20.25" hidden="1" customHeight="1" x14ac:dyDescent="0.2">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35"/>
        <v/>
      </c>
      <c r="AO1333" s="271" t="str">
        <f t="shared" si="236"/>
        <v/>
      </c>
      <c r="AP1333" s="218"/>
      <c r="AQ1333" s="219"/>
      <c r="AR1333" s="217" t="str">
        <f t="shared" si="237"/>
        <v/>
      </c>
      <c r="AS1333" s="217" t="str">
        <f t="shared" si="238"/>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217"/>
      <c r="CA1333" s="217"/>
      <c r="CB1333" s="217"/>
      <c r="CC1333" s="217"/>
      <c r="CD1333" s="217"/>
      <c r="CE1333" s="217"/>
      <c r="CF1333" s="186"/>
      <c r="CG1333" s="186" t="str">
        <f t="shared" si="239"/>
        <v/>
      </c>
      <c r="CH1333" s="101"/>
      <c r="CI1333" s="101"/>
      <c r="CJ1333" s="101"/>
      <c r="CK1333" s="101"/>
      <c r="CL1333" s="101"/>
      <c r="CM1333" s="101"/>
      <c r="CN1333" s="101"/>
      <c r="CO1333" s="101"/>
      <c r="CP1333" s="220" t="str">
        <f>IFERROR(ROUND((SUM(#REF!)),0),"")</f>
        <v/>
      </c>
      <c r="CQ1333" s="216"/>
      <c r="CR1333" s="222"/>
      <c r="CS1333" s="198"/>
      <c r="CT1333" s="198"/>
      <c r="CU1333" s="198"/>
      <c r="CV1333" s="198"/>
      <c r="CW1333" s="222"/>
      <c r="CX1333" s="272"/>
      <c r="CY1333" s="272"/>
      <c r="CZ1333" s="272"/>
      <c r="DA1333" s="272"/>
      <c r="DB1333" s="272"/>
      <c r="DC1333" s="272"/>
      <c r="DD1333" s="230" t="str">
        <f t="shared" si="240"/>
        <v/>
      </c>
      <c r="DE1333" s="273">
        <f t="shared" si="241"/>
        <v>0</v>
      </c>
      <c r="DF1333" s="14">
        <f t="shared" si="242"/>
        <v>0</v>
      </c>
      <c r="DG1333" s="148" t="str">
        <f t="shared" si="243"/>
        <v/>
      </c>
      <c r="DH1333" s="148" t="str">
        <f t="shared" si="244"/>
        <v/>
      </c>
      <c r="DI1333" s="273" t="str">
        <f t="shared" si="245"/>
        <v/>
      </c>
      <c r="DJ1333" s="264" t="str">
        <f t="shared" si="246"/>
        <v/>
      </c>
      <c r="DK1333" s="195"/>
      <c r="DL1333" s="14" t="str">
        <f>IFERROR(#REF!-AP1333,"")</f>
        <v/>
      </c>
      <c r="DM1333" s="195"/>
      <c r="DN1333" s="274" t="str">
        <f>IFERROR(#REF!-M1333,"")</f>
        <v/>
      </c>
      <c r="DO1333" s="186" t="e">
        <f>IF(#REF!&gt;AQ1333,0,1)</f>
        <v>#REF!</v>
      </c>
      <c r="DP1333" s="186">
        <f t="shared" si="247"/>
        <v>1</v>
      </c>
      <c r="DQ1333" s="186">
        <f t="shared" si="248"/>
        <v>1</v>
      </c>
    </row>
    <row r="1334" spans="1:121" ht="20.25" hidden="1" customHeight="1" x14ac:dyDescent="0.2">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35"/>
        <v/>
      </c>
      <c r="AO1334" s="271" t="str">
        <f t="shared" si="236"/>
        <v/>
      </c>
      <c r="AP1334" s="218"/>
      <c r="AQ1334" s="219"/>
      <c r="AR1334" s="217" t="str">
        <f t="shared" si="237"/>
        <v/>
      </c>
      <c r="AS1334" s="217" t="str">
        <f t="shared" si="238"/>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217"/>
      <c r="CA1334" s="217"/>
      <c r="CB1334" s="217"/>
      <c r="CC1334" s="217"/>
      <c r="CD1334" s="217"/>
      <c r="CE1334" s="217"/>
      <c r="CF1334" s="186"/>
      <c r="CG1334" s="186" t="str">
        <f t="shared" si="239"/>
        <v/>
      </c>
      <c r="CH1334" s="101"/>
      <c r="CI1334" s="101"/>
      <c r="CJ1334" s="101"/>
      <c r="CK1334" s="101"/>
      <c r="CL1334" s="101"/>
      <c r="CM1334" s="101"/>
      <c r="CN1334" s="101"/>
      <c r="CO1334" s="101"/>
      <c r="CP1334" s="220" t="str">
        <f>IFERROR(ROUND((SUM(#REF!)),0),"")</f>
        <v/>
      </c>
      <c r="CQ1334" s="216"/>
      <c r="CR1334" s="222"/>
      <c r="CS1334" s="198"/>
      <c r="CT1334" s="198"/>
      <c r="CU1334" s="198"/>
      <c r="CV1334" s="198"/>
      <c r="CW1334" s="222"/>
      <c r="CX1334" s="272"/>
      <c r="CY1334" s="272"/>
      <c r="CZ1334" s="272"/>
      <c r="DA1334" s="272"/>
      <c r="DB1334" s="272"/>
      <c r="DC1334" s="272"/>
      <c r="DD1334" s="230" t="str">
        <f t="shared" si="240"/>
        <v/>
      </c>
      <c r="DE1334" s="273">
        <f t="shared" si="241"/>
        <v>0</v>
      </c>
      <c r="DF1334" s="14">
        <f t="shared" si="242"/>
        <v>0</v>
      </c>
      <c r="DG1334" s="148" t="str">
        <f t="shared" si="243"/>
        <v/>
      </c>
      <c r="DH1334" s="148" t="str">
        <f t="shared" si="244"/>
        <v/>
      </c>
      <c r="DI1334" s="273" t="str">
        <f t="shared" si="245"/>
        <v/>
      </c>
      <c r="DJ1334" s="264" t="str">
        <f t="shared" si="246"/>
        <v/>
      </c>
      <c r="DK1334" s="195"/>
      <c r="DL1334" s="14" t="str">
        <f>IFERROR(#REF!-AP1334,"")</f>
        <v/>
      </c>
      <c r="DM1334" s="195"/>
      <c r="DN1334" s="274" t="str">
        <f>IFERROR(#REF!-M1334,"")</f>
        <v/>
      </c>
      <c r="DO1334" s="186" t="e">
        <f>IF(#REF!&gt;AQ1334,0,1)</f>
        <v>#REF!</v>
      </c>
      <c r="DP1334" s="186">
        <f t="shared" si="247"/>
        <v>1</v>
      </c>
      <c r="DQ1334" s="186">
        <f t="shared" si="248"/>
        <v>1</v>
      </c>
    </row>
    <row r="1335" spans="1:121" ht="20.25" hidden="1" customHeight="1" x14ac:dyDescent="0.2">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35"/>
        <v/>
      </c>
      <c r="AO1335" s="271" t="str">
        <f t="shared" si="236"/>
        <v/>
      </c>
      <c r="AP1335" s="218"/>
      <c r="AQ1335" s="219"/>
      <c r="AR1335" s="217" t="str">
        <f t="shared" si="237"/>
        <v/>
      </c>
      <c r="AS1335" s="217" t="str">
        <f t="shared" si="238"/>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217"/>
      <c r="CA1335" s="217"/>
      <c r="CB1335" s="217"/>
      <c r="CC1335" s="217"/>
      <c r="CD1335" s="217"/>
      <c r="CE1335" s="217"/>
      <c r="CF1335" s="186"/>
      <c r="CG1335" s="186" t="str">
        <f t="shared" si="239"/>
        <v/>
      </c>
      <c r="CH1335" s="101"/>
      <c r="CI1335" s="101"/>
      <c r="CJ1335" s="101"/>
      <c r="CK1335" s="101"/>
      <c r="CL1335" s="101"/>
      <c r="CM1335" s="101"/>
      <c r="CN1335" s="101"/>
      <c r="CO1335" s="101"/>
      <c r="CP1335" s="220" t="str">
        <f>IFERROR(ROUND((SUM(#REF!)),0),"")</f>
        <v/>
      </c>
      <c r="CQ1335" s="216"/>
      <c r="CR1335" s="222"/>
      <c r="CS1335" s="198"/>
      <c r="CT1335" s="198"/>
      <c r="CU1335" s="198"/>
      <c r="CV1335" s="198"/>
      <c r="CW1335" s="222"/>
      <c r="CX1335" s="272"/>
      <c r="CY1335" s="272"/>
      <c r="CZ1335" s="272"/>
      <c r="DA1335" s="272"/>
      <c r="DB1335" s="272"/>
      <c r="DC1335" s="272"/>
      <c r="DD1335" s="230" t="str">
        <f t="shared" si="240"/>
        <v/>
      </c>
      <c r="DE1335" s="273">
        <f t="shared" si="241"/>
        <v>0</v>
      </c>
      <c r="DF1335" s="14">
        <f t="shared" si="242"/>
        <v>0</v>
      </c>
      <c r="DG1335" s="148" t="str">
        <f t="shared" si="243"/>
        <v/>
      </c>
      <c r="DH1335" s="148" t="str">
        <f t="shared" si="244"/>
        <v/>
      </c>
      <c r="DI1335" s="273" t="str">
        <f t="shared" si="245"/>
        <v/>
      </c>
      <c r="DJ1335" s="264" t="str">
        <f t="shared" si="246"/>
        <v/>
      </c>
      <c r="DK1335" s="195"/>
      <c r="DL1335" s="14" t="str">
        <f>IFERROR(#REF!-AP1335,"")</f>
        <v/>
      </c>
      <c r="DM1335" s="195"/>
      <c r="DN1335" s="274" t="str">
        <f>IFERROR(#REF!-M1335,"")</f>
        <v/>
      </c>
      <c r="DO1335" s="186" t="e">
        <f>IF(#REF!&gt;AQ1335,0,1)</f>
        <v>#REF!</v>
      </c>
      <c r="DP1335" s="186">
        <f t="shared" si="247"/>
        <v>1</v>
      </c>
      <c r="DQ1335" s="186">
        <f t="shared" si="248"/>
        <v>1</v>
      </c>
    </row>
    <row r="1336" spans="1:121" ht="20.25" hidden="1" customHeight="1" x14ac:dyDescent="0.2">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ref="AN1336:AN1399" si="249">IFERROR(ROUND(AVERAGE(P1336:T1336,AB1336:AF1336),0),"")</f>
        <v/>
      </c>
      <c r="AO1336" s="271" t="str">
        <f t="shared" ref="AO1336:AO1399" si="250">IFERROR(ROUND(AVERAGE(U1336:Y1336,AG1336:AK1336),0),"")</f>
        <v/>
      </c>
      <c r="AP1336" s="218"/>
      <c r="AQ1336" s="219"/>
      <c r="AR1336" s="217" t="str">
        <f t="shared" ref="AR1336:AR1399" si="251">IFERROR(ROUND((3600/AS1336*K1336),0),"")</f>
        <v/>
      </c>
      <c r="AS1336" s="217" t="str">
        <f t="shared" ref="AS1336:AS1399" si="252">IFERROR(ROUND(AVERAGE(Z1336:AA1336,AL1336:AM1336),0),"")</f>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217"/>
      <c r="CA1336" s="217"/>
      <c r="CB1336" s="217"/>
      <c r="CC1336" s="217"/>
      <c r="CD1336" s="217"/>
      <c r="CE1336" s="217"/>
      <c r="CF1336" s="186"/>
      <c r="CG1336" s="186" t="str">
        <f t="shared" ref="CG1336:CG1399" si="253">IFERROR(ROUND(STDEV(AO1336,M1336),1),"")</f>
        <v/>
      </c>
      <c r="CH1336" s="101"/>
      <c r="CI1336" s="101"/>
      <c r="CJ1336" s="101"/>
      <c r="CK1336" s="101"/>
      <c r="CL1336" s="101"/>
      <c r="CM1336" s="101"/>
      <c r="CN1336" s="101"/>
      <c r="CO1336" s="101"/>
      <c r="CP1336" s="220" t="str">
        <f>IFERROR(ROUND((SUM(#REF!)),0),"")</f>
        <v/>
      </c>
      <c r="CQ1336" s="216"/>
      <c r="CR1336" s="222"/>
      <c r="CS1336" s="198"/>
      <c r="CT1336" s="198"/>
      <c r="CU1336" s="198"/>
      <c r="CV1336" s="198"/>
      <c r="CW1336" s="222"/>
      <c r="CX1336" s="272"/>
      <c r="CY1336" s="272"/>
      <c r="CZ1336" s="272"/>
      <c r="DA1336" s="272"/>
      <c r="DB1336" s="272"/>
      <c r="DC1336" s="272"/>
      <c r="DD1336" s="230" t="str">
        <f t="shared" si="240"/>
        <v/>
      </c>
      <c r="DE1336" s="273">
        <f t="shared" si="241"/>
        <v>0</v>
      </c>
      <c r="DF1336" s="14">
        <f t="shared" si="242"/>
        <v>0</v>
      </c>
      <c r="DG1336" s="148" t="str">
        <f t="shared" si="243"/>
        <v/>
      </c>
      <c r="DH1336" s="148" t="str">
        <f t="shared" si="244"/>
        <v/>
      </c>
      <c r="DI1336" s="273" t="str">
        <f t="shared" si="245"/>
        <v/>
      </c>
      <c r="DJ1336" s="264" t="str">
        <f t="shared" si="246"/>
        <v/>
      </c>
      <c r="DK1336" s="195"/>
      <c r="DL1336" s="14" t="str">
        <f>IFERROR(#REF!-AP1336,"")</f>
        <v/>
      </c>
      <c r="DM1336" s="195"/>
      <c r="DN1336" s="274" t="str">
        <f>IFERROR(#REF!-M1336,"")</f>
        <v/>
      </c>
      <c r="DO1336" s="186" t="e">
        <f>IF(#REF!&gt;AQ1336,0,1)</f>
        <v>#REF!</v>
      </c>
      <c r="DP1336" s="186">
        <f t="shared" si="247"/>
        <v>1</v>
      </c>
      <c r="DQ1336" s="186">
        <f t="shared" si="248"/>
        <v>1</v>
      </c>
    </row>
    <row r="1337" spans="1:121" ht="20.25" hidden="1" customHeight="1" x14ac:dyDescent="0.2">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49"/>
        <v/>
      </c>
      <c r="AO1337" s="271" t="str">
        <f t="shared" si="250"/>
        <v/>
      </c>
      <c r="AP1337" s="218"/>
      <c r="AQ1337" s="219"/>
      <c r="AR1337" s="217" t="str">
        <f t="shared" si="251"/>
        <v/>
      </c>
      <c r="AS1337" s="217" t="str">
        <f t="shared" si="252"/>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217"/>
      <c r="CA1337" s="217"/>
      <c r="CB1337" s="217"/>
      <c r="CC1337" s="217"/>
      <c r="CD1337" s="217"/>
      <c r="CE1337" s="217"/>
      <c r="CF1337" s="186"/>
      <c r="CG1337" s="186" t="str">
        <f t="shared" si="253"/>
        <v/>
      </c>
      <c r="CH1337" s="101"/>
      <c r="CI1337" s="101"/>
      <c r="CJ1337" s="101"/>
      <c r="CK1337" s="101"/>
      <c r="CL1337" s="101"/>
      <c r="CM1337" s="101"/>
      <c r="CN1337" s="101"/>
      <c r="CO1337" s="101"/>
      <c r="CP1337" s="220" t="str">
        <f>IFERROR(ROUND((SUM(#REF!)),0),"")</f>
        <v/>
      </c>
      <c r="CQ1337" s="216"/>
      <c r="CR1337" s="222"/>
      <c r="CS1337" s="198"/>
      <c r="CT1337" s="198"/>
      <c r="CU1337" s="198"/>
      <c r="CV1337" s="198"/>
      <c r="CW1337" s="222"/>
      <c r="CX1337" s="272"/>
      <c r="CY1337" s="272"/>
      <c r="CZ1337" s="272"/>
      <c r="DA1337" s="272"/>
      <c r="DB1337" s="272"/>
      <c r="DC1337" s="272"/>
      <c r="DD1337" s="230" t="str">
        <f t="shared" si="240"/>
        <v/>
      </c>
      <c r="DE1337" s="273">
        <f t="shared" si="241"/>
        <v>0</v>
      </c>
      <c r="DF1337" s="14">
        <f t="shared" si="242"/>
        <v>0</v>
      </c>
      <c r="DG1337" s="148" t="str">
        <f t="shared" si="243"/>
        <v/>
      </c>
      <c r="DH1337" s="148" t="str">
        <f t="shared" si="244"/>
        <v/>
      </c>
      <c r="DI1337" s="273" t="str">
        <f t="shared" si="245"/>
        <v/>
      </c>
      <c r="DJ1337" s="264" t="str">
        <f t="shared" si="246"/>
        <v/>
      </c>
      <c r="DK1337" s="195"/>
      <c r="DL1337" s="14" t="str">
        <f>IFERROR(#REF!-AP1337,"")</f>
        <v/>
      </c>
      <c r="DM1337" s="195"/>
      <c r="DN1337" s="274" t="str">
        <f>IFERROR(#REF!-M1337,"")</f>
        <v/>
      </c>
      <c r="DO1337" s="186" t="e">
        <f>IF(#REF!&gt;AQ1337,0,1)</f>
        <v>#REF!</v>
      </c>
      <c r="DP1337" s="186">
        <f t="shared" si="247"/>
        <v>1</v>
      </c>
      <c r="DQ1337" s="186">
        <f t="shared" si="248"/>
        <v>1</v>
      </c>
    </row>
    <row r="1338" spans="1:121" ht="20.25" hidden="1" customHeight="1" x14ac:dyDescent="0.2">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49"/>
        <v/>
      </c>
      <c r="AO1338" s="271" t="str">
        <f t="shared" si="250"/>
        <v/>
      </c>
      <c r="AP1338" s="218"/>
      <c r="AQ1338" s="219"/>
      <c r="AR1338" s="217" t="str">
        <f t="shared" si="251"/>
        <v/>
      </c>
      <c r="AS1338" s="217" t="str">
        <f t="shared" si="252"/>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217"/>
      <c r="CA1338" s="217"/>
      <c r="CB1338" s="217"/>
      <c r="CC1338" s="217"/>
      <c r="CD1338" s="217"/>
      <c r="CE1338" s="217"/>
      <c r="CF1338" s="186"/>
      <c r="CG1338" s="186" t="str">
        <f t="shared" si="253"/>
        <v/>
      </c>
      <c r="CH1338" s="101"/>
      <c r="CI1338" s="101"/>
      <c r="CJ1338" s="101"/>
      <c r="CK1338" s="101"/>
      <c r="CL1338" s="101"/>
      <c r="CM1338" s="101"/>
      <c r="CN1338" s="101"/>
      <c r="CO1338" s="101"/>
      <c r="CP1338" s="220" t="str">
        <f>IFERROR(ROUND((SUM(#REF!)),0),"")</f>
        <v/>
      </c>
      <c r="CQ1338" s="216"/>
      <c r="CR1338" s="222"/>
      <c r="CS1338" s="198"/>
      <c r="CT1338" s="198"/>
      <c r="CU1338" s="198"/>
      <c r="CV1338" s="198"/>
      <c r="CW1338" s="222"/>
      <c r="CX1338" s="272"/>
      <c r="CY1338" s="272"/>
      <c r="CZ1338" s="272"/>
      <c r="DA1338" s="272"/>
      <c r="DB1338" s="272"/>
      <c r="DC1338" s="272"/>
      <c r="DD1338" s="230" t="str">
        <f t="shared" si="240"/>
        <v/>
      </c>
      <c r="DE1338" s="273">
        <f t="shared" si="241"/>
        <v>0</v>
      </c>
      <c r="DF1338" s="14">
        <f t="shared" si="242"/>
        <v>0</v>
      </c>
      <c r="DG1338" s="148" t="str">
        <f t="shared" si="243"/>
        <v/>
      </c>
      <c r="DH1338" s="148" t="str">
        <f t="shared" si="244"/>
        <v/>
      </c>
      <c r="DI1338" s="273" t="str">
        <f t="shared" si="245"/>
        <v/>
      </c>
      <c r="DJ1338" s="264" t="str">
        <f t="shared" si="246"/>
        <v/>
      </c>
      <c r="DK1338" s="195"/>
      <c r="DL1338" s="14" t="str">
        <f>IFERROR(#REF!-AP1338,"")</f>
        <v/>
      </c>
      <c r="DM1338" s="195"/>
      <c r="DN1338" s="274" t="str">
        <f>IFERROR(#REF!-M1338,"")</f>
        <v/>
      </c>
      <c r="DO1338" s="186" t="e">
        <f>IF(#REF!&gt;AQ1338,0,1)</f>
        <v>#REF!</v>
      </c>
      <c r="DP1338" s="186">
        <f t="shared" si="247"/>
        <v>1</v>
      </c>
      <c r="DQ1338" s="186">
        <f t="shared" si="248"/>
        <v>1</v>
      </c>
    </row>
    <row r="1339" spans="1:121" ht="20.25" hidden="1" customHeight="1" x14ac:dyDescent="0.2">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49"/>
        <v/>
      </c>
      <c r="AO1339" s="271" t="str">
        <f t="shared" si="250"/>
        <v/>
      </c>
      <c r="AP1339" s="218"/>
      <c r="AQ1339" s="219"/>
      <c r="AR1339" s="217" t="str">
        <f t="shared" si="251"/>
        <v/>
      </c>
      <c r="AS1339" s="217" t="str">
        <f t="shared" si="252"/>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217"/>
      <c r="CA1339" s="217"/>
      <c r="CB1339" s="217"/>
      <c r="CC1339" s="217"/>
      <c r="CD1339" s="217"/>
      <c r="CE1339" s="217"/>
      <c r="CF1339" s="186"/>
      <c r="CG1339" s="186" t="str">
        <f t="shared" si="253"/>
        <v/>
      </c>
      <c r="CH1339" s="101"/>
      <c r="CI1339" s="101"/>
      <c r="CJ1339" s="101"/>
      <c r="CK1339" s="101"/>
      <c r="CL1339" s="101"/>
      <c r="CM1339" s="101"/>
      <c r="CN1339" s="101"/>
      <c r="CO1339" s="101"/>
      <c r="CP1339" s="220" t="str">
        <f>IFERROR(ROUND((SUM(#REF!)),0),"")</f>
        <v/>
      </c>
      <c r="CQ1339" s="216"/>
      <c r="CR1339" s="222"/>
      <c r="CS1339" s="198"/>
      <c r="CT1339" s="198"/>
      <c r="CU1339" s="198"/>
      <c r="CV1339" s="198"/>
      <c r="CW1339" s="222"/>
      <c r="CX1339" s="272"/>
      <c r="CY1339" s="272"/>
      <c r="CZ1339" s="272"/>
      <c r="DA1339" s="272"/>
      <c r="DB1339" s="272"/>
      <c r="DC1339" s="272"/>
      <c r="DD1339" s="230" t="str">
        <f t="shared" si="240"/>
        <v/>
      </c>
      <c r="DE1339" s="273">
        <f t="shared" si="241"/>
        <v>0</v>
      </c>
      <c r="DF1339" s="14">
        <f t="shared" si="242"/>
        <v>0</v>
      </c>
      <c r="DG1339" s="148" t="str">
        <f t="shared" si="243"/>
        <v/>
      </c>
      <c r="DH1339" s="148" t="str">
        <f t="shared" si="244"/>
        <v/>
      </c>
      <c r="DI1339" s="273" t="str">
        <f t="shared" si="245"/>
        <v/>
      </c>
      <c r="DJ1339" s="264" t="str">
        <f t="shared" si="246"/>
        <v/>
      </c>
      <c r="DK1339" s="195"/>
      <c r="DL1339" s="14" t="str">
        <f>IFERROR(#REF!-AP1339,"")</f>
        <v/>
      </c>
      <c r="DM1339" s="195"/>
      <c r="DN1339" s="274" t="str">
        <f>IFERROR(#REF!-M1339,"")</f>
        <v/>
      </c>
      <c r="DO1339" s="186" t="e">
        <f>IF(#REF!&gt;AQ1339,0,1)</f>
        <v>#REF!</v>
      </c>
      <c r="DP1339" s="186">
        <f t="shared" si="247"/>
        <v>1</v>
      </c>
      <c r="DQ1339" s="186">
        <f t="shared" si="248"/>
        <v>1</v>
      </c>
    </row>
    <row r="1340" spans="1:121" ht="20.25" hidden="1" customHeight="1" x14ac:dyDescent="0.2">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49"/>
        <v/>
      </c>
      <c r="AO1340" s="271" t="str">
        <f t="shared" si="250"/>
        <v/>
      </c>
      <c r="AP1340" s="218"/>
      <c r="AQ1340" s="219"/>
      <c r="AR1340" s="217" t="str">
        <f t="shared" si="251"/>
        <v/>
      </c>
      <c r="AS1340" s="217" t="str">
        <f t="shared" si="252"/>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217"/>
      <c r="CA1340" s="217"/>
      <c r="CB1340" s="217"/>
      <c r="CC1340" s="217"/>
      <c r="CD1340" s="217"/>
      <c r="CE1340" s="217"/>
      <c r="CF1340" s="186"/>
      <c r="CG1340" s="186" t="str">
        <f t="shared" si="253"/>
        <v/>
      </c>
      <c r="CH1340" s="101"/>
      <c r="CI1340" s="101"/>
      <c r="CJ1340" s="101"/>
      <c r="CK1340" s="101"/>
      <c r="CL1340" s="101"/>
      <c r="CM1340" s="101"/>
      <c r="CN1340" s="101"/>
      <c r="CO1340" s="101"/>
      <c r="CP1340" s="220" t="str">
        <f>IFERROR(ROUND((SUM(#REF!)),0),"")</f>
        <v/>
      </c>
      <c r="CQ1340" s="216"/>
      <c r="CR1340" s="222"/>
      <c r="CS1340" s="198"/>
      <c r="CT1340" s="198"/>
      <c r="CU1340" s="198"/>
      <c r="CV1340" s="198"/>
      <c r="CW1340" s="222"/>
      <c r="CX1340" s="272"/>
      <c r="CY1340" s="272"/>
      <c r="CZ1340" s="272"/>
      <c r="DA1340" s="272"/>
      <c r="DB1340" s="272"/>
      <c r="DC1340" s="272"/>
      <c r="DD1340" s="230" t="str">
        <f t="shared" si="240"/>
        <v/>
      </c>
      <c r="DE1340" s="273">
        <f t="shared" si="241"/>
        <v>0</v>
      </c>
      <c r="DF1340" s="14">
        <f t="shared" si="242"/>
        <v>0</v>
      </c>
      <c r="DG1340" s="148" t="str">
        <f t="shared" si="243"/>
        <v/>
      </c>
      <c r="DH1340" s="148" t="str">
        <f t="shared" si="244"/>
        <v/>
      </c>
      <c r="DI1340" s="273" t="str">
        <f t="shared" si="245"/>
        <v/>
      </c>
      <c r="DJ1340" s="264" t="str">
        <f t="shared" si="246"/>
        <v/>
      </c>
      <c r="DK1340" s="195"/>
      <c r="DL1340" s="14" t="str">
        <f>IFERROR(#REF!-AP1340,"")</f>
        <v/>
      </c>
      <c r="DM1340" s="195"/>
      <c r="DN1340" s="274" t="str">
        <f>IFERROR(#REF!-M1340,"")</f>
        <v/>
      </c>
      <c r="DO1340" s="186" t="e">
        <f>IF(#REF!&gt;AQ1340,0,1)</f>
        <v>#REF!</v>
      </c>
      <c r="DP1340" s="186">
        <f t="shared" si="247"/>
        <v>1</v>
      </c>
      <c r="DQ1340" s="186">
        <f t="shared" si="248"/>
        <v>1</v>
      </c>
    </row>
    <row r="1341" spans="1:121" ht="20.25" hidden="1" customHeight="1" x14ac:dyDescent="0.2">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49"/>
        <v/>
      </c>
      <c r="AO1341" s="271" t="str">
        <f t="shared" si="250"/>
        <v/>
      </c>
      <c r="AP1341" s="218"/>
      <c r="AQ1341" s="219"/>
      <c r="AR1341" s="217" t="str">
        <f t="shared" si="251"/>
        <v/>
      </c>
      <c r="AS1341" s="217" t="str">
        <f t="shared" si="252"/>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217"/>
      <c r="CA1341" s="217"/>
      <c r="CB1341" s="217"/>
      <c r="CC1341" s="217"/>
      <c r="CD1341" s="217"/>
      <c r="CE1341" s="217"/>
      <c r="CF1341" s="186"/>
      <c r="CG1341" s="186" t="str">
        <f t="shared" si="253"/>
        <v/>
      </c>
      <c r="CH1341" s="101"/>
      <c r="CI1341" s="101"/>
      <c r="CJ1341" s="101"/>
      <c r="CK1341" s="101"/>
      <c r="CL1341" s="101"/>
      <c r="CM1341" s="101"/>
      <c r="CN1341" s="101"/>
      <c r="CO1341" s="101"/>
      <c r="CP1341" s="220" t="str">
        <f>IFERROR(ROUND((SUM(#REF!)),0),"")</f>
        <v/>
      </c>
      <c r="CQ1341" s="216"/>
      <c r="CR1341" s="222"/>
      <c r="CS1341" s="198"/>
      <c r="CT1341" s="198"/>
      <c r="CU1341" s="198"/>
      <c r="CV1341" s="198"/>
      <c r="CW1341" s="222"/>
      <c r="CX1341" s="272"/>
      <c r="CY1341" s="272"/>
      <c r="CZ1341" s="272"/>
      <c r="DA1341" s="272"/>
      <c r="DB1341" s="272"/>
      <c r="DC1341" s="272"/>
      <c r="DD1341" s="230" t="str">
        <f t="shared" si="240"/>
        <v/>
      </c>
      <c r="DE1341" s="273">
        <f t="shared" si="241"/>
        <v>0</v>
      </c>
      <c r="DF1341" s="14">
        <f t="shared" si="242"/>
        <v>0</v>
      </c>
      <c r="DG1341" s="148" t="str">
        <f t="shared" si="243"/>
        <v/>
      </c>
      <c r="DH1341" s="148" t="str">
        <f t="shared" si="244"/>
        <v/>
      </c>
      <c r="DI1341" s="273" t="str">
        <f t="shared" si="245"/>
        <v/>
      </c>
      <c r="DJ1341" s="264" t="str">
        <f t="shared" si="246"/>
        <v/>
      </c>
      <c r="DK1341" s="195"/>
      <c r="DL1341" s="14" t="str">
        <f>IFERROR(#REF!-AP1341,"")</f>
        <v/>
      </c>
      <c r="DM1341" s="195"/>
      <c r="DN1341" s="274" t="str">
        <f>IFERROR(#REF!-M1341,"")</f>
        <v/>
      </c>
      <c r="DO1341" s="186" t="e">
        <f>IF(#REF!&gt;AQ1341,0,1)</f>
        <v>#REF!</v>
      </c>
      <c r="DP1341" s="186">
        <f t="shared" si="247"/>
        <v>1</v>
      </c>
      <c r="DQ1341" s="186">
        <f t="shared" si="248"/>
        <v>1</v>
      </c>
    </row>
    <row r="1342" spans="1:121" ht="20.25" hidden="1" customHeight="1" x14ac:dyDescent="0.2">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49"/>
        <v/>
      </c>
      <c r="AO1342" s="271" t="str">
        <f t="shared" si="250"/>
        <v/>
      </c>
      <c r="AP1342" s="218"/>
      <c r="AQ1342" s="219"/>
      <c r="AR1342" s="217" t="str">
        <f t="shared" si="251"/>
        <v/>
      </c>
      <c r="AS1342" s="217" t="str">
        <f t="shared" si="252"/>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217"/>
      <c r="CA1342" s="217"/>
      <c r="CB1342" s="217"/>
      <c r="CC1342" s="217"/>
      <c r="CD1342" s="217"/>
      <c r="CE1342" s="217"/>
      <c r="CF1342" s="186"/>
      <c r="CG1342" s="186" t="str">
        <f t="shared" si="253"/>
        <v/>
      </c>
      <c r="CH1342" s="101"/>
      <c r="CI1342" s="101"/>
      <c r="CJ1342" s="101"/>
      <c r="CK1342" s="101"/>
      <c r="CL1342" s="101"/>
      <c r="CM1342" s="101"/>
      <c r="CN1342" s="101"/>
      <c r="CO1342" s="101"/>
      <c r="CP1342" s="220" t="str">
        <f>IFERROR(ROUND((SUM(#REF!)),0),"")</f>
        <v/>
      </c>
      <c r="CQ1342" s="216"/>
      <c r="CR1342" s="222"/>
      <c r="CS1342" s="198"/>
      <c r="CT1342" s="198"/>
      <c r="CU1342" s="198"/>
      <c r="CV1342" s="198"/>
      <c r="CW1342" s="222"/>
      <c r="CX1342" s="272"/>
      <c r="CY1342" s="272"/>
      <c r="CZ1342" s="272"/>
      <c r="DA1342" s="272"/>
      <c r="DB1342" s="272"/>
      <c r="DC1342" s="272"/>
      <c r="DD1342" s="230" t="str">
        <f t="shared" si="240"/>
        <v/>
      </c>
      <c r="DE1342" s="273">
        <f t="shared" si="241"/>
        <v>0</v>
      </c>
      <c r="DF1342" s="14">
        <f t="shared" si="242"/>
        <v>0</v>
      </c>
      <c r="DG1342" s="148" t="str">
        <f t="shared" si="243"/>
        <v/>
      </c>
      <c r="DH1342" s="148" t="str">
        <f t="shared" si="244"/>
        <v/>
      </c>
      <c r="DI1342" s="273" t="str">
        <f t="shared" si="245"/>
        <v/>
      </c>
      <c r="DJ1342" s="264" t="str">
        <f t="shared" si="246"/>
        <v/>
      </c>
      <c r="DK1342" s="195"/>
      <c r="DL1342" s="14" t="str">
        <f>IFERROR(#REF!-AP1342,"")</f>
        <v/>
      </c>
      <c r="DM1342" s="195"/>
      <c r="DN1342" s="274" t="str">
        <f>IFERROR(#REF!-M1342,"")</f>
        <v/>
      </c>
      <c r="DO1342" s="186" t="e">
        <f>IF(#REF!&gt;AQ1342,0,1)</f>
        <v>#REF!</v>
      </c>
      <c r="DP1342" s="186">
        <f t="shared" si="247"/>
        <v>1</v>
      </c>
      <c r="DQ1342" s="186">
        <f t="shared" si="248"/>
        <v>1</v>
      </c>
    </row>
    <row r="1343" spans="1:121" ht="20.25" hidden="1" customHeight="1" x14ac:dyDescent="0.2">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49"/>
        <v/>
      </c>
      <c r="AO1343" s="271" t="str">
        <f t="shared" si="250"/>
        <v/>
      </c>
      <c r="AP1343" s="218"/>
      <c r="AQ1343" s="219"/>
      <c r="AR1343" s="217" t="str">
        <f t="shared" si="251"/>
        <v/>
      </c>
      <c r="AS1343" s="217" t="str">
        <f t="shared" si="252"/>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217"/>
      <c r="CA1343" s="217"/>
      <c r="CB1343" s="217"/>
      <c r="CC1343" s="217"/>
      <c r="CD1343" s="217"/>
      <c r="CE1343" s="217"/>
      <c r="CF1343" s="186"/>
      <c r="CG1343" s="186" t="str">
        <f t="shared" si="253"/>
        <v/>
      </c>
      <c r="CH1343" s="101"/>
      <c r="CI1343" s="101"/>
      <c r="CJ1343" s="101"/>
      <c r="CK1343" s="101"/>
      <c r="CL1343" s="101"/>
      <c r="CM1343" s="101"/>
      <c r="CN1343" s="101"/>
      <c r="CO1343" s="101"/>
      <c r="CP1343" s="220" t="str">
        <f>IFERROR(ROUND((SUM(#REF!)),0),"")</f>
        <v/>
      </c>
      <c r="CQ1343" s="216"/>
      <c r="CR1343" s="222"/>
      <c r="CS1343" s="198"/>
      <c r="CT1343" s="198"/>
      <c r="CU1343" s="198"/>
      <c r="CV1343" s="198"/>
      <c r="CW1343" s="222"/>
      <c r="CX1343" s="272"/>
      <c r="CY1343" s="272"/>
      <c r="CZ1343" s="272"/>
      <c r="DA1343" s="272"/>
      <c r="DB1343" s="272"/>
      <c r="DC1343" s="272"/>
      <c r="DD1343" s="230" t="str">
        <f t="shared" si="240"/>
        <v/>
      </c>
      <c r="DE1343" s="273">
        <f t="shared" si="241"/>
        <v>0</v>
      </c>
      <c r="DF1343" s="14">
        <f t="shared" si="242"/>
        <v>0</v>
      </c>
      <c r="DG1343" s="148" t="str">
        <f t="shared" si="243"/>
        <v/>
      </c>
      <c r="DH1343" s="148" t="str">
        <f t="shared" si="244"/>
        <v/>
      </c>
      <c r="DI1343" s="273" t="str">
        <f t="shared" si="245"/>
        <v/>
      </c>
      <c r="DJ1343" s="264" t="str">
        <f t="shared" si="246"/>
        <v/>
      </c>
      <c r="DK1343" s="195"/>
      <c r="DL1343" s="14" t="str">
        <f>IFERROR(#REF!-AP1343,"")</f>
        <v/>
      </c>
      <c r="DM1343" s="195"/>
      <c r="DN1343" s="274" t="str">
        <f>IFERROR(#REF!-M1343,"")</f>
        <v/>
      </c>
      <c r="DO1343" s="186" t="e">
        <f>IF(#REF!&gt;AQ1343,0,1)</f>
        <v>#REF!</v>
      </c>
      <c r="DP1343" s="186">
        <f t="shared" si="247"/>
        <v>1</v>
      </c>
      <c r="DQ1343" s="186">
        <f t="shared" si="248"/>
        <v>1</v>
      </c>
    </row>
    <row r="1344" spans="1:121" ht="20.25" hidden="1" customHeight="1" x14ac:dyDescent="0.2">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49"/>
        <v/>
      </c>
      <c r="AO1344" s="271" t="str">
        <f t="shared" si="250"/>
        <v/>
      </c>
      <c r="AP1344" s="218"/>
      <c r="AQ1344" s="219"/>
      <c r="AR1344" s="217" t="str">
        <f t="shared" si="251"/>
        <v/>
      </c>
      <c r="AS1344" s="217" t="str">
        <f t="shared" si="252"/>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217"/>
      <c r="CA1344" s="217"/>
      <c r="CB1344" s="217"/>
      <c r="CC1344" s="217"/>
      <c r="CD1344" s="217"/>
      <c r="CE1344" s="217"/>
      <c r="CF1344" s="186"/>
      <c r="CG1344" s="186" t="str">
        <f t="shared" si="253"/>
        <v/>
      </c>
      <c r="CH1344" s="101"/>
      <c r="CI1344" s="101"/>
      <c r="CJ1344" s="101"/>
      <c r="CK1344" s="101"/>
      <c r="CL1344" s="101"/>
      <c r="CM1344" s="101"/>
      <c r="CN1344" s="101"/>
      <c r="CO1344" s="101"/>
      <c r="CP1344" s="220" t="str">
        <f>IFERROR(ROUND((SUM(#REF!)),0),"")</f>
        <v/>
      </c>
      <c r="CQ1344" s="216"/>
      <c r="CR1344" s="222"/>
      <c r="CS1344" s="198"/>
      <c r="CT1344" s="198"/>
      <c r="CU1344" s="198"/>
      <c r="CV1344" s="198"/>
      <c r="CW1344" s="222"/>
      <c r="CX1344" s="272"/>
      <c r="CY1344" s="272"/>
      <c r="CZ1344" s="272"/>
      <c r="DA1344" s="272"/>
      <c r="DB1344" s="272"/>
      <c r="DC1344" s="272"/>
      <c r="DD1344" s="230" t="str">
        <f t="shared" si="240"/>
        <v/>
      </c>
      <c r="DE1344" s="273">
        <f t="shared" si="241"/>
        <v>0</v>
      </c>
      <c r="DF1344" s="14">
        <f t="shared" si="242"/>
        <v>0</v>
      </c>
      <c r="DG1344" s="148" t="str">
        <f t="shared" si="243"/>
        <v/>
      </c>
      <c r="DH1344" s="148" t="str">
        <f t="shared" si="244"/>
        <v/>
      </c>
      <c r="DI1344" s="273" t="str">
        <f t="shared" si="245"/>
        <v/>
      </c>
      <c r="DJ1344" s="264" t="str">
        <f t="shared" si="246"/>
        <v/>
      </c>
      <c r="DK1344" s="195"/>
      <c r="DL1344" s="14" t="str">
        <f>IFERROR(#REF!-AP1344,"")</f>
        <v/>
      </c>
      <c r="DM1344" s="195"/>
      <c r="DN1344" s="274" t="str">
        <f>IFERROR(#REF!-M1344,"")</f>
        <v/>
      </c>
      <c r="DO1344" s="186" t="e">
        <f>IF(#REF!&gt;AQ1344,0,1)</f>
        <v>#REF!</v>
      </c>
      <c r="DP1344" s="186">
        <f t="shared" si="247"/>
        <v>1</v>
      </c>
      <c r="DQ1344" s="186">
        <f t="shared" si="248"/>
        <v>1</v>
      </c>
    </row>
    <row r="1345" spans="1:121" ht="20.25" hidden="1" customHeight="1" x14ac:dyDescent="0.2">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49"/>
        <v/>
      </c>
      <c r="AO1345" s="271" t="str">
        <f t="shared" si="250"/>
        <v/>
      </c>
      <c r="AP1345" s="218"/>
      <c r="AQ1345" s="219"/>
      <c r="AR1345" s="217" t="str">
        <f t="shared" si="251"/>
        <v/>
      </c>
      <c r="AS1345" s="217" t="str">
        <f t="shared" si="252"/>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217"/>
      <c r="CA1345" s="217"/>
      <c r="CB1345" s="217"/>
      <c r="CC1345" s="217"/>
      <c r="CD1345" s="217"/>
      <c r="CE1345" s="217"/>
      <c r="CF1345" s="186"/>
      <c r="CG1345" s="186" t="str">
        <f t="shared" si="253"/>
        <v/>
      </c>
      <c r="CH1345" s="101"/>
      <c r="CI1345" s="101"/>
      <c r="CJ1345" s="101"/>
      <c r="CK1345" s="101"/>
      <c r="CL1345" s="101"/>
      <c r="CM1345" s="101"/>
      <c r="CN1345" s="101"/>
      <c r="CO1345" s="101"/>
      <c r="CP1345" s="220" t="str">
        <f>IFERROR(ROUND((SUM(#REF!)),0),"")</f>
        <v/>
      </c>
      <c r="CQ1345" s="216"/>
      <c r="CR1345" s="222"/>
      <c r="CS1345" s="198"/>
      <c r="CT1345" s="198"/>
      <c r="CU1345" s="198"/>
      <c r="CV1345" s="198"/>
      <c r="CW1345" s="222"/>
      <c r="CX1345" s="272"/>
      <c r="CY1345" s="272"/>
      <c r="CZ1345" s="272"/>
      <c r="DA1345" s="272"/>
      <c r="DB1345" s="272"/>
      <c r="DC1345" s="272"/>
      <c r="DD1345" s="230" t="str">
        <f t="shared" si="240"/>
        <v/>
      </c>
      <c r="DE1345" s="273">
        <f t="shared" si="241"/>
        <v>0</v>
      </c>
      <c r="DF1345" s="14">
        <f t="shared" si="242"/>
        <v>0</v>
      </c>
      <c r="DG1345" s="148" t="str">
        <f t="shared" si="243"/>
        <v/>
      </c>
      <c r="DH1345" s="148" t="str">
        <f t="shared" si="244"/>
        <v/>
      </c>
      <c r="DI1345" s="273" t="str">
        <f t="shared" si="245"/>
        <v/>
      </c>
      <c r="DJ1345" s="264" t="str">
        <f t="shared" si="246"/>
        <v/>
      </c>
      <c r="DK1345" s="195"/>
      <c r="DL1345" s="14" t="str">
        <f>IFERROR(#REF!-AP1345,"")</f>
        <v/>
      </c>
      <c r="DM1345" s="195"/>
      <c r="DN1345" s="274" t="str">
        <f>IFERROR(#REF!-M1345,"")</f>
        <v/>
      </c>
      <c r="DO1345" s="186" t="e">
        <f>IF(#REF!&gt;AQ1345,0,1)</f>
        <v>#REF!</v>
      </c>
      <c r="DP1345" s="186">
        <f t="shared" si="247"/>
        <v>1</v>
      </c>
      <c r="DQ1345" s="186">
        <f t="shared" si="248"/>
        <v>1</v>
      </c>
    </row>
    <row r="1346" spans="1:121" ht="20.25" hidden="1" customHeight="1" x14ac:dyDescent="0.2">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49"/>
        <v/>
      </c>
      <c r="AO1346" s="271" t="str">
        <f t="shared" si="250"/>
        <v/>
      </c>
      <c r="AP1346" s="218"/>
      <c r="AQ1346" s="219"/>
      <c r="AR1346" s="217" t="str">
        <f t="shared" si="251"/>
        <v/>
      </c>
      <c r="AS1346" s="217" t="str">
        <f t="shared" si="252"/>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217"/>
      <c r="CA1346" s="217"/>
      <c r="CB1346" s="217"/>
      <c r="CC1346" s="217"/>
      <c r="CD1346" s="217"/>
      <c r="CE1346" s="217"/>
      <c r="CF1346" s="186"/>
      <c r="CG1346" s="186" t="str">
        <f t="shared" si="253"/>
        <v/>
      </c>
      <c r="CH1346" s="101"/>
      <c r="CI1346" s="101"/>
      <c r="CJ1346" s="101"/>
      <c r="CK1346" s="101"/>
      <c r="CL1346" s="101"/>
      <c r="CM1346" s="101"/>
      <c r="CN1346" s="101"/>
      <c r="CO1346" s="101"/>
      <c r="CP1346" s="220" t="str">
        <f>IFERROR(ROUND((SUM(#REF!)),0),"")</f>
        <v/>
      </c>
      <c r="CQ1346" s="216"/>
      <c r="CR1346" s="222"/>
      <c r="CS1346" s="198"/>
      <c r="CT1346" s="198"/>
      <c r="CU1346" s="198"/>
      <c r="CV1346" s="198"/>
      <c r="CW1346" s="222"/>
      <c r="CX1346" s="272"/>
      <c r="CY1346" s="272"/>
      <c r="CZ1346" s="272"/>
      <c r="DA1346" s="272"/>
      <c r="DB1346" s="272"/>
      <c r="DC1346" s="272"/>
      <c r="DD1346" s="230" t="str">
        <f t="shared" si="240"/>
        <v/>
      </c>
      <c r="DE1346" s="273">
        <f t="shared" si="241"/>
        <v>0</v>
      </c>
      <c r="DF1346" s="14">
        <f t="shared" si="242"/>
        <v>0</v>
      </c>
      <c r="DG1346" s="148" t="str">
        <f t="shared" si="243"/>
        <v/>
      </c>
      <c r="DH1346" s="148" t="str">
        <f t="shared" si="244"/>
        <v/>
      </c>
      <c r="DI1346" s="273" t="str">
        <f t="shared" si="245"/>
        <v/>
      </c>
      <c r="DJ1346" s="264" t="str">
        <f t="shared" si="246"/>
        <v/>
      </c>
      <c r="DK1346" s="195"/>
      <c r="DL1346" s="14" t="str">
        <f>IFERROR(#REF!-AP1346,"")</f>
        <v/>
      </c>
      <c r="DM1346" s="195"/>
      <c r="DN1346" s="274" t="str">
        <f>IFERROR(#REF!-M1346,"")</f>
        <v/>
      </c>
      <c r="DO1346" s="186" t="e">
        <f>IF(#REF!&gt;AQ1346,0,1)</f>
        <v>#REF!</v>
      </c>
      <c r="DP1346" s="186">
        <f t="shared" si="247"/>
        <v>1</v>
      </c>
      <c r="DQ1346" s="186">
        <f t="shared" si="248"/>
        <v>1</v>
      </c>
    </row>
    <row r="1347" spans="1:121" ht="20.25" hidden="1" customHeight="1" x14ac:dyDescent="0.2">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49"/>
        <v/>
      </c>
      <c r="AO1347" s="271" t="str">
        <f t="shared" si="250"/>
        <v/>
      </c>
      <c r="AP1347" s="218"/>
      <c r="AQ1347" s="219"/>
      <c r="AR1347" s="217" t="str">
        <f t="shared" si="251"/>
        <v/>
      </c>
      <c r="AS1347" s="217" t="str">
        <f t="shared" si="252"/>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217"/>
      <c r="CA1347" s="217"/>
      <c r="CB1347" s="217"/>
      <c r="CC1347" s="217"/>
      <c r="CD1347" s="217"/>
      <c r="CE1347" s="217"/>
      <c r="CF1347" s="186"/>
      <c r="CG1347" s="186" t="str">
        <f t="shared" si="253"/>
        <v/>
      </c>
      <c r="CH1347" s="101"/>
      <c r="CI1347" s="101"/>
      <c r="CJ1347" s="101"/>
      <c r="CK1347" s="101"/>
      <c r="CL1347" s="101"/>
      <c r="CM1347" s="101"/>
      <c r="CN1347" s="101"/>
      <c r="CO1347" s="101"/>
      <c r="CP1347" s="220" t="str">
        <f>IFERROR(ROUND((SUM(#REF!)),0),"")</f>
        <v/>
      </c>
      <c r="CQ1347" s="216"/>
      <c r="CR1347" s="222"/>
      <c r="CS1347" s="198"/>
      <c r="CT1347" s="198"/>
      <c r="CU1347" s="198"/>
      <c r="CV1347" s="198"/>
      <c r="CW1347" s="222"/>
      <c r="CX1347" s="272"/>
      <c r="CY1347" s="272"/>
      <c r="CZ1347" s="272"/>
      <c r="DA1347" s="272"/>
      <c r="DB1347" s="272"/>
      <c r="DC1347" s="272"/>
      <c r="DD1347" s="230" t="str">
        <f t="shared" si="240"/>
        <v/>
      </c>
      <c r="DE1347" s="273">
        <f t="shared" si="241"/>
        <v>0</v>
      </c>
      <c r="DF1347" s="14">
        <f t="shared" si="242"/>
        <v>0</v>
      </c>
      <c r="DG1347" s="148" t="str">
        <f t="shared" si="243"/>
        <v/>
      </c>
      <c r="DH1347" s="148" t="str">
        <f t="shared" si="244"/>
        <v/>
      </c>
      <c r="DI1347" s="273" t="str">
        <f t="shared" si="245"/>
        <v/>
      </c>
      <c r="DJ1347" s="264" t="str">
        <f t="shared" si="246"/>
        <v/>
      </c>
      <c r="DK1347" s="195"/>
      <c r="DL1347" s="14" t="str">
        <f>IFERROR(#REF!-AP1347,"")</f>
        <v/>
      </c>
      <c r="DM1347" s="195"/>
      <c r="DN1347" s="274" t="str">
        <f>IFERROR(#REF!-M1347,"")</f>
        <v/>
      </c>
      <c r="DO1347" s="186" t="e">
        <f>IF(#REF!&gt;AQ1347,0,1)</f>
        <v>#REF!</v>
      </c>
      <c r="DP1347" s="186">
        <f t="shared" si="247"/>
        <v>1</v>
      </c>
      <c r="DQ1347" s="186">
        <f t="shared" si="248"/>
        <v>1</v>
      </c>
    </row>
    <row r="1348" spans="1:121" ht="20.25" hidden="1" customHeight="1" x14ac:dyDescent="0.2">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si="249"/>
        <v/>
      </c>
      <c r="AO1348" s="271" t="str">
        <f t="shared" si="250"/>
        <v/>
      </c>
      <c r="AP1348" s="218"/>
      <c r="AQ1348" s="219"/>
      <c r="AR1348" s="217" t="str">
        <f t="shared" si="251"/>
        <v/>
      </c>
      <c r="AS1348" s="217" t="str">
        <f t="shared" si="252"/>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217"/>
      <c r="CA1348" s="217"/>
      <c r="CB1348" s="217"/>
      <c r="CC1348" s="217"/>
      <c r="CD1348" s="217"/>
      <c r="CE1348" s="217"/>
      <c r="CF1348" s="186"/>
      <c r="CG1348" s="186" t="str">
        <f t="shared" si="253"/>
        <v/>
      </c>
      <c r="CH1348" s="101"/>
      <c r="CI1348" s="101"/>
      <c r="CJ1348" s="101"/>
      <c r="CK1348" s="101"/>
      <c r="CL1348" s="101"/>
      <c r="CM1348" s="101"/>
      <c r="CN1348" s="101"/>
      <c r="CO1348" s="101"/>
      <c r="CP1348" s="220" t="str">
        <f>IFERROR(ROUND((SUM(#REF!)),0),"")</f>
        <v/>
      </c>
      <c r="CQ1348" s="216"/>
      <c r="CR1348" s="222"/>
      <c r="CS1348" s="198"/>
      <c r="CT1348" s="198"/>
      <c r="CU1348" s="198"/>
      <c r="CV1348" s="198"/>
      <c r="CW1348" s="222"/>
      <c r="CX1348" s="272"/>
      <c r="CY1348" s="272"/>
      <c r="CZ1348" s="272"/>
      <c r="DA1348" s="272"/>
      <c r="DB1348" s="272"/>
      <c r="DC1348" s="272"/>
      <c r="DD1348" s="230" t="str">
        <f t="shared" ref="DD1348:DD1411" si="254">IFERROR((AN1348-M1348)/M1348,"")</f>
        <v/>
      </c>
      <c r="DE1348" s="273">
        <f t="shared" ref="DE1348:DE1411" si="255">AV1348+BH1348</f>
        <v>0</v>
      </c>
      <c r="DF1348" s="14">
        <f t="shared" ref="DF1348:DF1411" si="256">SUM(BI1348:BQ1348,AW1348:BE1348)</f>
        <v>0</v>
      </c>
      <c r="DG1348" s="148" t="str">
        <f t="shared" ref="DG1348:DG1411" si="257">IFERROR(ROUND(DF1348/L1348,0),"")</f>
        <v/>
      </c>
      <c r="DH1348" s="148" t="str">
        <f t="shared" ref="DH1348:DH1411" si="258">IFERROR(ROUND(CP1348/AR1348,1),"")</f>
        <v/>
      </c>
      <c r="DI1348" s="273" t="str">
        <f t="shared" ref="DI1348:DI1411" si="259">IFERROR(DE1348+DG1348,"")</f>
        <v/>
      </c>
      <c r="DJ1348" s="264" t="str">
        <f t="shared" ref="DJ1348:DJ1411" si="260">IFERROR(DG1348/DI1348,"")</f>
        <v/>
      </c>
      <c r="DK1348" s="195"/>
      <c r="DL1348" s="14" t="str">
        <f>IFERROR(#REF!-AP1348,"")</f>
        <v/>
      </c>
      <c r="DM1348" s="195"/>
      <c r="DN1348" s="274" t="str">
        <f>IFERROR(#REF!-M1348,"")</f>
        <v/>
      </c>
      <c r="DO1348" s="186" t="e">
        <f>IF(#REF!&gt;AQ1348,0,1)</f>
        <v>#REF!</v>
      </c>
      <c r="DP1348" s="186">
        <f t="shared" ref="DP1348:DP1411" si="261">IF(AO1348&lt;N1348,0,1)</f>
        <v>1</v>
      </c>
      <c r="DQ1348" s="186">
        <f t="shared" ref="DQ1348:DQ1411" si="262">IF(AO1348&gt;O1348,0,1)</f>
        <v>1</v>
      </c>
    </row>
    <row r="1349" spans="1:121" ht="20.25" hidden="1" customHeight="1" x14ac:dyDescent="0.2">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49"/>
        <v/>
      </c>
      <c r="AO1349" s="271" t="str">
        <f t="shared" si="250"/>
        <v/>
      </c>
      <c r="AP1349" s="218"/>
      <c r="AQ1349" s="219"/>
      <c r="AR1349" s="217" t="str">
        <f t="shared" si="251"/>
        <v/>
      </c>
      <c r="AS1349" s="217" t="str">
        <f t="shared" si="252"/>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217"/>
      <c r="CA1349" s="217"/>
      <c r="CB1349" s="217"/>
      <c r="CC1349" s="217"/>
      <c r="CD1349" s="217"/>
      <c r="CE1349" s="217"/>
      <c r="CF1349" s="186"/>
      <c r="CG1349" s="186" t="str">
        <f t="shared" si="253"/>
        <v/>
      </c>
      <c r="CH1349" s="101"/>
      <c r="CI1349" s="101"/>
      <c r="CJ1349" s="101"/>
      <c r="CK1349" s="101"/>
      <c r="CL1349" s="101"/>
      <c r="CM1349" s="101"/>
      <c r="CN1349" s="101"/>
      <c r="CO1349" s="101"/>
      <c r="CP1349" s="220" t="str">
        <f>IFERROR(ROUND((SUM(#REF!)),0),"")</f>
        <v/>
      </c>
      <c r="CQ1349" s="216"/>
      <c r="CR1349" s="222"/>
      <c r="CS1349" s="198"/>
      <c r="CT1349" s="198"/>
      <c r="CU1349" s="198"/>
      <c r="CV1349" s="198"/>
      <c r="CW1349" s="222"/>
      <c r="CX1349" s="272"/>
      <c r="CY1349" s="272"/>
      <c r="CZ1349" s="272"/>
      <c r="DA1349" s="272"/>
      <c r="DB1349" s="272"/>
      <c r="DC1349" s="272"/>
      <c r="DD1349" s="230" t="str">
        <f t="shared" si="254"/>
        <v/>
      </c>
      <c r="DE1349" s="273">
        <f t="shared" si="255"/>
        <v>0</v>
      </c>
      <c r="DF1349" s="14">
        <f t="shared" si="256"/>
        <v>0</v>
      </c>
      <c r="DG1349" s="148" t="str">
        <f t="shared" si="257"/>
        <v/>
      </c>
      <c r="DH1349" s="148" t="str">
        <f t="shared" si="258"/>
        <v/>
      </c>
      <c r="DI1349" s="273" t="str">
        <f t="shared" si="259"/>
        <v/>
      </c>
      <c r="DJ1349" s="264" t="str">
        <f t="shared" si="260"/>
        <v/>
      </c>
      <c r="DK1349" s="195"/>
      <c r="DL1349" s="14" t="str">
        <f>IFERROR(#REF!-AP1349,"")</f>
        <v/>
      </c>
      <c r="DM1349" s="195"/>
      <c r="DN1349" s="274" t="str">
        <f>IFERROR(#REF!-M1349,"")</f>
        <v/>
      </c>
      <c r="DO1349" s="186" t="e">
        <f>IF(#REF!&gt;AQ1349,0,1)</f>
        <v>#REF!</v>
      </c>
      <c r="DP1349" s="186">
        <f t="shared" si="261"/>
        <v>1</v>
      </c>
      <c r="DQ1349" s="186">
        <f t="shared" si="262"/>
        <v>1</v>
      </c>
    </row>
    <row r="1350" spans="1:121" ht="20.25" hidden="1" customHeight="1" x14ac:dyDescent="0.2">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49"/>
        <v/>
      </c>
      <c r="AO1350" s="271" t="str">
        <f t="shared" si="250"/>
        <v/>
      </c>
      <c r="AP1350" s="218"/>
      <c r="AQ1350" s="219"/>
      <c r="AR1350" s="217" t="str">
        <f t="shared" si="251"/>
        <v/>
      </c>
      <c r="AS1350" s="217" t="str">
        <f t="shared" si="252"/>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217"/>
      <c r="CA1350" s="217"/>
      <c r="CB1350" s="217"/>
      <c r="CC1350" s="217"/>
      <c r="CD1350" s="217"/>
      <c r="CE1350" s="217"/>
      <c r="CF1350" s="186"/>
      <c r="CG1350" s="186" t="str">
        <f t="shared" si="253"/>
        <v/>
      </c>
      <c r="CH1350" s="101"/>
      <c r="CI1350" s="101"/>
      <c r="CJ1350" s="101"/>
      <c r="CK1350" s="101"/>
      <c r="CL1350" s="101"/>
      <c r="CM1350" s="101"/>
      <c r="CN1350" s="101"/>
      <c r="CO1350" s="101"/>
      <c r="CP1350" s="220" t="str">
        <f>IFERROR(ROUND((SUM(#REF!)),0),"")</f>
        <v/>
      </c>
      <c r="CQ1350" s="216"/>
      <c r="CR1350" s="222"/>
      <c r="CS1350" s="198"/>
      <c r="CT1350" s="198"/>
      <c r="CU1350" s="198"/>
      <c r="CV1350" s="198"/>
      <c r="CW1350" s="222"/>
      <c r="CX1350" s="272"/>
      <c r="CY1350" s="272"/>
      <c r="CZ1350" s="272"/>
      <c r="DA1350" s="272"/>
      <c r="DB1350" s="272"/>
      <c r="DC1350" s="272"/>
      <c r="DD1350" s="230" t="str">
        <f t="shared" si="254"/>
        <v/>
      </c>
      <c r="DE1350" s="273">
        <f t="shared" si="255"/>
        <v>0</v>
      </c>
      <c r="DF1350" s="14">
        <f t="shared" si="256"/>
        <v>0</v>
      </c>
      <c r="DG1350" s="148" t="str">
        <f t="shared" si="257"/>
        <v/>
      </c>
      <c r="DH1350" s="148" t="str">
        <f t="shared" si="258"/>
        <v/>
      </c>
      <c r="DI1350" s="273" t="str">
        <f t="shared" si="259"/>
        <v/>
      </c>
      <c r="DJ1350" s="264" t="str">
        <f t="shared" si="260"/>
        <v/>
      </c>
      <c r="DK1350" s="195"/>
      <c r="DL1350" s="14" t="str">
        <f>IFERROR(#REF!-AP1350,"")</f>
        <v/>
      </c>
      <c r="DM1350" s="195"/>
      <c r="DN1350" s="274" t="str">
        <f>IFERROR(#REF!-M1350,"")</f>
        <v/>
      </c>
      <c r="DO1350" s="186" t="e">
        <f>IF(#REF!&gt;AQ1350,0,1)</f>
        <v>#REF!</v>
      </c>
      <c r="DP1350" s="186">
        <f t="shared" si="261"/>
        <v>1</v>
      </c>
      <c r="DQ1350" s="186">
        <f t="shared" si="262"/>
        <v>1</v>
      </c>
    </row>
    <row r="1351" spans="1:121" ht="20.25" hidden="1" customHeight="1" x14ac:dyDescent="0.2">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49"/>
        <v/>
      </c>
      <c r="AO1351" s="271" t="str">
        <f t="shared" si="250"/>
        <v/>
      </c>
      <c r="AP1351" s="218"/>
      <c r="AQ1351" s="219"/>
      <c r="AR1351" s="217" t="str">
        <f t="shared" si="251"/>
        <v/>
      </c>
      <c r="AS1351" s="217" t="str">
        <f t="shared" si="252"/>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217"/>
      <c r="CA1351" s="217"/>
      <c r="CB1351" s="217"/>
      <c r="CC1351" s="217"/>
      <c r="CD1351" s="217"/>
      <c r="CE1351" s="217"/>
      <c r="CF1351" s="186"/>
      <c r="CG1351" s="186" t="str">
        <f t="shared" si="253"/>
        <v/>
      </c>
      <c r="CH1351" s="101"/>
      <c r="CI1351" s="101"/>
      <c r="CJ1351" s="101"/>
      <c r="CK1351" s="101"/>
      <c r="CL1351" s="101"/>
      <c r="CM1351" s="101"/>
      <c r="CN1351" s="101"/>
      <c r="CO1351" s="101"/>
      <c r="CP1351" s="220" t="str">
        <f>IFERROR(ROUND((SUM(#REF!)),0),"")</f>
        <v/>
      </c>
      <c r="CQ1351" s="216"/>
      <c r="CR1351" s="222"/>
      <c r="CS1351" s="198"/>
      <c r="CT1351" s="198"/>
      <c r="CU1351" s="198"/>
      <c r="CV1351" s="198"/>
      <c r="CW1351" s="222"/>
      <c r="CX1351" s="272"/>
      <c r="CY1351" s="272"/>
      <c r="CZ1351" s="272"/>
      <c r="DA1351" s="272"/>
      <c r="DB1351" s="272"/>
      <c r="DC1351" s="272"/>
      <c r="DD1351" s="230" t="str">
        <f t="shared" si="254"/>
        <v/>
      </c>
      <c r="DE1351" s="273">
        <f t="shared" si="255"/>
        <v>0</v>
      </c>
      <c r="DF1351" s="14">
        <f t="shared" si="256"/>
        <v>0</v>
      </c>
      <c r="DG1351" s="148" t="str">
        <f t="shared" si="257"/>
        <v/>
      </c>
      <c r="DH1351" s="148" t="str">
        <f t="shared" si="258"/>
        <v/>
      </c>
      <c r="DI1351" s="273" t="str">
        <f t="shared" si="259"/>
        <v/>
      </c>
      <c r="DJ1351" s="264" t="str">
        <f t="shared" si="260"/>
        <v/>
      </c>
      <c r="DK1351" s="195"/>
      <c r="DL1351" s="14" t="str">
        <f>IFERROR(#REF!-AP1351,"")</f>
        <v/>
      </c>
      <c r="DM1351" s="195"/>
      <c r="DN1351" s="274" t="str">
        <f>IFERROR(#REF!-M1351,"")</f>
        <v/>
      </c>
      <c r="DO1351" s="186" t="e">
        <f>IF(#REF!&gt;AQ1351,0,1)</f>
        <v>#REF!</v>
      </c>
      <c r="DP1351" s="186">
        <f t="shared" si="261"/>
        <v>1</v>
      </c>
      <c r="DQ1351" s="186">
        <f t="shared" si="262"/>
        <v>1</v>
      </c>
    </row>
    <row r="1352" spans="1:121" ht="20.25" hidden="1" customHeight="1" x14ac:dyDescent="0.2">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49"/>
        <v/>
      </c>
      <c r="AO1352" s="271" t="str">
        <f t="shared" si="250"/>
        <v/>
      </c>
      <c r="AP1352" s="218"/>
      <c r="AQ1352" s="219"/>
      <c r="AR1352" s="217" t="str">
        <f t="shared" si="251"/>
        <v/>
      </c>
      <c r="AS1352" s="217" t="str">
        <f t="shared" si="252"/>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217"/>
      <c r="CA1352" s="217"/>
      <c r="CB1352" s="217"/>
      <c r="CC1352" s="217"/>
      <c r="CD1352" s="217"/>
      <c r="CE1352" s="217"/>
      <c r="CF1352" s="186"/>
      <c r="CG1352" s="186" t="str">
        <f t="shared" si="253"/>
        <v/>
      </c>
      <c r="CH1352" s="101"/>
      <c r="CI1352" s="101"/>
      <c r="CJ1352" s="101"/>
      <c r="CK1352" s="101"/>
      <c r="CL1352" s="101"/>
      <c r="CM1352" s="101"/>
      <c r="CN1352" s="101"/>
      <c r="CO1352" s="101"/>
      <c r="CP1352" s="220" t="str">
        <f>IFERROR(ROUND((SUM(#REF!)),0),"")</f>
        <v/>
      </c>
      <c r="CQ1352" s="216"/>
      <c r="CR1352" s="222"/>
      <c r="CS1352" s="198"/>
      <c r="CT1352" s="198"/>
      <c r="CU1352" s="198"/>
      <c r="CV1352" s="198"/>
      <c r="CW1352" s="222"/>
      <c r="CX1352" s="272"/>
      <c r="CY1352" s="272"/>
      <c r="CZ1352" s="272"/>
      <c r="DA1352" s="272"/>
      <c r="DB1352" s="272"/>
      <c r="DC1352" s="272"/>
      <c r="DD1352" s="230" t="str">
        <f t="shared" si="254"/>
        <v/>
      </c>
      <c r="DE1352" s="273">
        <f t="shared" si="255"/>
        <v>0</v>
      </c>
      <c r="DF1352" s="14">
        <f t="shared" si="256"/>
        <v>0</v>
      </c>
      <c r="DG1352" s="148" t="str">
        <f t="shared" si="257"/>
        <v/>
      </c>
      <c r="DH1352" s="148" t="str">
        <f t="shared" si="258"/>
        <v/>
      </c>
      <c r="DI1352" s="273" t="str">
        <f t="shared" si="259"/>
        <v/>
      </c>
      <c r="DJ1352" s="264" t="str">
        <f t="shared" si="260"/>
        <v/>
      </c>
      <c r="DK1352" s="195"/>
      <c r="DL1352" s="14" t="str">
        <f>IFERROR(#REF!-AP1352,"")</f>
        <v/>
      </c>
      <c r="DM1352" s="195"/>
      <c r="DN1352" s="274" t="str">
        <f>IFERROR(#REF!-M1352,"")</f>
        <v/>
      </c>
      <c r="DO1352" s="186" t="e">
        <f>IF(#REF!&gt;AQ1352,0,1)</f>
        <v>#REF!</v>
      </c>
      <c r="DP1352" s="186">
        <f t="shared" si="261"/>
        <v>1</v>
      </c>
      <c r="DQ1352" s="186">
        <f t="shared" si="262"/>
        <v>1</v>
      </c>
    </row>
    <row r="1353" spans="1:121" ht="20.25" hidden="1" customHeight="1" x14ac:dyDescent="0.2">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49"/>
        <v/>
      </c>
      <c r="AO1353" s="271" t="str">
        <f t="shared" si="250"/>
        <v/>
      </c>
      <c r="AP1353" s="218"/>
      <c r="AQ1353" s="219"/>
      <c r="AR1353" s="217" t="str">
        <f t="shared" si="251"/>
        <v/>
      </c>
      <c r="AS1353" s="217" t="str">
        <f t="shared" si="252"/>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217"/>
      <c r="CA1353" s="217"/>
      <c r="CB1353" s="217"/>
      <c r="CC1353" s="217"/>
      <c r="CD1353" s="217"/>
      <c r="CE1353" s="217"/>
      <c r="CF1353" s="186"/>
      <c r="CG1353" s="186" t="str">
        <f t="shared" si="253"/>
        <v/>
      </c>
      <c r="CH1353" s="101"/>
      <c r="CI1353" s="101"/>
      <c r="CJ1353" s="101"/>
      <c r="CK1353" s="101"/>
      <c r="CL1353" s="101"/>
      <c r="CM1353" s="101"/>
      <c r="CN1353" s="101"/>
      <c r="CO1353" s="101"/>
      <c r="CP1353" s="220" t="str">
        <f>IFERROR(ROUND((SUM(#REF!)),0),"")</f>
        <v/>
      </c>
      <c r="CQ1353" s="216"/>
      <c r="CR1353" s="222"/>
      <c r="CS1353" s="198"/>
      <c r="CT1353" s="198"/>
      <c r="CU1353" s="198"/>
      <c r="CV1353" s="198"/>
      <c r="CW1353" s="222"/>
      <c r="CX1353" s="272"/>
      <c r="CY1353" s="272"/>
      <c r="CZ1353" s="272"/>
      <c r="DA1353" s="272"/>
      <c r="DB1353" s="272"/>
      <c r="DC1353" s="272"/>
      <c r="DD1353" s="230" t="str">
        <f t="shared" si="254"/>
        <v/>
      </c>
      <c r="DE1353" s="273">
        <f t="shared" si="255"/>
        <v>0</v>
      </c>
      <c r="DF1353" s="14">
        <f t="shared" si="256"/>
        <v>0</v>
      </c>
      <c r="DG1353" s="148" t="str">
        <f t="shared" si="257"/>
        <v/>
      </c>
      <c r="DH1353" s="148" t="str">
        <f t="shared" si="258"/>
        <v/>
      </c>
      <c r="DI1353" s="273" t="str">
        <f t="shared" si="259"/>
        <v/>
      </c>
      <c r="DJ1353" s="264" t="str">
        <f t="shared" si="260"/>
        <v/>
      </c>
      <c r="DK1353" s="195"/>
      <c r="DL1353" s="14" t="str">
        <f>IFERROR(#REF!-AP1353,"")</f>
        <v/>
      </c>
      <c r="DM1353" s="195"/>
      <c r="DN1353" s="274" t="str">
        <f>IFERROR(#REF!-M1353,"")</f>
        <v/>
      </c>
      <c r="DO1353" s="186" t="e">
        <f>IF(#REF!&gt;AQ1353,0,1)</f>
        <v>#REF!</v>
      </c>
      <c r="DP1353" s="186">
        <f t="shared" si="261"/>
        <v>1</v>
      </c>
      <c r="DQ1353" s="186">
        <f t="shared" si="262"/>
        <v>1</v>
      </c>
    </row>
    <row r="1354" spans="1:121" ht="20.25" hidden="1" customHeight="1" x14ac:dyDescent="0.2">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49"/>
        <v/>
      </c>
      <c r="AO1354" s="271" t="str">
        <f t="shared" si="250"/>
        <v/>
      </c>
      <c r="AP1354" s="218"/>
      <c r="AQ1354" s="219"/>
      <c r="AR1354" s="217" t="str">
        <f t="shared" si="251"/>
        <v/>
      </c>
      <c r="AS1354" s="217" t="str">
        <f t="shared" si="252"/>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217"/>
      <c r="CA1354" s="217"/>
      <c r="CB1354" s="217"/>
      <c r="CC1354" s="217"/>
      <c r="CD1354" s="217"/>
      <c r="CE1354" s="217"/>
      <c r="CF1354" s="186"/>
      <c r="CG1354" s="186" t="str">
        <f t="shared" si="253"/>
        <v/>
      </c>
      <c r="CH1354" s="101"/>
      <c r="CI1354" s="101"/>
      <c r="CJ1354" s="101"/>
      <c r="CK1354" s="101"/>
      <c r="CL1354" s="101"/>
      <c r="CM1354" s="101"/>
      <c r="CN1354" s="101"/>
      <c r="CO1354" s="101"/>
      <c r="CP1354" s="220" t="str">
        <f>IFERROR(ROUND((SUM(#REF!)),0),"")</f>
        <v/>
      </c>
      <c r="CQ1354" s="216"/>
      <c r="CR1354" s="222"/>
      <c r="CS1354" s="198"/>
      <c r="CT1354" s="198"/>
      <c r="CU1354" s="198"/>
      <c r="CV1354" s="198"/>
      <c r="CW1354" s="222"/>
      <c r="CX1354" s="272"/>
      <c r="CY1354" s="272"/>
      <c r="CZ1354" s="272"/>
      <c r="DA1354" s="272"/>
      <c r="DB1354" s="272"/>
      <c r="DC1354" s="272"/>
      <c r="DD1354" s="230" t="str">
        <f t="shared" si="254"/>
        <v/>
      </c>
      <c r="DE1354" s="273">
        <f t="shared" si="255"/>
        <v>0</v>
      </c>
      <c r="DF1354" s="14">
        <f t="shared" si="256"/>
        <v>0</v>
      </c>
      <c r="DG1354" s="148" t="str">
        <f t="shared" si="257"/>
        <v/>
      </c>
      <c r="DH1354" s="148" t="str">
        <f t="shared" si="258"/>
        <v/>
      </c>
      <c r="DI1354" s="273" t="str">
        <f t="shared" si="259"/>
        <v/>
      </c>
      <c r="DJ1354" s="264" t="str">
        <f t="shared" si="260"/>
        <v/>
      </c>
      <c r="DK1354" s="195"/>
      <c r="DL1354" s="14" t="str">
        <f>IFERROR(#REF!-AP1354,"")</f>
        <v/>
      </c>
      <c r="DM1354" s="195"/>
      <c r="DN1354" s="274" t="str">
        <f>IFERROR(#REF!-M1354,"")</f>
        <v/>
      </c>
      <c r="DO1354" s="186" t="e">
        <f>IF(#REF!&gt;AQ1354,0,1)</f>
        <v>#REF!</v>
      </c>
      <c r="DP1354" s="186">
        <f t="shared" si="261"/>
        <v>1</v>
      </c>
      <c r="DQ1354" s="186">
        <f t="shared" si="262"/>
        <v>1</v>
      </c>
    </row>
    <row r="1355" spans="1:121" ht="20.25" hidden="1" customHeight="1" x14ac:dyDescent="0.2">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49"/>
        <v/>
      </c>
      <c r="AO1355" s="271" t="str">
        <f t="shared" si="250"/>
        <v/>
      </c>
      <c r="AP1355" s="218"/>
      <c r="AQ1355" s="219"/>
      <c r="AR1355" s="217" t="str">
        <f t="shared" si="251"/>
        <v/>
      </c>
      <c r="AS1355" s="217" t="str">
        <f t="shared" si="252"/>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217"/>
      <c r="CA1355" s="217"/>
      <c r="CB1355" s="217"/>
      <c r="CC1355" s="217"/>
      <c r="CD1355" s="217"/>
      <c r="CE1355" s="217"/>
      <c r="CF1355" s="186"/>
      <c r="CG1355" s="186" t="str">
        <f t="shared" si="253"/>
        <v/>
      </c>
      <c r="CH1355" s="101"/>
      <c r="CI1355" s="101"/>
      <c r="CJ1355" s="101"/>
      <c r="CK1355" s="101"/>
      <c r="CL1355" s="101"/>
      <c r="CM1355" s="101"/>
      <c r="CN1355" s="101"/>
      <c r="CO1355" s="101"/>
      <c r="CP1355" s="220" t="str">
        <f>IFERROR(ROUND((SUM(#REF!)),0),"")</f>
        <v/>
      </c>
      <c r="CQ1355" s="216"/>
      <c r="CR1355" s="222"/>
      <c r="CS1355" s="198"/>
      <c r="CT1355" s="198"/>
      <c r="CU1355" s="198"/>
      <c r="CV1355" s="198"/>
      <c r="CW1355" s="222"/>
      <c r="CX1355" s="272"/>
      <c r="CY1355" s="272"/>
      <c r="CZ1355" s="272"/>
      <c r="DA1355" s="272"/>
      <c r="DB1355" s="272"/>
      <c r="DC1355" s="272"/>
      <c r="DD1355" s="230" t="str">
        <f t="shared" si="254"/>
        <v/>
      </c>
      <c r="DE1355" s="273">
        <f t="shared" si="255"/>
        <v>0</v>
      </c>
      <c r="DF1355" s="14">
        <f t="shared" si="256"/>
        <v>0</v>
      </c>
      <c r="DG1355" s="148" t="str">
        <f t="shared" si="257"/>
        <v/>
      </c>
      <c r="DH1355" s="148" t="str">
        <f t="shared" si="258"/>
        <v/>
      </c>
      <c r="DI1355" s="273" t="str">
        <f t="shared" si="259"/>
        <v/>
      </c>
      <c r="DJ1355" s="264" t="str">
        <f t="shared" si="260"/>
        <v/>
      </c>
      <c r="DK1355" s="195"/>
      <c r="DL1355" s="14" t="str">
        <f>IFERROR(#REF!-AP1355,"")</f>
        <v/>
      </c>
      <c r="DM1355" s="195"/>
      <c r="DN1355" s="274" t="str">
        <f>IFERROR(#REF!-M1355,"")</f>
        <v/>
      </c>
      <c r="DO1355" s="186" t="e">
        <f>IF(#REF!&gt;AQ1355,0,1)</f>
        <v>#REF!</v>
      </c>
      <c r="DP1355" s="186">
        <f t="shared" si="261"/>
        <v>1</v>
      </c>
      <c r="DQ1355" s="186">
        <f t="shared" si="262"/>
        <v>1</v>
      </c>
    </row>
    <row r="1356" spans="1:121" ht="20.25" hidden="1" customHeight="1" x14ac:dyDescent="0.2">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49"/>
        <v/>
      </c>
      <c r="AO1356" s="271" t="str">
        <f t="shared" si="250"/>
        <v/>
      </c>
      <c r="AP1356" s="218"/>
      <c r="AQ1356" s="219"/>
      <c r="AR1356" s="217" t="str">
        <f t="shared" si="251"/>
        <v/>
      </c>
      <c r="AS1356" s="217" t="str">
        <f t="shared" si="252"/>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217"/>
      <c r="CA1356" s="217"/>
      <c r="CB1356" s="217"/>
      <c r="CC1356" s="217"/>
      <c r="CD1356" s="217"/>
      <c r="CE1356" s="217"/>
      <c r="CF1356" s="186"/>
      <c r="CG1356" s="186" t="str">
        <f t="shared" si="253"/>
        <v/>
      </c>
      <c r="CH1356" s="101"/>
      <c r="CI1356" s="101"/>
      <c r="CJ1356" s="101"/>
      <c r="CK1356" s="101"/>
      <c r="CL1356" s="101"/>
      <c r="CM1356" s="101"/>
      <c r="CN1356" s="101"/>
      <c r="CO1356" s="101"/>
      <c r="CP1356" s="220" t="str">
        <f>IFERROR(ROUND((SUM(#REF!)),0),"")</f>
        <v/>
      </c>
      <c r="CQ1356" s="216"/>
      <c r="CR1356" s="222"/>
      <c r="CS1356" s="198"/>
      <c r="CT1356" s="198"/>
      <c r="CU1356" s="198"/>
      <c r="CV1356" s="198"/>
      <c r="CW1356" s="222"/>
      <c r="CX1356" s="272"/>
      <c r="CY1356" s="272"/>
      <c r="CZ1356" s="272"/>
      <c r="DA1356" s="272"/>
      <c r="DB1356" s="272"/>
      <c r="DC1356" s="272"/>
      <c r="DD1356" s="230" t="str">
        <f t="shared" si="254"/>
        <v/>
      </c>
      <c r="DE1356" s="273">
        <f t="shared" si="255"/>
        <v>0</v>
      </c>
      <c r="DF1356" s="14">
        <f t="shared" si="256"/>
        <v>0</v>
      </c>
      <c r="DG1356" s="148" t="str">
        <f t="shared" si="257"/>
        <v/>
      </c>
      <c r="DH1356" s="148" t="str">
        <f t="shared" si="258"/>
        <v/>
      </c>
      <c r="DI1356" s="273" t="str">
        <f t="shared" si="259"/>
        <v/>
      </c>
      <c r="DJ1356" s="264" t="str">
        <f t="shared" si="260"/>
        <v/>
      </c>
      <c r="DK1356" s="195"/>
      <c r="DL1356" s="14" t="str">
        <f>IFERROR(#REF!-AP1356,"")</f>
        <v/>
      </c>
      <c r="DM1356" s="195"/>
      <c r="DN1356" s="274" t="str">
        <f>IFERROR(#REF!-M1356,"")</f>
        <v/>
      </c>
      <c r="DO1356" s="186" t="e">
        <f>IF(#REF!&gt;AQ1356,0,1)</f>
        <v>#REF!</v>
      </c>
      <c r="DP1356" s="186">
        <f t="shared" si="261"/>
        <v>1</v>
      </c>
      <c r="DQ1356" s="186">
        <f t="shared" si="262"/>
        <v>1</v>
      </c>
    </row>
    <row r="1357" spans="1:121" ht="20.25" hidden="1" customHeight="1" x14ac:dyDescent="0.2">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49"/>
        <v/>
      </c>
      <c r="AO1357" s="271" t="str">
        <f t="shared" si="250"/>
        <v/>
      </c>
      <c r="AP1357" s="218"/>
      <c r="AQ1357" s="219"/>
      <c r="AR1357" s="217" t="str">
        <f t="shared" si="251"/>
        <v/>
      </c>
      <c r="AS1357" s="217" t="str">
        <f t="shared" si="252"/>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217"/>
      <c r="CA1357" s="217"/>
      <c r="CB1357" s="217"/>
      <c r="CC1357" s="217"/>
      <c r="CD1357" s="217"/>
      <c r="CE1357" s="217"/>
      <c r="CF1357" s="186"/>
      <c r="CG1357" s="186" t="str">
        <f t="shared" si="253"/>
        <v/>
      </c>
      <c r="CH1357" s="101"/>
      <c r="CI1357" s="101"/>
      <c r="CJ1357" s="101"/>
      <c r="CK1357" s="101"/>
      <c r="CL1357" s="101"/>
      <c r="CM1357" s="101"/>
      <c r="CN1357" s="101"/>
      <c r="CO1357" s="101"/>
      <c r="CP1357" s="220" t="str">
        <f>IFERROR(ROUND((SUM(#REF!)),0),"")</f>
        <v/>
      </c>
      <c r="CQ1357" s="216"/>
      <c r="CR1357" s="222"/>
      <c r="CS1357" s="198"/>
      <c r="CT1357" s="198"/>
      <c r="CU1357" s="198"/>
      <c r="CV1357" s="198"/>
      <c r="CW1357" s="222"/>
      <c r="CX1357" s="272"/>
      <c r="CY1357" s="272"/>
      <c r="CZ1357" s="272"/>
      <c r="DA1357" s="272"/>
      <c r="DB1357" s="272"/>
      <c r="DC1357" s="272"/>
      <c r="DD1357" s="230" t="str">
        <f t="shared" si="254"/>
        <v/>
      </c>
      <c r="DE1357" s="273">
        <f t="shared" si="255"/>
        <v>0</v>
      </c>
      <c r="DF1357" s="14">
        <f t="shared" si="256"/>
        <v>0</v>
      </c>
      <c r="DG1357" s="148" t="str">
        <f t="shared" si="257"/>
        <v/>
      </c>
      <c r="DH1357" s="148" t="str">
        <f t="shared" si="258"/>
        <v/>
      </c>
      <c r="DI1357" s="273" t="str">
        <f t="shared" si="259"/>
        <v/>
      </c>
      <c r="DJ1357" s="264" t="str">
        <f t="shared" si="260"/>
        <v/>
      </c>
      <c r="DK1357" s="195"/>
      <c r="DL1357" s="14" t="str">
        <f>IFERROR(#REF!-AP1357,"")</f>
        <v/>
      </c>
      <c r="DM1357" s="195"/>
      <c r="DN1357" s="274" t="str">
        <f>IFERROR(#REF!-M1357,"")</f>
        <v/>
      </c>
      <c r="DO1357" s="186" t="e">
        <f>IF(#REF!&gt;AQ1357,0,1)</f>
        <v>#REF!</v>
      </c>
      <c r="DP1357" s="186">
        <f t="shared" si="261"/>
        <v>1</v>
      </c>
      <c r="DQ1357" s="186">
        <f t="shared" si="262"/>
        <v>1</v>
      </c>
    </row>
    <row r="1358" spans="1:121" ht="20.25" hidden="1" customHeight="1" x14ac:dyDescent="0.2">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49"/>
        <v/>
      </c>
      <c r="AO1358" s="271" t="str">
        <f t="shared" si="250"/>
        <v/>
      </c>
      <c r="AP1358" s="218"/>
      <c r="AQ1358" s="219"/>
      <c r="AR1358" s="217" t="str">
        <f t="shared" si="251"/>
        <v/>
      </c>
      <c r="AS1358" s="217" t="str">
        <f t="shared" si="252"/>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217"/>
      <c r="CA1358" s="217"/>
      <c r="CB1358" s="217"/>
      <c r="CC1358" s="217"/>
      <c r="CD1358" s="217"/>
      <c r="CE1358" s="217"/>
      <c r="CF1358" s="186"/>
      <c r="CG1358" s="186" t="str">
        <f t="shared" si="253"/>
        <v/>
      </c>
      <c r="CH1358" s="101"/>
      <c r="CI1358" s="101"/>
      <c r="CJ1358" s="101"/>
      <c r="CK1358" s="101"/>
      <c r="CL1358" s="101"/>
      <c r="CM1358" s="101"/>
      <c r="CN1358" s="101"/>
      <c r="CO1358" s="101"/>
      <c r="CP1358" s="220" t="str">
        <f>IFERROR(ROUND((SUM(#REF!)),0),"")</f>
        <v/>
      </c>
      <c r="CQ1358" s="216"/>
      <c r="CR1358" s="222"/>
      <c r="CS1358" s="198"/>
      <c r="CT1358" s="198"/>
      <c r="CU1358" s="198"/>
      <c r="CV1358" s="198"/>
      <c r="CW1358" s="222"/>
      <c r="CX1358" s="272"/>
      <c r="CY1358" s="272"/>
      <c r="CZ1358" s="272"/>
      <c r="DA1358" s="272"/>
      <c r="DB1358" s="272"/>
      <c r="DC1358" s="272"/>
      <c r="DD1358" s="230" t="str">
        <f t="shared" si="254"/>
        <v/>
      </c>
      <c r="DE1358" s="273">
        <f t="shared" si="255"/>
        <v>0</v>
      </c>
      <c r="DF1358" s="14">
        <f t="shared" si="256"/>
        <v>0</v>
      </c>
      <c r="DG1358" s="148" t="str">
        <f t="shared" si="257"/>
        <v/>
      </c>
      <c r="DH1358" s="148" t="str">
        <f t="shared" si="258"/>
        <v/>
      </c>
      <c r="DI1358" s="273" t="str">
        <f t="shared" si="259"/>
        <v/>
      </c>
      <c r="DJ1358" s="264" t="str">
        <f t="shared" si="260"/>
        <v/>
      </c>
      <c r="DK1358" s="195"/>
      <c r="DL1358" s="14" t="str">
        <f>IFERROR(#REF!-AP1358,"")</f>
        <v/>
      </c>
      <c r="DM1358" s="195"/>
      <c r="DN1358" s="274" t="str">
        <f>IFERROR(#REF!-M1358,"")</f>
        <v/>
      </c>
      <c r="DO1358" s="186" t="e">
        <f>IF(#REF!&gt;AQ1358,0,1)</f>
        <v>#REF!</v>
      </c>
      <c r="DP1358" s="186">
        <f t="shared" si="261"/>
        <v>1</v>
      </c>
      <c r="DQ1358" s="186">
        <f t="shared" si="262"/>
        <v>1</v>
      </c>
    </row>
    <row r="1359" spans="1:121" ht="20.25" hidden="1" customHeight="1" x14ac:dyDescent="0.2">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49"/>
        <v/>
      </c>
      <c r="AO1359" s="271" t="str">
        <f t="shared" si="250"/>
        <v/>
      </c>
      <c r="AP1359" s="218"/>
      <c r="AQ1359" s="219"/>
      <c r="AR1359" s="217" t="str">
        <f t="shared" si="251"/>
        <v/>
      </c>
      <c r="AS1359" s="217" t="str">
        <f t="shared" si="252"/>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217"/>
      <c r="CA1359" s="217"/>
      <c r="CB1359" s="217"/>
      <c r="CC1359" s="217"/>
      <c r="CD1359" s="217"/>
      <c r="CE1359" s="217"/>
      <c r="CF1359" s="186"/>
      <c r="CG1359" s="186" t="str">
        <f t="shared" si="253"/>
        <v/>
      </c>
      <c r="CH1359" s="101"/>
      <c r="CI1359" s="101"/>
      <c r="CJ1359" s="101"/>
      <c r="CK1359" s="101"/>
      <c r="CL1359" s="101"/>
      <c r="CM1359" s="101"/>
      <c r="CN1359" s="101"/>
      <c r="CO1359" s="101"/>
      <c r="CP1359" s="220" t="str">
        <f>IFERROR(ROUND((SUM(#REF!)),0),"")</f>
        <v/>
      </c>
      <c r="CQ1359" s="216"/>
      <c r="CR1359" s="222"/>
      <c r="CS1359" s="198"/>
      <c r="CT1359" s="198"/>
      <c r="CU1359" s="198"/>
      <c r="CV1359" s="198"/>
      <c r="CW1359" s="222"/>
      <c r="CX1359" s="272"/>
      <c r="CY1359" s="272"/>
      <c r="CZ1359" s="272"/>
      <c r="DA1359" s="272"/>
      <c r="DB1359" s="272"/>
      <c r="DC1359" s="272"/>
      <c r="DD1359" s="230" t="str">
        <f t="shared" si="254"/>
        <v/>
      </c>
      <c r="DE1359" s="273">
        <f t="shared" si="255"/>
        <v>0</v>
      </c>
      <c r="DF1359" s="14">
        <f t="shared" si="256"/>
        <v>0</v>
      </c>
      <c r="DG1359" s="148" t="str">
        <f t="shared" si="257"/>
        <v/>
      </c>
      <c r="DH1359" s="148" t="str">
        <f t="shared" si="258"/>
        <v/>
      </c>
      <c r="DI1359" s="273" t="str">
        <f t="shared" si="259"/>
        <v/>
      </c>
      <c r="DJ1359" s="264" t="str">
        <f t="shared" si="260"/>
        <v/>
      </c>
      <c r="DK1359" s="195"/>
      <c r="DL1359" s="14" t="str">
        <f>IFERROR(#REF!-AP1359,"")</f>
        <v/>
      </c>
      <c r="DM1359" s="195"/>
      <c r="DN1359" s="274" t="str">
        <f>IFERROR(#REF!-M1359,"")</f>
        <v/>
      </c>
      <c r="DO1359" s="186" t="e">
        <f>IF(#REF!&gt;AQ1359,0,1)</f>
        <v>#REF!</v>
      </c>
      <c r="DP1359" s="186">
        <f t="shared" si="261"/>
        <v>1</v>
      </c>
      <c r="DQ1359" s="186">
        <f t="shared" si="262"/>
        <v>1</v>
      </c>
    </row>
    <row r="1360" spans="1:121" ht="20.25" hidden="1" customHeight="1" x14ac:dyDescent="0.2">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49"/>
        <v/>
      </c>
      <c r="AO1360" s="271" t="str">
        <f t="shared" si="250"/>
        <v/>
      </c>
      <c r="AP1360" s="218"/>
      <c r="AQ1360" s="219"/>
      <c r="AR1360" s="217" t="str">
        <f t="shared" si="251"/>
        <v/>
      </c>
      <c r="AS1360" s="217" t="str">
        <f t="shared" si="252"/>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217"/>
      <c r="CA1360" s="217"/>
      <c r="CB1360" s="217"/>
      <c r="CC1360" s="217"/>
      <c r="CD1360" s="217"/>
      <c r="CE1360" s="217"/>
      <c r="CF1360" s="186"/>
      <c r="CG1360" s="186" t="str">
        <f t="shared" si="253"/>
        <v/>
      </c>
      <c r="CH1360" s="101"/>
      <c r="CI1360" s="101"/>
      <c r="CJ1360" s="101"/>
      <c r="CK1360" s="101"/>
      <c r="CL1360" s="101"/>
      <c r="CM1360" s="101"/>
      <c r="CN1360" s="101"/>
      <c r="CO1360" s="101"/>
      <c r="CP1360" s="220" t="str">
        <f>IFERROR(ROUND((SUM(#REF!)),0),"")</f>
        <v/>
      </c>
      <c r="CQ1360" s="216"/>
      <c r="CR1360" s="222"/>
      <c r="CS1360" s="198"/>
      <c r="CT1360" s="198"/>
      <c r="CU1360" s="198"/>
      <c r="CV1360" s="198"/>
      <c r="CW1360" s="222"/>
      <c r="CX1360" s="272"/>
      <c r="CY1360" s="272"/>
      <c r="CZ1360" s="272"/>
      <c r="DA1360" s="272"/>
      <c r="DB1360" s="272"/>
      <c r="DC1360" s="272"/>
      <c r="DD1360" s="230" t="str">
        <f t="shared" si="254"/>
        <v/>
      </c>
      <c r="DE1360" s="273">
        <f t="shared" si="255"/>
        <v>0</v>
      </c>
      <c r="DF1360" s="14">
        <f t="shared" si="256"/>
        <v>0</v>
      </c>
      <c r="DG1360" s="148" t="str">
        <f t="shared" si="257"/>
        <v/>
      </c>
      <c r="DH1360" s="148" t="str">
        <f t="shared" si="258"/>
        <v/>
      </c>
      <c r="DI1360" s="273" t="str">
        <f t="shared" si="259"/>
        <v/>
      </c>
      <c r="DJ1360" s="264" t="str">
        <f t="shared" si="260"/>
        <v/>
      </c>
      <c r="DK1360" s="195"/>
      <c r="DL1360" s="14" t="str">
        <f>IFERROR(#REF!-AP1360,"")</f>
        <v/>
      </c>
      <c r="DM1360" s="195"/>
      <c r="DN1360" s="274" t="str">
        <f>IFERROR(#REF!-M1360,"")</f>
        <v/>
      </c>
      <c r="DO1360" s="186" t="e">
        <f>IF(#REF!&gt;AQ1360,0,1)</f>
        <v>#REF!</v>
      </c>
      <c r="DP1360" s="186">
        <f t="shared" si="261"/>
        <v>1</v>
      </c>
      <c r="DQ1360" s="186">
        <f t="shared" si="262"/>
        <v>1</v>
      </c>
    </row>
    <row r="1361" spans="1:121" ht="20.25" hidden="1" customHeight="1" x14ac:dyDescent="0.2">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49"/>
        <v/>
      </c>
      <c r="AO1361" s="271" t="str">
        <f t="shared" si="250"/>
        <v/>
      </c>
      <c r="AP1361" s="218"/>
      <c r="AQ1361" s="219"/>
      <c r="AR1361" s="217" t="str">
        <f t="shared" si="251"/>
        <v/>
      </c>
      <c r="AS1361" s="217" t="str">
        <f t="shared" si="252"/>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217"/>
      <c r="CA1361" s="217"/>
      <c r="CB1361" s="217"/>
      <c r="CC1361" s="217"/>
      <c r="CD1361" s="217"/>
      <c r="CE1361" s="217"/>
      <c r="CF1361" s="186"/>
      <c r="CG1361" s="186" t="str">
        <f t="shared" si="253"/>
        <v/>
      </c>
      <c r="CH1361" s="101"/>
      <c r="CI1361" s="101"/>
      <c r="CJ1361" s="101"/>
      <c r="CK1361" s="101"/>
      <c r="CL1361" s="101"/>
      <c r="CM1361" s="101"/>
      <c r="CN1361" s="101"/>
      <c r="CO1361" s="101"/>
      <c r="CP1361" s="220" t="str">
        <f>IFERROR(ROUND((SUM(#REF!)),0),"")</f>
        <v/>
      </c>
      <c r="CQ1361" s="216"/>
      <c r="CR1361" s="222"/>
      <c r="CS1361" s="198"/>
      <c r="CT1361" s="198"/>
      <c r="CU1361" s="198"/>
      <c r="CV1361" s="198"/>
      <c r="CW1361" s="222"/>
      <c r="CX1361" s="272"/>
      <c r="CY1361" s="272"/>
      <c r="CZ1361" s="272"/>
      <c r="DA1361" s="272"/>
      <c r="DB1361" s="272"/>
      <c r="DC1361" s="272"/>
      <c r="DD1361" s="230" t="str">
        <f t="shared" si="254"/>
        <v/>
      </c>
      <c r="DE1361" s="273">
        <f t="shared" si="255"/>
        <v>0</v>
      </c>
      <c r="DF1361" s="14">
        <f t="shared" si="256"/>
        <v>0</v>
      </c>
      <c r="DG1361" s="148" t="str">
        <f t="shared" si="257"/>
        <v/>
      </c>
      <c r="DH1361" s="148" t="str">
        <f t="shared" si="258"/>
        <v/>
      </c>
      <c r="DI1361" s="273" t="str">
        <f t="shared" si="259"/>
        <v/>
      </c>
      <c r="DJ1361" s="264" t="str">
        <f t="shared" si="260"/>
        <v/>
      </c>
      <c r="DK1361" s="195"/>
      <c r="DL1361" s="14" t="str">
        <f>IFERROR(#REF!-AP1361,"")</f>
        <v/>
      </c>
      <c r="DM1361" s="195"/>
      <c r="DN1361" s="274" t="str">
        <f>IFERROR(#REF!-M1361,"")</f>
        <v/>
      </c>
      <c r="DO1361" s="186" t="e">
        <f>IF(#REF!&gt;AQ1361,0,1)</f>
        <v>#REF!</v>
      </c>
      <c r="DP1361" s="186">
        <f t="shared" si="261"/>
        <v>1</v>
      </c>
      <c r="DQ1361" s="186">
        <f t="shared" si="262"/>
        <v>1</v>
      </c>
    </row>
    <row r="1362" spans="1:121" ht="20.25" hidden="1" customHeight="1" x14ac:dyDescent="0.2">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49"/>
        <v/>
      </c>
      <c r="AO1362" s="271" t="str">
        <f t="shared" si="250"/>
        <v/>
      </c>
      <c r="AP1362" s="218"/>
      <c r="AQ1362" s="219"/>
      <c r="AR1362" s="217" t="str">
        <f t="shared" si="251"/>
        <v/>
      </c>
      <c r="AS1362" s="217" t="str">
        <f t="shared" si="252"/>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217"/>
      <c r="CA1362" s="217"/>
      <c r="CB1362" s="217"/>
      <c r="CC1362" s="217"/>
      <c r="CD1362" s="217"/>
      <c r="CE1362" s="217"/>
      <c r="CF1362" s="186"/>
      <c r="CG1362" s="186" t="str">
        <f t="shared" si="253"/>
        <v/>
      </c>
      <c r="CH1362" s="101"/>
      <c r="CI1362" s="101"/>
      <c r="CJ1362" s="101"/>
      <c r="CK1362" s="101"/>
      <c r="CL1362" s="101"/>
      <c r="CM1362" s="101"/>
      <c r="CN1362" s="101"/>
      <c r="CO1362" s="101"/>
      <c r="CP1362" s="220" t="str">
        <f>IFERROR(ROUND((SUM(#REF!)),0),"")</f>
        <v/>
      </c>
      <c r="CQ1362" s="216"/>
      <c r="CR1362" s="222"/>
      <c r="CS1362" s="198"/>
      <c r="CT1362" s="198"/>
      <c r="CU1362" s="198"/>
      <c r="CV1362" s="198"/>
      <c r="CW1362" s="222"/>
      <c r="CX1362" s="272"/>
      <c r="CY1362" s="272"/>
      <c r="CZ1362" s="272"/>
      <c r="DA1362" s="272"/>
      <c r="DB1362" s="272"/>
      <c r="DC1362" s="272"/>
      <c r="DD1362" s="230" t="str">
        <f t="shared" si="254"/>
        <v/>
      </c>
      <c r="DE1362" s="273">
        <f t="shared" si="255"/>
        <v>0</v>
      </c>
      <c r="DF1362" s="14">
        <f t="shared" si="256"/>
        <v>0</v>
      </c>
      <c r="DG1362" s="148" t="str">
        <f t="shared" si="257"/>
        <v/>
      </c>
      <c r="DH1362" s="148" t="str">
        <f t="shared" si="258"/>
        <v/>
      </c>
      <c r="DI1362" s="273" t="str">
        <f t="shared" si="259"/>
        <v/>
      </c>
      <c r="DJ1362" s="264" t="str">
        <f t="shared" si="260"/>
        <v/>
      </c>
      <c r="DK1362" s="195"/>
      <c r="DL1362" s="14" t="str">
        <f>IFERROR(#REF!-AP1362,"")</f>
        <v/>
      </c>
      <c r="DM1362" s="195"/>
      <c r="DN1362" s="274" t="str">
        <f>IFERROR(#REF!-M1362,"")</f>
        <v/>
      </c>
      <c r="DO1362" s="186" t="e">
        <f>IF(#REF!&gt;AQ1362,0,1)</f>
        <v>#REF!</v>
      </c>
      <c r="DP1362" s="186">
        <f t="shared" si="261"/>
        <v>1</v>
      </c>
      <c r="DQ1362" s="186">
        <f t="shared" si="262"/>
        <v>1</v>
      </c>
    </row>
    <row r="1363" spans="1:121" ht="20.25" hidden="1" customHeight="1" x14ac:dyDescent="0.2">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49"/>
        <v/>
      </c>
      <c r="AO1363" s="271" t="str">
        <f t="shared" si="250"/>
        <v/>
      </c>
      <c r="AP1363" s="218"/>
      <c r="AQ1363" s="219"/>
      <c r="AR1363" s="217" t="str">
        <f t="shared" si="251"/>
        <v/>
      </c>
      <c r="AS1363" s="217" t="str">
        <f t="shared" si="252"/>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217"/>
      <c r="CA1363" s="217"/>
      <c r="CB1363" s="217"/>
      <c r="CC1363" s="217"/>
      <c r="CD1363" s="217"/>
      <c r="CE1363" s="217"/>
      <c r="CF1363" s="186"/>
      <c r="CG1363" s="186" t="str">
        <f t="shared" si="253"/>
        <v/>
      </c>
      <c r="CH1363" s="101"/>
      <c r="CI1363" s="101"/>
      <c r="CJ1363" s="101"/>
      <c r="CK1363" s="101"/>
      <c r="CL1363" s="101"/>
      <c r="CM1363" s="101"/>
      <c r="CN1363" s="101"/>
      <c r="CO1363" s="101"/>
      <c r="CP1363" s="220" t="str">
        <f>IFERROR(ROUND((SUM(#REF!)),0),"")</f>
        <v/>
      </c>
      <c r="CQ1363" s="216"/>
      <c r="CR1363" s="222"/>
      <c r="CS1363" s="198"/>
      <c r="CT1363" s="198"/>
      <c r="CU1363" s="198"/>
      <c r="CV1363" s="198"/>
      <c r="CW1363" s="222"/>
      <c r="CX1363" s="272"/>
      <c r="CY1363" s="272"/>
      <c r="CZ1363" s="272"/>
      <c r="DA1363" s="272"/>
      <c r="DB1363" s="272"/>
      <c r="DC1363" s="272"/>
      <c r="DD1363" s="230" t="str">
        <f t="shared" si="254"/>
        <v/>
      </c>
      <c r="DE1363" s="273">
        <f t="shared" si="255"/>
        <v>0</v>
      </c>
      <c r="DF1363" s="14">
        <f t="shared" si="256"/>
        <v>0</v>
      </c>
      <c r="DG1363" s="148" t="str">
        <f t="shared" si="257"/>
        <v/>
      </c>
      <c r="DH1363" s="148" t="str">
        <f t="shared" si="258"/>
        <v/>
      </c>
      <c r="DI1363" s="273" t="str">
        <f t="shared" si="259"/>
        <v/>
      </c>
      <c r="DJ1363" s="264" t="str">
        <f t="shared" si="260"/>
        <v/>
      </c>
      <c r="DK1363" s="195"/>
      <c r="DL1363" s="14" t="str">
        <f>IFERROR(#REF!-AP1363,"")</f>
        <v/>
      </c>
      <c r="DM1363" s="195"/>
      <c r="DN1363" s="274" t="str">
        <f>IFERROR(#REF!-M1363,"")</f>
        <v/>
      </c>
      <c r="DO1363" s="186" t="e">
        <f>IF(#REF!&gt;AQ1363,0,1)</f>
        <v>#REF!</v>
      </c>
      <c r="DP1363" s="186">
        <f t="shared" si="261"/>
        <v>1</v>
      </c>
      <c r="DQ1363" s="186">
        <f t="shared" si="262"/>
        <v>1</v>
      </c>
    </row>
    <row r="1364" spans="1:121" ht="20.25" hidden="1" customHeight="1" x14ac:dyDescent="0.2">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49"/>
        <v/>
      </c>
      <c r="AO1364" s="271" t="str">
        <f t="shared" si="250"/>
        <v/>
      </c>
      <c r="AP1364" s="218"/>
      <c r="AQ1364" s="219"/>
      <c r="AR1364" s="217" t="str">
        <f t="shared" si="251"/>
        <v/>
      </c>
      <c r="AS1364" s="217" t="str">
        <f t="shared" si="252"/>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217"/>
      <c r="CA1364" s="217"/>
      <c r="CB1364" s="217"/>
      <c r="CC1364" s="217"/>
      <c r="CD1364" s="217"/>
      <c r="CE1364" s="217"/>
      <c r="CF1364" s="186"/>
      <c r="CG1364" s="186" t="str">
        <f t="shared" si="253"/>
        <v/>
      </c>
      <c r="CH1364" s="101"/>
      <c r="CI1364" s="101"/>
      <c r="CJ1364" s="101"/>
      <c r="CK1364" s="101"/>
      <c r="CL1364" s="101"/>
      <c r="CM1364" s="101"/>
      <c r="CN1364" s="101"/>
      <c r="CO1364" s="101"/>
      <c r="CP1364" s="220" t="str">
        <f>IFERROR(ROUND((SUM(#REF!)),0),"")</f>
        <v/>
      </c>
      <c r="CQ1364" s="216"/>
      <c r="CR1364" s="222"/>
      <c r="CS1364" s="198"/>
      <c r="CT1364" s="198"/>
      <c r="CU1364" s="198"/>
      <c r="CV1364" s="198"/>
      <c r="CW1364" s="222"/>
      <c r="CX1364" s="272"/>
      <c r="CY1364" s="272"/>
      <c r="CZ1364" s="272"/>
      <c r="DA1364" s="272"/>
      <c r="DB1364" s="272"/>
      <c r="DC1364" s="272"/>
      <c r="DD1364" s="230" t="str">
        <f t="shared" si="254"/>
        <v/>
      </c>
      <c r="DE1364" s="273">
        <f t="shared" si="255"/>
        <v>0</v>
      </c>
      <c r="DF1364" s="14">
        <f t="shared" si="256"/>
        <v>0</v>
      </c>
      <c r="DG1364" s="148" t="str">
        <f t="shared" si="257"/>
        <v/>
      </c>
      <c r="DH1364" s="148" t="str">
        <f t="shared" si="258"/>
        <v/>
      </c>
      <c r="DI1364" s="273" t="str">
        <f t="shared" si="259"/>
        <v/>
      </c>
      <c r="DJ1364" s="264" t="str">
        <f t="shared" si="260"/>
        <v/>
      </c>
      <c r="DK1364" s="195"/>
      <c r="DL1364" s="14" t="str">
        <f>IFERROR(#REF!-AP1364,"")</f>
        <v/>
      </c>
      <c r="DM1364" s="195"/>
      <c r="DN1364" s="274" t="str">
        <f>IFERROR(#REF!-M1364,"")</f>
        <v/>
      </c>
      <c r="DO1364" s="186" t="e">
        <f>IF(#REF!&gt;AQ1364,0,1)</f>
        <v>#REF!</v>
      </c>
      <c r="DP1364" s="186">
        <f t="shared" si="261"/>
        <v>1</v>
      </c>
      <c r="DQ1364" s="186">
        <f t="shared" si="262"/>
        <v>1</v>
      </c>
    </row>
    <row r="1365" spans="1:121" ht="20.25" hidden="1" customHeight="1" x14ac:dyDescent="0.2">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49"/>
        <v/>
      </c>
      <c r="AO1365" s="271" t="str">
        <f t="shared" si="250"/>
        <v/>
      </c>
      <c r="AP1365" s="218"/>
      <c r="AQ1365" s="219"/>
      <c r="AR1365" s="217" t="str">
        <f t="shared" si="251"/>
        <v/>
      </c>
      <c r="AS1365" s="217" t="str">
        <f t="shared" si="252"/>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217"/>
      <c r="CA1365" s="217"/>
      <c r="CB1365" s="217"/>
      <c r="CC1365" s="217"/>
      <c r="CD1365" s="217"/>
      <c r="CE1365" s="217"/>
      <c r="CF1365" s="186"/>
      <c r="CG1365" s="186" t="str">
        <f t="shared" si="253"/>
        <v/>
      </c>
      <c r="CH1365" s="101"/>
      <c r="CI1365" s="101"/>
      <c r="CJ1365" s="101"/>
      <c r="CK1365" s="101"/>
      <c r="CL1365" s="101"/>
      <c r="CM1365" s="101"/>
      <c r="CN1365" s="101"/>
      <c r="CO1365" s="101"/>
      <c r="CP1365" s="220" t="str">
        <f>IFERROR(ROUND((SUM(#REF!)),0),"")</f>
        <v/>
      </c>
      <c r="CQ1365" s="216"/>
      <c r="CR1365" s="222"/>
      <c r="CS1365" s="198"/>
      <c r="CT1365" s="198"/>
      <c r="CU1365" s="198"/>
      <c r="CV1365" s="198"/>
      <c r="CW1365" s="222"/>
      <c r="CX1365" s="272"/>
      <c r="CY1365" s="272"/>
      <c r="CZ1365" s="272"/>
      <c r="DA1365" s="272"/>
      <c r="DB1365" s="272"/>
      <c r="DC1365" s="272"/>
      <c r="DD1365" s="230" t="str">
        <f t="shared" si="254"/>
        <v/>
      </c>
      <c r="DE1365" s="273">
        <f t="shared" si="255"/>
        <v>0</v>
      </c>
      <c r="DF1365" s="14">
        <f t="shared" si="256"/>
        <v>0</v>
      </c>
      <c r="DG1365" s="148" t="str">
        <f t="shared" si="257"/>
        <v/>
      </c>
      <c r="DH1365" s="148" t="str">
        <f t="shared" si="258"/>
        <v/>
      </c>
      <c r="DI1365" s="273" t="str">
        <f t="shared" si="259"/>
        <v/>
      </c>
      <c r="DJ1365" s="264" t="str">
        <f t="shared" si="260"/>
        <v/>
      </c>
      <c r="DK1365" s="195"/>
      <c r="DL1365" s="14" t="str">
        <f>IFERROR(#REF!-AP1365,"")</f>
        <v/>
      </c>
      <c r="DM1365" s="195"/>
      <c r="DN1365" s="274" t="str">
        <f>IFERROR(#REF!-M1365,"")</f>
        <v/>
      </c>
      <c r="DO1365" s="186" t="e">
        <f>IF(#REF!&gt;AQ1365,0,1)</f>
        <v>#REF!</v>
      </c>
      <c r="DP1365" s="186">
        <f t="shared" si="261"/>
        <v>1</v>
      </c>
      <c r="DQ1365" s="186">
        <f t="shared" si="262"/>
        <v>1</v>
      </c>
    </row>
    <row r="1366" spans="1:121" ht="20.25" hidden="1" customHeight="1" x14ac:dyDescent="0.2">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49"/>
        <v/>
      </c>
      <c r="AO1366" s="271" t="str">
        <f t="shared" si="250"/>
        <v/>
      </c>
      <c r="AP1366" s="218"/>
      <c r="AQ1366" s="219"/>
      <c r="AR1366" s="217" t="str">
        <f t="shared" si="251"/>
        <v/>
      </c>
      <c r="AS1366" s="217" t="str">
        <f t="shared" si="252"/>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217"/>
      <c r="CA1366" s="217"/>
      <c r="CB1366" s="217"/>
      <c r="CC1366" s="217"/>
      <c r="CD1366" s="217"/>
      <c r="CE1366" s="217"/>
      <c r="CF1366" s="186"/>
      <c r="CG1366" s="186" t="str">
        <f t="shared" si="253"/>
        <v/>
      </c>
      <c r="CH1366" s="101"/>
      <c r="CI1366" s="101"/>
      <c r="CJ1366" s="101"/>
      <c r="CK1366" s="101"/>
      <c r="CL1366" s="101"/>
      <c r="CM1366" s="101"/>
      <c r="CN1366" s="101"/>
      <c r="CO1366" s="101"/>
      <c r="CP1366" s="220" t="str">
        <f>IFERROR(ROUND((SUM(#REF!)),0),"")</f>
        <v/>
      </c>
      <c r="CQ1366" s="216"/>
      <c r="CR1366" s="222"/>
      <c r="CS1366" s="198"/>
      <c r="CT1366" s="198"/>
      <c r="CU1366" s="198"/>
      <c r="CV1366" s="198"/>
      <c r="CW1366" s="222"/>
      <c r="CX1366" s="272"/>
      <c r="CY1366" s="272"/>
      <c r="CZ1366" s="272"/>
      <c r="DA1366" s="272"/>
      <c r="DB1366" s="272"/>
      <c r="DC1366" s="272"/>
      <c r="DD1366" s="230" t="str">
        <f t="shared" si="254"/>
        <v/>
      </c>
      <c r="DE1366" s="273">
        <f t="shared" si="255"/>
        <v>0</v>
      </c>
      <c r="DF1366" s="14">
        <f t="shared" si="256"/>
        <v>0</v>
      </c>
      <c r="DG1366" s="148" t="str">
        <f t="shared" si="257"/>
        <v/>
      </c>
      <c r="DH1366" s="148" t="str">
        <f t="shared" si="258"/>
        <v/>
      </c>
      <c r="DI1366" s="273" t="str">
        <f t="shared" si="259"/>
        <v/>
      </c>
      <c r="DJ1366" s="264" t="str">
        <f t="shared" si="260"/>
        <v/>
      </c>
      <c r="DK1366" s="195"/>
      <c r="DL1366" s="14" t="str">
        <f>IFERROR(#REF!-AP1366,"")</f>
        <v/>
      </c>
      <c r="DM1366" s="195"/>
      <c r="DN1366" s="274" t="str">
        <f>IFERROR(#REF!-M1366,"")</f>
        <v/>
      </c>
      <c r="DO1366" s="186" t="e">
        <f>IF(#REF!&gt;AQ1366,0,1)</f>
        <v>#REF!</v>
      </c>
      <c r="DP1366" s="186">
        <f t="shared" si="261"/>
        <v>1</v>
      </c>
      <c r="DQ1366" s="186">
        <f t="shared" si="262"/>
        <v>1</v>
      </c>
    </row>
    <row r="1367" spans="1:121" ht="20.25" hidden="1" customHeight="1" x14ac:dyDescent="0.2">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49"/>
        <v/>
      </c>
      <c r="AO1367" s="271" t="str">
        <f t="shared" si="250"/>
        <v/>
      </c>
      <c r="AP1367" s="218"/>
      <c r="AQ1367" s="219"/>
      <c r="AR1367" s="217" t="str">
        <f t="shared" si="251"/>
        <v/>
      </c>
      <c r="AS1367" s="217" t="str">
        <f t="shared" si="252"/>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217"/>
      <c r="CA1367" s="217"/>
      <c r="CB1367" s="217"/>
      <c r="CC1367" s="217"/>
      <c r="CD1367" s="217"/>
      <c r="CE1367" s="217"/>
      <c r="CF1367" s="186"/>
      <c r="CG1367" s="186" t="str">
        <f t="shared" si="253"/>
        <v/>
      </c>
      <c r="CH1367" s="101"/>
      <c r="CI1367" s="101"/>
      <c r="CJ1367" s="101"/>
      <c r="CK1367" s="101"/>
      <c r="CL1367" s="101"/>
      <c r="CM1367" s="101"/>
      <c r="CN1367" s="101"/>
      <c r="CO1367" s="101"/>
      <c r="CP1367" s="220" t="str">
        <f>IFERROR(ROUND((SUM(#REF!)),0),"")</f>
        <v/>
      </c>
      <c r="CQ1367" s="216"/>
      <c r="CR1367" s="222"/>
      <c r="CS1367" s="198"/>
      <c r="CT1367" s="198"/>
      <c r="CU1367" s="198"/>
      <c r="CV1367" s="198"/>
      <c r="CW1367" s="222"/>
      <c r="CX1367" s="272"/>
      <c r="CY1367" s="272"/>
      <c r="CZ1367" s="272"/>
      <c r="DA1367" s="272"/>
      <c r="DB1367" s="272"/>
      <c r="DC1367" s="272"/>
      <c r="DD1367" s="230" t="str">
        <f t="shared" si="254"/>
        <v/>
      </c>
      <c r="DE1367" s="273">
        <f t="shared" si="255"/>
        <v>0</v>
      </c>
      <c r="DF1367" s="14">
        <f t="shared" si="256"/>
        <v>0</v>
      </c>
      <c r="DG1367" s="148" t="str">
        <f t="shared" si="257"/>
        <v/>
      </c>
      <c r="DH1367" s="148" t="str">
        <f t="shared" si="258"/>
        <v/>
      </c>
      <c r="DI1367" s="273" t="str">
        <f t="shared" si="259"/>
        <v/>
      </c>
      <c r="DJ1367" s="264" t="str">
        <f t="shared" si="260"/>
        <v/>
      </c>
      <c r="DK1367" s="195"/>
      <c r="DL1367" s="14" t="str">
        <f>IFERROR(#REF!-AP1367,"")</f>
        <v/>
      </c>
      <c r="DM1367" s="195"/>
      <c r="DN1367" s="274" t="str">
        <f>IFERROR(#REF!-M1367,"")</f>
        <v/>
      </c>
      <c r="DO1367" s="186" t="e">
        <f>IF(#REF!&gt;AQ1367,0,1)</f>
        <v>#REF!</v>
      </c>
      <c r="DP1367" s="186">
        <f t="shared" si="261"/>
        <v>1</v>
      </c>
      <c r="DQ1367" s="186">
        <f t="shared" si="262"/>
        <v>1</v>
      </c>
    </row>
    <row r="1368" spans="1:121" ht="20.25" hidden="1" customHeight="1" x14ac:dyDescent="0.2">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49"/>
        <v/>
      </c>
      <c r="AO1368" s="271" t="str">
        <f t="shared" si="250"/>
        <v/>
      </c>
      <c r="AP1368" s="218"/>
      <c r="AQ1368" s="219"/>
      <c r="AR1368" s="217" t="str">
        <f t="shared" si="251"/>
        <v/>
      </c>
      <c r="AS1368" s="217" t="str">
        <f t="shared" si="252"/>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217"/>
      <c r="CA1368" s="217"/>
      <c r="CB1368" s="217"/>
      <c r="CC1368" s="217"/>
      <c r="CD1368" s="217"/>
      <c r="CE1368" s="217"/>
      <c r="CF1368" s="186"/>
      <c r="CG1368" s="186" t="str">
        <f t="shared" si="253"/>
        <v/>
      </c>
      <c r="CH1368" s="101"/>
      <c r="CI1368" s="101"/>
      <c r="CJ1368" s="101"/>
      <c r="CK1368" s="101"/>
      <c r="CL1368" s="101"/>
      <c r="CM1368" s="101"/>
      <c r="CN1368" s="101"/>
      <c r="CO1368" s="101"/>
      <c r="CP1368" s="220" t="str">
        <f>IFERROR(ROUND((SUM(#REF!)),0),"")</f>
        <v/>
      </c>
      <c r="CQ1368" s="216"/>
      <c r="CR1368" s="222"/>
      <c r="CS1368" s="198"/>
      <c r="CT1368" s="198"/>
      <c r="CU1368" s="198"/>
      <c r="CV1368" s="198"/>
      <c r="CW1368" s="222"/>
      <c r="CX1368" s="272"/>
      <c r="CY1368" s="272"/>
      <c r="CZ1368" s="272"/>
      <c r="DA1368" s="272"/>
      <c r="DB1368" s="272"/>
      <c r="DC1368" s="272"/>
      <c r="DD1368" s="230" t="str">
        <f t="shared" si="254"/>
        <v/>
      </c>
      <c r="DE1368" s="273">
        <f t="shared" si="255"/>
        <v>0</v>
      </c>
      <c r="DF1368" s="14">
        <f t="shared" si="256"/>
        <v>0</v>
      </c>
      <c r="DG1368" s="148" t="str">
        <f t="shared" si="257"/>
        <v/>
      </c>
      <c r="DH1368" s="148" t="str">
        <f t="shared" si="258"/>
        <v/>
      </c>
      <c r="DI1368" s="273" t="str">
        <f t="shared" si="259"/>
        <v/>
      </c>
      <c r="DJ1368" s="264" t="str">
        <f t="shared" si="260"/>
        <v/>
      </c>
      <c r="DK1368" s="195"/>
      <c r="DL1368" s="14" t="str">
        <f>IFERROR(#REF!-AP1368,"")</f>
        <v/>
      </c>
      <c r="DM1368" s="195"/>
      <c r="DN1368" s="274" t="str">
        <f>IFERROR(#REF!-M1368,"")</f>
        <v/>
      </c>
      <c r="DO1368" s="186" t="e">
        <f>IF(#REF!&gt;AQ1368,0,1)</f>
        <v>#REF!</v>
      </c>
      <c r="DP1368" s="186">
        <f t="shared" si="261"/>
        <v>1</v>
      </c>
      <c r="DQ1368" s="186">
        <f t="shared" si="262"/>
        <v>1</v>
      </c>
    </row>
    <row r="1369" spans="1:121" ht="20.25" hidden="1" customHeight="1" x14ac:dyDescent="0.2">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49"/>
        <v/>
      </c>
      <c r="AO1369" s="271" t="str">
        <f t="shared" si="250"/>
        <v/>
      </c>
      <c r="AP1369" s="218"/>
      <c r="AQ1369" s="219"/>
      <c r="AR1369" s="217" t="str">
        <f t="shared" si="251"/>
        <v/>
      </c>
      <c r="AS1369" s="217" t="str">
        <f t="shared" si="252"/>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217"/>
      <c r="CA1369" s="217"/>
      <c r="CB1369" s="217"/>
      <c r="CC1369" s="217"/>
      <c r="CD1369" s="217"/>
      <c r="CE1369" s="217"/>
      <c r="CF1369" s="186"/>
      <c r="CG1369" s="186" t="str">
        <f t="shared" si="253"/>
        <v/>
      </c>
      <c r="CH1369" s="101"/>
      <c r="CI1369" s="101"/>
      <c r="CJ1369" s="101"/>
      <c r="CK1369" s="101"/>
      <c r="CL1369" s="101"/>
      <c r="CM1369" s="101"/>
      <c r="CN1369" s="101"/>
      <c r="CO1369" s="101"/>
      <c r="CP1369" s="220" t="str">
        <f>IFERROR(ROUND((SUM(#REF!)),0),"")</f>
        <v/>
      </c>
      <c r="CQ1369" s="216"/>
      <c r="CR1369" s="222"/>
      <c r="CS1369" s="198"/>
      <c r="CT1369" s="198"/>
      <c r="CU1369" s="198"/>
      <c r="CV1369" s="198"/>
      <c r="CW1369" s="222"/>
      <c r="CX1369" s="272"/>
      <c r="CY1369" s="272"/>
      <c r="CZ1369" s="272"/>
      <c r="DA1369" s="272"/>
      <c r="DB1369" s="272"/>
      <c r="DC1369" s="272"/>
      <c r="DD1369" s="230" t="str">
        <f t="shared" si="254"/>
        <v/>
      </c>
      <c r="DE1369" s="273">
        <f t="shared" si="255"/>
        <v>0</v>
      </c>
      <c r="DF1369" s="14">
        <f t="shared" si="256"/>
        <v>0</v>
      </c>
      <c r="DG1369" s="148" t="str">
        <f t="shared" si="257"/>
        <v/>
      </c>
      <c r="DH1369" s="148" t="str">
        <f t="shared" si="258"/>
        <v/>
      </c>
      <c r="DI1369" s="273" t="str">
        <f t="shared" si="259"/>
        <v/>
      </c>
      <c r="DJ1369" s="264" t="str">
        <f t="shared" si="260"/>
        <v/>
      </c>
      <c r="DK1369" s="195"/>
      <c r="DL1369" s="14" t="str">
        <f>IFERROR(#REF!-AP1369,"")</f>
        <v/>
      </c>
      <c r="DM1369" s="195"/>
      <c r="DN1369" s="274" t="str">
        <f>IFERROR(#REF!-M1369,"")</f>
        <v/>
      </c>
      <c r="DO1369" s="186" t="e">
        <f>IF(#REF!&gt;AQ1369,0,1)</f>
        <v>#REF!</v>
      </c>
      <c r="DP1369" s="186">
        <f t="shared" si="261"/>
        <v>1</v>
      </c>
      <c r="DQ1369" s="186">
        <f t="shared" si="262"/>
        <v>1</v>
      </c>
    </row>
    <row r="1370" spans="1:121" ht="20.25" hidden="1" customHeight="1" x14ac:dyDescent="0.2">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49"/>
        <v/>
      </c>
      <c r="AO1370" s="271" t="str">
        <f t="shared" si="250"/>
        <v/>
      </c>
      <c r="AP1370" s="218"/>
      <c r="AQ1370" s="219"/>
      <c r="AR1370" s="217" t="str">
        <f t="shared" si="251"/>
        <v/>
      </c>
      <c r="AS1370" s="217" t="str">
        <f t="shared" si="252"/>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217"/>
      <c r="CA1370" s="217"/>
      <c r="CB1370" s="217"/>
      <c r="CC1370" s="217"/>
      <c r="CD1370" s="217"/>
      <c r="CE1370" s="217"/>
      <c r="CF1370" s="186"/>
      <c r="CG1370" s="186" t="str">
        <f t="shared" si="253"/>
        <v/>
      </c>
      <c r="CH1370" s="101"/>
      <c r="CI1370" s="101"/>
      <c r="CJ1370" s="101"/>
      <c r="CK1370" s="101"/>
      <c r="CL1370" s="101"/>
      <c r="CM1370" s="101"/>
      <c r="CN1370" s="101"/>
      <c r="CO1370" s="101"/>
      <c r="CP1370" s="220" t="str">
        <f>IFERROR(ROUND((SUM(#REF!)),0),"")</f>
        <v/>
      </c>
      <c r="CQ1370" s="216"/>
      <c r="CR1370" s="222"/>
      <c r="CS1370" s="198"/>
      <c r="CT1370" s="198"/>
      <c r="CU1370" s="198"/>
      <c r="CV1370" s="198"/>
      <c r="CW1370" s="222"/>
      <c r="CX1370" s="272"/>
      <c r="CY1370" s="272"/>
      <c r="CZ1370" s="272"/>
      <c r="DA1370" s="272"/>
      <c r="DB1370" s="272"/>
      <c r="DC1370" s="272"/>
      <c r="DD1370" s="230" t="str">
        <f t="shared" si="254"/>
        <v/>
      </c>
      <c r="DE1370" s="273">
        <f t="shared" si="255"/>
        <v>0</v>
      </c>
      <c r="DF1370" s="14">
        <f t="shared" si="256"/>
        <v>0</v>
      </c>
      <c r="DG1370" s="148" t="str">
        <f t="shared" si="257"/>
        <v/>
      </c>
      <c r="DH1370" s="148" t="str">
        <f t="shared" si="258"/>
        <v/>
      </c>
      <c r="DI1370" s="273" t="str">
        <f t="shared" si="259"/>
        <v/>
      </c>
      <c r="DJ1370" s="264" t="str">
        <f t="shared" si="260"/>
        <v/>
      </c>
      <c r="DK1370" s="195"/>
      <c r="DL1370" s="14" t="str">
        <f>IFERROR(#REF!-AP1370,"")</f>
        <v/>
      </c>
      <c r="DM1370" s="195"/>
      <c r="DN1370" s="274" t="str">
        <f>IFERROR(#REF!-M1370,"")</f>
        <v/>
      </c>
      <c r="DO1370" s="186" t="e">
        <f>IF(#REF!&gt;AQ1370,0,1)</f>
        <v>#REF!</v>
      </c>
      <c r="DP1370" s="186">
        <f t="shared" si="261"/>
        <v>1</v>
      </c>
      <c r="DQ1370" s="186">
        <f t="shared" si="262"/>
        <v>1</v>
      </c>
    </row>
    <row r="1371" spans="1:121" ht="20.25" hidden="1" customHeight="1" x14ac:dyDescent="0.2">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49"/>
        <v/>
      </c>
      <c r="AO1371" s="271" t="str">
        <f t="shared" si="250"/>
        <v/>
      </c>
      <c r="AP1371" s="218"/>
      <c r="AQ1371" s="219"/>
      <c r="AR1371" s="217" t="str">
        <f t="shared" si="251"/>
        <v/>
      </c>
      <c r="AS1371" s="217" t="str">
        <f t="shared" si="252"/>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217"/>
      <c r="CA1371" s="217"/>
      <c r="CB1371" s="217"/>
      <c r="CC1371" s="217"/>
      <c r="CD1371" s="217"/>
      <c r="CE1371" s="217"/>
      <c r="CF1371" s="186"/>
      <c r="CG1371" s="186" t="str">
        <f t="shared" si="253"/>
        <v/>
      </c>
      <c r="CH1371" s="101"/>
      <c r="CI1371" s="101"/>
      <c r="CJ1371" s="101"/>
      <c r="CK1371" s="101"/>
      <c r="CL1371" s="101"/>
      <c r="CM1371" s="101"/>
      <c r="CN1371" s="101"/>
      <c r="CO1371" s="101"/>
      <c r="CP1371" s="220" t="str">
        <f>IFERROR(ROUND((SUM(#REF!)),0),"")</f>
        <v/>
      </c>
      <c r="CQ1371" s="216"/>
      <c r="CR1371" s="222"/>
      <c r="CS1371" s="198"/>
      <c r="CT1371" s="198"/>
      <c r="CU1371" s="198"/>
      <c r="CV1371" s="198"/>
      <c r="CW1371" s="222"/>
      <c r="CX1371" s="272"/>
      <c r="CY1371" s="272"/>
      <c r="CZ1371" s="272"/>
      <c r="DA1371" s="272"/>
      <c r="DB1371" s="272"/>
      <c r="DC1371" s="272"/>
      <c r="DD1371" s="230" t="str">
        <f t="shared" si="254"/>
        <v/>
      </c>
      <c r="DE1371" s="273">
        <f t="shared" si="255"/>
        <v>0</v>
      </c>
      <c r="DF1371" s="14">
        <f t="shared" si="256"/>
        <v>0</v>
      </c>
      <c r="DG1371" s="148" t="str">
        <f t="shared" si="257"/>
        <v/>
      </c>
      <c r="DH1371" s="148" t="str">
        <f t="shared" si="258"/>
        <v/>
      </c>
      <c r="DI1371" s="273" t="str">
        <f t="shared" si="259"/>
        <v/>
      </c>
      <c r="DJ1371" s="264" t="str">
        <f t="shared" si="260"/>
        <v/>
      </c>
      <c r="DK1371" s="195"/>
      <c r="DL1371" s="14" t="str">
        <f>IFERROR(#REF!-AP1371,"")</f>
        <v/>
      </c>
      <c r="DM1371" s="195"/>
      <c r="DN1371" s="274" t="str">
        <f>IFERROR(#REF!-M1371,"")</f>
        <v/>
      </c>
      <c r="DO1371" s="186" t="e">
        <f>IF(#REF!&gt;AQ1371,0,1)</f>
        <v>#REF!</v>
      </c>
      <c r="DP1371" s="186">
        <f t="shared" si="261"/>
        <v>1</v>
      </c>
      <c r="DQ1371" s="186">
        <f t="shared" si="262"/>
        <v>1</v>
      </c>
    </row>
    <row r="1372" spans="1:121" ht="20.25" hidden="1" customHeight="1" x14ac:dyDescent="0.2">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49"/>
        <v/>
      </c>
      <c r="AO1372" s="271" t="str">
        <f t="shared" si="250"/>
        <v/>
      </c>
      <c r="AP1372" s="218"/>
      <c r="AQ1372" s="219"/>
      <c r="AR1372" s="217" t="str">
        <f t="shared" si="251"/>
        <v/>
      </c>
      <c r="AS1372" s="217" t="str">
        <f t="shared" si="252"/>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217"/>
      <c r="CA1372" s="217"/>
      <c r="CB1372" s="217"/>
      <c r="CC1372" s="217"/>
      <c r="CD1372" s="217"/>
      <c r="CE1372" s="217"/>
      <c r="CF1372" s="186"/>
      <c r="CG1372" s="186" t="str">
        <f t="shared" si="253"/>
        <v/>
      </c>
      <c r="CH1372" s="101"/>
      <c r="CI1372" s="101"/>
      <c r="CJ1372" s="101"/>
      <c r="CK1372" s="101"/>
      <c r="CL1372" s="101"/>
      <c r="CM1372" s="101"/>
      <c r="CN1372" s="101"/>
      <c r="CO1372" s="101"/>
      <c r="CP1372" s="220" t="str">
        <f>IFERROR(ROUND((SUM(#REF!)),0),"")</f>
        <v/>
      </c>
      <c r="CQ1372" s="216"/>
      <c r="CR1372" s="222"/>
      <c r="CS1372" s="198"/>
      <c r="CT1372" s="198"/>
      <c r="CU1372" s="198"/>
      <c r="CV1372" s="198"/>
      <c r="CW1372" s="222"/>
      <c r="CX1372" s="272"/>
      <c r="CY1372" s="272"/>
      <c r="CZ1372" s="272"/>
      <c r="DA1372" s="272"/>
      <c r="DB1372" s="272"/>
      <c r="DC1372" s="272"/>
      <c r="DD1372" s="230" t="str">
        <f t="shared" si="254"/>
        <v/>
      </c>
      <c r="DE1372" s="273">
        <f t="shared" si="255"/>
        <v>0</v>
      </c>
      <c r="DF1372" s="14">
        <f t="shared" si="256"/>
        <v>0</v>
      </c>
      <c r="DG1372" s="148" t="str">
        <f t="shared" si="257"/>
        <v/>
      </c>
      <c r="DH1372" s="148" t="str">
        <f t="shared" si="258"/>
        <v/>
      </c>
      <c r="DI1372" s="273" t="str">
        <f t="shared" si="259"/>
        <v/>
      </c>
      <c r="DJ1372" s="264" t="str">
        <f t="shared" si="260"/>
        <v/>
      </c>
      <c r="DK1372" s="195"/>
      <c r="DL1372" s="14" t="str">
        <f>IFERROR(#REF!-AP1372,"")</f>
        <v/>
      </c>
      <c r="DM1372" s="195"/>
      <c r="DN1372" s="274" t="str">
        <f>IFERROR(#REF!-M1372,"")</f>
        <v/>
      </c>
      <c r="DO1372" s="186" t="e">
        <f>IF(#REF!&gt;AQ1372,0,1)</f>
        <v>#REF!</v>
      </c>
      <c r="DP1372" s="186">
        <f t="shared" si="261"/>
        <v>1</v>
      </c>
      <c r="DQ1372" s="186">
        <f t="shared" si="262"/>
        <v>1</v>
      </c>
    </row>
    <row r="1373" spans="1:121" ht="20.25" hidden="1" customHeight="1" x14ac:dyDescent="0.2">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49"/>
        <v/>
      </c>
      <c r="AO1373" s="271" t="str">
        <f t="shared" si="250"/>
        <v/>
      </c>
      <c r="AP1373" s="218"/>
      <c r="AQ1373" s="219"/>
      <c r="AR1373" s="217" t="str">
        <f t="shared" si="251"/>
        <v/>
      </c>
      <c r="AS1373" s="217" t="str">
        <f t="shared" si="252"/>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217"/>
      <c r="CA1373" s="217"/>
      <c r="CB1373" s="217"/>
      <c r="CC1373" s="217"/>
      <c r="CD1373" s="217"/>
      <c r="CE1373" s="217"/>
      <c r="CF1373" s="186"/>
      <c r="CG1373" s="186" t="str">
        <f t="shared" si="253"/>
        <v/>
      </c>
      <c r="CH1373" s="101"/>
      <c r="CI1373" s="101"/>
      <c r="CJ1373" s="101"/>
      <c r="CK1373" s="101"/>
      <c r="CL1373" s="101"/>
      <c r="CM1373" s="101"/>
      <c r="CN1373" s="101"/>
      <c r="CO1373" s="101"/>
      <c r="CP1373" s="220" t="str">
        <f>IFERROR(ROUND((SUM(#REF!)),0),"")</f>
        <v/>
      </c>
      <c r="CQ1373" s="216"/>
      <c r="CR1373" s="222"/>
      <c r="CS1373" s="198"/>
      <c r="CT1373" s="198"/>
      <c r="CU1373" s="198"/>
      <c r="CV1373" s="198"/>
      <c r="CW1373" s="222"/>
      <c r="CX1373" s="272"/>
      <c r="CY1373" s="272"/>
      <c r="CZ1373" s="272"/>
      <c r="DA1373" s="272"/>
      <c r="DB1373" s="272"/>
      <c r="DC1373" s="272"/>
      <c r="DD1373" s="230" t="str">
        <f t="shared" si="254"/>
        <v/>
      </c>
      <c r="DE1373" s="273">
        <f t="shared" si="255"/>
        <v>0</v>
      </c>
      <c r="DF1373" s="14">
        <f t="shared" si="256"/>
        <v>0</v>
      </c>
      <c r="DG1373" s="148" t="str">
        <f t="shared" si="257"/>
        <v/>
      </c>
      <c r="DH1373" s="148" t="str">
        <f t="shared" si="258"/>
        <v/>
      </c>
      <c r="DI1373" s="273" t="str">
        <f t="shared" si="259"/>
        <v/>
      </c>
      <c r="DJ1373" s="264" t="str">
        <f t="shared" si="260"/>
        <v/>
      </c>
      <c r="DK1373" s="195"/>
      <c r="DL1373" s="14" t="str">
        <f>IFERROR(#REF!-AP1373,"")</f>
        <v/>
      </c>
      <c r="DM1373" s="195"/>
      <c r="DN1373" s="274" t="str">
        <f>IFERROR(#REF!-M1373,"")</f>
        <v/>
      </c>
      <c r="DO1373" s="186" t="e">
        <f>IF(#REF!&gt;AQ1373,0,1)</f>
        <v>#REF!</v>
      </c>
      <c r="DP1373" s="186">
        <f t="shared" si="261"/>
        <v>1</v>
      </c>
      <c r="DQ1373" s="186">
        <f t="shared" si="262"/>
        <v>1</v>
      </c>
    </row>
    <row r="1374" spans="1:121" ht="20.25" hidden="1" customHeight="1" x14ac:dyDescent="0.2">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49"/>
        <v/>
      </c>
      <c r="AO1374" s="271" t="str">
        <f t="shared" si="250"/>
        <v/>
      </c>
      <c r="AP1374" s="218"/>
      <c r="AQ1374" s="219"/>
      <c r="AR1374" s="217" t="str">
        <f t="shared" si="251"/>
        <v/>
      </c>
      <c r="AS1374" s="217" t="str">
        <f t="shared" si="252"/>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217"/>
      <c r="CA1374" s="217"/>
      <c r="CB1374" s="217"/>
      <c r="CC1374" s="217"/>
      <c r="CD1374" s="217"/>
      <c r="CE1374" s="217"/>
      <c r="CF1374" s="186"/>
      <c r="CG1374" s="186" t="str">
        <f t="shared" si="253"/>
        <v/>
      </c>
      <c r="CH1374" s="101"/>
      <c r="CI1374" s="101"/>
      <c r="CJ1374" s="101"/>
      <c r="CK1374" s="101"/>
      <c r="CL1374" s="101"/>
      <c r="CM1374" s="101"/>
      <c r="CN1374" s="101"/>
      <c r="CO1374" s="101"/>
      <c r="CP1374" s="220" t="str">
        <f>IFERROR(ROUND((SUM(#REF!)),0),"")</f>
        <v/>
      </c>
      <c r="CQ1374" s="216"/>
      <c r="CR1374" s="222"/>
      <c r="CS1374" s="198"/>
      <c r="CT1374" s="198"/>
      <c r="CU1374" s="198"/>
      <c r="CV1374" s="198"/>
      <c r="CW1374" s="222"/>
      <c r="CX1374" s="272"/>
      <c r="CY1374" s="272"/>
      <c r="CZ1374" s="272"/>
      <c r="DA1374" s="272"/>
      <c r="DB1374" s="272"/>
      <c r="DC1374" s="272"/>
      <c r="DD1374" s="230" t="str">
        <f t="shared" si="254"/>
        <v/>
      </c>
      <c r="DE1374" s="273">
        <f t="shared" si="255"/>
        <v>0</v>
      </c>
      <c r="DF1374" s="14">
        <f t="shared" si="256"/>
        <v>0</v>
      </c>
      <c r="DG1374" s="148" t="str">
        <f t="shared" si="257"/>
        <v/>
      </c>
      <c r="DH1374" s="148" t="str">
        <f t="shared" si="258"/>
        <v/>
      </c>
      <c r="DI1374" s="273" t="str">
        <f t="shared" si="259"/>
        <v/>
      </c>
      <c r="DJ1374" s="264" t="str">
        <f t="shared" si="260"/>
        <v/>
      </c>
      <c r="DK1374" s="195"/>
      <c r="DL1374" s="14" t="str">
        <f>IFERROR(#REF!-AP1374,"")</f>
        <v/>
      </c>
      <c r="DM1374" s="195"/>
      <c r="DN1374" s="274" t="str">
        <f>IFERROR(#REF!-M1374,"")</f>
        <v/>
      </c>
      <c r="DO1374" s="186" t="e">
        <f>IF(#REF!&gt;AQ1374,0,1)</f>
        <v>#REF!</v>
      </c>
      <c r="DP1374" s="186">
        <f t="shared" si="261"/>
        <v>1</v>
      </c>
      <c r="DQ1374" s="186">
        <f t="shared" si="262"/>
        <v>1</v>
      </c>
    </row>
    <row r="1375" spans="1:121" ht="20.25" hidden="1" customHeight="1" x14ac:dyDescent="0.2">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49"/>
        <v/>
      </c>
      <c r="AO1375" s="271" t="str">
        <f t="shared" si="250"/>
        <v/>
      </c>
      <c r="AP1375" s="218"/>
      <c r="AQ1375" s="219"/>
      <c r="AR1375" s="217" t="str">
        <f t="shared" si="251"/>
        <v/>
      </c>
      <c r="AS1375" s="217" t="str">
        <f t="shared" si="252"/>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217"/>
      <c r="CA1375" s="217"/>
      <c r="CB1375" s="217"/>
      <c r="CC1375" s="217"/>
      <c r="CD1375" s="217"/>
      <c r="CE1375" s="217"/>
      <c r="CF1375" s="186"/>
      <c r="CG1375" s="186" t="str">
        <f t="shared" si="253"/>
        <v/>
      </c>
      <c r="CH1375" s="101"/>
      <c r="CI1375" s="101"/>
      <c r="CJ1375" s="101"/>
      <c r="CK1375" s="101"/>
      <c r="CL1375" s="101"/>
      <c r="CM1375" s="101"/>
      <c r="CN1375" s="101"/>
      <c r="CO1375" s="101"/>
      <c r="CP1375" s="220" t="str">
        <f>IFERROR(ROUND((SUM(#REF!)),0),"")</f>
        <v/>
      </c>
      <c r="CQ1375" s="216"/>
      <c r="CR1375" s="222"/>
      <c r="CS1375" s="198"/>
      <c r="CT1375" s="198"/>
      <c r="CU1375" s="198"/>
      <c r="CV1375" s="198"/>
      <c r="CW1375" s="222"/>
      <c r="CX1375" s="272"/>
      <c r="CY1375" s="272"/>
      <c r="CZ1375" s="272"/>
      <c r="DA1375" s="272"/>
      <c r="DB1375" s="272"/>
      <c r="DC1375" s="272"/>
      <c r="DD1375" s="230" t="str">
        <f t="shared" si="254"/>
        <v/>
      </c>
      <c r="DE1375" s="273">
        <f t="shared" si="255"/>
        <v>0</v>
      </c>
      <c r="DF1375" s="14">
        <f t="shared" si="256"/>
        <v>0</v>
      </c>
      <c r="DG1375" s="148" t="str">
        <f t="shared" si="257"/>
        <v/>
      </c>
      <c r="DH1375" s="148" t="str">
        <f t="shared" si="258"/>
        <v/>
      </c>
      <c r="DI1375" s="273" t="str">
        <f t="shared" si="259"/>
        <v/>
      </c>
      <c r="DJ1375" s="264" t="str">
        <f t="shared" si="260"/>
        <v/>
      </c>
      <c r="DK1375" s="195"/>
      <c r="DL1375" s="14" t="str">
        <f>IFERROR(#REF!-AP1375,"")</f>
        <v/>
      </c>
      <c r="DM1375" s="195"/>
      <c r="DN1375" s="274" t="str">
        <f>IFERROR(#REF!-M1375,"")</f>
        <v/>
      </c>
      <c r="DO1375" s="186" t="e">
        <f>IF(#REF!&gt;AQ1375,0,1)</f>
        <v>#REF!</v>
      </c>
      <c r="DP1375" s="186">
        <f t="shared" si="261"/>
        <v>1</v>
      </c>
      <c r="DQ1375" s="186">
        <f t="shared" si="262"/>
        <v>1</v>
      </c>
    </row>
    <row r="1376" spans="1:121" ht="20.25" hidden="1" customHeight="1" x14ac:dyDescent="0.2">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49"/>
        <v/>
      </c>
      <c r="AO1376" s="271" t="str">
        <f t="shared" si="250"/>
        <v/>
      </c>
      <c r="AP1376" s="218"/>
      <c r="AQ1376" s="219"/>
      <c r="AR1376" s="217" t="str">
        <f t="shared" si="251"/>
        <v/>
      </c>
      <c r="AS1376" s="217" t="str">
        <f t="shared" si="252"/>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217"/>
      <c r="CA1376" s="217"/>
      <c r="CB1376" s="217"/>
      <c r="CC1376" s="217"/>
      <c r="CD1376" s="217"/>
      <c r="CE1376" s="217"/>
      <c r="CF1376" s="186"/>
      <c r="CG1376" s="186" t="str">
        <f t="shared" si="253"/>
        <v/>
      </c>
      <c r="CH1376" s="101"/>
      <c r="CI1376" s="101"/>
      <c r="CJ1376" s="101"/>
      <c r="CK1376" s="101"/>
      <c r="CL1376" s="101"/>
      <c r="CM1376" s="101"/>
      <c r="CN1376" s="101"/>
      <c r="CO1376" s="101"/>
      <c r="CP1376" s="220" t="str">
        <f>IFERROR(ROUND((SUM(#REF!)),0),"")</f>
        <v/>
      </c>
      <c r="CQ1376" s="216"/>
      <c r="CR1376" s="222"/>
      <c r="CS1376" s="198"/>
      <c r="CT1376" s="198"/>
      <c r="CU1376" s="198"/>
      <c r="CV1376" s="198"/>
      <c r="CW1376" s="222"/>
      <c r="CX1376" s="272"/>
      <c r="CY1376" s="272"/>
      <c r="CZ1376" s="272"/>
      <c r="DA1376" s="272"/>
      <c r="DB1376" s="272"/>
      <c r="DC1376" s="272"/>
      <c r="DD1376" s="230" t="str">
        <f t="shared" si="254"/>
        <v/>
      </c>
      <c r="DE1376" s="273">
        <f t="shared" si="255"/>
        <v>0</v>
      </c>
      <c r="DF1376" s="14">
        <f t="shared" si="256"/>
        <v>0</v>
      </c>
      <c r="DG1376" s="148" t="str">
        <f t="shared" si="257"/>
        <v/>
      </c>
      <c r="DH1376" s="148" t="str">
        <f t="shared" si="258"/>
        <v/>
      </c>
      <c r="DI1376" s="273" t="str">
        <f t="shared" si="259"/>
        <v/>
      </c>
      <c r="DJ1376" s="264" t="str">
        <f t="shared" si="260"/>
        <v/>
      </c>
      <c r="DK1376" s="195"/>
      <c r="DL1376" s="14" t="str">
        <f>IFERROR(#REF!-AP1376,"")</f>
        <v/>
      </c>
      <c r="DM1376" s="195"/>
      <c r="DN1376" s="274" t="str">
        <f>IFERROR(#REF!-M1376,"")</f>
        <v/>
      </c>
      <c r="DO1376" s="186" t="e">
        <f>IF(#REF!&gt;AQ1376,0,1)</f>
        <v>#REF!</v>
      </c>
      <c r="DP1376" s="186">
        <f t="shared" si="261"/>
        <v>1</v>
      </c>
      <c r="DQ1376" s="186">
        <f t="shared" si="262"/>
        <v>1</v>
      </c>
    </row>
    <row r="1377" spans="1:121" ht="20.25" hidden="1" customHeight="1" x14ac:dyDescent="0.2">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49"/>
        <v/>
      </c>
      <c r="AO1377" s="271" t="str">
        <f t="shared" si="250"/>
        <v/>
      </c>
      <c r="AP1377" s="218"/>
      <c r="AQ1377" s="219"/>
      <c r="AR1377" s="217" t="str">
        <f t="shared" si="251"/>
        <v/>
      </c>
      <c r="AS1377" s="217" t="str">
        <f t="shared" si="252"/>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217"/>
      <c r="CA1377" s="217"/>
      <c r="CB1377" s="217"/>
      <c r="CC1377" s="217"/>
      <c r="CD1377" s="217"/>
      <c r="CE1377" s="217"/>
      <c r="CF1377" s="186"/>
      <c r="CG1377" s="186" t="str">
        <f t="shared" si="253"/>
        <v/>
      </c>
      <c r="CH1377" s="101"/>
      <c r="CI1377" s="101"/>
      <c r="CJ1377" s="101"/>
      <c r="CK1377" s="101"/>
      <c r="CL1377" s="101"/>
      <c r="CM1377" s="101"/>
      <c r="CN1377" s="101"/>
      <c r="CO1377" s="101"/>
      <c r="CP1377" s="220" t="str">
        <f>IFERROR(ROUND((SUM(#REF!)),0),"")</f>
        <v/>
      </c>
      <c r="CQ1377" s="216"/>
      <c r="CR1377" s="222"/>
      <c r="CS1377" s="198"/>
      <c r="CT1377" s="198"/>
      <c r="CU1377" s="198"/>
      <c r="CV1377" s="198"/>
      <c r="CW1377" s="222"/>
      <c r="CX1377" s="272"/>
      <c r="CY1377" s="272"/>
      <c r="CZ1377" s="272"/>
      <c r="DA1377" s="272"/>
      <c r="DB1377" s="272"/>
      <c r="DC1377" s="272"/>
      <c r="DD1377" s="230" t="str">
        <f t="shared" si="254"/>
        <v/>
      </c>
      <c r="DE1377" s="273">
        <f t="shared" si="255"/>
        <v>0</v>
      </c>
      <c r="DF1377" s="14">
        <f t="shared" si="256"/>
        <v>0</v>
      </c>
      <c r="DG1377" s="148" t="str">
        <f t="shared" si="257"/>
        <v/>
      </c>
      <c r="DH1377" s="148" t="str">
        <f t="shared" si="258"/>
        <v/>
      </c>
      <c r="DI1377" s="273" t="str">
        <f t="shared" si="259"/>
        <v/>
      </c>
      <c r="DJ1377" s="264" t="str">
        <f t="shared" si="260"/>
        <v/>
      </c>
      <c r="DK1377" s="195"/>
      <c r="DL1377" s="14" t="str">
        <f>IFERROR(#REF!-AP1377,"")</f>
        <v/>
      </c>
      <c r="DM1377" s="195"/>
      <c r="DN1377" s="274" t="str">
        <f>IFERROR(#REF!-M1377,"")</f>
        <v/>
      </c>
      <c r="DO1377" s="186" t="e">
        <f>IF(#REF!&gt;AQ1377,0,1)</f>
        <v>#REF!</v>
      </c>
      <c r="DP1377" s="186">
        <f t="shared" si="261"/>
        <v>1</v>
      </c>
      <c r="DQ1377" s="186">
        <f t="shared" si="262"/>
        <v>1</v>
      </c>
    </row>
    <row r="1378" spans="1:121" ht="20.25" hidden="1" customHeight="1" x14ac:dyDescent="0.2">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49"/>
        <v/>
      </c>
      <c r="AO1378" s="271" t="str">
        <f t="shared" si="250"/>
        <v/>
      </c>
      <c r="AP1378" s="218"/>
      <c r="AQ1378" s="219"/>
      <c r="AR1378" s="217" t="str">
        <f t="shared" si="251"/>
        <v/>
      </c>
      <c r="AS1378" s="217" t="str">
        <f t="shared" si="252"/>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217"/>
      <c r="CA1378" s="217"/>
      <c r="CB1378" s="217"/>
      <c r="CC1378" s="217"/>
      <c r="CD1378" s="217"/>
      <c r="CE1378" s="217"/>
      <c r="CF1378" s="186"/>
      <c r="CG1378" s="186" t="str">
        <f t="shared" si="253"/>
        <v/>
      </c>
      <c r="CH1378" s="101"/>
      <c r="CI1378" s="101"/>
      <c r="CJ1378" s="101"/>
      <c r="CK1378" s="101"/>
      <c r="CL1378" s="101"/>
      <c r="CM1378" s="101"/>
      <c r="CN1378" s="101"/>
      <c r="CO1378" s="101"/>
      <c r="CP1378" s="220" t="str">
        <f>IFERROR(ROUND((SUM(#REF!)),0),"")</f>
        <v/>
      </c>
      <c r="CQ1378" s="216"/>
      <c r="CR1378" s="222"/>
      <c r="CS1378" s="198"/>
      <c r="CT1378" s="198"/>
      <c r="CU1378" s="198"/>
      <c r="CV1378" s="198"/>
      <c r="CW1378" s="222"/>
      <c r="CX1378" s="272"/>
      <c r="CY1378" s="272"/>
      <c r="CZ1378" s="272"/>
      <c r="DA1378" s="272"/>
      <c r="DB1378" s="272"/>
      <c r="DC1378" s="272"/>
      <c r="DD1378" s="230" t="str">
        <f t="shared" si="254"/>
        <v/>
      </c>
      <c r="DE1378" s="273">
        <f t="shared" si="255"/>
        <v>0</v>
      </c>
      <c r="DF1378" s="14">
        <f t="shared" si="256"/>
        <v>0</v>
      </c>
      <c r="DG1378" s="148" t="str">
        <f t="shared" si="257"/>
        <v/>
      </c>
      <c r="DH1378" s="148" t="str">
        <f t="shared" si="258"/>
        <v/>
      </c>
      <c r="DI1378" s="273" t="str">
        <f t="shared" si="259"/>
        <v/>
      </c>
      <c r="DJ1378" s="264" t="str">
        <f t="shared" si="260"/>
        <v/>
      </c>
      <c r="DK1378" s="195"/>
      <c r="DL1378" s="14" t="str">
        <f>IFERROR(#REF!-AP1378,"")</f>
        <v/>
      </c>
      <c r="DM1378" s="195"/>
      <c r="DN1378" s="274" t="str">
        <f>IFERROR(#REF!-M1378,"")</f>
        <v/>
      </c>
      <c r="DO1378" s="186" t="e">
        <f>IF(#REF!&gt;AQ1378,0,1)</f>
        <v>#REF!</v>
      </c>
      <c r="DP1378" s="186">
        <f t="shared" si="261"/>
        <v>1</v>
      </c>
      <c r="DQ1378" s="186">
        <f t="shared" si="262"/>
        <v>1</v>
      </c>
    </row>
    <row r="1379" spans="1:121" ht="20.25" hidden="1" customHeight="1" x14ac:dyDescent="0.2">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49"/>
        <v/>
      </c>
      <c r="AO1379" s="271" t="str">
        <f t="shared" si="250"/>
        <v/>
      </c>
      <c r="AP1379" s="218"/>
      <c r="AQ1379" s="219"/>
      <c r="AR1379" s="217" t="str">
        <f t="shared" si="251"/>
        <v/>
      </c>
      <c r="AS1379" s="217" t="str">
        <f t="shared" si="252"/>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217"/>
      <c r="CA1379" s="217"/>
      <c r="CB1379" s="217"/>
      <c r="CC1379" s="217"/>
      <c r="CD1379" s="217"/>
      <c r="CE1379" s="217"/>
      <c r="CF1379" s="186"/>
      <c r="CG1379" s="186" t="str">
        <f t="shared" si="253"/>
        <v/>
      </c>
      <c r="CH1379" s="101"/>
      <c r="CI1379" s="101"/>
      <c r="CJ1379" s="101"/>
      <c r="CK1379" s="101"/>
      <c r="CL1379" s="101"/>
      <c r="CM1379" s="101"/>
      <c r="CN1379" s="101"/>
      <c r="CO1379" s="101"/>
      <c r="CP1379" s="220" t="str">
        <f>IFERROR(ROUND((SUM(#REF!)),0),"")</f>
        <v/>
      </c>
      <c r="CQ1379" s="216"/>
      <c r="CR1379" s="222"/>
      <c r="CS1379" s="198"/>
      <c r="CT1379" s="198"/>
      <c r="CU1379" s="198"/>
      <c r="CV1379" s="198"/>
      <c r="CW1379" s="222"/>
      <c r="CX1379" s="272"/>
      <c r="CY1379" s="272"/>
      <c r="CZ1379" s="272"/>
      <c r="DA1379" s="272"/>
      <c r="DB1379" s="272"/>
      <c r="DC1379" s="272"/>
      <c r="DD1379" s="230" t="str">
        <f t="shared" si="254"/>
        <v/>
      </c>
      <c r="DE1379" s="273">
        <f t="shared" si="255"/>
        <v>0</v>
      </c>
      <c r="DF1379" s="14">
        <f t="shared" si="256"/>
        <v>0</v>
      </c>
      <c r="DG1379" s="148" t="str">
        <f t="shared" si="257"/>
        <v/>
      </c>
      <c r="DH1379" s="148" t="str">
        <f t="shared" si="258"/>
        <v/>
      </c>
      <c r="DI1379" s="273" t="str">
        <f t="shared" si="259"/>
        <v/>
      </c>
      <c r="DJ1379" s="264" t="str">
        <f t="shared" si="260"/>
        <v/>
      </c>
      <c r="DK1379" s="195"/>
      <c r="DL1379" s="14" t="str">
        <f>IFERROR(#REF!-AP1379,"")</f>
        <v/>
      </c>
      <c r="DM1379" s="195"/>
      <c r="DN1379" s="274" t="str">
        <f>IFERROR(#REF!-M1379,"")</f>
        <v/>
      </c>
      <c r="DO1379" s="186" t="e">
        <f>IF(#REF!&gt;AQ1379,0,1)</f>
        <v>#REF!</v>
      </c>
      <c r="DP1379" s="186">
        <f t="shared" si="261"/>
        <v>1</v>
      </c>
      <c r="DQ1379" s="186">
        <f t="shared" si="262"/>
        <v>1</v>
      </c>
    </row>
    <row r="1380" spans="1:121" ht="20.25" hidden="1" customHeight="1" x14ac:dyDescent="0.2">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49"/>
        <v/>
      </c>
      <c r="AO1380" s="271" t="str">
        <f t="shared" si="250"/>
        <v/>
      </c>
      <c r="AP1380" s="218"/>
      <c r="AQ1380" s="219"/>
      <c r="AR1380" s="217" t="str">
        <f t="shared" si="251"/>
        <v/>
      </c>
      <c r="AS1380" s="217" t="str">
        <f t="shared" si="252"/>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217"/>
      <c r="CA1380" s="217"/>
      <c r="CB1380" s="217"/>
      <c r="CC1380" s="217"/>
      <c r="CD1380" s="217"/>
      <c r="CE1380" s="217"/>
      <c r="CF1380" s="186"/>
      <c r="CG1380" s="186" t="str">
        <f t="shared" si="253"/>
        <v/>
      </c>
      <c r="CH1380" s="101"/>
      <c r="CI1380" s="101"/>
      <c r="CJ1380" s="101"/>
      <c r="CK1380" s="101"/>
      <c r="CL1380" s="101"/>
      <c r="CM1380" s="101"/>
      <c r="CN1380" s="101"/>
      <c r="CO1380" s="101"/>
      <c r="CP1380" s="220" t="str">
        <f>IFERROR(ROUND((SUM(#REF!)),0),"")</f>
        <v/>
      </c>
      <c r="CQ1380" s="216"/>
      <c r="CR1380" s="222"/>
      <c r="CS1380" s="198"/>
      <c r="CT1380" s="198"/>
      <c r="CU1380" s="198"/>
      <c r="CV1380" s="198"/>
      <c r="CW1380" s="222"/>
      <c r="CX1380" s="272"/>
      <c r="CY1380" s="272"/>
      <c r="CZ1380" s="272"/>
      <c r="DA1380" s="272"/>
      <c r="DB1380" s="272"/>
      <c r="DC1380" s="272"/>
      <c r="DD1380" s="230" t="str">
        <f t="shared" si="254"/>
        <v/>
      </c>
      <c r="DE1380" s="273">
        <f t="shared" si="255"/>
        <v>0</v>
      </c>
      <c r="DF1380" s="14">
        <f t="shared" si="256"/>
        <v>0</v>
      </c>
      <c r="DG1380" s="148" t="str">
        <f t="shared" si="257"/>
        <v/>
      </c>
      <c r="DH1380" s="148" t="str">
        <f t="shared" si="258"/>
        <v/>
      </c>
      <c r="DI1380" s="273" t="str">
        <f t="shared" si="259"/>
        <v/>
      </c>
      <c r="DJ1380" s="264" t="str">
        <f t="shared" si="260"/>
        <v/>
      </c>
      <c r="DK1380" s="195"/>
      <c r="DL1380" s="14" t="str">
        <f>IFERROR(#REF!-AP1380,"")</f>
        <v/>
      </c>
      <c r="DM1380" s="195"/>
      <c r="DN1380" s="274" t="str">
        <f>IFERROR(#REF!-M1380,"")</f>
        <v/>
      </c>
      <c r="DO1380" s="186" t="e">
        <f>IF(#REF!&gt;AQ1380,0,1)</f>
        <v>#REF!</v>
      </c>
      <c r="DP1380" s="186">
        <f t="shared" si="261"/>
        <v>1</v>
      </c>
      <c r="DQ1380" s="186">
        <f t="shared" si="262"/>
        <v>1</v>
      </c>
    </row>
    <row r="1381" spans="1:121" ht="20.25" hidden="1" customHeight="1" x14ac:dyDescent="0.2">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49"/>
        <v/>
      </c>
      <c r="AO1381" s="271" t="str">
        <f t="shared" si="250"/>
        <v/>
      </c>
      <c r="AP1381" s="218"/>
      <c r="AQ1381" s="219"/>
      <c r="AR1381" s="217" t="str">
        <f t="shared" si="251"/>
        <v/>
      </c>
      <c r="AS1381" s="217" t="str">
        <f t="shared" si="252"/>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217"/>
      <c r="CA1381" s="217"/>
      <c r="CB1381" s="217"/>
      <c r="CC1381" s="217"/>
      <c r="CD1381" s="217"/>
      <c r="CE1381" s="217"/>
      <c r="CF1381" s="186"/>
      <c r="CG1381" s="186" t="str">
        <f t="shared" si="253"/>
        <v/>
      </c>
      <c r="CH1381" s="101"/>
      <c r="CI1381" s="101"/>
      <c r="CJ1381" s="101"/>
      <c r="CK1381" s="101"/>
      <c r="CL1381" s="101"/>
      <c r="CM1381" s="101"/>
      <c r="CN1381" s="101"/>
      <c r="CO1381" s="101"/>
      <c r="CP1381" s="220" t="str">
        <f>IFERROR(ROUND((SUM(#REF!)),0),"")</f>
        <v/>
      </c>
      <c r="CQ1381" s="216"/>
      <c r="CR1381" s="222"/>
      <c r="CS1381" s="198"/>
      <c r="CT1381" s="198"/>
      <c r="CU1381" s="198"/>
      <c r="CV1381" s="198"/>
      <c r="CW1381" s="222"/>
      <c r="CX1381" s="272"/>
      <c r="CY1381" s="272"/>
      <c r="CZ1381" s="272"/>
      <c r="DA1381" s="272"/>
      <c r="DB1381" s="272"/>
      <c r="DC1381" s="272"/>
      <c r="DD1381" s="230" t="str">
        <f t="shared" si="254"/>
        <v/>
      </c>
      <c r="DE1381" s="273">
        <f t="shared" si="255"/>
        <v>0</v>
      </c>
      <c r="DF1381" s="14">
        <f t="shared" si="256"/>
        <v>0</v>
      </c>
      <c r="DG1381" s="148" t="str">
        <f t="shared" si="257"/>
        <v/>
      </c>
      <c r="DH1381" s="148" t="str">
        <f t="shared" si="258"/>
        <v/>
      </c>
      <c r="DI1381" s="273" t="str">
        <f t="shared" si="259"/>
        <v/>
      </c>
      <c r="DJ1381" s="264" t="str">
        <f t="shared" si="260"/>
        <v/>
      </c>
      <c r="DK1381" s="195"/>
      <c r="DL1381" s="14" t="str">
        <f>IFERROR(#REF!-AP1381,"")</f>
        <v/>
      </c>
      <c r="DM1381" s="195"/>
      <c r="DN1381" s="274" t="str">
        <f>IFERROR(#REF!-M1381,"")</f>
        <v/>
      </c>
      <c r="DO1381" s="186" t="e">
        <f>IF(#REF!&gt;AQ1381,0,1)</f>
        <v>#REF!</v>
      </c>
      <c r="DP1381" s="186">
        <f t="shared" si="261"/>
        <v>1</v>
      </c>
      <c r="DQ1381" s="186">
        <f t="shared" si="262"/>
        <v>1</v>
      </c>
    </row>
    <row r="1382" spans="1:121" ht="20.25" hidden="1" customHeight="1" x14ac:dyDescent="0.2">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49"/>
        <v/>
      </c>
      <c r="AO1382" s="271" t="str">
        <f t="shared" si="250"/>
        <v/>
      </c>
      <c r="AP1382" s="218"/>
      <c r="AQ1382" s="219"/>
      <c r="AR1382" s="217" t="str">
        <f t="shared" si="251"/>
        <v/>
      </c>
      <c r="AS1382" s="217" t="str">
        <f t="shared" si="252"/>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217"/>
      <c r="CA1382" s="217"/>
      <c r="CB1382" s="217"/>
      <c r="CC1382" s="217"/>
      <c r="CD1382" s="217"/>
      <c r="CE1382" s="217"/>
      <c r="CF1382" s="186"/>
      <c r="CG1382" s="186" t="str">
        <f t="shared" si="253"/>
        <v/>
      </c>
      <c r="CH1382" s="101"/>
      <c r="CI1382" s="101"/>
      <c r="CJ1382" s="101"/>
      <c r="CK1382" s="101"/>
      <c r="CL1382" s="101"/>
      <c r="CM1382" s="101"/>
      <c r="CN1382" s="101"/>
      <c r="CO1382" s="101"/>
      <c r="CP1382" s="220" t="str">
        <f>IFERROR(ROUND((SUM(#REF!)),0),"")</f>
        <v/>
      </c>
      <c r="CQ1382" s="216"/>
      <c r="CR1382" s="222"/>
      <c r="CS1382" s="198"/>
      <c r="CT1382" s="198"/>
      <c r="CU1382" s="198"/>
      <c r="CV1382" s="198"/>
      <c r="CW1382" s="222"/>
      <c r="CX1382" s="272"/>
      <c r="CY1382" s="272"/>
      <c r="CZ1382" s="272"/>
      <c r="DA1382" s="272"/>
      <c r="DB1382" s="272"/>
      <c r="DC1382" s="272"/>
      <c r="DD1382" s="230" t="str">
        <f t="shared" si="254"/>
        <v/>
      </c>
      <c r="DE1382" s="273">
        <f t="shared" si="255"/>
        <v>0</v>
      </c>
      <c r="DF1382" s="14">
        <f t="shared" si="256"/>
        <v>0</v>
      </c>
      <c r="DG1382" s="148" t="str">
        <f t="shared" si="257"/>
        <v/>
      </c>
      <c r="DH1382" s="148" t="str">
        <f t="shared" si="258"/>
        <v/>
      </c>
      <c r="DI1382" s="273" t="str">
        <f t="shared" si="259"/>
        <v/>
      </c>
      <c r="DJ1382" s="264" t="str">
        <f t="shared" si="260"/>
        <v/>
      </c>
      <c r="DK1382" s="195"/>
      <c r="DL1382" s="14" t="str">
        <f>IFERROR(#REF!-AP1382,"")</f>
        <v/>
      </c>
      <c r="DM1382" s="195"/>
      <c r="DN1382" s="274" t="str">
        <f>IFERROR(#REF!-M1382,"")</f>
        <v/>
      </c>
      <c r="DO1382" s="186" t="e">
        <f>IF(#REF!&gt;AQ1382,0,1)</f>
        <v>#REF!</v>
      </c>
      <c r="DP1382" s="186">
        <f t="shared" si="261"/>
        <v>1</v>
      </c>
      <c r="DQ1382" s="186">
        <f t="shared" si="262"/>
        <v>1</v>
      </c>
    </row>
    <row r="1383" spans="1:121" ht="20.25" hidden="1" customHeight="1" x14ac:dyDescent="0.2">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49"/>
        <v/>
      </c>
      <c r="AO1383" s="271" t="str">
        <f t="shared" si="250"/>
        <v/>
      </c>
      <c r="AP1383" s="218"/>
      <c r="AQ1383" s="219"/>
      <c r="AR1383" s="217" t="str">
        <f t="shared" si="251"/>
        <v/>
      </c>
      <c r="AS1383" s="217" t="str">
        <f t="shared" si="252"/>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217"/>
      <c r="CA1383" s="217"/>
      <c r="CB1383" s="217"/>
      <c r="CC1383" s="217"/>
      <c r="CD1383" s="217"/>
      <c r="CE1383" s="217"/>
      <c r="CF1383" s="186"/>
      <c r="CG1383" s="186" t="str">
        <f t="shared" si="253"/>
        <v/>
      </c>
      <c r="CH1383" s="101"/>
      <c r="CI1383" s="101"/>
      <c r="CJ1383" s="101"/>
      <c r="CK1383" s="101"/>
      <c r="CL1383" s="101"/>
      <c r="CM1383" s="101"/>
      <c r="CN1383" s="101"/>
      <c r="CO1383" s="101"/>
      <c r="CP1383" s="220" t="str">
        <f>IFERROR(ROUND((SUM(#REF!)),0),"")</f>
        <v/>
      </c>
      <c r="CQ1383" s="216"/>
      <c r="CR1383" s="222"/>
      <c r="CS1383" s="198"/>
      <c r="CT1383" s="198"/>
      <c r="CU1383" s="198"/>
      <c r="CV1383" s="198"/>
      <c r="CW1383" s="222"/>
      <c r="CX1383" s="272"/>
      <c r="CY1383" s="272"/>
      <c r="CZ1383" s="272"/>
      <c r="DA1383" s="272"/>
      <c r="DB1383" s="272"/>
      <c r="DC1383" s="272"/>
      <c r="DD1383" s="230" t="str">
        <f t="shared" si="254"/>
        <v/>
      </c>
      <c r="DE1383" s="273">
        <f t="shared" si="255"/>
        <v>0</v>
      </c>
      <c r="DF1383" s="14">
        <f t="shared" si="256"/>
        <v>0</v>
      </c>
      <c r="DG1383" s="148" t="str">
        <f t="shared" si="257"/>
        <v/>
      </c>
      <c r="DH1383" s="148" t="str">
        <f t="shared" si="258"/>
        <v/>
      </c>
      <c r="DI1383" s="273" t="str">
        <f t="shared" si="259"/>
        <v/>
      </c>
      <c r="DJ1383" s="264" t="str">
        <f t="shared" si="260"/>
        <v/>
      </c>
      <c r="DK1383" s="195"/>
      <c r="DL1383" s="14" t="str">
        <f>IFERROR(#REF!-AP1383,"")</f>
        <v/>
      </c>
      <c r="DM1383" s="195"/>
      <c r="DN1383" s="274" t="str">
        <f>IFERROR(#REF!-M1383,"")</f>
        <v/>
      </c>
      <c r="DO1383" s="186" t="e">
        <f>IF(#REF!&gt;AQ1383,0,1)</f>
        <v>#REF!</v>
      </c>
      <c r="DP1383" s="186">
        <f t="shared" si="261"/>
        <v>1</v>
      </c>
      <c r="DQ1383" s="186">
        <f t="shared" si="262"/>
        <v>1</v>
      </c>
    </row>
    <row r="1384" spans="1:121" ht="20.25" hidden="1" customHeight="1" x14ac:dyDescent="0.2">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49"/>
        <v/>
      </c>
      <c r="AO1384" s="271" t="str">
        <f t="shared" si="250"/>
        <v/>
      </c>
      <c r="AP1384" s="218"/>
      <c r="AQ1384" s="219"/>
      <c r="AR1384" s="217" t="str">
        <f t="shared" si="251"/>
        <v/>
      </c>
      <c r="AS1384" s="217" t="str">
        <f t="shared" si="252"/>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217"/>
      <c r="CA1384" s="217"/>
      <c r="CB1384" s="217"/>
      <c r="CC1384" s="217"/>
      <c r="CD1384" s="217"/>
      <c r="CE1384" s="217"/>
      <c r="CF1384" s="186"/>
      <c r="CG1384" s="186" t="str">
        <f t="shared" si="253"/>
        <v/>
      </c>
      <c r="CH1384" s="101"/>
      <c r="CI1384" s="101"/>
      <c r="CJ1384" s="101"/>
      <c r="CK1384" s="101"/>
      <c r="CL1384" s="101"/>
      <c r="CM1384" s="101"/>
      <c r="CN1384" s="101"/>
      <c r="CO1384" s="101"/>
      <c r="CP1384" s="220" t="str">
        <f>IFERROR(ROUND((SUM(#REF!)),0),"")</f>
        <v/>
      </c>
      <c r="CQ1384" s="216"/>
      <c r="CR1384" s="222"/>
      <c r="CS1384" s="198"/>
      <c r="CT1384" s="198"/>
      <c r="CU1384" s="198"/>
      <c r="CV1384" s="198"/>
      <c r="CW1384" s="222"/>
      <c r="CX1384" s="272"/>
      <c r="CY1384" s="272"/>
      <c r="CZ1384" s="272"/>
      <c r="DA1384" s="272"/>
      <c r="DB1384" s="272"/>
      <c r="DC1384" s="272"/>
      <c r="DD1384" s="230" t="str">
        <f t="shared" si="254"/>
        <v/>
      </c>
      <c r="DE1384" s="273">
        <f t="shared" si="255"/>
        <v>0</v>
      </c>
      <c r="DF1384" s="14">
        <f t="shared" si="256"/>
        <v>0</v>
      </c>
      <c r="DG1384" s="148" t="str">
        <f t="shared" si="257"/>
        <v/>
      </c>
      <c r="DH1384" s="148" t="str">
        <f t="shared" si="258"/>
        <v/>
      </c>
      <c r="DI1384" s="273" t="str">
        <f t="shared" si="259"/>
        <v/>
      </c>
      <c r="DJ1384" s="264" t="str">
        <f t="shared" si="260"/>
        <v/>
      </c>
      <c r="DK1384" s="195"/>
      <c r="DL1384" s="14" t="str">
        <f>IFERROR(#REF!-AP1384,"")</f>
        <v/>
      </c>
      <c r="DM1384" s="195"/>
      <c r="DN1384" s="274" t="str">
        <f>IFERROR(#REF!-M1384,"")</f>
        <v/>
      </c>
      <c r="DO1384" s="186" t="e">
        <f>IF(#REF!&gt;AQ1384,0,1)</f>
        <v>#REF!</v>
      </c>
      <c r="DP1384" s="186">
        <f t="shared" si="261"/>
        <v>1</v>
      </c>
      <c r="DQ1384" s="186">
        <f t="shared" si="262"/>
        <v>1</v>
      </c>
    </row>
    <row r="1385" spans="1:121" ht="20.25" hidden="1" customHeight="1" x14ac:dyDescent="0.2">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49"/>
        <v/>
      </c>
      <c r="AO1385" s="271" t="str">
        <f t="shared" si="250"/>
        <v/>
      </c>
      <c r="AP1385" s="218"/>
      <c r="AQ1385" s="219"/>
      <c r="AR1385" s="217" t="str">
        <f t="shared" si="251"/>
        <v/>
      </c>
      <c r="AS1385" s="217" t="str">
        <f t="shared" si="252"/>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217"/>
      <c r="CA1385" s="217"/>
      <c r="CB1385" s="217"/>
      <c r="CC1385" s="217"/>
      <c r="CD1385" s="217"/>
      <c r="CE1385" s="217"/>
      <c r="CF1385" s="186"/>
      <c r="CG1385" s="186" t="str">
        <f t="shared" si="253"/>
        <v/>
      </c>
      <c r="CH1385" s="101"/>
      <c r="CI1385" s="101"/>
      <c r="CJ1385" s="101"/>
      <c r="CK1385" s="101"/>
      <c r="CL1385" s="101"/>
      <c r="CM1385" s="101"/>
      <c r="CN1385" s="101"/>
      <c r="CO1385" s="101"/>
      <c r="CP1385" s="220" t="str">
        <f>IFERROR(ROUND((SUM(#REF!)),0),"")</f>
        <v/>
      </c>
      <c r="CQ1385" s="216"/>
      <c r="CR1385" s="222"/>
      <c r="CS1385" s="198"/>
      <c r="CT1385" s="198"/>
      <c r="CU1385" s="198"/>
      <c r="CV1385" s="198"/>
      <c r="CW1385" s="222"/>
      <c r="CX1385" s="272"/>
      <c r="CY1385" s="272"/>
      <c r="CZ1385" s="272"/>
      <c r="DA1385" s="272"/>
      <c r="DB1385" s="272"/>
      <c r="DC1385" s="272"/>
      <c r="DD1385" s="230" t="str">
        <f t="shared" si="254"/>
        <v/>
      </c>
      <c r="DE1385" s="273">
        <f t="shared" si="255"/>
        <v>0</v>
      </c>
      <c r="DF1385" s="14">
        <f t="shared" si="256"/>
        <v>0</v>
      </c>
      <c r="DG1385" s="148" t="str">
        <f t="shared" si="257"/>
        <v/>
      </c>
      <c r="DH1385" s="148" t="str">
        <f t="shared" si="258"/>
        <v/>
      </c>
      <c r="DI1385" s="273" t="str">
        <f t="shared" si="259"/>
        <v/>
      </c>
      <c r="DJ1385" s="264" t="str">
        <f t="shared" si="260"/>
        <v/>
      </c>
      <c r="DK1385" s="195"/>
      <c r="DL1385" s="14" t="str">
        <f>IFERROR(#REF!-AP1385,"")</f>
        <v/>
      </c>
      <c r="DM1385" s="195"/>
      <c r="DN1385" s="274" t="str">
        <f>IFERROR(#REF!-M1385,"")</f>
        <v/>
      </c>
      <c r="DO1385" s="186" t="e">
        <f>IF(#REF!&gt;AQ1385,0,1)</f>
        <v>#REF!</v>
      </c>
      <c r="DP1385" s="186">
        <f t="shared" si="261"/>
        <v>1</v>
      </c>
      <c r="DQ1385" s="186">
        <f t="shared" si="262"/>
        <v>1</v>
      </c>
    </row>
    <row r="1386" spans="1:121" ht="20.25" hidden="1" customHeight="1" x14ac:dyDescent="0.2">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49"/>
        <v/>
      </c>
      <c r="AO1386" s="271" t="str">
        <f t="shared" si="250"/>
        <v/>
      </c>
      <c r="AP1386" s="218"/>
      <c r="AQ1386" s="219"/>
      <c r="AR1386" s="217" t="str">
        <f t="shared" si="251"/>
        <v/>
      </c>
      <c r="AS1386" s="217" t="str">
        <f t="shared" si="252"/>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217"/>
      <c r="CA1386" s="217"/>
      <c r="CB1386" s="217"/>
      <c r="CC1386" s="217"/>
      <c r="CD1386" s="217"/>
      <c r="CE1386" s="217"/>
      <c r="CF1386" s="186"/>
      <c r="CG1386" s="186" t="str">
        <f t="shared" si="253"/>
        <v/>
      </c>
      <c r="CH1386" s="101"/>
      <c r="CI1386" s="101"/>
      <c r="CJ1386" s="101"/>
      <c r="CK1386" s="101"/>
      <c r="CL1386" s="101"/>
      <c r="CM1386" s="101"/>
      <c r="CN1386" s="101"/>
      <c r="CO1386" s="101"/>
      <c r="CP1386" s="220" t="str">
        <f>IFERROR(ROUND((SUM(#REF!)),0),"")</f>
        <v/>
      </c>
      <c r="CQ1386" s="216"/>
      <c r="CR1386" s="222"/>
      <c r="CS1386" s="198"/>
      <c r="CT1386" s="198"/>
      <c r="CU1386" s="198"/>
      <c r="CV1386" s="198"/>
      <c r="CW1386" s="222"/>
      <c r="CX1386" s="272"/>
      <c r="CY1386" s="272"/>
      <c r="CZ1386" s="272"/>
      <c r="DA1386" s="272"/>
      <c r="DB1386" s="272"/>
      <c r="DC1386" s="272"/>
      <c r="DD1386" s="230" t="str">
        <f t="shared" si="254"/>
        <v/>
      </c>
      <c r="DE1386" s="273">
        <f t="shared" si="255"/>
        <v>0</v>
      </c>
      <c r="DF1386" s="14">
        <f t="shared" si="256"/>
        <v>0</v>
      </c>
      <c r="DG1386" s="148" t="str">
        <f t="shared" si="257"/>
        <v/>
      </c>
      <c r="DH1386" s="148" t="str">
        <f t="shared" si="258"/>
        <v/>
      </c>
      <c r="DI1386" s="273" t="str">
        <f t="shared" si="259"/>
        <v/>
      </c>
      <c r="DJ1386" s="264" t="str">
        <f t="shared" si="260"/>
        <v/>
      </c>
      <c r="DK1386" s="195"/>
      <c r="DL1386" s="14" t="str">
        <f>IFERROR(#REF!-AP1386,"")</f>
        <v/>
      </c>
      <c r="DM1386" s="195"/>
      <c r="DN1386" s="274" t="str">
        <f>IFERROR(#REF!-M1386,"")</f>
        <v/>
      </c>
      <c r="DO1386" s="186" t="e">
        <f>IF(#REF!&gt;AQ1386,0,1)</f>
        <v>#REF!</v>
      </c>
      <c r="DP1386" s="186">
        <f t="shared" si="261"/>
        <v>1</v>
      </c>
      <c r="DQ1386" s="186">
        <f t="shared" si="262"/>
        <v>1</v>
      </c>
    </row>
    <row r="1387" spans="1:121" ht="20.25" hidden="1" customHeight="1" x14ac:dyDescent="0.2">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49"/>
        <v/>
      </c>
      <c r="AO1387" s="271" t="str">
        <f t="shared" si="250"/>
        <v/>
      </c>
      <c r="AP1387" s="218"/>
      <c r="AQ1387" s="219"/>
      <c r="AR1387" s="217" t="str">
        <f t="shared" si="251"/>
        <v/>
      </c>
      <c r="AS1387" s="217" t="str">
        <f t="shared" si="252"/>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217"/>
      <c r="CA1387" s="217"/>
      <c r="CB1387" s="217"/>
      <c r="CC1387" s="217"/>
      <c r="CD1387" s="217"/>
      <c r="CE1387" s="217"/>
      <c r="CF1387" s="186"/>
      <c r="CG1387" s="186" t="str">
        <f t="shared" si="253"/>
        <v/>
      </c>
      <c r="CH1387" s="101"/>
      <c r="CI1387" s="101"/>
      <c r="CJ1387" s="101"/>
      <c r="CK1387" s="101"/>
      <c r="CL1387" s="101"/>
      <c r="CM1387" s="101"/>
      <c r="CN1387" s="101"/>
      <c r="CO1387" s="101"/>
      <c r="CP1387" s="220" t="str">
        <f>IFERROR(ROUND((SUM(#REF!)),0),"")</f>
        <v/>
      </c>
      <c r="CQ1387" s="216"/>
      <c r="CR1387" s="222"/>
      <c r="CS1387" s="198"/>
      <c r="CT1387" s="198"/>
      <c r="CU1387" s="198"/>
      <c r="CV1387" s="198"/>
      <c r="CW1387" s="222"/>
      <c r="CX1387" s="272"/>
      <c r="CY1387" s="272"/>
      <c r="CZ1387" s="272"/>
      <c r="DA1387" s="272"/>
      <c r="DB1387" s="272"/>
      <c r="DC1387" s="272"/>
      <c r="DD1387" s="230" t="str">
        <f t="shared" si="254"/>
        <v/>
      </c>
      <c r="DE1387" s="273">
        <f t="shared" si="255"/>
        <v>0</v>
      </c>
      <c r="DF1387" s="14">
        <f t="shared" si="256"/>
        <v>0</v>
      </c>
      <c r="DG1387" s="148" t="str">
        <f t="shared" si="257"/>
        <v/>
      </c>
      <c r="DH1387" s="148" t="str">
        <f t="shared" si="258"/>
        <v/>
      </c>
      <c r="DI1387" s="273" t="str">
        <f t="shared" si="259"/>
        <v/>
      </c>
      <c r="DJ1387" s="264" t="str">
        <f t="shared" si="260"/>
        <v/>
      </c>
      <c r="DK1387" s="195"/>
      <c r="DL1387" s="14" t="str">
        <f>IFERROR(#REF!-AP1387,"")</f>
        <v/>
      </c>
      <c r="DM1387" s="195"/>
      <c r="DN1387" s="274" t="str">
        <f>IFERROR(#REF!-M1387,"")</f>
        <v/>
      </c>
      <c r="DO1387" s="186" t="e">
        <f>IF(#REF!&gt;AQ1387,0,1)</f>
        <v>#REF!</v>
      </c>
      <c r="DP1387" s="186">
        <f t="shared" si="261"/>
        <v>1</v>
      </c>
      <c r="DQ1387" s="186">
        <f t="shared" si="262"/>
        <v>1</v>
      </c>
    </row>
    <row r="1388" spans="1:121" ht="20.25" hidden="1" customHeight="1" x14ac:dyDescent="0.2">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49"/>
        <v/>
      </c>
      <c r="AO1388" s="271" t="str">
        <f t="shared" si="250"/>
        <v/>
      </c>
      <c r="AP1388" s="218"/>
      <c r="AQ1388" s="219"/>
      <c r="AR1388" s="217" t="str">
        <f t="shared" si="251"/>
        <v/>
      </c>
      <c r="AS1388" s="217" t="str">
        <f t="shared" si="252"/>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217"/>
      <c r="CA1388" s="217"/>
      <c r="CB1388" s="217"/>
      <c r="CC1388" s="217"/>
      <c r="CD1388" s="217"/>
      <c r="CE1388" s="217"/>
      <c r="CF1388" s="186"/>
      <c r="CG1388" s="186" t="str">
        <f t="shared" si="253"/>
        <v/>
      </c>
      <c r="CH1388" s="101"/>
      <c r="CI1388" s="101"/>
      <c r="CJ1388" s="101"/>
      <c r="CK1388" s="101"/>
      <c r="CL1388" s="101"/>
      <c r="CM1388" s="101"/>
      <c r="CN1388" s="101"/>
      <c r="CO1388" s="101"/>
      <c r="CP1388" s="220" t="str">
        <f>IFERROR(ROUND((SUM(#REF!)),0),"")</f>
        <v/>
      </c>
      <c r="CQ1388" s="216"/>
      <c r="CR1388" s="222"/>
      <c r="CS1388" s="198"/>
      <c r="CT1388" s="198"/>
      <c r="CU1388" s="198"/>
      <c r="CV1388" s="198"/>
      <c r="CW1388" s="222"/>
      <c r="CX1388" s="272"/>
      <c r="CY1388" s="272"/>
      <c r="CZ1388" s="272"/>
      <c r="DA1388" s="272"/>
      <c r="DB1388" s="272"/>
      <c r="DC1388" s="272"/>
      <c r="DD1388" s="230" t="str">
        <f t="shared" si="254"/>
        <v/>
      </c>
      <c r="DE1388" s="273">
        <f t="shared" si="255"/>
        <v>0</v>
      </c>
      <c r="DF1388" s="14">
        <f t="shared" si="256"/>
        <v>0</v>
      </c>
      <c r="DG1388" s="148" t="str">
        <f t="shared" si="257"/>
        <v/>
      </c>
      <c r="DH1388" s="148" t="str">
        <f t="shared" si="258"/>
        <v/>
      </c>
      <c r="DI1388" s="273" t="str">
        <f t="shared" si="259"/>
        <v/>
      </c>
      <c r="DJ1388" s="264" t="str">
        <f t="shared" si="260"/>
        <v/>
      </c>
      <c r="DK1388" s="195"/>
      <c r="DL1388" s="14" t="str">
        <f>IFERROR(#REF!-AP1388,"")</f>
        <v/>
      </c>
      <c r="DM1388" s="195"/>
      <c r="DN1388" s="274" t="str">
        <f>IFERROR(#REF!-M1388,"")</f>
        <v/>
      </c>
      <c r="DO1388" s="186" t="e">
        <f>IF(#REF!&gt;AQ1388,0,1)</f>
        <v>#REF!</v>
      </c>
      <c r="DP1388" s="186">
        <f t="shared" si="261"/>
        <v>1</v>
      </c>
      <c r="DQ1388" s="186">
        <f t="shared" si="262"/>
        <v>1</v>
      </c>
    </row>
    <row r="1389" spans="1:121" ht="20.25" hidden="1" customHeight="1" x14ac:dyDescent="0.2">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49"/>
        <v/>
      </c>
      <c r="AO1389" s="271" t="str">
        <f t="shared" si="250"/>
        <v/>
      </c>
      <c r="AP1389" s="218"/>
      <c r="AQ1389" s="219"/>
      <c r="AR1389" s="217" t="str">
        <f t="shared" si="251"/>
        <v/>
      </c>
      <c r="AS1389" s="217" t="str">
        <f t="shared" si="252"/>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217"/>
      <c r="CA1389" s="217"/>
      <c r="CB1389" s="217"/>
      <c r="CC1389" s="217"/>
      <c r="CD1389" s="217"/>
      <c r="CE1389" s="217"/>
      <c r="CF1389" s="186"/>
      <c r="CG1389" s="186" t="str">
        <f t="shared" si="253"/>
        <v/>
      </c>
      <c r="CH1389" s="101"/>
      <c r="CI1389" s="101"/>
      <c r="CJ1389" s="101"/>
      <c r="CK1389" s="101"/>
      <c r="CL1389" s="101"/>
      <c r="CM1389" s="101"/>
      <c r="CN1389" s="101"/>
      <c r="CO1389" s="101"/>
      <c r="CP1389" s="220" t="str">
        <f>IFERROR(ROUND((SUM(#REF!)),0),"")</f>
        <v/>
      </c>
      <c r="CQ1389" s="216"/>
      <c r="CR1389" s="222"/>
      <c r="CS1389" s="198"/>
      <c r="CT1389" s="198"/>
      <c r="CU1389" s="198"/>
      <c r="CV1389" s="198"/>
      <c r="CW1389" s="222"/>
      <c r="CX1389" s="272"/>
      <c r="CY1389" s="272"/>
      <c r="CZ1389" s="272"/>
      <c r="DA1389" s="272"/>
      <c r="DB1389" s="272"/>
      <c r="DC1389" s="272"/>
      <c r="DD1389" s="230" t="str">
        <f t="shared" si="254"/>
        <v/>
      </c>
      <c r="DE1389" s="273">
        <f t="shared" si="255"/>
        <v>0</v>
      </c>
      <c r="DF1389" s="14">
        <f t="shared" si="256"/>
        <v>0</v>
      </c>
      <c r="DG1389" s="148" t="str">
        <f t="shared" si="257"/>
        <v/>
      </c>
      <c r="DH1389" s="148" t="str">
        <f t="shared" si="258"/>
        <v/>
      </c>
      <c r="DI1389" s="273" t="str">
        <f t="shared" si="259"/>
        <v/>
      </c>
      <c r="DJ1389" s="264" t="str">
        <f t="shared" si="260"/>
        <v/>
      </c>
      <c r="DK1389" s="195"/>
      <c r="DL1389" s="14" t="str">
        <f>IFERROR(#REF!-AP1389,"")</f>
        <v/>
      </c>
      <c r="DM1389" s="195"/>
      <c r="DN1389" s="274" t="str">
        <f>IFERROR(#REF!-M1389,"")</f>
        <v/>
      </c>
      <c r="DO1389" s="186" t="e">
        <f>IF(#REF!&gt;AQ1389,0,1)</f>
        <v>#REF!</v>
      </c>
      <c r="DP1389" s="186">
        <f t="shared" si="261"/>
        <v>1</v>
      </c>
      <c r="DQ1389" s="186">
        <f t="shared" si="262"/>
        <v>1</v>
      </c>
    </row>
    <row r="1390" spans="1:121" ht="20.25" hidden="1" customHeight="1" x14ac:dyDescent="0.2">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49"/>
        <v/>
      </c>
      <c r="AO1390" s="271" t="str">
        <f t="shared" si="250"/>
        <v/>
      </c>
      <c r="AP1390" s="218"/>
      <c r="AQ1390" s="219"/>
      <c r="AR1390" s="217" t="str">
        <f t="shared" si="251"/>
        <v/>
      </c>
      <c r="AS1390" s="217" t="str">
        <f t="shared" si="252"/>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217"/>
      <c r="CA1390" s="217"/>
      <c r="CB1390" s="217"/>
      <c r="CC1390" s="217"/>
      <c r="CD1390" s="217"/>
      <c r="CE1390" s="217"/>
      <c r="CF1390" s="186"/>
      <c r="CG1390" s="186" t="str">
        <f t="shared" si="253"/>
        <v/>
      </c>
      <c r="CH1390" s="101"/>
      <c r="CI1390" s="101"/>
      <c r="CJ1390" s="101"/>
      <c r="CK1390" s="101"/>
      <c r="CL1390" s="101"/>
      <c r="CM1390" s="101"/>
      <c r="CN1390" s="101"/>
      <c r="CO1390" s="101"/>
      <c r="CP1390" s="220" t="str">
        <f>IFERROR(ROUND((SUM(#REF!)),0),"")</f>
        <v/>
      </c>
      <c r="CQ1390" s="216"/>
      <c r="CR1390" s="222"/>
      <c r="CS1390" s="198"/>
      <c r="CT1390" s="198"/>
      <c r="CU1390" s="198"/>
      <c r="CV1390" s="198"/>
      <c r="CW1390" s="222"/>
      <c r="CX1390" s="272"/>
      <c r="CY1390" s="272"/>
      <c r="CZ1390" s="272"/>
      <c r="DA1390" s="272"/>
      <c r="DB1390" s="272"/>
      <c r="DC1390" s="272"/>
      <c r="DD1390" s="230" t="str">
        <f t="shared" si="254"/>
        <v/>
      </c>
      <c r="DE1390" s="273">
        <f t="shared" si="255"/>
        <v>0</v>
      </c>
      <c r="DF1390" s="14">
        <f t="shared" si="256"/>
        <v>0</v>
      </c>
      <c r="DG1390" s="148" t="str">
        <f t="shared" si="257"/>
        <v/>
      </c>
      <c r="DH1390" s="148" t="str">
        <f t="shared" si="258"/>
        <v/>
      </c>
      <c r="DI1390" s="273" t="str">
        <f t="shared" si="259"/>
        <v/>
      </c>
      <c r="DJ1390" s="264" t="str">
        <f t="shared" si="260"/>
        <v/>
      </c>
      <c r="DK1390" s="195"/>
      <c r="DL1390" s="14" t="str">
        <f>IFERROR(#REF!-AP1390,"")</f>
        <v/>
      </c>
      <c r="DM1390" s="195"/>
      <c r="DN1390" s="274" t="str">
        <f>IFERROR(#REF!-M1390,"")</f>
        <v/>
      </c>
      <c r="DO1390" s="186" t="e">
        <f>IF(#REF!&gt;AQ1390,0,1)</f>
        <v>#REF!</v>
      </c>
      <c r="DP1390" s="186">
        <f t="shared" si="261"/>
        <v>1</v>
      </c>
      <c r="DQ1390" s="186">
        <f t="shared" si="262"/>
        <v>1</v>
      </c>
    </row>
    <row r="1391" spans="1:121" ht="20.25" hidden="1" customHeight="1" x14ac:dyDescent="0.2">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49"/>
        <v/>
      </c>
      <c r="AO1391" s="271" t="str">
        <f t="shared" si="250"/>
        <v/>
      </c>
      <c r="AP1391" s="218"/>
      <c r="AQ1391" s="219"/>
      <c r="AR1391" s="217" t="str">
        <f t="shared" si="251"/>
        <v/>
      </c>
      <c r="AS1391" s="217" t="str">
        <f t="shared" si="252"/>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217"/>
      <c r="CA1391" s="217"/>
      <c r="CB1391" s="217"/>
      <c r="CC1391" s="217"/>
      <c r="CD1391" s="217"/>
      <c r="CE1391" s="217"/>
      <c r="CF1391" s="186"/>
      <c r="CG1391" s="186" t="str">
        <f t="shared" si="253"/>
        <v/>
      </c>
      <c r="CH1391" s="101"/>
      <c r="CI1391" s="101"/>
      <c r="CJ1391" s="101"/>
      <c r="CK1391" s="101"/>
      <c r="CL1391" s="101"/>
      <c r="CM1391" s="101"/>
      <c r="CN1391" s="101"/>
      <c r="CO1391" s="101"/>
      <c r="CP1391" s="220" t="str">
        <f>IFERROR(ROUND((SUM(#REF!)),0),"")</f>
        <v/>
      </c>
      <c r="CQ1391" s="216"/>
      <c r="CR1391" s="222"/>
      <c r="CS1391" s="198"/>
      <c r="CT1391" s="198"/>
      <c r="CU1391" s="198"/>
      <c r="CV1391" s="198"/>
      <c r="CW1391" s="222"/>
      <c r="CX1391" s="272"/>
      <c r="CY1391" s="272"/>
      <c r="CZ1391" s="272"/>
      <c r="DA1391" s="272"/>
      <c r="DB1391" s="272"/>
      <c r="DC1391" s="272"/>
      <c r="DD1391" s="230" t="str">
        <f t="shared" si="254"/>
        <v/>
      </c>
      <c r="DE1391" s="273">
        <f t="shared" si="255"/>
        <v>0</v>
      </c>
      <c r="DF1391" s="14">
        <f t="shared" si="256"/>
        <v>0</v>
      </c>
      <c r="DG1391" s="148" t="str">
        <f t="shared" si="257"/>
        <v/>
      </c>
      <c r="DH1391" s="148" t="str">
        <f t="shared" si="258"/>
        <v/>
      </c>
      <c r="DI1391" s="273" t="str">
        <f t="shared" si="259"/>
        <v/>
      </c>
      <c r="DJ1391" s="264" t="str">
        <f t="shared" si="260"/>
        <v/>
      </c>
      <c r="DK1391" s="195"/>
      <c r="DL1391" s="14" t="str">
        <f>IFERROR(#REF!-AP1391,"")</f>
        <v/>
      </c>
      <c r="DM1391" s="195"/>
      <c r="DN1391" s="274" t="str">
        <f>IFERROR(#REF!-M1391,"")</f>
        <v/>
      </c>
      <c r="DO1391" s="186" t="e">
        <f>IF(#REF!&gt;AQ1391,0,1)</f>
        <v>#REF!</v>
      </c>
      <c r="DP1391" s="186">
        <f t="shared" si="261"/>
        <v>1</v>
      </c>
      <c r="DQ1391" s="186">
        <f t="shared" si="262"/>
        <v>1</v>
      </c>
    </row>
    <row r="1392" spans="1:121" ht="20.25" hidden="1" customHeight="1" x14ac:dyDescent="0.2">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49"/>
        <v/>
      </c>
      <c r="AO1392" s="271" t="str">
        <f t="shared" si="250"/>
        <v/>
      </c>
      <c r="AP1392" s="218"/>
      <c r="AQ1392" s="219"/>
      <c r="AR1392" s="217" t="str">
        <f t="shared" si="251"/>
        <v/>
      </c>
      <c r="AS1392" s="217" t="str">
        <f t="shared" si="252"/>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217"/>
      <c r="CA1392" s="217"/>
      <c r="CB1392" s="217"/>
      <c r="CC1392" s="217"/>
      <c r="CD1392" s="217"/>
      <c r="CE1392" s="217"/>
      <c r="CF1392" s="186"/>
      <c r="CG1392" s="186" t="str">
        <f t="shared" si="253"/>
        <v/>
      </c>
      <c r="CH1392" s="101"/>
      <c r="CI1392" s="101"/>
      <c r="CJ1392" s="101"/>
      <c r="CK1392" s="101"/>
      <c r="CL1392" s="101"/>
      <c r="CM1392" s="101"/>
      <c r="CN1392" s="101"/>
      <c r="CO1392" s="101"/>
      <c r="CP1392" s="220" t="str">
        <f>IFERROR(ROUND((SUM(#REF!)),0),"")</f>
        <v/>
      </c>
      <c r="CQ1392" s="216"/>
      <c r="CR1392" s="222"/>
      <c r="CS1392" s="198"/>
      <c r="CT1392" s="198"/>
      <c r="CU1392" s="198"/>
      <c r="CV1392" s="198"/>
      <c r="CW1392" s="222"/>
      <c r="CX1392" s="272"/>
      <c r="CY1392" s="272"/>
      <c r="CZ1392" s="272"/>
      <c r="DA1392" s="272"/>
      <c r="DB1392" s="272"/>
      <c r="DC1392" s="272"/>
      <c r="DD1392" s="230" t="str">
        <f t="shared" si="254"/>
        <v/>
      </c>
      <c r="DE1392" s="273">
        <f t="shared" si="255"/>
        <v>0</v>
      </c>
      <c r="DF1392" s="14">
        <f t="shared" si="256"/>
        <v>0</v>
      </c>
      <c r="DG1392" s="148" t="str">
        <f t="shared" si="257"/>
        <v/>
      </c>
      <c r="DH1392" s="148" t="str">
        <f t="shared" si="258"/>
        <v/>
      </c>
      <c r="DI1392" s="273" t="str">
        <f t="shared" si="259"/>
        <v/>
      </c>
      <c r="DJ1392" s="264" t="str">
        <f t="shared" si="260"/>
        <v/>
      </c>
      <c r="DK1392" s="195"/>
      <c r="DL1392" s="14" t="str">
        <f>IFERROR(#REF!-AP1392,"")</f>
        <v/>
      </c>
      <c r="DM1392" s="195"/>
      <c r="DN1392" s="274" t="str">
        <f>IFERROR(#REF!-M1392,"")</f>
        <v/>
      </c>
      <c r="DO1392" s="186" t="e">
        <f>IF(#REF!&gt;AQ1392,0,1)</f>
        <v>#REF!</v>
      </c>
      <c r="DP1392" s="186">
        <f t="shared" si="261"/>
        <v>1</v>
      </c>
      <c r="DQ1392" s="186">
        <f t="shared" si="262"/>
        <v>1</v>
      </c>
    </row>
    <row r="1393" spans="1:121" ht="20.25" hidden="1" customHeight="1" x14ac:dyDescent="0.2">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49"/>
        <v/>
      </c>
      <c r="AO1393" s="271" t="str">
        <f t="shared" si="250"/>
        <v/>
      </c>
      <c r="AP1393" s="218"/>
      <c r="AQ1393" s="219"/>
      <c r="AR1393" s="217" t="str">
        <f t="shared" si="251"/>
        <v/>
      </c>
      <c r="AS1393" s="217" t="str">
        <f t="shared" si="252"/>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217"/>
      <c r="CA1393" s="217"/>
      <c r="CB1393" s="217"/>
      <c r="CC1393" s="217"/>
      <c r="CD1393" s="217"/>
      <c r="CE1393" s="217"/>
      <c r="CF1393" s="186"/>
      <c r="CG1393" s="186" t="str">
        <f t="shared" si="253"/>
        <v/>
      </c>
      <c r="CH1393" s="101"/>
      <c r="CI1393" s="101"/>
      <c r="CJ1393" s="101"/>
      <c r="CK1393" s="101"/>
      <c r="CL1393" s="101"/>
      <c r="CM1393" s="101"/>
      <c r="CN1393" s="101"/>
      <c r="CO1393" s="101"/>
      <c r="CP1393" s="220" t="str">
        <f>IFERROR(ROUND((SUM(#REF!)),0),"")</f>
        <v/>
      </c>
      <c r="CQ1393" s="216"/>
      <c r="CR1393" s="222"/>
      <c r="CS1393" s="198"/>
      <c r="CT1393" s="198"/>
      <c r="CU1393" s="198"/>
      <c r="CV1393" s="198"/>
      <c r="CW1393" s="222"/>
      <c r="CX1393" s="272"/>
      <c r="CY1393" s="272"/>
      <c r="CZ1393" s="272"/>
      <c r="DA1393" s="272"/>
      <c r="DB1393" s="272"/>
      <c r="DC1393" s="272"/>
      <c r="DD1393" s="230" t="str">
        <f t="shared" si="254"/>
        <v/>
      </c>
      <c r="DE1393" s="273">
        <f t="shared" si="255"/>
        <v>0</v>
      </c>
      <c r="DF1393" s="14">
        <f t="shared" si="256"/>
        <v>0</v>
      </c>
      <c r="DG1393" s="148" t="str">
        <f t="shared" si="257"/>
        <v/>
      </c>
      <c r="DH1393" s="148" t="str">
        <f t="shared" si="258"/>
        <v/>
      </c>
      <c r="DI1393" s="273" t="str">
        <f t="shared" si="259"/>
        <v/>
      </c>
      <c r="DJ1393" s="264" t="str">
        <f t="shared" si="260"/>
        <v/>
      </c>
      <c r="DK1393" s="195"/>
      <c r="DL1393" s="14" t="str">
        <f>IFERROR(#REF!-AP1393,"")</f>
        <v/>
      </c>
      <c r="DM1393" s="195"/>
      <c r="DN1393" s="274" t="str">
        <f>IFERROR(#REF!-M1393,"")</f>
        <v/>
      </c>
      <c r="DO1393" s="186" t="e">
        <f>IF(#REF!&gt;AQ1393,0,1)</f>
        <v>#REF!</v>
      </c>
      <c r="DP1393" s="186">
        <f t="shared" si="261"/>
        <v>1</v>
      </c>
      <c r="DQ1393" s="186">
        <f t="shared" si="262"/>
        <v>1</v>
      </c>
    </row>
    <row r="1394" spans="1:121" ht="20.25" hidden="1" customHeight="1" x14ac:dyDescent="0.2">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49"/>
        <v/>
      </c>
      <c r="AO1394" s="271" t="str">
        <f t="shared" si="250"/>
        <v/>
      </c>
      <c r="AP1394" s="218"/>
      <c r="AQ1394" s="219"/>
      <c r="AR1394" s="217" t="str">
        <f t="shared" si="251"/>
        <v/>
      </c>
      <c r="AS1394" s="217" t="str">
        <f t="shared" si="252"/>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217"/>
      <c r="CA1394" s="217"/>
      <c r="CB1394" s="217"/>
      <c r="CC1394" s="217"/>
      <c r="CD1394" s="217"/>
      <c r="CE1394" s="217"/>
      <c r="CF1394" s="186"/>
      <c r="CG1394" s="186" t="str">
        <f t="shared" si="253"/>
        <v/>
      </c>
      <c r="CH1394" s="101"/>
      <c r="CI1394" s="101"/>
      <c r="CJ1394" s="101"/>
      <c r="CK1394" s="101"/>
      <c r="CL1394" s="101"/>
      <c r="CM1394" s="101"/>
      <c r="CN1394" s="101"/>
      <c r="CO1394" s="101"/>
      <c r="CP1394" s="220" t="str">
        <f>IFERROR(ROUND((SUM(#REF!)),0),"")</f>
        <v/>
      </c>
      <c r="CQ1394" s="216"/>
      <c r="CR1394" s="222"/>
      <c r="CS1394" s="198"/>
      <c r="CT1394" s="198"/>
      <c r="CU1394" s="198"/>
      <c r="CV1394" s="198"/>
      <c r="CW1394" s="222"/>
      <c r="CX1394" s="272"/>
      <c r="CY1394" s="272"/>
      <c r="CZ1394" s="272"/>
      <c r="DA1394" s="272"/>
      <c r="DB1394" s="272"/>
      <c r="DC1394" s="272"/>
      <c r="DD1394" s="230" t="str">
        <f t="shared" si="254"/>
        <v/>
      </c>
      <c r="DE1394" s="273">
        <f t="shared" si="255"/>
        <v>0</v>
      </c>
      <c r="DF1394" s="14">
        <f t="shared" si="256"/>
        <v>0</v>
      </c>
      <c r="DG1394" s="148" t="str">
        <f t="shared" si="257"/>
        <v/>
      </c>
      <c r="DH1394" s="148" t="str">
        <f t="shared" si="258"/>
        <v/>
      </c>
      <c r="DI1394" s="273" t="str">
        <f t="shared" si="259"/>
        <v/>
      </c>
      <c r="DJ1394" s="264" t="str">
        <f t="shared" si="260"/>
        <v/>
      </c>
      <c r="DK1394" s="195"/>
      <c r="DL1394" s="14" t="str">
        <f>IFERROR(#REF!-AP1394,"")</f>
        <v/>
      </c>
      <c r="DM1394" s="195"/>
      <c r="DN1394" s="274" t="str">
        <f>IFERROR(#REF!-M1394,"")</f>
        <v/>
      </c>
      <c r="DO1394" s="186" t="e">
        <f>IF(#REF!&gt;AQ1394,0,1)</f>
        <v>#REF!</v>
      </c>
      <c r="DP1394" s="186">
        <f t="shared" si="261"/>
        <v>1</v>
      </c>
      <c r="DQ1394" s="186">
        <f t="shared" si="262"/>
        <v>1</v>
      </c>
    </row>
    <row r="1395" spans="1:121" ht="20.25" hidden="1" customHeight="1" x14ac:dyDescent="0.2">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49"/>
        <v/>
      </c>
      <c r="AO1395" s="271" t="str">
        <f t="shared" si="250"/>
        <v/>
      </c>
      <c r="AP1395" s="218"/>
      <c r="AQ1395" s="219"/>
      <c r="AR1395" s="217" t="str">
        <f t="shared" si="251"/>
        <v/>
      </c>
      <c r="AS1395" s="217" t="str">
        <f t="shared" si="252"/>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217"/>
      <c r="CA1395" s="217"/>
      <c r="CB1395" s="217"/>
      <c r="CC1395" s="217"/>
      <c r="CD1395" s="217"/>
      <c r="CE1395" s="217"/>
      <c r="CF1395" s="186"/>
      <c r="CG1395" s="186" t="str">
        <f t="shared" si="253"/>
        <v/>
      </c>
      <c r="CH1395" s="101"/>
      <c r="CI1395" s="101"/>
      <c r="CJ1395" s="101"/>
      <c r="CK1395" s="101"/>
      <c r="CL1395" s="101"/>
      <c r="CM1395" s="101"/>
      <c r="CN1395" s="101"/>
      <c r="CO1395" s="101"/>
      <c r="CP1395" s="220" t="str">
        <f>IFERROR(ROUND((SUM(#REF!)),0),"")</f>
        <v/>
      </c>
      <c r="CQ1395" s="216"/>
      <c r="CR1395" s="222"/>
      <c r="CS1395" s="198"/>
      <c r="CT1395" s="198"/>
      <c r="CU1395" s="198"/>
      <c r="CV1395" s="198"/>
      <c r="CW1395" s="222"/>
      <c r="CX1395" s="272"/>
      <c r="CY1395" s="272"/>
      <c r="CZ1395" s="272"/>
      <c r="DA1395" s="272"/>
      <c r="DB1395" s="272"/>
      <c r="DC1395" s="272"/>
      <c r="DD1395" s="230" t="str">
        <f t="shared" si="254"/>
        <v/>
      </c>
      <c r="DE1395" s="273">
        <f t="shared" si="255"/>
        <v>0</v>
      </c>
      <c r="DF1395" s="14">
        <f t="shared" si="256"/>
        <v>0</v>
      </c>
      <c r="DG1395" s="148" t="str">
        <f t="shared" si="257"/>
        <v/>
      </c>
      <c r="DH1395" s="148" t="str">
        <f t="shared" si="258"/>
        <v/>
      </c>
      <c r="DI1395" s="273" t="str">
        <f t="shared" si="259"/>
        <v/>
      </c>
      <c r="DJ1395" s="264" t="str">
        <f t="shared" si="260"/>
        <v/>
      </c>
      <c r="DK1395" s="195"/>
      <c r="DL1395" s="14" t="str">
        <f>IFERROR(#REF!-AP1395,"")</f>
        <v/>
      </c>
      <c r="DM1395" s="195"/>
      <c r="DN1395" s="274" t="str">
        <f>IFERROR(#REF!-M1395,"")</f>
        <v/>
      </c>
      <c r="DO1395" s="186" t="e">
        <f>IF(#REF!&gt;AQ1395,0,1)</f>
        <v>#REF!</v>
      </c>
      <c r="DP1395" s="186">
        <f t="shared" si="261"/>
        <v>1</v>
      </c>
      <c r="DQ1395" s="186">
        <f t="shared" si="262"/>
        <v>1</v>
      </c>
    </row>
    <row r="1396" spans="1:121" ht="20.25" hidden="1" customHeight="1" x14ac:dyDescent="0.2">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49"/>
        <v/>
      </c>
      <c r="AO1396" s="271" t="str">
        <f t="shared" si="250"/>
        <v/>
      </c>
      <c r="AP1396" s="218"/>
      <c r="AQ1396" s="219"/>
      <c r="AR1396" s="217" t="str">
        <f t="shared" si="251"/>
        <v/>
      </c>
      <c r="AS1396" s="217" t="str">
        <f t="shared" si="252"/>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217"/>
      <c r="CA1396" s="217"/>
      <c r="CB1396" s="217"/>
      <c r="CC1396" s="217"/>
      <c r="CD1396" s="217"/>
      <c r="CE1396" s="217"/>
      <c r="CF1396" s="186"/>
      <c r="CG1396" s="186" t="str">
        <f t="shared" si="253"/>
        <v/>
      </c>
      <c r="CH1396" s="101"/>
      <c r="CI1396" s="101"/>
      <c r="CJ1396" s="101"/>
      <c r="CK1396" s="101"/>
      <c r="CL1396" s="101"/>
      <c r="CM1396" s="101"/>
      <c r="CN1396" s="101"/>
      <c r="CO1396" s="101"/>
      <c r="CP1396" s="220" t="str">
        <f>IFERROR(ROUND((SUM(#REF!)),0),"")</f>
        <v/>
      </c>
      <c r="CQ1396" s="216"/>
      <c r="CR1396" s="222"/>
      <c r="CS1396" s="198"/>
      <c r="CT1396" s="198"/>
      <c r="CU1396" s="198"/>
      <c r="CV1396" s="198"/>
      <c r="CW1396" s="222"/>
      <c r="CX1396" s="272"/>
      <c r="CY1396" s="272"/>
      <c r="CZ1396" s="272"/>
      <c r="DA1396" s="272"/>
      <c r="DB1396" s="272"/>
      <c r="DC1396" s="272"/>
      <c r="DD1396" s="230" t="str">
        <f t="shared" si="254"/>
        <v/>
      </c>
      <c r="DE1396" s="273">
        <f t="shared" si="255"/>
        <v>0</v>
      </c>
      <c r="DF1396" s="14">
        <f t="shared" si="256"/>
        <v>0</v>
      </c>
      <c r="DG1396" s="148" t="str">
        <f t="shared" si="257"/>
        <v/>
      </c>
      <c r="DH1396" s="148" t="str">
        <f t="shared" si="258"/>
        <v/>
      </c>
      <c r="DI1396" s="273" t="str">
        <f t="shared" si="259"/>
        <v/>
      </c>
      <c r="DJ1396" s="264" t="str">
        <f t="shared" si="260"/>
        <v/>
      </c>
      <c r="DK1396" s="195"/>
      <c r="DL1396" s="14" t="str">
        <f>IFERROR(#REF!-AP1396,"")</f>
        <v/>
      </c>
      <c r="DM1396" s="195"/>
      <c r="DN1396" s="274" t="str">
        <f>IFERROR(#REF!-M1396,"")</f>
        <v/>
      </c>
      <c r="DO1396" s="186" t="e">
        <f>IF(#REF!&gt;AQ1396,0,1)</f>
        <v>#REF!</v>
      </c>
      <c r="DP1396" s="186">
        <f t="shared" si="261"/>
        <v>1</v>
      </c>
      <c r="DQ1396" s="186">
        <f t="shared" si="262"/>
        <v>1</v>
      </c>
    </row>
    <row r="1397" spans="1:121" ht="20.25" hidden="1" customHeight="1" x14ac:dyDescent="0.2">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49"/>
        <v/>
      </c>
      <c r="AO1397" s="271" t="str">
        <f t="shared" si="250"/>
        <v/>
      </c>
      <c r="AP1397" s="218"/>
      <c r="AQ1397" s="219"/>
      <c r="AR1397" s="217" t="str">
        <f t="shared" si="251"/>
        <v/>
      </c>
      <c r="AS1397" s="217" t="str">
        <f t="shared" si="252"/>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217"/>
      <c r="CA1397" s="217"/>
      <c r="CB1397" s="217"/>
      <c r="CC1397" s="217"/>
      <c r="CD1397" s="217"/>
      <c r="CE1397" s="217"/>
      <c r="CF1397" s="186"/>
      <c r="CG1397" s="186" t="str">
        <f t="shared" si="253"/>
        <v/>
      </c>
      <c r="CH1397" s="101"/>
      <c r="CI1397" s="101"/>
      <c r="CJ1397" s="101"/>
      <c r="CK1397" s="101"/>
      <c r="CL1397" s="101"/>
      <c r="CM1397" s="101"/>
      <c r="CN1397" s="101"/>
      <c r="CO1397" s="101"/>
      <c r="CP1397" s="220" t="str">
        <f>IFERROR(ROUND((SUM(#REF!)),0),"")</f>
        <v/>
      </c>
      <c r="CQ1397" s="216"/>
      <c r="CR1397" s="222"/>
      <c r="CS1397" s="198"/>
      <c r="CT1397" s="198"/>
      <c r="CU1397" s="198"/>
      <c r="CV1397" s="198"/>
      <c r="CW1397" s="222"/>
      <c r="CX1397" s="272"/>
      <c r="CY1397" s="272"/>
      <c r="CZ1397" s="272"/>
      <c r="DA1397" s="272"/>
      <c r="DB1397" s="272"/>
      <c r="DC1397" s="272"/>
      <c r="DD1397" s="230" t="str">
        <f t="shared" si="254"/>
        <v/>
      </c>
      <c r="DE1397" s="273">
        <f t="shared" si="255"/>
        <v>0</v>
      </c>
      <c r="DF1397" s="14">
        <f t="shared" si="256"/>
        <v>0</v>
      </c>
      <c r="DG1397" s="148" t="str">
        <f t="shared" si="257"/>
        <v/>
      </c>
      <c r="DH1397" s="148" t="str">
        <f t="shared" si="258"/>
        <v/>
      </c>
      <c r="DI1397" s="273" t="str">
        <f t="shared" si="259"/>
        <v/>
      </c>
      <c r="DJ1397" s="264" t="str">
        <f t="shared" si="260"/>
        <v/>
      </c>
      <c r="DK1397" s="195"/>
      <c r="DL1397" s="14" t="str">
        <f>IFERROR(#REF!-AP1397,"")</f>
        <v/>
      </c>
      <c r="DM1397" s="195"/>
      <c r="DN1397" s="274" t="str">
        <f>IFERROR(#REF!-M1397,"")</f>
        <v/>
      </c>
      <c r="DO1397" s="186" t="e">
        <f>IF(#REF!&gt;AQ1397,0,1)</f>
        <v>#REF!</v>
      </c>
      <c r="DP1397" s="186">
        <f t="shared" si="261"/>
        <v>1</v>
      </c>
      <c r="DQ1397" s="186">
        <f t="shared" si="262"/>
        <v>1</v>
      </c>
    </row>
    <row r="1398" spans="1:121" ht="20.25" hidden="1" customHeight="1" x14ac:dyDescent="0.2">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49"/>
        <v/>
      </c>
      <c r="AO1398" s="271" t="str">
        <f t="shared" si="250"/>
        <v/>
      </c>
      <c r="AP1398" s="218"/>
      <c r="AQ1398" s="219"/>
      <c r="AR1398" s="217" t="str">
        <f t="shared" si="251"/>
        <v/>
      </c>
      <c r="AS1398" s="217" t="str">
        <f t="shared" si="252"/>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217"/>
      <c r="CA1398" s="217"/>
      <c r="CB1398" s="217"/>
      <c r="CC1398" s="217"/>
      <c r="CD1398" s="217"/>
      <c r="CE1398" s="217"/>
      <c r="CF1398" s="186"/>
      <c r="CG1398" s="186" t="str">
        <f t="shared" si="253"/>
        <v/>
      </c>
      <c r="CH1398" s="101"/>
      <c r="CI1398" s="101"/>
      <c r="CJ1398" s="101"/>
      <c r="CK1398" s="101"/>
      <c r="CL1398" s="101"/>
      <c r="CM1398" s="101"/>
      <c r="CN1398" s="101"/>
      <c r="CO1398" s="101"/>
      <c r="CP1398" s="220" t="str">
        <f>IFERROR(ROUND((SUM(#REF!)),0),"")</f>
        <v/>
      </c>
      <c r="CQ1398" s="216"/>
      <c r="CR1398" s="222"/>
      <c r="CS1398" s="198"/>
      <c r="CT1398" s="198"/>
      <c r="CU1398" s="198"/>
      <c r="CV1398" s="198"/>
      <c r="CW1398" s="222"/>
      <c r="CX1398" s="272"/>
      <c r="CY1398" s="272"/>
      <c r="CZ1398" s="272"/>
      <c r="DA1398" s="272"/>
      <c r="DB1398" s="272"/>
      <c r="DC1398" s="272"/>
      <c r="DD1398" s="230" t="str">
        <f t="shared" si="254"/>
        <v/>
      </c>
      <c r="DE1398" s="273">
        <f t="shared" si="255"/>
        <v>0</v>
      </c>
      <c r="DF1398" s="14">
        <f t="shared" si="256"/>
        <v>0</v>
      </c>
      <c r="DG1398" s="148" t="str">
        <f t="shared" si="257"/>
        <v/>
      </c>
      <c r="DH1398" s="148" t="str">
        <f t="shared" si="258"/>
        <v/>
      </c>
      <c r="DI1398" s="273" t="str">
        <f t="shared" si="259"/>
        <v/>
      </c>
      <c r="DJ1398" s="264" t="str">
        <f t="shared" si="260"/>
        <v/>
      </c>
      <c r="DK1398" s="195"/>
      <c r="DL1398" s="14" t="str">
        <f>IFERROR(#REF!-AP1398,"")</f>
        <v/>
      </c>
      <c r="DM1398" s="195"/>
      <c r="DN1398" s="274" t="str">
        <f>IFERROR(#REF!-M1398,"")</f>
        <v/>
      </c>
      <c r="DO1398" s="186" t="e">
        <f>IF(#REF!&gt;AQ1398,0,1)</f>
        <v>#REF!</v>
      </c>
      <c r="DP1398" s="186">
        <f t="shared" si="261"/>
        <v>1</v>
      </c>
      <c r="DQ1398" s="186">
        <f t="shared" si="262"/>
        <v>1</v>
      </c>
    </row>
    <row r="1399" spans="1:121" ht="20.25" hidden="1" customHeight="1" x14ac:dyDescent="0.2">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49"/>
        <v/>
      </c>
      <c r="AO1399" s="271" t="str">
        <f t="shared" si="250"/>
        <v/>
      </c>
      <c r="AP1399" s="218"/>
      <c r="AQ1399" s="219"/>
      <c r="AR1399" s="217" t="str">
        <f t="shared" si="251"/>
        <v/>
      </c>
      <c r="AS1399" s="217" t="str">
        <f t="shared" si="252"/>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217"/>
      <c r="CA1399" s="217"/>
      <c r="CB1399" s="217"/>
      <c r="CC1399" s="217"/>
      <c r="CD1399" s="217"/>
      <c r="CE1399" s="217"/>
      <c r="CF1399" s="186"/>
      <c r="CG1399" s="186" t="str">
        <f t="shared" si="253"/>
        <v/>
      </c>
      <c r="CH1399" s="101"/>
      <c r="CI1399" s="101"/>
      <c r="CJ1399" s="101"/>
      <c r="CK1399" s="101"/>
      <c r="CL1399" s="101"/>
      <c r="CM1399" s="101"/>
      <c r="CN1399" s="101"/>
      <c r="CO1399" s="101"/>
      <c r="CP1399" s="220" t="str">
        <f>IFERROR(ROUND((SUM(#REF!)),0),"")</f>
        <v/>
      </c>
      <c r="CQ1399" s="216"/>
      <c r="CR1399" s="222"/>
      <c r="CS1399" s="198"/>
      <c r="CT1399" s="198"/>
      <c r="CU1399" s="198"/>
      <c r="CV1399" s="198"/>
      <c r="CW1399" s="222"/>
      <c r="CX1399" s="272"/>
      <c r="CY1399" s="272"/>
      <c r="CZ1399" s="272"/>
      <c r="DA1399" s="272"/>
      <c r="DB1399" s="272"/>
      <c r="DC1399" s="272"/>
      <c r="DD1399" s="230" t="str">
        <f t="shared" si="254"/>
        <v/>
      </c>
      <c r="DE1399" s="273">
        <f t="shared" si="255"/>
        <v>0</v>
      </c>
      <c r="DF1399" s="14">
        <f t="shared" si="256"/>
        <v>0</v>
      </c>
      <c r="DG1399" s="148" t="str">
        <f t="shared" si="257"/>
        <v/>
      </c>
      <c r="DH1399" s="148" t="str">
        <f t="shared" si="258"/>
        <v/>
      </c>
      <c r="DI1399" s="273" t="str">
        <f t="shared" si="259"/>
        <v/>
      </c>
      <c r="DJ1399" s="264" t="str">
        <f t="shared" si="260"/>
        <v/>
      </c>
      <c r="DK1399" s="195"/>
      <c r="DL1399" s="14" t="str">
        <f>IFERROR(#REF!-AP1399,"")</f>
        <v/>
      </c>
      <c r="DM1399" s="195"/>
      <c r="DN1399" s="274" t="str">
        <f>IFERROR(#REF!-M1399,"")</f>
        <v/>
      </c>
      <c r="DO1399" s="186" t="e">
        <f>IF(#REF!&gt;AQ1399,0,1)</f>
        <v>#REF!</v>
      </c>
      <c r="DP1399" s="186">
        <f t="shared" si="261"/>
        <v>1</v>
      </c>
      <c r="DQ1399" s="186">
        <f t="shared" si="262"/>
        <v>1</v>
      </c>
    </row>
    <row r="1400" spans="1:121" ht="20.25" hidden="1" customHeight="1" x14ac:dyDescent="0.2">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ref="AN1400:AN1463" si="263">IFERROR(ROUND(AVERAGE(P1400:T1400,AB1400:AF1400),0),"")</f>
        <v/>
      </c>
      <c r="AO1400" s="271" t="str">
        <f t="shared" ref="AO1400:AO1463" si="264">IFERROR(ROUND(AVERAGE(U1400:Y1400,AG1400:AK1400),0),"")</f>
        <v/>
      </c>
      <c r="AP1400" s="218"/>
      <c r="AQ1400" s="219"/>
      <c r="AR1400" s="217" t="str">
        <f t="shared" ref="AR1400:AR1463" si="265">IFERROR(ROUND((3600/AS1400*K1400),0),"")</f>
        <v/>
      </c>
      <c r="AS1400" s="217" t="str">
        <f t="shared" ref="AS1400:AS1463" si="266">IFERROR(ROUND(AVERAGE(Z1400:AA1400,AL1400:AM1400),0),"")</f>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217"/>
      <c r="CA1400" s="217"/>
      <c r="CB1400" s="217"/>
      <c r="CC1400" s="217"/>
      <c r="CD1400" s="217"/>
      <c r="CE1400" s="217"/>
      <c r="CF1400" s="186"/>
      <c r="CG1400" s="186" t="str">
        <f t="shared" ref="CG1400:CG1463" si="267">IFERROR(ROUND(STDEV(AO1400,M1400),1),"")</f>
        <v/>
      </c>
      <c r="CH1400" s="101"/>
      <c r="CI1400" s="101"/>
      <c r="CJ1400" s="101"/>
      <c r="CK1400" s="101"/>
      <c r="CL1400" s="101"/>
      <c r="CM1400" s="101"/>
      <c r="CN1400" s="101"/>
      <c r="CO1400" s="101"/>
      <c r="CP1400" s="220" t="str">
        <f>IFERROR(ROUND((SUM(#REF!)),0),"")</f>
        <v/>
      </c>
      <c r="CQ1400" s="216"/>
      <c r="CR1400" s="222"/>
      <c r="CS1400" s="198"/>
      <c r="CT1400" s="198"/>
      <c r="CU1400" s="198"/>
      <c r="CV1400" s="198"/>
      <c r="CW1400" s="222"/>
      <c r="CX1400" s="272"/>
      <c r="CY1400" s="272"/>
      <c r="CZ1400" s="272"/>
      <c r="DA1400" s="272"/>
      <c r="DB1400" s="272"/>
      <c r="DC1400" s="272"/>
      <c r="DD1400" s="230" t="str">
        <f t="shared" si="254"/>
        <v/>
      </c>
      <c r="DE1400" s="273">
        <f t="shared" si="255"/>
        <v>0</v>
      </c>
      <c r="DF1400" s="14">
        <f t="shared" si="256"/>
        <v>0</v>
      </c>
      <c r="DG1400" s="148" t="str">
        <f t="shared" si="257"/>
        <v/>
      </c>
      <c r="DH1400" s="148" t="str">
        <f t="shared" si="258"/>
        <v/>
      </c>
      <c r="DI1400" s="273" t="str">
        <f t="shared" si="259"/>
        <v/>
      </c>
      <c r="DJ1400" s="264" t="str">
        <f t="shared" si="260"/>
        <v/>
      </c>
      <c r="DK1400" s="195"/>
      <c r="DL1400" s="14" t="str">
        <f>IFERROR(#REF!-AP1400,"")</f>
        <v/>
      </c>
      <c r="DM1400" s="195"/>
      <c r="DN1400" s="274" t="str">
        <f>IFERROR(#REF!-M1400,"")</f>
        <v/>
      </c>
      <c r="DO1400" s="186" t="e">
        <f>IF(#REF!&gt;AQ1400,0,1)</f>
        <v>#REF!</v>
      </c>
      <c r="DP1400" s="186">
        <f t="shared" si="261"/>
        <v>1</v>
      </c>
      <c r="DQ1400" s="186">
        <f t="shared" si="262"/>
        <v>1</v>
      </c>
    </row>
    <row r="1401" spans="1:121" ht="20.25" hidden="1" customHeight="1" x14ac:dyDescent="0.2">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63"/>
        <v/>
      </c>
      <c r="AO1401" s="271" t="str">
        <f t="shared" si="264"/>
        <v/>
      </c>
      <c r="AP1401" s="218"/>
      <c r="AQ1401" s="219"/>
      <c r="AR1401" s="217" t="str">
        <f t="shared" si="265"/>
        <v/>
      </c>
      <c r="AS1401" s="217" t="str">
        <f t="shared" si="266"/>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217"/>
      <c r="CA1401" s="217"/>
      <c r="CB1401" s="217"/>
      <c r="CC1401" s="217"/>
      <c r="CD1401" s="217"/>
      <c r="CE1401" s="217"/>
      <c r="CF1401" s="186"/>
      <c r="CG1401" s="186" t="str">
        <f t="shared" si="267"/>
        <v/>
      </c>
      <c r="CH1401" s="101"/>
      <c r="CI1401" s="101"/>
      <c r="CJ1401" s="101"/>
      <c r="CK1401" s="101"/>
      <c r="CL1401" s="101"/>
      <c r="CM1401" s="101"/>
      <c r="CN1401" s="101"/>
      <c r="CO1401" s="101"/>
      <c r="CP1401" s="220" t="str">
        <f>IFERROR(ROUND((SUM(#REF!)),0),"")</f>
        <v/>
      </c>
      <c r="CQ1401" s="216"/>
      <c r="CR1401" s="222"/>
      <c r="CS1401" s="198"/>
      <c r="CT1401" s="198"/>
      <c r="CU1401" s="198"/>
      <c r="CV1401" s="198"/>
      <c r="CW1401" s="222"/>
      <c r="CX1401" s="272"/>
      <c r="CY1401" s="272"/>
      <c r="CZ1401" s="272"/>
      <c r="DA1401" s="272"/>
      <c r="DB1401" s="272"/>
      <c r="DC1401" s="272"/>
      <c r="DD1401" s="230" t="str">
        <f t="shared" si="254"/>
        <v/>
      </c>
      <c r="DE1401" s="273">
        <f t="shared" si="255"/>
        <v>0</v>
      </c>
      <c r="DF1401" s="14">
        <f t="shared" si="256"/>
        <v>0</v>
      </c>
      <c r="DG1401" s="148" t="str">
        <f t="shared" si="257"/>
        <v/>
      </c>
      <c r="DH1401" s="148" t="str">
        <f t="shared" si="258"/>
        <v/>
      </c>
      <c r="DI1401" s="273" t="str">
        <f t="shared" si="259"/>
        <v/>
      </c>
      <c r="DJ1401" s="264" t="str">
        <f t="shared" si="260"/>
        <v/>
      </c>
      <c r="DK1401" s="195"/>
      <c r="DL1401" s="14" t="str">
        <f>IFERROR(#REF!-AP1401,"")</f>
        <v/>
      </c>
      <c r="DM1401" s="195"/>
      <c r="DN1401" s="274" t="str">
        <f>IFERROR(#REF!-M1401,"")</f>
        <v/>
      </c>
      <c r="DO1401" s="186" t="e">
        <f>IF(#REF!&gt;AQ1401,0,1)</f>
        <v>#REF!</v>
      </c>
      <c r="DP1401" s="186">
        <f t="shared" si="261"/>
        <v>1</v>
      </c>
      <c r="DQ1401" s="186">
        <f t="shared" si="262"/>
        <v>1</v>
      </c>
    </row>
    <row r="1402" spans="1:121" ht="20.25" hidden="1" customHeight="1" x14ac:dyDescent="0.2">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63"/>
        <v/>
      </c>
      <c r="AO1402" s="271" t="str">
        <f t="shared" si="264"/>
        <v/>
      </c>
      <c r="AP1402" s="218"/>
      <c r="AQ1402" s="219"/>
      <c r="AR1402" s="217" t="str">
        <f t="shared" si="265"/>
        <v/>
      </c>
      <c r="AS1402" s="217" t="str">
        <f t="shared" si="266"/>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217"/>
      <c r="CA1402" s="217"/>
      <c r="CB1402" s="217"/>
      <c r="CC1402" s="217"/>
      <c r="CD1402" s="217"/>
      <c r="CE1402" s="217"/>
      <c r="CF1402" s="186"/>
      <c r="CG1402" s="186" t="str">
        <f t="shared" si="267"/>
        <v/>
      </c>
      <c r="CH1402" s="101"/>
      <c r="CI1402" s="101"/>
      <c r="CJ1402" s="101"/>
      <c r="CK1402" s="101"/>
      <c r="CL1402" s="101"/>
      <c r="CM1402" s="101"/>
      <c r="CN1402" s="101"/>
      <c r="CO1402" s="101"/>
      <c r="CP1402" s="220" t="str">
        <f>IFERROR(ROUND((SUM(#REF!)),0),"")</f>
        <v/>
      </c>
      <c r="CQ1402" s="216"/>
      <c r="CR1402" s="222"/>
      <c r="CS1402" s="198"/>
      <c r="CT1402" s="198"/>
      <c r="CU1402" s="198"/>
      <c r="CV1402" s="198"/>
      <c r="CW1402" s="222"/>
      <c r="CX1402" s="272"/>
      <c r="CY1402" s="272"/>
      <c r="CZ1402" s="272"/>
      <c r="DA1402" s="272"/>
      <c r="DB1402" s="272"/>
      <c r="DC1402" s="272"/>
      <c r="DD1402" s="230" t="str">
        <f t="shared" si="254"/>
        <v/>
      </c>
      <c r="DE1402" s="273">
        <f t="shared" si="255"/>
        <v>0</v>
      </c>
      <c r="DF1402" s="14">
        <f t="shared" si="256"/>
        <v>0</v>
      </c>
      <c r="DG1402" s="148" t="str">
        <f t="shared" si="257"/>
        <v/>
      </c>
      <c r="DH1402" s="148" t="str">
        <f t="shared" si="258"/>
        <v/>
      </c>
      <c r="DI1402" s="273" t="str">
        <f t="shared" si="259"/>
        <v/>
      </c>
      <c r="DJ1402" s="264" t="str">
        <f t="shared" si="260"/>
        <v/>
      </c>
      <c r="DK1402" s="195"/>
      <c r="DL1402" s="14" t="str">
        <f>IFERROR(#REF!-AP1402,"")</f>
        <v/>
      </c>
      <c r="DM1402" s="195"/>
      <c r="DN1402" s="274" t="str">
        <f>IFERROR(#REF!-M1402,"")</f>
        <v/>
      </c>
      <c r="DO1402" s="186" t="e">
        <f>IF(#REF!&gt;AQ1402,0,1)</f>
        <v>#REF!</v>
      </c>
      <c r="DP1402" s="186">
        <f t="shared" si="261"/>
        <v>1</v>
      </c>
      <c r="DQ1402" s="186">
        <f t="shared" si="262"/>
        <v>1</v>
      </c>
    </row>
    <row r="1403" spans="1:121" ht="20.25" hidden="1" customHeight="1" x14ac:dyDescent="0.2">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63"/>
        <v/>
      </c>
      <c r="AO1403" s="271" t="str">
        <f t="shared" si="264"/>
        <v/>
      </c>
      <c r="AP1403" s="218"/>
      <c r="AQ1403" s="219"/>
      <c r="AR1403" s="217" t="str">
        <f t="shared" si="265"/>
        <v/>
      </c>
      <c r="AS1403" s="217" t="str">
        <f t="shared" si="266"/>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217"/>
      <c r="CA1403" s="217"/>
      <c r="CB1403" s="217"/>
      <c r="CC1403" s="217"/>
      <c r="CD1403" s="217"/>
      <c r="CE1403" s="217"/>
      <c r="CF1403" s="186"/>
      <c r="CG1403" s="186" t="str">
        <f t="shared" si="267"/>
        <v/>
      </c>
      <c r="CH1403" s="101"/>
      <c r="CI1403" s="101"/>
      <c r="CJ1403" s="101"/>
      <c r="CK1403" s="101"/>
      <c r="CL1403" s="101"/>
      <c r="CM1403" s="101"/>
      <c r="CN1403" s="101"/>
      <c r="CO1403" s="101"/>
      <c r="CP1403" s="220" t="str">
        <f>IFERROR(ROUND((SUM(#REF!)),0),"")</f>
        <v/>
      </c>
      <c r="CQ1403" s="216"/>
      <c r="CR1403" s="222"/>
      <c r="CS1403" s="198"/>
      <c r="CT1403" s="198"/>
      <c r="CU1403" s="198"/>
      <c r="CV1403" s="198"/>
      <c r="CW1403" s="222"/>
      <c r="CX1403" s="272"/>
      <c r="CY1403" s="272"/>
      <c r="CZ1403" s="272"/>
      <c r="DA1403" s="272"/>
      <c r="DB1403" s="272"/>
      <c r="DC1403" s="272"/>
      <c r="DD1403" s="230" t="str">
        <f t="shared" si="254"/>
        <v/>
      </c>
      <c r="DE1403" s="273">
        <f t="shared" si="255"/>
        <v>0</v>
      </c>
      <c r="DF1403" s="14">
        <f t="shared" si="256"/>
        <v>0</v>
      </c>
      <c r="DG1403" s="148" t="str">
        <f t="shared" si="257"/>
        <v/>
      </c>
      <c r="DH1403" s="148" t="str">
        <f t="shared" si="258"/>
        <v/>
      </c>
      <c r="DI1403" s="273" t="str">
        <f t="shared" si="259"/>
        <v/>
      </c>
      <c r="DJ1403" s="264" t="str">
        <f t="shared" si="260"/>
        <v/>
      </c>
      <c r="DK1403" s="195"/>
      <c r="DL1403" s="14" t="str">
        <f>IFERROR(#REF!-AP1403,"")</f>
        <v/>
      </c>
      <c r="DM1403" s="195"/>
      <c r="DN1403" s="274" t="str">
        <f>IFERROR(#REF!-M1403,"")</f>
        <v/>
      </c>
      <c r="DO1403" s="186" t="e">
        <f>IF(#REF!&gt;AQ1403,0,1)</f>
        <v>#REF!</v>
      </c>
      <c r="DP1403" s="186">
        <f t="shared" si="261"/>
        <v>1</v>
      </c>
      <c r="DQ1403" s="186">
        <f t="shared" si="262"/>
        <v>1</v>
      </c>
    </row>
    <row r="1404" spans="1:121" ht="20.25" hidden="1" customHeight="1" x14ac:dyDescent="0.2">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63"/>
        <v/>
      </c>
      <c r="AO1404" s="271" t="str">
        <f t="shared" si="264"/>
        <v/>
      </c>
      <c r="AP1404" s="218"/>
      <c r="AQ1404" s="219"/>
      <c r="AR1404" s="217" t="str">
        <f t="shared" si="265"/>
        <v/>
      </c>
      <c r="AS1404" s="217" t="str">
        <f t="shared" si="266"/>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217"/>
      <c r="CA1404" s="217"/>
      <c r="CB1404" s="217"/>
      <c r="CC1404" s="217"/>
      <c r="CD1404" s="217"/>
      <c r="CE1404" s="217"/>
      <c r="CF1404" s="186"/>
      <c r="CG1404" s="186" t="str">
        <f t="shared" si="267"/>
        <v/>
      </c>
      <c r="CH1404" s="101"/>
      <c r="CI1404" s="101"/>
      <c r="CJ1404" s="101"/>
      <c r="CK1404" s="101"/>
      <c r="CL1404" s="101"/>
      <c r="CM1404" s="101"/>
      <c r="CN1404" s="101"/>
      <c r="CO1404" s="101"/>
      <c r="CP1404" s="220" t="str">
        <f>IFERROR(ROUND((SUM(#REF!)),0),"")</f>
        <v/>
      </c>
      <c r="CQ1404" s="216"/>
      <c r="CR1404" s="222"/>
      <c r="CS1404" s="198"/>
      <c r="CT1404" s="198"/>
      <c r="CU1404" s="198"/>
      <c r="CV1404" s="198"/>
      <c r="CW1404" s="222"/>
      <c r="CX1404" s="272"/>
      <c r="CY1404" s="272"/>
      <c r="CZ1404" s="272"/>
      <c r="DA1404" s="272"/>
      <c r="DB1404" s="272"/>
      <c r="DC1404" s="272"/>
      <c r="DD1404" s="230" t="str">
        <f t="shared" si="254"/>
        <v/>
      </c>
      <c r="DE1404" s="273">
        <f t="shared" si="255"/>
        <v>0</v>
      </c>
      <c r="DF1404" s="14">
        <f t="shared" si="256"/>
        <v>0</v>
      </c>
      <c r="DG1404" s="148" t="str">
        <f t="shared" si="257"/>
        <v/>
      </c>
      <c r="DH1404" s="148" t="str">
        <f t="shared" si="258"/>
        <v/>
      </c>
      <c r="DI1404" s="273" t="str">
        <f t="shared" si="259"/>
        <v/>
      </c>
      <c r="DJ1404" s="264" t="str">
        <f t="shared" si="260"/>
        <v/>
      </c>
      <c r="DK1404" s="195"/>
      <c r="DL1404" s="14" t="str">
        <f>IFERROR(#REF!-AP1404,"")</f>
        <v/>
      </c>
      <c r="DM1404" s="195"/>
      <c r="DN1404" s="274" t="str">
        <f>IFERROR(#REF!-M1404,"")</f>
        <v/>
      </c>
      <c r="DO1404" s="186" t="e">
        <f>IF(#REF!&gt;AQ1404,0,1)</f>
        <v>#REF!</v>
      </c>
      <c r="DP1404" s="186">
        <f t="shared" si="261"/>
        <v>1</v>
      </c>
      <c r="DQ1404" s="186">
        <f t="shared" si="262"/>
        <v>1</v>
      </c>
    </row>
    <row r="1405" spans="1:121" ht="20.25" hidden="1" customHeight="1" x14ac:dyDescent="0.2">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63"/>
        <v/>
      </c>
      <c r="AO1405" s="271" t="str">
        <f t="shared" si="264"/>
        <v/>
      </c>
      <c r="AP1405" s="218"/>
      <c r="AQ1405" s="219"/>
      <c r="AR1405" s="217" t="str">
        <f t="shared" si="265"/>
        <v/>
      </c>
      <c r="AS1405" s="217" t="str">
        <f t="shared" si="266"/>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217"/>
      <c r="CA1405" s="217"/>
      <c r="CB1405" s="217"/>
      <c r="CC1405" s="217"/>
      <c r="CD1405" s="217"/>
      <c r="CE1405" s="217"/>
      <c r="CF1405" s="186"/>
      <c r="CG1405" s="186" t="str">
        <f t="shared" si="267"/>
        <v/>
      </c>
      <c r="CH1405" s="101"/>
      <c r="CI1405" s="101"/>
      <c r="CJ1405" s="101"/>
      <c r="CK1405" s="101"/>
      <c r="CL1405" s="101"/>
      <c r="CM1405" s="101"/>
      <c r="CN1405" s="101"/>
      <c r="CO1405" s="101"/>
      <c r="CP1405" s="220" t="str">
        <f>IFERROR(ROUND((SUM(#REF!)),0),"")</f>
        <v/>
      </c>
      <c r="CQ1405" s="216"/>
      <c r="CR1405" s="222"/>
      <c r="CS1405" s="198"/>
      <c r="CT1405" s="198"/>
      <c r="CU1405" s="198"/>
      <c r="CV1405" s="198"/>
      <c r="CW1405" s="222"/>
      <c r="CX1405" s="272"/>
      <c r="CY1405" s="272"/>
      <c r="CZ1405" s="272"/>
      <c r="DA1405" s="272"/>
      <c r="DB1405" s="272"/>
      <c r="DC1405" s="272"/>
      <c r="DD1405" s="230" t="str">
        <f t="shared" si="254"/>
        <v/>
      </c>
      <c r="DE1405" s="273">
        <f t="shared" si="255"/>
        <v>0</v>
      </c>
      <c r="DF1405" s="14">
        <f t="shared" si="256"/>
        <v>0</v>
      </c>
      <c r="DG1405" s="148" t="str">
        <f t="shared" si="257"/>
        <v/>
      </c>
      <c r="DH1405" s="148" t="str">
        <f t="shared" si="258"/>
        <v/>
      </c>
      <c r="DI1405" s="273" t="str">
        <f t="shared" si="259"/>
        <v/>
      </c>
      <c r="DJ1405" s="264" t="str">
        <f t="shared" si="260"/>
        <v/>
      </c>
      <c r="DK1405" s="195"/>
      <c r="DL1405" s="14" t="str">
        <f>IFERROR(#REF!-AP1405,"")</f>
        <v/>
      </c>
      <c r="DM1405" s="195"/>
      <c r="DN1405" s="274" t="str">
        <f>IFERROR(#REF!-M1405,"")</f>
        <v/>
      </c>
      <c r="DO1405" s="186" t="e">
        <f>IF(#REF!&gt;AQ1405,0,1)</f>
        <v>#REF!</v>
      </c>
      <c r="DP1405" s="186">
        <f t="shared" si="261"/>
        <v>1</v>
      </c>
      <c r="DQ1405" s="186">
        <f t="shared" si="262"/>
        <v>1</v>
      </c>
    </row>
    <row r="1406" spans="1:121" ht="20.25" hidden="1" customHeight="1" x14ac:dyDescent="0.2">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63"/>
        <v/>
      </c>
      <c r="AO1406" s="271" t="str">
        <f t="shared" si="264"/>
        <v/>
      </c>
      <c r="AP1406" s="218"/>
      <c r="AQ1406" s="219"/>
      <c r="AR1406" s="217" t="str">
        <f t="shared" si="265"/>
        <v/>
      </c>
      <c r="AS1406" s="217" t="str">
        <f t="shared" si="266"/>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217"/>
      <c r="CA1406" s="217"/>
      <c r="CB1406" s="217"/>
      <c r="CC1406" s="217"/>
      <c r="CD1406" s="217"/>
      <c r="CE1406" s="217"/>
      <c r="CF1406" s="186"/>
      <c r="CG1406" s="186" t="str">
        <f t="shared" si="267"/>
        <v/>
      </c>
      <c r="CH1406" s="101"/>
      <c r="CI1406" s="101"/>
      <c r="CJ1406" s="101"/>
      <c r="CK1406" s="101"/>
      <c r="CL1406" s="101"/>
      <c r="CM1406" s="101"/>
      <c r="CN1406" s="101"/>
      <c r="CO1406" s="101"/>
      <c r="CP1406" s="220" t="str">
        <f>IFERROR(ROUND((SUM(#REF!)),0),"")</f>
        <v/>
      </c>
      <c r="CQ1406" s="216"/>
      <c r="CR1406" s="222"/>
      <c r="CS1406" s="198"/>
      <c r="CT1406" s="198"/>
      <c r="CU1406" s="198"/>
      <c r="CV1406" s="198"/>
      <c r="CW1406" s="222"/>
      <c r="CX1406" s="272"/>
      <c r="CY1406" s="272"/>
      <c r="CZ1406" s="272"/>
      <c r="DA1406" s="272"/>
      <c r="DB1406" s="272"/>
      <c r="DC1406" s="272"/>
      <c r="DD1406" s="230" t="str">
        <f t="shared" si="254"/>
        <v/>
      </c>
      <c r="DE1406" s="273">
        <f t="shared" si="255"/>
        <v>0</v>
      </c>
      <c r="DF1406" s="14">
        <f t="shared" si="256"/>
        <v>0</v>
      </c>
      <c r="DG1406" s="148" t="str">
        <f t="shared" si="257"/>
        <v/>
      </c>
      <c r="DH1406" s="148" t="str">
        <f t="shared" si="258"/>
        <v/>
      </c>
      <c r="DI1406" s="273" t="str">
        <f t="shared" si="259"/>
        <v/>
      </c>
      <c r="DJ1406" s="264" t="str">
        <f t="shared" si="260"/>
        <v/>
      </c>
      <c r="DK1406" s="195"/>
      <c r="DL1406" s="14" t="str">
        <f>IFERROR(#REF!-AP1406,"")</f>
        <v/>
      </c>
      <c r="DM1406" s="195"/>
      <c r="DN1406" s="274" t="str">
        <f>IFERROR(#REF!-M1406,"")</f>
        <v/>
      </c>
      <c r="DO1406" s="186" t="e">
        <f>IF(#REF!&gt;AQ1406,0,1)</f>
        <v>#REF!</v>
      </c>
      <c r="DP1406" s="186">
        <f t="shared" si="261"/>
        <v>1</v>
      </c>
      <c r="DQ1406" s="186">
        <f t="shared" si="262"/>
        <v>1</v>
      </c>
    </row>
    <row r="1407" spans="1:121" ht="20.25" hidden="1" customHeight="1" x14ac:dyDescent="0.2">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63"/>
        <v/>
      </c>
      <c r="AO1407" s="271" t="str">
        <f t="shared" si="264"/>
        <v/>
      </c>
      <c r="AP1407" s="218"/>
      <c r="AQ1407" s="219"/>
      <c r="AR1407" s="217" t="str">
        <f t="shared" si="265"/>
        <v/>
      </c>
      <c r="AS1407" s="217" t="str">
        <f t="shared" si="266"/>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217"/>
      <c r="CA1407" s="217"/>
      <c r="CB1407" s="217"/>
      <c r="CC1407" s="217"/>
      <c r="CD1407" s="217"/>
      <c r="CE1407" s="217"/>
      <c r="CF1407" s="186"/>
      <c r="CG1407" s="186" t="str">
        <f t="shared" si="267"/>
        <v/>
      </c>
      <c r="CH1407" s="101"/>
      <c r="CI1407" s="101"/>
      <c r="CJ1407" s="101"/>
      <c r="CK1407" s="101"/>
      <c r="CL1407" s="101"/>
      <c r="CM1407" s="101"/>
      <c r="CN1407" s="101"/>
      <c r="CO1407" s="101"/>
      <c r="CP1407" s="220" t="str">
        <f>IFERROR(ROUND((SUM(#REF!)),0),"")</f>
        <v/>
      </c>
      <c r="CQ1407" s="216"/>
      <c r="CR1407" s="222"/>
      <c r="CS1407" s="198"/>
      <c r="CT1407" s="198"/>
      <c r="CU1407" s="198"/>
      <c r="CV1407" s="198"/>
      <c r="CW1407" s="222"/>
      <c r="CX1407" s="272"/>
      <c r="CY1407" s="272"/>
      <c r="CZ1407" s="272"/>
      <c r="DA1407" s="272"/>
      <c r="DB1407" s="272"/>
      <c r="DC1407" s="272"/>
      <c r="DD1407" s="230" t="str">
        <f t="shared" si="254"/>
        <v/>
      </c>
      <c r="DE1407" s="273">
        <f t="shared" si="255"/>
        <v>0</v>
      </c>
      <c r="DF1407" s="14">
        <f t="shared" si="256"/>
        <v>0</v>
      </c>
      <c r="DG1407" s="148" t="str">
        <f t="shared" si="257"/>
        <v/>
      </c>
      <c r="DH1407" s="148" t="str">
        <f t="shared" si="258"/>
        <v/>
      </c>
      <c r="DI1407" s="273" t="str">
        <f t="shared" si="259"/>
        <v/>
      </c>
      <c r="DJ1407" s="264" t="str">
        <f t="shared" si="260"/>
        <v/>
      </c>
      <c r="DK1407" s="195"/>
      <c r="DL1407" s="14" t="str">
        <f>IFERROR(#REF!-AP1407,"")</f>
        <v/>
      </c>
      <c r="DM1407" s="195"/>
      <c r="DN1407" s="274" t="str">
        <f>IFERROR(#REF!-M1407,"")</f>
        <v/>
      </c>
      <c r="DO1407" s="186" t="e">
        <f>IF(#REF!&gt;AQ1407,0,1)</f>
        <v>#REF!</v>
      </c>
      <c r="DP1407" s="186">
        <f t="shared" si="261"/>
        <v>1</v>
      </c>
      <c r="DQ1407" s="186">
        <f t="shared" si="262"/>
        <v>1</v>
      </c>
    </row>
    <row r="1408" spans="1:121" ht="20.25" hidden="1" customHeight="1" x14ac:dyDescent="0.2">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63"/>
        <v/>
      </c>
      <c r="AO1408" s="271" t="str">
        <f t="shared" si="264"/>
        <v/>
      </c>
      <c r="AP1408" s="218"/>
      <c r="AQ1408" s="219"/>
      <c r="AR1408" s="217" t="str">
        <f t="shared" si="265"/>
        <v/>
      </c>
      <c r="AS1408" s="217" t="str">
        <f t="shared" si="266"/>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217"/>
      <c r="CA1408" s="217"/>
      <c r="CB1408" s="217"/>
      <c r="CC1408" s="217"/>
      <c r="CD1408" s="217"/>
      <c r="CE1408" s="217"/>
      <c r="CF1408" s="186"/>
      <c r="CG1408" s="186" t="str">
        <f t="shared" si="267"/>
        <v/>
      </c>
      <c r="CH1408" s="101"/>
      <c r="CI1408" s="101"/>
      <c r="CJ1408" s="101"/>
      <c r="CK1408" s="101"/>
      <c r="CL1408" s="101"/>
      <c r="CM1408" s="101"/>
      <c r="CN1408" s="101"/>
      <c r="CO1408" s="101"/>
      <c r="CP1408" s="220" t="str">
        <f>IFERROR(ROUND((SUM(#REF!)),0),"")</f>
        <v/>
      </c>
      <c r="CQ1408" s="216"/>
      <c r="CR1408" s="222"/>
      <c r="CS1408" s="198"/>
      <c r="CT1408" s="198"/>
      <c r="CU1408" s="198"/>
      <c r="CV1408" s="198"/>
      <c r="CW1408" s="222"/>
      <c r="CX1408" s="272"/>
      <c r="CY1408" s="272"/>
      <c r="CZ1408" s="272"/>
      <c r="DA1408" s="272"/>
      <c r="DB1408" s="272"/>
      <c r="DC1408" s="272"/>
      <c r="DD1408" s="230" t="str">
        <f t="shared" si="254"/>
        <v/>
      </c>
      <c r="DE1408" s="273">
        <f t="shared" si="255"/>
        <v>0</v>
      </c>
      <c r="DF1408" s="14">
        <f t="shared" si="256"/>
        <v>0</v>
      </c>
      <c r="DG1408" s="148" t="str">
        <f t="shared" si="257"/>
        <v/>
      </c>
      <c r="DH1408" s="148" t="str">
        <f t="shared" si="258"/>
        <v/>
      </c>
      <c r="DI1408" s="273" t="str">
        <f t="shared" si="259"/>
        <v/>
      </c>
      <c r="DJ1408" s="264" t="str">
        <f t="shared" si="260"/>
        <v/>
      </c>
      <c r="DK1408" s="195"/>
      <c r="DL1408" s="14" t="str">
        <f>IFERROR(#REF!-AP1408,"")</f>
        <v/>
      </c>
      <c r="DM1408" s="195"/>
      <c r="DN1408" s="274" t="str">
        <f>IFERROR(#REF!-M1408,"")</f>
        <v/>
      </c>
      <c r="DO1408" s="186" t="e">
        <f>IF(#REF!&gt;AQ1408,0,1)</f>
        <v>#REF!</v>
      </c>
      <c r="DP1408" s="186">
        <f t="shared" si="261"/>
        <v>1</v>
      </c>
      <c r="DQ1408" s="186">
        <f t="shared" si="262"/>
        <v>1</v>
      </c>
    </row>
    <row r="1409" spans="1:121" ht="20.25" hidden="1" customHeight="1" x14ac:dyDescent="0.2">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63"/>
        <v/>
      </c>
      <c r="AO1409" s="271" t="str">
        <f t="shared" si="264"/>
        <v/>
      </c>
      <c r="AP1409" s="218"/>
      <c r="AQ1409" s="219"/>
      <c r="AR1409" s="217" t="str">
        <f t="shared" si="265"/>
        <v/>
      </c>
      <c r="AS1409" s="217" t="str">
        <f t="shared" si="266"/>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217"/>
      <c r="CA1409" s="217"/>
      <c r="CB1409" s="217"/>
      <c r="CC1409" s="217"/>
      <c r="CD1409" s="217"/>
      <c r="CE1409" s="217"/>
      <c r="CF1409" s="186"/>
      <c r="CG1409" s="186" t="str">
        <f t="shared" si="267"/>
        <v/>
      </c>
      <c r="CH1409" s="101"/>
      <c r="CI1409" s="101"/>
      <c r="CJ1409" s="101"/>
      <c r="CK1409" s="101"/>
      <c r="CL1409" s="101"/>
      <c r="CM1409" s="101"/>
      <c r="CN1409" s="101"/>
      <c r="CO1409" s="101"/>
      <c r="CP1409" s="220" t="str">
        <f>IFERROR(ROUND((SUM(#REF!)),0),"")</f>
        <v/>
      </c>
      <c r="CQ1409" s="216"/>
      <c r="CR1409" s="222"/>
      <c r="CS1409" s="198"/>
      <c r="CT1409" s="198"/>
      <c r="CU1409" s="198"/>
      <c r="CV1409" s="198"/>
      <c r="CW1409" s="222"/>
      <c r="CX1409" s="272"/>
      <c r="CY1409" s="272"/>
      <c r="CZ1409" s="272"/>
      <c r="DA1409" s="272"/>
      <c r="DB1409" s="272"/>
      <c r="DC1409" s="272"/>
      <c r="DD1409" s="230" t="str">
        <f t="shared" si="254"/>
        <v/>
      </c>
      <c r="DE1409" s="273">
        <f t="shared" si="255"/>
        <v>0</v>
      </c>
      <c r="DF1409" s="14">
        <f t="shared" si="256"/>
        <v>0</v>
      </c>
      <c r="DG1409" s="148" t="str">
        <f t="shared" si="257"/>
        <v/>
      </c>
      <c r="DH1409" s="148" t="str">
        <f t="shared" si="258"/>
        <v/>
      </c>
      <c r="DI1409" s="273" t="str">
        <f t="shared" si="259"/>
        <v/>
      </c>
      <c r="DJ1409" s="264" t="str">
        <f t="shared" si="260"/>
        <v/>
      </c>
      <c r="DK1409" s="195"/>
      <c r="DL1409" s="14" t="str">
        <f>IFERROR(#REF!-AP1409,"")</f>
        <v/>
      </c>
      <c r="DM1409" s="195"/>
      <c r="DN1409" s="274" t="str">
        <f>IFERROR(#REF!-M1409,"")</f>
        <v/>
      </c>
      <c r="DO1409" s="186" t="e">
        <f>IF(#REF!&gt;AQ1409,0,1)</f>
        <v>#REF!</v>
      </c>
      <c r="DP1409" s="186">
        <f t="shared" si="261"/>
        <v>1</v>
      </c>
      <c r="DQ1409" s="186">
        <f t="shared" si="262"/>
        <v>1</v>
      </c>
    </row>
    <row r="1410" spans="1:121" ht="20.25" hidden="1" customHeight="1" x14ac:dyDescent="0.2">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63"/>
        <v/>
      </c>
      <c r="AO1410" s="271" t="str">
        <f t="shared" si="264"/>
        <v/>
      </c>
      <c r="AP1410" s="218"/>
      <c r="AQ1410" s="219"/>
      <c r="AR1410" s="217" t="str">
        <f t="shared" si="265"/>
        <v/>
      </c>
      <c r="AS1410" s="217" t="str">
        <f t="shared" si="266"/>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217"/>
      <c r="CA1410" s="217"/>
      <c r="CB1410" s="217"/>
      <c r="CC1410" s="217"/>
      <c r="CD1410" s="217"/>
      <c r="CE1410" s="217"/>
      <c r="CF1410" s="186"/>
      <c r="CG1410" s="186" t="str">
        <f t="shared" si="267"/>
        <v/>
      </c>
      <c r="CH1410" s="101"/>
      <c r="CI1410" s="101"/>
      <c r="CJ1410" s="101"/>
      <c r="CK1410" s="101"/>
      <c r="CL1410" s="101"/>
      <c r="CM1410" s="101"/>
      <c r="CN1410" s="101"/>
      <c r="CO1410" s="101"/>
      <c r="CP1410" s="220" t="str">
        <f>IFERROR(ROUND((SUM(#REF!)),0),"")</f>
        <v/>
      </c>
      <c r="CQ1410" s="216"/>
      <c r="CR1410" s="222"/>
      <c r="CS1410" s="198"/>
      <c r="CT1410" s="198"/>
      <c r="CU1410" s="198"/>
      <c r="CV1410" s="198"/>
      <c r="CW1410" s="222"/>
      <c r="CX1410" s="272"/>
      <c r="CY1410" s="272"/>
      <c r="CZ1410" s="272"/>
      <c r="DA1410" s="272"/>
      <c r="DB1410" s="272"/>
      <c r="DC1410" s="272"/>
      <c r="DD1410" s="230" t="str">
        <f t="shared" si="254"/>
        <v/>
      </c>
      <c r="DE1410" s="273">
        <f t="shared" si="255"/>
        <v>0</v>
      </c>
      <c r="DF1410" s="14">
        <f t="shared" si="256"/>
        <v>0</v>
      </c>
      <c r="DG1410" s="148" t="str">
        <f t="shared" si="257"/>
        <v/>
      </c>
      <c r="DH1410" s="148" t="str">
        <f t="shared" si="258"/>
        <v/>
      </c>
      <c r="DI1410" s="273" t="str">
        <f t="shared" si="259"/>
        <v/>
      </c>
      <c r="DJ1410" s="264" t="str">
        <f t="shared" si="260"/>
        <v/>
      </c>
      <c r="DK1410" s="195"/>
      <c r="DL1410" s="14" t="str">
        <f>IFERROR(#REF!-AP1410,"")</f>
        <v/>
      </c>
      <c r="DM1410" s="195"/>
      <c r="DN1410" s="274" t="str">
        <f>IFERROR(#REF!-M1410,"")</f>
        <v/>
      </c>
      <c r="DO1410" s="186" t="e">
        <f>IF(#REF!&gt;AQ1410,0,1)</f>
        <v>#REF!</v>
      </c>
      <c r="DP1410" s="186">
        <f t="shared" si="261"/>
        <v>1</v>
      </c>
      <c r="DQ1410" s="186">
        <f t="shared" si="262"/>
        <v>1</v>
      </c>
    </row>
    <row r="1411" spans="1:121" ht="20.25" hidden="1" customHeight="1" x14ac:dyDescent="0.2">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63"/>
        <v/>
      </c>
      <c r="AO1411" s="271" t="str">
        <f t="shared" si="264"/>
        <v/>
      </c>
      <c r="AP1411" s="218"/>
      <c r="AQ1411" s="219"/>
      <c r="AR1411" s="217" t="str">
        <f t="shared" si="265"/>
        <v/>
      </c>
      <c r="AS1411" s="217" t="str">
        <f t="shared" si="266"/>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217"/>
      <c r="CA1411" s="217"/>
      <c r="CB1411" s="217"/>
      <c r="CC1411" s="217"/>
      <c r="CD1411" s="217"/>
      <c r="CE1411" s="217"/>
      <c r="CF1411" s="186"/>
      <c r="CG1411" s="186" t="str">
        <f t="shared" si="267"/>
        <v/>
      </c>
      <c r="CH1411" s="101"/>
      <c r="CI1411" s="101"/>
      <c r="CJ1411" s="101"/>
      <c r="CK1411" s="101"/>
      <c r="CL1411" s="101"/>
      <c r="CM1411" s="101"/>
      <c r="CN1411" s="101"/>
      <c r="CO1411" s="101"/>
      <c r="CP1411" s="220" t="str">
        <f>IFERROR(ROUND((SUM(#REF!)),0),"")</f>
        <v/>
      </c>
      <c r="CQ1411" s="216"/>
      <c r="CR1411" s="222"/>
      <c r="CS1411" s="198"/>
      <c r="CT1411" s="198"/>
      <c r="CU1411" s="198"/>
      <c r="CV1411" s="198"/>
      <c r="CW1411" s="222"/>
      <c r="CX1411" s="272"/>
      <c r="CY1411" s="272"/>
      <c r="CZ1411" s="272"/>
      <c r="DA1411" s="272"/>
      <c r="DB1411" s="272"/>
      <c r="DC1411" s="272"/>
      <c r="DD1411" s="230" t="str">
        <f t="shared" si="254"/>
        <v/>
      </c>
      <c r="DE1411" s="273">
        <f t="shared" si="255"/>
        <v>0</v>
      </c>
      <c r="DF1411" s="14">
        <f t="shared" si="256"/>
        <v>0</v>
      </c>
      <c r="DG1411" s="148" t="str">
        <f t="shared" si="257"/>
        <v/>
      </c>
      <c r="DH1411" s="148" t="str">
        <f t="shared" si="258"/>
        <v/>
      </c>
      <c r="DI1411" s="273" t="str">
        <f t="shared" si="259"/>
        <v/>
      </c>
      <c r="DJ1411" s="264" t="str">
        <f t="shared" si="260"/>
        <v/>
      </c>
      <c r="DK1411" s="195"/>
      <c r="DL1411" s="14" t="str">
        <f>IFERROR(#REF!-AP1411,"")</f>
        <v/>
      </c>
      <c r="DM1411" s="195"/>
      <c r="DN1411" s="274" t="str">
        <f>IFERROR(#REF!-M1411,"")</f>
        <v/>
      </c>
      <c r="DO1411" s="186" t="e">
        <f>IF(#REF!&gt;AQ1411,0,1)</f>
        <v>#REF!</v>
      </c>
      <c r="DP1411" s="186">
        <f t="shared" si="261"/>
        <v>1</v>
      </c>
      <c r="DQ1411" s="186">
        <f t="shared" si="262"/>
        <v>1</v>
      </c>
    </row>
    <row r="1412" spans="1:121" ht="20.25" hidden="1" customHeight="1" x14ac:dyDescent="0.2">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si="263"/>
        <v/>
      </c>
      <c r="AO1412" s="271" t="str">
        <f t="shared" si="264"/>
        <v/>
      </c>
      <c r="AP1412" s="218"/>
      <c r="AQ1412" s="219"/>
      <c r="AR1412" s="217" t="str">
        <f t="shared" si="265"/>
        <v/>
      </c>
      <c r="AS1412" s="217" t="str">
        <f t="shared" si="266"/>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217"/>
      <c r="CA1412" s="217"/>
      <c r="CB1412" s="217"/>
      <c r="CC1412" s="217"/>
      <c r="CD1412" s="217"/>
      <c r="CE1412" s="217"/>
      <c r="CF1412" s="186"/>
      <c r="CG1412" s="186" t="str">
        <f t="shared" si="267"/>
        <v/>
      </c>
      <c r="CH1412" s="101"/>
      <c r="CI1412" s="101"/>
      <c r="CJ1412" s="101"/>
      <c r="CK1412" s="101"/>
      <c r="CL1412" s="101"/>
      <c r="CM1412" s="101"/>
      <c r="CN1412" s="101"/>
      <c r="CO1412" s="101"/>
      <c r="CP1412" s="220" t="str">
        <f>IFERROR(ROUND((SUM(#REF!)),0),"")</f>
        <v/>
      </c>
      <c r="CQ1412" s="216"/>
      <c r="CR1412" s="222"/>
      <c r="CS1412" s="198"/>
      <c r="CT1412" s="198"/>
      <c r="CU1412" s="198"/>
      <c r="CV1412" s="198"/>
      <c r="CW1412" s="222"/>
      <c r="CX1412" s="272"/>
      <c r="CY1412" s="272"/>
      <c r="CZ1412" s="272"/>
      <c r="DA1412" s="272"/>
      <c r="DB1412" s="272"/>
      <c r="DC1412" s="272"/>
      <c r="DD1412" s="230" t="str">
        <f t="shared" ref="DD1412:DD1475" si="268">IFERROR((AN1412-M1412)/M1412,"")</f>
        <v/>
      </c>
      <c r="DE1412" s="273">
        <f t="shared" ref="DE1412:DE1475" si="269">AV1412+BH1412</f>
        <v>0</v>
      </c>
      <c r="DF1412" s="14">
        <f t="shared" ref="DF1412:DF1475" si="270">SUM(BI1412:BQ1412,AW1412:BE1412)</f>
        <v>0</v>
      </c>
      <c r="DG1412" s="148" t="str">
        <f t="shared" ref="DG1412:DG1475" si="271">IFERROR(ROUND(DF1412/L1412,0),"")</f>
        <v/>
      </c>
      <c r="DH1412" s="148" t="str">
        <f t="shared" ref="DH1412:DH1475" si="272">IFERROR(ROUND(CP1412/AR1412,1),"")</f>
        <v/>
      </c>
      <c r="DI1412" s="273" t="str">
        <f t="shared" ref="DI1412:DI1475" si="273">IFERROR(DE1412+DG1412,"")</f>
        <v/>
      </c>
      <c r="DJ1412" s="264" t="str">
        <f t="shared" ref="DJ1412:DJ1475" si="274">IFERROR(DG1412/DI1412,"")</f>
        <v/>
      </c>
      <c r="DK1412" s="195"/>
      <c r="DL1412" s="14" t="str">
        <f>IFERROR(#REF!-AP1412,"")</f>
        <v/>
      </c>
      <c r="DM1412" s="195"/>
      <c r="DN1412" s="274" t="str">
        <f>IFERROR(#REF!-M1412,"")</f>
        <v/>
      </c>
      <c r="DO1412" s="186" t="e">
        <f>IF(#REF!&gt;AQ1412,0,1)</f>
        <v>#REF!</v>
      </c>
      <c r="DP1412" s="186">
        <f t="shared" ref="DP1412:DP1475" si="275">IF(AO1412&lt;N1412,0,1)</f>
        <v>1</v>
      </c>
      <c r="DQ1412" s="186">
        <f t="shared" ref="DQ1412:DQ1475" si="276">IF(AO1412&gt;O1412,0,1)</f>
        <v>1</v>
      </c>
    </row>
    <row r="1413" spans="1:121" ht="20.25" hidden="1" customHeight="1" x14ac:dyDescent="0.2">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263"/>
        <v/>
      </c>
      <c r="AO1413" s="271" t="str">
        <f t="shared" si="264"/>
        <v/>
      </c>
      <c r="AP1413" s="218"/>
      <c r="AQ1413" s="219"/>
      <c r="AR1413" s="217" t="str">
        <f t="shared" si="265"/>
        <v/>
      </c>
      <c r="AS1413" s="217" t="str">
        <f t="shared" si="266"/>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217"/>
      <c r="CA1413" s="217"/>
      <c r="CB1413" s="217"/>
      <c r="CC1413" s="217"/>
      <c r="CD1413" s="217"/>
      <c r="CE1413" s="217"/>
      <c r="CF1413" s="186"/>
      <c r="CG1413" s="186" t="str">
        <f t="shared" si="267"/>
        <v/>
      </c>
      <c r="CH1413" s="101"/>
      <c r="CI1413" s="101"/>
      <c r="CJ1413" s="101"/>
      <c r="CK1413" s="101"/>
      <c r="CL1413" s="101"/>
      <c r="CM1413" s="101"/>
      <c r="CN1413" s="101"/>
      <c r="CO1413" s="101"/>
      <c r="CP1413" s="220" t="str">
        <f>IFERROR(ROUND((SUM(#REF!)),0),"")</f>
        <v/>
      </c>
      <c r="CQ1413" s="216"/>
      <c r="CR1413" s="222"/>
      <c r="CS1413" s="198"/>
      <c r="CT1413" s="198"/>
      <c r="CU1413" s="198"/>
      <c r="CV1413" s="198"/>
      <c r="CW1413" s="222"/>
      <c r="CX1413" s="272"/>
      <c r="CY1413" s="272"/>
      <c r="CZ1413" s="272"/>
      <c r="DA1413" s="272"/>
      <c r="DB1413" s="272"/>
      <c r="DC1413" s="272"/>
      <c r="DD1413" s="230" t="str">
        <f t="shared" si="268"/>
        <v/>
      </c>
      <c r="DE1413" s="273">
        <f t="shared" si="269"/>
        <v>0</v>
      </c>
      <c r="DF1413" s="14">
        <f t="shared" si="270"/>
        <v>0</v>
      </c>
      <c r="DG1413" s="148" t="str">
        <f t="shared" si="271"/>
        <v/>
      </c>
      <c r="DH1413" s="148" t="str">
        <f t="shared" si="272"/>
        <v/>
      </c>
      <c r="DI1413" s="273" t="str">
        <f t="shared" si="273"/>
        <v/>
      </c>
      <c r="DJ1413" s="264" t="str">
        <f t="shared" si="274"/>
        <v/>
      </c>
      <c r="DK1413" s="195"/>
      <c r="DL1413" s="14" t="str">
        <f>IFERROR(#REF!-AP1413,"")</f>
        <v/>
      </c>
      <c r="DM1413" s="195"/>
      <c r="DN1413" s="274" t="str">
        <f>IFERROR(#REF!-M1413,"")</f>
        <v/>
      </c>
      <c r="DO1413" s="186" t="e">
        <f>IF(#REF!&gt;AQ1413,0,1)</f>
        <v>#REF!</v>
      </c>
      <c r="DP1413" s="186">
        <f t="shared" si="275"/>
        <v>1</v>
      </c>
      <c r="DQ1413" s="186">
        <f t="shared" si="276"/>
        <v>1</v>
      </c>
    </row>
    <row r="1414" spans="1:121" ht="20.25" hidden="1" customHeight="1" x14ac:dyDescent="0.2">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263"/>
        <v/>
      </c>
      <c r="AO1414" s="271" t="str">
        <f t="shared" si="264"/>
        <v/>
      </c>
      <c r="AP1414" s="218"/>
      <c r="AQ1414" s="219"/>
      <c r="AR1414" s="217" t="str">
        <f t="shared" si="265"/>
        <v/>
      </c>
      <c r="AS1414" s="217" t="str">
        <f t="shared" si="266"/>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217"/>
      <c r="CA1414" s="217"/>
      <c r="CB1414" s="217"/>
      <c r="CC1414" s="217"/>
      <c r="CD1414" s="217"/>
      <c r="CE1414" s="217"/>
      <c r="CF1414" s="186"/>
      <c r="CG1414" s="186" t="str">
        <f t="shared" si="267"/>
        <v/>
      </c>
      <c r="CH1414" s="101"/>
      <c r="CI1414" s="101"/>
      <c r="CJ1414" s="101"/>
      <c r="CK1414" s="101"/>
      <c r="CL1414" s="101"/>
      <c r="CM1414" s="101"/>
      <c r="CN1414" s="101"/>
      <c r="CO1414" s="101"/>
      <c r="CP1414" s="220" t="str">
        <f>IFERROR(ROUND((SUM(#REF!)),0),"")</f>
        <v/>
      </c>
      <c r="CQ1414" s="216"/>
      <c r="CR1414" s="222"/>
      <c r="CS1414" s="198"/>
      <c r="CT1414" s="198"/>
      <c r="CU1414" s="198"/>
      <c r="CV1414" s="198"/>
      <c r="CW1414" s="222"/>
      <c r="CX1414" s="272"/>
      <c r="CY1414" s="272"/>
      <c r="CZ1414" s="272"/>
      <c r="DA1414" s="272"/>
      <c r="DB1414" s="272"/>
      <c r="DC1414" s="272"/>
      <c r="DD1414" s="230" t="str">
        <f t="shared" si="268"/>
        <v/>
      </c>
      <c r="DE1414" s="273">
        <f t="shared" si="269"/>
        <v>0</v>
      </c>
      <c r="DF1414" s="14">
        <f t="shared" si="270"/>
        <v>0</v>
      </c>
      <c r="DG1414" s="148" t="str">
        <f t="shared" si="271"/>
        <v/>
      </c>
      <c r="DH1414" s="148" t="str">
        <f t="shared" si="272"/>
        <v/>
      </c>
      <c r="DI1414" s="273" t="str">
        <f t="shared" si="273"/>
        <v/>
      </c>
      <c r="DJ1414" s="264" t="str">
        <f t="shared" si="274"/>
        <v/>
      </c>
      <c r="DK1414" s="195"/>
      <c r="DL1414" s="14" t="str">
        <f>IFERROR(#REF!-AP1414,"")</f>
        <v/>
      </c>
      <c r="DM1414" s="195"/>
      <c r="DN1414" s="274" t="str">
        <f>IFERROR(#REF!-M1414,"")</f>
        <v/>
      </c>
      <c r="DO1414" s="186" t="e">
        <f>IF(#REF!&gt;AQ1414,0,1)</f>
        <v>#REF!</v>
      </c>
      <c r="DP1414" s="186">
        <f t="shared" si="275"/>
        <v>1</v>
      </c>
      <c r="DQ1414" s="186">
        <f t="shared" si="276"/>
        <v>1</v>
      </c>
    </row>
    <row r="1415" spans="1:121" ht="20.25" hidden="1" customHeight="1" x14ac:dyDescent="0.2">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263"/>
        <v/>
      </c>
      <c r="AO1415" s="271" t="str">
        <f t="shared" si="264"/>
        <v/>
      </c>
      <c r="AP1415" s="218"/>
      <c r="AQ1415" s="219"/>
      <c r="AR1415" s="217" t="str">
        <f t="shared" si="265"/>
        <v/>
      </c>
      <c r="AS1415" s="217" t="str">
        <f t="shared" si="266"/>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217"/>
      <c r="CA1415" s="217"/>
      <c r="CB1415" s="217"/>
      <c r="CC1415" s="217"/>
      <c r="CD1415" s="217"/>
      <c r="CE1415" s="217"/>
      <c r="CF1415" s="186"/>
      <c r="CG1415" s="186" t="str">
        <f t="shared" si="267"/>
        <v/>
      </c>
      <c r="CH1415" s="101"/>
      <c r="CI1415" s="101"/>
      <c r="CJ1415" s="101"/>
      <c r="CK1415" s="101"/>
      <c r="CL1415" s="101"/>
      <c r="CM1415" s="101"/>
      <c r="CN1415" s="101"/>
      <c r="CO1415" s="101"/>
      <c r="CP1415" s="220" t="str">
        <f>IFERROR(ROUND((SUM(#REF!)),0),"")</f>
        <v/>
      </c>
      <c r="CQ1415" s="216"/>
      <c r="CR1415" s="222"/>
      <c r="CS1415" s="198"/>
      <c r="CT1415" s="198"/>
      <c r="CU1415" s="198"/>
      <c r="CV1415" s="198"/>
      <c r="CW1415" s="222"/>
      <c r="CX1415" s="272"/>
      <c r="CY1415" s="272"/>
      <c r="CZ1415" s="272"/>
      <c r="DA1415" s="272"/>
      <c r="DB1415" s="272"/>
      <c r="DC1415" s="272"/>
      <c r="DD1415" s="230" t="str">
        <f t="shared" si="268"/>
        <v/>
      </c>
      <c r="DE1415" s="273">
        <f t="shared" si="269"/>
        <v>0</v>
      </c>
      <c r="DF1415" s="14">
        <f t="shared" si="270"/>
        <v>0</v>
      </c>
      <c r="DG1415" s="148" t="str">
        <f t="shared" si="271"/>
        <v/>
      </c>
      <c r="DH1415" s="148" t="str">
        <f t="shared" si="272"/>
        <v/>
      </c>
      <c r="DI1415" s="273" t="str">
        <f t="shared" si="273"/>
        <v/>
      </c>
      <c r="DJ1415" s="264" t="str">
        <f t="shared" si="274"/>
        <v/>
      </c>
      <c r="DK1415" s="195"/>
      <c r="DL1415" s="14" t="str">
        <f>IFERROR(#REF!-AP1415,"")</f>
        <v/>
      </c>
      <c r="DM1415" s="195"/>
      <c r="DN1415" s="274" t="str">
        <f>IFERROR(#REF!-M1415,"")</f>
        <v/>
      </c>
      <c r="DO1415" s="186" t="e">
        <f>IF(#REF!&gt;AQ1415,0,1)</f>
        <v>#REF!</v>
      </c>
      <c r="DP1415" s="186">
        <f t="shared" si="275"/>
        <v>1</v>
      </c>
      <c r="DQ1415" s="186">
        <f t="shared" si="276"/>
        <v>1</v>
      </c>
    </row>
    <row r="1416" spans="1:121" ht="20.25" hidden="1" customHeight="1" x14ac:dyDescent="0.2">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263"/>
        <v/>
      </c>
      <c r="AO1416" s="271" t="str">
        <f t="shared" si="264"/>
        <v/>
      </c>
      <c r="AP1416" s="218"/>
      <c r="AQ1416" s="219"/>
      <c r="AR1416" s="217" t="str">
        <f t="shared" si="265"/>
        <v/>
      </c>
      <c r="AS1416" s="217" t="str">
        <f t="shared" si="266"/>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217"/>
      <c r="CA1416" s="217"/>
      <c r="CB1416" s="217"/>
      <c r="CC1416" s="217"/>
      <c r="CD1416" s="217"/>
      <c r="CE1416" s="217"/>
      <c r="CF1416" s="186"/>
      <c r="CG1416" s="186" t="str">
        <f t="shared" si="267"/>
        <v/>
      </c>
      <c r="CH1416" s="101"/>
      <c r="CI1416" s="101"/>
      <c r="CJ1416" s="101"/>
      <c r="CK1416" s="101"/>
      <c r="CL1416" s="101"/>
      <c r="CM1416" s="101"/>
      <c r="CN1416" s="101"/>
      <c r="CO1416" s="101"/>
      <c r="CP1416" s="220" t="str">
        <f>IFERROR(ROUND((SUM(#REF!)),0),"")</f>
        <v/>
      </c>
      <c r="CQ1416" s="216"/>
      <c r="CR1416" s="222"/>
      <c r="CS1416" s="198"/>
      <c r="CT1416" s="198"/>
      <c r="CU1416" s="198"/>
      <c r="CV1416" s="198"/>
      <c r="CW1416" s="222"/>
      <c r="CX1416" s="272"/>
      <c r="CY1416" s="272"/>
      <c r="CZ1416" s="272"/>
      <c r="DA1416" s="272"/>
      <c r="DB1416" s="272"/>
      <c r="DC1416" s="272"/>
      <c r="DD1416" s="230" t="str">
        <f t="shared" si="268"/>
        <v/>
      </c>
      <c r="DE1416" s="273">
        <f t="shared" si="269"/>
        <v>0</v>
      </c>
      <c r="DF1416" s="14">
        <f t="shared" si="270"/>
        <v>0</v>
      </c>
      <c r="DG1416" s="148" t="str">
        <f t="shared" si="271"/>
        <v/>
      </c>
      <c r="DH1416" s="148" t="str">
        <f t="shared" si="272"/>
        <v/>
      </c>
      <c r="DI1416" s="273" t="str">
        <f t="shared" si="273"/>
        <v/>
      </c>
      <c r="DJ1416" s="264" t="str">
        <f t="shared" si="274"/>
        <v/>
      </c>
      <c r="DK1416" s="195"/>
      <c r="DL1416" s="14" t="str">
        <f>IFERROR(#REF!-AP1416,"")</f>
        <v/>
      </c>
      <c r="DM1416" s="195"/>
      <c r="DN1416" s="274" t="str">
        <f>IFERROR(#REF!-M1416,"")</f>
        <v/>
      </c>
      <c r="DO1416" s="186" t="e">
        <f>IF(#REF!&gt;AQ1416,0,1)</f>
        <v>#REF!</v>
      </c>
      <c r="DP1416" s="186">
        <f t="shared" si="275"/>
        <v>1</v>
      </c>
      <c r="DQ1416" s="186">
        <f t="shared" si="276"/>
        <v>1</v>
      </c>
    </row>
    <row r="1417" spans="1:121" ht="20.25" hidden="1" customHeight="1" x14ac:dyDescent="0.2">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263"/>
        <v/>
      </c>
      <c r="AO1417" s="271" t="str">
        <f t="shared" si="264"/>
        <v/>
      </c>
      <c r="AP1417" s="218"/>
      <c r="AQ1417" s="219"/>
      <c r="AR1417" s="217" t="str">
        <f t="shared" si="265"/>
        <v/>
      </c>
      <c r="AS1417" s="217" t="str">
        <f t="shared" si="266"/>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217"/>
      <c r="CA1417" s="217"/>
      <c r="CB1417" s="217"/>
      <c r="CC1417" s="217"/>
      <c r="CD1417" s="217"/>
      <c r="CE1417" s="217"/>
      <c r="CF1417" s="186"/>
      <c r="CG1417" s="186" t="str">
        <f t="shared" si="267"/>
        <v/>
      </c>
      <c r="CH1417" s="101"/>
      <c r="CI1417" s="101"/>
      <c r="CJ1417" s="101"/>
      <c r="CK1417" s="101"/>
      <c r="CL1417" s="101"/>
      <c r="CM1417" s="101"/>
      <c r="CN1417" s="101"/>
      <c r="CO1417" s="101"/>
      <c r="CP1417" s="220" t="str">
        <f>IFERROR(ROUND((SUM(#REF!)),0),"")</f>
        <v/>
      </c>
      <c r="CQ1417" s="216"/>
      <c r="CR1417" s="222"/>
      <c r="CS1417" s="198"/>
      <c r="CT1417" s="198"/>
      <c r="CU1417" s="198"/>
      <c r="CV1417" s="198"/>
      <c r="CW1417" s="222"/>
      <c r="CX1417" s="272"/>
      <c r="CY1417" s="272"/>
      <c r="CZ1417" s="272"/>
      <c r="DA1417" s="272"/>
      <c r="DB1417" s="272"/>
      <c r="DC1417" s="272"/>
      <c r="DD1417" s="230" t="str">
        <f t="shared" si="268"/>
        <v/>
      </c>
      <c r="DE1417" s="273">
        <f t="shared" si="269"/>
        <v>0</v>
      </c>
      <c r="DF1417" s="14">
        <f t="shared" si="270"/>
        <v>0</v>
      </c>
      <c r="DG1417" s="148" t="str">
        <f t="shared" si="271"/>
        <v/>
      </c>
      <c r="DH1417" s="148" t="str">
        <f t="shared" si="272"/>
        <v/>
      </c>
      <c r="DI1417" s="273" t="str">
        <f t="shared" si="273"/>
        <v/>
      </c>
      <c r="DJ1417" s="264" t="str">
        <f t="shared" si="274"/>
        <v/>
      </c>
      <c r="DK1417" s="195"/>
      <c r="DL1417" s="14" t="str">
        <f>IFERROR(#REF!-AP1417,"")</f>
        <v/>
      </c>
      <c r="DM1417" s="195"/>
      <c r="DN1417" s="274" t="str">
        <f>IFERROR(#REF!-M1417,"")</f>
        <v/>
      </c>
      <c r="DO1417" s="186" t="e">
        <f>IF(#REF!&gt;AQ1417,0,1)</f>
        <v>#REF!</v>
      </c>
      <c r="DP1417" s="186">
        <f t="shared" si="275"/>
        <v>1</v>
      </c>
      <c r="DQ1417" s="186">
        <f t="shared" si="276"/>
        <v>1</v>
      </c>
    </row>
    <row r="1418" spans="1:121" ht="20.25" hidden="1" customHeight="1" x14ac:dyDescent="0.2">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263"/>
        <v/>
      </c>
      <c r="AO1418" s="271" t="str">
        <f t="shared" si="264"/>
        <v/>
      </c>
      <c r="AP1418" s="218"/>
      <c r="AQ1418" s="219"/>
      <c r="AR1418" s="217" t="str">
        <f t="shared" si="265"/>
        <v/>
      </c>
      <c r="AS1418" s="217" t="str">
        <f t="shared" si="266"/>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217"/>
      <c r="CA1418" s="217"/>
      <c r="CB1418" s="217"/>
      <c r="CC1418" s="217"/>
      <c r="CD1418" s="217"/>
      <c r="CE1418" s="217"/>
      <c r="CF1418" s="186"/>
      <c r="CG1418" s="186" t="str">
        <f t="shared" si="267"/>
        <v/>
      </c>
      <c r="CH1418" s="101"/>
      <c r="CI1418" s="101"/>
      <c r="CJ1418" s="101"/>
      <c r="CK1418" s="101"/>
      <c r="CL1418" s="101"/>
      <c r="CM1418" s="101"/>
      <c r="CN1418" s="101"/>
      <c r="CO1418" s="101"/>
      <c r="CP1418" s="220" t="str">
        <f>IFERROR(ROUND((SUM(#REF!)),0),"")</f>
        <v/>
      </c>
      <c r="CQ1418" s="216"/>
      <c r="CR1418" s="222"/>
      <c r="CS1418" s="198"/>
      <c r="CT1418" s="198"/>
      <c r="CU1418" s="198"/>
      <c r="CV1418" s="198"/>
      <c r="CW1418" s="222"/>
      <c r="CX1418" s="272"/>
      <c r="CY1418" s="272"/>
      <c r="CZ1418" s="272"/>
      <c r="DA1418" s="272"/>
      <c r="DB1418" s="272"/>
      <c r="DC1418" s="272"/>
      <c r="DD1418" s="230" t="str">
        <f t="shared" si="268"/>
        <v/>
      </c>
      <c r="DE1418" s="273">
        <f t="shared" si="269"/>
        <v>0</v>
      </c>
      <c r="DF1418" s="14">
        <f t="shared" si="270"/>
        <v>0</v>
      </c>
      <c r="DG1418" s="148" t="str">
        <f t="shared" si="271"/>
        <v/>
      </c>
      <c r="DH1418" s="148" t="str">
        <f t="shared" si="272"/>
        <v/>
      </c>
      <c r="DI1418" s="273" t="str">
        <f t="shared" si="273"/>
        <v/>
      </c>
      <c r="DJ1418" s="264" t="str">
        <f t="shared" si="274"/>
        <v/>
      </c>
      <c r="DK1418" s="195"/>
      <c r="DL1418" s="14" t="str">
        <f>IFERROR(#REF!-AP1418,"")</f>
        <v/>
      </c>
      <c r="DM1418" s="195"/>
      <c r="DN1418" s="274" t="str">
        <f>IFERROR(#REF!-M1418,"")</f>
        <v/>
      </c>
      <c r="DO1418" s="186" t="e">
        <f>IF(#REF!&gt;AQ1418,0,1)</f>
        <v>#REF!</v>
      </c>
      <c r="DP1418" s="186">
        <f t="shared" si="275"/>
        <v>1</v>
      </c>
      <c r="DQ1418" s="186">
        <f t="shared" si="276"/>
        <v>1</v>
      </c>
    </row>
    <row r="1419" spans="1:121" ht="20.25" hidden="1" customHeight="1" x14ac:dyDescent="0.2">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263"/>
        <v/>
      </c>
      <c r="AO1419" s="271" t="str">
        <f t="shared" si="264"/>
        <v/>
      </c>
      <c r="AP1419" s="218"/>
      <c r="AQ1419" s="219"/>
      <c r="AR1419" s="217" t="str">
        <f t="shared" si="265"/>
        <v/>
      </c>
      <c r="AS1419" s="217" t="str">
        <f t="shared" si="266"/>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217"/>
      <c r="CA1419" s="217"/>
      <c r="CB1419" s="217"/>
      <c r="CC1419" s="217"/>
      <c r="CD1419" s="217"/>
      <c r="CE1419" s="217"/>
      <c r="CF1419" s="186"/>
      <c r="CG1419" s="186" t="str">
        <f t="shared" si="267"/>
        <v/>
      </c>
      <c r="CH1419" s="101"/>
      <c r="CI1419" s="101"/>
      <c r="CJ1419" s="101"/>
      <c r="CK1419" s="101"/>
      <c r="CL1419" s="101"/>
      <c r="CM1419" s="101"/>
      <c r="CN1419" s="101"/>
      <c r="CO1419" s="101"/>
      <c r="CP1419" s="220" t="str">
        <f>IFERROR(ROUND((SUM(#REF!)),0),"")</f>
        <v/>
      </c>
      <c r="CQ1419" s="216"/>
      <c r="CR1419" s="222"/>
      <c r="CS1419" s="198"/>
      <c r="CT1419" s="198"/>
      <c r="CU1419" s="198"/>
      <c r="CV1419" s="198"/>
      <c r="CW1419" s="222"/>
      <c r="CX1419" s="272"/>
      <c r="CY1419" s="272"/>
      <c r="CZ1419" s="272"/>
      <c r="DA1419" s="272"/>
      <c r="DB1419" s="272"/>
      <c r="DC1419" s="272"/>
      <c r="DD1419" s="230" t="str">
        <f t="shared" si="268"/>
        <v/>
      </c>
      <c r="DE1419" s="273">
        <f t="shared" si="269"/>
        <v>0</v>
      </c>
      <c r="DF1419" s="14">
        <f t="shared" si="270"/>
        <v>0</v>
      </c>
      <c r="DG1419" s="148" t="str">
        <f t="shared" si="271"/>
        <v/>
      </c>
      <c r="DH1419" s="148" t="str">
        <f t="shared" si="272"/>
        <v/>
      </c>
      <c r="DI1419" s="273" t="str">
        <f t="shared" si="273"/>
        <v/>
      </c>
      <c r="DJ1419" s="264" t="str">
        <f t="shared" si="274"/>
        <v/>
      </c>
      <c r="DK1419" s="195"/>
      <c r="DL1419" s="14" t="str">
        <f>IFERROR(#REF!-AP1419,"")</f>
        <v/>
      </c>
      <c r="DM1419" s="195"/>
      <c r="DN1419" s="274" t="str">
        <f>IFERROR(#REF!-M1419,"")</f>
        <v/>
      </c>
      <c r="DO1419" s="186" t="e">
        <f>IF(#REF!&gt;AQ1419,0,1)</f>
        <v>#REF!</v>
      </c>
      <c r="DP1419" s="186">
        <f t="shared" si="275"/>
        <v>1</v>
      </c>
      <c r="DQ1419" s="186">
        <f t="shared" si="276"/>
        <v>1</v>
      </c>
    </row>
    <row r="1420" spans="1:121" ht="20.25" hidden="1" customHeight="1" x14ac:dyDescent="0.2">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263"/>
        <v/>
      </c>
      <c r="AO1420" s="271" t="str">
        <f t="shared" si="264"/>
        <v/>
      </c>
      <c r="AP1420" s="218"/>
      <c r="AQ1420" s="219"/>
      <c r="AR1420" s="217" t="str">
        <f t="shared" si="265"/>
        <v/>
      </c>
      <c r="AS1420" s="217" t="str">
        <f t="shared" si="266"/>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217"/>
      <c r="CA1420" s="217"/>
      <c r="CB1420" s="217"/>
      <c r="CC1420" s="217"/>
      <c r="CD1420" s="217"/>
      <c r="CE1420" s="217"/>
      <c r="CF1420" s="186"/>
      <c r="CG1420" s="186" t="str">
        <f t="shared" si="267"/>
        <v/>
      </c>
      <c r="CH1420" s="101"/>
      <c r="CI1420" s="101"/>
      <c r="CJ1420" s="101"/>
      <c r="CK1420" s="101"/>
      <c r="CL1420" s="101"/>
      <c r="CM1420" s="101"/>
      <c r="CN1420" s="101"/>
      <c r="CO1420" s="101"/>
      <c r="CP1420" s="220" t="str">
        <f>IFERROR(ROUND((SUM(#REF!)),0),"")</f>
        <v/>
      </c>
      <c r="CQ1420" s="216"/>
      <c r="CR1420" s="222"/>
      <c r="CS1420" s="198"/>
      <c r="CT1420" s="198"/>
      <c r="CU1420" s="198"/>
      <c r="CV1420" s="198"/>
      <c r="CW1420" s="222"/>
      <c r="CX1420" s="272"/>
      <c r="CY1420" s="272"/>
      <c r="CZ1420" s="272"/>
      <c r="DA1420" s="272"/>
      <c r="DB1420" s="272"/>
      <c r="DC1420" s="272"/>
      <c r="DD1420" s="230" t="str">
        <f t="shared" si="268"/>
        <v/>
      </c>
      <c r="DE1420" s="273">
        <f t="shared" si="269"/>
        <v>0</v>
      </c>
      <c r="DF1420" s="14">
        <f t="shared" si="270"/>
        <v>0</v>
      </c>
      <c r="DG1420" s="148" t="str">
        <f t="shared" si="271"/>
        <v/>
      </c>
      <c r="DH1420" s="148" t="str">
        <f t="shared" si="272"/>
        <v/>
      </c>
      <c r="DI1420" s="273" t="str">
        <f t="shared" si="273"/>
        <v/>
      </c>
      <c r="DJ1420" s="264" t="str">
        <f t="shared" si="274"/>
        <v/>
      </c>
      <c r="DK1420" s="195"/>
      <c r="DL1420" s="14" t="str">
        <f>IFERROR(#REF!-AP1420,"")</f>
        <v/>
      </c>
      <c r="DM1420" s="195"/>
      <c r="DN1420" s="274" t="str">
        <f>IFERROR(#REF!-M1420,"")</f>
        <v/>
      </c>
      <c r="DO1420" s="186" t="e">
        <f>IF(#REF!&gt;AQ1420,0,1)</f>
        <v>#REF!</v>
      </c>
      <c r="DP1420" s="186">
        <f t="shared" si="275"/>
        <v>1</v>
      </c>
      <c r="DQ1420" s="186">
        <f t="shared" si="276"/>
        <v>1</v>
      </c>
    </row>
    <row r="1421" spans="1:121" ht="20.25" hidden="1" customHeight="1" x14ac:dyDescent="0.2">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263"/>
        <v/>
      </c>
      <c r="AO1421" s="271" t="str">
        <f t="shared" si="264"/>
        <v/>
      </c>
      <c r="AP1421" s="218"/>
      <c r="AQ1421" s="219"/>
      <c r="AR1421" s="217" t="str">
        <f t="shared" si="265"/>
        <v/>
      </c>
      <c r="AS1421" s="217" t="str">
        <f t="shared" si="266"/>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217"/>
      <c r="CA1421" s="217"/>
      <c r="CB1421" s="217"/>
      <c r="CC1421" s="217"/>
      <c r="CD1421" s="217"/>
      <c r="CE1421" s="217"/>
      <c r="CF1421" s="186"/>
      <c r="CG1421" s="186" t="str">
        <f t="shared" si="267"/>
        <v/>
      </c>
      <c r="CH1421" s="101"/>
      <c r="CI1421" s="101"/>
      <c r="CJ1421" s="101"/>
      <c r="CK1421" s="101"/>
      <c r="CL1421" s="101"/>
      <c r="CM1421" s="101"/>
      <c r="CN1421" s="101"/>
      <c r="CO1421" s="101"/>
      <c r="CP1421" s="220" t="str">
        <f>IFERROR(ROUND((SUM(#REF!)),0),"")</f>
        <v/>
      </c>
      <c r="CQ1421" s="216"/>
      <c r="CR1421" s="222"/>
      <c r="CS1421" s="198"/>
      <c r="CT1421" s="198"/>
      <c r="CU1421" s="198"/>
      <c r="CV1421" s="198"/>
      <c r="CW1421" s="222"/>
      <c r="CX1421" s="272"/>
      <c r="CY1421" s="272"/>
      <c r="CZ1421" s="272"/>
      <c r="DA1421" s="272"/>
      <c r="DB1421" s="272"/>
      <c r="DC1421" s="272"/>
      <c r="DD1421" s="230" t="str">
        <f t="shared" si="268"/>
        <v/>
      </c>
      <c r="DE1421" s="273">
        <f t="shared" si="269"/>
        <v>0</v>
      </c>
      <c r="DF1421" s="14">
        <f t="shared" si="270"/>
        <v>0</v>
      </c>
      <c r="DG1421" s="148" t="str">
        <f t="shared" si="271"/>
        <v/>
      </c>
      <c r="DH1421" s="148" t="str">
        <f t="shared" si="272"/>
        <v/>
      </c>
      <c r="DI1421" s="273" t="str">
        <f t="shared" si="273"/>
        <v/>
      </c>
      <c r="DJ1421" s="264" t="str">
        <f t="shared" si="274"/>
        <v/>
      </c>
      <c r="DK1421" s="195"/>
      <c r="DL1421" s="14" t="str">
        <f>IFERROR(#REF!-AP1421,"")</f>
        <v/>
      </c>
      <c r="DM1421" s="195"/>
      <c r="DN1421" s="274" t="str">
        <f>IFERROR(#REF!-M1421,"")</f>
        <v/>
      </c>
      <c r="DO1421" s="186" t="e">
        <f>IF(#REF!&gt;AQ1421,0,1)</f>
        <v>#REF!</v>
      </c>
      <c r="DP1421" s="186">
        <f t="shared" si="275"/>
        <v>1</v>
      </c>
      <c r="DQ1421" s="186">
        <f t="shared" si="276"/>
        <v>1</v>
      </c>
    </row>
    <row r="1422" spans="1:121" ht="20.25" hidden="1" customHeight="1" x14ac:dyDescent="0.2">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263"/>
        <v/>
      </c>
      <c r="AO1422" s="271" t="str">
        <f t="shared" si="264"/>
        <v/>
      </c>
      <c r="AP1422" s="218"/>
      <c r="AQ1422" s="219"/>
      <c r="AR1422" s="217" t="str">
        <f t="shared" si="265"/>
        <v/>
      </c>
      <c r="AS1422" s="217" t="str">
        <f t="shared" si="266"/>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217"/>
      <c r="CA1422" s="217"/>
      <c r="CB1422" s="217"/>
      <c r="CC1422" s="217"/>
      <c r="CD1422" s="217"/>
      <c r="CE1422" s="217"/>
      <c r="CF1422" s="186"/>
      <c r="CG1422" s="186" t="str">
        <f t="shared" si="267"/>
        <v/>
      </c>
      <c r="CH1422" s="101"/>
      <c r="CI1422" s="101"/>
      <c r="CJ1422" s="101"/>
      <c r="CK1422" s="101"/>
      <c r="CL1422" s="101"/>
      <c r="CM1422" s="101"/>
      <c r="CN1422" s="101"/>
      <c r="CO1422" s="101"/>
      <c r="CP1422" s="220" t="str">
        <f>IFERROR(ROUND((SUM(#REF!)),0),"")</f>
        <v/>
      </c>
      <c r="CQ1422" s="216"/>
      <c r="CR1422" s="222"/>
      <c r="CS1422" s="198"/>
      <c r="CT1422" s="198"/>
      <c r="CU1422" s="198"/>
      <c r="CV1422" s="198"/>
      <c r="CW1422" s="222"/>
      <c r="CX1422" s="272"/>
      <c r="CY1422" s="272"/>
      <c r="CZ1422" s="272"/>
      <c r="DA1422" s="272"/>
      <c r="DB1422" s="272"/>
      <c r="DC1422" s="272"/>
      <c r="DD1422" s="230" t="str">
        <f t="shared" si="268"/>
        <v/>
      </c>
      <c r="DE1422" s="273">
        <f t="shared" si="269"/>
        <v>0</v>
      </c>
      <c r="DF1422" s="14">
        <f t="shared" si="270"/>
        <v>0</v>
      </c>
      <c r="DG1422" s="148" t="str">
        <f t="shared" si="271"/>
        <v/>
      </c>
      <c r="DH1422" s="148" t="str">
        <f t="shared" si="272"/>
        <v/>
      </c>
      <c r="DI1422" s="273" t="str">
        <f t="shared" si="273"/>
        <v/>
      </c>
      <c r="DJ1422" s="264" t="str">
        <f t="shared" si="274"/>
        <v/>
      </c>
      <c r="DK1422" s="195"/>
      <c r="DL1422" s="14" t="str">
        <f>IFERROR(#REF!-AP1422,"")</f>
        <v/>
      </c>
      <c r="DM1422" s="195"/>
      <c r="DN1422" s="274" t="str">
        <f>IFERROR(#REF!-M1422,"")</f>
        <v/>
      </c>
      <c r="DO1422" s="186" t="e">
        <f>IF(#REF!&gt;AQ1422,0,1)</f>
        <v>#REF!</v>
      </c>
      <c r="DP1422" s="186">
        <f t="shared" si="275"/>
        <v>1</v>
      </c>
      <c r="DQ1422" s="186">
        <f t="shared" si="276"/>
        <v>1</v>
      </c>
    </row>
    <row r="1423" spans="1:121" ht="20.25" hidden="1" customHeight="1" x14ac:dyDescent="0.2">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263"/>
        <v/>
      </c>
      <c r="AO1423" s="271" t="str">
        <f t="shared" si="264"/>
        <v/>
      </c>
      <c r="AP1423" s="218"/>
      <c r="AQ1423" s="219"/>
      <c r="AR1423" s="217" t="str">
        <f t="shared" si="265"/>
        <v/>
      </c>
      <c r="AS1423" s="217" t="str">
        <f t="shared" si="266"/>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217"/>
      <c r="CA1423" s="217"/>
      <c r="CB1423" s="217"/>
      <c r="CC1423" s="217"/>
      <c r="CD1423" s="217"/>
      <c r="CE1423" s="217"/>
      <c r="CF1423" s="186"/>
      <c r="CG1423" s="186" t="str">
        <f t="shared" si="267"/>
        <v/>
      </c>
      <c r="CH1423" s="101"/>
      <c r="CI1423" s="101"/>
      <c r="CJ1423" s="101"/>
      <c r="CK1423" s="101"/>
      <c r="CL1423" s="101"/>
      <c r="CM1423" s="101"/>
      <c r="CN1423" s="101"/>
      <c r="CO1423" s="101"/>
      <c r="CP1423" s="220" t="str">
        <f>IFERROR(ROUND((SUM(#REF!)),0),"")</f>
        <v/>
      </c>
      <c r="CQ1423" s="216"/>
      <c r="CR1423" s="222"/>
      <c r="CS1423" s="198"/>
      <c r="CT1423" s="198"/>
      <c r="CU1423" s="198"/>
      <c r="CV1423" s="198"/>
      <c r="CW1423" s="222"/>
      <c r="CX1423" s="272"/>
      <c r="CY1423" s="272"/>
      <c r="CZ1423" s="272"/>
      <c r="DA1423" s="272"/>
      <c r="DB1423" s="272"/>
      <c r="DC1423" s="272"/>
      <c r="DD1423" s="230" t="str">
        <f t="shared" si="268"/>
        <v/>
      </c>
      <c r="DE1423" s="273">
        <f t="shared" si="269"/>
        <v>0</v>
      </c>
      <c r="DF1423" s="14">
        <f t="shared" si="270"/>
        <v>0</v>
      </c>
      <c r="DG1423" s="148" t="str">
        <f t="shared" si="271"/>
        <v/>
      </c>
      <c r="DH1423" s="148" t="str">
        <f t="shared" si="272"/>
        <v/>
      </c>
      <c r="DI1423" s="273" t="str">
        <f t="shared" si="273"/>
        <v/>
      </c>
      <c r="DJ1423" s="264" t="str">
        <f t="shared" si="274"/>
        <v/>
      </c>
      <c r="DK1423" s="195"/>
      <c r="DL1423" s="14" t="str">
        <f>IFERROR(#REF!-AP1423,"")</f>
        <v/>
      </c>
      <c r="DM1423" s="195"/>
      <c r="DN1423" s="274" t="str">
        <f>IFERROR(#REF!-M1423,"")</f>
        <v/>
      </c>
      <c r="DO1423" s="186" t="e">
        <f>IF(#REF!&gt;AQ1423,0,1)</f>
        <v>#REF!</v>
      </c>
      <c r="DP1423" s="186">
        <f t="shared" si="275"/>
        <v>1</v>
      </c>
      <c r="DQ1423" s="186">
        <f t="shared" si="276"/>
        <v>1</v>
      </c>
    </row>
    <row r="1424" spans="1:121" ht="20.25" hidden="1" customHeight="1" x14ac:dyDescent="0.2">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263"/>
        <v/>
      </c>
      <c r="AO1424" s="271" t="str">
        <f t="shared" si="264"/>
        <v/>
      </c>
      <c r="AP1424" s="218"/>
      <c r="AQ1424" s="219"/>
      <c r="AR1424" s="217" t="str">
        <f t="shared" si="265"/>
        <v/>
      </c>
      <c r="AS1424" s="217" t="str">
        <f t="shared" si="266"/>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217"/>
      <c r="CA1424" s="217"/>
      <c r="CB1424" s="217"/>
      <c r="CC1424" s="217"/>
      <c r="CD1424" s="217"/>
      <c r="CE1424" s="217"/>
      <c r="CF1424" s="186"/>
      <c r="CG1424" s="186" t="str">
        <f t="shared" si="267"/>
        <v/>
      </c>
      <c r="CH1424" s="101"/>
      <c r="CI1424" s="101"/>
      <c r="CJ1424" s="101"/>
      <c r="CK1424" s="101"/>
      <c r="CL1424" s="101"/>
      <c r="CM1424" s="101"/>
      <c r="CN1424" s="101"/>
      <c r="CO1424" s="101"/>
      <c r="CP1424" s="220" t="str">
        <f>IFERROR(ROUND((SUM(#REF!)),0),"")</f>
        <v/>
      </c>
      <c r="CQ1424" s="216"/>
      <c r="CR1424" s="222"/>
      <c r="CS1424" s="198"/>
      <c r="CT1424" s="198"/>
      <c r="CU1424" s="198"/>
      <c r="CV1424" s="198"/>
      <c r="CW1424" s="222"/>
      <c r="CX1424" s="272"/>
      <c r="CY1424" s="272"/>
      <c r="CZ1424" s="272"/>
      <c r="DA1424" s="272"/>
      <c r="DB1424" s="272"/>
      <c r="DC1424" s="272"/>
      <c r="DD1424" s="230" t="str">
        <f t="shared" si="268"/>
        <v/>
      </c>
      <c r="DE1424" s="273">
        <f t="shared" si="269"/>
        <v>0</v>
      </c>
      <c r="DF1424" s="14">
        <f t="shared" si="270"/>
        <v>0</v>
      </c>
      <c r="DG1424" s="148" t="str">
        <f t="shared" si="271"/>
        <v/>
      </c>
      <c r="DH1424" s="148" t="str">
        <f t="shared" si="272"/>
        <v/>
      </c>
      <c r="DI1424" s="273" t="str">
        <f t="shared" si="273"/>
        <v/>
      </c>
      <c r="DJ1424" s="264" t="str">
        <f t="shared" si="274"/>
        <v/>
      </c>
      <c r="DK1424" s="195"/>
      <c r="DL1424" s="14" t="str">
        <f>IFERROR(#REF!-AP1424,"")</f>
        <v/>
      </c>
      <c r="DM1424" s="195"/>
      <c r="DN1424" s="274" t="str">
        <f>IFERROR(#REF!-M1424,"")</f>
        <v/>
      </c>
      <c r="DO1424" s="186" t="e">
        <f>IF(#REF!&gt;AQ1424,0,1)</f>
        <v>#REF!</v>
      </c>
      <c r="DP1424" s="186">
        <f t="shared" si="275"/>
        <v>1</v>
      </c>
      <c r="DQ1424" s="186">
        <f t="shared" si="276"/>
        <v>1</v>
      </c>
    </row>
    <row r="1425" spans="1:121" ht="20.25" hidden="1" customHeight="1" x14ac:dyDescent="0.2">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263"/>
        <v/>
      </c>
      <c r="AO1425" s="271" t="str">
        <f t="shared" si="264"/>
        <v/>
      </c>
      <c r="AP1425" s="218"/>
      <c r="AQ1425" s="219"/>
      <c r="AR1425" s="217" t="str">
        <f t="shared" si="265"/>
        <v/>
      </c>
      <c r="AS1425" s="217" t="str">
        <f t="shared" si="266"/>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217"/>
      <c r="CA1425" s="217"/>
      <c r="CB1425" s="217"/>
      <c r="CC1425" s="217"/>
      <c r="CD1425" s="217"/>
      <c r="CE1425" s="217"/>
      <c r="CF1425" s="186"/>
      <c r="CG1425" s="186" t="str">
        <f t="shared" si="267"/>
        <v/>
      </c>
      <c r="CH1425" s="101"/>
      <c r="CI1425" s="101"/>
      <c r="CJ1425" s="101"/>
      <c r="CK1425" s="101"/>
      <c r="CL1425" s="101"/>
      <c r="CM1425" s="101"/>
      <c r="CN1425" s="101"/>
      <c r="CO1425" s="101"/>
      <c r="CP1425" s="220" t="str">
        <f>IFERROR(ROUND((SUM(#REF!)),0),"")</f>
        <v/>
      </c>
      <c r="CQ1425" s="216"/>
      <c r="CR1425" s="222"/>
      <c r="CS1425" s="198"/>
      <c r="CT1425" s="198"/>
      <c r="CU1425" s="198"/>
      <c r="CV1425" s="198"/>
      <c r="CW1425" s="222"/>
      <c r="CX1425" s="272"/>
      <c r="CY1425" s="272"/>
      <c r="CZ1425" s="272"/>
      <c r="DA1425" s="272"/>
      <c r="DB1425" s="272"/>
      <c r="DC1425" s="272"/>
      <c r="DD1425" s="230" t="str">
        <f t="shared" si="268"/>
        <v/>
      </c>
      <c r="DE1425" s="273">
        <f t="shared" si="269"/>
        <v>0</v>
      </c>
      <c r="DF1425" s="14">
        <f t="shared" si="270"/>
        <v>0</v>
      </c>
      <c r="DG1425" s="148" t="str">
        <f t="shared" si="271"/>
        <v/>
      </c>
      <c r="DH1425" s="148" t="str">
        <f t="shared" si="272"/>
        <v/>
      </c>
      <c r="DI1425" s="273" t="str">
        <f t="shared" si="273"/>
        <v/>
      </c>
      <c r="DJ1425" s="264" t="str">
        <f t="shared" si="274"/>
        <v/>
      </c>
      <c r="DK1425" s="195"/>
      <c r="DL1425" s="14" t="str">
        <f>IFERROR(#REF!-AP1425,"")</f>
        <v/>
      </c>
      <c r="DM1425" s="195"/>
      <c r="DN1425" s="274" t="str">
        <f>IFERROR(#REF!-M1425,"")</f>
        <v/>
      </c>
      <c r="DO1425" s="186" t="e">
        <f>IF(#REF!&gt;AQ1425,0,1)</f>
        <v>#REF!</v>
      </c>
      <c r="DP1425" s="186">
        <f t="shared" si="275"/>
        <v>1</v>
      </c>
      <c r="DQ1425" s="186">
        <f t="shared" si="276"/>
        <v>1</v>
      </c>
    </row>
    <row r="1426" spans="1:121" ht="20.25" hidden="1" customHeight="1" x14ac:dyDescent="0.2">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263"/>
        <v/>
      </c>
      <c r="AO1426" s="271" t="str">
        <f t="shared" si="264"/>
        <v/>
      </c>
      <c r="AP1426" s="218"/>
      <c r="AQ1426" s="219"/>
      <c r="AR1426" s="217" t="str">
        <f t="shared" si="265"/>
        <v/>
      </c>
      <c r="AS1426" s="217" t="str">
        <f t="shared" si="266"/>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217"/>
      <c r="CA1426" s="217"/>
      <c r="CB1426" s="217"/>
      <c r="CC1426" s="217"/>
      <c r="CD1426" s="217"/>
      <c r="CE1426" s="217"/>
      <c r="CF1426" s="186"/>
      <c r="CG1426" s="186" t="str">
        <f t="shared" si="267"/>
        <v/>
      </c>
      <c r="CH1426" s="101"/>
      <c r="CI1426" s="101"/>
      <c r="CJ1426" s="101"/>
      <c r="CK1426" s="101"/>
      <c r="CL1426" s="101"/>
      <c r="CM1426" s="101"/>
      <c r="CN1426" s="101"/>
      <c r="CO1426" s="101"/>
      <c r="CP1426" s="220" t="str">
        <f>IFERROR(ROUND((SUM(#REF!)),0),"")</f>
        <v/>
      </c>
      <c r="CQ1426" s="216"/>
      <c r="CR1426" s="222"/>
      <c r="CS1426" s="198"/>
      <c r="CT1426" s="198"/>
      <c r="CU1426" s="198"/>
      <c r="CV1426" s="198"/>
      <c r="CW1426" s="222"/>
      <c r="CX1426" s="272"/>
      <c r="CY1426" s="272"/>
      <c r="CZ1426" s="272"/>
      <c r="DA1426" s="272"/>
      <c r="DB1426" s="272"/>
      <c r="DC1426" s="272"/>
      <c r="DD1426" s="230" t="str">
        <f t="shared" si="268"/>
        <v/>
      </c>
      <c r="DE1426" s="273">
        <f t="shared" si="269"/>
        <v>0</v>
      </c>
      <c r="DF1426" s="14">
        <f t="shared" si="270"/>
        <v>0</v>
      </c>
      <c r="DG1426" s="148" t="str">
        <f t="shared" si="271"/>
        <v/>
      </c>
      <c r="DH1426" s="148" t="str">
        <f t="shared" si="272"/>
        <v/>
      </c>
      <c r="DI1426" s="273" t="str">
        <f t="shared" si="273"/>
        <v/>
      </c>
      <c r="DJ1426" s="264" t="str">
        <f t="shared" si="274"/>
        <v/>
      </c>
      <c r="DK1426" s="195"/>
      <c r="DL1426" s="14" t="str">
        <f>IFERROR(#REF!-AP1426,"")</f>
        <v/>
      </c>
      <c r="DM1426" s="195"/>
      <c r="DN1426" s="274" t="str">
        <f>IFERROR(#REF!-M1426,"")</f>
        <v/>
      </c>
      <c r="DO1426" s="186" t="e">
        <f>IF(#REF!&gt;AQ1426,0,1)</f>
        <v>#REF!</v>
      </c>
      <c r="DP1426" s="186">
        <f t="shared" si="275"/>
        <v>1</v>
      </c>
      <c r="DQ1426" s="186">
        <f t="shared" si="276"/>
        <v>1</v>
      </c>
    </row>
    <row r="1427" spans="1:121" ht="20.25" hidden="1" customHeight="1" x14ac:dyDescent="0.2">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263"/>
        <v/>
      </c>
      <c r="AO1427" s="271" t="str">
        <f t="shared" si="264"/>
        <v/>
      </c>
      <c r="AP1427" s="218"/>
      <c r="AQ1427" s="219"/>
      <c r="AR1427" s="217" t="str">
        <f t="shared" si="265"/>
        <v/>
      </c>
      <c r="AS1427" s="217" t="str">
        <f t="shared" si="266"/>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217"/>
      <c r="CA1427" s="217"/>
      <c r="CB1427" s="217"/>
      <c r="CC1427" s="217"/>
      <c r="CD1427" s="217"/>
      <c r="CE1427" s="217"/>
      <c r="CF1427" s="186"/>
      <c r="CG1427" s="186" t="str">
        <f t="shared" si="267"/>
        <v/>
      </c>
      <c r="CH1427" s="101"/>
      <c r="CI1427" s="101"/>
      <c r="CJ1427" s="101"/>
      <c r="CK1427" s="101"/>
      <c r="CL1427" s="101"/>
      <c r="CM1427" s="101"/>
      <c r="CN1427" s="101"/>
      <c r="CO1427" s="101"/>
      <c r="CP1427" s="220" t="str">
        <f>IFERROR(ROUND((SUM(#REF!)),0),"")</f>
        <v/>
      </c>
      <c r="CQ1427" s="216"/>
      <c r="CR1427" s="222"/>
      <c r="CS1427" s="198"/>
      <c r="CT1427" s="198"/>
      <c r="CU1427" s="198"/>
      <c r="CV1427" s="198"/>
      <c r="CW1427" s="222"/>
      <c r="CX1427" s="272"/>
      <c r="CY1427" s="272"/>
      <c r="CZ1427" s="272"/>
      <c r="DA1427" s="272"/>
      <c r="DB1427" s="272"/>
      <c r="DC1427" s="272"/>
      <c r="DD1427" s="230" t="str">
        <f t="shared" si="268"/>
        <v/>
      </c>
      <c r="DE1427" s="273">
        <f t="shared" si="269"/>
        <v>0</v>
      </c>
      <c r="DF1427" s="14">
        <f t="shared" si="270"/>
        <v>0</v>
      </c>
      <c r="DG1427" s="148" t="str">
        <f t="shared" si="271"/>
        <v/>
      </c>
      <c r="DH1427" s="148" t="str">
        <f t="shared" si="272"/>
        <v/>
      </c>
      <c r="DI1427" s="273" t="str">
        <f t="shared" si="273"/>
        <v/>
      </c>
      <c r="DJ1427" s="264" t="str">
        <f t="shared" si="274"/>
        <v/>
      </c>
      <c r="DK1427" s="195"/>
      <c r="DL1427" s="14" t="str">
        <f>IFERROR(#REF!-AP1427,"")</f>
        <v/>
      </c>
      <c r="DM1427" s="195"/>
      <c r="DN1427" s="274" t="str">
        <f>IFERROR(#REF!-M1427,"")</f>
        <v/>
      </c>
      <c r="DO1427" s="186" t="e">
        <f>IF(#REF!&gt;AQ1427,0,1)</f>
        <v>#REF!</v>
      </c>
      <c r="DP1427" s="186">
        <f t="shared" si="275"/>
        <v>1</v>
      </c>
      <c r="DQ1427" s="186">
        <f t="shared" si="276"/>
        <v>1</v>
      </c>
    </row>
    <row r="1428" spans="1:121" ht="20.25" hidden="1" customHeight="1" x14ac:dyDescent="0.2">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263"/>
        <v/>
      </c>
      <c r="AO1428" s="271" t="str">
        <f t="shared" si="264"/>
        <v/>
      </c>
      <c r="AP1428" s="218"/>
      <c r="AQ1428" s="219"/>
      <c r="AR1428" s="217" t="str">
        <f t="shared" si="265"/>
        <v/>
      </c>
      <c r="AS1428" s="217" t="str">
        <f t="shared" si="266"/>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217"/>
      <c r="CA1428" s="217"/>
      <c r="CB1428" s="217"/>
      <c r="CC1428" s="217"/>
      <c r="CD1428" s="217"/>
      <c r="CE1428" s="217"/>
      <c r="CF1428" s="186"/>
      <c r="CG1428" s="186" t="str">
        <f t="shared" si="267"/>
        <v/>
      </c>
      <c r="CH1428" s="101"/>
      <c r="CI1428" s="101"/>
      <c r="CJ1428" s="101"/>
      <c r="CK1428" s="101"/>
      <c r="CL1428" s="101"/>
      <c r="CM1428" s="101"/>
      <c r="CN1428" s="101"/>
      <c r="CO1428" s="101"/>
      <c r="CP1428" s="220" t="str">
        <f>IFERROR(ROUND((SUM(#REF!)),0),"")</f>
        <v/>
      </c>
      <c r="CQ1428" s="216"/>
      <c r="CR1428" s="222"/>
      <c r="CS1428" s="198"/>
      <c r="CT1428" s="198"/>
      <c r="CU1428" s="198"/>
      <c r="CV1428" s="198"/>
      <c r="CW1428" s="222"/>
      <c r="CX1428" s="272"/>
      <c r="CY1428" s="272"/>
      <c r="CZ1428" s="272"/>
      <c r="DA1428" s="272"/>
      <c r="DB1428" s="272"/>
      <c r="DC1428" s="272"/>
      <c r="DD1428" s="230" t="str">
        <f t="shared" si="268"/>
        <v/>
      </c>
      <c r="DE1428" s="273">
        <f t="shared" si="269"/>
        <v>0</v>
      </c>
      <c r="DF1428" s="14">
        <f t="shared" si="270"/>
        <v>0</v>
      </c>
      <c r="DG1428" s="148" t="str">
        <f t="shared" si="271"/>
        <v/>
      </c>
      <c r="DH1428" s="148" t="str">
        <f t="shared" si="272"/>
        <v/>
      </c>
      <c r="DI1428" s="273" t="str">
        <f t="shared" si="273"/>
        <v/>
      </c>
      <c r="DJ1428" s="264" t="str">
        <f t="shared" si="274"/>
        <v/>
      </c>
      <c r="DK1428" s="195"/>
      <c r="DL1428" s="14" t="str">
        <f>IFERROR(#REF!-AP1428,"")</f>
        <v/>
      </c>
      <c r="DM1428" s="195"/>
      <c r="DN1428" s="274" t="str">
        <f>IFERROR(#REF!-M1428,"")</f>
        <v/>
      </c>
      <c r="DO1428" s="186" t="e">
        <f>IF(#REF!&gt;AQ1428,0,1)</f>
        <v>#REF!</v>
      </c>
      <c r="DP1428" s="186">
        <f t="shared" si="275"/>
        <v>1</v>
      </c>
      <c r="DQ1428" s="186">
        <f t="shared" si="276"/>
        <v>1</v>
      </c>
    </row>
    <row r="1429" spans="1:121" ht="20.25" hidden="1" customHeight="1" x14ac:dyDescent="0.2">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263"/>
        <v/>
      </c>
      <c r="AO1429" s="271" t="str">
        <f t="shared" si="264"/>
        <v/>
      </c>
      <c r="AP1429" s="218"/>
      <c r="AQ1429" s="219"/>
      <c r="AR1429" s="217" t="str">
        <f t="shared" si="265"/>
        <v/>
      </c>
      <c r="AS1429" s="217" t="str">
        <f t="shared" si="266"/>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217"/>
      <c r="CA1429" s="217"/>
      <c r="CB1429" s="217"/>
      <c r="CC1429" s="217"/>
      <c r="CD1429" s="217"/>
      <c r="CE1429" s="217"/>
      <c r="CF1429" s="186"/>
      <c r="CG1429" s="186" t="str">
        <f t="shared" si="267"/>
        <v/>
      </c>
      <c r="CH1429" s="101"/>
      <c r="CI1429" s="101"/>
      <c r="CJ1429" s="101"/>
      <c r="CK1429" s="101"/>
      <c r="CL1429" s="101"/>
      <c r="CM1429" s="101"/>
      <c r="CN1429" s="101"/>
      <c r="CO1429" s="101"/>
      <c r="CP1429" s="220" t="str">
        <f>IFERROR(ROUND((SUM(#REF!)),0),"")</f>
        <v/>
      </c>
      <c r="CQ1429" s="216"/>
      <c r="CR1429" s="222"/>
      <c r="CS1429" s="198"/>
      <c r="CT1429" s="198"/>
      <c r="CU1429" s="198"/>
      <c r="CV1429" s="198"/>
      <c r="CW1429" s="222"/>
      <c r="CX1429" s="272"/>
      <c r="CY1429" s="272"/>
      <c r="CZ1429" s="272"/>
      <c r="DA1429" s="272"/>
      <c r="DB1429" s="272"/>
      <c r="DC1429" s="272"/>
      <c r="DD1429" s="230" t="str">
        <f t="shared" si="268"/>
        <v/>
      </c>
      <c r="DE1429" s="273">
        <f t="shared" si="269"/>
        <v>0</v>
      </c>
      <c r="DF1429" s="14">
        <f t="shared" si="270"/>
        <v>0</v>
      </c>
      <c r="DG1429" s="148" t="str">
        <f t="shared" si="271"/>
        <v/>
      </c>
      <c r="DH1429" s="148" t="str">
        <f t="shared" si="272"/>
        <v/>
      </c>
      <c r="DI1429" s="273" t="str">
        <f t="shared" si="273"/>
        <v/>
      </c>
      <c r="DJ1429" s="264" t="str">
        <f t="shared" si="274"/>
        <v/>
      </c>
      <c r="DK1429" s="195"/>
      <c r="DL1429" s="14" t="str">
        <f>IFERROR(#REF!-AP1429,"")</f>
        <v/>
      </c>
      <c r="DM1429" s="195"/>
      <c r="DN1429" s="274" t="str">
        <f>IFERROR(#REF!-M1429,"")</f>
        <v/>
      </c>
      <c r="DO1429" s="186" t="e">
        <f>IF(#REF!&gt;AQ1429,0,1)</f>
        <v>#REF!</v>
      </c>
      <c r="DP1429" s="186">
        <f t="shared" si="275"/>
        <v>1</v>
      </c>
      <c r="DQ1429" s="186">
        <f t="shared" si="276"/>
        <v>1</v>
      </c>
    </row>
    <row r="1430" spans="1:121" ht="20.25" hidden="1" customHeight="1" x14ac:dyDescent="0.2">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263"/>
        <v/>
      </c>
      <c r="AO1430" s="271" t="str">
        <f t="shared" si="264"/>
        <v/>
      </c>
      <c r="AP1430" s="218"/>
      <c r="AQ1430" s="219"/>
      <c r="AR1430" s="217" t="str">
        <f t="shared" si="265"/>
        <v/>
      </c>
      <c r="AS1430" s="217" t="str">
        <f t="shared" si="266"/>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217"/>
      <c r="CA1430" s="217"/>
      <c r="CB1430" s="217"/>
      <c r="CC1430" s="217"/>
      <c r="CD1430" s="217"/>
      <c r="CE1430" s="217"/>
      <c r="CF1430" s="186"/>
      <c r="CG1430" s="186" t="str">
        <f t="shared" si="267"/>
        <v/>
      </c>
      <c r="CH1430" s="101"/>
      <c r="CI1430" s="101"/>
      <c r="CJ1430" s="101"/>
      <c r="CK1430" s="101"/>
      <c r="CL1430" s="101"/>
      <c r="CM1430" s="101"/>
      <c r="CN1430" s="101"/>
      <c r="CO1430" s="101"/>
      <c r="CP1430" s="220" t="str">
        <f>IFERROR(ROUND((SUM(#REF!)),0),"")</f>
        <v/>
      </c>
      <c r="CQ1430" s="216"/>
      <c r="CR1430" s="222"/>
      <c r="CS1430" s="198"/>
      <c r="CT1430" s="198"/>
      <c r="CU1430" s="198"/>
      <c r="CV1430" s="198"/>
      <c r="CW1430" s="222"/>
      <c r="CX1430" s="272"/>
      <c r="CY1430" s="272"/>
      <c r="CZ1430" s="272"/>
      <c r="DA1430" s="272"/>
      <c r="DB1430" s="272"/>
      <c r="DC1430" s="272"/>
      <c r="DD1430" s="230" t="str">
        <f t="shared" si="268"/>
        <v/>
      </c>
      <c r="DE1430" s="273">
        <f t="shared" si="269"/>
        <v>0</v>
      </c>
      <c r="DF1430" s="14">
        <f t="shared" si="270"/>
        <v>0</v>
      </c>
      <c r="DG1430" s="148" t="str">
        <f t="shared" si="271"/>
        <v/>
      </c>
      <c r="DH1430" s="148" t="str">
        <f t="shared" si="272"/>
        <v/>
      </c>
      <c r="DI1430" s="273" t="str">
        <f t="shared" si="273"/>
        <v/>
      </c>
      <c r="DJ1430" s="264" t="str">
        <f t="shared" si="274"/>
        <v/>
      </c>
      <c r="DK1430" s="195"/>
      <c r="DL1430" s="14" t="str">
        <f>IFERROR(#REF!-AP1430,"")</f>
        <v/>
      </c>
      <c r="DM1430" s="195"/>
      <c r="DN1430" s="274" t="str">
        <f>IFERROR(#REF!-M1430,"")</f>
        <v/>
      </c>
      <c r="DO1430" s="186" t="e">
        <f>IF(#REF!&gt;AQ1430,0,1)</f>
        <v>#REF!</v>
      </c>
      <c r="DP1430" s="186">
        <f t="shared" si="275"/>
        <v>1</v>
      </c>
      <c r="DQ1430" s="186">
        <f t="shared" si="276"/>
        <v>1</v>
      </c>
    </row>
    <row r="1431" spans="1:121" ht="20.25" hidden="1" customHeight="1" x14ac:dyDescent="0.2">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263"/>
        <v/>
      </c>
      <c r="AO1431" s="271" t="str">
        <f t="shared" si="264"/>
        <v/>
      </c>
      <c r="AP1431" s="218"/>
      <c r="AQ1431" s="219"/>
      <c r="AR1431" s="217" t="str">
        <f t="shared" si="265"/>
        <v/>
      </c>
      <c r="AS1431" s="217" t="str">
        <f t="shared" si="266"/>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217"/>
      <c r="CA1431" s="217"/>
      <c r="CB1431" s="217"/>
      <c r="CC1431" s="217"/>
      <c r="CD1431" s="217"/>
      <c r="CE1431" s="217"/>
      <c r="CF1431" s="186"/>
      <c r="CG1431" s="186" t="str">
        <f t="shared" si="267"/>
        <v/>
      </c>
      <c r="CH1431" s="101"/>
      <c r="CI1431" s="101"/>
      <c r="CJ1431" s="101"/>
      <c r="CK1431" s="101"/>
      <c r="CL1431" s="101"/>
      <c r="CM1431" s="101"/>
      <c r="CN1431" s="101"/>
      <c r="CO1431" s="101"/>
      <c r="CP1431" s="220" t="str">
        <f>IFERROR(ROUND((SUM(#REF!)),0),"")</f>
        <v/>
      </c>
      <c r="CQ1431" s="216"/>
      <c r="CR1431" s="222"/>
      <c r="CS1431" s="198"/>
      <c r="CT1431" s="198"/>
      <c r="CU1431" s="198"/>
      <c r="CV1431" s="198"/>
      <c r="CW1431" s="222"/>
      <c r="CX1431" s="272"/>
      <c r="CY1431" s="272"/>
      <c r="CZ1431" s="272"/>
      <c r="DA1431" s="272"/>
      <c r="DB1431" s="272"/>
      <c r="DC1431" s="272"/>
      <c r="DD1431" s="230" t="str">
        <f t="shared" si="268"/>
        <v/>
      </c>
      <c r="DE1431" s="273">
        <f t="shared" si="269"/>
        <v>0</v>
      </c>
      <c r="DF1431" s="14">
        <f t="shared" si="270"/>
        <v>0</v>
      </c>
      <c r="DG1431" s="148" t="str">
        <f t="shared" si="271"/>
        <v/>
      </c>
      <c r="DH1431" s="148" t="str">
        <f t="shared" si="272"/>
        <v/>
      </c>
      <c r="DI1431" s="273" t="str">
        <f t="shared" si="273"/>
        <v/>
      </c>
      <c r="DJ1431" s="264" t="str">
        <f t="shared" si="274"/>
        <v/>
      </c>
      <c r="DK1431" s="195"/>
      <c r="DL1431" s="14" t="str">
        <f>IFERROR(#REF!-AP1431,"")</f>
        <v/>
      </c>
      <c r="DM1431" s="195"/>
      <c r="DN1431" s="274" t="str">
        <f>IFERROR(#REF!-M1431,"")</f>
        <v/>
      </c>
      <c r="DO1431" s="186" t="e">
        <f>IF(#REF!&gt;AQ1431,0,1)</f>
        <v>#REF!</v>
      </c>
      <c r="DP1431" s="186">
        <f t="shared" si="275"/>
        <v>1</v>
      </c>
      <c r="DQ1431" s="186">
        <f t="shared" si="276"/>
        <v>1</v>
      </c>
    </row>
    <row r="1432" spans="1:121" ht="20.25" hidden="1" customHeight="1" x14ac:dyDescent="0.2">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263"/>
        <v/>
      </c>
      <c r="AO1432" s="271" t="str">
        <f t="shared" si="264"/>
        <v/>
      </c>
      <c r="AP1432" s="218"/>
      <c r="AQ1432" s="219"/>
      <c r="AR1432" s="217" t="str">
        <f t="shared" si="265"/>
        <v/>
      </c>
      <c r="AS1432" s="217" t="str">
        <f t="shared" si="266"/>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217"/>
      <c r="CA1432" s="217"/>
      <c r="CB1432" s="217"/>
      <c r="CC1432" s="217"/>
      <c r="CD1432" s="217"/>
      <c r="CE1432" s="217"/>
      <c r="CF1432" s="186"/>
      <c r="CG1432" s="186" t="str">
        <f t="shared" si="267"/>
        <v/>
      </c>
      <c r="CH1432" s="101"/>
      <c r="CI1432" s="101"/>
      <c r="CJ1432" s="101"/>
      <c r="CK1432" s="101"/>
      <c r="CL1432" s="101"/>
      <c r="CM1432" s="101"/>
      <c r="CN1432" s="101"/>
      <c r="CO1432" s="101"/>
      <c r="CP1432" s="220" t="str">
        <f>IFERROR(ROUND((SUM(#REF!)),0),"")</f>
        <v/>
      </c>
      <c r="CQ1432" s="216"/>
      <c r="CR1432" s="222"/>
      <c r="CS1432" s="198"/>
      <c r="CT1432" s="198"/>
      <c r="CU1432" s="198"/>
      <c r="CV1432" s="198"/>
      <c r="CW1432" s="222"/>
      <c r="CX1432" s="272"/>
      <c r="CY1432" s="272"/>
      <c r="CZ1432" s="272"/>
      <c r="DA1432" s="272"/>
      <c r="DB1432" s="272"/>
      <c r="DC1432" s="272"/>
      <c r="DD1432" s="230" t="str">
        <f t="shared" si="268"/>
        <v/>
      </c>
      <c r="DE1432" s="273">
        <f t="shared" si="269"/>
        <v>0</v>
      </c>
      <c r="DF1432" s="14">
        <f t="shared" si="270"/>
        <v>0</v>
      </c>
      <c r="DG1432" s="148" t="str">
        <f t="shared" si="271"/>
        <v/>
      </c>
      <c r="DH1432" s="148" t="str">
        <f t="shared" si="272"/>
        <v/>
      </c>
      <c r="DI1432" s="273" t="str">
        <f t="shared" si="273"/>
        <v/>
      </c>
      <c r="DJ1432" s="264" t="str">
        <f t="shared" si="274"/>
        <v/>
      </c>
      <c r="DK1432" s="195"/>
      <c r="DL1432" s="14" t="str">
        <f>IFERROR(#REF!-AP1432,"")</f>
        <v/>
      </c>
      <c r="DM1432" s="195"/>
      <c r="DN1432" s="274" t="str">
        <f>IFERROR(#REF!-M1432,"")</f>
        <v/>
      </c>
      <c r="DO1432" s="186" t="e">
        <f>IF(#REF!&gt;AQ1432,0,1)</f>
        <v>#REF!</v>
      </c>
      <c r="DP1432" s="186">
        <f t="shared" si="275"/>
        <v>1</v>
      </c>
      <c r="DQ1432" s="186">
        <f t="shared" si="276"/>
        <v>1</v>
      </c>
    </row>
    <row r="1433" spans="1:121" ht="20.25" hidden="1" customHeight="1" x14ac:dyDescent="0.2">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263"/>
        <v/>
      </c>
      <c r="AO1433" s="271" t="str">
        <f t="shared" si="264"/>
        <v/>
      </c>
      <c r="AP1433" s="218"/>
      <c r="AQ1433" s="219"/>
      <c r="AR1433" s="217" t="str">
        <f t="shared" si="265"/>
        <v/>
      </c>
      <c r="AS1433" s="217" t="str">
        <f t="shared" si="266"/>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217"/>
      <c r="CA1433" s="217"/>
      <c r="CB1433" s="217"/>
      <c r="CC1433" s="217"/>
      <c r="CD1433" s="217"/>
      <c r="CE1433" s="217"/>
      <c r="CF1433" s="186"/>
      <c r="CG1433" s="186" t="str">
        <f t="shared" si="267"/>
        <v/>
      </c>
      <c r="CH1433" s="101"/>
      <c r="CI1433" s="101"/>
      <c r="CJ1433" s="101"/>
      <c r="CK1433" s="101"/>
      <c r="CL1433" s="101"/>
      <c r="CM1433" s="101"/>
      <c r="CN1433" s="101"/>
      <c r="CO1433" s="101"/>
      <c r="CP1433" s="220" t="str">
        <f>IFERROR(ROUND((SUM(#REF!)),0),"")</f>
        <v/>
      </c>
      <c r="CQ1433" s="216"/>
      <c r="CR1433" s="222"/>
      <c r="CS1433" s="198"/>
      <c r="CT1433" s="198"/>
      <c r="CU1433" s="198"/>
      <c r="CV1433" s="198"/>
      <c r="CW1433" s="222"/>
      <c r="CX1433" s="272"/>
      <c r="CY1433" s="272"/>
      <c r="CZ1433" s="272"/>
      <c r="DA1433" s="272"/>
      <c r="DB1433" s="272"/>
      <c r="DC1433" s="272"/>
      <c r="DD1433" s="230" t="str">
        <f t="shared" si="268"/>
        <v/>
      </c>
      <c r="DE1433" s="273">
        <f t="shared" si="269"/>
        <v>0</v>
      </c>
      <c r="DF1433" s="14">
        <f t="shared" si="270"/>
        <v>0</v>
      </c>
      <c r="DG1433" s="148" t="str">
        <f t="shared" si="271"/>
        <v/>
      </c>
      <c r="DH1433" s="148" t="str">
        <f t="shared" si="272"/>
        <v/>
      </c>
      <c r="DI1433" s="273" t="str">
        <f t="shared" si="273"/>
        <v/>
      </c>
      <c r="DJ1433" s="264" t="str">
        <f t="shared" si="274"/>
        <v/>
      </c>
      <c r="DK1433" s="195"/>
      <c r="DL1433" s="14" t="str">
        <f>IFERROR(#REF!-AP1433,"")</f>
        <v/>
      </c>
      <c r="DM1433" s="195"/>
      <c r="DN1433" s="274" t="str">
        <f>IFERROR(#REF!-M1433,"")</f>
        <v/>
      </c>
      <c r="DO1433" s="186" t="e">
        <f>IF(#REF!&gt;AQ1433,0,1)</f>
        <v>#REF!</v>
      </c>
      <c r="DP1433" s="186">
        <f t="shared" si="275"/>
        <v>1</v>
      </c>
      <c r="DQ1433" s="186">
        <f t="shared" si="276"/>
        <v>1</v>
      </c>
    </row>
    <row r="1434" spans="1:121" ht="20.25" hidden="1" customHeight="1" x14ac:dyDescent="0.2">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263"/>
        <v/>
      </c>
      <c r="AO1434" s="271" t="str">
        <f t="shared" si="264"/>
        <v/>
      </c>
      <c r="AP1434" s="218"/>
      <c r="AQ1434" s="219"/>
      <c r="AR1434" s="217" t="str">
        <f t="shared" si="265"/>
        <v/>
      </c>
      <c r="AS1434" s="217" t="str">
        <f t="shared" si="266"/>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217"/>
      <c r="CA1434" s="217"/>
      <c r="CB1434" s="217"/>
      <c r="CC1434" s="217"/>
      <c r="CD1434" s="217"/>
      <c r="CE1434" s="217"/>
      <c r="CF1434" s="186"/>
      <c r="CG1434" s="186" t="str">
        <f t="shared" si="267"/>
        <v/>
      </c>
      <c r="CH1434" s="101"/>
      <c r="CI1434" s="101"/>
      <c r="CJ1434" s="101"/>
      <c r="CK1434" s="101"/>
      <c r="CL1434" s="101"/>
      <c r="CM1434" s="101"/>
      <c r="CN1434" s="101"/>
      <c r="CO1434" s="101"/>
      <c r="CP1434" s="220" t="str">
        <f>IFERROR(ROUND((SUM(#REF!)),0),"")</f>
        <v/>
      </c>
      <c r="CQ1434" s="216"/>
      <c r="CR1434" s="222"/>
      <c r="CS1434" s="198"/>
      <c r="CT1434" s="198"/>
      <c r="CU1434" s="198"/>
      <c r="CV1434" s="198"/>
      <c r="CW1434" s="222"/>
      <c r="CX1434" s="272"/>
      <c r="CY1434" s="272"/>
      <c r="CZ1434" s="272"/>
      <c r="DA1434" s="272"/>
      <c r="DB1434" s="272"/>
      <c r="DC1434" s="272"/>
      <c r="DD1434" s="230" t="str">
        <f t="shared" si="268"/>
        <v/>
      </c>
      <c r="DE1434" s="273">
        <f t="shared" si="269"/>
        <v>0</v>
      </c>
      <c r="DF1434" s="14">
        <f t="shared" si="270"/>
        <v>0</v>
      </c>
      <c r="DG1434" s="148" t="str">
        <f t="shared" si="271"/>
        <v/>
      </c>
      <c r="DH1434" s="148" t="str">
        <f t="shared" si="272"/>
        <v/>
      </c>
      <c r="DI1434" s="273" t="str">
        <f t="shared" si="273"/>
        <v/>
      </c>
      <c r="DJ1434" s="264" t="str">
        <f t="shared" si="274"/>
        <v/>
      </c>
      <c r="DK1434" s="195"/>
      <c r="DL1434" s="14" t="str">
        <f>IFERROR(#REF!-AP1434,"")</f>
        <v/>
      </c>
      <c r="DM1434" s="195"/>
      <c r="DN1434" s="274" t="str">
        <f>IFERROR(#REF!-M1434,"")</f>
        <v/>
      </c>
      <c r="DO1434" s="186" t="e">
        <f>IF(#REF!&gt;AQ1434,0,1)</f>
        <v>#REF!</v>
      </c>
      <c r="DP1434" s="186">
        <f t="shared" si="275"/>
        <v>1</v>
      </c>
      <c r="DQ1434" s="186">
        <f t="shared" si="276"/>
        <v>1</v>
      </c>
    </row>
    <row r="1435" spans="1:121" ht="20.25" hidden="1" customHeight="1" x14ac:dyDescent="0.2">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263"/>
        <v/>
      </c>
      <c r="AO1435" s="271" t="str">
        <f t="shared" si="264"/>
        <v/>
      </c>
      <c r="AP1435" s="218"/>
      <c r="AQ1435" s="219"/>
      <c r="AR1435" s="217" t="str">
        <f t="shared" si="265"/>
        <v/>
      </c>
      <c r="AS1435" s="217" t="str">
        <f t="shared" si="266"/>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217"/>
      <c r="CA1435" s="217"/>
      <c r="CB1435" s="217"/>
      <c r="CC1435" s="217"/>
      <c r="CD1435" s="217"/>
      <c r="CE1435" s="217"/>
      <c r="CF1435" s="186"/>
      <c r="CG1435" s="186" t="str">
        <f t="shared" si="267"/>
        <v/>
      </c>
      <c r="CH1435" s="101"/>
      <c r="CI1435" s="101"/>
      <c r="CJ1435" s="101"/>
      <c r="CK1435" s="101"/>
      <c r="CL1435" s="101"/>
      <c r="CM1435" s="101"/>
      <c r="CN1435" s="101"/>
      <c r="CO1435" s="101"/>
      <c r="CP1435" s="220" t="str">
        <f>IFERROR(ROUND((SUM(#REF!)),0),"")</f>
        <v/>
      </c>
      <c r="CQ1435" s="216"/>
      <c r="CR1435" s="222"/>
      <c r="CS1435" s="198"/>
      <c r="CT1435" s="198"/>
      <c r="CU1435" s="198"/>
      <c r="CV1435" s="198"/>
      <c r="CW1435" s="222"/>
      <c r="CX1435" s="272"/>
      <c r="CY1435" s="272"/>
      <c r="CZ1435" s="272"/>
      <c r="DA1435" s="272"/>
      <c r="DB1435" s="272"/>
      <c r="DC1435" s="272"/>
      <c r="DD1435" s="230" t="str">
        <f t="shared" si="268"/>
        <v/>
      </c>
      <c r="DE1435" s="273">
        <f t="shared" si="269"/>
        <v>0</v>
      </c>
      <c r="DF1435" s="14">
        <f t="shared" si="270"/>
        <v>0</v>
      </c>
      <c r="DG1435" s="148" t="str">
        <f t="shared" si="271"/>
        <v/>
      </c>
      <c r="DH1435" s="148" t="str">
        <f t="shared" si="272"/>
        <v/>
      </c>
      <c r="DI1435" s="273" t="str">
        <f t="shared" si="273"/>
        <v/>
      </c>
      <c r="DJ1435" s="264" t="str">
        <f t="shared" si="274"/>
        <v/>
      </c>
      <c r="DK1435" s="195"/>
      <c r="DL1435" s="14" t="str">
        <f>IFERROR(#REF!-AP1435,"")</f>
        <v/>
      </c>
      <c r="DM1435" s="195"/>
      <c r="DN1435" s="274" t="str">
        <f>IFERROR(#REF!-M1435,"")</f>
        <v/>
      </c>
      <c r="DO1435" s="186" t="e">
        <f>IF(#REF!&gt;AQ1435,0,1)</f>
        <v>#REF!</v>
      </c>
      <c r="DP1435" s="186">
        <f t="shared" si="275"/>
        <v>1</v>
      </c>
      <c r="DQ1435" s="186">
        <f t="shared" si="276"/>
        <v>1</v>
      </c>
    </row>
    <row r="1436" spans="1:121" ht="20.25" hidden="1" customHeight="1" x14ac:dyDescent="0.2">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263"/>
        <v/>
      </c>
      <c r="AO1436" s="271" t="str">
        <f t="shared" si="264"/>
        <v/>
      </c>
      <c r="AP1436" s="218"/>
      <c r="AQ1436" s="219"/>
      <c r="AR1436" s="217" t="str">
        <f t="shared" si="265"/>
        <v/>
      </c>
      <c r="AS1436" s="217" t="str">
        <f t="shared" si="266"/>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217"/>
      <c r="CA1436" s="217"/>
      <c r="CB1436" s="217"/>
      <c r="CC1436" s="217"/>
      <c r="CD1436" s="217"/>
      <c r="CE1436" s="217"/>
      <c r="CF1436" s="186"/>
      <c r="CG1436" s="186" t="str">
        <f t="shared" si="267"/>
        <v/>
      </c>
      <c r="CH1436" s="101"/>
      <c r="CI1436" s="101"/>
      <c r="CJ1436" s="101"/>
      <c r="CK1436" s="101"/>
      <c r="CL1436" s="101"/>
      <c r="CM1436" s="101"/>
      <c r="CN1436" s="101"/>
      <c r="CO1436" s="101"/>
      <c r="CP1436" s="220" t="str">
        <f>IFERROR(ROUND((SUM(#REF!)),0),"")</f>
        <v/>
      </c>
      <c r="CQ1436" s="216"/>
      <c r="CR1436" s="222"/>
      <c r="CS1436" s="198"/>
      <c r="CT1436" s="198"/>
      <c r="CU1436" s="198"/>
      <c r="CV1436" s="198"/>
      <c r="CW1436" s="222"/>
      <c r="CX1436" s="272"/>
      <c r="CY1436" s="272"/>
      <c r="CZ1436" s="272"/>
      <c r="DA1436" s="272"/>
      <c r="DB1436" s="272"/>
      <c r="DC1436" s="272"/>
      <c r="DD1436" s="230" t="str">
        <f t="shared" si="268"/>
        <v/>
      </c>
      <c r="DE1436" s="273">
        <f t="shared" si="269"/>
        <v>0</v>
      </c>
      <c r="DF1436" s="14">
        <f t="shared" si="270"/>
        <v>0</v>
      </c>
      <c r="DG1436" s="148" t="str">
        <f t="shared" si="271"/>
        <v/>
      </c>
      <c r="DH1436" s="148" t="str">
        <f t="shared" si="272"/>
        <v/>
      </c>
      <c r="DI1436" s="273" t="str">
        <f t="shared" si="273"/>
        <v/>
      </c>
      <c r="DJ1436" s="264" t="str">
        <f t="shared" si="274"/>
        <v/>
      </c>
      <c r="DK1436" s="195"/>
      <c r="DL1436" s="14" t="str">
        <f>IFERROR(#REF!-AP1436,"")</f>
        <v/>
      </c>
      <c r="DM1436" s="195"/>
      <c r="DN1436" s="274" t="str">
        <f>IFERROR(#REF!-M1436,"")</f>
        <v/>
      </c>
      <c r="DO1436" s="186" t="e">
        <f>IF(#REF!&gt;AQ1436,0,1)</f>
        <v>#REF!</v>
      </c>
      <c r="DP1436" s="186">
        <f t="shared" si="275"/>
        <v>1</v>
      </c>
      <c r="DQ1436" s="186">
        <f t="shared" si="276"/>
        <v>1</v>
      </c>
    </row>
    <row r="1437" spans="1:121" ht="20.25" hidden="1" customHeight="1" x14ac:dyDescent="0.2">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263"/>
        <v/>
      </c>
      <c r="AO1437" s="271" t="str">
        <f t="shared" si="264"/>
        <v/>
      </c>
      <c r="AP1437" s="218"/>
      <c r="AQ1437" s="219"/>
      <c r="AR1437" s="217" t="str">
        <f t="shared" si="265"/>
        <v/>
      </c>
      <c r="AS1437" s="217" t="str">
        <f t="shared" si="266"/>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217"/>
      <c r="CA1437" s="217"/>
      <c r="CB1437" s="217"/>
      <c r="CC1437" s="217"/>
      <c r="CD1437" s="217"/>
      <c r="CE1437" s="217"/>
      <c r="CF1437" s="186"/>
      <c r="CG1437" s="186" t="str">
        <f t="shared" si="267"/>
        <v/>
      </c>
      <c r="CH1437" s="101"/>
      <c r="CI1437" s="101"/>
      <c r="CJ1437" s="101"/>
      <c r="CK1437" s="101"/>
      <c r="CL1437" s="101"/>
      <c r="CM1437" s="101"/>
      <c r="CN1437" s="101"/>
      <c r="CO1437" s="101"/>
      <c r="CP1437" s="220" t="str">
        <f>IFERROR(ROUND((SUM(#REF!)),0),"")</f>
        <v/>
      </c>
      <c r="CQ1437" s="216"/>
      <c r="CR1437" s="222"/>
      <c r="CS1437" s="198"/>
      <c r="CT1437" s="198"/>
      <c r="CU1437" s="198"/>
      <c r="CV1437" s="198"/>
      <c r="CW1437" s="222"/>
      <c r="CX1437" s="272"/>
      <c r="CY1437" s="272"/>
      <c r="CZ1437" s="272"/>
      <c r="DA1437" s="272"/>
      <c r="DB1437" s="272"/>
      <c r="DC1437" s="272"/>
      <c r="DD1437" s="230" t="str">
        <f t="shared" si="268"/>
        <v/>
      </c>
      <c r="DE1437" s="273">
        <f t="shared" si="269"/>
        <v>0</v>
      </c>
      <c r="DF1437" s="14">
        <f t="shared" si="270"/>
        <v>0</v>
      </c>
      <c r="DG1437" s="148" t="str">
        <f t="shared" si="271"/>
        <v/>
      </c>
      <c r="DH1437" s="148" t="str">
        <f t="shared" si="272"/>
        <v/>
      </c>
      <c r="DI1437" s="273" t="str">
        <f t="shared" si="273"/>
        <v/>
      </c>
      <c r="DJ1437" s="264" t="str">
        <f t="shared" si="274"/>
        <v/>
      </c>
      <c r="DK1437" s="195"/>
      <c r="DL1437" s="14" t="str">
        <f>IFERROR(#REF!-AP1437,"")</f>
        <v/>
      </c>
      <c r="DM1437" s="195"/>
      <c r="DN1437" s="274" t="str">
        <f>IFERROR(#REF!-M1437,"")</f>
        <v/>
      </c>
      <c r="DO1437" s="186" t="e">
        <f>IF(#REF!&gt;AQ1437,0,1)</f>
        <v>#REF!</v>
      </c>
      <c r="DP1437" s="186">
        <f t="shared" si="275"/>
        <v>1</v>
      </c>
      <c r="DQ1437" s="186">
        <f t="shared" si="276"/>
        <v>1</v>
      </c>
    </row>
    <row r="1438" spans="1:121" ht="20.25" hidden="1" customHeight="1" x14ac:dyDescent="0.2">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263"/>
        <v/>
      </c>
      <c r="AO1438" s="271" t="str">
        <f t="shared" si="264"/>
        <v/>
      </c>
      <c r="AP1438" s="218"/>
      <c r="AQ1438" s="219"/>
      <c r="AR1438" s="217" t="str">
        <f t="shared" si="265"/>
        <v/>
      </c>
      <c r="AS1438" s="217" t="str">
        <f t="shared" si="266"/>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217"/>
      <c r="CA1438" s="217"/>
      <c r="CB1438" s="217"/>
      <c r="CC1438" s="217"/>
      <c r="CD1438" s="217"/>
      <c r="CE1438" s="217"/>
      <c r="CF1438" s="186"/>
      <c r="CG1438" s="186" t="str">
        <f t="shared" si="267"/>
        <v/>
      </c>
      <c r="CH1438" s="101"/>
      <c r="CI1438" s="101"/>
      <c r="CJ1438" s="101"/>
      <c r="CK1438" s="101"/>
      <c r="CL1438" s="101"/>
      <c r="CM1438" s="101"/>
      <c r="CN1438" s="101"/>
      <c r="CO1438" s="101"/>
      <c r="CP1438" s="220" t="str">
        <f>IFERROR(ROUND((SUM(#REF!)),0),"")</f>
        <v/>
      </c>
      <c r="CQ1438" s="216"/>
      <c r="CR1438" s="222"/>
      <c r="CS1438" s="198"/>
      <c r="CT1438" s="198"/>
      <c r="CU1438" s="198"/>
      <c r="CV1438" s="198"/>
      <c r="CW1438" s="222"/>
      <c r="CX1438" s="272"/>
      <c r="CY1438" s="272"/>
      <c r="CZ1438" s="272"/>
      <c r="DA1438" s="272"/>
      <c r="DB1438" s="272"/>
      <c r="DC1438" s="272"/>
      <c r="DD1438" s="230" t="str">
        <f t="shared" si="268"/>
        <v/>
      </c>
      <c r="DE1438" s="273">
        <f t="shared" si="269"/>
        <v>0</v>
      </c>
      <c r="DF1438" s="14">
        <f t="shared" si="270"/>
        <v>0</v>
      </c>
      <c r="DG1438" s="148" t="str">
        <f t="shared" si="271"/>
        <v/>
      </c>
      <c r="DH1438" s="148" t="str">
        <f t="shared" si="272"/>
        <v/>
      </c>
      <c r="DI1438" s="273" t="str">
        <f t="shared" si="273"/>
        <v/>
      </c>
      <c r="DJ1438" s="264" t="str">
        <f t="shared" si="274"/>
        <v/>
      </c>
      <c r="DK1438" s="195"/>
      <c r="DL1438" s="14" t="str">
        <f>IFERROR(#REF!-AP1438,"")</f>
        <v/>
      </c>
      <c r="DM1438" s="195"/>
      <c r="DN1438" s="274" t="str">
        <f>IFERROR(#REF!-M1438,"")</f>
        <v/>
      </c>
      <c r="DO1438" s="186" t="e">
        <f>IF(#REF!&gt;AQ1438,0,1)</f>
        <v>#REF!</v>
      </c>
      <c r="DP1438" s="186">
        <f t="shared" si="275"/>
        <v>1</v>
      </c>
      <c r="DQ1438" s="186">
        <f t="shared" si="276"/>
        <v>1</v>
      </c>
    </row>
    <row r="1439" spans="1:121" ht="20.25" hidden="1" customHeight="1" x14ac:dyDescent="0.2">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263"/>
        <v/>
      </c>
      <c r="AO1439" s="271" t="str">
        <f t="shared" si="264"/>
        <v/>
      </c>
      <c r="AP1439" s="218"/>
      <c r="AQ1439" s="219"/>
      <c r="AR1439" s="217" t="str">
        <f t="shared" si="265"/>
        <v/>
      </c>
      <c r="AS1439" s="217" t="str">
        <f t="shared" si="266"/>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217"/>
      <c r="CA1439" s="217"/>
      <c r="CB1439" s="217"/>
      <c r="CC1439" s="217"/>
      <c r="CD1439" s="217"/>
      <c r="CE1439" s="217"/>
      <c r="CF1439" s="186"/>
      <c r="CG1439" s="186" t="str">
        <f t="shared" si="267"/>
        <v/>
      </c>
      <c r="CH1439" s="101"/>
      <c r="CI1439" s="101"/>
      <c r="CJ1439" s="101"/>
      <c r="CK1439" s="101"/>
      <c r="CL1439" s="101"/>
      <c r="CM1439" s="101"/>
      <c r="CN1439" s="101"/>
      <c r="CO1439" s="101"/>
      <c r="CP1439" s="220" t="str">
        <f>IFERROR(ROUND((SUM(#REF!)),0),"")</f>
        <v/>
      </c>
      <c r="CQ1439" s="216"/>
      <c r="CR1439" s="222"/>
      <c r="CS1439" s="198"/>
      <c r="CT1439" s="198"/>
      <c r="CU1439" s="198"/>
      <c r="CV1439" s="198"/>
      <c r="CW1439" s="222"/>
      <c r="CX1439" s="272"/>
      <c r="CY1439" s="272"/>
      <c r="CZ1439" s="272"/>
      <c r="DA1439" s="272"/>
      <c r="DB1439" s="272"/>
      <c r="DC1439" s="272"/>
      <c r="DD1439" s="230" t="str">
        <f t="shared" si="268"/>
        <v/>
      </c>
      <c r="DE1439" s="273">
        <f t="shared" si="269"/>
        <v>0</v>
      </c>
      <c r="DF1439" s="14">
        <f t="shared" si="270"/>
        <v>0</v>
      </c>
      <c r="DG1439" s="148" t="str">
        <f t="shared" si="271"/>
        <v/>
      </c>
      <c r="DH1439" s="148" t="str">
        <f t="shared" si="272"/>
        <v/>
      </c>
      <c r="DI1439" s="273" t="str">
        <f t="shared" si="273"/>
        <v/>
      </c>
      <c r="DJ1439" s="264" t="str">
        <f t="shared" si="274"/>
        <v/>
      </c>
      <c r="DK1439" s="195"/>
      <c r="DL1439" s="14" t="str">
        <f>IFERROR(#REF!-AP1439,"")</f>
        <v/>
      </c>
      <c r="DM1439" s="195"/>
      <c r="DN1439" s="274" t="str">
        <f>IFERROR(#REF!-M1439,"")</f>
        <v/>
      </c>
      <c r="DO1439" s="186" t="e">
        <f>IF(#REF!&gt;AQ1439,0,1)</f>
        <v>#REF!</v>
      </c>
      <c r="DP1439" s="186">
        <f t="shared" si="275"/>
        <v>1</v>
      </c>
      <c r="DQ1439" s="186">
        <f t="shared" si="276"/>
        <v>1</v>
      </c>
    </row>
    <row r="1440" spans="1:121" ht="20.25" hidden="1" customHeight="1" x14ac:dyDescent="0.2">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263"/>
        <v/>
      </c>
      <c r="AO1440" s="271" t="str">
        <f t="shared" si="264"/>
        <v/>
      </c>
      <c r="AP1440" s="218"/>
      <c r="AQ1440" s="219"/>
      <c r="AR1440" s="217" t="str">
        <f t="shared" si="265"/>
        <v/>
      </c>
      <c r="AS1440" s="217" t="str">
        <f t="shared" si="266"/>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217"/>
      <c r="CA1440" s="217"/>
      <c r="CB1440" s="217"/>
      <c r="CC1440" s="217"/>
      <c r="CD1440" s="217"/>
      <c r="CE1440" s="217"/>
      <c r="CF1440" s="186"/>
      <c r="CG1440" s="186" t="str">
        <f t="shared" si="267"/>
        <v/>
      </c>
      <c r="CH1440" s="101"/>
      <c r="CI1440" s="101"/>
      <c r="CJ1440" s="101"/>
      <c r="CK1440" s="101"/>
      <c r="CL1440" s="101"/>
      <c r="CM1440" s="101"/>
      <c r="CN1440" s="101"/>
      <c r="CO1440" s="101"/>
      <c r="CP1440" s="220" t="str">
        <f>IFERROR(ROUND((SUM(#REF!)),0),"")</f>
        <v/>
      </c>
      <c r="CQ1440" s="216"/>
      <c r="CR1440" s="222"/>
      <c r="CS1440" s="198"/>
      <c r="CT1440" s="198"/>
      <c r="CU1440" s="198"/>
      <c r="CV1440" s="198"/>
      <c r="CW1440" s="222"/>
      <c r="CX1440" s="272"/>
      <c r="CY1440" s="272"/>
      <c r="CZ1440" s="272"/>
      <c r="DA1440" s="272"/>
      <c r="DB1440" s="272"/>
      <c r="DC1440" s="272"/>
      <c r="DD1440" s="230" t="str">
        <f t="shared" si="268"/>
        <v/>
      </c>
      <c r="DE1440" s="273">
        <f t="shared" si="269"/>
        <v>0</v>
      </c>
      <c r="DF1440" s="14">
        <f t="shared" si="270"/>
        <v>0</v>
      </c>
      <c r="DG1440" s="148" t="str">
        <f t="shared" si="271"/>
        <v/>
      </c>
      <c r="DH1440" s="148" t="str">
        <f t="shared" si="272"/>
        <v/>
      </c>
      <c r="DI1440" s="273" t="str">
        <f t="shared" si="273"/>
        <v/>
      </c>
      <c r="DJ1440" s="264" t="str">
        <f t="shared" si="274"/>
        <v/>
      </c>
      <c r="DK1440" s="195"/>
      <c r="DL1440" s="14" t="str">
        <f>IFERROR(#REF!-AP1440,"")</f>
        <v/>
      </c>
      <c r="DM1440" s="195"/>
      <c r="DN1440" s="274" t="str">
        <f>IFERROR(#REF!-M1440,"")</f>
        <v/>
      </c>
      <c r="DO1440" s="186" t="e">
        <f>IF(#REF!&gt;AQ1440,0,1)</f>
        <v>#REF!</v>
      </c>
      <c r="DP1440" s="186">
        <f t="shared" si="275"/>
        <v>1</v>
      </c>
      <c r="DQ1440" s="186">
        <f t="shared" si="276"/>
        <v>1</v>
      </c>
    </row>
    <row r="1441" spans="1:121" ht="20.25" hidden="1" customHeight="1" x14ac:dyDescent="0.2">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263"/>
        <v/>
      </c>
      <c r="AO1441" s="271" t="str">
        <f t="shared" si="264"/>
        <v/>
      </c>
      <c r="AP1441" s="218"/>
      <c r="AQ1441" s="219"/>
      <c r="AR1441" s="217" t="str">
        <f t="shared" si="265"/>
        <v/>
      </c>
      <c r="AS1441" s="217" t="str">
        <f t="shared" si="266"/>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217"/>
      <c r="CA1441" s="217"/>
      <c r="CB1441" s="217"/>
      <c r="CC1441" s="217"/>
      <c r="CD1441" s="217"/>
      <c r="CE1441" s="217"/>
      <c r="CF1441" s="186"/>
      <c r="CG1441" s="186" t="str">
        <f t="shared" si="267"/>
        <v/>
      </c>
      <c r="CH1441" s="101"/>
      <c r="CI1441" s="101"/>
      <c r="CJ1441" s="101"/>
      <c r="CK1441" s="101"/>
      <c r="CL1441" s="101"/>
      <c r="CM1441" s="101"/>
      <c r="CN1441" s="101"/>
      <c r="CO1441" s="101"/>
      <c r="CP1441" s="220" t="str">
        <f>IFERROR(ROUND((SUM(#REF!)),0),"")</f>
        <v/>
      </c>
      <c r="CQ1441" s="216"/>
      <c r="CR1441" s="222"/>
      <c r="CS1441" s="198"/>
      <c r="CT1441" s="198"/>
      <c r="CU1441" s="198"/>
      <c r="CV1441" s="198"/>
      <c r="CW1441" s="222"/>
      <c r="CX1441" s="272"/>
      <c r="CY1441" s="272"/>
      <c r="CZ1441" s="272"/>
      <c r="DA1441" s="272"/>
      <c r="DB1441" s="272"/>
      <c r="DC1441" s="272"/>
      <c r="DD1441" s="230" t="str">
        <f t="shared" si="268"/>
        <v/>
      </c>
      <c r="DE1441" s="273">
        <f t="shared" si="269"/>
        <v>0</v>
      </c>
      <c r="DF1441" s="14">
        <f t="shared" si="270"/>
        <v>0</v>
      </c>
      <c r="DG1441" s="148" t="str">
        <f t="shared" si="271"/>
        <v/>
      </c>
      <c r="DH1441" s="148" t="str">
        <f t="shared" si="272"/>
        <v/>
      </c>
      <c r="DI1441" s="273" t="str">
        <f t="shared" si="273"/>
        <v/>
      </c>
      <c r="DJ1441" s="264" t="str">
        <f t="shared" si="274"/>
        <v/>
      </c>
      <c r="DK1441" s="195"/>
      <c r="DL1441" s="14" t="str">
        <f>IFERROR(#REF!-AP1441,"")</f>
        <v/>
      </c>
      <c r="DM1441" s="195"/>
      <c r="DN1441" s="274" t="str">
        <f>IFERROR(#REF!-M1441,"")</f>
        <v/>
      </c>
      <c r="DO1441" s="186" t="e">
        <f>IF(#REF!&gt;AQ1441,0,1)</f>
        <v>#REF!</v>
      </c>
      <c r="DP1441" s="186">
        <f t="shared" si="275"/>
        <v>1</v>
      </c>
      <c r="DQ1441" s="186">
        <f t="shared" si="276"/>
        <v>1</v>
      </c>
    </row>
    <row r="1442" spans="1:121" ht="20.25" hidden="1" customHeight="1" x14ac:dyDescent="0.2">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263"/>
        <v/>
      </c>
      <c r="AO1442" s="271" t="str">
        <f t="shared" si="264"/>
        <v/>
      </c>
      <c r="AP1442" s="218"/>
      <c r="AQ1442" s="219"/>
      <c r="AR1442" s="217" t="str">
        <f t="shared" si="265"/>
        <v/>
      </c>
      <c r="AS1442" s="217" t="str">
        <f t="shared" si="266"/>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217"/>
      <c r="CA1442" s="217"/>
      <c r="CB1442" s="217"/>
      <c r="CC1442" s="217"/>
      <c r="CD1442" s="217"/>
      <c r="CE1442" s="217"/>
      <c r="CF1442" s="186"/>
      <c r="CG1442" s="186" t="str">
        <f t="shared" si="267"/>
        <v/>
      </c>
      <c r="CH1442" s="101"/>
      <c r="CI1442" s="101"/>
      <c r="CJ1442" s="101"/>
      <c r="CK1442" s="101"/>
      <c r="CL1442" s="101"/>
      <c r="CM1442" s="101"/>
      <c r="CN1442" s="101"/>
      <c r="CO1442" s="101"/>
      <c r="CP1442" s="220" t="str">
        <f>IFERROR(ROUND((SUM(#REF!)),0),"")</f>
        <v/>
      </c>
      <c r="CQ1442" s="216"/>
      <c r="CR1442" s="222"/>
      <c r="CS1442" s="198"/>
      <c r="CT1442" s="198"/>
      <c r="CU1442" s="198"/>
      <c r="CV1442" s="198"/>
      <c r="CW1442" s="222"/>
      <c r="CX1442" s="272"/>
      <c r="CY1442" s="272"/>
      <c r="CZ1442" s="272"/>
      <c r="DA1442" s="272"/>
      <c r="DB1442" s="272"/>
      <c r="DC1442" s="272"/>
      <c r="DD1442" s="230" t="str">
        <f t="shared" si="268"/>
        <v/>
      </c>
      <c r="DE1442" s="273">
        <f t="shared" si="269"/>
        <v>0</v>
      </c>
      <c r="DF1442" s="14">
        <f t="shared" si="270"/>
        <v>0</v>
      </c>
      <c r="DG1442" s="148" t="str">
        <f t="shared" si="271"/>
        <v/>
      </c>
      <c r="DH1442" s="148" t="str">
        <f t="shared" si="272"/>
        <v/>
      </c>
      <c r="DI1442" s="273" t="str">
        <f t="shared" si="273"/>
        <v/>
      </c>
      <c r="DJ1442" s="264" t="str">
        <f t="shared" si="274"/>
        <v/>
      </c>
      <c r="DK1442" s="195"/>
      <c r="DL1442" s="14" t="str">
        <f>IFERROR(#REF!-AP1442,"")</f>
        <v/>
      </c>
      <c r="DM1442" s="195"/>
      <c r="DN1442" s="274" t="str">
        <f>IFERROR(#REF!-M1442,"")</f>
        <v/>
      </c>
      <c r="DO1442" s="186" t="e">
        <f>IF(#REF!&gt;AQ1442,0,1)</f>
        <v>#REF!</v>
      </c>
      <c r="DP1442" s="186">
        <f t="shared" si="275"/>
        <v>1</v>
      </c>
      <c r="DQ1442" s="186">
        <f t="shared" si="276"/>
        <v>1</v>
      </c>
    </row>
    <row r="1443" spans="1:121" ht="20.25" hidden="1" customHeight="1" x14ac:dyDescent="0.2">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263"/>
        <v/>
      </c>
      <c r="AO1443" s="271" t="str">
        <f t="shared" si="264"/>
        <v/>
      </c>
      <c r="AP1443" s="218"/>
      <c r="AQ1443" s="219"/>
      <c r="AR1443" s="217" t="str">
        <f t="shared" si="265"/>
        <v/>
      </c>
      <c r="AS1443" s="217" t="str">
        <f t="shared" si="266"/>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217"/>
      <c r="CA1443" s="217"/>
      <c r="CB1443" s="217"/>
      <c r="CC1443" s="217"/>
      <c r="CD1443" s="217"/>
      <c r="CE1443" s="217"/>
      <c r="CF1443" s="186"/>
      <c r="CG1443" s="186" t="str">
        <f t="shared" si="267"/>
        <v/>
      </c>
      <c r="CH1443" s="101"/>
      <c r="CI1443" s="101"/>
      <c r="CJ1443" s="101"/>
      <c r="CK1443" s="101"/>
      <c r="CL1443" s="101"/>
      <c r="CM1443" s="101"/>
      <c r="CN1443" s="101"/>
      <c r="CO1443" s="101"/>
      <c r="CP1443" s="220" t="str">
        <f>IFERROR(ROUND((SUM(#REF!)),0),"")</f>
        <v/>
      </c>
      <c r="CQ1443" s="216"/>
      <c r="CR1443" s="222"/>
      <c r="CS1443" s="198"/>
      <c r="CT1443" s="198"/>
      <c r="CU1443" s="198"/>
      <c r="CV1443" s="198"/>
      <c r="CW1443" s="222"/>
      <c r="CX1443" s="272"/>
      <c r="CY1443" s="272"/>
      <c r="CZ1443" s="272"/>
      <c r="DA1443" s="272"/>
      <c r="DB1443" s="272"/>
      <c r="DC1443" s="272"/>
      <c r="DD1443" s="230" t="str">
        <f t="shared" si="268"/>
        <v/>
      </c>
      <c r="DE1443" s="273">
        <f t="shared" si="269"/>
        <v>0</v>
      </c>
      <c r="DF1443" s="14">
        <f t="shared" si="270"/>
        <v>0</v>
      </c>
      <c r="DG1443" s="148" t="str">
        <f t="shared" si="271"/>
        <v/>
      </c>
      <c r="DH1443" s="148" t="str">
        <f t="shared" si="272"/>
        <v/>
      </c>
      <c r="DI1443" s="273" t="str">
        <f t="shared" si="273"/>
        <v/>
      </c>
      <c r="DJ1443" s="264" t="str">
        <f t="shared" si="274"/>
        <v/>
      </c>
      <c r="DK1443" s="195"/>
      <c r="DL1443" s="14" t="str">
        <f>IFERROR(#REF!-AP1443,"")</f>
        <v/>
      </c>
      <c r="DM1443" s="195"/>
      <c r="DN1443" s="274" t="str">
        <f>IFERROR(#REF!-M1443,"")</f>
        <v/>
      </c>
      <c r="DO1443" s="186" t="e">
        <f>IF(#REF!&gt;AQ1443,0,1)</f>
        <v>#REF!</v>
      </c>
      <c r="DP1443" s="186">
        <f t="shared" si="275"/>
        <v>1</v>
      </c>
      <c r="DQ1443" s="186">
        <f t="shared" si="276"/>
        <v>1</v>
      </c>
    </row>
    <row r="1444" spans="1:121" ht="20.25" hidden="1" customHeight="1" x14ac:dyDescent="0.2">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263"/>
        <v/>
      </c>
      <c r="AO1444" s="271" t="str">
        <f t="shared" si="264"/>
        <v/>
      </c>
      <c r="AP1444" s="218"/>
      <c r="AQ1444" s="219"/>
      <c r="AR1444" s="217" t="str">
        <f t="shared" si="265"/>
        <v/>
      </c>
      <c r="AS1444" s="217" t="str">
        <f t="shared" si="266"/>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217"/>
      <c r="CA1444" s="217"/>
      <c r="CB1444" s="217"/>
      <c r="CC1444" s="217"/>
      <c r="CD1444" s="217"/>
      <c r="CE1444" s="217"/>
      <c r="CF1444" s="186"/>
      <c r="CG1444" s="186" t="str">
        <f t="shared" si="267"/>
        <v/>
      </c>
      <c r="CH1444" s="101"/>
      <c r="CI1444" s="101"/>
      <c r="CJ1444" s="101"/>
      <c r="CK1444" s="101"/>
      <c r="CL1444" s="101"/>
      <c r="CM1444" s="101"/>
      <c r="CN1444" s="101"/>
      <c r="CO1444" s="101"/>
      <c r="CP1444" s="220" t="str">
        <f>IFERROR(ROUND((SUM(#REF!)),0),"")</f>
        <v/>
      </c>
      <c r="CQ1444" s="216"/>
      <c r="CR1444" s="222"/>
      <c r="CS1444" s="198"/>
      <c r="CT1444" s="198"/>
      <c r="CU1444" s="198"/>
      <c r="CV1444" s="198"/>
      <c r="CW1444" s="222"/>
      <c r="CX1444" s="272"/>
      <c r="CY1444" s="272"/>
      <c r="CZ1444" s="272"/>
      <c r="DA1444" s="272"/>
      <c r="DB1444" s="272"/>
      <c r="DC1444" s="272"/>
      <c r="DD1444" s="230" t="str">
        <f t="shared" si="268"/>
        <v/>
      </c>
      <c r="DE1444" s="273">
        <f t="shared" si="269"/>
        <v>0</v>
      </c>
      <c r="DF1444" s="14">
        <f t="shared" si="270"/>
        <v>0</v>
      </c>
      <c r="DG1444" s="148" t="str">
        <f t="shared" si="271"/>
        <v/>
      </c>
      <c r="DH1444" s="148" t="str">
        <f t="shared" si="272"/>
        <v/>
      </c>
      <c r="DI1444" s="273" t="str">
        <f t="shared" si="273"/>
        <v/>
      </c>
      <c r="DJ1444" s="264" t="str">
        <f t="shared" si="274"/>
        <v/>
      </c>
      <c r="DK1444" s="195"/>
      <c r="DL1444" s="14" t="str">
        <f>IFERROR(#REF!-AP1444,"")</f>
        <v/>
      </c>
      <c r="DM1444" s="195"/>
      <c r="DN1444" s="274" t="str">
        <f>IFERROR(#REF!-M1444,"")</f>
        <v/>
      </c>
      <c r="DO1444" s="186" t="e">
        <f>IF(#REF!&gt;AQ1444,0,1)</f>
        <v>#REF!</v>
      </c>
      <c r="DP1444" s="186">
        <f t="shared" si="275"/>
        <v>1</v>
      </c>
      <c r="DQ1444" s="186">
        <f t="shared" si="276"/>
        <v>1</v>
      </c>
    </row>
    <row r="1445" spans="1:121" ht="20.25" hidden="1" customHeight="1" x14ac:dyDescent="0.2">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263"/>
        <v/>
      </c>
      <c r="AO1445" s="271" t="str">
        <f t="shared" si="264"/>
        <v/>
      </c>
      <c r="AP1445" s="218"/>
      <c r="AQ1445" s="219"/>
      <c r="AR1445" s="217" t="str">
        <f t="shared" si="265"/>
        <v/>
      </c>
      <c r="AS1445" s="217" t="str">
        <f t="shared" si="266"/>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217"/>
      <c r="CA1445" s="217"/>
      <c r="CB1445" s="217"/>
      <c r="CC1445" s="217"/>
      <c r="CD1445" s="217"/>
      <c r="CE1445" s="217"/>
      <c r="CF1445" s="186"/>
      <c r="CG1445" s="186" t="str">
        <f t="shared" si="267"/>
        <v/>
      </c>
      <c r="CH1445" s="101"/>
      <c r="CI1445" s="101"/>
      <c r="CJ1445" s="101"/>
      <c r="CK1445" s="101"/>
      <c r="CL1445" s="101"/>
      <c r="CM1445" s="101"/>
      <c r="CN1445" s="101"/>
      <c r="CO1445" s="101"/>
      <c r="CP1445" s="220" t="str">
        <f>IFERROR(ROUND((SUM(#REF!)),0),"")</f>
        <v/>
      </c>
      <c r="CQ1445" s="216"/>
      <c r="CR1445" s="222"/>
      <c r="CS1445" s="198"/>
      <c r="CT1445" s="198"/>
      <c r="CU1445" s="198"/>
      <c r="CV1445" s="198"/>
      <c r="CW1445" s="222"/>
      <c r="CX1445" s="272"/>
      <c r="CY1445" s="272"/>
      <c r="CZ1445" s="272"/>
      <c r="DA1445" s="272"/>
      <c r="DB1445" s="272"/>
      <c r="DC1445" s="272"/>
      <c r="DD1445" s="230" t="str">
        <f t="shared" si="268"/>
        <v/>
      </c>
      <c r="DE1445" s="273">
        <f t="shared" si="269"/>
        <v>0</v>
      </c>
      <c r="DF1445" s="14">
        <f t="shared" si="270"/>
        <v>0</v>
      </c>
      <c r="DG1445" s="148" t="str">
        <f t="shared" si="271"/>
        <v/>
      </c>
      <c r="DH1445" s="148" t="str">
        <f t="shared" si="272"/>
        <v/>
      </c>
      <c r="DI1445" s="273" t="str">
        <f t="shared" si="273"/>
        <v/>
      </c>
      <c r="DJ1445" s="264" t="str">
        <f t="shared" si="274"/>
        <v/>
      </c>
      <c r="DK1445" s="195"/>
      <c r="DL1445" s="14" t="str">
        <f>IFERROR(#REF!-AP1445,"")</f>
        <v/>
      </c>
      <c r="DM1445" s="195"/>
      <c r="DN1445" s="274" t="str">
        <f>IFERROR(#REF!-M1445,"")</f>
        <v/>
      </c>
      <c r="DO1445" s="186" t="e">
        <f>IF(#REF!&gt;AQ1445,0,1)</f>
        <v>#REF!</v>
      </c>
      <c r="DP1445" s="186">
        <f t="shared" si="275"/>
        <v>1</v>
      </c>
      <c r="DQ1445" s="186">
        <f t="shared" si="276"/>
        <v>1</v>
      </c>
    </row>
    <row r="1446" spans="1:121" ht="20.25" hidden="1" customHeight="1" x14ac:dyDescent="0.2">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263"/>
        <v/>
      </c>
      <c r="AO1446" s="271" t="str">
        <f t="shared" si="264"/>
        <v/>
      </c>
      <c r="AP1446" s="218"/>
      <c r="AQ1446" s="219"/>
      <c r="AR1446" s="217" t="str">
        <f t="shared" si="265"/>
        <v/>
      </c>
      <c r="AS1446" s="217" t="str">
        <f t="shared" si="266"/>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217"/>
      <c r="CA1446" s="217"/>
      <c r="CB1446" s="217"/>
      <c r="CC1446" s="217"/>
      <c r="CD1446" s="217"/>
      <c r="CE1446" s="217"/>
      <c r="CF1446" s="186"/>
      <c r="CG1446" s="186" t="str">
        <f t="shared" si="267"/>
        <v/>
      </c>
      <c r="CH1446" s="101"/>
      <c r="CI1446" s="101"/>
      <c r="CJ1446" s="101"/>
      <c r="CK1446" s="101"/>
      <c r="CL1446" s="101"/>
      <c r="CM1446" s="101"/>
      <c r="CN1446" s="101"/>
      <c r="CO1446" s="101"/>
      <c r="CP1446" s="220" t="str">
        <f>IFERROR(ROUND((SUM(#REF!)),0),"")</f>
        <v/>
      </c>
      <c r="CQ1446" s="216"/>
      <c r="CR1446" s="222"/>
      <c r="CS1446" s="198"/>
      <c r="CT1446" s="198"/>
      <c r="CU1446" s="198"/>
      <c r="CV1446" s="198"/>
      <c r="CW1446" s="222"/>
      <c r="CX1446" s="272"/>
      <c r="CY1446" s="272"/>
      <c r="CZ1446" s="272"/>
      <c r="DA1446" s="272"/>
      <c r="DB1446" s="272"/>
      <c r="DC1446" s="272"/>
      <c r="DD1446" s="230" t="str">
        <f t="shared" si="268"/>
        <v/>
      </c>
      <c r="DE1446" s="273">
        <f t="shared" si="269"/>
        <v>0</v>
      </c>
      <c r="DF1446" s="14">
        <f t="shared" si="270"/>
        <v>0</v>
      </c>
      <c r="DG1446" s="148" t="str">
        <f t="shared" si="271"/>
        <v/>
      </c>
      <c r="DH1446" s="148" t="str">
        <f t="shared" si="272"/>
        <v/>
      </c>
      <c r="DI1446" s="273" t="str">
        <f t="shared" si="273"/>
        <v/>
      </c>
      <c r="DJ1446" s="264" t="str">
        <f t="shared" si="274"/>
        <v/>
      </c>
      <c r="DK1446" s="195"/>
      <c r="DL1446" s="14" t="str">
        <f>IFERROR(#REF!-AP1446,"")</f>
        <v/>
      </c>
      <c r="DM1446" s="195"/>
      <c r="DN1446" s="274" t="str">
        <f>IFERROR(#REF!-M1446,"")</f>
        <v/>
      </c>
      <c r="DO1446" s="186" t="e">
        <f>IF(#REF!&gt;AQ1446,0,1)</f>
        <v>#REF!</v>
      </c>
      <c r="DP1446" s="186">
        <f t="shared" si="275"/>
        <v>1</v>
      </c>
      <c r="DQ1446" s="186">
        <f t="shared" si="276"/>
        <v>1</v>
      </c>
    </row>
    <row r="1447" spans="1:121" ht="20.25" hidden="1" customHeight="1" x14ac:dyDescent="0.2">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263"/>
        <v/>
      </c>
      <c r="AO1447" s="271" t="str">
        <f t="shared" si="264"/>
        <v/>
      </c>
      <c r="AP1447" s="218"/>
      <c r="AQ1447" s="219"/>
      <c r="AR1447" s="217" t="str">
        <f t="shared" si="265"/>
        <v/>
      </c>
      <c r="AS1447" s="217" t="str">
        <f t="shared" si="266"/>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217"/>
      <c r="CA1447" s="217"/>
      <c r="CB1447" s="217"/>
      <c r="CC1447" s="217"/>
      <c r="CD1447" s="217"/>
      <c r="CE1447" s="217"/>
      <c r="CF1447" s="186"/>
      <c r="CG1447" s="186" t="str">
        <f t="shared" si="267"/>
        <v/>
      </c>
      <c r="CH1447" s="101"/>
      <c r="CI1447" s="101"/>
      <c r="CJ1447" s="101"/>
      <c r="CK1447" s="101"/>
      <c r="CL1447" s="101"/>
      <c r="CM1447" s="101"/>
      <c r="CN1447" s="101"/>
      <c r="CO1447" s="101"/>
      <c r="CP1447" s="220" t="str">
        <f>IFERROR(ROUND((SUM(#REF!)),0),"")</f>
        <v/>
      </c>
      <c r="CQ1447" s="216"/>
      <c r="CR1447" s="222"/>
      <c r="CS1447" s="198"/>
      <c r="CT1447" s="198"/>
      <c r="CU1447" s="198"/>
      <c r="CV1447" s="198"/>
      <c r="CW1447" s="222"/>
      <c r="CX1447" s="272"/>
      <c r="CY1447" s="272"/>
      <c r="CZ1447" s="272"/>
      <c r="DA1447" s="272"/>
      <c r="DB1447" s="272"/>
      <c r="DC1447" s="272"/>
      <c r="DD1447" s="230" t="str">
        <f t="shared" si="268"/>
        <v/>
      </c>
      <c r="DE1447" s="273">
        <f t="shared" si="269"/>
        <v>0</v>
      </c>
      <c r="DF1447" s="14">
        <f t="shared" si="270"/>
        <v>0</v>
      </c>
      <c r="DG1447" s="148" t="str">
        <f t="shared" si="271"/>
        <v/>
      </c>
      <c r="DH1447" s="148" t="str">
        <f t="shared" si="272"/>
        <v/>
      </c>
      <c r="DI1447" s="273" t="str">
        <f t="shared" si="273"/>
        <v/>
      </c>
      <c r="DJ1447" s="264" t="str">
        <f t="shared" si="274"/>
        <v/>
      </c>
      <c r="DK1447" s="195"/>
      <c r="DL1447" s="14" t="str">
        <f>IFERROR(#REF!-AP1447,"")</f>
        <v/>
      </c>
      <c r="DM1447" s="195"/>
      <c r="DN1447" s="274" t="str">
        <f>IFERROR(#REF!-M1447,"")</f>
        <v/>
      </c>
      <c r="DO1447" s="186" t="e">
        <f>IF(#REF!&gt;AQ1447,0,1)</f>
        <v>#REF!</v>
      </c>
      <c r="DP1447" s="186">
        <f t="shared" si="275"/>
        <v>1</v>
      </c>
      <c r="DQ1447" s="186">
        <f t="shared" si="276"/>
        <v>1</v>
      </c>
    </row>
    <row r="1448" spans="1:121" ht="20.25" hidden="1" customHeight="1" x14ac:dyDescent="0.2">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263"/>
        <v/>
      </c>
      <c r="AO1448" s="271" t="str">
        <f t="shared" si="264"/>
        <v/>
      </c>
      <c r="AP1448" s="218"/>
      <c r="AQ1448" s="219"/>
      <c r="AR1448" s="217" t="str">
        <f t="shared" si="265"/>
        <v/>
      </c>
      <c r="AS1448" s="217" t="str">
        <f t="shared" si="266"/>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217"/>
      <c r="CA1448" s="217"/>
      <c r="CB1448" s="217"/>
      <c r="CC1448" s="217"/>
      <c r="CD1448" s="217"/>
      <c r="CE1448" s="217"/>
      <c r="CF1448" s="186"/>
      <c r="CG1448" s="186" t="str">
        <f t="shared" si="267"/>
        <v/>
      </c>
      <c r="CH1448" s="101"/>
      <c r="CI1448" s="101"/>
      <c r="CJ1448" s="101"/>
      <c r="CK1448" s="101"/>
      <c r="CL1448" s="101"/>
      <c r="CM1448" s="101"/>
      <c r="CN1448" s="101"/>
      <c r="CO1448" s="101"/>
      <c r="CP1448" s="220" t="str">
        <f>IFERROR(ROUND((SUM(#REF!)),0),"")</f>
        <v/>
      </c>
      <c r="CQ1448" s="216"/>
      <c r="CR1448" s="222"/>
      <c r="CS1448" s="198"/>
      <c r="CT1448" s="198"/>
      <c r="CU1448" s="198"/>
      <c r="CV1448" s="198"/>
      <c r="CW1448" s="222"/>
      <c r="CX1448" s="272"/>
      <c r="CY1448" s="272"/>
      <c r="CZ1448" s="272"/>
      <c r="DA1448" s="272"/>
      <c r="DB1448" s="272"/>
      <c r="DC1448" s="272"/>
      <c r="DD1448" s="230" t="str">
        <f t="shared" si="268"/>
        <v/>
      </c>
      <c r="DE1448" s="273">
        <f t="shared" si="269"/>
        <v>0</v>
      </c>
      <c r="DF1448" s="14">
        <f t="shared" si="270"/>
        <v>0</v>
      </c>
      <c r="DG1448" s="148" t="str">
        <f t="shared" si="271"/>
        <v/>
      </c>
      <c r="DH1448" s="148" t="str">
        <f t="shared" si="272"/>
        <v/>
      </c>
      <c r="DI1448" s="273" t="str">
        <f t="shared" si="273"/>
        <v/>
      </c>
      <c r="DJ1448" s="264" t="str">
        <f t="shared" si="274"/>
        <v/>
      </c>
      <c r="DK1448" s="195"/>
      <c r="DL1448" s="14" t="str">
        <f>IFERROR(#REF!-AP1448,"")</f>
        <v/>
      </c>
      <c r="DM1448" s="195"/>
      <c r="DN1448" s="274" t="str">
        <f>IFERROR(#REF!-M1448,"")</f>
        <v/>
      </c>
      <c r="DO1448" s="186" t="e">
        <f>IF(#REF!&gt;AQ1448,0,1)</f>
        <v>#REF!</v>
      </c>
      <c r="DP1448" s="186">
        <f t="shared" si="275"/>
        <v>1</v>
      </c>
      <c r="DQ1448" s="186">
        <f t="shared" si="276"/>
        <v>1</v>
      </c>
    </row>
    <row r="1449" spans="1:121" ht="20.25" hidden="1" customHeight="1" x14ac:dyDescent="0.2">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263"/>
        <v/>
      </c>
      <c r="AO1449" s="271" t="str">
        <f t="shared" si="264"/>
        <v/>
      </c>
      <c r="AP1449" s="218"/>
      <c r="AQ1449" s="219"/>
      <c r="AR1449" s="217" t="str">
        <f t="shared" si="265"/>
        <v/>
      </c>
      <c r="AS1449" s="217" t="str">
        <f t="shared" si="266"/>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217"/>
      <c r="CA1449" s="217"/>
      <c r="CB1449" s="217"/>
      <c r="CC1449" s="217"/>
      <c r="CD1449" s="217"/>
      <c r="CE1449" s="217"/>
      <c r="CF1449" s="186"/>
      <c r="CG1449" s="186" t="str">
        <f t="shared" si="267"/>
        <v/>
      </c>
      <c r="CH1449" s="101"/>
      <c r="CI1449" s="101"/>
      <c r="CJ1449" s="101"/>
      <c r="CK1449" s="101"/>
      <c r="CL1449" s="101"/>
      <c r="CM1449" s="101"/>
      <c r="CN1449" s="101"/>
      <c r="CO1449" s="101"/>
      <c r="CP1449" s="220" t="str">
        <f>IFERROR(ROUND((SUM(#REF!)),0),"")</f>
        <v/>
      </c>
      <c r="CQ1449" s="216"/>
      <c r="CR1449" s="222"/>
      <c r="CS1449" s="198"/>
      <c r="CT1449" s="198"/>
      <c r="CU1449" s="198"/>
      <c r="CV1449" s="198"/>
      <c r="CW1449" s="222"/>
      <c r="CX1449" s="272"/>
      <c r="CY1449" s="272"/>
      <c r="CZ1449" s="272"/>
      <c r="DA1449" s="272"/>
      <c r="DB1449" s="272"/>
      <c r="DC1449" s="272"/>
      <c r="DD1449" s="230" t="str">
        <f t="shared" si="268"/>
        <v/>
      </c>
      <c r="DE1449" s="273">
        <f t="shared" si="269"/>
        <v>0</v>
      </c>
      <c r="DF1449" s="14">
        <f t="shared" si="270"/>
        <v>0</v>
      </c>
      <c r="DG1449" s="148" t="str">
        <f t="shared" si="271"/>
        <v/>
      </c>
      <c r="DH1449" s="148" t="str">
        <f t="shared" si="272"/>
        <v/>
      </c>
      <c r="DI1449" s="273" t="str">
        <f t="shared" si="273"/>
        <v/>
      </c>
      <c r="DJ1449" s="264" t="str">
        <f t="shared" si="274"/>
        <v/>
      </c>
      <c r="DK1449" s="195"/>
      <c r="DL1449" s="14" t="str">
        <f>IFERROR(#REF!-AP1449,"")</f>
        <v/>
      </c>
      <c r="DM1449" s="195"/>
      <c r="DN1449" s="274" t="str">
        <f>IFERROR(#REF!-M1449,"")</f>
        <v/>
      </c>
      <c r="DO1449" s="186" t="e">
        <f>IF(#REF!&gt;AQ1449,0,1)</f>
        <v>#REF!</v>
      </c>
      <c r="DP1449" s="186">
        <f t="shared" si="275"/>
        <v>1</v>
      </c>
      <c r="DQ1449" s="186">
        <f t="shared" si="276"/>
        <v>1</v>
      </c>
    </row>
    <row r="1450" spans="1:121" ht="20.25" hidden="1" customHeight="1" x14ac:dyDescent="0.2">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263"/>
        <v/>
      </c>
      <c r="AO1450" s="271" t="str">
        <f t="shared" si="264"/>
        <v/>
      </c>
      <c r="AP1450" s="218"/>
      <c r="AQ1450" s="219"/>
      <c r="AR1450" s="217" t="str">
        <f t="shared" si="265"/>
        <v/>
      </c>
      <c r="AS1450" s="217" t="str">
        <f t="shared" si="266"/>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217"/>
      <c r="CA1450" s="217"/>
      <c r="CB1450" s="217"/>
      <c r="CC1450" s="217"/>
      <c r="CD1450" s="217"/>
      <c r="CE1450" s="217"/>
      <c r="CF1450" s="186"/>
      <c r="CG1450" s="186" t="str">
        <f t="shared" si="267"/>
        <v/>
      </c>
      <c r="CH1450" s="101"/>
      <c r="CI1450" s="101"/>
      <c r="CJ1450" s="101"/>
      <c r="CK1450" s="101"/>
      <c r="CL1450" s="101"/>
      <c r="CM1450" s="101"/>
      <c r="CN1450" s="101"/>
      <c r="CO1450" s="101"/>
      <c r="CP1450" s="220" t="str">
        <f>IFERROR(ROUND((SUM(#REF!)),0),"")</f>
        <v/>
      </c>
      <c r="CQ1450" s="216"/>
      <c r="CR1450" s="222"/>
      <c r="CS1450" s="198"/>
      <c r="CT1450" s="198"/>
      <c r="CU1450" s="198"/>
      <c r="CV1450" s="198"/>
      <c r="CW1450" s="222"/>
      <c r="CX1450" s="272"/>
      <c r="CY1450" s="272"/>
      <c r="CZ1450" s="272"/>
      <c r="DA1450" s="272"/>
      <c r="DB1450" s="272"/>
      <c r="DC1450" s="272"/>
      <c r="DD1450" s="230" t="str">
        <f t="shared" si="268"/>
        <v/>
      </c>
      <c r="DE1450" s="273">
        <f t="shared" si="269"/>
        <v>0</v>
      </c>
      <c r="DF1450" s="14">
        <f t="shared" si="270"/>
        <v>0</v>
      </c>
      <c r="DG1450" s="148" t="str">
        <f t="shared" si="271"/>
        <v/>
      </c>
      <c r="DH1450" s="148" t="str">
        <f t="shared" si="272"/>
        <v/>
      </c>
      <c r="DI1450" s="273" t="str">
        <f t="shared" si="273"/>
        <v/>
      </c>
      <c r="DJ1450" s="264" t="str">
        <f t="shared" si="274"/>
        <v/>
      </c>
      <c r="DK1450" s="195"/>
      <c r="DL1450" s="14" t="str">
        <f>IFERROR(#REF!-AP1450,"")</f>
        <v/>
      </c>
      <c r="DM1450" s="195"/>
      <c r="DN1450" s="274" t="str">
        <f>IFERROR(#REF!-M1450,"")</f>
        <v/>
      </c>
      <c r="DO1450" s="186" t="e">
        <f>IF(#REF!&gt;AQ1450,0,1)</f>
        <v>#REF!</v>
      </c>
      <c r="DP1450" s="186">
        <f t="shared" si="275"/>
        <v>1</v>
      </c>
      <c r="DQ1450" s="186">
        <f t="shared" si="276"/>
        <v>1</v>
      </c>
    </row>
    <row r="1451" spans="1:121" ht="20.25" hidden="1" customHeight="1" x14ac:dyDescent="0.2">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263"/>
        <v/>
      </c>
      <c r="AO1451" s="271" t="str">
        <f t="shared" si="264"/>
        <v/>
      </c>
      <c r="AP1451" s="218"/>
      <c r="AQ1451" s="219"/>
      <c r="AR1451" s="217" t="str">
        <f t="shared" si="265"/>
        <v/>
      </c>
      <c r="AS1451" s="217" t="str">
        <f t="shared" si="266"/>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217"/>
      <c r="CA1451" s="217"/>
      <c r="CB1451" s="217"/>
      <c r="CC1451" s="217"/>
      <c r="CD1451" s="217"/>
      <c r="CE1451" s="217"/>
      <c r="CF1451" s="186"/>
      <c r="CG1451" s="186" t="str">
        <f t="shared" si="267"/>
        <v/>
      </c>
      <c r="CH1451" s="101"/>
      <c r="CI1451" s="101"/>
      <c r="CJ1451" s="101"/>
      <c r="CK1451" s="101"/>
      <c r="CL1451" s="101"/>
      <c r="CM1451" s="101"/>
      <c r="CN1451" s="101"/>
      <c r="CO1451" s="101"/>
      <c r="CP1451" s="220" t="str">
        <f>IFERROR(ROUND((SUM(#REF!)),0),"")</f>
        <v/>
      </c>
      <c r="CQ1451" s="216"/>
      <c r="CR1451" s="222"/>
      <c r="CS1451" s="198"/>
      <c r="CT1451" s="198"/>
      <c r="CU1451" s="198"/>
      <c r="CV1451" s="198"/>
      <c r="CW1451" s="222"/>
      <c r="CX1451" s="272"/>
      <c r="CY1451" s="272"/>
      <c r="CZ1451" s="272"/>
      <c r="DA1451" s="272"/>
      <c r="DB1451" s="272"/>
      <c r="DC1451" s="272"/>
      <c r="DD1451" s="230" t="str">
        <f t="shared" si="268"/>
        <v/>
      </c>
      <c r="DE1451" s="273">
        <f t="shared" si="269"/>
        <v>0</v>
      </c>
      <c r="DF1451" s="14">
        <f t="shared" si="270"/>
        <v>0</v>
      </c>
      <c r="DG1451" s="148" t="str">
        <f t="shared" si="271"/>
        <v/>
      </c>
      <c r="DH1451" s="148" t="str">
        <f t="shared" si="272"/>
        <v/>
      </c>
      <c r="DI1451" s="273" t="str">
        <f t="shared" si="273"/>
        <v/>
      </c>
      <c r="DJ1451" s="264" t="str">
        <f t="shared" si="274"/>
        <v/>
      </c>
      <c r="DK1451" s="195"/>
      <c r="DL1451" s="14" t="str">
        <f>IFERROR(#REF!-AP1451,"")</f>
        <v/>
      </c>
      <c r="DM1451" s="195"/>
      <c r="DN1451" s="274" t="str">
        <f>IFERROR(#REF!-M1451,"")</f>
        <v/>
      </c>
      <c r="DO1451" s="186" t="e">
        <f>IF(#REF!&gt;AQ1451,0,1)</f>
        <v>#REF!</v>
      </c>
      <c r="DP1451" s="186">
        <f t="shared" si="275"/>
        <v>1</v>
      </c>
      <c r="DQ1451" s="186">
        <f t="shared" si="276"/>
        <v>1</v>
      </c>
    </row>
    <row r="1452" spans="1:121" ht="20.25" hidden="1" customHeight="1" x14ac:dyDescent="0.2">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263"/>
        <v/>
      </c>
      <c r="AO1452" s="271" t="str">
        <f t="shared" si="264"/>
        <v/>
      </c>
      <c r="AP1452" s="218"/>
      <c r="AQ1452" s="219"/>
      <c r="AR1452" s="217" t="str">
        <f t="shared" si="265"/>
        <v/>
      </c>
      <c r="AS1452" s="217" t="str">
        <f t="shared" si="266"/>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217"/>
      <c r="CA1452" s="217"/>
      <c r="CB1452" s="217"/>
      <c r="CC1452" s="217"/>
      <c r="CD1452" s="217"/>
      <c r="CE1452" s="217"/>
      <c r="CF1452" s="186"/>
      <c r="CG1452" s="186" t="str">
        <f t="shared" si="267"/>
        <v/>
      </c>
      <c r="CH1452" s="101"/>
      <c r="CI1452" s="101"/>
      <c r="CJ1452" s="101"/>
      <c r="CK1452" s="101"/>
      <c r="CL1452" s="101"/>
      <c r="CM1452" s="101"/>
      <c r="CN1452" s="101"/>
      <c r="CO1452" s="101"/>
      <c r="CP1452" s="220" t="str">
        <f>IFERROR(ROUND((SUM(#REF!)),0),"")</f>
        <v/>
      </c>
      <c r="CQ1452" s="216"/>
      <c r="CR1452" s="222"/>
      <c r="CS1452" s="198"/>
      <c r="CT1452" s="198"/>
      <c r="CU1452" s="198"/>
      <c r="CV1452" s="198"/>
      <c r="CW1452" s="222"/>
      <c r="CX1452" s="272"/>
      <c r="CY1452" s="272"/>
      <c r="CZ1452" s="272"/>
      <c r="DA1452" s="272"/>
      <c r="DB1452" s="272"/>
      <c r="DC1452" s="272"/>
      <c r="DD1452" s="230" t="str">
        <f t="shared" si="268"/>
        <v/>
      </c>
      <c r="DE1452" s="273">
        <f t="shared" si="269"/>
        <v>0</v>
      </c>
      <c r="DF1452" s="14">
        <f t="shared" si="270"/>
        <v>0</v>
      </c>
      <c r="DG1452" s="148" t="str">
        <f t="shared" si="271"/>
        <v/>
      </c>
      <c r="DH1452" s="148" t="str">
        <f t="shared" si="272"/>
        <v/>
      </c>
      <c r="DI1452" s="273" t="str">
        <f t="shared" si="273"/>
        <v/>
      </c>
      <c r="DJ1452" s="264" t="str">
        <f t="shared" si="274"/>
        <v/>
      </c>
      <c r="DK1452" s="195"/>
      <c r="DL1452" s="14" t="str">
        <f>IFERROR(#REF!-AP1452,"")</f>
        <v/>
      </c>
      <c r="DM1452" s="195"/>
      <c r="DN1452" s="274" t="str">
        <f>IFERROR(#REF!-M1452,"")</f>
        <v/>
      </c>
      <c r="DO1452" s="186" t="e">
        <f>IF(#REF!&gt;AQ1452,0,1)</f>
        <v>#REF!</v>
      </c>
      <c r="DP1452" s="186">
        <f t="shared" si="275"/>
        <v>1</v>
      </c>
      <c r="DQ1452" s="186">
        <f t="shared" si="276"/>
        <v>1</v>
      </c>
    </row>
    <row r="1453" spans="1:121" ht="20.25" hidden="1" customHeight="1" x14ac:dyDescent="0.2">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263"/>
        <v/>
      </c>
      <c r="AO1453" s="271" t="str">
        <f t="shared" si="264"/>
        <v/>
      </c>
      <c r="AP1453" s="218"/>
      <c r="AQ1453" s="219"/>
      <c r="AR1453" s="217" t="str">
        <f t="shared" si="265"/>
        <v/>
      </c>
      <c r="AS1453" s="217" t="str">
        <f t="shared" si="266"/>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217"/>
      <c r="CA1453" s="217"/>
      <c r="CB1453" s="217"/>
      <c r="CC1453" s="217"/>
      <c r="CD1453" s="217"/>
      <c r="CE1453" s="217"/>
      <c r="CF1453" s="186"/>
      <c r="CG1453" s="186" t="str">
        <f t="shared" si="267"/>
        <v/>
      </c>
      <c r="CH1453" s="101"/>
      <c r="CI1453" s="101"/>
      <c r="CJ1453" s="101"/>
      <c r="CK1453" s="101"/>
      <c r="CL1453" s="101"/>
      <c r="CM1453" s="101"/>
      <c r="CN1453" s="101"/>
      <c r="CO1453" s="101"/>
      <c r="CP1453" s="220" t="str">
        <f>IFERROR(ROUND((SUM(#REF!)),0),"")</f>
        <v/>
      </c>
      <c r="CQ1453" s="216"/>
      <c r="CR1453" s="222"/>
      <c r="CS1453" s="198"/>
      <c r="CT1453" s="198"/>
      <c r="CU1453" s="198"/>
      <c r="CV1453" s="198"/>
      <c r="CW1453" s="222"/>
      <c r="CX1453" s="272"/>
      <c r="CY1453" s="272"/>
      <c r="CZ1453" s="272"/>
      <c r="DA1453" s="272"/>
      <c r="DB1453" s="272"/>
      <c r="DC1453" s="272"/>
      <c r="DD1453" s="230" t="str">
        <f t="shared" si="268"/>
        <v/>
      </c>
      <c r="DE1453" s="273">
        <f t="shared" si="269"/>
        <v>0</v>
      </c>
      <c r="DF1453" s="14">
        <f t="shared" si="270"/>
        <v>0</v>
      </c>
      <c r="DG1453" s="148" t="str">
        <f t="shared" si="271"/>
        <v/>
      </c>
      <c r="DH1453" s="148" t="str">
        <f t="shared" si="272"/>
        <v/>
      </c>
      <c r="DI1453" s="273" t="str">
        <f t="shared" si="273"/>
        <v/>
      </c>
      <c r="DJ1453" s="264" t="str">
        <f t="shared" si="274"/>
        <v/>
      </c>
      <c r="DK1453" s="195"/>
      <c r="DL1453" s="14" t="str">
        <f>IFERROR(#REF!-AP1453,"")</f>
        <v/>
      </c>
      <c r="DM1453" s="195"/>
      <c r="DN1453" s="274" t="str">
        <f>IFERROR(#REF!-M1453,"")</f>
        <v/>
      </c>
      <c r="DO1453" s="186" t="e">
        <f>IF(#REF!&gt;AQ1453,0,1)</f>
        <v>#REF!</v>
      </c>
      <c r="DP1453" s="186">
        <f t="shared" si="275"/>
        <v>1</v>
      </c>
      <c r="DQ1453" s="186">
        <f t="shared" si="276"/>
        <v>1</v>
      </c>
    </row>
    <row r="1454" spans="1:121" ht="20.25" hidden="1" customHeight="1" x14ac:dyDescent="0.2">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263"/>
        <v/>
      </c>
      <c r="AO1454" s="271" t="str">
        <f t="shared" si="264"/>
        <v/>
      </c>
      <c r="AP1454" s="218"/>
      <c r="AQ1454" s="219"/>
      <c r="AR1454" s="217" t="str">
        <f t="shared" si="265"/>
        <v/>
      </c>
      <c r="AS1454" s="217" t="str">
        <f t="shared" si="266"/>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217"/>
      <c r="CA1454" s="217"/>
      <c r="CB1454" s="217"/>
      <c r="CC1454" s="217"/>
      <c r="CD1454" s="217"/>
      <c r="CE1454" s="217"/>
      <c r="CF1454" s="186"/>
      <c r="CG1454" s="186" t="str">
        <f t="shared" si="267"/>
        <v/>
      </c>
      <c r="CH1454" s="101"/>
      <c r="CI1454" s="101"/>
      <c r="CJ1454" s="101"/>
      <c r="CK1454" s="101"/>
      <c r="CL1454" s="101"/>
      <c r="CM1454" s="101"/>
      <c r="CN1454" s="101"/>
      <c r="CO1454" s="101"/>
      <c r="CP1454" s="220" t="str">
        <f>IFERROR(ROUND((SUM(#REF!)),0),"")</f>
        <v/>
      </c>
      <c r="CQ1454" s="216"/>
      <c r="CR1454" s="222"/>
      <c r="CS1454" s="198"/>
      <c r="CT1454" s="198"/>
      <c r="CU1454" s="198"/>
      <c r="CV1454" s="198"/>
      <c r="CW1454" s="222"/>
      <c r="CX1454" s="272"/>
      <c r="CY1454" s="272"/>
      <c r="CZ1454" s="272"/>
      <c r="DA1454" s="272"/>
      <c r="DB1454" s="272"/>
      <c r="DC1454" s="272"/>
      <c r="DD1454" s="230" t="str">
        <f t="shared" si="268"/>
        <v/>
      </c>
      <c r="DE1454" s="273">
        <f t="shared" si="269"/>
        <v>0</v>
      </c>
      <c r="DF1454" s="14">
        <f t="shared" si="270"/>
        <v>0</v>
      </c>
      <c r="DG1454" s="148" t="str">
        <f t="shared" si="271"/>
        <v/>
      </c>
      <c r="DH1454" s="148" t="str">
        <f t="shared" si="272"/>
        <v/>
      </c>
      <c r="DI1454" s="273" t="str">
        <f t="shared" si="273"/>
        <v/>
      </c>
      <c r="DJ1454" s="264" t="str">
        <f t="shared" si="274"/>
        <v/>
      </c>
      <c r="DK1454" s="195"/>
      <c r="DL1454" s="14" t="str">
        <f>IFERROR(#REF!-AP1454,"")</f>
        <v/>
      </c>
      <c r="DM1454" s="195"/>
      <c r="DN1454" s="274" t="str">
        <f>IFERROR(#REF!-M1454,"")</f>
        <v/>
      </c>
      <c r="DO1454" s="186" t="e">
        <f>IF(#REF!&gt;AQ1454,0,1)</f>
        <v>#REF!</v>
      </c>
      <c r="DP1454" s="186">
        <f t="shared" si="275"/>
        <v>1</v>
      </c>
      <c r="DQ1454" s="186">
        <f t="shared" si="276"/>
        <v>1</v>
      </c>
    </row>
    <row r="1455" spans="1:121" ht="20.25" hidden="1" customHeight="1" x14ac:dyDescent="0.2">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263"/>
        <v/>
      </c>
      <c r="AO1455" s="271" t="str">
        <f t="shared" si="264"/>
        <v/>
      </c>
      <c r="AP1455" s="218"/>
      <c r="AQ1455" s="219"/>
      <c r="AR1455" s="217" t="str">
        <f t="shared" si="265"/>
        <v/>
      </c>
      <c r="AS1455" s="217" t="str">
        <f t="shared" si="266"/>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217"/>
      <c r="CA1455" s="217"/>
      <c r="CB1455" s="217"/>
      <c r="CC1455" s="217"/>
      <c r="CD1455" s="217"/>
      <c r="CE1455" s="217"/>
      <c r="CF1455" s="186"/>
      <c r="CG1455" s="186" t="str">
        <f t="shared" si="267"/>
        <v/>
      </c>
      <c r="CH1455" s="101"/>
      <c r="CI1455" s="101"/>
      <c r="CJ1455" s="101"/>
      <c r="CK1455" s="101"/>
      <c r="CL1455" s="101"/>
      <c r="CM1455" s="101"/>
      <c r="CN1455" s="101"/>
      <c r="CO1455" s="101"/>
      <c r="CP1455" s="220" t="str">
        <f>IFERROR(ROUND((SUM(#REF!)),0),"")</f>
        <v/>
      </c>
      <c r="CQ1455" s="216"/>
      <c r="CR1455" s="222"/>
      <c r="CS1455" s="198"/>
      <c r="CT1455" s="198"/>
      <c r="CU1455" s="198"/>
      <c r="CV1455" s="198"/>
      <c r="CW1455" s="222"/>
      <c r="CX1455" s="272"/>
      <c r="CY1455" s="272"/>
      <c r="CZ1455" s="272"/>
      <c r="DA1455" s="272"/>
      <c r="DB1455" s="272"/>
      <c r="DC1455" s="272"/>
      <c r="DD1455" s="230" t="str">
        <f t="shared" si="268"/>
        <v/>
      </c>
      <c r="DE1455" s="273">
        <f t="shared" si="269"/>
        <v>0</v>
      </c>
      <c r="DF1455" s="14">
        <f t="shared" si="270"/>
        <v>0</v>
      </c>
      <c r="DG1455" s="148" t="str">
        <f t="shared" si="271"/>
        <v/>
      </c>
      <c r="DH1455" s="148" t="str">
        <f t="shared" si="272"/>
        <v/>
      </c>
      <c r="DI1455" s="273" t="str">
        <f t="shared" si="273"/>
        <v/>
      </c>
      <c r="DJ1455" s="264" t="str">
        <f t="shared" si="274"/>
        <v/>
      </c>
      <c r="DK1455" s="195"/>
      <c r="DL1455" s="14" t="str">
        <f>IFERROR(#REF!-AP1455,"")</f>
        <v/>
      </c>
      <c r="DM1455" s="195"/>
      <c r="DN1455" s="274" t="str">
        <f>IFERROR(#REF!-M1455,"")</f>
        <v/>
      </c>
      <c r="DO1455" s="186" t="e">
        <f>IF(#REF!&gt;AQ1455,0,1)</f>
        <v>#REF!</v>
      </c>
      <c r="DP1455" s="186">
        <f t="shared" si="275"/>
        <v>1</v>
      </c>
      <c r="DQ1455" s="186">
        <f t="shared" si="276"/>
        <v>1</v>
      </c>
    </row>
    <row r="1456" spans="1:121" ht="20.25" hidden="1" customHeight="1" x14ac:dyDescent="0.2">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263"/>
        <v/>
      </c>
      <c r="AO1456" s="271" t="str">
        <f t="shared" si="264"/>
        <v/>
      </c>
      <c r="AP1456" s="218"/>
      <c r="AQ1456" s="219"/>
      <c r="AR1456" s="217" t="str">
        <f t="shared" si="265"/>
        <v/>
      </c>
      <c r="AS1456" s="217" t="str">
        <f t="shared" si="266"/>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217"/>
      <c r="CA1456" s="217"/>
      <c r="CB1456" s="217"/>
      <c r="CC1456" s="217"/>
      <c r="CD1456" s="217"/>
      <c r="CE1456" s="217"/>
      <c r="CF1456" s="186"/>
      <c r="CG1456" s="186" t="str">
        <f t="shared" si="267"/>
        <v/>
      </c>
      <c r="CH1456" s="101"/>
      <c r="CI1456" s="101"/>
      <c r="CJ1456" s="101"/>
      <c r="CK1456" s="101"/>
      <c r="CL1456" s="101"/>
      <c r="CM1456" s="101"/>
      <c r="CN1456" s="101"/>
      <c r="CO1456" s="101"/>
      <c r="CP1456" s="220" t="str">
        <f>IFERROR(ROUND((SUM(#REF!)),0),"")</f>
        <v/>
      </c>
      <c r="CQ1456" s="216"/>
      <c r="CR1456" s="222"/>
      <c r="CS1456" s="198"/>
      <c r="CT1456" s="198"/>
      <c r="CU1456" s="198"/>
      <c r="CV1456" s="198"/>
      <c r="CW1456" s="222"/>
      <c r="CX1456" s="272"/>
      <c r="CY1456" s="272"/>
      <c r="CZ1456" s="272"/>
      <c r="DA1456" s="272"/>
      <c r="DB1456" s="272"/>
      <c r="DC1456" s="272"/>
      <c r="DD1456" s="230" t="str">
        <f t="shared" si="268"/>
        <v/>
      </c>
      <c r="DE1456" s="273">
        <f t="shared" si="269"/>
        <v>0</v>
      </c>
      <c r="DF1456" s="14">
        <f t="shared" si="270"/>
        <v>0</v>
      </c>
      <c r="DG1456" s="148" t="str">
        <f t="shared" si="271"/>
        <v/>
      </c>
      <c r="DH1456" s="148" t="str">
        <f t="shared" si="272"/>
        <v/>
      </c>
      <c r="DI1456" s="273" t="str">
        <f t="shared" si="273"/>
        <v/>
      </c>
      <c r="DJ1456" s="264" t="str">
        <f t="shared" si="274"/>
        <v/>
      </c>
      <c r="DK1456" s="195"/>
      <c r="DL1456" s="14" t="str">
        <f>IFERROR(#REF!-AP1456,"")</f>
        <v/>
      </c>
      <c r="DM1456" s="195"/>
      <c r="DN1456" s="274" t="str">
        <f>IFERROR(#REF!-M1456,"")</f>
        <v/>
      </c>
      <c r="DO1456" s="186" t="e">
        <f>IF(#REF!&gt;AQ1456,0,1)</f>
        <v>#REF!</v>
      </c>
      <c r="DP1456" s="186">
        <f t="shared" si="275"/>
        <v>1</v>
      </c>
      <c r="DQ1456" s="186">
        <f t="shared" si="276"/>
        <v>1</v>
      </c>
    </row>
    <row r="1457" spans="1:121" ht="20.25" hidden="1" customHeight="1" x14ac:dyDescent="0.2">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263"/>
        <v/>
      </c>
      <c r="AO1457" s="271" t="str">
        <f t="shared" si="264"/>
        <v/>
      </c>
      <c r="AP1457" s="218"/>
      <c r="AQ1457" s="219"/>
      <c r="AR1457" s="217" t="str">
        <f t="shared" si="265"/>
        <v/>
      </c>
      <c r="AS1457" s="217" t="str">
        <f t="shared" si="266"/>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217"/>
      <c r="CA1457" s="217"/>
      <c r="CB1457" s="217"/>
      <c r="CC1457" s="217"/>
      <c r="CD1457" s="217"/>
      <c r="CE1457" s="217"/>
      <c r="CF1457" s="186"/>
      <c r="CG1457" s="186" t="str">
        <f t="shared" si="267"/>
        <v/>
      </c>
      <c r="CH1457" s="101"/>
      <c r="CI1457" s="101"/>
      <c r="CJ1457" s="101"/>
      <c r="CK1457" s="101"/>
      <c r="CL1457" s="101"/>
      <c r="CM1457" s="101"/>
      <c r="CN1457" s="101"/>
      <c r="CO1457" s="101"/>
      <c r="CP1457" s="220" t="str">
        <f>IFERROR(ROUND((SUM(#REF!)),0),"")</f>
        <v/>
      </c>
      <c r="CQ1457" s="216"/>
      <c r="CR1457" s="222"/>
      <c r="CS1457" s="198"/>
      <c r="CT1457" s="198"/>
      <c r="CU1457" s="198"/>
      <c r="CV1457" s="198"/>
      <c r="CW1457" s="222"/>
      <c r="CX1457" s="272"/>
      <c r="CY1457" s="272"/>
      <c r="CZ1457" s="272"/>
      <c r="DA1457" s="272"/>
      <c r="DB1457" s="272"/>
      <c r="DC1457" s="272"/>
      <c r="DD1457" s="230" t="str">
        <f t="shared" si="268"/>
        <v/>
      </c>
      <c r="DE1457" s="273">
        <f t="shared" si="269"/>
        <v>0</v>
      </c>
      <c r="DF1457" s="14">
        <f t="shared" si="270"/>
        <v>0</v>
      </c>
      <c r="DG1457" s="148" t="str">
        <f t="shared" si="271"/>
        <v/>
      </c>
      <c r="DH1457" s="148" t="str">
        <f t="shared" si="272"/>
        <v/>
      </c>
      <c r="DI1457" s="273" t="str">
        <f t="shared" si="273"/>
        <v/>
      </c>
      <c r="DJ1457" s="264" t="str">
        <f t="shared" si="274"/>
        <v/>
      </c>
      <c r="DK1457" s="195"/>
      <c r="DL1457" s="14" t="str">
        <f>IFERROR(#REF!-AP1457,"")</f>
        <v/>
      </c>
      <c r="DM1457" s="195"/>
      <c r="DN1457" s="274" t="str">
        <f>IFERROR(#REF!-M1457,"")</f>
        <v/>
      </c>
      <c r="DO1457" s="186" t="e">
        <f>IF(#REF!&gt;AQ1457,0,1)</f>
        <v>#REF!</v>
      </c>
      <c r="DP1457" s="186">
        <f t="shared" si="275"/>
        <v>1</v>
      </c>
      <c r="DQ1457" s="186">
        <f t="shared" si="276"/>
        <v>1</v>
      </c>
    </row>
    <row r="1458" spans="1:121" ht="20.25" hidden="1" customHeight="1" x14ac:dyDescent="0.2">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263"/>
        <v/>
      </c>
      <c r="AO1458" s="271" t="str">
        <f t="shared" si="264"/>
        <v/>
      </c>
      <c r="AP1458" s="218"/>
      <c r="AQ1458" s="219"/>
      <c r="AR1458" s="217" t="str">
        <f t="shared" si="265"/>
        <v/>
      </c>
      <c r="AS1458" s="217" t="str">
        <f t="shared" si="266"/>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217"/>
      <c r="CA1458" s="217"/>
      <c r="CB1458" s="217"/>
      <c r="CC1458" s="217"/>
      <c r="CD1458" s="217"/>
      <c r="CE1458" s="217"/>
      <c r="CF1458" s="186"/>
      <c r="CG1458" s="186" t="str">
        <f t="shared" si="267"/>
        <v/>
      </c>
      <c r="CH1458" s="101"/>
      <c r="CI1458" s="101"/>
      <c r="CJ1458" s="101"/>
      <c r="CK1458" s="101"/>
      <c r="CL1458" s="101"/>
      <c r="CM1458" s="101"/>
      <c r="CN1458" s="101"/>
      <c r="CO1458" s="101"/>
      <c r="CP1458" s="220" t="str">
        <f>IFERROR(ROUND((SUM(#REF!)),0),"")</f>
        <v/>
      </c>
      <c r="CQ1458" s="216"/>
      <c r="CR1458" s="222"/>
      <c r="CS1458" s="198"/>
      <c r="CT1458" s="198"/>
      <c r="CU1458" s="198"/>
      <c r="CV1458" s="198"/>
      <c r="CW1458" s="222"/>
      <c r="CX1458" s="272"/>
      <c r="CY1458" s="272"/>
      <c r="CZ1458" s="272"/>
      <c r="DA1458" s="272"/>
      <c r="DB1458" s="272"/>
      <c r="DC1458" s="272"/>
      <c r="DD1458" s="230" t="str">
        <f t="shared" si="268"/>
        <v/>
      </c>
      <c r="DE1458" s="273">
        <f t="shared" si="269"/>
        <v>0</v>
      </c>
      <c r="DF1458" s="14">
        <f t="shared" si="270"/>
        <v>0</v>
      </c>
      <c r="DG1458" s="148" t="str">
        <f t="shared" si="271"/>
        <v/>
      </c>
      <c r="DH1458" s="148" t="str">
        <f t="shared" si="272"/>
        <v/>
      </c>
      <c r="DI1458" s="273" t="str">
        <f t="shared" si="273"/>
        <v/>
      </c>
      <c r="DJ1458" s="264" t="str">
        <f t="shared" si="274"/>
        <v/>
      </c>
      <c r="DK1458" s="195"/>
      <c r="DL1458" s="14" t="str">
        <f>IFERROR(#REF!-AP1458,"")</f>
        <v/>
      </c>
      <c r="DM1458" s="195"/>
      <c r="DN1458" s="274" t="str">
        <f>IFERROR(#REF!-M1458,"")</f>
        <v/>
      </c>
      <c r="DO1458" s="186" t="e">
        <f>IF(#REF!&gt;AQ1458,0,1)</f>
        <v>#REF!</v>
      </c>
      <c r="DP1458" s="186">
        <f t="shared" si="275"/>
        <v>1</v>
      </c>
      <c r="DQ1458" s="186">
        <f t="shared" si="276"/>
        <v>1</v>
      </c>
    </row>
    <row r="1459" spans="1:121" ht="20.25" hidden="1" customHeight="1" x14ac:dyDescent="0.2">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263"/>
        <v/>
      </c>
      <c r="AO1459" s="271" t="str">
        <f t="shared" si="264"/>
        <v/>
      </c>
      <c r="AP1459" s="218"/>
      <c r="AQ1459" s="219"/>
      <c r="AR1459" s="217" t="str">
        <f t="shared" si="265"/>
        <v/>
      </c>
      <c r="AS1459" s="217" t="str">
        <f t="shared" si="266"/>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217"/>
      <c r="CA1459" s="217"/>
      <c r="CB1459" s="217"/>
      <c r="CC1459" s="217"/>
      <c r="CD1459" s="217"/>
      <c r="CE1459" s="217"/>
      <c r="CF1459" s="186"/>
      <c r="CG1459" s="186" t="str">
        <f t="shared" si="267"/>
        <v/>
      </c>
      <c r="CH1459" s="101"/>
      <c r="CI1459" s="101"/>
      <c r="CJ1459" s="101"/>
      <c r="CK1459" s="101"/>
      <c r="CL1459" s="101"/>
      <c r="CM1459" s="101"/>
      <c r="CN1459" s="101"/>
      <c r="CO1459" s="101"/>
      <c r="CP1459" s="220" t="str">
        <f>IFERROR(ROUND((SUM(#REF!)),0),"")</f>
        <v/>
      </c>
      <c r="CQ1459" s="216"/>
      <c r="CR1459" s="222"/>
      <c r="CS1459" s="198"/>
      <c r="CT1459" s="198"/>
      <c r="CU1459" s="198"/>
      <c r="CV1459" s="198"/>
      <c r="CW1459" s="222"/>
      <c r="CX1459" s="272"/>
      <c r="CY1459" s="272"/>
      <c r="CZ1459" s="272"/>
      <c r="DA1459" s="272"/>
      <c r="DB1459" s="272"/>
      <c r="DC1459" s="272"/>
      <c r="DD1459" s="230" t="str">
        <f t="shared" si="268"/>
        <v/>
      </c>
      <c r="DE1459" s="273">
        <f t="shared" si="269"/>
        <v>0</v>
      </c>
      <c r="DF1459" s="14">
        <f t="shared" si="270"/>
        <v>0</v>
      </c>
      <c r="DG1459" s="148" t="str">
        <f t="shared" si="271"/>
        <v/>
      </c>
      <c r="DH1459" s="148" t="str">
        <f t="shared" si="272"/>
        <v/>
      </c>
      <c r="DI1459" s="273" t="str">
        <f t="shared" si="273"/>
        <v/>
      </c>
      <c r="DJ1459" s="264" t="str">
        <f t="shared" si="274"/>
        <v/>
      </c>
      <c r="DK1459" s="195"/>
      <c r="DL1459" s="14" t="str">
        <f>IFERROR(#REF!-AP1459,"")</f>
        <v/>
      </c>
      <c r="DM1459" s="195"/>
      <c r="DN1459" s="274" t="str">
        <f>IFERROR(#REF!-M1459,"")</f>
        <v/>
      </c>
      <c r="DO1459" s="186" t="e">
        <f>IF(#REF!&gt;AQ1459,0,1)</f>
        <v>#REF!</v>
      </c>
      <c r="DP1459" s="186">
        <f t="shared" si="275"/>
        <v>1</v>
      </c>
      <c r="DQ1459" s="186">
        <f t="shared" si="276"/>
        <v>1</v>
      </c>
    </row>
    <row r="1460" spans="1:121" ht="20.25" hidden="1" customHeight="1" x14ac:dyDescent="0.2">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263"/>
        <v/>
      </c>
      <c r="AO1460" s="271" t="str">
        <f t="shared" si="264"/>
        <v/>
      </c>
      <c r="AP1460" s="218"/>
      <c r="AQ1460" s="219"/>
      <c r="AR1460" s="217" t="str">
        <f t="shared" si="265"/>
        <v/>
      </c>
      <c r="AS1460" s="217" t="str">
        <f t="shared" si="266"/>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217"/>
      <c r="CA1460" s="217"/>
      <c r="CB1460" s="217"/>
      <c r="CC1460" s="217"/>
      <c r="CD1460" s="217"/>
      <c r="CE1460" s="217"/>
      <c r="CF1460" s="186"/>
      <c r="CG1460" s="186" t="str">
        <f t="shared" si="267"/>
        <v/>
      </c>
      <c r="CH1460" s="101"/>
      <c r="CI1460" s="101"/>
      <c r="CJ1460" s="101"/>
      <c r="CK1460" s="101"/>
      <c r="CL1460" s="101"/>
      <c r="CM1460" s="101"/>
      <c r="CN1460" s="101"/>
      <c r="CO1460" s="101"/>
      <c r="CP1460" s="220" t="str">
        <f>IFERROR(ROUND((SUM(#REF!)),0),"")</f>
        <v/>
      </c>
      <c r="CQ1460" s="216"/>
      <c r="CR1460" s="222"/>
      <c r="CS1460" s="198"/>
      <c r="CT1460" s="198"/>
      <c r="CU1460" s="198"/>
      <c r="CV1460" s="198"/>
      <c r="CW1460" s="222"/>
      <c r="CX1460" s="272"/>
      <c r="CY1460" s="272"/>
      <c r="CZ1460" s="272"/>
      <c r="DA1460" s="272"/>
      <c r="DB1460" s="272"/>
      <c r="DC1460" s="272"/>
      <c r="DD1460" s="230" t="str">
        <f t="shared" si="268"/>
        <v/>
      </c>
      <c r="DE1460" s="273">
        <f t="shared" si="269"/>
        <v>0</v>
      </c>
      <c r="DF1460" s="14">
        <f t="shared" si="270"/>
        <v>0</v>
      </c>
      <c r="DG1460" s="148" t="str">
        <f t="shared" si="271"/>
        <v/>
      </c>
      <c r="DH1460" s="148" t="str">
        <f t="shared" si="272"/>
        <v/>
      </c>
      <c r="DI1460" s="273" t="str">
        <f t="shared" si="273"/>
        <v/>
      </c>
      <c r="DJ1460" s="264" t="str">
        <f t="shared" si="274"/>
        <v/>
      </c>
      <c r="DK1460" s="195"/>
      <c r="DL1460" s="14" t="str">
        <f>IFERROR(#REF!-AP1460,"")</f>
        <v/>
      </c>
      <c r="DM1460" s="195"/>
      <c r="DN1460" s="274" t="str">
        <f>IFERROR(#REF!-M1460,"")</f>
        <v/>
      </c>
      <c r="DO1460" s="186" t="e">
        <f>IF(#REF!&gt;AQ1460,0,1)</f>
        <v>#REF!</v>
      </c>
      <c r="DP1460" s="186">
        <f t="shared" si="275"/>
        <v>1</v>
      </c>
      <c r="DQ1460" s="186">
        <f t="shared" si="276"/>
        <v>1</v>
      </c>
    </row>
    <row r="1461" spans="1:121" ht="20.25" hidden="1" customHeight="1" x14ac:dyDescent="0.2">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263"/>
        <v/>
      </c>
      <c r="AO1461" s="271" t="str">
        <f t="shared" si="264"/>
        <v/>
      </c>
      <c r="AP1461" s="218"/>
      <c r="AQ1461" s="219"/>
      <c r="AR1461" s="217" t="str">
        <f t="shared" si="265"/>
        <v/>
      </c>
      <c r="AS1461" s="217" t="str">
        <f t="shared" si="266"/>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217"/>
      <c r="CA1461" s="217"/>
      <c r="CB1461" s="217"/>
      <c r="CC1461" s="217"/>
      <c r="CD1461" s="217"/>
      <c r="CE1461" s="217"/>
      <c r="CF1461" s="186"/>
      <c r="CG1461" s="186" t="str">
        <f t="shared" si="267"/>
        <v/>
      </c>
      <c r="CH1461" s="101"/>
      <c r="CI1461" s="101"/>
      <c r="CJ1461" s="101"/>
      <c r="CK1461" s="101"/>
      <c r="CL1461" s="101"/>
      <c r="CM1461" s="101"/>
      <c r="CN1461" s="101"/>
      <c r="CO1461" s="101"/>
      <c r="CP1461" s="220" t="str">
        <f>IFERROR(ROUND((SUM(#REF!)),0),"")</f>
        <v/>
      </c>
      <c r="CQ1461" s="216"/>
      <c r="CR1461" s="222"/>
      <c r="CS1461" s="198"/>
      <c r="CT1461" s="198"/>
      <c r="CU1461" s="198"/>
      <c r="CV1461" s="198"/>
      <c r="CW1461" s="222"/>
      <c r="CX1461" s="272"/>
      <c r="CY1461" s="272"/>
      <c r="CZ1461" s="272"/>
      <c r="DA1461" s="272"/>
      <c r="DB1461" s="272"/>
      <c r="DC1461" s="272"/>
      <c r="DD1461" s="230" t="str">
        <f t="shared" si="268"/>
        <v/>
      </c>
      <c r="DE1461" s="273">
        <f t="shared" si="269"/>
        <v>0</v>
      </c>
      <c r="DF1461" s="14">
        <f t="shared" si="270"/>
        <v>0</v>
      </c>
      <c r="DG1461" s="148" t="str">
        <f t="shared" si="271"/>
        <v/>
      </c>
      <c r="DH1461" s="148" t="str">
        <f t="shared" si="272"/>
        <v/>
      </c>
      <c r="DI1461" s="273" t="str">
        <f t="shared" si="273"/>
        <v/>
      </c>
      <c r="DJ1461" s="264" t="str">
        <f t="shared" si="274"/>
        <v/>
      </c>
      <c r="DK1461" s="195"/>
      <c r="DL1461" s="14" t="str">
        <f>IFERROR(#REF!-AP1461,"")</f>
        <v/>
      </c>
      <c r="DM1461" s="195"/>
      <c r="DN1461" s="274" t="str">
        <f>IFERROR(#REF!-M1461,"")</f>
        <v/>
      </c>
      <c r="DO1461" s="186" t="e">
        <f>IF(#REF!&gt;AQ1461,0,1)</f>
        <v>#REF!</v>
      </c>
      <c r="DP1461" s="186">
        <f t="shared" si="275"/>
        <v>1</v>
      </c>
      <c r="DQ1461" s="186">
        <f t="shared" si="276"/>
        <v>1</v>
      </c>
    </row>
    <row r="1462" spans="1:121" ht="20.25" hidden="1" customHeight="1" x14ac:dyDescent="0.2">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263"/>
        <v/>
      </c>
      <c r="AO1462" s="271" t="str">
        <f t="shared" si="264"/>
        <v/>
      </c>
      <c r="AP1462" s="218"/>
      <c r="AQ1462" s="219"/>
      <c r="AR1462" s="217" t="str">
        <f t="shared" si="265"/>
        <v/>
      </c>
      <c r="AS1462" s="217" t="str">
        <f t="shared" si="266"/>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217"/>
      <c r="CA1462" s="217"/>
      <c r="CB1462" s="217"/>
      <c r="CC1462" s="217"/>
      <c r="CD1462" s="217"/>
      <c r="CE1462" s="217"/>
      <c r="CF1462" s="186"/>
      <c r="CG1462" s="186" t="str">
        <f t="shared" si="267"/>
        <v/>
      </c>
      <c r="CH1462" s="101"/>
      <c r="CI1462" s="101"/>
      <c r="CJ1462" s="101"/>
      <c r="CK1462" s="101"/>
      <c r="CL1462" s="101"/>
      <c r="CM1462" s="101"/>
      <c r="CN1462" s="101"/>
      <c r="CO1462" s="101"/>
      <c r="CP1462" s="220" t="str">
        <f>IFERROR(ROUND((SUM(#REF!)),0),"")</f>
        <v/>
      </c>
      <c r="CQ1462" s="216"/>
      <c r="CR1462" s="222"/>
      <c r="CS1462" s="198"/>
      <c r="CT1462" s="198"/>
      <c r="CU1462" s="198"/>
      <c r="CV1462" s="198"/>
      <c r="CW1462" s="222"/>
      <c r="CX1462" s="272"/>
      <c r="CY1462" s="272"/>
      <c r="CZ1462" s="272"/>
      <c r="DA1462" s="272"/>
      <c r="DB1462" s="272"/>
      <c r="DC1462" s="272"/>
      <c r="DD1462" s="230" t="str">
        <f t="shared" si="268"/>
        <v/>
      </c>
      <c r="DE1462" s="273">
        <f t="shared" si="269"/>
        <v>0</v>
      </c>
      <c r="DF1462" s="14">
        <f t="shared" si="270"/>
        <v>0</v>
      </c>
      <c r="DG1462" s="148" t="str">
        <f t="shared" si="271"/>
        <v/>
      </c>
      <c r="DH1462" s="148" t="str">
        <f t="shared" si="272"/>
        <v/>
      </c>
      <c r="DI1462" s="273" t="str">
        <f t="shared" si="273"/>
        <v/>
      </c>
      <c r="DJ1462" s="264" t="str">
        <f t="shared" si="274"/>
        <v/>
      </c>
      <c r="DK1462" s="195"/>
      <c r="DL1462" s="14" t="str">
        <f>IFERROR(#REF!-AP1462,"")</f>
        <v/>
      </c>
      <c r="DM1462" s="195"/>
      <c r="DN1462" s="274" t="str">
        <f>IFERROR(#REF!-M1462,"")</f>
        <v/>
      </c>
      <c r="DO1462" s="186" t="e">
        <f>IF(#REF!&gt;AQ1462,0,1)</f>
        <v>#REF!</v>
      </c>
      <c r="DP1462" s="186">
        <f t="shared" si="275"/>
        <v>1</v>
      </c>
      <c r="DQ1462" s="186">
        <f t="shared" si="276"/>
        <v>1</v>
      </c>
    </row>
    <row r="1463" spans="1:121" ht="20.25" hidden="1" customHeight="1" x14ac:dyDescent="0.2">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263"/>
        <v/>
      </c>
      <c r="AO1463" s="271" t="str">
        <f t="shared" si="264"/>
        <v/>
      </c>
      <c r="AP1463" s="218"/>
      <c r="AQ1463" s="219"/>
      <c r="AR1463" s="217" t="str">
        <f t="shared" si="265"/>
        <v/>
      </c>
      <c r="AS1463" s="217" t="str">
        <f t="shared" si="266"/>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217"/>
      <c r="CA1463" s="217"/>
      <c r="CB1463" s="217"/>
      <c r="CC1463" s="217"/>
      <c r="CD1463" s="217"/>
      <c r="CE1463" s="217"/>
      <c r="CF1463" s="186"/>
      <c r="CG1463" s="186" t="str">
        <f t="shared" si="267"/>
        <v/>
      </c>
      <c r="CH1463" s="101"/>
      <c r="CI1463" s="101"/>
      <c r="CJ1463" s="101"/>
      <c r="CK1463" s="101"/>
      <c r="CL1463" s="101"/>
      <c r="CM1463" s="101"/>
      <c r="CN1463" s="101"/>
      <c r="CO1463" s="101"/>
      <c r="CP1463" s="220" t="str">
        <f>IFERROR(ROUND((SUM(#REF!)),0),"")</f>
        <v/>
      </c>
      <c r="CQ1463" s="216"/>
      <c r="CR1463" s="222"/>
      <c r="CS1463" s="198"/>
      <c r="CT1463" s="198"/>
      <c r="CU1463" s="198"/>
      <c r="CV1463" s="198"/>
      <c r="CW1463" s="222"/>
      <c r="CX1463" s="272"/>
      <c r="CY1463" s="272"/>
      <c r="CZ1463" s="272"/>
      <c r="DA1463" s="272"/>
      <c r="DB1463" s="272"/>
      <c r="DC1463" s="272"/>
      <c r="DD1463" s="230" t="str">
        <f t="shared" si="268"/>
        <v/>
      </c>
      <c r="DE1463" s="273">
        <f t="shared" si="269"/>
        <v>0</v>
      </c>
      <c r="DF1463" s="14">
        <f t="shared" si="270"/>
        <v>0</v>
      </c>
      <c r="DG1463" s="148" t="str">
        <f t="shared" si="271"/>
        <v/>
      </c>
      <c r="DH1463" s="148" t="str">
        <f t="shared" si="272"/>
        <v/>
      </c>
      <c r="DI1463" s="273" t="str">
        <f t="shared" si="273"/>
        <v/>
      </c>
      <c r="DJ1463" s="264" t="str">
        <f t="shared" si="274"/>
        <v/>
      </c>
      <c r="DK1463" s="195"/>
      <c r="DL1463" s="14" t="str">
        <f>IFERROR(#REF!-AP1463,"")</f>
        <v/>
      </c>
      <c r="DM1463" s="195"/>
      <c r="DN1463" s="274" t="str">
        <f>IFERROR(#REF!-M1463,"")</f>
        <v/>
      </c>
      <c r="DO1463" s="186" t="e">
        <f>IF(#REF!&gt;AQ1463,0,1)</f>
        <v>#REF!</v>
      </c>
      <c r="DP1463" s="186">
        <f t="shared" si="275"/>
        <v>1</v>
      </c>
      <c r="DQ1463" s="186">
        <f t="shared" si="276"/>
        <v>1</v>
      </c>
    </row>
    <row r="1464" spans="1:121" ht="20.25" hidden="1" customHeight="1" x14ac:dyDescent="0.2">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ref="AN1464:AN1527" si="277">IFERROR(ROUND(AVERAGE(P1464:T1464,AB1464:AF1464),0),"")</f>
        <v/>
      </c>
      <c r="AO1464" s="271" t="str">
        <f t="shared" ref="AO1464:AO1527" si="278">IFERROR(ROUND(AVERAGE(U1464:Y1464,AG1464:AK1464),0),"")</f>
        <v/>
      </c>
      <c r="AP1464" s="218"/>
      <c r="AQ1464" s="219"/>
      <c r="AR1464" s="217" t="str">
        <f t="shared" ref="AR1464:AR1527" si="279">IFERROR(ROUND((3600/AS1464*K1464),0),"")</f>
        <v/>
      </c>
      <c r="AS1464" s="217" t="str">
        <f t="shared" ref="AS1464:AS1527" si="280">IFERROR(ROUND(AVERAGE(Z1464:AA1464,AL1464:AM1464),0),"")</f>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217"/>
      <c r="CA1464" s="217"/>
      <c r="CB1464" s="217"/>
      <c r="CC1464" s="217"/>
      <c r="CD1464" s="217"/>
      <c r="CE1464" s="217"/>
      <c r="CF1464" s="186"/>
      <c r="CG1464" s="186" t="str">
        <f t="shared" ref="CG1464:CG1527" si="281">IFERROR(ROUND(STDEV(AO1464,M1464),1),"")</f>
        <v/>
      </c>
      <c r="CH1464" s="101"/>
      <c r="CI1464" s="101"/>
      <c r="CJ1464" s="101"/>
      <c r="CK1464" s="101"/>
      <c r="CL1464" s="101"/>
      <c r="CM1464" s="101"/>
      <c r="CN1464" s="101"/>
      <c r="CO1464" s="101"/>
      <c r="CP1464" s="220" t="str">
        <f>IFERROR(ROUND((SUM(#REF!)),0),"")</f>
        <v/>
      </c>
      <c r="CQ1464" s="216"/>
      <c r="CR1464" s="222"/>
      <c r="CS1464" s="198"/>
      <c r="CT1464" s="198"/>
      <c r="CU1464" s="198"/>
      <c r="CV1464" s="198"/>
      <c r="CW1464" s="222"/>
      <c r="CX1464" s="272"/>
      <c r="CY1464" s="272"/>
      <c r="CZ1464" s="272"/>
      <c r="DA1464" s="272"/>
      <c r="DB1464" s="272"/>
      <c r="DC1464" s="272"/>
      <c r="DD1464" s="230" t="str">
        <f t="shared" si="268"/>
        <v/>
      </c>
      <c r="DE1464" s="273">
        <f t="shared" si="269"/>
        <v>0</v>
      </c>
      <c r="DF1464" s="14">
        <f t="shared" si="270"/>
        <v>0</v>
      </c>
      <c r="DG1464" s="148" t="str">
        <f t="shared" si="271"/>
        <v/>
      </c>
      <c r="DH1464" s="148" t="str">
        <f t="shared" si="272"/>
        <v/>
      </c>
      <c r="DI1464" s="273" t="str">
        <f t="shared" si="273"/>
        <v/>
      </c>
      <c r="DJ1464" s="264" t="str">
        <f t="shared" si="274"/>
        <v/>
      </c>
      <c r="DK1464" s="195"/>
      <c r="DL1464" s="14" t="str">
        <f>IFERROR(#REF!-AP1464,"")</f>
        <v/>
      </c>
      <c r="DM1464" s="195"/>
      <c r="DN1464" s="274" t="str">
        <f>IFERROR(#REF!-M1464,"")</f>
        <v/>
      </c>
      <c r="DO1464" s="186" t="e">
        <f>IF(#REF!&gt;AQ1464,0,1)</f>
        <v>#REF!</v>
      </c>
      <c r="DP1464" s="186">
        <f t="shared" si="275"/>
        <v>1</v>
      </c>
      <c r="DQ1464" s="186">
        <f t="shared" si="276"/>
        <v>1</v>
      </c>
    </row>
    <row r="1465" spans="1:121" ht="20.25" hidden="1" customHeight="1" x14ac:dyDescent="0.2">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277"/>
        <v/>
      </c>
      <c r="AO1465" s="271" t="str">
        <f t="shared" si="278"/>
        <v/>
      </c>
      <c r="AP1465" s="218"/>
      <c r="AQ1465" s="219"/>
      <c r="AR1465" s="217" t="str">
        <f t="shared" si="279"/>
        <v/>
      </c>
      <c r="AS1465" s="217" t="str">
        <f t="shared" si="280"/>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217"/>
      <c r="CA1465" s="217"/>
      <c r="CB1465" s="217"/>
      <c r="CC1465" s="217"/>
      <c r="CD1465" s="217"/>
      <c r="CE1465" s="217"/>
      <c r="CF1465" s="186"/>
      <c r="CG1465" s="186" t="str">
        <f t="shared" si="281"/>
        <v/>
      </c>
      <c r="CH1465" s="101"/>
      <c r="CI1465" s="101"/>
      <c r="CJ1465" s="101"/>
      <c r="CK1465" s="101"/>
      <c r="CL1465" s="101"/>
      <c r="CM1465" s="101"/>
      <c r="CN1465" s="101"/>
      <c r="CO1465" s="101"/>
      <c r="CP1465" s="220" t="str">
        <f>IFERROR(ROUND((SUM(#REF!)),0),"")</f>
        <v/>
      </c>
      <c r="CQ1465" s="216"/>
      <c r="CR1465" s="222"/>
      <c r="CS1465" s="198"/>
      <c r="CT1465" s="198"/>
      <c r="CU1465" s="198"/>
      <c r="CV1465" s="198"/>
      <c r="CW1465" s="222"/>
      <c r="CX1465" s="272"/>
      <c r="CY1465" s="272"/>
      <c r="CZ1465" s="272"/>
      <c r="DA1465" s="272"/>
      <c r="DB1465" s="272"/>
      <c r="DC1465" s="272"/>
      <c r="DD1465" s="230" t="str">
        <f t="shared" si="268"/>
        <v/>
      </c>
      <c r="DE1465" s="273">
        <f t="shared" si="269"/>
        <v>0</v>
      </c>
      <c r="DF1465" s="14">
        <f t="shared" si="270"/>
        <v>0</v>
      </c>
      <c r="DG1465" s="148" t="str">
        <f t="shared" si="271"/>
        <v/>
      </c>
      <c r="DH1465" s="148" t="str">
        <f t="shared" si="272"/>
        <v/>
      </c>
      <c r="DI1465" s="273" t="str">
        <f t="shared" si="273"/>
        <v/>
      </c>
      <c r="DJ1465" s="264" t="str">
        <f t="shared" si="274"/>
        <v/>
      </c>
      <c r="DK1465" s="195"/>
      <c r="DL1465" s="14" t="str">
        <f>IFERROR(#REF!-AP1465,"")</f>
        <v/>
      </c>
      <c r="DM1465" s="195"/>
      <c r="DN1465" s="274" t="str">
        <f>IFERROR(#REF!-M1465,"")</f>
        <v/>
      </c>
      <c r="DO1465" s="186" t="e">
        <f>IF(#REF!&gt;AQ1465,0,1)</f>
        <v>#REF!</v>
      </c>
      <c r="DP1465" s="186">
        <f t="shared" si="275"/>
        <v>1</v>
      </c>
      <c r="DQ1465" s="186">
        <f t="shared" si="276"/>
        <v>1</v>
      </c>
    </row>
    <row r="1466" spans="1:121" ht="20.25" hidden="1" customHeight="1" x14ac:dyDescent="0.2">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277"/>
        <v/>
      </c>
      <c r="AO1466" s="271" t="str">
        <f t="shared" si="278"/>
        <v/>
      </c>
      <c r="AP1466" s="218"/>
      <c r="AQ1466" s="219"/>
      <c r="AR1466" s="217" t="str">
        <f t="shared" si="279"/>
        <v/>
      </c>
      <c r="AS1466" s="217" t="str">
        <f t="shared" si="280"/>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217"/>
      <c r="CA1466" s="217"/>
      <c r="CB1466" s="217"/>
      <c r="CC1466" s="217"/>
      <c r="CD1466" s="217"/>
      <c r="CE1466" s="217"/>
      <c r="CF1466" s="186"/>
      <c r="CG1466" s="186" t="str">
        <f t="shared" si="281"/>
        <v/>
      </c>
      <c r="CH1466" s="101"/>
      <c r="CI1466" s="101"/>
      <c r="CJ1466" s="101"/>
      <c r="CK1466" s="101"/>
      <c r="CL1466" s="101"/>
      <c r="CM1466" s="101"/>
      <c r="CN1466" s="101"/>
      <c r="CO1466" s="101"/>
      <c r="CP1466" s="220" t="str">
        <f>IFERROR(ROUND((SUM(#REF!)),0),"")</f>
        <v/>
      </c>
      <c r="CQ1466" s="216"/>
      <c r="CR1466" s="222"/>
      <c r="CS1466" s="198"/>
      <c r="CT1466" s="198"/>
      <c r="CU1466" s="198"/>
      <c r="CV1466" s="198"/>
      <c r="CW1466" s="222"/>
      <c r="CX1466" s="272"/>
      <c r="CY1466" s="272"/>
      <c r="CZ1466" s="272"/>
      <c r="DA1466" s="272"/>
      <c r="DB1466" s="272"/>
      <c r="DC1466" s="272"/>
      <c r="DD1466" s="230" t="str">
        <f t="shared" si="268"/>
        <v/>
      </c>
      <c r="DE1466" s="273">
        <f t="shared" si="269"/>
        <v>0</v>
      </c>
      <c r="DF1466" s="14">
        <f t="shared" si="270"/>
        <v>0</v>
      </c>
      <c r="DG1466" s="148" t="str">
        <f t="shared" si="271"/>
        <v/>
      </c>
      <c r="DH1466" s="148" t="str">
        <f t="shared" si="272"/>
        <v/>
      </c>
      <c r="DI1466" s="273" t="str">
        <f t="shared" si="273"/>
        <v/>
      </c>
      <c r="DJ1466" s="264" t="str">
        <f t="shared" si="274"/>
        <v/>
      </c>
      <c r="DK1466" s="195"/>
      <c r="DL1466" s="14" t="str">
        <f>IFERROR(#REF!-AP1466,"")</f>
        <v/>
      </c>
      <c r="DM1466" s="195"/>
      <c r="DN1466" s="274" t="str">
        <f>IFERROR(#REF!-M1466,"")</f>
        <v/>
      </c>
      <c r="DO1466" s="186" t="e">
        <f>IF(#REF!&gt;AQ1466,0,1)</f>
        <v>#REF!</v>
      </c>
      <c r="DP1466" s="186">
        <f t="shared" si="275"/>
        <v>1</v>
      </c>
      <c r="DQ1466" s="186">
        <f t="shared" si="276"/>
        <v>1</v>
      </c>
    </row>
    <row r="1467" spans="1:121" ht="20.25" hidden="1" customHeight="1" x14ac:dyDescent="0.2">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277"/>
        <v/>
      </c>
      <c r="AO1467" s="271" t="str">
        <f t="shared" si="278"/>
        <v/>
      </c>
      <c r="AP1467" s="218"/>
      <c r="AQ1467" s="219"/>
      <c r="AR1467" s="217" t="str">
        <f t="shared" si="279"/>
        <v/>
      </c>
      <c r="AS1467" s="217" t="str">
        <f t="shared" si="280"/>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217"/>
      <c r="CA1467" s="217"/>
      <c r="CB1467" s="217"/>
      <c r="CC1467" s="217"/>
      <c r="CD1467" s="217"/>
      <c r="CE1467" s="217"/>
      <c r="CF1467" s="186"/>
      <c r="CG1467" s="186" t="str">
        <f t="shared" si="281"/>
        <v/>
      </c>
      <c r="CH1467" s="101"/>
      <c r="CI1467" s="101"/>
      <c r="CJ1467" s="101"/>
      <c r="CK1467" s="101"/>
      <c r="CL1467" s="101"/>
      <c r="CM1467" s="101"/>
      <c r="CN1467" s="101"/>
      <c r="CO1467" s="101"/>
      <c r="CP1467" s="220" t="str">
        <f>IFERROR(ROUND((SUM(#REF!)),0),"")</f>
        <v/>
      </c>
      <c r="CQ1467" s="216"/>
      <c r="CR1467" s="222"/>
      <c r="CS1467" s="198"/>
      <c r="CT1467" s="198"/>
      <c r="CU1467" s="198"/>
      <c r="CV1467" s="198"/>
      <c r="CW1467" s="222"/>
      <c r="CX1467" s="272"/>
      <c r="CY1467" s="272"/>
      <c r="CZ1467" s="272"/>
      <c r="DA1467" s="272"/>
      <c r="DB1467" s="272"/>
      <c r="DC1467" s="272"/>
      <c r="DD1467" s="230" t="str">
        <f t="shared" si="268"/>
        <v/>
      </c>
      <c r="DE1467" s="273">
        <f t="shared" si="269"/>
        <v>0</v>
      </c>
      <c r="DF1467" s="14">
        <f t="shared" si="270"/>
        <v>0</v>
      </c>
      <c r="DG1467" s="148" t="str">
        <f t="shared" si="271"/>
        <v/>
      </c>
      <c r="DH1467" s="148" t="str">
        <f t="shared" si="272"/>
        <v/>
      </c>
      <c r="DI1467" s="273" t="str">
        <f t="shared" si="273"/>
        <v/>
      </c>
      <c r="DJ1467" s="264" t="str">
        <f t="shared" si="274"/>
        <v/>
      </c>
      <c r="DK1467" s="195"/>
      <c r="DL1467" s="14" t="str">
        <f>IFERROR(#REF!-AP1467,"")</f>
        <v/>
      </c>
      <c r="DM1467" s="195"/>
      <c r="DN1467" s="274" t="str">
        <f>IFERROR(#REF!-M1467,"")</f>
        <v/>
      </c>
      <c r="DO1467" s="186" t="e">
        <f>IF(#REF!&gt;AQ1467,0,1)</f>
        <v>#REF!</v>
      </c>
      <c r="DP1467" s="186">
        <f t="shared" si="275"/>
        <v>1</v>
      </c>
      <c r="DQ1467" s="186">
        <f t="shared" si="276"/>
        <v>1</v>
      </c>
    </row>
    <row r="1468" spans="1:121" ht="20.25" hidden="1" customHeight="1" x14ac:dyDescent="0.2">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277"/>
        <v/>
      </c>
      <c r="AO1468" s="271" t="str">
        <f t="shared" si="278"/>
        <v/>
      </c>
      <c r="AP1468" s="218"/>
      <c r="AQ1468" s="219"/>
      <c r="AR1468" s="217" t="str">
        <f t="shared" si="279"/>
        <v/>
      </c>
      <c r="AS1468" s="217" t="str">
        <f t="shared" si="280"/>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217"/>
      <c r="CA1468" s="217"/>
      <c r="CB1468" s="217"/>
      <c r="CC1468" s="217"/>
      <c r="CD1468" s="217"/>
      <c r="CE1468" s="217"/>
      <c r="CF1468" s="186"/>
      <c r="CG1468" s="186" t="str">
        <f t="shared" si="281"/>
        <v/>
      </c>
      <c r="CH1468" s="101"/>
      <c r="CI1468" s="101"/>
      <c r="CJ1468" s="101"/>
      <c r="CK1468" s="101"/>
      <c r="CL1468" s="101"/>
      <c r="CM1468" s="101"/>
      <c r="CN1468" s="101"/>
      <c r="CO1468" s="101"/>
      <c r="CP1468" s="220" t="str">
        <f>IFERROR(ROUND((SUM(#REF!)),0),"")</f>
        <v/>
      </c>
      <c r="CQ1468" s="216"/>
      <c r="CR1468" s="222"/>
      <c r="CS1468" s="198"/>
      <c r="CT1468" s="198"/>
      <c r="CU1468" s="198"/>
      <c r="CV1468" s="198"/>
      <c r="CW1468" s="222"/>
      <c r="CX1468" s="272"/>
      <c r="CY1468" s="272"/>
      <c r="CZ1468" s="272"/>
      <c r="DA1468" s="272"/>
      <c r="DB1468" s="272"/>
      <c r="DC1468" s="272"/>
      <c r="DD1468" s="230" t="str">
        <f t="shared" si="268"/>
        <v/>
      </c>
      <c r="DE1468" s="273">
        <f t="shared" si="269"/>
        <v>0</v>
      </c>
      <c r="DF1468" s="14">
        <f t="shared" si="270"/>
        <v>0</v>
      </c>
      <c r="DG1468" s="148" t="str">
        <f t="shared" si="271"/>
        <v/>
      </c>
      <c r="DH1468" s="148" t="str">
        <f t="shared" si="272"/>
        <v/>
      </c>
      <c r="DI1468" s="273" t="str">
        <f t="shared" si="273"/>
        <v/>
      </c>
      <c r="DJ1468" s="264" t="str">
        <f t="shared" si="274"/>
        <v/>
      </c>
      <c r="DK1468" s="195"/>
      <c r="DL1468" s="14" t="str">
        <f>IFERROR(#REF!-AP1468,"")</f>
        <v/>
      </c>
      <c r="DM1468" s="195"/>
      <c r="DN1468" s="274" t="str">
        <f>IFERROR(#REF!-M1468,"")</f>
        <v/>
      </c>
      <c r="DO1468" s="186" t="e">
        <f>IF(#REF!&gt;AQ1468,0,1)</f>
        <v>#REF!</v>
      </c>
      <c r="DP1468" s="186">
        <f t="shared" si="275"/>
        <v>1</v>
      </c>
      <c r="DQ1468" s="186">
        <f t="shared" si="276"/>
        <v>1</v>
      </c>
    </row>
    <row r="1469" spans="1:121" ht="20.25" hidden="1" customHeight="1" x14ac:dyDescent="0.2">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277"/>
        <v/>
      </c>
      <c r="AO1469" s="271" t="str">
        <f t="shared" si="278"/>
        <v/>
      </c>
      <c r="AP1469" s="218"/>
      <c r="AQ1469" s="219"/>
      <c r="AR1469" s="217" t="str">
        <f t="shared" si="279"/>
        <v/>
      </c>
      <c r="AS1469" s="217" t="str">
        <f t="shared" si="280"/>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217"/>
      <c r="CA1469" s="217"/>
      <c r="CB1469" s="217"/>
      <c r="CC1469" s="217"/>
      <c r="CD1469" s="217"/>
      <c r="CE1469" s="217"/>
      <c r="CF1469" s="186"/>
      <c r="CG1469" s="186" t="str">
        <f t="shared" si="281"/>
        <v/>
      </c>
      <c r="CH1469" s="101"/>
      <c r="CI1469" s="101"/>
      <c r="CJ1469" s="101"/>
      <c r="CK1469" s="101"/>
      <c r="CL1469" s="101"/>
      <c r="CM1469" s="101"/>
      <c r="CN1469" s="101"/>
      <c r="CO1469" s="101"/>
      <c r="CP1469" s="220" t="str">
        <f>IFERROR(ROUND((SUM(#REF!)),0),"")</f>
        <v/>
      </c>
      <c r="CQ1469" s="216"/>
      <c r="CR1469" s="222"/>
      <c r="CS1469" s="198"/>
      <c r="CT1469" s="198"/>
      <c r="CU1469" s="198"/>
      <c r="CV1469" s="198"/>
      <c r="CW1469" s="222"/>
      <c r="CX1469" s="272"/>
      <c r="CY1469" s="272"/>
      <c r="CZ1469" s="272"/>
      <c r="DA1469" s="272"/>
      <c r="DB1469" s="272"/>
      <c r="DC1469" s="272"/>
      <c r="DD1469" s="230" t="str">
        <f t="shared" si="268"/>
        <v/>
      </c>
      <c r="DE1469" s="273">
        <f t="shared" si="269"/>
        <v>0</v>
      </c>
      <c r="DF1469" s="14">
        <f t="shared" si="270"/>
        <v>0</v>
      </c>
      <c r="DG1469" s="148" t="str">
        <f t="shared" si="271"/>
        <v/>
      </c>
      <c r="DH1469" s="148" t="str">
        <f t="shared" si="272"/>
        <v/>
      </c>
      <c r="DI1469" s="273" t="str">
        <f t="shared" si="273"/>
        <v/>
      </c>
      <c r="DJ1469" s="264" t="str">
        <f t="shared" si="274"/>
        <v/>
      </c>
      <c r="DK1469" s="195"/>
      <c r="DL1469" s="14" t="str">
        <f>IFERROR(#REF!-AP1469,"")</f>
        <v/>
      </c>
      <c r="DM1469" s="195"/>
      <c r="DN1469" s="274" t="str">
        <f>IFERROR(#REF!-M1469,"")</f>
        <v/>
      </c>
      <c r="DO1469" s="186" t="e">
        <f>IF(#REF!&gt;AQ1469,0,1)</f>
        <v>#REF!</v>
      </c>
      <c r="DP1469" s="186">
        <f t="shared" si="275"/>
        <v>1</v>
      </c>
      <c r="DQ1469" s="186">
        <f t="shared" si="276"/>
        <v>1</v>
      </c>
    </row>
    <row r="1470" spans="1:121" ht="20.25" hidden="1" customHeight="1" x14ac:dyDescent="0.2">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277"/>
        <v/>
      </c>
      <c r="AO1470" s="271" t="str">
        <f t="shared" si="278"/>
        <v/>
      </c>
      <c r="AP1470" s="218"/>
      <c r="AQ1470" s="219"/>
      <c r="AR1470" s="217" t="str">
        <f t="shared" si="279"/>
        <v/>
      </c>
      <c r="AS1470" s="217" t="str">
        <f t="shared" si="280"/>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217"/>
      <c r="CA1470" s="217"/>
      <c r="CB1470" s="217"/>
      <c r="CC1470" s="217"/>
      <c r="CD1470" s="217"/>
      <c r="CE1470" s="217"/>
      <c r="CF1470" s="186"/>
      <c r="CG1470" s="186" t="str">
        <f t="shared" si="281"/>
        <v/>
      </c>
      <c r="CH1470" s="101"/>
      <c r="CI1470" s="101"/>
      <c r="CJ1470" s="101"/>
      <c r="CK1470" s="101"/>
      <c r="CL1470" s="101"/>
      <c r="CM1470" s="101"/>
      <c r="CN1470" s="101"/>
      <c r="CO1470" s="101"/>
      <c r="CP1470" s="220" t="str">
        <f>IFERROR(ROUND((SUM(#REF!)),0),"")</f>
        <v/>
      </c>
      <c r="CQ1470" s="216"/>
      <c r="CR1470" s="222"/>
      <c r="CS1470" s="198"/>
      <c r="CT1470" s="198"/>
      <c r="CU1470" s="198"/>
      <c r="CV1470" s="198"/>
      <c r="CW1470" s="222"/>
      <c r="CX1470" s="272"/>
      <c r="CY1470" s="272"/>
      <c r="CZ1470" s="272"/>
      <c r="DA1470" s="272"/>
      <c r="DB1470" s="272"/>
      <c r="DC1470" s="272"/>
      <c r="DD1470" s="230" t="str">
        <f t="shared" si="268"/>
        <v/>
      </c>
      <c r="DE1470" s="273">
        <f t="shared" si="269"/>
        <v>0</v>
      </c>
      <c r="DF1470" s="14">
        <f t="shared" si="270"/>
        <v>0</v>
      </c>
      <c r="DG1470" s="148" t="str">
        <f t="shared" si="271"/>
        <v/>
      </c>
      <c r="DH1470" s="148" t="str">
        <f t="shared" si="272"/>
        <v/>
      </c>
      <c r="DI1470" s="273" t="str">
        <f t="shared" si="273"/>
        <v/>
      </c>
      <c r="DJ1470" s="264" t="str">
        <f t="shared" si="274"/>
        <v/>
      </c>
      <c r="DK1470" s="195"/>
      <c r="DL1470" s="14" t="str">
        <f>IFERROR(#REF!-AP1470,"")</f>
        <v/>
      </c>
      <c r="DM1470" s="195"/>
      <c r="DN1470" s="274" t="str">
        <f>IFERROR(#REF!-M1470,"")</f>
        <v/>
      </c>
      <c r="DO1470" s="186" t="e">
        <f>IF(#REF!&gt;AQ1470,0,1)</f>
        <v>#REF!</v>
      </c>
      <c r="DP1470" s="186">
        <f t="shared" si="275"/>
        <v>1</v>
      </c>
      <c r="DQ1470" s="186">
        <f t="shared" si="276"/>
        <v>1</v>
      </c>
    </row>
    <row r="1471" spans="1:121" ht="20.25" hidden="1" customHeight="1" x14ac:dyDescent="0.2">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277"/>
        <v/>
      </c>
      <c r="AO1471" s="271" t="str">
        <f t="shared" si="278"/>
        <v/>
      </c>
      <c r="AP1471" s="218"/>
      <c r="AQ1471" s="219"/>
      <c r="AR1471" s="217" t="str">
        <f t="shared" si="279"/>
        <v/>
      </c>
      <c r="AS1471" s="217" t="str">
        <f t="shared" si="280"/>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217"/>
      <c r="CA1471" s="217"/>
      <c r="CB1471" s="217"/>
      <c r="CC1471" s="217"/>
      <c r="CD1471" s="217"/>
      <c r="CE1471" s="217"/>
      <c r="CF1471" s="186"/>
      <c r="CG1471" s="186" t="str">
        <f t="shared" si="281"/>
        <v/>
      </c>
      <c r="CH1471" s="101"/>
      <c r="CI1471" s="101"/>
      <c r="CJ1471" s="101"/>
      <c r="CK1471" s="101"/>
      <c r="CL1471" s="101"/>
      <c r="CM1471" s="101"/>
      <c r="CN1471" s="101"/>
      <c r="CO1471" s="101"/>
      <c r="CP1471" s="220" t="str">
        <f>IFERROR(ROUND((SUM(#REF!)),0),"")</f>
        <v/>
      </c>
      <c r="CQ1471" s="216"/>
      <c r="CR1471" s="222"/>
      <c r="CS1471" s="198"/>
      <c r="CT1471" s="198"/>
      <c r="CU1471" s="198"/>
      <c r="CV1471" s="198"/>
      <c r="CW1471" s="222"/>
      <c r="CX1471" s="272"/>
      <c r="CY1471" s="272"/>
      <c r="CZ1471" s="272"/>
      <c r="DA1471" s="272"/>
      <c r="DB1471" s="272"/>
      <c r="DC1471" s="272"/>
      <c r="DD1471" s="230" t="str">
        <f t="shared" si="268"/>
        <v/>
      </c>
      <c r="DE1471" s="273">
        <f t="shared" si="269"/>
        <v>0</v>
      </c>
      <c r="DF1471" s="14">
        <f t="shared" si="270"/>
        <v>0</v>
      </c>
      <c r="DG1471" s="148" t="str">
        <f t="shared" si="271"/>
        <v/>
      </c>
      <c r="DH1471" s="148" t="str">
        <f t="shared" si="272"/>
        <v/>
      </c>
      <c r="DI1471" s="273" t="str">
        <f t="shared" si="273"/>
        <v/>
      </c>
      <c r="DJ1471" s="264" t="str">
        <f t="shared" si="274"/>
        <v/>
      </c>
      <c r="DK1471" s="195"/>
      <c r="DL1471" s="14" t="str">
        <f>IFERROR(#REF!-AP1471,"")</f>
        <v/>
      </c>
      <c r="DM1471" s="195"/>
      <c r="DN1471" s="274" t="str">
        <f>IFERROR(#REF!-M1471,"")</f>
        <v/>
      </c>
      <c r="DO1471" s="186" t="e">
        <f>IF(#REF!&gt;AQ1471,0,1)</f>
        <v>#REF!</v>
      </c>
      <c r="DP1471" s="186">
        <f t="shared" si="275"/>
        <v>1</v>
      </c>
      <c r="DQ1471" s="186">
        <f t="shared" si="276"/>
        <v>1</v>
      </c>
    </row>
    <row r="1472" spans="1:121" ht="20.25" hidden="1" customHeight="1" x14ac:dyDescent="0.2">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277"/>
        <v/>
      </c>
      <c r="AO1472" s="271" t="str">
        <f t="shared" si="278"/>
        <v/>
      </c>
      <c r="AP1472" s="218"/>
      <c r="AQ1472" s="219"/>
      <c r="AR1472" s="217" t="str">
        <f t="shared" si="279"/>
        <v/>
      </c>
      <c r="AS1472" s="217" t="str">
        <f t="shared" si="280"/>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217"/>
      <c r="CA1472" s="217"/>
      <c r="CB1472" s="217"/>
      <c r="CC1472" s="217"/>
      <c r="CD1472" s="217"/>
      <c r="CE1472" s="217"/>
      <c r="CF1472" s="186"/>
      <c r="CG1472" s="186" t="str">
        <f t="shared" si="281"/>
        <v/>
      </c>
      <c r="CH1472" s="101"/>
      <c r="CI1472" s="101"/>
      <c r="CJ1472" s="101"/>
      <c r="CK1472" s="101"/>
      <c r="CL1472" s="101"/>
      <c r="CM1472" s="101"/>
      <c r="CN1472" s="101"/>
      <c r="CO1472" s="101"/>
      <c r="CP1472" s="220" t="str">
        <f>IFERROR(ROUND((SUM(#REF!)),0),"")</f>
        <v/>
      </c>
      <c r="CQ1472" s="216"/>
      <c r="CR1472" s="222"/>
      <c r="CS1472" s="198"/>
      <c r="CT1472" s="198"/>
      <c r="CU1472" s="198"/>
      <c r="CV1472" s="198"/>
      <c r="CW1472" s="222"/>
      <c r="CX1472" s="272"/>
      <c r="CY1472" s="272"/>
      <c r="CZ1472" s="272"/>
      <c r="DA1472" s="272"/>
      <c r="DB1472" s="272"/>
      <c r="DC1472" s="272"/>
      <c r="DD1472" s="230" t="str">
        <f t="shared" si="268"/>
        <v/>
      </c>
      <c r="DE1472" s="273">
        <f t="shared" si="269"/>
        <v>0</v>
      </c>
      <c r="DF1472" s="14">
        <f t="shared" si="270"/>
        <v>0</v>
      </c>
      <c r="DG1472" s="148" t="str">
        <f t="shared" si="271"/>
        <v/>
      </c>
      <c r="DH1472" s="148" t="str">
        <f t="shared" si="272"/>
        <v/>
      </c>
      <c r="DI1472" s="273" t="str">
        <f t="shared" si="273"/>
        <v/>
      </c>
      <c r="DJ1472" s="264" t="str">
        <f t="shared" si="274"/>
        <v/>
      </c>
      <c r="DK1472" s="195"/>
      <c r="DL1472" s="14" t="str">
        <f>IFERROR(#REF!-AP1472,"")</f>
        <v/>
      </c>
      <c r="DM1472" s="195"/>
      <c r="DN1472" s="274" t="str">
        <f>IFERROR(#REF!-M1472,"")</f>
        <v/>
      </c>
      <c r="DO1472" s="186" t="e">
        <f>IF(#REF!&gt;AQ1472,0,1)</f>
        <v>#REF!</v>
      </c>
      <c r="DP1472" s="186">
        <f t="shared" si="275"/>
        <v>1</v>
      </c>
      <c r="DQ1472" s="186">
        <f t="shared" si="276"/>
        <v>1</v>
      </c>
    </row>
    <row r="1473" spans="1:121" ht="20.25" hidden="1" customHeight="1" x14ac:dyDescent="0.2">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277"/>
        <v/>
      </c>
      <c r="AO1473" s="271" t="str">
        <f t="shared" si="278"/>
        <v/>
      </c>
      <c r="AP1473" s="218"/>
      <c r="AQ1473" s="219"/>
      <c r="AR1473" s="217" t="str">
        <f t="shared" si="279"/>
        <v/>
      </c>
      <c r="AS1473" s="217" t="str">
        <f t="shared" si="280"/>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217"/>
      <c r="CA1473" s="217"/>
      <c r="CB1473" s="217"/>
      <c r="CC1473" s="217"/>
      <c r="CD1473" s="217"/>
      <c r="CE1473" s="217"/>
      <c r="CF1473" s="186"/>
      <c r="CG1473" s="186" t="str">
        <f t="shared" si="281"/>
        <v/>
      </c>
      <c r="CH1473" s="101"/>
      <c r="CI1473" s="101"/>
      <c r="CJ1473" s="101"/>
      <c r="CK1473" s="101"/>
      <c r="CL1473" s="101"/>
      <c r="CM1473" s="101"/>
      <c r="CN1473" s="101"/>
      <c r="CO1473" s="101"/>
      <c r="CP1473" s="220" t="str">
        <f>IFERROR(ROUND((SUM(#REF!)),0),"")</f>
        <v/>
      </c>
      <c r="CQ1473" s="216"/>
      <c r="CR1473" s="222"/>
      <c r="CS1473" s="198"/>
      <c r="CT1473" s="198"/>
      <c r="CU1473" s="198"/>
      <c r="CV1473" s="198"/>
      <c r="CW1473" s="222"/>
      <c r="CX1473" s="272"/>
      <c r="CY1473" s="272"/>
      <c r="CZ1473" s="272"/>
      <c r="DA1473" s="272"/>
      <c r="DB1473" s="272"/>
      <c r="DC1473" s="272"/>
      <c r="DD1473" s="230" t="str">
        <f t="shared" si="268"/>
        <v/>
      </c>
      <c r="DE1473" s="273">
        <f t="shared" si="269"/>
        <v>0</v>
      </c>
      <c r="DF1473" s="14">
        <f t="shared" si="270"/>
        <v>0</v>
      </c>
      <c r="DG1473" s="148" t="str">
        <f t="shared" si="271"/>
        <v/>
      </c>
      <c r="DH1473" s="148" t="str">
        <f t="shared" si="272"/>
        <v/>
      </c>
      <c r="DI1473" s="273" t="str">
        <f t="shared" si="273"/>
        <v/>
      </c>
      <c r="DJ1473" s="264" t="str">
        <f t="shared" si="274"/>
        <v/>
      </c>
      <c r="DK1473" s="195"/>
      <c r="DL1473" s="14" t="str">
        <f>IFERROR(#REF!-AP1473,"")</f>
        <v/>
      </c>
      <c r="DM1473" s="195"/>
      <c r="DN1473" s="274" t="str">
        <f>IFERROR(#REF!-M1473,"")</f>
        <v/>
      </c>
      <c r="DO1473" s="186" t="e">
        <f>IF(#REF!&gt;AQ1473,0,1)</f>
        <v>#REF!</v>
      </c>
      <c r="DP1473" s="186">
        <f t="shared" si="275"/>
        <v>1</v>
      </c>
      <c r="DQ1473" s="186">
        <f t="shared" si="276"/>
        <v>1</v>
      </c>
    </row>
    <row r="1474" spans="1:121" ht="20.25" hidden="1" customHeight="1" x14ac:dyDescent="0.2">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277"/>
        <v/>
      </c>
      <c r="AO1474" s="271" t="str">
        <f t="shared" si="278"/>
        <v/>
      </c>
      <c r="AP1474" s="218"/>
      <c r="AQ1474" s="219"/>
      <c r="AR1474" s="217" t="str">
        <f t="shared" si="279"/>
        <v/>
      </c>
      <c r="AS1474" s="217" t="str">
        <f t="shared" si="280"/>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217"/>
      <c r="CA1474" s="217"/>
      <c r="CB1474" s="217"/>
      <c r="CC1474" s="217"/>
      <c r="CD1474" s="217"/>
      <c r="CE1474" s="217"/>
      <c r="CF1474" s="186"/>
      <c r="CG1474" s="186" t="str">
        <f t="shared" si="281"/>
        <v/>
      </c>
      <c r="CH1474" s="101"/>
      <c r="CI1474" s="101"/>
      <c r="CJ1474" s="101"/>
      <c r="CK1474" s="101"/>
      <c r="CL1474" s="101"/>
      <c r="CM1474" s="101"/>
      <c r="CN1474" s="101"/>
      <c r="CO1474" s="101"/>
      <c r="CP1474" s="220" t="str">
        <f>IFERROR(ROUND((SUM(#REF!)),0),"")</f>
        <v/>
      </c>
      <c r="CQ1474" s="216"/>
      <c r="CR1474" s="222"/>
      <c r="CS1474" s="198"/>
      <c r="CT1474" s="198"/>
      <c r="CU1474" s="198"/>
      <c r="CV1474" s="198"/>
      <c r="CW1474" s="222"/>
      <c r="CX1474" s="272"/>
      <c r="CY1474" s="272"/>
      <c r="CZ1474" s="272"/>
      <c r="DA1474" s="272"/>
      <c r="DB1474" s="272"/>
      <c r="DC1474" s="272"/>
      <c r="DD1474" s="230" t="str">
        <f t="shared" si="268"/>
        <v/>
      </c>
      <c r="DE1474" s="273">
        <f t="shared" si="269"/>
        <v>0</v>
      </c>
      <c r="DF1474" s="14">
        <f t="shared" si="270"/>
        <v>0</v>
      </c>
      <c r="DG1474" s="148" t="str">
        <f t="shared" si="271"/>
        <v/>
      </c>
      <c r="DH1474" s="148" t="str">
        <f t="shared" si="272"/>
        <v/>
      </c>
      <c r="DI1474" s="273" t="str">
        <f t="shared" si="273"/>
        <v/>
      </c>
      <c r="DJ1474" s="264" t="str">
        <f t="shared" si="274"/>
        <v/>
      </c>
      <c r="DK1474" s="195"/>
      <c r="DL1474" s="14" t="str">
        <f>IFERROR(#REF!-AP1474,"")</f>
        <v/>
      </c>
      <c r="DM1474" s="195"/>
      <c r="DN1474" s="274" t="str">
        <f>IFERROR(#REF!-M1474,"")</f>
        <v/>
      </c>
      <c r="DO1474" s="186" t="e">
        <f>IF(#REF!&gt;AQ1474,0,1)</f>
        <v>#REF!</v>
      </c>
      <c r="DP1474" s="186">
        <f t="shared" si="275"/>
        <v>1</v>
      </c>
      <c r="DQ1474" s="186">
        <f t="shared" si="276"/>
        <v>1</v>
      </c>
    </row>
    <row r="1475" spans="1:121" ht="20.25" hidden="1" customHeight="1" x14ac:dyDescent="0.2">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277"/>
        <v/>
      </c>
      <c r="AO1475" s="271" t="str">
        <f t="shared" si="278"/>
        <v/>
      </c>
      <c r="AP1475" s="218"/>
      <c r="AQ1475" s="219"/>
      <c r="AR1475" s="217" t="str">
        <f t="shared" si="279"/>
        <v/>
      </c>
      <c r="AS1475" s="217" t="str">
        <f t="shared" si="280"/>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217"/>
      <c r="CA1475" s="217"/>
      <c r="CB1475" s="217"/>
      <c r="CC1475" s="217"/>
      <c r="CD1475" s="217"/>
      <c r="CE1475" s="217"/>
      <c r="CF1475" s="186"/>
      <c r="CG1475" s="186" t="str">
        <f t="shared" si="281"/>
        <v/>
      </c>
      <c r="CH1475" s="101"/>
      <c r="CI1475" s="101"/>
      <c r="CJ1475" s="101"/>
      <c r="CK1475" s="101"/>
      <c r="CL1475" s="101"/>
      <c r="CM1475" s="101"/>
      <c r="CN1475" s="101"/>
      <c r="CO1475" s="101"/>
      <c r="CP1475" s="220" t="str">
        <f>IFERROR(ROUND((SUM(#REF!)),0),"")</f>
        <v/>
      </c>
      <c r="CQ1475" s="216"/>
      <c r="CR1475" s="222"/>
      <c r="CS1475" s="198"/>
      <c r="CT1475" s="198"/>
      <c r="CU1475" s="198"/>
      <c r="CV1475" s="198"/>
      <c r="CW1475" s="222"/>
      <c r="CX1475" s="272"/>
      <c r="CY1475" s="272"/>
      <c r="CZ1475" s="272"/>
      <c r="DA1475" s="272"/>
      <c r="DB1475" s="272"/>
      <c r="DC1475" s="272"/>
      <c r="DD1475" s="230" t="str">
        <f t="shared" si="268"/>
        <v/>
      </c>
      <c r="DE1475" s="273">
        <f t="shared" si="269"/>
        <v>0</v>
      </c>
      <c r="DF1475" s="14">
        <f t="shared" si="270"/>
        <v>0</v>
      </c>
      <c r="DG1475" s="148" t="str">
        <f t="shared" si="271"/>
        <v/>
      </c>
      <c r="DH1475" s="148" t="str">
        <f t="shared" si="272"/>
        <v/>
      </c>
      <c r="DI1475" s="273" t="str">
        <f t="shared" si="273"/>
        <v/>
      </c>
      <c r="DJ1475" s="264" t="str">
        <f t="shared" si="274"/>
        <v/>
      </c>
      <c r="DK1475" s="195"/>
      <c r="DL1475" s="14" t="str">
        <f>IFERROR(#REF!-AP1475,"")</f>
        <v/>
      </c>
      <c r="DM1475" s="195"/>
      <c r="DN1475" s="274" t="str">
        <f>IFERROR(#REF!-M1475,"")</f>
        <v/>
      </c>
      <c r="DO1475" s="186" t="e">
        <f>IF(#REF!&gt;AQ1475,0,1)</f>
        <v>#REF!</v>
      </c>
      <c r="DP1475" s="186">
        <f t="shared" si="275"/>
        <v>1</v>
      </c>
      <c r="DQ1475" s="186">
        <f t="shared" si="276"/>
        <v>1</v>
      </c>
    </row>
    <row r="1476" spans="1:121" ht="20.25" hidden="1" customHeight="1" x14ac:dyDescent="0.2">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si="277"/>
        <v/>
      </c>
      <c r="AO1476" s="271" t="str">
        <f t="shared" si="278"/>
        <v/>
      </c>
      <c r="AP1476" s="218"/>
      <c r="AQ1476" s="219"/>
      <c r="AR1476" s="217" t="str">
        <f t="shared" si="279"/>
        <v/>
      </c>
      <c r="AS1476" s="217" t="str">
        <f t="shared" si="280"/>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217"/>
      <c r="CA1476" s="217"/>
      <c r="CB1476" s="217"/>
      <c r="CC1476" s="217"/>
      <c r="CD1476" s="217"/>
      <c r="CE1476" s="217"/>
      <c r="CF1476" s="186"/>
      <c r="CG1476" s="186" t="str">
        <f t="shared" si="281"/>
        <v/>
      </c>
      <c r="CH1476" s="101"/>
      <c r="CI1476" s="101"/>
      <c r="CJ1476" s="101"/>
      <c r="CK1476" s="101"/>
      <c r="CL1476" s="101"/>
      <c r="CM1476" s="101"/>
      <c r="CN1476" s="101"/>
      <c r="CO1476" s="101"/>
      <c r="CP1476" s="220" t="str">
        <f>IFERROR(ROUND((SUM(#REF!)),0),"")</f>
        <v/>
      </c>
      <c r="CQ1476" s="216"/>
      <c r="CR1476" s="222"/>
      <c r="CS1476" s="198"/>
      <c r="CT1476" s="198"/>
      <c r="CU1476" s="198"/>
      <c r="CV1476" s="198"/>
      <c r="CW1476" s="222"/>
      <c r="CX1476" s="272"/>
      <c r="CY1476" s="272"/>
      <c r="CZ1476" s="272"/>
      <c r="DA1476" s="272"/>
      <c r="DB1476" s="272"/>
      <c r="DC1476" s="272"/>
      <c r="DD1476" s="230" t="str">
        <f t="shared" ref="DD1476:DD1539" si="282">IFERROR((AN1476-M1476)/M1476,"")</f>
        <v/>
      </c>
      <c r="DE1476" s="273">
        <f t="shared" ref="DE1476:DE1539" si="283">AV1476+BH1476</f>
        <v>0</v>
      </c>
      <c r="DF1476" s="14">
        <f t="shared" ref="DF1476:DF1539" si="284">SUM(BI1476:BQ1476,AW1476:BE1476)</f>
        <v>0</v>
      </c>
      <c r="DG1476" s="148" t="str">
        <f t="shared" ref="DG1476:DG1539" si="285">IFERROR(ROUND(DF1476/L1476,0),"")</f>
        <v/>
      </c>
      <c r="DH1476" s="148" t="str">
        <f t="shared" ref="DH1476:DH1539" si="286">IFERROR(ROUND(CP1476/AR1476,1),"")</f>
        <v/>
      </c>
      <c r="DI1476" s="273" t="str">
        <f t="shared" ref="DI1476:DI1539" si="287">IFERROR(DE1476+DG1476,"")</f>
        <v/>
      </c>
      <c r="DJ1476" s="264" t="str">
        <f t="shared" ref="DJ1476:DJ1539" si="288">IFERROR(DG1476/DI1476,"")</f>
        <v/>
      </c>
      <c r="DK1476" s="195"/>
      <c r="DL1476" s="14" t="str">
        <f>IFERROR(#REF!-AP1476,"")</f>
        <v/>
      </c>
      <c r="DM1476" s="195"/>
      <c r="DN1476" s="274" t="str">
        <f>IFERROR(#REF!-M1476,"")</f>
        <v/>
      </c>
      <c r="DO1476" s="186" t="e">
        <f>IF(#REF!&gt;AQ1476,0,1)</f>
        <v>#REF!</v>
      </c>
      <c r="DP1476" s="186">
        <f t="shared" ref="DP1476:DP1539" si="289">IF(AO1476&lt;N1476,0,1)</f>
        <v>1</v>
      </c>
      <c r="DQ1476" s="186">
        <f t="shared" ref="DQ1476:DQ1539" si="290">IF(AO1476&gt;O1476,0,1)</f>
        <v>1</v>
      </c>
    </row>
    <row r="1477" spans="1:121" ht="20.25" hidden="1" customHeight="1" x14ac:dyDescent="0.2">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277"/>
        <v/>
      </c>
      <c r="AO1477" s="271" t="str">
        <f t="shared" si="278"/>
        <v/>
      </c>
      <c r="AP1477" s="218"/>
      <c r="AQ1477" s="219"/>
      <c r="AR1477" s="217" t="str">
        <f t="shared" si="279"/>
        <v/>
      </c>
      <c r="AS1477" s="217" t="str">
        <f t="shared" si="280"/>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217"/>
      <c r="CA1477" s="217"/>
      <c r="CB1477" s="217"/>
      <c r="CC1477" s="217"/>
      <c r="CD1477" s="217"/>
      <c r="CE1477" s="217"/>
      <c r="CF1477" s="186"/>
      <c r="CG1477" s="186" t="str">
        <f t="shared" si="281"/>
        <v/>
      </c>
      <c r="CH1477" s="101"/>
      <c r="CI1477" s="101"/>
      <c r="CJ1477" s="101"/>
      <c r="CK1477" s="101"/>
      <c r="CL1477" s="101"/>
      <c r="CM1477" s="101"/>
      <c r="CN1477" s="101"/>
      <c r="CO1477" s="101"/>
      <c r="CP1477" s="220" t="str">
        <f>IFERROR(ROUND((SUM(#REF!)),0),"")</f>
        <v/>
      </c>
      <c r="CQ1477" s="216"/>
      <c r="CR1477" s="222"/>
      <c r="CS1477" s="198"/>
      <c r="CT1477" s="198"/>
      <c r="CU1477" s="198"/>
      <c r="CV1477" s="198"/>
      <c r="CW1477" s="222"/>
      <c r="CX1477" s="272"/>
      <c r="CY1477" s="272"/>
      <c r="CZ1477" s="272"/>
      <c r="DA1477" s="272"/>
      <c r="DB1477" s="272"/>
      <c r="DC1477" s="272"/>
      <c r="DD1477" s="230" t="str">
        <f t="shared" si="282"/>
        <v/>
      </c>
      <c r="DE1477" s="273">
        <f t="shared" si="283"/>
        <v>0</v>
      </c>
      <c r="DF1477" s="14">
        <f t="shared" si="284"/>
        <v>0</v>
      </c>
      <c r="DG1477" s="148" t="str">
        <f t="shared" si="285"/>
        <v/>
      </c>
      <c r="DH1477" s="148" t="str">
        <f t="shared" si="286"/>
        <v/>
      </c>
      <c r="DI1477" s="273" t="str">
        <f t="shared" si="287"/>
        <v/>
      </c>
      <c r="DJ1477" s="264" t="str">
        <f t="shared" si="288"/>
        <v/>
      </c>
      <c r="DK1477" s="195"/>
      <c r="DL1477" s="14" t="str">
        <f>IFERROR(#REF!-AP1477,"")</f>
        <v/>
      </c>
      <c r="DM1477" s="195"/>
      <c r="DN1477" s="274" t="str">
        <f>IFERROR(#REF!-M1477,"")</f>
        <v/>
      </c>
      <c r="DO1477" s="186" t="e">
        <f>IF(#REF!&gt;AQ1477,0,1)</f>
        <v>#REF!</v>
      </c>
      <c r="DP1477" s="186">
        <f t="shared" si="289"/>
        <v>1</v>
      </c>
      <c r="DQ1477" s="186">
        <f t="shared" si="290"/>
        <v>1</v>
      </c>
    </row>
    <row r="1478" spans="1:121" ht="20.25" hidden="1" customHeight="1" x14ac:dyDescent="0.2">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277"/>
        <v/>
      </c>
      <c r="AO1478" s="271" t="str">
        <f t="shared" si="278"/>
        <v/>
      </c>
      <c r="AP1478" s="218"/>
      <c r="AQ1478" s="219"/>
      <c r="AR1478" s="217" t="str">
        <f t="shared" si="279"/>
        <v/>
      </c>
      <c r="AS1478" s="217" t="str">
        <f t="shared" si="280"/>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217"/>
      <c r="CA1478" s="217"/>
      <c r="CB1478" s="217"/>
      <c r="CC1478" s="217"/>
      <c r="CD1478" s="217"/>
      <c r="CE1478" s="217"/>
      <c r="CF1478" s="186"/>
      <c r="CG1478" s="186" t="str">
        <f t="shared" si="281"/>
        <v/>
      </c>
      <c r="CH1478" s="101"/>
      <c r="CI1478" s="101"/>
      <c r="CJ1478" s="101"/>
      <c r="CK1478" s="101"/>
      <c r="CL1478" s="101"/>
      <c r="CM1478" s="101"/>
      <c r="CN1478" s="101"/>
      <c r="CO1478" s="101"/>
      <c r="CP1478" s="220" t="str">
        <f>IFERROR(ROUND((SUM(#REF!)),0),"")</f>
        <v/>
      </c>
      <c r="CQ1478" s="216"/>
      <c r="CR1478" s="222"/>
      <c r="CS1478" s="198"/>
      <c r="CT1478" s="198"/>
      <c r="CU1478" s="198"/>
      <c r="CV1478" s="198"/>
      <c r="CW1478" s="222"/>
      <c r="CX1478" s="272"/>
      <c r="CY1478" s="272"/>
      <c r="CZ1478" s="272"/>
      <c r="DA1478" s="272"/>
      <c r="DB1478" s="272"/>
      <c r="DC1478" s="272"/>
      <c r="DD1478" s="230" t="str">
        <f t="shared" si="282"/>
        <v/>
      </c>
      <c r="DE1478" s="273">
        <f t="shared" si="283"/>
        <v>0</v>
      </c>
      <c r="DF1478" s="14">
        <f t="shared" si="284"/>
        <v>0</v>
      </c>
      <c r="DG1478" s="148" t="str">
        <f t="shared" si="285"/>
        <v/>
      </c>
      <c r="DH1478" s="148" t="str">
        <f t="shared" si="286"/>
        <v/>
      </c>
      <c r="DI1478" s="273" t="str">
        <f t="shared" si="287"/>
        <v/>
      </c>
      <c r="DJ1478" s="264" t="str">
        <f t="shared" si="288"/>
        <v/>
      </c>
      <c r="DK1478" s="195"/>
      <c r="DL1478" s="14" t="str">
        <f>IFERROR(#REF!-AP1478,"")</f>
        <v/>
      </c>
      <c r="DM1478" s="195"/>
      <c r="DN1478" s="274" t="str">
        <f>IFERROR(#REF!-M1478,"")</f>
        <v/>
      </c>
      <c r="DO1478" s="186" t="e">
        <f>IF(#REF!&gt;AQ1478,0,1)</f>
        <v>#REF!</v>
      </c>
      <c r="DP1478" s="186">
        <f t="shared" si="289"/>
        <v>1</v>
      </c>
      <c r="DQ1478" s="186">
        <f t="shared" si="290"/>
        <v>1</v>
      </c>
    </row>
    <row r="1479" spans="1:121" ht="20.25" hidden="1" customHeight="1" x14ac:dyDescent="0.2">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277"/>
        <v/>
      </c>
      <c r="AO1479" s="271" t="str">
        <f t="shared" si="278"/>
        <v/>
      </c>
      <c r="AP1479" s="218"/>
      <c r="AQ1479" s="219"/>
      <c r="AR1479" s="217" t="str">
        <f t="shared" si="279"/>
        <v/>
      </c>
      <c r="AS1479" s="217" t="str">
        <f t="shared" si="280"/>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217"/>
      <c r="CA1479" s="217"/>
      <c r="CB1479" s="217"/>
      <c r="CC1479" s="217"/>
      <c r="CD1479" s="217"/>
      <c r="CE1479" s="217"/>
      <c r="CF1479" s="186"/>
      <c r="CG1479" s="186" t="str">
        <f t="shared" si="281"/>
        <v/>
      </c>
      <c r="CH1479" s="101"/>
      <c r="CI1479" s="101"/>
      <c r="CJ1479" s="101"/>
      <c r="CK1479" s="101"/>
      <c r="CL1479" s="101"/>
      <c r="CM1479" s="101"/>
      <c r="CN1479" s="101"/>
      <c r="CO1479" s="101"/>
      <c r="CP1479" s="220" t="str">
        <f>IFERROR(ROUND((SUM(#REF!)),0),"")</f>
        <v/>
      </c>
      <c r="CQ1479" s="216"/>
      <c r="CR1479" s="222"/>
      <c r="CS1479" s="198"/>
      <c r="CT1479" s="198"/>
      <c r="CU1479" s="198"/>
      <c r="CV1479" s="198"/>
      <c r="CW1479" s="222"/>
      <c r="CX1479" s="272"/>
      <c r="CY1479" s="272"/>
      <c r="CZ1479" s="272"/>
      <c r="DA1479" s="272"/>
      <c r="DB1479" s="272"/>
      <c r="DC1479" s="272"/>
      <c r="DD1479" s="230" t="str">
        <f t="shared" si="282"/>
        <v/>
      </c>
      <c r="DE1479" s="273">
        <f t="shared" si="283"/>
        <v>0</v>
      </c>
      <c r="DF1479" s="14">
        <f t="shared" si="284"/>
        <v>0</v>
      </c>
      <c r="DG1479" s="148" t="str">
        <f t="shared" si="285"/>
        <v/>
      </c>
      <c r="DH1479" s="148" t="str">
        <f t="shared" si="286"/>
        <v/>
      </c>
      <c r="DI1479" s="273" t="str">
        <f t="shared" si="287"/>
        <v/>
      </c>
      <c r="DJ1479" s="264" t="str">
        <f t="shared" si="288"/>
        <v/>
      </c>
      <c r="DK1479" s="195"/>
      <c r="DL1479" s="14" t="str">
        <f>IFERROR(#REF!-AP1479,"")</f>
        <v/>
      </c>
      <c r="DM1479" s="195"/>
      <c r="DN1479" s="274" t="str">
        <f>IFERROR(#REF!-M1479,"")</f>
        <v/>
      </c>
      <c r="DO1479" s="186" t="e">
        <f>IF(#REF!&gt;AQ1479,0,1)</f>
        <v>#REF!</v>
      </c>
      <c r="DP1479" s="186">
        <f t="shared" si="289"/>
        <v>1</v>
      </c>
      <c r="DQ1479" s="186">
        <f t="shared" si="290"/>
        <v>1</v>
      </c>
    </row>
    <row r="1480" spans="1:121" ht="20.25" hidden="1" customHeight="1" x14ac:dyDescent="0.2">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277"/>
        <v/>
      </c>
      <c r="AO1480" s="271" t="str">
        <f t="shared" si="278"/>
        <v/>
      </c>
      <c r="AP1480" s="218"/>
      <c r="AQ1480" s="219"/>
      <c r="AR1480" s="217" t="str">
        <f t="shared" si="279"/>
        <v/>
      </c>
      <c r="AS1480" s="217" t="str">
        <f t="shared" si="280"/>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217"/>
      <c r="CA1480" s="217"/>
      <c r="CB1480" s="217"/>
      <c r="CC1480" s="217"/>
      <c r="CD1480" s="217"/>
      <c r="CE1480" s="217"/>
      <c r="CF1480" s="186"/>
      <c r="CG1480" s="186" t="str">
        <f t="shared" si="281"/>
        <v/>
      </c>
      <c r="CH1480" s="101"/>
      <c r="CI1480" s="101"/>
      <c r="CJ1480" s="101"/>
      <c r="CK1480" s="101"/>
      <c r="CL1480" s="101"/>
      <c r="CM1480" s="101"/>
      <c r="CN1480" s="101"/>
      <c r="CO1480" s="101"/>
      <c r="CP1480" s="220" t="str">
        <f>IFERROR(ROUND((SUM(#REF!)),0),"")</f>
        <v/>
      </c>
      <c r="CQ1480" s="216"/>
      <c r="CR1480" s="222"/>
      <c r="CS1480" s="198"/>
      <c r="CT1480" s="198"/>
      <c r="CU1480" s="198"/>
      <c r="CV1480" s="198"/>
      <c r="CW1480" s="222"/>
      <c r="CX1480" s="272"/>
      <c r="CY1480" s="272"/>
      <c r="CZ1480" s="272"/>
      <c r="DA1480" s="272"/>
      <c r="DB1480" s="272"/>
      <c r="DC1480" s="272"/>
      <c r="DD1480" s="230" t="str">
        <f t="shared" si="282"/>
        <v/>
      </c>
      <c r="DE1480" s="273">
        <f t="shared" si="283"/>
        <v>0</v>
      </c>
      <c r="DF1480" s="14">
        <f t="shared" si="284"/>
        <v>0</v>
      </c>
      <c r="DG1480" s="148" t="str">
        <f t="shared" si="285"/>
        <v/>
      </c>
      <c r="DH1480" s="148" t="str">
        <f t="shared" si="286"/>
        <v/>
      </c>
      <c r="DI1480" s="273" t="str">
        <f t="shared" si="287"/>
        <v/>
      </c>
      <c r="DJ1480" s="264" t="str">
        <f t="shared" si="288"/>
        <v/>
      </c>
      <c r="DK1480" s="195"/>
      <c r="DL1480" s="14" t="str">
        <f>IFERROR(#REF!-AP1480,"")</f>
        <v/>
      </c>
      <c r="DM1480" s="195"/>
      <c r="DN1480" s="274" t="str">
        <f>IFERROR(#REF!-M1480,"")</f>
        <v/>
      </c>
      <c r="DO1480" s="186" t="e">
        <f>IF(#REF!&gt;AQ1480,0,1)</f>
        <v>#REF!</v>
      </c>
      <c r="DP1480" s="186">
        <f t="shared" si="289"/>
        <v>1</v>
      </c>
      <c r="DQ1480" s="186">
        <f t="shared" si="290"/>
        <v>1</v>
      </c>
    </row>
    <row r="1481" spans="1:121" ht="20.25" hidden="1" customHeight="1" x14ac:dyDescent="0.2">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277"/>
        <v/>
      </c>
      <c r="AO1481" s="271" t="str">
        <f t="shared" si="278"/>
        <v/>
      </c>
      <c r="AP1481" s="218"/>
      <c r="AQ1481" s="219"/>
      <c r="AR1481" s="217" t="str">
        <f t="shared" si="279"/>
        <v/>
      </c>
      <c r="AS1481" s="217" t="str">
        <f t="shared" si="280"/>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217"/>
      <c r="CA1481" s="217"/>
      <c r="CB1481" s="217"/>
      <c r="CC1481" s="217"/>
      <c r="CD1481" s="217"/>
      <c r="CE1481" s="217"/>
      <c r="CF1481" s="186"/>
      <c r="CG1481" s="186" t="str">
        <f t="shared" si="281"/>
        <v/>
      </c>
      <c r="CH1481" s="101"/>
      <c r="CI1481" s="101"/>
      <c r="CJ1481" s="101"/>
      <c r="CK1481" s="101"/>
      <c r="CL1481" s="101"/>
      <c r="CM1481" s="101"/>
      <c r="CN1481" s="101"/>
      <c r="CO1481" s="101"/>
      <c r="CP1481" s="220" t="str">
        <f>IFERROR(ROUND((SUM(#REF!)),0),"")</f>
        <v/>
      </c>
      <c r="CQ1481" s="216"/>
      <c r="CR1481" s="222"/>
      <c r="CS1481" s="198"/>
      <c r="CT1481" s="198"/>
      <c r="CU1481" s="198"/>
      <c r="CV1481" s="198"/>
      <c r="CW1481" s="222"/>
      <c r="CX1481" s="272"/>
      <c r="CY1481" s="272"/>
      <c r="CZ1481" s="272"/>
      <c r="DA1481" s="272"/>
      <c r="DB1481" s="272"/>
      <c r="DC1481" s="272"/>
      <c r="DD1481" s="230" t="str">
        <f t="shared" si="282"/>
        <v/>
      </c>
      <c r="DE1481" s="273">
        <f t="shared" si="283"/>
        <v>0</v>
      </c>
      <c r="DF1481" s="14">
        <f t="shared" si="284"/>
        <v>0</v>
      </c>
      <c r="DG1481" s="148" t="str">
        <f t="shared" si="285"/>
        <v/>
      </c>
      <c r="DH1481" s="148" t="str">
        <f t="shared" si="286"/>
        <v/>
      </c>
      <c r="DI1481" s="273" t="str">
        <f t="shared" si="287"/>
        <v/>
      </c>
      <c r="DJ1481" s="264" t="str">
        <f t="shared" si="288"/>
        <v/>
      </c>
      <c r="DK1481" s="195"/>
      <c r="DL1481" s="14" t="str">
        <f>IFERROR(#REF!-AP1481,"")</f>
        <v/>
      </c>
      <c r="DM1481" s="195"/>
      <c r="DN1481" s="274" t="str">
        <f>IFERROR(#REF!-M1481,"")</f>
        <v/>
      </c>
      <c r="DO1481" s="186" t="e">
        <f>IF(#REF!&gt;AQ1481,0,1)</f>
        <v>#REF!</v>
      </c>
      <c r="DP1481" s="186">
        <f t="shared" si="289"/>
        <v>1</v>
      </c>
      <c r="DQ1481" s="186">
        <f t="shared" si="290"/>
        <v>1</v>
      </c>
    </row>
    <row r="1482" spans="1:121" ht="20.25" hidden="1" customHeight="1" x14ac:dyDescent="0.2">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277"/>
        <v/>
      </c>
      <c r="AO1482" s="271" t="str">
        <f t="shared" si="278"/>
        <v/>
      </c>
      <c r="AP1482" s="218"/>
      <c r="AQ1482" s="219"/>
      <c r="AR1482" s="217" t="str">
        <f t="shared" si="279"/>
        <v/>
      </c>
      <c r="AS1482" s="217" t="str">
        <f t="shared" si="280"/>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217"/>
      <c r="CA1482" s="217"/>
      <c r="CB1482" s="217"/>
      <c r="CC1482" s="217"/>
      <c r="CD1482" s="217"/>
      <c r="CE1482" s="217"/>
      <c r="CF1482" s="186"/>
      <c r="CG1482" s="186" t="str">
        <f t="shared" si="281"/>
        <v/>
      </c>
      <c r="CH1482" s="101"/>
      <c r="CI1482" s="101"/>
      <c r="CJ1482" s="101"/>
      <c r="CK1482" s="101"/>
      <c r="CL1482" s="101"/>
      <c r="CM1482" s="101"/>
      <c r="CN1482" s="101"/>
      <c r="CO1482" s="101"/>
      <c r="CP1482" s="220" t="str">
        <f>IFERROR(ROUND((SUM(#REF!)),0),"")</f>
        <v/>
      </c>
      <c r="CQ1482" s="216"/>
      <c r="CR1482" s="222"/>
      <c r="CS1482" s="198"/>
      <c r="CT1482" s="198"/>
      <c r="CU1482" s="198"/>
      <c r="CV1482" s="198"/>
      <c r="CW1482" s="222"/>
      <c r="CX1482" s="272"/>
      <c r="CY1482" s="272"/>
      <c r="CZ1482" s="272"/>
      <c r="DA1482" s="272"/>
      <c r="DB1482" s="272"/>
      <c r="DC1482" s="272"/>
      <c r="DD1482" s="230" t="str">
        <f t="shared" si="282"/>
        <v/>
      </c>
      <c r="DE1482" s="273">
        <f t="shared" si="283"/>
        <v>0</v>
      </c>
      <c r="DF1482" s="14">
        <f t="shared" si="284"/>
        <v>0</v>
      </c>
      <c r="DG1482" s="148" t="str">
        <f t="shared" si="285"/>
        <v/>
      </c>
      <c r="DH1482" s="148" t="str">
        <f t="shared" si="286"/>
        <v/>
      </c>
      <c r="DI1482" s="273" t="str">
        <f t="shared" si="287"/>
        <v/>
      </c>
      <c r="DJ1482" s="264" t="str">
        <f t="shared" si="288"/>
        <v/>
      </c>
      <c r="DK1482" s="195"/>
      <c r="DL1482" s="14" t="str">
        <f>IFERROR(#REF!-AP1482,"")</f>
        <v/>
      </c>
      <c r="DM1482" s="195"/>
      <c r="DN1482" s="274" t="str">
        <f>IFERROR(#REF!-M1482,"")</f>
        <v/>
      </c>
      <c r="DO1482" s="186" t="e">
        <f>IF(#REF!&gt;AQ1482,0,1)</f>
        <v>#REF!</v>
      </c>
      <c r="DP1482" s="186">
        <f t="shared" si="289"/>
        <v>1</v>
      </c>
      <c r="DQ1482" s="186">
        <f t="shared" si="290"/>
        <v>1</v>
      </c>
    </row>
    <row r="1483" spans="1:121" ht="20.25" hidden="1" customHeight="1" x14ac:dyDescent="0.2">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277"/>
        <v/>
      </c>
      <c r="AO1483" s="271" t="str">
        <f t="shared" si="278"/>
        <v/>
      </c>
      <c r="AP1483" s="218"/>
      <c r="AQ1483" s="219"/>
      <c r="AR1483" s="217" t="str">
        <f t="shared" si="279"/>
        <v/>
      </c>
      <c r="AS1483" s="217" t="str">
        <f t="shared" si="280"/>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217"/>
      <c r="CA1483" s="217"/>
      <c r="CB1483" s="217"/>
      <c r="CC1483" s="217"/>
      <c r="CD1483" s="217"/>
      <c r="CE1483" s="217"/>
      <c r="CF1483" s="186"/>
      <c r="CG1483" s="186" t="str">
        <f t="shared" si="281"/>
        <v/>
      </c>
      <c r="CH1483" s="101"/>
      <c r="CI1483" s="101"/>
      <c r="CJ1483" s="101"/>
      <c r="CK1483" s="101"/>
      <c r="CL1483" s="101"/>
      <c r="CM1483" s="101"/>
      <c r="CN1483" s="101"/>
      <c r="CO1483" s="101"/>
      <c r="CP1483" s="220" t="str">
        <f>IFERROR(ROUND((SUM(#REF!)),0),"")</f>
        <v/>
      </c>
      <c r="CQ1483" s="216"/>
      <c r="CR1483" s="222"/>
      <c r="CS1483" s="198"/>
      <c r="CT1483" s="198"/>
      <c r="CU1483" s="198"/>
      <c r="CV1483" s="198"/>
      <c r="CW1483" s="222"/>
      <c r="CX1483" s="272"/>
      <c r="CY1483" s="272"/>
      <c r="CZ1483" s="272"/>
      <c r="DA1483" s="272"/>
      <c r="DB1483" s="272"/>
      <c r="DC1483" s="272"/>
      <c r="DD1483" s="230" t="str">
        <f t="shared" si="282"/>
        <v/>
      </c>
      <c r="DE1483" s="273">
        <f t="shared" si="283"/>
        <v>0</v>
      </c>
      <c r="DF1483" s="14">
        <f t="shared" si="284"/>
        <v>0</v>
      </c>
      <c r="DG1483" s="148" t="str">
        <f t="shared" si="285"/>
        <v/>
      </c>
      <c r="DH1483" s="148" t="str">
        <f t="shared" si="286"/>
        <v/>
      </c>
      <c r="DI1483" s="273" t="str">
        <f t="shared" si="287"/>
        <v/>
      </c>
      <c r="DJ1483" s="264" t="str">
        <f t="shared" si="288"/>
        <v/>
      </c>
      <c r="DK1483" s="195"/>
      <c r="DL1483" s="14" t="str">
        <f>IFERROR(#REF!-AP1483,"")</f>
        <v/>
      </c>
      <c r="DM1483" s="195"/>
      <c r="DN1483" s="274" t="str">
        <f>IFERROR(#REF!-M1483,"")</f>
        <v/>
      </c>
      <c r="DO1483" s="186" t="e">
        <f>IF(#REF!&gt;AQ1483,0,1)</f>
        <v>#REF!</v>
      </c>
      <c r="DP1483" s="186">
        <f t="shared" si="289"/>
        <v>1</v>
      </c>
      <c r="DQ1483" s="186">
        <f t="shared" si="290"/>
        <v>1</v>
      </c>
    </row>
    <row r="1484" spans="1:121" ht="20.25" hidden="1" customHeight="1" x14ac:dyDescent="0.2">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277"/>
        <v/>
      </c>
      <c r="AO1484" s="271" t="str">
        <f t="shared" si="278"/>
        <v/>
      </c>
      <c r="AP1484" s="218"/>
      <c r="AQ1484" s="219"/>
      <c r="AR1484" s="217" t="str">
        <f t="shared" si="279"/>
        <v/>
      </c>
      <c r="AS1484" s="217" t="str">
        <f t="shared" si="280"/>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217"/>
      <c r="CA1484" s="217"/>
      <c r="CB1484" s="217"/>
      <c r="CC1484" s="217"/>
      <c r="CD1484" s="217"/>
      <c r="CE1484" s="217"/>
      <c r="CF1484" s="186"/>
      <c r="CG1484" s="186" t="str">
        <f t="shared" si="281"/>
        <v/>
      </c>
      <c r="CH1484" s="101"/>
      <c r="CI1484" s="101"/>
      <c r="CJ1484" s="101"/>
      <c r="CK1484" s="101"/>
      <c r="CL1484" s="101"/>
      <c r="CM1484" s="101"/>
      <c r="CN1484" s="101"/>
      <c r="CO1484" s="101"/>
      <c r="CP1484" s="220" t="str">
        <f>IFERROR(ROUND((SUM(#REF!)),0),"")</f>
        <v/>
      </c>
      <c r="CQ1484" s="216"/>
      <c r="CR1484" s="222"/>
      <c r="CS1484" s="198"/>
      <c r="CT1484" s="198"/>
      <c r="CU1484" s="198"/>
      <c r="CV1484" s="198"/>
      <c r="CW1484" s="222"/>
      <c r="CX1484" s="272"/>
      <c r="CY1484" s="272"/>
      <c r="CZ1484" s="272"/>
      <c r="DA1484" s="272"/>
      <c r="DB1484" s="272"/>
      <c r="DC1484" s="272"/>
      <c r="DD1484" s="230" t="str">
        <f t="shared" si="282"/>
        <v/>
      </c>
      <c r="DE1484" s="273">
        <f t="shared" si="283"/>
        <v>0</v>
      </c>
      <c r="DF1484" s="14">
        <f t="shared" si="284"/>
        <v>0</v>
      </c>
      <c r="DG1484" s="148" t="str">
        <f t="shared" si="285"/>
        <v/>
      </c>
      <c r="DH1484" s="148" t="str">
        <f t="shared" si="286"/>
        <v/>
      </c>
      <c r="DI1484" s="273" t="str">
        <f t="shared" si="287"/>
        <v/>
      </c>
      <c r="DJ1484" s="264" t="str">
        <f t="shared" si="288"/>
        <v/>
      </c>
      <c r="DK1484" s="195"/>
      <c r="DL1484" s="14" t="str">
        <f>IFERROR(#REF!-AP1484,"")</f>
        <v/>
      </c>
      <c r="DM1484" s="195"/>
      <c r="DN1484" s="274" t="str">
        <f>IFERROR(#REF!-M1484,"")</f>
        <v/>
      </c>
      <c r="DO1484" s="186" t="e">
        <f>IF(#REF!&gt;AQ1484,0,1)</f>
        <v>#REF!</v>
      </c>
      <c r="DP1484" s="186">
        <f t="shared" si="289"/>
        <v>1</v>
      </c>
      <c r="DQ1484" s="186">
        <f t="shared" si="290"/>
        <v>1</v>
      </c>
    </row>
    <row r="1485" spans="1:121" ht="20.25" hidden="1" customHeight="1" x14ac:dyDescent="0.2">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277"/>
        <v/>
      </c>
      <c r="AO1485" s="271" t="str">
        <f t="shared" si="278"/>
        <v/>
      </c>
      <c r="AP1485" s="218"/>
      <c r="AQ1485" s="219"/>
      <c r="AR1485" s="217" t="str">
        <f t="shared" si="279"/>
        <v/>
      </c>
      <c r="AS1485" s="217" t="str">
        <f t="shared" si="280"/>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217"/>
      <c r="CA1485" s="217"/>
      <c r="CB1485" s="217"/>
      <c r="CC1485" s="217"/>
      <c r="CD1485" s="217"/>
      <c r="CE1485" s="217"/>
      <c r="CF1485" s="186"/>
      <c r="CG1485" s="186" t="str">
        <f t="shared" si="281"/>
        <v/>
      </c>
      <c r="CH1485" s="101"/>
      <c r="CI1485" s="101"/>
      <c r="CJ1485" s="101"/>
      <c r="CK1485" s="101"/>
      <c r="CL1485" s="101"/>
      <c r="CM1485" s="101"/>
      <c r="CN1485" s="101"/>
      <c r="CO1485" s="101"/>
      <c r="CP1485" s="220" t="str">
        <f>IFERROR(ROUND((SUM(#REF!)),0),"")</f>
        <v/>
      </c>
      <c r="CQ1485" s="216"/>
      <c r="CR1485" s="222"/>
      <c r="CS1485" s="198"/>
      <c r="CT1485" s="198"/>
      <c r="CU1485" s="198"/>
      <c r="CV1485" s="198"/>
      <c r="CW1485" s="222"/>
      <c r="CX1485" s="272"/>
      <c r="CY1485" s="272"/>
      <c r="CZ1485" s="272"/>
      <c r="DA1485" s="272"/>
      <c r="DB1485" s="272"/>
      <c r="DC1485" s="272"/>
      <c r="DD1485" s="230" t="str">
        <f t="shared" si="282"/>
        <v/>
      </c>
      <c r="DE1485" s="273">
        <f t="shared" si="283"/>
        <v>0</v>
      </c>
      <c r="DF1485" s="14">
        <f t="shared" si="284"/>
        <v>0</v>
      </c>
      <c r="DG1485" s="148" t="str">
        <f t="shared" si="285"/>
        <v/>
      </c>
      <c r="DH1485" s="148" t="str">
        <f t="shared" si="286"/>
        <v/>
      </c>
      <c r="DI1485" s="273" t="str">
        <f t="shared" si="287"/>
        <v/>
      </c>
      <c r="DJ1485" s="264" t="str">
        <f t="shared" si="288"/>
        <v/>
      </c>
      <c r="DK1485" s="195"/>
      <c r="DL1485" s="14" t="str">
        <f>IFERROR(#REF!-AP1485,"")</f>
        <v/>
      </c>
      <c r="DM1485" s="195"/>
      <c r="DN1485" s="274" t="str">
        <f>IFERROR(#REF!-M1485,"")</f>
        <v/>
      </c>
      <c r="DO1485" s="186" t="e">
        <f>IF(#REF!&gt;AQ1485,0,1)</f>
        <v>#REF!</v>
      </c>
      <c r="DP1485" s="186">
        <f t="shared" si="289"/>
        <v>1</v>
      </c>
      <c r="DQ1485" s="186">
        <f t="shared" si="290"/>
        <v>1</v>
      </c>
    </row>
    <row r="1486" spans="1:121" ht="20.25" hidden="1" customHeight="1" x14ac:dyDescent="0.2">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277"/>
        <v/>
      </c>
      <c r="AO1486" s="271" t="str">
        <f t="shared" si="278"/>
        <v/>
      </c>
      <c r="AP1486" s="218"/>
      <c r="AQ1486" s="219"/>
      <c r="AR1486" s="217" t="str">
        <f t="shared" si="279"/>
        <v/>
      </c>
      <c r="AS1486" s="217" t="str">
        <f t="shared" si="280"/>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217"/>
      <c r="CA1486" s="217"/>
      <c r="CB1486" s="217"/>
      <c r="CC1486" s="217"/>
      <c r="CD1486" s="217"/>
      <c r="CE1486" s="217"/>
      <c r="CF1486" s="186"/>
      <c r="CG1486" s="186" t="str">
        <f t="shared" si="281"/>
        <v/>
      </c>
      <c r="CH1486" s="101"/>
      <c r="CI1486" s="101"/>
      <c r="CJ1486" s="101"/>
      <c r="CK1486" s="101"/>
      <c r="CL1486" s="101"/>
      <c r="CM1486" s="101"/>
      <c r="CN1486" s="101"/>
      <c r="CO1486" s="101"/>
      <c r="CP1486" s="220" t="str">
        <f>IFERROR(ROUND((SUM(#REF!)),0),"")</f>
        <v/>
      </c>
      <c r="CQ1486" s="216"/>
      <c r="CR1486" s="222"/>
      <c r="CS1486" s="198"/>
      <c r="CT1486" s="198"/>
      <c r="CU1486" s="198"/>
      <c r="CV1486" s="198"/>
      <c r="CW1486" s="222"/>
      <c r="CX1486" s="272"/>
      <c r="CY1486" s="272"/>
      <c r="CZ1486" s="272"/>
      <c r="DA1486" s="272"/>
      <c r="DB1486" s="272"/>
      <c r="DC1486" s="272"/>
      <c r="DD1486" s="230" t="str">
        <f t="shared" si="282"/>
        <v/>
      </c>
      <c r="DE1486" s="273">
        <f t="shared" si="283"/>
        <v>0</v>
      </c>
      <c r="DF1486" s="14">
        <f t="shared" si="284"/>
        <v>0</v>
      </c>
      <c r="DG1486" s="148" t="str">
        <f t="shared" si="285"/>
        <v/>
      </c>
      <c r="DH1486" s="148" t="str">
        <f t="shared" si="286"/>
        <v/>
      </c>
      <c r="DI1486" s="273" t="str">
        <f t="shared" si="287"/>
        <v/>
      </c>
      <c r="DJ1486" s="264" t="str">
        <f t="shared" si="288"/>
        <v/>
      </c>
      <c r="DK1486" s="195"/>
      <c r="DL1486" s="14" t="str">
        <f>IFERROR(#REF!-AP1486,"")</f>
        <v/>
      </c>
      <c r="DM1486" s="195"/>
      <c r="DN1486" s="274" t="str">
        <f>IFERROR(#REF!-M1486,"")</f>
        <v/>
      </c>
      <c r="DO1486" s="186" t="e">
        <f>IF(#REF!&gt;AQ1486,0,1)</f>
        <v>#REF!</v>
      </c>
      <c r="DP1486" s="186">
        <f t="shared" si="289"/>
        <v>1</v>
      </c>
      <c r="DQ1486" s="186">
        <f t="shared" si="290"/>
        <v>1</v>
      </c>
    </row>
    <row r="1487" spans="1:121" ht="20.25" hidden="1" customHeight="1" x14ac:dyDescent="0.2">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277"/>
        <v/>
      </c>
      <c r="AO1487" s="271" t="str">
        <f t="shared" si="278"/>
        <v/>
      </c>
      <c r="AP1487" s="218"/>
      <c r="AQ1487" s="219"/>
      <c r="AR1487" s="217" t="str">
        <f t="shared" si="279"/>
        <v/>
      </c>
      <c r="AS1487" s="217" t="str">
        <f t="shared" si="280"/>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217"/>
      <c r="CA1487" s="217"/>
      <c r="CB1487" s="217"/>
      <c r="CC1487" s="217"/>
      <c r="CD1487" s="217"/>
      <c r="CE1487" s="217"/>
      <c r="CF1487" s="186"/>
      <c r="CG1487" s="186" t="str">
        <f t="shared" si="281"/>
        <v/>
      </c>
      <c r="CH1487" s="101"/>
      <c r="CI1487" s="101"/>
      <c r="CJ1487" s="101"/>
      <c r="CK1487" s="101"/>
      <c r="CL1487" s="101"/>
      <c r="CM1487" s="101"/>
      <c r="CN1487" s="101"/>
      <c r="CO1487" s="101"/>
      <c r="CP1487" s="220" t="str">
        <f>IFERROR(ROUND((SUM(#REF!)),0),"")</f>
        <v/>
      </c>
      <c r="CQ1487" s="216"/>
      <c r="CR1487" s="222"/>
      <c r="CS1487" s="198"/>
      <c r="CT1487" s="198"/>
      <c r="CU1487" s="198"/>
      <c r="CV1487" s="198"/>
      <c r="CW1487" s="222"/>
      <c r="CX1487" s="272"/>
      <c r="CY1487" s="272"/>
      <c r="CZ1487" s="272"/>
      <c r="DA1487" s="272"/>
      <c r="DB1487" s="272"/>
      <c r="DC1487" s="272"/>
      <c r="DD1487" s="230" t="str">
        <f t="shared" si="282"/>
        <v/>
      </c>
      <c r="DE1487" s="273">
        <f t="shared" si="283"/>
        <v>0</v>
      </c>
      <c r="DF1487" s="14">
        <f t="shared" si="284"/>
        <v>0</v>
      </c>
      <c r="DG1487" s="148" t="str">
        <f t="shared" si="285"/>
        <v/>
      </c>
      <c r="DH1487" s="148" t="str">
        <f t="shared" si="286"/>
        <v/>
      </c>
      <c r="DI1487" s="273" t="str">
        <f t="shared" si="287"/>
        <v/>
      </c>
      <c r="DJ1487" s="264" t="str">
        <f t="shared" si="288"/>
        <v/>
      </c>
      <c r="DK1487" s="195"/>
      <c r="DL1487" s="14" t="str">
        <f>IFERROR(#REF!-AP1487,"")</f>
        <v/>
      </c>
      <c r="DM1487" s="195"/>
      <c r="DN1487" s="274" t="str">
        <f>IFERROR(#REF!-M1487,"")</f>
        <v/>
      </c>
      <c r="DO1487" s="186" t="e">
        <f>IF(#REF!&gt;AQ1487,0,1)</f>
        <v>#REF!</v>
      </c>
      <c r="DP1487" s="186">
        <f t="shared" si="289"/>
        <v>1</v>
      </c>
      <c r="DQ1487" s="186">
        <f t="shared" si="290"/>
        <v>1</v>
      </c>
    </row>
    <row r="1488" spans="1:121" ht="20.25" hidden="1" customHeight="1" x14ac:dyDescent="0.2">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277"/>
        <v/>
      </c>
      <c r="AO1488" s="271" t="str">
        <f t="shared" si="278"/>
        <v/>
      </c>
      <c r="AP1488" s="218"/>
      <c r="AQ1488" s="219"/>
      <c r="AR1488" s="217" t="str">
        <f t="shared" si="279"/>
        <v/>
      </c>
      <c r="AS1488" s="217" t="str">
        <f t="shared" si="280"/>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217"/>
      <c r="CA1488" s="217"/>
      <c r="CB1488" s="217"/>
      <c r="CC1488" s="217"/>
      <c r="CD1488" s="217"/>
      <c r="CE1488" s="217"/>
      <c r="CF1488" s="186"/>
      <c r="CG1488" s="186" t="str">
        <f t="shared" si="281"/>
        <v/>
      </c>
      <c r="CH1488" s="101"/>
      <c r="CI1488" s="101"/>
      <c r="CJ1488" s="101"/>
      <c r="CK1488" s="101"/>
      <c r="CL1488" s="101"/>
      <c r="CM1488" s="101"/>
      <c r="CN1488" s="101"/>
      <c r="CO1488" s="101"/>
      <c r="CP1488" s="220" t="str">
        <f>IFERROR(ROUND((SUM(#REF!)),0),"")</f>
        <v/>
      </c>
      <c r="CQ1488" s="216"/>
      <c r="CR1488" s="222"/>
      <c r="CS1488" s="198"/>
      <c r="CT1488" s="198"/>
      <c r="CU1488" s="198"/>
      <c r="CV1488" s="198"/>
      <c r="CW1488" s="222"/>
      <c r="CX1488" s="272"/>
      <c r="CY1488" s="272"/>
      <c r="CZ1488" s="272"/>
      <c r="DA1488" s="272"/>
      <c r="DB1488" s="272"/>
      <c r="DC1488" s="272"/>
      <c r="DD1488" s="230" t="str">
        <f t="shared" si="282"/>
        <v/>
      </c>
      <c r="DE1488" s="273">
        <f t="shared" si="283"/>
        <v>0</v>
      </c>
      <c r="DF1488" s="14">
        <f t="shared" si="284"/>
        <v>0</v>
      </c>
      <c r="DG1488" s="148" t="str">
        <f t="shared" si="285"/>
        <v/>
      </c>
      <c r="DH1488" s="148" t="str">
        <f t="shared" si="286"/>
        <v/>
      </c>
      <c r="DI1488" s="273" t="str">
        <f t="shared" si="287"/>
        <v/>
      </c>
      <c r="DJ1488" s="264" t="str">
        <f t="shared" si="288"/>
        <v/>
      </c>
      <c r="DK1488" s="195"/>
      <c r="DL1488" s="14" t="str">
        <f>IFERROR(#REF!-AP1488,"")</f>
        <v/>
      </c>
      <c r="DM1488" s="195"/>
      <c r="DN1488" s="274" t="str">
        <f>IFERROR(#REF!-M1488,"")</f>
        <v/>
      </c>
      <c r="DO1488" s="186" t="e">
        <f>IF(#REF!&gt;AQ1488,0,1)</f>
        <v>#REF!</v>
      </c>
      <c r="DP1488" s="186">
        <f t="shared" si="289"/>
        <v>1</v>
      </c>
      <c r="DQ1488" s="186">
        <f t="shared" si="290"/>
        <v>1</v>
      </c>
    </row>
    <row r="1489" spans="1:121" ht="20.25" hidden="1" customHeight="1" x14ac:dyDescent="0.2">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277"/>
        <v/>
      </c>
      <c r="AO1489" s="271" t="str">
        <f t="shared" si="278"/>
        <v/>
      </c>
      <c r="AP1489" s="218"/>
      <c r="AQ1489" s="219"/>
      <c r="AR1489" s="217" t="str">
        <f t="shared" si="279"/>
        <v/>
      </c>
      <c r="AS1489" s="217" t="str">
        <f t="shared" si="280"/>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217"/>
      <c r="CA1489" s="217"/>
      <c r="CB1489" s="217"/>
      <c r="CC1489" s="217"/>
      <c r="CD1489" s="217"/>
      <c r="CE1489" s="217"/>
      <c r="CF1489" s="186"/>
      <c r="CG1489" s="186" t="str">
        <f t="shared" si="281"/>
        <v/>
      </c>
      <c r="CH1489" s="101"/>
      <c r="CI1489" s="101"/>
      <c r="CJ1489" s="101"/>
      <c r="CK1489" s="101"/>
      <c r="CL1489" s="101"/>
      <c r="CM1489" s="101"/>
      <c r="CN1489" s="101"/>
      <c r="CO1489" s="101"/>
      <c r="CP1489" s="220" t="str">
        <f>IFERROR(ROUND((SUM(#REF!)),0),"")</f>
        <v/>
      </c>
      <c r="CQ1489" s="216"/>
      <c r="CR1489" s="222"/>
      <c r="CS1489" s="198"/>
      <c r="CT1489" s="198"/>
      <c r="CU1489" s="198"/>
      <c r="CV1489" s="198"/>
      <c r="CW1489" s="222"/>
      <c r="CX1489" s="272"/>
      <c r="CY1489" s="272"/>
      <c r="CZ1489" s="272"/>
      <c r="DA1489" s="272"/>
      <c r="DB1489" s="272"/>
      <c r="DC1489" s="272"/>
      <c r="DD1489" s="230" t="str">
        <f t="shared" si="282"/>
        <v/>
      </c>
      <c r="DE1489" s="273">
        <f t="shared" si="283"/>
        <v>0</v>
      </c>
      <c r="DF1489" s="14">
        <f t="shared" si="284"/>
        <v>0</v>
      </c>
      <c r="DG1489" s="148" t="str">
        <f t="shared" si="285"/>
        <v/>
      </c>
      <c r="DH1489" s="148" t="str">
        <f t="shared" si="286"/>
        <v/>
      </c>
      <c r="DI1489" s="273" t="str">
        <f t="shared" si="287"/>
        <v/>
      </c>
      <c r="DJ1489" s="264" t="str">
        <f t="shared" si="288"/>
        <v/>
      </c>
      <c r="DK1489" s="195"/>
      <c r="DL1489" s="14" t="str">
        <f>IFERROR(#REF!-AP1489,"")</f>
        <v/>
      </c>
      <c r="DM1489" s="195"/>
      <c r="DN1489" s="274" t="str">
        <f>IFERROR(#REF!-M1489,"")</f>
        <v/>
      </c>
      <c r="DO1489" s="186" t="e">
        <f>IF(#REF!&gt;AQ1489,0,1)</f>
        <v>#REF!</v>
      </c>
      <c r="DP1489" s="186">
        <f t="shared" si="289"/>
        <v>1</v>
      </c>
      <c r="DQ1489" s="186">
        <f t="shared" si="290"/>
        <v>1</v>
      </c>
    </row>
    <row r="1490" spans="1:121" ht="20.25" hidden="1" customHeight="1" x14ac:dyDescent="0.2">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277"/>
        <v/>
      </c>
      <c r="AO1490" s="271" t="str">
        <f t="shared" si="278"/>
        <v/>
      </c>
      <c r="AP1490" s="218"/>
      <c r="AQ1490" s="219"/>
      <c r="AR1490" s="217" t="str">
        <f t="shared" si="279"/>
        <v/>
      </c>
      <c r="AS1490" s="217" t="str">
        <f t="shared" si="280"/>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217"/>
      <c r="CA1490" s="217"/>
      <c r="CB1490" s="217"/>
      <c r="CC1490" s="217"/>
      <c r="CD1490" s="217"/>
      <c r="CE1490" s="217"/>
      <c r="CF1490" s="186"/>
      <c r="CG1490" s="186" t="str">
        <f t="shared" si="281"/>
        <v/>
      </c>
      <c r="CH1490" s="101"/>
      <c r="CI1490" s="101"/>
      <c r="CJ1490" s="101"/>
      <c r="CK1490" s="101"/>
      <c r="CL1490" s="101"/>
      <c r="CM1490" s="101"/>
      <c r="CN1490" s="101"/>
      <c r="CO1490" s="101"/>
      <c r="CP1490" s="220" t="str">
        <f>IFERROR(ROUND((SUM(#REF!)),0),"")</f>
        <v/>
      </c>
      <c r="CQ1490" s="216"/>
      <c r="CR1490" s="222"/>
      <c r="CS1490" s="198"/>
      <c r="CT1490" s="198"/>
      <c r="CU1490" s="198"/>
      <c r="CV1490" s="198"/>
      <c r="CW1490" s="222"/>
      <c r="CX1490" s="272"/>
      <c r="CY1490" s="272"/>
      <c r="CZ1490" s="272"/>
      <c r="DA1490" s="272"/>
      <c r="DB1490" s="272"/>
      <c r="DC1490" s="272"/>
      <c r="DD1490" s="230" t="str">
        <f t="shared" si="282"/>
        <v/>
      </c>
      <c r="DE1490" s="273">
        <f t="shared" si="283"/>
        <v>0</v>
      </c>
      <c r="DF1490" s="14">
        <f t="shared" si="284"/>
        <v>0</v>
      </c>
      <c r="DG1490" s="148" t="str">
        <f t="shared" si="285"/>
        <v/>
      </c>
      <c r="DH1490" s="148" t="str">
        <f t="shared" si="286"/>
        <v/>
      </c>
      <c r="DI1490" s="273" t="str">
        <f t="shared" si="287"/>
        <v/>
      </c>
      <c r="DJ1490" s="264" t="str">
        <f t="shared" si="288"/>
        <v/>
      </c>
      <c r="DK1490" s="195"/>
      <c r="DL1490" s="14" t="str">
        <f>IFERROR(#REF!-AP1490,"")</f>
        <v/>
      </c>
      <c r="DM1490" s="195"/>
      <c r="DN1490" s="274" t="str">
        <f>IFERROR(#REF!-M1490,"")</f>
        <v/>
      </c>
      <c r="DO1490" s="186" t="e">
        <f>IF(#REF!&gt;AQ1490,0,1)</f>
        <v>#REF!</v>
      </c>
      <c r="DP1490" s="186">
        <f t="shared" si="289"/>
        <v>1</v>
      </c>
      <c r="DQ1490" s="186">
        <f t="shared" si="290"/>
        <v>1</v>
      </c>
    </row>
    <row r="1491" spans="1:121" ht="20.25" hidden="1" customHeight="1" x14ac:dyDescent="0.2">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277"/>
        <v/>
      </c>
      <c r="AO1491" s="271" t="str">
        <f t="shared" si="278"/>
        <v/>
      </c>
      <c r="AP1491" s="218"/>
      <c r="AQ1491" s="219"/>
      <c r="AR1491" s="217" t="str">
        <f t="shared" si="279"/>
        <v/>
      </c>
      <c r="AS1491" s="217" t="str">
        <f t="shared" si="280"/>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217"/>
      <c r="CA1491" s="217"/>
      <c r="CB1491" s="217"/>
      <c r="CC1491" s="217"/>
      <c r="CD1491" s="217"/>
      <c r="CE1491" s="217"/>
      <c r="CF1491" s="186"/>
      <c r="CG1491" s="186" t="str">
        <f t="shared" si="281"/>
        <v/>
      </c>
      <c r="CH1491" s="101"/>
      <c r="CI1491" s="101"/>
      <c r="CJ1491" s="101"/>
      <c r="CK1491" s="101"/>
      <c r="CL1491" s="101"/>
      <c r="CM1491" s="101"/>
      <c r="CN1491" s="101"/>
      <c r="CO1491" s="101"/>
      <c r="CP1491" s="220" t="str">
        <f>IFERROR(ROUND((SUM(#REF!)),0),"")</f>
        <v/>
      </c>
      <c r="CQ1491" s="216"/>
      <c r="CR1491" s="222"/>
      <c r="CS1491" s="198"/>
      <c r="CT1491" s="198"/>
      <c r="CU1491" s="198"/>
      <c r="CV1491" s="198"/>
      <c r="CW1491" s="222"/>
      <c r="CX1491" s="272"/>
      <c r="CY1491" s="272"/>
      <c r="CZ1491" s="272"/>
      <c r="DA1491" s="272"/>
      <c r="DB1491" s="272"/>
      <c r="DC1491" s="272"/>
      <c r="DD1491" s="230" t="str">
        <f t="shared" si="282"/>
        <v/>
      </c>
      <c r="DE1491" s="273">
        <f t="shared" si="283"/>
        <v>0</v>
      </c>
      <c r="DF1491" s="14">
        <f t="shared" si="284"/>
        <v>0</v>
      </c>
      <c r="DG1491" s="148" t="str">
        <f t="shared" si="285"/>
        <v/>
      </c>
      <c r="DH1491" s="148" t="str">
        <f t="shared" si="286"/>
        <v/>
      </c>
      <c r="DI1491" s="273" t="str">
        <f t="shared" si="287"/>
        <v/>
      </c>
      <c r="DJ1491" s="264" t="str">
        <f t="shared" si="288"/>
        <v/>
      </c>
      <c r="DK1491" s="195"/>
      <c r="DL1491" s="14" t="str">
        <f>IFERROR(#REF!-AP1491,"")</f>
        <v/>
      </c>
      <c r="DM1491" s="195"/>
      <c r="DN1491" s="274" t="str">
        <f>IFERROR(#REF!-M1491,"")</f>
        <v/>
      </c>
      <c r="DO1491" s="186" t="e">
        <f>IF(#REF!&gt;AQ1491,0,1)</f>
        <v>#REF!</v>
      </c>
      <c r="DP1491" s="186">
        <f t="shared" si="289"/>
        <v>1</v>
      </c>
      <c r="DQ1491" s="186">
        <f t="shared" si="290"/>
        <v>1</v>
      </c>
    </row>
    <row r="1492" spans="1:121" ht="20.25" hidden="1" customHeight="1" x14ac:dyDescent="0.2">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277"/>
        <v/>
      </c>
      <c r="AO1492" s="271" t="str">
        <f t="shared" si="278"/>
        <v/>
      </c>
      <c r="AP1492" s="218"/>
      <c r="AQ1492" s="219"/>
      <c r="AR1492" s="217" t="str">
        <f t="shared" si="279"/>
        <v/>
      </c>
      <c r="AS1492" s="217" t="str">
        <f t="shared" si="280"/>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217"/>
      <c r="CA1492" s="217"/>
      <c r="CB1492" s="217"/>
      <c r="CC1492" s="217"/>
      <c r="CD1492" s="217"/>
      <c r="CE1492" s="217"/>
      <c r="CF1492" s="186"/>
      <c r="CG1492" s="186" t="str">
        <f t="shared" si="281"/>
        <v/>
      </c>
      <c r="CH1492" s="101"/>
      <c r="CI1492" s="101"/>
      <c r="CJ1492" s="101"/>
      <c r="CK1492" s="101"/>
      <c r="CL1492" s="101"/>
      <c r="CM1492" s="101"/>
      <c r="CN1492" s="101"/>
      <c r="CO1492" s="101"/>
      <c r="CP1492" s="220" t="str">
        <f>IFERROR(ROUND((SUM(#REF!)),0),"")</f>
        <v/>
      </c>
      <c r="CQ1492" s="216"/>
      <c r="CR1492" s="222"/>
      <c r="CS1492" s="198"/>
      <c r="CT1492" s="198"/>
      <c r="CU1492" s="198"/>
      <c r="CV1492" s="198"/>
      <c r="CW1492" s="222"/>
      <c r="CX1492" s="272"/>
      <c r="CY1492" s="272"/>
      <c r="CZ1492" s="272"/>
      <c r="DA1492" s="272"/>
      <c r="DB1492" s="272"/>
      <c r="DC1492" s="272"/>
      <c r="DD1492" s="230" t="str">
        <f t="shared" si="282"/>
        <v/>
      </c>
      <c r="DE1492" s="273">
        <f t="shared" si="283"/>
        <v>0</v>
      </c>
      <c r="DF1492" s="14">
        <f t="shared" si="284"/>
        <v>0</v>
      </c>
      <c r="DG1492" s="148" t="str">
        <f t="shared" si="285"/>
        <v/>
      </c>
      <c r="DH1492" s="148" t="str">
        <f t="shared" si="286"/>
        <v/>
      </c>
      <c r="DI1492" s="273" t="str">
        <f t="shared" si="287"/>
        <v/>
      </c>
      <c r="DJ1492" s="264" t="str">
        <f t="shared" si="288"/>
        <v/>
      </c>
      <c r="DK1492" s="195"/>
      <c r="DL1492" s="14" t="str">
        <f>IFERROR(#REF!-AP1492,"")</f>
        <v/>
      </c>
      <c r="DM1492" s="195"/>
      <c r="DN1492" s="274" t="str">
        <f>IFERROR(#REF!-M1492,"")</f>
        <v/>
      </c>
      <c r="DO1492" s="186" t="e">
        <f>IF(#REF!&gt;AQ1492,0,1)</f>
        <v>#REF!</v>
      </c>
      <c r="DP1492" s="186">
        <f t="shared" si="289"/>
        <v>1</v>
      </c>
      <c r="DQ1492" s="186">
        <f t="shared" si="290"/>
        <v>1</v>
      </c>
    </row>
    <row r="1493" spans="1:121" ht="20.25" hidden="1" customHeight="1" x14ac:dyDescent="0.2">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277"/>
        <v/>
      </c>
      <c r="AO1493" s="271" t="str">
        <f t="shared" si="278"/>
        <v/>
      </c>
      <c r="AP1493" s="218"/>
      <c r="AQ1493" s="219"/>
      <c r="AR1493" s="217" t="str">
        <f t="shared" si="279"/>
        <v/>
      </c>
      <c r="AS1493" s="217" t="str">
        <f t="shared" si="280"/>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217"/>
      <c r="CA1493" s="217"/>
      <c r="CB1493" s="217"/>
      <c r="CC1493" s="217"/>
      <c r="CD1493" s="217"/>
      <c r="CE1493" s="217"/>
      <c r="CF1493" s="186"/>
      <c r="CG1493" s="186" t="str">
        <f t="shared" si="281"/>
        <v/>
      </c>
      <c r="CH1493" s="101"/>
      <c r="CI1493" s="101"/>
      <c r="CJ1493" s="101"/>
      <c r="CK1493" s="101"/>
      <c r="CL1493" s="101"/>
      <c r="CM1493" s="101"/>
      <c r="CN1493" s="101"/>
      <c r="CO1493" s="101"/>
      <c r="CP1493" s="220" t="str">
        <f>IFERROR(ROUND((SUM(#REF!)),0),"")</f>
        <v/>
      </c>
      <c r="CQ1493" s="216"/>
      <c r="CR1493" s="222"/>
      <c r="CS1493" s="198"/>
      <c r="CT1493" s="198"/>
      <c r="CU1493" s="198"/>
      <c r="CV1493" s="198"/>
      <c r="CW1493" s="222"/>
      <c r="CX1493" s="272"/>
      <c r="CY1493" s="272"/>
      <c r="CZ1493" s="272"/>
      <c r="DA1493" s="272"/>
      <c r="DB1493" s="272"/>
      <c r="DC1493" s="272"/>
      <c r="DD1493" s="230" t="str">
        <f t="shared" si="282"/>
        <v/>
      </c>
      <c r="DE1493" s="273">
        <f t="shared" si="283"/>
        <v>0</v>
      </c>
      <c r="DF1493" s="14">
        <f t="shared" si="284"/>
        <v>0</v>
      </c>
      <c r="DG1493" s="148" t="str">
        <f t="shared" si="285"/>
        <v/>
      </c>
      <c r="DH1493" s="148" t="str">
        <f t="shared" si="286"/>
        <v/>
      </c>
      <c r="DI1493" s="273" t="str">
        <f t="shared" si="287"/>
        <v/>
      </c>
      <c r="DJ1493" s="264" t="str">
        <f t="shared" si="288"/>
        <v/>
      </c>
      <c r="DK1493" s="195"/>
      <c r="DL1493" s="14" t="str">
        <f>IFERROR(#REF!-AP1493,"")</f>
        <v/>
      </c>
      <c r="DM1493" s="195"/>
      <c r="DN1493" s="274" t="str">
        <f>IFERROR(#REF!-M1493,"")</f>
        <v/>
      </c>
      <c r="DO1493" s="186" t="e">
        <f>IF(#REF!&gt;AQ1493,0,1)</f>
        <v>#REF!</v>
      </c>
      <c r="DP1493" s="186">
        <f t="shared" si="289"/>
        <v>1</v>
      </c>
      <c r="DQ1493" s="186">
        <f t="shared" si="290"/>
        <v>1</v>
      </c>
    </row>
    <row r="1494" spans="1:121" ht="20.25" hidden="1" customHeight="1" x14ac:dyDescent="0.2">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277"/>
        <v/>
      </c>
      <c r="AO1494" s="271" t="str">
        <f t="shared" si="278"/>
        <v/>
      </c>
      <c r="AP1494" s="218"/>
      <c r="AQ1494" s="219"/>
      <c r="AR1494" s="217" t="str">
        <f t="shared" si="279"/>
        <v/>
      </c>
      <c r="AS1494" s="217" t="str">
        <f t="shared" si="280"/>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217"/>
      <c r="CA1494" s="217"/>
      <c r="CB1494" s="217"/>
      <c r="CC1494" s="217"/>
      <c r="CD1494" s="217"/>
      <c r="CE1494" s="217"/>
      <c r="CF1494" s="186"/>
      <c r="CG1494" s="186" t="str">
        <f t="shared" si="281"/>
        <v/>
      </c>
      <c r="CH1494" s="101"/>
      <c r="CI1494" s="101"/>
      <c r="CJ1494" s="101"/>
      <c r="CK1494" s="101"/>
      <c r="CL1494" s="101"/>
      <c r="CM1494" s="101"/>
      <c r="CN1494" s="101"/>
      <c r="CO1494" s="101"/>
      <c r="CP1494" s="220" t="str">
        <f>IFERROR(ROUND((SUM(#REF!)),0),"")</f>
        <v/>
      </c>
      <c r="CQ1494" s="216"/>
      <c r="CR1494" s="222"/>
      <c r="CS1494" s="198"/>
      <c r="CT1494" s="198"/>
      <c r="CU1494" s="198"/>
      <c r="CV1494" s="198"/>
      <c r="CW1494" s="222"/>
      <c r="CX1494" s="272"/>
      <c r="CY1494" s="272"/>
      <c r="CZ1494" s="272"/>
      <c r="DA1494" s="272"/>
      <c r="DB1494" s="272"/>
      <c r="DC1494" s="272"/>
      <c r="DD1494" s="230" t="str">
        <f t="shared" si="282"/>
        <v/>
      </c>
      <c r="DE1494" s="273">
        <f t="shared" si="283"/>
        <v>0</v>
      </c>
      <c r="DF1494" s="14">
        <f t="shared" si="284"/>
        <v>0</v>
      </c>
      <c r="DG1494" s="148" t="str">
        <f t="shared" si="285"/>
        <v/>
      </c>
      <c r="DH1494" s="148" t="str">
        <f t="shared" si="286"/>
        <v/>
      </c>
      <c r="DI1494" s="273" t="str">
        <f t="shared" si="287"/>
        <v/>
      </c>
      <c r="DJ1494" s="264" t="str">
        <f t="shared" si="288"/>
        <v/>
      </c>
      <c r="DK1494" s="195"/>
      <c r="DL1494" s="14" t="str">
        <f>IFERROR(#REF!-AP1494,"")</f>
        <v/>
      </c>
      <c r="DM1494" s="195"/>
      <c r="DN1494" s="274" t="str">
        <f>IFERROR(#REF!-M1494,"")</f>
        <v/>
      </c>
      <c r="DO1494" s="186" t="e">
        <f>IF(#REF!&gt;AQ1494,0,1)</f>
        <v>#REF!</v>
      </c>
      <c r="DP1494" s="186">
        <f t="shared" si="289"/>
        <v>1</v>
      </c>
      <c r="DQ1494" s="186">
        <f t="shared" si="290"/>
        <v>1</v>
      </c>
    </row>
    <row r="1495" spans="1:121" ht="20.25" hidden="1" customHeight="1" x14ac:dyDescent="0.2">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277"/>
        <v/>
      </c>
      <c r="AO1495" s="271" t="str">
        <f t="shared" si="278"/>
        <v/>
      </c>
      <c r="AP1495" s="218"/>
      <c r="AQ1495" s="219"/>
      <c r="AR1495" s="217" t="str">
        <f t="shared" si="279"/>
        <v/>
      </c>
      <c r="AS1495" s="217" t="str">
        <f t="shared" si="280"/>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217"/>
      <c r="CA1495" s="217"/>
      <c r="CB1495" s="217"/>
      <c r="CC1495" s="217"/>
      <c r="CD1495" s="217"/>
      <c r="CE1495" s="217"/>
      <c r="CF1495" s="186"/>
      <c r="CG1495" s="186" t="str">
        <f t="shared" si="281"/>
        <v/>
      </c>
      <c r="CH1495" s="101"/>
      <c r="CI1495" s="101"/>
      <c r="CJ1495" s="101"/>
      <c r="CK1495" s="101"/>
      <c r="CL1495" s="101"/>
      <c r="CM1495" s="101"/>
      <c r="CN1495" s="101"/>
      <c r="CO1495" s="101"/>
      <c r="CP1495" s="220" t="str">
        <f>IFERROR(ROUND((SUM(#REF!)),0),"")</f>
        <v/>
      </c>
      <c r="CQ1495" s="216"/>
      <c r="CR1495" s="222"/>
      <c r="CS1495" s="198"/>
      <c r="CT1495" s="198"/>
      <c r="CU1495" s="198"/>
      <c r="CV1495" s="198"/>
      <c r="CW1495" s="222"/>
      <c r="CX1495" s="272"/>
      <c r="CY1495" s="272"/>
      <c r="CZ1495" s="272"/>
      <c r="DA1495" s="272"/>
      <c r="DB1495" s="272"/>
      <c r="DC1495" s="272"/>
      <c r="DD1495" s="230" t="str">
        <f t="shared" si="282"/>
        <v/>
      </c>
      <c r="DE1495" s="273">
        <f t="shared" si="283"/>
        <v>0</v>
      </c>
      <c r="DF1495" s="14">
        <f t="shared" si="284"/>
        <v>0</v>
      </c>
      <c r="DG1495" s="148" t="str">
        <f t="shared" si="285"/>
        <v/>
      </c>
      <c r="DH1495" s="148" t="str">
        <f t="shared" si="286"/>
        <v/>
      </c>
      <c r="DI1495" s="273" t="str">
        <f t="shared" si="287"/>
        <v/>
      </c>
      <c r="DJ1495" s="264" t="str">
        <f t="shared" si="288"/>
        <v/>
      </c>
      <c r="DK1495" s="195"/>
      <c r="DL1495" s="14" t="str">
        <f>IFERROR(#REF!-AP1495,"")</f>
        <v/>
      </c>
      <c r="DM1495" s="195"/>
      <c r="DN1495" s="274" t="str">
        <f>IFERROR(#REF!-M1495,"")</f>
        <v/>
      </c>
      <c r="DO1495" s="186" t="e">
        <f>IF(#REF!&gt;AQ1495,0,1)</f>
        <v>#REF!</v>
      </c>
      <c r="DP1495" s="186">
        <f t="shared" si="289"/>
        <v>1</v>
      </c>
      <c r="DQ1495" s="186">
        <f t="shared" si="290"/>
        <v>1</v>
      </c>
    </row>
    <row r="1496" spans="1:121" ht="20.25" hidden="1" customHeight="1" x14ac:dyDescent="0.2">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277"/>
        <v/>
      </c>
      <c r="AO1496" s="271" t="str">
        <f t="shared" si="278"/>
        <v/>
      </c>
      <c r="AP1496" s="218"/>
      <c r="AQ1496" s="219"/>
      <c r="AR1496" s="217" t="str">
        <f t="shared" si="279"/>
        <v/>
      </c>
      <c r="AS1496" s="217" t="str">
        <f t="shared" si="280"/>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217"/>
      <c r="CA1496" s="217"/>
      <c r="CB1496" s="217"/>
      <c r="CC1496" s="217"/>
      <c r="CD1496" s="217"/>
      <c r="CE1496" s="217"/>
      <c r="CF1496" s="186"/>
      <c r="CG1496" s="186" t="str">
        <f t="shared" si="281"/>
        <v/>
      </c>
      <c r="CH1496" s="101"/>
      <c r="CI1496" s="101"/>
      <c r="CJ1496" s="101"/>
      <c r="CK1496" s="101"/>
      <c r="CL1496" s="101"/>
      <c r="CM1496" s="101"/>
      <c r="CN1496" s="101"/>
      <c r="CO1496" s="101"/>
      <c r="CP1496" s="220" t="str">
        <f>IFERROR(ROUND((SUM(#REF!)),0),"")</f>
        <v/>
      </c>
      <c r="CQ1496" s="216"/>
      <c r="CR1496" s="222"/>
      <c r="CS1496" s="198"/>
      <c r="CT1496" s="198"/>
      <c r="CU1496" s="198"/>
      <c r="CV1496" s="198"/>
      <c r="CW1496" s="222"/>
      <c r="CX1496" s="272"/>
      <c r="CY1496" s="272"/>
      <c r="CZ1496" s="272"/>
      <c r="DA1496" s="272"/>
      <c r="DB1496" s="272"/>
      <c r="DC1496" s="272"/>
      <c r="DD1496" s="230" t="str">
        <f t="shared" si="282"/>
        <v/>
      </c>
      <c r="DE1496" s="273">
        <f t="shared" si="283"/>
        <v>0</v>
      </c>
      <c r="DF1496" s="14">
        <f t="shared" si="284"/>
        <v>0</v>
      </c>
      <c r="DG1496" s="148" t="str">
        <f t="shared" si="285"/>
        <v/>
      </c>
      <c r="DH1496" s="148" t="str">
        <f t="shared" si="286"/>
        <v/>
      </c>
      <c r="DI1496" s="273" t="str">
        <f t="shared" si="287"/>
        <v/>
      </c>
      <c r="DJ1496" s="264" t="str">
        <f t="shared" si="288"/>
        <v/>
      </c>
      <c r="DK1496" s="195"/>
      <c r="DL1496" s="14" t="str">
        <f>IFERROR(#REF!-AP1496,"")</f>
        <v/>
      </c>
      <c r="DM1496" s="195"/>
      <c r="DN1496" s="274" t="str">
        <f>IFERROR(#REF!-M1496,"")</f>
        <v/>
      </c>
      <c r="DO1496" s="186" t="e">
        <f>IF(#REF!&gt;AQ1496,0,1)</f>
        <v>#REF!</v>
      </c>
      <c r="DP1496" s="186">
        <f t="shared" si="289"/>
        <v>1</v>
      </c>
      <c r="DQ1496" s="186">
        <f t="shared" si="290"/>
        <v>1</v>
      </c>
    </row>
    <row r="1497" spans="1:121" ht="20.25" hidden="1" customHeight="1" x14ac:dyDescent="0.2">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277"/>
        <v/>
      </c>
      <c r="AO1497" s="271" t="str">
        <f t="shared" si="278"/>
        <v/>
      </c>
      <c r="AP1497" s="218"/>
      <c r="AQ1497" s="219"/>
      <c r="AR1497" s="217" t="str">
        <f t="shared" si="279"/>
        <v/>
      </c>
      <c r="AS1497" s="217" t="str">
        <f t="shared" si="280"/>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217"/>
      <c r="CA1497" s="217"/>
      <c r="CB1497" s="217"/>
      <c r="CC1497" s="217"/>
      <c r="CD1497" s="217"/>
      <c r="CE1497" s="217"/>
      <c r="CF1497" s="186"/>
      <c r="CG1497" s="186" t="str">
        <f t="shared" si="281"/>
        <v/>
      </c>
      <c r="CH1497" s="101"/>
      <c r="CI1497" s="101"/>
      <c r="CJ1497" s="101"/>
      <c r="CK1497" s="101"/>
      <c r="CL1497" s="101"/>
      <c r="CM1497" s="101"/>
      <c r="CN1497" s="101"/>
      <c r="CO1497" s="101"/>
      <c r="CP1497" s="220" t="str">
        <f>IFERROR(ROUND((SUM(#REF!)),0),"")</f>
        <v/>
      </c>
      <c r="CQ1497" s="216"/>
      <c r="CR1497" s="222"/>
      <c r="CS1497" s="198"/>
      <c r="CT1497" s="198"/>
      <c r="CU1497" s="198"/>
      <c r="CV1497" s="198"/>
      <c r="CW1497" s="222"/>
      <c r="CX1497" s="272"/>
      <c r="CY1497" s="272"/>
      <c r="CZ1497" s="272"/>
      <c r="DA1497" s="272"/>
      <c r="DB1497" s="272"/>
      <c r="DC1497" s="272"/>
      <c r="DD1497" s="230" t="str">
        <f t="shared" si="282"/>
        <v/>
      </c>
      <c r="DE1497" s="273">
        <f t="shared" si="283"/>
        <v>0</v>
      </c>
      <c r="DF1497" s="14">
        <f t="shared" si="284"/>
        <v>0</v>
      </c>
      <c r="DG1497" s="148" t="str">
        <f t="shared" si="285"/>
        <v/>
      </c>
      <c r="DH1497" s="148" t="str">
        <f t="shared" si="286"/>
        <v/>
      </c>
      <c r="DI1497" s="273" t="str">
        <f t="shared" si="287"/>
        <v/>
      </c>
      <c r="DJ1497" s="264" t="str">
        <f t="shared" si="288"/>
        <v/>
      </c>
      <c r="DK1497" s="195"/>
      <c r="DL1497" s="14" t="str">
        <f>IFERROR(#REF!-AP1497,"")</f>
        <v/>
      </c>
      <c r="DM1497" s="195"/>
      <c r="DN1497" s="274" t="str">
        <f>IFERROR(#REF!-M1497,"")</f>
        <v/>
      </c>
      <c r="DO1497" s="186" t="e">
        <f>IF(#REF!&gt;AQ1497,0,1)</f>
        <v>#REF!</v>
      </c>
      <c r="DP1497" s="186">
        <f t="shared" si="289"/>
        <v>1</v>
      </c>
      <c r="DQ1497" s="186">
        <f t="shared" si="290"/>
        <v>1</v>
      </c>
    </row>
    <row r="1498" spans="1:121" ht="20.25" hidden="1" customHeight="1" x14ac:dyDescent="0.2">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277"/>
        <v/>
      </c>
      <c r="AO1498" s="271" t="str">
        <f t="shared" si="278"/>
        <v/>
      </c>
      <c r="AP1498" s="218"/>
      <c r="AQ1498" s="219"/>
      <c r="AR1498" s="217" t="str">
        <f t="shared" si="279"/>
        <v/>
      </c>
      <c r="AS1498" s="217" t="str">
        <f t="shared" si="280"/>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217"/>
      <c r="CA1498" s="217"/>
      <c r="CB1498" s="217"/>
      <c r="CC1498" s="217"/>
      <c r="CD1498" s="217"/>
      <c r="CE1498" s="217"/>
      <c r="CF1498" s="186"/>
      <c r="CG1498" s="186" t="str">
        <f t="shared" si="281"/>
        <v/>
      </c>
      <c r="CH1498" s="101"/>
      <c r="CI1498" s="101"/>
      <c r="CJ1498" s="101"/>
      <c r="CK1498" s="101"/>
      <c r="CL1498" s="101"/>
      <c r="CM1498" s="101"/>
      <c r="CN1498" s="101"/>
      <c r="CO1498" s="101"/>
      <c r="CP1498" s="220" t="str">
        <f>IFERROR(ROUND((SUM(#REF!)),0),"")</f>
        <v/>
      </c>
      <c r="CQ1498" s="216"/>
      <c r="CR1498" s="222"/>
      <c r="CS1498" s="198"/>
      <c r="CT1498" s="198"/>
      <c r="CU1498" s="198"/>
      <c r="CV1498" s="198"/>
      <c r="CW1498" s="222"/>
      <c r="CX1498" s="272"/>
      <c r="CY1498" s="272"/>
      <c r="CZ1498" s="272"/>
      <c r="DA1498" s="272"/>
      <c r="DB1498" s="272"/>
      <c r="DC1498" s="272"/>
      <c r="DD1498" s="230" t="str">
        <f t="shared" si="282"/>
        <v/>
      </c>
      <c r="DE1498" s="273">
        <f t="shared" si="283"/>
        <v>0</v>
      </c>
      <c r="DF1498" s="14">
        <f t="shared" si="284"/>
        <v>0</v>
      </c>
      <c r="DG1498" s="148" t="str">
        <f t="shared" si="285"/>
        <v/>
      </c>
      <c r="DH1498" s="148" t="str">
        <f t="shared" si="286"/>
        <v/>
      </c>
      <c r="DI1498" s="273" t="str">
        <f t="shared" si="287"/>
        <v/>
      </c>
      <c r="DJ1498" s="264" t="str">
        <f t="shared" si="288"/>
        <v/>
      </c>
      <c r="DK1498" s="195"/>
      <c r="DL1498" s="14" t="str">
        <f>IFERROR(#REF!-AP1498,"")</f>
        <v/>
      </c>
      <c r="DM1498" s="195"/>
      <c r="DN1498" s="274" t="str">
        <f>IFERROR(#REF!-M1498,"")</f>
        <v/>
      </c>
      <c r="DO1498" s="186" t="e">
        <f>IF(#REF!&gt;AQ1498,0,1)</f>
        <v>#REF!</v>
      </c>
      <c r="DP1498" s="186">
        <f t="shared" si="289"/>
        <v>1</v>
      </c>
      <c r="DQ1498" s="186">
        <f t="shared" si="290"/>
        <v>1</v>
      </c>
    </row>
    <row r="1499" spans="1:121" ht="20.25" hidden="1" customHeight="1" x14ac:dyDescent="0.2">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277"/>
        <v/>
      </c>
      <c r="AO1499" s="271" t="str">
        <f t="shared" si="278"/>
        <v/>
      </c>
      <c r="AP1499" s="218"/>
      <c r="AQ1499" s="219"/>
      <c r="AR1499" s="217" t="str">
        <f t="shared" si="279"/>
        <v/>
      </c>
      <c r="AS1499" s="217" t="str">
        <f t="shared" si="280"/>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217"/>
      <c r="CA1499" s="217"/>
      <c r="CB1499" s="217"/>
      <c r="CC1499" s="217"/>
      <c r="CD1499" s="217"/>
      <c r="CE1499" s="217"/>
      <c r="CF1499" s="186"/>
      <c r="CG1499" s="186" t="str">
        <f t="shared" si="281"/>
        <v/>
      </c>
      <c r="CH1499" s="101"/>
      <c r="CI1499" s="101"/>
      <c r="CJ1499" s="101"/>
      <c r="CK1499" s="101"/>
      <c r="CL1499" s="101"/>
      <c r="CM1499" s="101"/>
      <c r="CN1499" s="101"/>
      <c r="CO1499" s="101"/>
      <c r="CP1499" s="220" t="str">
        <f>IFERROR(ROUND((SUM(#REF!)),0),"")</f>
        <v/>
      </c>
      <c r="CQ1499" s="216"/>
      <c r="CR1499" s="222"/>
      <c r="CS1499" s="198"/>
      <c r="CT1499" s="198"/>
      <c r="CU1499" s="198"/>
      <c r="CV1499" s="198"/>
      <c r="CW1499" s="222"/>
      <c r="CX1499" s="272"/>
      <c r="CY1499" s="272"/>
      <c r="CZ1499" s="272"/>
      <c r="DA1499" s="272"/>
      <c r="DB1499" s="272"/>
      <c r="DC1499" s="272"/>
      <c r="DD1499" s="230" t="str">
        <f t="shared" si="282"/>
        <v/>
      </c>
      <c r="DE1499" s="273">
        <f t="shared" si="283"/>
        <v>0</v>
      </c>
      <c r="DF1499" s="14">
        <f t="shared" si="284"/>
        <v>0</v>
      </c>
      <c r="DG1499" s="148" t="str">
        <f t="shared" si="285"/>
        <v/>
      </c>
      <c r="DH1499" s="148" t="str">
        <f t="shared" si="286"/>
        <v/>
      </c>
      <c r="DI1499" s="273" t="str">
        <f t="shared" si="287"/>
        <v/>
      </c>
      <c r="DJ1499" s="264" t="str">
        <f t="shared" si="288"/>
        <v/>
      </c>
      <c r="DK1499" s="195"/>
      <c r="DL1499" s="14" t="str">
        <f>IFERROR(#REF!-AP1499,"")</f>
        <v/>
      </c>
      <c r="DM1499" s="195"/>
      <c r="DN1499" s="274" t="str">
        <f>IFERROR(#REF!-M1499,"")</f>
        <v/>
      </c>
      <c r="DO1499" s="186" t="e">
        <f>IF(#REF!&gt;AQ1499,0,1)</f>
        <v>#REF!</v>
      </c>
      <c r="DP1499" s="186">
        <f t="shared" si="289"/>
        <v>1</v>
      </c>
      <c r="DQ1499" s="186">
        <f t="shared" si="290"/>
        <v>1</v>
      </c>
    </row>
    <row r="1500" spans="1:121" ht="20.25" hidden="1" customHeight="1" x14ac:dyDescent="0.2">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277"/>
        <v/>
      </c>
      <c r="AO1500" s="271" t="str">
        <f t="shared" si="278"/>
        <v/>
      </c>
      <c r="AP1500" s="218"/>
      <c r="AQ1500" s="219"/>
      <c r="AR1500" s="217" t="str">
        <f t="shared" si="279"/>
        <v/>
      </c>
      <c r="AS1500" s="217" t="str">
        <f t="shared" si="280"/>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217"/>
      <c r="CA1500" s="217"/>
      <c r="CB1500" s="217"/>
      <c r="CC1500" s="217"/>
      <c r="CD1500" s="217"/>
      <c r="CE1500" s="217"/>
      <c r="CF1500" s="186"/>
      <c r="CG1500" s="186" t="str">
        <f t="shared" si="281"/>
        <v/>
      </c>
      <c r="CH1500" s="101"/>
      <c r="CI1500" s="101"/>
      <c r="CJ1500" s="101"/>
      <c r="CK1500" s="101"/>
      <c r="CL1500" s="101"/>
      <c r="CM1500" s="101"/>
      <c r="CN1500" s="101"/>
      <c r="CO1500" s="101"/>
      <c r="CP1500" s="220" t="str">
        <f>IFERROR(ROUND((SUM(#REF!)),0),"")</f>
        <v/>
      </c>
      <c r="CQ1500" s="216"/>
      <c r="CR1500" s="222"/>
      <c r="CS1500" s="198"/>
      <c r="CT1500" s="198"/>
      <c r="CU1500" s="198"/>
      <c r="CV1500" s="198"/>
      <c r="CW1500" s="222"/>
      <c r="CX1500" s="272"/>
      <c r="CY1500" s="272"/>
      <c r="CZ1500" s="272"/>
      <c r="DA1500" s="272"/>
      <c r="DB1500" s="272"/>
      <c r="DC1500" s="272"/>
      <c r="DD1500" s="230" t="str">
        <f t="shared" si="282"/>
        <v/>
      </c>
      <c r="DE1500" s="273">
        <f t="shared" si="283"/>
        <v>0</v>
      </c>
      <c r="DF1500" s="14">
        <f t="shared" si="284"/>
        <v>0</v>
      </c>
      <c r="DG1500" s="148" t="str">
        <f t="shared" si="285"/>
        <v/>
      </c>
      <c r="DH1500" s="148" t="str">
        <f t="shared" si="286"/>
        <v/>
      </c>
      <c r="DI1500" s="273" t="str">
        <f t="shared" si="287"/>
        <v/>
      </c>
      <c r="DJ1500" s="264" t="str">
        <f t="shared" si="288"/>
        <v/>
      </c>
      <c r="DK1500" s="195"/>
      <c r="DL1500" s="14" t="str">
        <f>IFERROR(#REF!-AP1500,"")</f>
        <v/>
      </c>
      <c r="DM1500" s="195"/>
      <c r="DN1500" s="274" t="str">
        <f>IFERROR(#REF!-M1500,"")</f>
        <v/>
      </c>
      <c r="DO1500" s="186" t="e">
        <f>IF(#REF!&gt;AQ1500,0,1)</f>
        <v>#REF!</v>
      </c>
      <c r="DP1500" s="186">
        <f t="shared" si="289"/>
        <v>1</v>
      </c>
      <c r="DQ1500" s="186">
        <f t="shared" si="290"/>
        <v>1</v>
      </c>
    </row>
    <row r="1501" spans="1:121" ht="20.25" hidden="1" customHeight="1" x14ac:dyDescent="0.2">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277"/>
        <v/>
      </c>
      <c r="AO1501" s="271" t="str">
        <f t="shared" si="278"/>
        <v/>
      </c>
      <c r="AP1501" s="218"/>
      <c r="AQ1501" s="219"/>
      <c r="AR1501" s="217" t="str">
        <f t="shared" si="279"/>
        <v/>
      </c>
      <c r="AS1501" s="217" t="str">
        <f t="shared" si="280"/>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217"/>
      <c r="CA1501" s="217"/>
      <c r="CB1501" s="217"/>
      <c r="CC1501" s="217"/>
      <c r="CD1501" s="217"/>
      <c r="CE1501" s="217"/>
      <c r="CF1501" s="186"/>
      <c r="CG1501" s="186" t="str">
        <f t="shared" si="281"/>
        <v/>
      </c>
      <c r="CH1501" s="101"/>
      <c r="CI1501" s="101"/>
      <c r="CJ1501" s="101"/>
      <c r="CK1501" s="101"/>
      <c r="CL1501" s="101"/>
      <c r="CM1501" s="101"/>
      <c r="CN1501" s="101"/>
      <c r="CO1501" s="101"/>
      <c r="CP1501" s="220" t="str">
        <f>IFERROR(ROUND((SUM(#REF!)),0),"")</f>
        <v/>
      </c>
      <c r="CQ1501" s="216"/>
      <c r="CR1501" s="222"/>
      <c r="CS1501" s="198"/>
      <c r="CT1501" s="198"/>
      <c r="CU1501" s="198"/>
      <c r="CV1501" s="198"/>
      <c r="CW1501" s="222"/>
      <c r="CX1501" s="272"/>
      <c r="CY1501" s="272"/>
      <c r="CZ1501" s="272"/>
      <c r="DA1501" s="272"/>
      <c r="DB1501" s="272"/>
      <c r="DC1501" s="272"/>
      <c r="DD1501" s="230" t="str">
        <f t="shared" si="282"/>
        <v/>
      </c>
      <c r="DE1501" s="273">
        <f t="shared" si="283"/>
        <v>0</v>
      </c>
      <c r="DF1501" s="14">
        <f t="shared" si="284"/>
        <v>0</v>
      </c>
      <c r="DG1501" s="148" t="str">
        <f t="shared" si="285"/>
        <v/>
      </c>
      <c r="DH1501" s="148" t="str">
        <f t="shared" si="286"/>
        <v/>
      </c>
      <c r="DI1501" s="273" t="str">
        <f t="shared" si="287"/>
        <v/>
      </c>
      <c r="DJ1501" s="264" t="str">
        <f t="shared" si="288"/>
        <v/>
      </c>
      <c r="DK1501" s="195"/>
      <c r="DL1501" s="14" t="str">
        <f>IFERROR(#REF!-AP1501,"")</f>
        <v/>
      </c>
      <c r="DM1501" s="195"/>
      <c r="DN1501" s="274" t="str">
        <f>IFERROR(#REF!-M1501,"")</f>
        <v/>
      </c>
      <c r="DO1501" s="186" t="e">
        <f>IF(#REF!&gt;AQ1501,0,1)</f>
        <v>#REF!</v>
      </c>
      <c r="DP1501" s="186">
        <f t="shared" si="289"/>
        <v>1</v>
      </c>
      <c r="DQ1501" s="186">
        <f t="shared" si="290"/>
        <v>1</v>
      </c>
    </row>
    <row r="1502" spans="1:121" ht="20.25" hidden="1" customHeight="1" x14ac:dyDescent="0.2">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277"/>
        <v/>
      </c>
      <c r="AO1502" s="271" t="str">
        <f t="shared" si="278"/>
        <v/>
      </c>
      <c r="AP1502" s="218"/>
      <c r="AQ1502" s="219"/>
      <c r="AR1502" s="217" t="str">
        <f t="shared" si="279"/>
        <v/>
      </c>
      <c r="AS1502" s="217" t="str">
        <f t="shared" si="280"/>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217"/>
      <c r="CA1502" s="217"/>
      <c r="CB1502" s="217"/>
      <c r="CC1502" s="217"/>
      <c r="CD1502" s="217"/>
      <c r="CE1502" s="217"/>
      <c r="CF1502" s="186"/>
      <c r="CG1502" s="186" t="str">
        <f t="shared" si="281"/>
        <v/>
      </c>
      <c r="CH1502" s="101"/>
      <c r="CI1502" s="101"/>
      <c r="CJ1502" s="101"/>
      <c r="CK1502" s="101"/>
      <c r="CL1502" s="101"/>
      <c r="CM1502" s="101"/>
      <c r="CN1502" s="101"/>
      <c r="CO1502" s="101"/>
      <c r="CP1502" s="220" t="str">
        <f>IFERROR(ROUND((SUM(#REF!)),0),"")</f>
        <v/>
      </c>
      <c r="CQ1502" s="216"/>
      <c r="CR1502" s="222"/>
      <c r="CS1502" s="198"/>
      <c r="CT1502" s="198"/>
      <c r="CU1502" s="198"/>
      <c r="CV1502" s="198"/>
      <c r="CW1502" s="222"/>
      <c r="CX1502" s="272"/>
      <c r="CY1502" s="272"/>
      <c r="CZ1502" s="272"/>
      <c r="DA1502" s="272"/>
      <c r="DB1502" s="272"/>
      <c r="DC1502" s="272"/>
      <c r="DD1502" s="230" t="str">
        <f t="shared" si="282"/>
        <v/>
      </c>
      <c r="DE1502" s="273">
        <f t="shared" si="283"/>
        <v>0</v>
      </c>
      <c r="DF1502" s="14">
        <f t="shared" si="284"/>
        <v>0</v>
      </c>
      <c r="DG1502" s="148" t="str">
        <f t="shared" si="285"/>
        <v/>
      </c>
      <c r="DH1502" s="148" t="str">
        <f t="shared" si="286"/>
        <v/>
      </c>
      <c r="DI1502" s="273" t="str">
        <f t="shared" si="287"/>
        <v/>
      </c>
      <c r="DJ1502" s="264" t="str">
        <f t="shared" si="288"/>
        <v/>
      </c>
      <c r="DK1502" s="195"/>
      <c r="DL1502" s="14" t="str">
        <f>IFERROR(#REF!-AP1502,"")</f>
        <v/>
      </c>
      <c r="DM1502" s="195"/>
      <c r="DN1502" s="274" t="str">
        <f>IFERROR(#REF!-M1502,"")</f>
        <v/>
      </c>
      <c r="DO1502" s="186" t="e">
        <f>IF(#REF!&gt;AQ1502,0,1)</f>
        <v>#REF!</v>
      </c>
      <c r="DP1502" s="186">
        <f t="shared" si="289"/>
        <v>1</v>
      </c>
      <c r="DQ1502" s="186">
        <f t="shared" si="290"/>
        <v>1</v>
      </c>
    </row>
    <row r="1503" spans="1:121" ht="20.25" hidden="1" customHeight="1" x14ac:dyDescent="0.2">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277"/>
        <v/>
      </c>
      <c r="AO1503" s="271" t="str">
        <f t="shared" si="278"/>
        <v/>
      </c>
      <c r="AP1503" s="218"/>
      <c r="AQ1503" s="219"/>
      <c r="AR1503" s="217" t="str">
        <f t="shared" si="279"/>
        <v/>
      </c>
      <c r="AS1503" s="217" t="str">
        <f t="shared" si="280"/>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217"/>
      <c r="CA1503" s="217"/>
      <c r="CB1503" s="217"/>
      <c r="CC1503" s="217"/>
      <c r="CD1503" s="217"/>
      <c r="CE1503" s="217"/>
      <c r="CF1503" s="186"/>
      <c r="CG1503" s="186" t="str">
        <f t="shared" si="281"/>
        <v/>
      </c>
      <c r="CH1503" s="101"/>
      <c r="CI1503" s="101"/>
      <c r="CJ1503" s="101"/>
      <c r="CK1503" s="101"/>
      <c r="CL1503" s="101"/>
      <c r="CM1503" s="101"/>
      <c r="CN1503" s="101"/>
      <c r="CO1503" s="101"/>
      <c r="CP1503" s="220" t="str">
        <f>IFERROR(ROUND((SUM(#REF!)),0),"")</f>
        <v/>
      </c>
      <c r="CQ1503" s="216"/>
      <c r="CR1503" s="222"/>
      <c r="CS1503" s="198"/>
      <c r="CT1503" s="198"/>
      <c r="CU1503" s="198"/>
      <c r="CV1503" s="198"/>
      <c r="CW1503" s="222"/>
      <c r="CX1503" s="272"/>
      <c r="CY1503" s="272"/>
      <c r="CZ1503" s="272"/>
      <c r="DA1503" s="272"/>
      <c r="DB1503" s="272"/>
      <c r="DC1503" s="272"/>
      <c r="DD1503" s="230" t="str">
        <f t="shared" si="282"/>
        <v/>
      </c>
      <c r="DE1503" s="273">
        <f t="shared" si="283"/>
        <v>0</v>
      </c>
      <c r="DF1503" s="14">
        <f t="shared" si="284"/>
        <v>0</v>
      </c>
      <c r="DG1503" s="148" t="str">
        <f t="shared" si="285"/>
        <v/>
      </c>
      <c r="DH1503" s="148" t="str">
        <f t="shared" si="286"/>
        <v/>
      </c>
      <c r="DI1503" s="273" t="str">
        <f t="shared" si="287"/>
        <v/>
      </c>
      <c r="DJ1503" s="264" t="str">
        <f t="shared" si="288"/>
        <v/>
      </c>
      <c r="DK1503" s="195"/>
      <c r="DL1503" s="14" t="str">
        <f>IFERROR(#REF!-AP1503,"")</f>
        <v/>
      </c>
      <c r="DM1503" s="195"/>
      <c r="DN1503" s="274" t="str">
        <f>IFERROR(#REF!-M1503,"")</f>
        <v/>
      </c>
      <c r="DO1503" s="186" t="e">
        <f>IF(#REF!&gt;AQ1503,0,1)</f>
        <v>#REF!</v>
      </c>
      <c r="DP1503" s="186">
        <f t="shared" si="289"/>
        <v>1</v>
      </c>
      <c r="DQ1503" s="186">
        <f t="shared" si="290"/>
        <v>1</v>
      </c>
    </row>
    <row r="1504" spans="1:121" ht="20.25" hidden="1" customHeight="1" x14ac:dyDescent="0.2">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277"/>
        <v/>
      </c>
      <c r="AO1504" s="271" t="str">
        <f t="shared" si="278"/>
        <v/>
      </c>
      <c r="AP1504" s="218"/>
      <c r="AQ1504" s="219"/>
      <c r="AR1504" s="217" t="str">
        <f t="shared" si="279"/>
        <v/>
      </c>
      <c r="AS1504" s="217" t="str">
        <f t="shared" si="280"/>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217"/>
      <c r="CA1504" s="217"/>
      <c r="CB1504" s="217"/>
      <c r="CC1504" s="217"/>
      <c r="CD1504" s="217"/>
      <c r="CE1504" s="217"/>
      <c r="CF1504" s="186"/>
      <c r="CG1504" s="186" t="str">
        <f t="shared" si="281"/>
        <v/>
      </c>
      <c r="CH1504" s="101"/>
      <c r="CI1504" s="101"/>
      <c r="CJ1504" s="101"/>
      <c r="CK1504" s="101"/>
      <c r="CL1504" s="101"/>
      <c r="CM1504" s="101"/>
      <c r="CN1504" s="101"/>
      <c r="CO1504" s="101"/>
      <c r="CP1504" s="220" t="str">
        <f>IFERROR(ROUND((SUM(#REF!)),0),"")</f>
        <v/>
      </c>
      <c r="CQ1504" s="216"/>
      <c r="CR1504" s="222"/>
      <c r="CS1504" s="198"/>
      <c r="CT1504" s="198"/>
      <c r="CU1504" s="198"/>
      <c r="CV1504" s="198"/>
      <c r="CW1504" s="222"/>
      <c r="CX1504" s="272"/>
      <c r="CY1504" s="272"/>
      <c r="CZ1504" s="272"/>
      <c r="DA1504" s="272"/>
      <c r="DB1504" s="272"/>
      <c r="DC1504" s="272"/>
      <c r="DD1504" s="230" t="str">
        <f t="shared" si="282"/>
        <v/>
      </c>
      <c r="DE1504" s="273">
        <f t="shared" si="283"/>
        <v>0</v>
      </c>
      <c r="DF1504" s="14">
        <f t="shared" si="284"/>
        <v>0</v>
      </c>
      <c r="DG1504" s="148" t="str">
        <f t="shared" si="285"/>
        <v/>
      </c>
      <c r="DH1504" s="148" t="str">
        <f t="shared" si="286"/>
        <v/>
      </c>
      <c r="DI1504" s="273" t="str">
        <f t="shared" si="287"/>
        <v/>
      </c>
      <c r="DJ1504" s="264" t="str">
        <f t="shared" si="288"/>
        <v/>
      </c>
      <c r="DK1504" s="195"/>
      <c r="DL1504" s="14" t="str">
        <f>IFERROR(#REF!-AP1504,"")</f>
        <v/>
      </c>
      <c r="DM1504" s="195"/>
      <c r="DN1504" s="274" t="str">
        <f>IFERROR(#REF!-M1504,"")</f>
        <v/>
      </c>
      <c r="DO1504" s="186" t="e">
        <f>IF(#REF!&gt;AQ1504,0,1)</f>
        <v>#REF!</v>
      </c>
      <c r="DP1504" s="186">
        <f t="shared" si="289"/>
        <v>1</v>
      </c>
      <c r="DQ1504" s="186">
        <f t="shared" si="290"/>
        <v>1</v>
      </c>
    </row>
    <row r="1505" spans="1:121" ht="20.25" hidden="1" customHeight="1" x14ac:dyDescent="0.2">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277"/>
        <v/>
      </c>
      <c r="AO1505" s="271" t="str">
        <f t="shared" si="278"/>
        <v/>
      </c>
      <c r="AP1505" s="218"/>
      <c r="AQ1505" s="219"/>
      <c r="AR1505" s="217" t="str">
        <f t="shared" si="279"/>
        <v/>
      </c>
      <c r="AS1505" s="217" t="str">
        <f t="shared" si="280"/>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217"/>
      <c r="CA1505" s="217"/>
      <c r="CB1505" s="217"/>
      <c r="CC1505" s="217"/>
      <c r="CD1505" s="217"/>
      <c r="CE1505" s="217"/>
      <c r="CF1505" s="186"/>
      <c r="CG1505" s="186" t="str">
        <f t="shared" si="281"/>
        <v/>
      </c>
      <c r="CH1505" s="101"/>
      <c r="CI1505" s="101"/>
      <c r="CJ1505" s="101"/>
      <c r="CK1505" s="101"/>
      <c r="CL1505" s="101"/>
      <c r="CM1505" s="101"/>
      <c r="CN1505" s="101"/>
      <c r="CO1505" s="101"/>
      <c r="CP1505" s="220" t="str">
        <f>IFERROR(ROUND((SUM(#REF!)),0),"")</f>
        <v/>
      </c>
      <c r="CQ1505" s="216"/>
      <c r="CR1505" s="222"/>
      <c r="CS1505" s="198"/>
      <c r="CT1505" s="198"/>
      <c r="CU1505" s="198"/>
      <c r="CV1505" s="198"/>
      <c r="CW1505" s="222"/>
      <c r="CX1505" s="272"/>
      <c r="CY1505" s="272"/>
      <c r="CZ1505" s="272"/>
      <c r="DA1505" s="272"/>
      <c r="DB1505" s="272"/>
      <c r="DC1505" s="272"/>
      <c r="DD1505" s="230" t="str">
        <f t="shared" si="282"/>
        <v/>
      </c>
      <c r="DE1505" s="273">
        <f t="shared" si="283"/>
        <v>0</v>
      </c>
      <c r="DF1505" s="14">
        <f t="shared" si="284"/>
        <v>0</v>
      </c>
      <c r="DG1505" s="148" t="str">
        <f t="shared" si="285"/>
        <v/>
      </c>
      <c r="DH1505" s="148" t="str">
        <f t="shared" si="286"/>
        <v/>
      </c>
      <c r="DI1505" s="273" t="str">
        <f t="shared" si="287"/>
        <v/>
      </c>
      <c r="DJ1505" s="264" t="str">
        <f t="shared" si="288"/>
        <v/>
      </c>
      <c r="DK1505" s="195"/>
      <c r="DL1505" s="14" t="str">
        <f>IFERROR(#REF!-AP1505,"")</f>
        <v/>
      </c>
      <c r="DM1505" s="195"/>
      <c r="DN1505" s="274" t="str">
        <f>IFERROR(#REF!-M1505,"")</f>
        <v/>
      </c>
      <c r="DO1505" s="186" t="e">
        <f>IF(#REF!&gt;AQ1505,0,1)</f>
        <v>#REF!</v>
      </c>
      <c r="DP1505" s="186">
        <f t="shared" si="289"/>
        <v>1</v>
      </c>
      <c r="DQ1505" s="186">
        <f t="shared" si="290"/>
        <v>1</v>
      </c>
    </row>
    <row r="1506" spans="1:121" ht="20.25" hidden="1" customHeight="1" x14ac:dyDescent="0.2">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277"/>
        <v/>
      </c>
      <c r="AO1506" s="271" t="str">
        <f t="shared" si="278"/>
        <v/>
      </c>
      <c r="AP1506" s="218"/>
      <c r="AQ1506" s="219"/>
      <c r="AR1506" s="217" t="str">
        <f t="shared" si="279"/>
        <v/>
      </c>
      <c r="AS1506" s="217" t="str">
        <f t="shared" si="280"/>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217"/>
      <c r="CA1506" s="217"/>
      <c r="CB1506" s="217"/>
      <c r="CC1506" s="217"/>
      <c r="CD1506" s="217"/>
      <c r="CE1506" s="217"/>
      <c r="CF1506" s="186"/>
      <c r="CG1506" s="186" t="str">
        <f t="shared" si="281"/>
        <v/>
      </c>
      <c r="CH1506" s="101"/>
      <c r="CI1506" s="101"/>
      <c r="CJ1506" s="101"/>
      <c r="CK1506" s="101"/>
      <c r="CL1506" s="101"/>
      <c r="CM1506" s="101"/>
      <c r="CN1506" s="101"/>
      <c r="CO1506" s="101"/>
      <c r="CP1506" s="220" t="str">
        <f>IFERROR(ROUND((SUM(#REF!)),0),"")</f>
        <v/>
      </c>
      <c r="CQ1506" s="216"/>
      <c r="CR1506" s="222"/>
      <c r="CS1506" s="198"/>
      <c r="CT1506" s="198"/>
      <c r="CU1506" s="198"/>
      <c r="CV1506" s="198"/>
      <c r="CW1506" s="222"/>
      <c r="CX1506" s="272"/>
      <c r="CY1506" s="272"/>
      <c r="CZ1506" s="272"/>
      <c r="DA1506" s="272"/>
      <c r="DB1506" s="272"/>
      <c r="DC1506" s="272"/>
      <c r="DD1506" s="230" t="str">
        <f t="shared" si="282"/>
        <v/>
      </c>
      <c r="DE1506" s="273">
        <f t="shared" si="283"/>
        <v>0</v>
      </c>
      <c r="DF1506" s="14">
        <f t="shared" si="284"/>
        <v>0</v>
      </c>
      <c r="DG1506" s="148" t="str">
        <f t="shared" si="285"/>
        <v/>
      </c>
      <c r="DH1506" s="148" t="str">
        <f t="shared" si="286"/>
        <v/>
      </c>
      <c r="DI1506" s="273" t="str">
        <f t="shared" si="287"/>
        <v/>
      </c>
      <c r="DJ1506" s="264" t="str">
        <f t="shared" si="288"/>
        <v/>
      </c>
      <c r="DK1506" s="195"/>
      <c r="DL1506" s="14" t="str">
        <f>IFERROR(#REF!-AP1506,"")</f>
        <v/>
      </c>
      <c r="DM1506" s="195"/>
      <c r="DN1506" s="274" t="str">
        <f>IFERROR(#REF!-M1506,"")</f>
        <v/>
      </c>
      <c r="DO1506" s="186" t="e">
        <f>IF(#REF!&gt;AQ1506,0,1)</f>
        <v>#REF!</v>
      </c>
      <c r="DP1506" s="186">
        <f t="shared" si="289"/>
        <v>1</v>
      </c>
      <c r="DQ1506" s="186">
        <f t="shared" si="290"/>
        <v>1</v>
      </c>
    </row>
    <row r="1507" spans="1:121" ht="20.25" hidden="1" customHeight="1" x14ac:dyDescent="0.2">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277"/>
        <v/>
      </c>
      <c r="AO1507" s="271" t="str">
        <f t="shared" si="278"/>
        <v/>
      </c>
      <c r="AP1507" s="218"/>
      <c r="AQ1507" s="219"/>
      <c r="AR1507" s="217" t="str">
        <f t="shared" si="279"/>
        <v/>
      </c>
      <c r="AS1507" s="217" t="str">
        <f t="shared" si="280"/>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217"/>
      <c r="CA1507" s="217"/>
      <c r="CB1507" s="217"/>
      <c r="CC1507" s="217"/>
      <c r="CD1507" s="217"/>
      <c r="CE1507" s="217"/>
      <c r="CF1507" s="186"/>
      <c r="CG1507" s="186" t="str">
        <f t="shared" si="281"/>
        <v/>
      </c>
      <c r="CH1507" s="101"/>
      <c r="CI1507" s="101"/>
      <c r="CJ1507" s="101"/>
      <c r="CK1507" s="101"/>
      <c r="CL1507" s="101"/>
      <c r="CM1507" s="101"/>
      <c r="CN1507" s="101"/>
      <c r="CO1507" s="101"/>
      <c r="CP1507" s="220" t="str">
        <f>IFERROR(ROUND((SUM(#REF!)),0),"")</f>
        <v/>
      </c>
      <c r="CQ1507" s="216"/>
      <c r="CR1507" s="222"/>
      <c r="CS1507" s="198"/>
      <c r="CT1507" s="198"/>
      <c r="CU1507" s="198"/>
      <c r="CV1507" s="198"/>
      <c r="CW1507" s="222"/>
      <c r="CX1507" s="272"/>
      <c r="CY1507" s="272"/>
      <c r="CZ1507" s="272"/>
      <c r="DA1507" s="272"/>
      <c r="DB1507" s="272"/>
      <c r="DC1507" s="272"/>
      <c r="DD1507" s="230" t="str">
        <f t="shared" si="282"/>
        <v/>
      </c>
      <c r="DE1507" s="273">
        <f t="shared" si="283"/>
        <v>0</v>
      </c>
      <c r="DF1507" s="14">
        <f t="shared" si="284"/>
        <v>0</v>
      </c>
      <c r="DG1507" s="148" t="str">
        <f t="shared" si="285"/>
        <v/>
      </c>
      <c r="DH1507" s="148" t="str">
        <f t="shared" si="286"/>
        <v/>
      </c>
      <c r="DI1507" s="273" t="str">
        <f t="shared" si="287"/>
        <v/>
      </c>
      <c r="DJ1507" s="264" t="str">
        <f t="shared" si="288"/>
        <v/>
      </c>
      <c r="DK1507" s="195"/>
      <c r="DL1507" s="14" t="str">
        <f>IFERROR(#REF!-AP1507,"")</f>
        <v/>
      </c>
      <c r="DM1507" s="195"/>
      <c r="DN1507" s="274" t="str">
        <f>IFERROR(#REF!-M1507,"")</f>
        <v/>
      </c>
      <c r="DO1507" s="186" t="e">
        <f>IF(#REF!&gt;AQ1507,0,1)</f>
        <v>#REF!</v>
      </c>
      <c r="DP1507" s="186">
        <f t="shared" si="289"/>
        <v>1</v>
      </c>
      <c r="DQ1507" s="186">
        <f t="shared" si="290"/>
        <v>1</v>
      </c>
    </row>
    <row r="1508" spans="1:121" ht="20.25" hidden="1" customHeight="1" x14ac:dyDescent="0.2">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277"/>
        <v/>
      </c>
      <c r="AO1508" s="271" t="str">
        <f t="shared" si="278"/>
        <v/>
      </c>
      <c r="AP1508" s="218"/>
      <c r="AQ1508" s="219"/>
      <c r="AR1508" s="217" t="str">
        <f t="shared" si="279"/>
        <v/>
      </c>
      <c r="AS1508" s="217" t="str">
        <f t="shared" si="280"/>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217"/>
      <c r="CA1508" s="217"/>
      <c r="CB1508" s="217"/>
      <c r="CC1508" s="217"/>
      <c r="CD1508" s="217"/>
      <c r="CE1508" s="217"/>
      <c r="CF1508" s="186"/>
      <c r="CG1508" s="186" t="str">
        <f t="shared" si="281"/>
        <v/>
      </c>
      <c r="CH1508" s="101"/>
      <c r="CI1508" s="101"/>
      <c r="CJ1508" s="101"/>
      <c r="CK1508" s="101"/>
      <c r="CL1508" s="101"/>
      <c r="CM1508" s="101"/>
      <c r="CN1508" s="101"/>
      <c r="CO1508" s="101"/>
      <c r="CP1508" s="220" t="str">
        <f>IFERROR(ROUND((SUM(#REF!)),0),"")</f>
        <v/>
      </c>
      <c r="CQ1508" s="216"/>
      <c r="CR1508" s="222"/>
      <c r="CS1508" s="198"/>
      <c r="CT1508" s="198"/>
      <c r="CU1508" s="198"/>
      <c r="CV1508" s="198"/>
      <c r="CW1508" s="222"/>
      <c r="CX1508" s="272"/>
      <c r="CY1508" s="272"/>
      <c r="CZ1508" s="272"/>
      <c r="DA1508" s="272"/>
      <c r="DB1508" s="272"/>
      <c r="DC1508" s="272"/>
      <c r="DD1508" s="230" t="str">
        <f t="shared" si="282"/>
        <v/>
      </c>
      <c r="DE1508" s="273">
        <f t="shared" si="283"/>
        <v>0</v>
      </c>
      <c r="DF1508" s="14">
        <f t="shared" si="284"/>
        <v>0</v>
      </c>
      <c r="DG1508" s="148" t="str">
        <f t="shared" si="285"/>
        <v/>
      </c>
      <c r="DH1508" s="148" t="str">
        <f t="shared" si="286"/>
        <v/>
      </c>
      <c r="DI1508" s="273" t="str">
        <f t="shared" si="287"/>
        <v/>
      </c>
      <c r="DJ1508" s="264" t="str">
        <f t="shared" si="288"/>
        <v/>
      </c>
      <c r="DK1508" s="195"/>
      <c r="DL1508" s="14" t="str">
        <f>IFERROR(#REF!-AP1508,"")</f>
        <v/>
      </c>
      <c r="DM1508" s="195"/>
      <c r="DN1508" s="274" t="str">
        <f>IFERROR(#REF!-M1508,"")</f>
        <v/>
      </c>
      <c r="DO1508" s="186" t="e">
        <f>IF(#REF!&gt;AQ1508,0,1)</f>
        <v>#REF!</v>
      </c>
      <c r="DP1508" s="186">
        <f t="shared" si="289"/>
        <v>1</v>
      </c>
      <c r="DQ1508" s="186">
        <f t="shared" si="290"/>
        <v>1</v>
      </c>
    </row>
    <row r="1509" spans="1:121" ht="20.25" hidden="1" customHeight="1" x14ac:dyDescent="0.2">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277"/>
        <v/>
      </c>
      <c r="AO1509" s="271" t="str">
        <f t="shared" si="278"/>
        <v/>
      </c>
      <c r="AP1509" s="218"/>
      <c r="AQ1509" s="219"/>
      <c r="AR1509" s="217" t="str">
        <f t="shared" si="279"/>
        <v/>
      </c>
      <c r="AS1509" s="217" t="str">
        <f t="shared" si="280"/>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217"/>
      <c r="CA1509" s="217"/>
      <c r="CB1509" s="217"/>
      <c r="CC1509" s="217"/>
      <c r="CD1509" s="217"/>
      <c r="CE1509" s="217"/>
      <c r="CF1509" s="186"/>
      <c r="CG1509" s="186" t="str">
        <f t="shared" si="281"/>
        <v/>
      </c>
      <c r="CH1509" s="101"/>
      <c r="CI1509" s="101"/>
      <c r="CJ1509" s="101"/>
      <c r="CK1509" s="101"/>
      <c r="CL1509" s="101"/>
      <c r="CM1509" s="101"/>
      <c r="CN1509" s="101"/>
      <c r="CO1509" s="101"/>
      <c r="CP1509" s="220" t="str">
        <f>IFERROR(ROUND((SUM(#REF!)),0),"")</f>
        <v/>
      </c>
      <c r="CQ1509" s="216"/>
      <c r="CR1509" s="222"/>
      <c r="CS1509" s="198"/>
      <c r="CT1509" s="198"/>
      <c r="CU1509" s="198"/>
      <c r="CV1509" s="198"/>
      <c r="CW1509" s="222"/>
      <c r="CX1509" s="272"/>
      <c r="CY1509" s="272"/>
      <c r="CZ1509" s="272"/>
      <c r="DA1509" s="272"/>
      <c r="DB1509" s="272"/>
      <c r="DC1509" s="272"/>
      <c r="DD1509" s="230" t="str">
        <f t="shared" si="282"/>
        <v/>
      </c>
      <c r="DE1509" s="273">
        <f t="shared" si="283"/>
        <v>0</v>
      </c>
      <c r="DF1509" s="14">
        <f t="shared" si="284"/>
        <v>0</v>
      </c>
      <c r="DG1509" s="148" t="str">
        <f t="shared" si="285"/>
        <v/>
      </c>
      <c r="DH1509" s="148" t="str">
        <f t="shared" si="286"/>
        <v/>
      </c>
      <c r="DI1509" s="273" t="str">
        <f t="shared" si="287"/>
        <v/>
      </c>
      <c r="DJ1509" s="264" t="str">
        <f t="shared" si="288"/>
        <v/>
      </c>
      <c r="DK1509" s="195"/>
      <c r="DL1509" s="14" t="str">
        <f>IFERROR(#REF!-AP1509,"")</f>
        <v/>
      </c>
      <c r="DM1509" s="195"/>
      <c r="DN1509" s="274" t="str">
        <f>IFERROR(#REF!-M1509,"")</f>
        <v/>
      </c>
      <c r="DO1509" s="186" t="e">
        <f>IF(#REF!&gt;AQ1509,0,1)</f>
        <v>#REF!</v>
      </c>
      <c r="DP1509" s="186">
        <f t="shared" si="289"/>
        <v>1</v>
      </c>
      <c r="DQ1509" s="186">
        <f t="shared" si="290"/>
        <v>1</v>
      </c>
    </row>
    <row r="1510" spans="1:121" ht="20.25" hidden="1" customHeight="1" x14ac:dyDescent="0.2">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277"/>
        <v/>
      </c>
      <c r="AO1510" s="271" t="str">
        <f t="shared" si="278"/>
        <v/>
      </c>
      <c r="AP1510" s="218"/>
      <c r="AQ1510" s="219"/>
      <c r="AR1510" s="217" t="str">
        <f t="shared" si="279"/>
        <v/>
      </c>
      <c r="AS1510" s="217" t="str">
        <f t="shared" si="280"/>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217"/>
      <c r="CA1510" s="217"/>
      <c r="CB1510" s="217"/>
      <c r="CC1510" s="217"/>
      <c r="CD1510" s="217"/>
      <c r="CE1510" s="217"/>
      <c r="CF1510" s="186"/>
      <c r="CG1510" s="186" t="str">
        <f t="shared" si="281"/>
        <v/>
      </c>
      <c r="CH1510" s="101"/>
      <c r="CI1510" s="101"/>
      <c r="CJ1510" s="101"/>
      <c r="CK1510" s="101"/>
      <c r="CL1510" s="101"/>
      <c r="CM1510" s="101"/>
      <c r="CN1510" s="101"/>
      <c r="CO1510" s="101"/>
      <c r="CP1510" s="220" t="str">
        <f>IFERROR(ROUND((SUM(#REF!)),0),"")</f>
        <v/>
      </c>
      <c r="CQ1510" s="216"/>
      <c r="CR1510" s="222"/>
      <c r="CS1510" s="198"/>
      <c r="CT1510" s="198"/>
      <c r="CU1510" s="198"/>
      <c r="CV1510" s="198"/>
      <c r="CW1510" s="222"/>
      <c r="CX1510" s="272"/>
      <c r="CY1510" s="272"/>
      <c r="CZ1510" s="272"/>
      <c r="DA1510" s="272"/>
      <c r="DB1510" s="272"/>
      <c r="DC1510" s="272"/>
      <c r="DD1510" s="230" t="str">
        <f t="shared" si="282"/>
        <v/>
      </c>
      <c r="DE1510" s="273">
        <f t="shared" si="283"/>
        <v>0</v>
      </c>
      <c r="DF1510" s="14">
        <f t="shared" si="284"/>
        <v>0</v>
      </c>
      <c r="DG1510" s="148" t="str">
        <f t="shared" si="285"/>
        <v/>
      </c>
      <c r="DH1510" s="148" t="str">
        <f t="shared" si="286"/>
        <v/>
      </c>
      <c r="DI1510" s="273" t="str">
        <f t="shared" si="287"/>
        <v/>
      </c>
      <c r="DJ1510" s="264" t="str">
        <f t="shared" si="288"/>
        <v/>
      </c>
      <c r="DK1510" s="195"/>
      <c r="DL1510" s="14" t="str">
        <f>IFERROR(#REF!-AP1510,"")</f>
        <v/>
      </c>
      <c r="DM1510" s="195"/>
      <c r="DN1510" s="274" t="str">
        <f>IFERROR(#REF!-M1510,"")</f>
        <v/>
      </c>
      <c r="DO1510" s="186" t="e">
        <f>IF(#REF!&gt;AQ1510,0,1)</f>
        <v>#REF!</v>
      </c>
      <c r="DP1510" s="186">
        <f t="shared" si="289"/>
        <v>1</v>
      </c>
      <c r="DQ1510" s="186">
        <f t="shared" si="290"/>
        <v>1</v>
      </c>
    </row>
    <row r="1511" spans="1:121" ht="20.25" hidden="1" customHeight="1" x14ac:dyDescent="0.2">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277"/>
        <v/>
      </c>
      <c r="AO1511" s="271" t="str">
        <f t="shared" si="278"/>
        <v/>
      </c>
      <c r="AP1511" s="218"/>
      <c r="AQ1511" s="219"/>
      <c r="AR1511" s="217" t="str">
        <f t="shared" si="279"/>
        <v/>
      </c>
      <c r="AS1511" s="217" t="str">
        <f t="shared" si="280"/>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217"/>
      <c r="CA1511" s="217"/>
      <c r="CB1511" s="217"/>
      <c r="CC1511" s="217"/>
      <c r="CD1511" s="217"/>
      <c r="CE1511" s="217"/>
      <c r="CF1511" s="186"/>
      <c r="CG1511" s="186" t="str">
        <f t="shared" si="281"/>
        <v/>
      </c>
      <c r="CH1511" s="101"/>
      <c r="CI1511" s="101"/>
      <c r="CJ1511" s="101"/>
      <c r="CK1511" s="101"/>
      <c r="CL1511" s="101"/>
      <c r="CM1511" s="101"/>
      <c r="CN1511" s="101"/>
      <c r="CO1511" s="101"/>
      <c r="CP1511" s="220" t="str">
        <f>IFERROR(ROUND((SUM(#REF!)),0),"")</f>
        <v/>
      </c>
      <c r="CQ1511" s="216"/>
      <c r="CR1511" s="222"/>
      <c r="CS1511" s="198"/>
      <c r="CT1511" s="198"/>
      <c r="CU1511" s="198"/>
      <c r="CV1511" s="198"/>
      <c r="CW1511" s="222"/>
      <c r="CX1511" s="272"/>
      <c r="CY1511" s="272"/>
      <c r="CZ1511" s="272"/>
      <c r="DA1511" s="272"/>
      <c r="DB1511" s="272"/>
      <c r="DC1511" s="272"/>
      <c r="DD1511" s="230" t="str">
        <f t="shared" si="282"/>
        <v/>
      </c>
      <c r="DE1511" s="273">
        <f t="shared" si="283"/>
        <v>0</v>
      </c>
      <c r="DF1511" s="14">
        <f t="shared" si="284"/>
        <v>0</v>
      </c>
      <c r="DG1511" s="148" t="str">
        <f t="shared" si="285"/>
        <v/>
      </c>
      <c r="DH1511" s="148" t="str">
        <f t="shared" si="286"/>
        <v/>
      </c>
      <c r="DI1511" s="273" t="str">
        <f t="shared" si="287"/>
        <v/>
      </c>
      <c r="DJ1511" s="264" t="str">
        <f t="shared" si="288"/>
        <v/>
      </c>
      <c r="DK1511" s="195"/>
      <c r="DL1511" s="14" t="str">
        <f>IFERROR(#REF!-AP1511,"")</f>
        <v/>
      </c>
      <c r="DM1511" s="195"/>
      <c r="DN1511" s="274" t="str">
        <f>IFERROR(#REF!-M1511,"")</f>
        <v/>
      </c>
      <c r="DO1511" s="186" t="e">
        <f>IF(#REF!&gt;AQ1511,0,1)</f>
        <v>#REF!</v>
      </c>
      <c r="DP1511" s="186">
        <f t="shared" si="289"/>
        <v>1</v>
      </c>
      <c r="DQ1511" s="186">
        <f t="shared" si="290"/>
        <v>1</v>
      </c>
    </row>
    <row r="1512" spans="1:121" ht="20.25" hidden="1" customHeight="1" x14ac:dyDescent="0.2">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277"/>
        <v/>
      </c>
      <c r="AO1512" s="271" t="str">
        <f t="shared" si="278"/>
        <v/>
      </c>
      <c r="AP1512" s="218"/>
      <c r="AQ1512" s="219"/>
      <c r="AR1512" s="217" t="str">
        <f t="shared" si="279"/>
        <v/>
      </c>
      <c r="AS1512" s="217" t="str">
        <f t="shared" si="280"/>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217"/>
      <c r="CA1512" s="217"/>
      <c r="CB1512" s="217"/>
      <c r="CC1512" s="217"/>
      <c r="CD1512" s="217"/>
      <c r="CE1512" s="217"/>
      <c r="CF1512" s="186"/>
      <c r="CG1512" s="186" t="str">
        <f t="shared" si="281"/>
        <v/>
      </c>
      <c r="CH1512" s="101"/>
      <c r="CI1512" s="101"/>
      <c r="CJ1512" s="101"/>
      <c r="CK1512" s="101"/>
      <c r="CL1512" s="101"/>
      <c r="CM1512" s="101"/>
      <c r="CN1512" s="101"/>
      <c r="CO1512" s="101"/>
      <c r="CP1512" s="220" t="str">
        <f>IFERROR(ROUND((SUM(#REF!)),0),"")</f>
        <v/>
      </c>
      <c r="CQ1512" s="216"/>
      <c r="CR1512" s="222"/>
      <c r="CS1512" s="198"/>
      <c r="CT1512" s="198"/>
      <c r="CU1512" s="198"/>
      <c r="CV1512" s="198"/>
      <c r="CW1512" s="222"/>
      <c r="CX1512" s="272"/>
      <c r="CY1512" s="272"/>
      <c r="CZ1512" s="272"/>
      <c r="DA1512" s="272"/>
      <c r="DB1512" s="272"/>
      <c r="DC1512" s="272"/>
      <c r="DD1512" s="230" t="str">
        <f t="shared" si="282"/>
        <v/>
      </c>
      <c r="DE1512" s="273">
        <f t="shared" si="283"/>
        <v>0</v>
      </c>
      <c r="DF1512" s="14">
        <f t="shared" si="284"/>
        <v>0</v>
      </c>
      <c r="DG1512" s="148" t="str">
        <f t="shared" si="285"/>
        <v/>
      </c>
      <c r="DH1512" s="148" t="str">
        <f t="shared" si="286"/>
        <v/>
      </c>
      <c r="DI1512" s="273" t="str">
        <f t="shared" si="287"/>
        <v/>
      </c>
      <c r="DJ1512" s="264" t="str">
        <f t="shared" si="288"/>
        <v/>
      </c>
      <c r="DK1512" s="195"/>
      <c r="DL1512" s="14" t="str">
        <f>IFERROR(#REF!-AP1512,"")</f>
        <v/>
      </c>
      <c r="DM1512" s="195"/>
      <c r="DN1512" s="274" t="str">
        <f>IFERROR(#REF!-M1512,"")</f>
        <v/>
      </c>
      <c r="DO1512" s="186" t="e">
        <f>IF(#REF!&gt;AQ1512,0,1)</f>
        <v>#REF!</v>
      </c>
      <c r="DP1512" s="186">
        <f t="shared" si="289"/>
        <v>1</v>
      </c>
      <c r="DQ1512" s="186">
        <f t="shared" si="290"/>
        <v>1</v>
      </c>
    </row>
    <row r="1513" spans="1:121" ht="20.25" hidden="1" customHeight="1" x14ac:dyDescent="0.2">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277"/>
        <v/>
      </c>
      <c r="AO1513" s="271" t="str">
        <f t="shared" si="278"/>
        <v/>
      </c>
      <c r="AP1513" s="218"/>
      <c r="AQ1513" s="219"/>
      <c r="AR1513" s="217" t="str">
        <f t="shared" si="279"/>
        <v/>
      </c>
      <c r="AS1513" s="217" t="str">
        <f t="shared" si="280"/>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217"/>
      <c r="CA1513" s="217"/>
      <c r="CB1513" s="217"/>
      <c r="CC1513" s="217"/>
      <c r="CD1513" s="217"/>
      <c r="CE1513" s="217"/>
      <c r="CF1513" s="186"/>
      <c r="CG1513" s="186" t="str">
        <f t="shared" si="281"/>
        <v/>
      </c>
      <c r="CH1513" s="101"/>
      <c r="CI1513" s="101"/>
      <c r="CJ1513" s="101"/>
      <c r="CK1513" s="101"/>
      <c r="CL1513" s="101"/>
      <c r="CM1513" s="101"/>
      <c r="CN1513" s="101"/>
      <c r="CO1513" s="101"/>
      <c r="CP1513" s="220" t="str">
        <f>IFERROR(ROUND((SUM(#REF!)),0),"")</f>
        <v/>
      </c>
      <c r="CQ1513" s="216"/>
      <c r="CR1513" s="222"/>
      <c r="CS1513" s="198"/>
      <c r="CT1513" s="198"/>
      <c r="CU1513" s="198"/>
      <c r="CV1513" s="198"/>
      <c r="CW1513" s="222"/>
      <c r="CX1513" s="272"/>
      <c r="CY1513" s="272"/>
      <c r="CZ1513" s="272"/>
      <c r="DA1513" s="272"/>
      <c r="DB1513" s="272"/>
      <c r="DC1513" s="272"/>
      <c r="DD1513" s="230" t="str">
        <f t="shared" si="282"/>
        <v/>
      </c>
      <c r="DE1513" s="273">
        <f t="shared" si="283"/>
        <v>0</v>
      </c>
      <c r="DF1513" s="14">
        <f t="shared" si="284"/>
        <v>0</v>
      </c>
      <c r="DG1513" s="148" t="str">
        <f t="shared" si="285"/>
        <v/>
      </c>
      <c r="DH1513" s="148" t="str">
        <f t="shared" si="286"/>
        <v/>
      </c>
      <c r="DI1513" s="273" t="str">
        <f t="shared" si="287"/>
        <v/>
      </c>
      <c r="DJ1513" s="264" t="str">
        <f t="shared" si="288"/>
        <v/>
      </c>
      <c r="DK1513" s="195"/>
      <c r="DL1513" s="14" t="str">
        <f>IFERROR(#REF!-AP1513,"")</f>
        <v/>
      </c>
      <c r="DM1513" s="195"/>
      <c r="DN1513" s="274" t="str">
        <f>IFERROR(#REF!-M1513,"")</f>
        <v/>
      </c>
      <c r="DO1513" s="186" t="e">
        <f>IF(#REF!&gt;AQ1513,0,1)</f>
        <v>#REF!</v>
      </c>
      <c r="DP1513" s="186">
        <f t="shared" si="289"/>
        <v>1</v>
      </c>
      <c r="DQ1513" s="186">
        <f t="shared" si="290"/>
        <v>1</v>
      </c>
    </row>
    <row r="1514" spans="1:121" ht="20.25" hidden="1" customHeight="1" x14ac:dyDescent="0.2">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277"/>
        <v/>
      </c>
      <c r="AO1514" s="271" t="str">
        <f t="shared" si="278"/>
        <v/>
      </c>
      <c r="AP1514" s="218"/>
      <c r="AQ1514" s="219"/>
      <c r="AR1514" s="217" t="str">
        <f t="shared" si="279"/>
        <v/>
      </c>
      <c r="AS1514" s="217" t="str">
        <f t="shared" si="280"/>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217"/>
      <c r="CA1514" s="217"/>
      <c r="CB1514" s="217"/>
      <c r="CC1514" s="217"/>
      <c r="CD1514" s="217"/>
      <c r="CE1514" s="217"/>
      <c r="CF1514" s="186"/>
      <c r="CG1514" s="186" t="str">
        <f t="shared" si="281"/>
        <v/>
      </c>
      <c r="CH1514" s="101"/>
      <c r="CI1514" s="101"/>
      <c r="CJ1514" s="101"/>
      <c r="CK1514" s="101"/>
      <c r="CL1514" s="101"/>
      <c r="CM1514" s="101"/>
      <c r="CN1514" s="101"/>
      <c r="CO1514" s="101"/>
      <c r="CP1514" s="220" t="str">
        <f>IFERROR(ROUND((SUM(#REF!)),0),"")</f>
        <v/>
      </c>
      <c r="CQ1514" s="216"/>
      <c r="CR1514" s="222"/>
      <c r="CS1514" s="198"/>
      <c r="CT1514" s="198"/>
      <c r="CU1514" s="198"/>
      <c r="CV1514" s="198"/>
      <c r="CW1514" s="222"/>
      <c r="CX1514" s="272"/>
      <c r="CY1514" s="272"/>
      <c r="CZ1514" s="272"/>
      <c r="DA1514" s="272"/>
      <c r="DB1514" s="272"/>
      <c r="DC1514" s="272"/>
      <c r="DD1514" s="230" t="str">
        <f t="shared" si="282"/>
        <v/>
      </c>
      <c r="DE1514" s="273">
        <f t="shared" si="283"/>
        <v>0</v>
      </c>
      <c r="DF1514" s="14">
        <f t="shared" si="284"/>
        <v>0</v>
      </c>
      <c r="DG1514" s="148" t="str">
        <f t="shared" si="285"/>
        <v/>
      </c>
      <c r="DH1514" s="148" t="str">
        <f t="shared" si="286"/>
        <v/>
      </c>
      <c r="DI1514" s="273" t="str">
        <f t="shared" si="287"/>
        <v/>
      </c>
      <c r="DJ1514" s="264" t="str">
        <f t="shared" si="288"/>
        <v/>
      </c>
      <c r="DK1514" s="195"/>
      <c r="DL1514" s="14" t="str">
        <f>IFERROR(#REF!-AP1514,"")</f>
        <v/>
      </c>
      <c r="DM1514" s="195"/>
      <c r="DN1514" s="274" t="str">
        <f>IFERROR(#REF!-M1514,"")</f>
        <v/>
      </c>
      <c r="DO1514" s="186" t="e">
        <f>IF(#REF!&gt;AQ1514,0,1)</f>
        <v>#REF!</v>
      </c>
      <c r="DP1514" s="186">
        <f t="shared" si="289"/>
        <v>1</v>
      </c>
      <c r="DQ1514" s="186">
        <f t="shared" si="290"/>
        <v>1</v>
      </c>
    </row>
    <row r="1515" spans="1:121" ht="20.25" hidden="1" customHeight="1" x14ac:dyDescent="0.2">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277"/>
        <v/>
      </c>
      <c r="AO1515" s="271" t="str">
        <f t="shared" si="278"/>
        <v/>
      </c>
      <c r="AP1515" s="218"/>
      <c r="AQ1515" s="219"/>
      <c r="AR1515" s="217" t="str">
        <f t="shared" si="279"/>
        <v/>
      </c>
      <c r="AS1515" s="217" t="str">
        <f t="shared" si="280"/>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217"/>
      <c r="CA1515" s="217"/>
      <c r="CB1515" s="217"/>
      <c r="CC1515" s="217"/>
      <c r="CD1515" s="217"/>
      <c r="CE1515" s="217"/>
      <c r="CF1515" s="186"/>
      <c r="CG1515" s="186" t="str">
        <f t="shared" si="281"/>
        <v/>
      </c>
      <c r="CH1515" s="101"/>
      <c r="CI1515" s="101"/>
      <c r="CJ1515" s="101"/>
      <c r="CK1515" s="101"/>
      <c r="CL1515" s="101"/>
      <c r="CM1515" s="101"/>
      <c r="CN1515" s="101"/>
      <c r="CO1515" s="101"/>
      <c r="CP1515" s="220" t="str">
        <f>IFERROR(ROUND((SUM(#REF!)),0),"")</f>
        <v/>
      </c>
      <c r="CQ1515" s="216"/>
      <c r="CR1515" s="222"/>
      <c r="CS1515" s="198"/>
      <c r="CT1515" s="198"/>
      <c r="CU1515" s="198"/>
      <c r="CV1515" s="198"/>
      <c r="CW1515" s="222"/>
      <c r="CX1515" s="272"/>
      <c r="CY1515" s="272"/>
      <c r="CZ1515" s="272"/>
      <c r="DA1515" s="272"/>
      <c r="DB1515" s="272"/>
      <c r="DC1515" s="272"/>
      <c r="DD1515" s="230" t="str">
        <f t="shared" si="282"/>
        <v/>
      </c>
      <c r="DE1515" s="273">
        <f t="shared" si="283"/>
        <v>0</v>
      </c>
      <c r="DF1515" s="14">
        <f t="shared" si="284"/>
        <v>0</v>
      </c>
      <c r="DG1515" s="148" t="str">
        <f t="shared" si="285"/>
        <v/>
      </c>
      <c r="DH1515" s="148" t="str">
        <f t="shared" si="286"/>
        <v/>
      </c>
      <c r="DI1515" s="273" t="str">
        <f t="shared" si="287"/>
        <v/>
      </c>
      <c r="DJ1515" s="264" t="str">
        <f t="shared" si="288"/>
        <v/>
      </c>
      <c r="DK1515" s="195"/>
      <c r="DL1515" s="14" t="str">
        <f>IFERROR(#REF!-AP1515,"")</f>
        <v/>
      </c>
      <c r="DM1515" s="195"/>
      <c r="DN1515" s="274" t="str">
        <f>IFERROR(#REF!-M1515,"")</f>
        <v/>
      </c>
      <c r="DO1515" s="186" t="e">
        <f>IF(#REF!&gt;AQ1515,0,1)</f>
        <v>#REF!</v>
      </c>
      <c r="DP1515" s="186">
        <f t="shared" si="289"/>
        <v>1</v>
      </c>
      <c r="DQ1515" s="186">
        <f t="shared" si="290"/>
        <v>1</v>
      </c>
    </row>
    <row r="1516" spans="1:121" ht="20.25" hidden="1" customHeight="1" x14ac:dyDescent="0.2">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277"/>
        <v/>
      </c>
      <c r="AO1516" s="271" t="str">
        <f t="shared" si="278"/>
        <v/>
      </c>
      <c r="AP1516" s="218"/>
      <c r="AQ1516" s="219"/>
      <c r="AR1516" s="217" t="str">
        <f t="shared" si="279"/>
        <v/>
      </c>
      <c r="AS1516" s="217" t="str">
        <f t="shared" si="280"/>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217"/>
      <c r="CA1516" s="217"/>
      <c r="CB1516" s="217"/>
      <c r="CC1516" s="217"/>
      <c r="CD1516" s="217"/>
      <c r="CE1516" s="217"/>
      <c r="CF1516" s="186"/>
      <c r="CG1516" s="186" t="str">
        <f t="shared" si="281"/>
        <v/>
      </c>
      <c r="CH1516" s="101"/>
      <c r="CI1516" s="101"/>
      <c r="CJ1516" s="101"/>
      <c r="CK1516" s="101"/>
      <c r="CL1516" s="101"/>
      <c r="CM1516" s="101"/>
      <c r="CN1516" s="101"/>
      <c r="CO1516" s="101"/>
      <c r="CP1516" s="220" t="str">
        <f>IFERROR(ROUND((SUM(#REF!)),0),"")</f>
        <v/>
      </c>
      <c r="CQ1516" s="216"/>
      <c r="CR1516" s="222"/>
      <c r="CS1516" s="198"/>
      <c r="CT1516" s="198"/>
      <c r="CU1516" s="198"/>
      <c r="CV1516" s="198"/>
      <c r="CW1516" s="222"/>
      <c r="CX1516" s="272"/>
      <c r="CY1516" s="272"/>
      <c r="CZ1516" s="272"/>
      <c r="DA1516" s="272"/>
      <c r="DB1516" s="272"/>
      <c r="DC1516" s="272"/>
      <c r="DD1516" s="230" t="str">
        <f t="shared" si="282"/>
        <v/>
      </c>
      <c r="DE1516" s="273">
        <f t="shared" si="283"/>
        <v>0</v>
      </c>
      <c r="DF1516" s="14">
        <f t="shared" si="284"/>
        <v>0</v>
      </c>
      <c r="DG1516" s="148" t="str">
        <f t="shared" si="285"/>
        <v/>
      </c>
      <c r="DH1516" s="148" t="str">
        <f t="shared" si="286"/>
        <v/>
      </c>
      <c r="DI1516" s="273" t="str">
        <f t="shared" si="287"/>
        <v/>
      </c>
      <c r="DJ1516" s="264" t="str">
        <f t="shared" si="288"/>
        <v/>
      </c>
      <c r="DK1516" s="195"/>
      <c r="DL1516" s="14" t="str">
        <f>IFERROR(#REF!-AP1516,"")</f>
        <v/>
      </c>
      <c r="DM1516" s="195"/>
      <c r="DN1516" s="274" t="str">
        <f>IFERROR(#REF!-M1516,"")</f>
        <v/>
      </c>
      <c r="DO1516" s="186" t="e">
        <f>IF(#REF!&gt;AQ1516,0,1)</f>
        <v>#REF!</v>
      </c>
      <c r="DP1516" s="186">
        <f t="shared" si="289"/>
        <v>1</v>
      </c>
      <c r="DQ1516" s="186">
        <f t="shared" si="290"/>
        <v>1</v>
      </c>
    </row>
    <row r="1517" spans="1:121" ht="20.25" hidden="1" customHeight="1" x14ac:dyDescent="0.2">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277"/>
        <v/>
      </c>
      <c r="AO1517" s="271" t="str">
        <f t="shared" si="278"/>
        <v/>
      </c>
      <c r="AP1517" s="218"/>
      <c r="AQ1517" s="219"/>
      <c r="AR1517" s="217" t="str">
        <f t="shared" si="279"/>
        <v/>
      </c>
      <c r="AS1517" s="217" t="str">
        <f t="shared" si="280"/>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217"/>
      <c r="CA1517" s="217"/>
      <c r="CB1517" s="217"/>
      <c r="CC1517" s="217"/>
      <c r="CD1517" s="217"/>
      <c r="CE1517" s="217"/>
      <c r="CF1517" s="186"/>
      <c r="CG1517" s="186" t="str">
        <f t="shared" si="281"/>
        <v/>
      </c>
      <c r="CH1517" s="101"/>
      <c r="CI1517" s="101"/>
      <c r="CJ1517" s="101"/>
      <c r="CK1517" s="101"/>
      <c r="CL1517" s="101"/>
      <c r="CM1517" s="101"/>
      <c r="CN1517" s="101"/>
      <c r="CO1517" s="101"/>
      <c r="CP1517" s="220" t="str">
        <f>IFERROR(ROUND((SUM(#REF!)),0),"")</f>
        <v/>
      </c>
      <c r="CQ1517" s="216"/>
      <c r="CR1517" s="222"/>
      <c r="CS1517" s="198"/>
      <c r="CT1517" s="198"/>
      <c r="CU1517" s="198"/>
      <c r="CV1517" s="198"/>
      <c r="CW1517" s="222"/>
      <c r="CX1517" s="272"/>
      <c r="CY1517" s="272"/>
      <c r="CZ1517" s="272"/>
      <c r="DA1517" s="272"/>
      <c r="DB1517" s="272"/>
      <c r="DC1517" s="272"/>
      <c r="DD1517" s="230" t="str">
        <f t="shared" si="282"/>
        <v/>
      </c>
      <c r="DE1517" s="273">
        <f t="shared" si="283"/>
        <v>0</v>
      </c>
      <c r="DF1517" s="14">
        <f t="shared" si="284"/>
        <v>0</v>
      </c>
      <c r="DG1517" s="148" t="str">
        <f t="shared" si="285"/>
        <v/>
      </c>
      <c r="DH1517" s="148" t="str">
        <f t="shared" si="286"/>
        <v/>
      </c>
      <c r="DI1517" s="273" t="str">
        <f t="shared" si="287"/>
        <v/>
      </c>
      <c r="DJ1517" s="264" t="str">
        <f t="shared" si="288"/>
        <v/>
      </c>
      <c r="DK1517" s="195"/>
      <c r="DL1517" s="14" t="str">
        <f>IFERROR(#REF!-AP1517,"")</f>
        <v/>
      </c>
      <c r="DM1517" s="195"/>
      <c r="DN1517" s="274" t="str">
        <f>IFERROR(#REF!-M1517,"")</f>
        <v/>
      </c>
      <c r="DO1517" s="186" t="e">
        <f>IF(#REF!&gt;AQ1517,0,1)</f>
        <v>#REF!</v>
      </c>
      <c r="DP1517" s="186">
        <f t="shared" si="289"/>
        <v>1</v>
      </c>
      <c r="DQ1517" s="186">
        <f t="shared" si="290"/>
        <v>1</v>
      </c>
    </row>
    <row r="1518" spans="1:121" ht="20.25" hidden="1" customHeight="1" x14ac:dyDescent="0.2">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277"/>
        <v/>
      </c>
      <c r="AO1518" s="271" t="str">
        <f t="shared" si="278"/>
        <v/>
      </c>
      <c r="AP1518" s="218"/>
      <c r="AQ1518" s="219"/>
      <c r="AR1518" s="217" t="str">
        <f t="shared" si="279"/>
        <v/>
      </c>
      <c r="AS1518" s="217" t="str">
        <f t="shared" si="280"/>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217"/>
      <c r="CA1518" s="217"/>
      <c r="CB1518" s="217"/>
      <c r="CC1518" s="217"/>
      <c r="CD1518" s="217"/>
      <c r="CE1518" s="217"/>
      <c r="CF1518" s="186"/>
      <c r="CG1518" s="186" t="str">
        <f t="shared" si="281"/>
        <v/>
      </c>
      <c r="CH1518" s="101"/>
      <c r="CI1518" s="101"/>
      <c r="CJ1518" s="101"/>
      <c r="CK1518" s="101"/>
      <c r="CL1518" s="101"/>
      <c r="CM1518" s="101"/>
      <c r="CN1518" s="101"/>
      <c r="CO1518" s="101"/>
      <c r="CP1518" s="220" t="str">
        <f>IFERROR(ROUND((SUM(#REF!)),0),"")</f>
        <v/>
      </c>
      <c r="CQ1518" s="216"/>
      <c r="CR1518" s="222"/>
      <c r="CS1518" s="198"/>
      <c r="CT1518" s="198"/>
      <c r="CU1518" s="198"/>
      <c r="CV1518" s="198"/>
      <c r="CW1518" s="222"/>
      <c r="CX1518" s="272"/>
      <c r="CY1518" s="272"/>
      <c r="CZ1518" s="272"/>
      <c r="DA1518" s="272"/>
      <c r="DB1518" s="272"/>
      <c r="DC1518" s="272"/>
      <c r="DD1518" s="230" t="str">
        <f t="shared" si="282"/>
        <v/>
      </c>
      <c r="DE1518" s="273">
        <f t="shared" si="283"/>
        <v>0</v>
      </c>
      <c r="DF1518" s="14">
        <f t="shared" si="284"/>
        <v>0</v>
      </c>
      <c r="DG1518" s="148" t="str">
        <f t="shared" si="285"/>
        <v/>
      </c>
      <c r="DH1518" s="148" t="str">
        <f t="shared" si="286"/>
        <v/>
      </c>
      <c r="DI1518" s="273" t="str">
        <f t="shared" si="287"/>
        <v/>
      </c>
      <c r="DJ1518" s="264" t="str">
        <f t="shared" si="288"/>
        <v/>
      </c>
      <c r="DK1518" s="195"/>
      <c r="DL1518" s="14" t="str">
        <f>IFERROR(#REF!-AP1518,"")</f>
        <v/>
      </c>
      <c r="DM1518" s="195"/>
      <c r="DN1518" s="274" t="str">
        <f>IFERROR(#REF!-M1518,"")</f>
        <v/>
      </c>
      <c r="DO1518" s="186" t="e">
        <f>IF(#REF!&gt;AQ1518,0,1)</f>
        <v>#REF!</v>
      </c>
      <c r="DP1518" s="186">
        <f t="shared" si="289"/>
        <v>1</v>
      </c>
      <c r="DQ1518" s="186">
        <f t="shared" si="290"/>
        <v>1</v>
      </c>
    </row>
    <row r="1519" spans="1:121" ht="20.25" hidden="1" customHeight="1" x14ac:dyDescent="0.2">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277"/>
        <v/>
      </c>
      <c r="AO1519" s="271" t="str">
        <f t="shared" si="278"/>
        <v/>
      </c>
      <c r="AP1519" s="218"/>
      <c r="AQ1519" s="219"/>
      <c r="AR1519" s="217" t="str">
        <f t="shared" si="279"/>
        <v/>
      </c>
      <c r="AS1519" s="217" t="str">
        <f t="shared" si="280"/>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217"/>
      <c r="CA1519" s="217"/>
      <c r="CB1519" s="217"/>
      <c r="CC1519" s="217"/>
      <c r="CD1519" s="217"/>
      <c r="CE1519" s="217"/>
      <c r="CF1519" s="186"/>
      <c r="CG1519" s="186" t="str">
        <f t="shared" si="281"/>
        <v/>
      </c>
      <c r="CH1519" s="101"/>
      <c r="CI1519" s="101"/>
      <c r="CJ1519" s="101"/>
      <c r="CK1519" s="101"/>
      <c r="CL1519" s="101"/>
      <c r="CM1519" s="101"/>
      <c r="CN1519" s="101"/>
      <c r="CO1519" s="101"/>
      <c r="CP1519" s="220" t="str">
        <f>IFERROR(ROUND((SUM(#REF!)),0),"")</f>
        <v/>
      </c>
      <c r="CQ1519" s="216"/>
      <c r="CR1519" s="222"/>
      <c r="CS1519" s="198"/>
      <c r="CT1519" s="198"/>
      <c r="CU1519" s="198"/>
      <c r="CV1519" s="198"/>
      <c r="CW1519" s="222"/>
      <c r="CX1519" s="272"/>
      <c r="CY1519" s="272"/>
      <c r="CZ1519" s="272"/>
      <c r="DA1519" s="272"/>
      <c r="DB1519" s="272"/>
      <c r="DC1519" s="272"/>
      <c r="DD1519" s="230" t="str">
        <f t="shared" si="282"/>
        <v/>
      </c>
      <c r="DE1519" s="273">
        <f t="shared" si="283"/>
        <v>0</v>
      </c>
      <c r="DF1519" s="14">
        <f t="shared" si="284"/>
        <v>0</v>
      </c>
      <c r="DG1519" s="148" t="str">
        <f t="shared" si="285"/>
        <v/>
      </c>
      <c r="DH1519" s="148" t="str">
        <f t="shared" si="286"/>
        <v/>
      </c>
      <c r="DI1519" s="273" t="str">
        <f t="shared" si="287"/>
        <v/>
      </c>
      <c r="DJ1519" s="264" t="str">
        <f t="shared" si="288"/>
        <v/>
      </c>
      <c r="DK1519" s="195"/>
      <c r="DL1519" s="14" t="str">
        <f>IFERROR(#REF!-AP1519,"")</f>
        <v/>
      </c>
      <c r="DM1519" s="195"/>
      <c r="DN1519" s="274" t="str">
        <f>IFERROR(#REF!-M1519,"")</f>
        <v/>
      </c>
      <c r="DO1519" s="186" t="e">
        <f>IF(#REF!&gt;AQ1519,0,1)</f>
        <v>#REF!</v>
      </c>
      <c r="DP1519" s="186">
        <f t="shared" si="289"/>
        <v>1</v>
      </c>
      <c r="DQ1519" s="186">
        <f t="shared" si="290"/>
        <v>1</v>
      </c>
    </row>
    <row r="1520" spans="1:121" ht="20.25" hidden="1" customHeight="1" x14ac:dyDescent="0.2">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277"/>
        <v/>
      </c>
      <c r="AO1520" s="271" t="str">
        <f t="shared" si="278"/>
        <v/>
      </c>
      <c r="AP1520" s="218"/>
      <c r="AQ1520" s="219"/>
      <c r="AR1520" s="217" t="str">
        <f t="shared" si="279"/>
        <v/>
      </c>
      <c r="AS1520" s="217" t="str">
        <f t="shared" si="280"/>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217"/>
      <c r="CA1520" s="217"/>
      <c r="CB1520" s="217"/>
      <c r="CC1520" s="217"/>
      <c r="CD1520" s="217"/>
      <c r="CE1520" s="217"/>
      <c r="CF1520" s="186"/>
      <c r="CG1520" s="186" t="str">
        <f t="shared" si="281"/>
        <v/>
      </c>
      <c r="CH1520" s="101"/>
      <c r="CI1520" s="101"/>
      <c r="CJ1520" s="101"/>
      <c r="CK1520" s="101"/>
      <c r="CL1520" s="101"/>
      <c r="CM1520" s="101"/>
      <c r="CN1520" s="101"/>
      <c r="CO1520" s="101"/>
      <c r="CP1520" s="220" t="str">
        <f>IFERROR(ROUND((SUM(#REF!)),0),"")</f>
        <v/>
      </c>
      <c r="CQ1520" s="216"/>
      <c r="CR1520" s="222"/>
      <c r="CS1520" s="198"/>
      <c r="CT1520" s="198"/>
      <c r="CU1520" s="198"/>
      <c r="CV1520" s="198"/>
      <c r="CW1520" s="222"/>
      <c r="CX1520" s="272"/>
      <c r="CY1520" s="272"/>
      <c r="CZ1520" s="272"/>
      <c r="DA1520" s="272"/>
      <c r="DB1520" s="272"/>
      <c r="DC1520" s="272"/>
      <c r="DD1520" s="230" t="str">
        <f t="shared" si="282"/>
        <v/>
      </c>
      <c r="DE1520" s="273">
        <f t="shared" si="283"/>
        <v>0</v>
      </c>
      <c r="DF1520" s="14">
        <f t="shared" si="284"/>
        <v>0</v>
      </c>
      <c r="DG1520" s="148" t="str">
        <f t="shared" si="285"/>
        <v/>
      </c>
      <c r="DH1520" s="148" t="str">
        <f t="shared" si="286"/>
        <v/>
      </c>
      <c r="DI1520" s="273" t="str">
        <f t="shared" si="287"/>
        <v/>
      </c>
      <c r="DJ1520" s="264" t="str">
        <f t="shared" si="288"/>
        <v/>
      </c>
      <c r="DK1520" s="195"/>
      <c r="DL1520" s="14" t="str">
        <f>IFERROR(#REF!-AP1520,"")</f>
        <v/>
      </c>
      <c r="DM1520" s="195"/>
      <c r="DN1520" s="274" t="str">
        <f>IFERROR(#REF!-M1520,"")</f>
        <v/>
      </c>
      <c r="DO1520" s="186" t="e">
        <f>IF(#REF!&gt;AQ1520,0,1)</f>
        <v>#REF!</v>
      </c>
      <c r="DP1520" s="186">
        <f t="shared" si="289"/>
        <v>1</v>
      </c>
      <c r="DQ1520" s="186">
        <f t="shared" si="290"/>
        <v>1</v>
      </c>
    </row>
    <row r="1521" spans="1:121" ht="20.25" hidden="1" customHeight="1" x14ac:dyDescent="0.2">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277"/>
        <v/>
      </c>
      <c r="AO1521" s="271" t="str">
        <f t="shared" si="278"/>
        <v/>
      </c>
      <c r="AP1521" s="218"/>
      <c r="AQ1521" s="219"/>
      <c r="AR1521" s="217" t="str">
        <f t="shared" si="279"/>
        <v/>
      </c>
      <c r="AS1521" s="217" t="str">
        <f t="shared" si="280"/>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217"/>
      <c r="CA1521" s="217"/>
      <c r="CB1521" s="217"/>
      <c r="CC1521" s="217"/>
      <c r="CD1521" s="217"/>
      <c r="CE1521" s="217"/>
      <c r="CF1521" s="186"/>
      <c r="CG1521" s="186" t="str">
        <f t="shared" si="281"/>
        <v/>
      </c>
      <c r="CH1521" s="101"/>
      <c r="CI1521" s="101"/>
      <c r="CJ1521" s="101"/>
      <c r="CK1521" s="101"/>
      <c r="CL1521" s="101"/>
      <c r="CM1521" s="101"/>
      <c r="CN1521" s="101"/>
      <c r="CO1521" s="101"/>
      <c r="CP1521" s="220" t="str">
        <f>IFERROR(ROUND((SUM(#REF!)),0),"")</f>
        <v/>
      </c>
      <c r="CQ1521" s="216"/>
      <c r="CR1521" s="222"/>
      <c r="CS1521" s="198"/>
      <c r="CT1521" s="198"/>
      <c r="CU1521" s="198"/>
      <c r="CV1521" s="198"/>
      <c r="CW1521" s="222"/>
      <c r="CX1521" s="272"/>
      <c r="CY1521" s="272"/>
      <c r="CZ1521" s="272"/>
      <c r="DA1521" s="272"/>
      <c r="DB1521" s="272"/>
      <c r="DC1521" s="272"/>
      <c r="DD1521" s="230" t="str">
        <f t="shared" si="282"/>
        <v/>
      </c>
      <c r="DE1521" s="273">
        <f t="shared" si="283"/>
        <v>0</v>
      </c>
      <c r="DF1521" s="14">
        <f t="shared" si="284"/>
        <v>0</v>
      </c>
      <c r="DG1521" s="148" t="str">
        <f t="shared" si="285"/>
        <v/>
      </c>
      <c r="DH1521" s="148" t="str">
        <f t="shared" si="286"/>
        <v/>
      </c>
      <c r="DI1521" s="273" t="str">
        <f t="shared" si="287"/>
        <v/>
      </c>
      <c r="DJ1521" s="264" t="str">
        <f t="shared" si="288"/>
        <v/>
      </c>
      <c r="DK1521" s="195"/>
      <c r="DL1521" s="14" t="str">
        <f>IFERROR(#REF!-AP1521,"")</f>
        <v/>
      </c>
      <c r="DM1521" s="195"/>
      <c r="DN1521" s="274" t="str">
        <f>IFERROR(#REF!-M1521,"")</f>
        <v/>
      </c>
      <c r="DO1521" s="186" t="e">
        <f>IF(#REF!&gt;AQ1521,0,1)</f>
        <v>#REF!</v>
      </c>
      <c r="DP1521" s="186">
        <f t="shared" si="289"/>
        <v>1</v>
      </c>
      <c r="DQ1521" s="186">
        <f t="shared" si="290"/>
        <v>1</v>
      </c>
    </row>
    <row r="1522" spans="1:121" ht="20.25" hidden="1" customHeight="1" x14ac:dyDescent="0.2">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277"/>
        <v/>
      </c>
      <c r="AO1522" s="271" t="str">
        <f t="shared" si="278"/>
        <v/>
      </c>
      <c r="AP1522" s="218"/>
      <c r="AQ1522" s="219"/>
      <c r="AR1522" s="217" t="str">
        <f t="shared" si="279"/>
        <v/>
      </c>
      <c r="AS1522" s="217" t="str">
        <f t="shared" si="280"/>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217"/>
      <c r="CA1522" s="217"/>
      <c r="CB1522" s="217"/>
      <c r="CC1522" s="217"/>
      <c r="CD1522" s="217"/>
      <c r="CE1522" s="217"/>
      <c r="CF1522" s="186"/>
      <c r="CG1522" s="186" t="str">
        <f t="shared" si="281"/>
        <v/>
      </c>
      <c r="CH1522" s="101"/>
      <c r="CI1522" s="101"/>
      <c r="CJ1522" s="101"/>
      <c r="CK1522" s="101"/>
      <c r="CL1522" s="101"/>
      <c r="CM1522" s="101"/>
      <c r="CN1522" s="101"/>
      <c r="CO1522" s="101"/>
      <c r="CP1522" s="220" t="str">
        <f>IFERROR(ROUND((SUM(#REF!)),0),"")</f>
        <v/>
      </c>
      <c r="CQ1522" s="216"/>
      <c r="CR1522" s="222"/>
      <c r="CS1522" s="198"/>
      <c r="CT1522" s="198"/>
      <c r="CU1522" s="198"/>
      <c r="CV1522" s="198"/>
      <c r="CW1522" s="222"/>
      <c r="CX1522" s="272"/>
      <c r="CY1522" s="272"/>
      <c r="CZ1522" s="272"/>
      <c r="DA1522" s="272"/>
      <c r="DB1522" s="272"/>
      <c r="DC1522" s="272"/>
      <c r="DD1522" s="230" t="str">
        <f t="shared" si="282"/>
        <v/>
      </c>
      <c r="DE1522" s="273">
        <f t="shared" si="283"/>
        <v>0</v>
      </c>
      <c r="DF1522" s="14">
        <f t="shared" si="284"/>
        <v>0</v>
      </c>
      <c r="DG1522" s="148" t="str">
        <f t="shared" si="285"/>
        <v/>
      </c>
      <c r="DH1522" s="148" t="str">
        <f t="shared" si="286"/>
        <v/>
      </c>
      <c r="DI1522" s="273" t="str">
        <f t="shared" si="287"/>
        <v/>
      </c>
      <c r="DJ1522" s="264" t="str">
        <f t="shared" si="288"/>
        <v/>
      </c>
      <c r="DK1522" s="195"/>
      <c r="DL1522" s="14" t="str">
        <f>IFERROR(#REF!-AP1522,"")</f>
        <v/>
      </c>
      <c r="DM1522" s="195"/>
      <c r="DN1522" s="274" t="str">
        <f>IFERROR(#REF!-M1522,"")</f>
        <v/>
      </c>
      <c r="DO1522" s="186" t="e">
        <f>IF(#REF!&gt;AQ1522,0,1)</f>
        <v>#REF!</v>
      </c>
      <c r="DP1522" s="186">
        <f t="shared" si="289"/>
        <v>1</v>
      </c>
      <c r="DQ1522" s="186">
        <f t="shared" si="290"/>
        <v>1</v>
      </c>
    </row>
    <row r="1523" spans="1:121" ht="20.25" hidden="1" customHeight="1" x14ac:dyDescent="0.2">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277"/>
        <v/>
      </c>
      <c r="AO1523" s="271" t="str">
        <f t="shared" si="278"/>
        <v/>
      </c>
      <c r="AP1523" s="218"/>
      <c r="AQ1523" s="219"/>
      <c r="AR1523" s="217" t="str">
        <f t="shared" si="279"/>
        <v/>
      </c>
      <c r="AS1523" s="217" t="str">
        <f t="shared" si="280"/>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217"/>
      <c r="CA1523" s="217"/>
      <c r="CB1523" s="217"/>
      <c r="CC1523" s="217"/>
      <c r="CD1523" s="217"/>
      <c r="CE1523" s="217"/>
      <c r="CF1523" s="186"/>
      <c r="CG1523" s="186" t="str">
        <f t="shared" si="281"/>
        <v/>
      </c>
      <c r="CH1523" s="101"/>
      <c r="CI1523" s="101"/>
      <c r="CJ1523" s="101"/>
      <c r="CK1523" s="101"/>
      <c r="CL1523" s="101"/>
      <c r="CM1523" s="101"/>
      <c r="CN1523" s="101"/>
      <c r="CO1523" s="101"/>
      <c r="CP1523" s="220" t="str">
        <f>IFERROR(ROUND((SUM(#REF!)),0),"")</f>
        <v/>
      </c>
      <c r="CQ1523" s="216"/>
      <c r="CR1523" s="222"/>
      <c r="CS1523" s="198"/>
      <c r="CT1523" s="198"/>
      <c r="CU1523" s="198"/>
      <c r="CV1523" s="198"/>
      <c r="CW1523" s="222"/>
      <c r="CX1523" s="272"/>
      <c r="CY1523" s="272"/>
      <c r="CZ1523" s="272"/>
      <c r="DA1523" s="272"/>
      <c r="DB1523" s="272"/>
      <c r="DC1523" s="272"/>
      <c r="DD1523" s="230" t="str">
        <f t="shared" si="282"/>
        <v/>
      </c>
      <c r="DE1523" s="273">
        <f t="shared" si="283"/>
        <v>0</v>
      </c>
      <c r="DF1523" s="14">
        <f t="shared" si="284"/>
        <v>0</v>
      </c>
      <c r="DG1523" s="148" t="str">
        <f t="shared" si="285"/>
        <v/>
      </c>
      <c r="DH1523" s="148" t="str">
        <f t="shared" si="286"/>
        <v/>
      </c>
      <c r="DI1523" s="273" t="str">
        <f t="shared" si="287"/>
        <v/>
      </c>
      <c r="DJ1523" s="264" t="str">
        <f t="shared" si="288"/>
        <v/>
      </c>
      <c r="DK1523" s="195"/>
      <c r="DL1523" s="14" t="str">
        <f>IFERROR(#REF!-AP1523,"")</f>
        <v/>
      </c>
      <c r="DM1523" s="195"/>
      <c r="DN1523" s="274" t="str">
        <f>IFERROR(#REF!-M1523,"")</f>
        <v/>
      </c>
      <c r="DO1523" s="186" t="e">
        <f>IF(#REF!&gt;AQ1523,0,1)</f>
        <v>#REF!</v>
      </c>
      <c r="DP1523" s="186">
        <f t="shared" si="289"/>
        <v>1</v>
      </c>
      <c r="DQ1523" s="186">
        <f t="shared" si="290"/>
        <v>1</v>
      </c>
    </row>
    <row r="1524" spans="1:121" ht="20.25" hidden="1" customHeight="1" x14ac:dyDescent="0.2">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277"/>
        <v/>
      </c>
      <c r="AO1524" s="271" t="str">
        <f t="shared" si="278"/>
        <v/>
      </c>
      <c r="AP1524" s="218"/>
      <c r="AQ1524" s="219"/>
      <c r="AR1524" s="217" t="str">
        <f t="shared" si="279"/>
        <v/>
      </c>
      <c r="AS1524" s="217" t="str">
        <f t="shared" si="280"/>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217"/>
      <c r="CA1524" s="217"/>
      <c r="CB1524" s="217"/>
      <c r="CC1524" s="217"/>
      <c r="CD1524" s="217"/>
      <c r="CE1524" s="217"/>
      <c r="CF1524" s="186"/>
      <c r="CG1524" s="186" t="str">
        <f t="shared" si="281"/>
        <v/>
      </c>
      <c r="CH1524" s="101"/>
      <c r="CI1524" s="101"/>
      <c r="CJ1524" s="101"/>
      <c r="CK1524" s="101"/>
      <c r="CL1524" s="101"/>
      <c r="CM1524" s="101"/>
      <c r="CN1524" s="101"/>
      <c r="CO1524" s="101"/>
      <c r="CP1524" s="220" t="str">
        <f>IFERROR(ROUND((SUM(#REF!)),0),"")</f>
        <v/>
      </c>
      <c r="CQ1524" s="216"/>
      <c r="CR1524" s="222"/>
      <c r="CS1524" s="198"/>
      <c r="CT1524" s="198"/>
      <c r="CU1524" s="198"/>
      <c r="CV1524" s="198"/>
      <c r="CW1524" s="222"/>
      <c r="CX1524" s="272"/>
      <c r="CY1524" s="272"/>
      <c r="CZ1524" s="272"/>
      <c r="DA1524" s="272"/>
      <c r="DB1524" s="272"/>
      <c r="DC1524" s="272"/>
      <c r="DD1524" s="230" t="str">
        <f t="shared" si="282"/>
        <v/>
      </c>
      <c r="DE1524" s="273">
        <f t="shared" si="283"/>
        <v>0</v>
      </c>
      <c r="DF1524" s="14">
        <f t="shared" si="284"/>
        <v>0</v>
      </c>
      <c r="DG1524" s="148" t="str">
        <f t="shared" si="285"/>
        <v/>
      </c>
      <c r="DH1524" s="148" t="str">
        <f t="shared" si="286"/>
        <v/>
      </c>
      <c r="DI1524" s="273" t="str">
        <f t="shared" si="287"/>
        <v/>
      </c>
      <c r="DJ1524" s="264" t="str">
        <f t="shared" si="288"/>
        <v/>
      </c>
      <c r="DK1524" s="195"/>
      <c r="DL1524" s="14" t="str">
        <f>IFERROR(#REF!-AP1524,"")</f>
        <v/>
      </c>
      <c r="DM1524" s="195"/>
      <c r="DN1524" s="274" t="str">
        <f>IFERROR(#REF!-M1524,"")</f>
        <v/>
      </c>
      <c r="DO1524" s="186" t="e">
        <f>IF(#REF!&gt;AQ1524,0,1)</f>
        <v>#REF!</v>
      </c>
      <c r="DP1524" s="186">
        <f t="shared" si="289"/>
        <v>1</v>
      </c>
      <c r="DQ1524" s="186">
        <f t="shared" si="290"/>
        <v>1</v>
      </c>
    </row>
    <row r="1525" spans="1:121" ht="20.25" hidden="1" customHeight="1" x14ac:dyDescent="0.2">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277"/>
        <v/>
      </c>
      <c r="AO1525" s="271" t="str">
        <f t="shared" si="278"/>
        <v/>
      </c>
      <c r="AP1525" s="218"/>
      <c r="AQ1525" s="219"/>
      <c r="AR1525" s="217" t="str">
        <f t="shared" si="279"/>
        <v/>
      </c>
      <c r="AS1525" s="217" t="str">
        <f t="shared" si="280"/>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217"/>
      <c r="CA1525" s="217"/>
      <c r="CB1525" s="217"/>
      <c r="CC1525" s="217"/>
      <c r="CD1525" s="217"/>
      <c r="CE1525" s="217"/>
      <c r="CF1525" s="186"/>
      <c r="CG1525" s="186" t="str">
        <f t="shared" si="281"/>
        <v/>
      </c>
      <c r="CH1525" s="101"/>
      <c r="CI1525" s="101"/>
      <c r="CJ1525" s="101"/>
      <c r="CK1525" s="101"/>
      <c r="CL1525" s="101"/>
      <c r="CM1525" s="101"/>
      <c r="CN1525" s="101"/>
      <c r="CO1525" s="101"/>
      <c r="CP1525" s="220" t="str">
        <f>IFERROR(ROUND((SUM(#REF!)),0),"")</f>
        <v/>
      </c>
      <c r="CQ1525" s="216"/>
      <c r="CR1525" s="222"/>
      <c r="CS1525" s="198"/>
      <c r="CT1525" s="198"/>
      <c r="CU1525" s="198"/>
      <c r="CV1525" s="198"/>
      <c r="CW1525" s="222"/>
      <c r="CX1525" s="272"/>
      <c r="CY1525" s="272"/>
      <c r="CZ1525" s="272"/>
      <c r="DA1525" s="272"/>
      <c r="DB1525" s="272"/>
      <c r="DC1525" s="272"/>
      <c r="DD1525" s="230" t="str">
        <f t="shared" si="282"/>
        <v/>
      </c>
      <c r="DE1525" s="273">
        <f t="shared" si="283"/>
        <v>0</v>
      </c>
      <c r="DF1525" s="14">
        <f t="shared" si="284"/>
        <v>0</v>
      </c>
      <c r="DG1525" s="148" t="str">
        <f t="shared" si="285"/>
        <v/>
      </c>
      <c r="DH1525" s="148" t="str">
        <f t="shared" si="286"/>
        <v/>
      </c>
      <c r="DI1525" s="273" t="str">
        <f t="shared" si="287"/>
        <v/>
      </c>
      <c r="DJ1525" s="264" t="str">
        <f t="shared" si="288"/>
        <v/>
      </c>
      <c r="DK1525" s="195"/>
      <c r="DL1525" s="14" t="str">
        <f>IFERROR(#REF!-AP1525,"")</f>
        <v/>
      </c>
      <c r="DM1525" s="195"/>
      <c r="DN1525" s="274" t="str">
        <f>IFERROR(#REF!-M1525,"")</f>
        <v/>
      </c>
      <c r="DO1525" s="186" t="e">
        <f>IF(#REF!&gt;AQ1525,0,1)</f>
        <v>#REF!</v>
      </c>
      <c r="DP1525" s="186">
        <f t="shared" si="289"/>
        <v>1</v>
      </c>
      <c r="DQ1525" s="186">
        <f t="shared" si="290"/>
        <v>1</v>
      </c>
    </row>
    <row r="1526" spans="1:121" ht="20.25" hidden="1" customHeight="1" x14ac:dyDescent="0.2">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277"/>
        <v/>
      </c>
      <c r="AO1526" s="271" t="str">
        <f t="shared" si="278"/>
        <v/>
      </c>
      <c r="AP1526" s="218"/>
      <c r="AQ1526" s="219"/>
      <c r="AR1526" s="217" t="str">
        <f t="shared" si="279"/>
        <v/>
      </c>
      <c r="AS1526" s="217" t="str">
        <f t="shared" si="280"/>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217"/>
      <c r="CA1526" s="217"/>
      <c r="CB1526" s="217"/>
      <c r="CC1526" s="217"/>
      <c r="CD1526" s="217"/>
      <c r="CE1526" s="217"/>
      <c r="CF1526" s="186"/>
      <c r="CG1526" s="186" t="str">
        <f t="shared" si="281"/>
        <v/>
      </c>
      <c r="CH1526" s="101"/>
      <c r="CI1526" s="101"/>
      <c r="CJ1526" s="101"/>
      <c r="CK1526" s="101"/>
      <c r="CL1526" s="101"/>
      <c r="CM1526" s="101"/>
      <c r="CN1526" s="101"/>
      <c r="CO1526" s="101"/>
      <c r="CP1526" s="220" t="str">
        <f>IFERROR(ROUND((SUM(#REF!)),0),"")</f>
        <v/>
      </c>
      <c r="CQ1526" s="216"/>
      <c r="CR1526" s="222"/>
      <c r="CS1526" s="198"/>
      <c r="CT1526" s="198"/>
      <c r="CU1526" s="198"/>
      <c r="CV1526" s="198"/>
      <c r="CW1526" s="222"/>
      <c r="CX1526" s="272"/>
      <c r="CY1526" s="272"/>
      <c r="CZ1526" s="272"/>
      <c r="DA1526" s="272"/>
      <c r="DB1526" s="272"/>
      <c r="DC1526" s="272"/>
      <c r="DD1526" s="230" t="str">
        <f t="shared" si="282"/>
        <v/>
      </c>
      <c r="DE1526" s="273">
        <f t="shared" si="283"/>
        <v>0</v>
      </c>
      <c r="DF1526" s="14">
        <f t="shared" si="284"/>
        <v>0</v>
      </c>
      <c r="DG1526" s="148" t="str">
        <f t="shared" si="285"/>
        <v/>
      </c>
      <c r="DH1526" s="148" t="str">
        <f t="shared" si="286"/>
        <v/>
      </c>
      <c r="DI1526" s="273" t="str">
        <f t="shared" si="287"/>
        <v/>
      </c>
      <c r="DJ1526" s="264" t="str">
        <f t="shared" si="288"/>
        <v/>
      </c>
      <c r="DK1526" s="195"/>
      <c r="DL1526" s="14" t="str">
        <f>IFERROR(#REF!-AP1526,"")</f>
        <v/>
      </c>
      <c r="DM1526" s="195"/>
      <c r="DN1526" s="274" t="str">
        <f>IFERROR(#REF!-M1526,"")</f>
        <v/>
      </c>
      <c r="DO1526" s="186" t="e">
        <f>IF(#REF!&gt;AQ1526,0,1)</f>
        <v>#REF!</v>
      </c>
      <c r="DP1526" s="186">
        <f t="shared" si="289"/>
        <v>1</v>
      </c>
      <c r="DQ1526" s="186">
        <f t="shared" si="290"/>
        <v>1</v>
      </c>
    </row>
    <row r="1527" spans="1:121" ht="20.25" hidden="1" customHeight="1" x14ac:dyDescent="0.2">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277"/>
        <v/>
      </c>
      <c r="AO1527" s="271" t="str">
        <f t="shared" si="278"/>
        <v/>
      </c>
      <c r="AP1527" s="218"/>
      <c r="AQ1527" s="219"/>
      <c r="AR1527" s="217" t="str">
        <f t="shared" si="279"/>
        <v/>
      </c>
      <c r="AS1527" s="217" t="str">
        <f t="shared" si="280"/>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217"/>
      <c r="CA1527" s="217"/>
      <c r="CB1527" s="217"/>
      <c r="CC1527" s="217"/>
      <c r="CD1527" s="217"/>
      <c r="CE1527" s="217"/>
      <c r="CF1527" s="186"/>
      <c r="CG1527" s="186" t="str">
        <f t="shared" si="281"/>
        <v/>
      </c>
      <c r="CH1527" s="101"/>
      <c r="CI1527" s="101"/>
      <c r="CJ1527" s="101"/>
      <c r="CK1527" s="101"/>
      <c r="CL1527" s="101"/>
      <c r="CM1527" s="101"/>
      <c r="CN1527" s="101"/>
      <c r="CO1527" s="101"/>
      <c r="CP1527" s="220" t="str">
        <f>IFERROR(ROUND((SUM(#REF!)),0),"")</f>
        <v/>
      </c>
      <c r="CQ1527" s="216"/>
      <c r="CR1527" s="222"/>
      <c r="CS1527" s="198"/>
      <c r="CT1527" s="198"/>
      <c r="CU1527" s="198"/>
      <c r="CV1527" s="198"/>
      <c r="CW1527" s="222"/>
      <c r="CX1527" s="272"/>
      <c r="CY1527" s="272"/>
      <c r="CZ1527" s="272"/>
      <c r="DA1527" s="272"/>
      <c r="DB1527" s="272"/>
      <c r="DC1527" s="272"/>
      <c r="DD1527" s="230" t="str">
        <f t="shared" si="282"/>
        <v/>
      </c>
      <c r="DE1527" s="273">
        <f t="shared" si="283"/>
        <v>0</v>
      </c>
      <c r="DF1527" s="14">
        <f t="shared" si="284"/>
        <v>0</v>
      </c>
      <c r="DG1527" s="148" t="str">
        <f t="shared" si="285"/>
        <v/>
      </c>
      <c r="DH1527" s="148" t="str">
        <f t="shared" si="286"/>
        <v/>
      </c>
      <c r="DI1527" s="273" t="str">
        <f t="shared" si="287"/>
        <v/>
      </c>
      <c r="DJ1527" s="264" t="str">
        <f t="shared" si="288"/>
        <v/>
      </c>
      <c r="DK1527" s="195"/>
      <c r="DL1527" s="14" t="str">
        <f>IFERROR(#REF!-AP1527,"")</f>
        <v/>
      </c>
      <c r="DM1527" s="195"/>
      <c r="DN1527" s="274" t="str">
        <f>IFERROR(#REF!-M1527,"")</f>
        <v/>
      </c>
      <c r="DO1527" s="186" t="e">
        <f>IF(#REF!&gt;AQ1527,0,1)</f>
        <v>#REF!</v>
      </c>
      <c r="DP1527" s="186">
        <f t="shared" si="289"/>
        <v>1</v>
      </c>
      <c r="DQ1527" s="186">
        <f t="shared" si="290"/>
        <v>1</v>
      </c>
    </row>
    <row r="1528" spans="1:121" ht="20.25" hidden="1" customHeight="1" x14ac:dyDescent="0.2">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ref="AN1528:AN1591" si="291">IFERROR(ROUND(AVERAGE(P1528:T1528,AB1528:AF1528),0),"")</f>
        <v/>
      </c>
      <c r="AO1528" s="271" t="str">
        <f t="shared" ref="AO1528:AO1591" si="292">IFERROR(ROUND(AVERAGE(U1528:Y1528,AG1528:AK1528),0),"")</f>
        <v/>
      </c>
      <c r="AP1528" s="218"/>
      <c r="AQ1528" s="219"/>
      <c r="AR1528" s="217" t="str">
        <f t="shared" ref="AR1528:AR1591" si="293">IFERROR(ROUND((3600/AS1528*K1528),0),"")</f>
        <v/>
      </c>
      <c r="AS1528" s="217" t="str">
        <f t="shared" ref="AS1528:AS1591" si="294">IFERROR(ROUND(AVERAGE(Z1528:AA1528,AL1528:AM1528),0),"")</f>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217"/>
      <c r="CA1528" s="217"/>
      <c r="CB1528" s="217"/>
      <c r="CC1528" s="217"/>
      <c r="CD1528" s="217"/>
      <c r="CE1528" s="217"/>
      <c r="CF1528" s="186"/>
      <c r="CG1528" s="186" t="str">
        <f t="shared" ref="CG1528:CG1591" si="295">IFERROR(ROUND(STDEV(AO1528,M1528),1),"")</f>
        <v/>
      </c>
      <c r="CH1528" s="101"/>
      <c r="CI1528" s="101"/>
      <c r="CJ1528" s="101"/>
      <c r="CK1528" s="101"/>
      <c r="CL1528" s="101"/>
      <c r="CM1528" s="101"/>
      <c r="CN1528" s="101"/>
      <c r="CO1528" s="101"/>
      <c r="CP1528" s="220" t="str">
        <f>IFERROR(ROUND((SUM(#REF!)),0),"")</f>
        <v/>
      </c>
      <c r="CQ1528" s="216"/>
      <c r="CR1528" s="222"/>
      <c r="CS1528" s="198"/>
      <c r="CT1528" s="198"/>
      <c r="CU1528" s="198"/>
      <c r="CV1528" s="198"/>
      <c r="CW1528" s="222"/>
      <c r="CX1528" s="272"/>
      <c r="CY1528" s="272"/>
      <c r="CZ1528" s="272"/>
      <c r="DA1528" s="272"/>
      <c r="DB1528" s="272"/>
      <c r="DC1528" s="272"/>
      <c r="DD1528" s="230" t="str">
        <f t="shared" si="282"/>
        <v/>
      </c>
      <c r="DE1528" s="273">
        <f t="shared" si="283"/>
        <v>0</v>
      </c>
      <c r="DF1528" s="14">
        <f t="shared" si="284"/>
        <v>0</v>
      </c>
      <c r="DG1528" s="148" t="str">
        <f t="shared" si="285"/>
        <v/>
      </c>
      <c r="DH1528" s="148" t="str">
        <f t="shared" si="286"/>
        <v/>
      </c>
      <c r="DI1528" s="273" t="str">
        <f t="shared" si="287"/>
        <v/>
      </c>
      <c r="DJ1528" s="264" t="str">
        <f t="shared" si="288"/>
        <v/>
      </c>
      <c r="DK1528" s="195"/>
      <c r="DL1528" s="14" t="str">
        <f>IFERROR(#REF!-AP1528,"")</f>
        <v/>
      </c>
      <c r="DM1528" s="195"/>
      <c r="DN1528" s="274" t="str">
        <f>IFERROR(#REF!-M1528,"")</f>
        <v/>
      </c>
      <c r="DO1528" s="186" t="e">
        <f>IF(#REF!&gt;AQ1528,0,1)</f>
        <v>#REF!</v>
      </c>
      <c r="DP1528" s="186">
        <f t="shared" si="289"/>
        <v>1</v>
      </c>
      <c r="DQ1528" s="186">
        <f t="shared" si="290"/>
        <v>1</v>
      </c>
    </row>
    <row r="1529" spans="1:121" ht="20.25" hidden="1" customHeight="1" x14ac:dyDescent="0.2">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291"/>
        <v/>
      </c>
      <c r="AO1529" s="271" t="str">
        <f t="shared" si="292"/>
        <v/>
      </c>
      <c r="AP1529" s="218"/>
      <c r="AQ1529" s="219"/>
      <c r="AR1529" s="217" t="str">
        <f t="shared" si="293"/>
        <v/>
      </c>
      <c r="AS1529" s="217" t="str">
        <f t="shared" si="294"/>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217"/>
      <c r="CA1529" s="217"/>
      <c r="CB1529" s="217"/>
      <c r="CC1529" s="217"/>
      <c r="CD1529" s="217"/>
      <c r="CE1529" s="217"/>
      <c r="CF1529" s="186"/>
      <c r="CG1529" s="186" t="str">
        <f t="shared" si="295"/>
        <v/>
      </c>
      <c r="CH1529" s="101"/>
      <c r="CI1529" s="101"/>
      <c r="CJ1529" s="101"/>
      <c r="CK1529" s="101"/>
      <c r="CL1529" s="101"/>
      <c r="CM1529" s="101"/>
      <c r="CN1529" s="101"/>
      <c r="CO1529" s="101"/>
      <c r="CP1529" s="220" t="str">
        <f>IFERROR(ROUND((SUM(#REF!)),0),"")</f>
        <v/>
      </c>
      <c r="CQ1529" s="216"/>
      <c r="CR1529" s="222"/>
      <c r="CS1529" s="198"/>
      <c r="CT1529" s="198"/>
      <c r="CU1529" s="198"/>
      <c r="CV1529" s="198"/>
      <c r="CW1529" s="222"/>
      <c r="CX1529" s="272"/>
      <c r="CY1529" s="272"/>
      <c r="CZ1529" s="272"/>
      <c r="DA1529" s="272"/>
      <c r="DB1529" s="272"/>
      <c r="DC1529" s="272"/>
      <c r="DD1529" s="230" t="str">
        <f t="shared" si="282"/>
        <v/>
      </c>
      <c r="DE1529" s="273">
        <f t="shared" si="283"/>
        <v>0</v>
      </c>
      <c r="DF1529" s="14">
        <f t="shared" si="284"/>
        <v>0</v>
      </c>
      <c r="DG1529" s="148" t="str">
        <f t="shared" si="285"/>
        <v/>
      </c>
      <c r="DH1529" s="148" t="str">
        <f t="shared" si="286"/>
        <v/>
      </c>
      <c r="DI1529" s="273" t="str">
        <f t="shared" si="287"/>
        <v/>
      </c>
      <c r="DJ1529" s="264" t="str">
        <f t="shared" si="288"/>
        <v/>
      </c>
      <c r="DK1529" s="195"/>
      <c r="DL1529" s="14" t="str">
        <f>IFERROR(#REF!-AP1529,"")</f>
        <v/>
      </c>
      <c r="DM1529" s="195"/>
      <c r="DN1529" s="274" t="str">
        <f>IFERROR(#REF!-M1529,"")</f>
        <v/>
      </c>
      <c r="DO1529" s="186" t="e">
        <f>IF(#REF!&gt;AQ1529,0,1)</f>
        <v>#REF!</v>
      </c>
      <c r="DP1529" s="186">
        <f t="shared" si="289"/>
        <v>1</v>
      </c>
      <c r="DQ1529" s="186">
        <f t="shared" si="290"/>
        <v>1</v>
      </c>
    </row>
    <row r="1530" spans="1:121" ht="20.25" hidden="1" customHeight="1" x14ac:dyDescent="0.2">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291"/>
        <v/>
      </c>
      <c r="AO1530" s="271" t="str">
        <f t="shared" si="292"/>
        <v/>
      </c>
      <c r="AP1530" s="218"/>
      <c r="AQ1530" s="219"/>
      <c r="AR1530" s="217" t="str">
        <f t="shared" si="293"/>
        <v/>
      </c>
      <c r="AS1530" s="217" t="str">
        <f t="shared" si="294"/>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217"/>
      <c r="CA1530" s="217"/>
      <c r="CB1530" s="217"/>
      <c r="CC1530" s="217"/>
      <c r="CD1530" s="217"/>
      <c r="CE1530" s="217"/>
      <c r="CF1530" s="186"/>
      <c r="CG1530" s="186" t="str">
        <f t="shared" si="295"/>
        <v/>
      </c>
      <c r="CH1530" s="101"/>
      <c r="CI1530" s="101"/>
      <c r="CJ1530" s="101"/>
      <c r="CK1530" s="101"/>
      <c r="CL1530" s="101"/>
      <c r="CM1530" s="101"/>
      <c r="CN1530" s="101"/>
      <c r="CO1530" s="101"/>
      <c r="CP1530" s="220" t="str">
        <f>IFERROR(ROUND((SUM(#REF!)),0),"")</f>
        <v/>
      </c>
      <c r="CQ1530" s="216"/>
      <c r="CR1530" s="222"/>
      <c r="CS1530" s="198"/>
      <c r="CT1530" s="198"/>
      <c r="CU1530" s="198"/>
      <c r="CV1530" s="198"/>
      <c r="CW1530" s="222"/>
      <c r="CX1530" s="272"/>
      <c r="CY1530" s="272"/>
      <c r="CZ1530" s="272"/>
      <c r="DA1530" s="272"/>
      <c r="DB1530" s="272"/>
      <c r="DC1530" s="272"/>
      <c r="DD1530" s="230" t="str">
        <f t="shared" si="282"/>
        <v/>
      </c>
      <c r="DE1530" s="273">
        <f t="shared" si="283"/>
        <v>0</v>
      </c>
      <c r="DF1530" s="14">
        <f t="shared" si="284"/>
        <v>0</v>
      </c>
      <c r="DG1530" s="148" t="str">
        <f t="shared" si="285"/>
        <v/>
      </c>
      <c r="DH1530" s="148" t="str">
        <f t="shared" si="286"/>
        <v/>
      </c>
      <c r="DI1530" s="273" t="str">
        <f t="shared" si="287"/>
        <v/>
      </c>
      <c r="DJ1530" s="264" t="str">
        <f t="shared" si="288"/>
        <v/>
      </c>
      <c r="DK1530" s="195"/>
      <c r="DL1530" s="14" t="str">
        <f>IFERROR(#REF!-AP1530,"")</f>
        <v/>
      </c>
      <c r="DM1530" s="195"/>
      <c r="DN1530" s="274" t="str">
        <f>IFERROR(#REF!-M1530,"")</f>
        <v/>
      </c>
      <c r="DO1530" s="186" t="e">
        <f>IF(#REF!&gt;AQ1530,0,1)</f>
        <v>#REF!</v>
      </c>
      <c r="DP1530" s="186">
        <f t="shared" si="289"/>
        <v>1</v>
      </c>
      <c r="DQ1530" s="186">
        <f t="shared" si="290"/>
        <v>1</v>
      </c>
    </row>
    <row r="1531" spans="1:121" ht="20.25" hidden="1" customHeight="1" x14ac:dyDescent="0.2">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291"/>
        <v/>
      </c>
      <c r="AO1531" s="271" t="str">
        <f t="shared" si="292"/>
        <v/>
      </c>
      <c r="AP1531" s="218"/>
      <c r="AQ1531" s="219"/>
      <c r="AR1531" s="217" t="str">
        <f t="shared" si="293"/>
        <v/>
      </c>
      <c r="AS1531" s="217" t="str">
        <f t="shared" si="294"/>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217"/>
      <c r="CA1531" s="217"/>
      <c r="CB1531" s="217"/>
      <c r="CC1531" s="217"/>
      <c r="CD1531" s="217"/>
      <c r="CE1531" s="217"/>
      <c r="CF1531" s="186"/>
      <c r="CG1531" s="186" t="str">
        <f t="shared" si="295"/>
        <v/>
      </c>
      <c r="CH1531" s="101"/>
      <c r="CI1531" s="101"/>
      <c r="CJ1531" s="101"/>
      <c r="CK1531" s="101"/>
      <c r="CL1531" s="101"/>
      <c r="CM1531" s="101"/>
      <c r="CN1531" s="101"/>
      <c r="CO1531" s="101"/>
      <c r="CP1531" s="220" t="str">
        <f>IFERROR(ROUND((SUM(#REF!)),0),"")</f>
        <v/>
      </c>
      <c r="CQ1531" s="216"/>
      <c r="CR1531" s="222"/>
      <c r="CS1531" s="198"/>
      <c r="CT1531" s="198"/>
      <c r="CU1531" s="198"/>
      <c r="CV1531" s="198"/>
      <c r="CW1531" s="222"/>
      <c r="CX1531" s="272"/>
      <c r="CY1531" s="272"/>
      <c r="CZ1531" s="272"/>
      <c r="DA1531" s="272"/>
      <c r="DB1531" s="272"/>
      <c r="DC1531" s="272"/>
      <c r="DD1531" s="230" t="str">
        <f t="shared" si="282"/>
        <v/>
      </c>
      <c r="DE1531" s="273">
        <f t="shared" si="283"/>
        <v>0</v>
      </c>
      <c r="DF1531" s="14">
        <f t="shared" si="284"/>
        <v>0</v>
      </c>
      <c r="DG1531" s="148" t="str">
        <f t="shared" si="285"/>
        <v/>
      </c>
      <c r="DH1531" s="148" t="str">
        <f t="shared" si="286"/>
        <v/>
      </c>
      <c r="DI1531" s="273" t="str">
        <f t="shared" si="287"/>
        <v/>
      </c>
      <c r="DJ1531" s="264" t="str">
        <f t="shared" si="288"/>
        <v/>
      </c>
      <c r="DK1531" s="195"/>
      <c r="DL1531" s="14" t="str">
        <f>IFERROR(#REF!-AP1531,"")</f>
        <v/>
      </c>
      <c r="DM1531" s="195"/>
      <c r="DN1531" s="274" t="str">
        <f>IFERROR(#REF!-M1531,"")</f>
        <v/>
      </c>
      <c r="DO1531" s="186" t="e">
        <f>IF(#REF!&gt;AQ1531,0,1)</f>
        <v>#REF!</v>
      </c>
      <c r="DP1531" s="186">
        <f t="shared" si="289"/>
        <v>1</v>
      </c>
      <c r="DQ1531" s="186">
        <f t="shared" si="290"/>
        <v>1</v>
      </c>
    </row>
    <row r="1532" spans="1:121" ht="20.25" hidden="1" customHeight="1" x14ac:dyDescent="0.2">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291"/>
        <v/>
      </c>
      <c r="AO1532" s="271" t="str">
        <f t="shared" si="292"/>
        <v/>
      </c>
      <c r="AP1532" s="218"/>
      <c r="AQ1532" s="219"/>
      <c r="AR1532" s="217" t="str">
        <f t="shared" si="293"/>
        <v/>
      </c>
      <c r="AS1532" s="217" t="str">
        <f t="shared" si="294"/>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217"/>
      <c r="CA1532" s="217"/>
      <c r="CB1532" s="217"/>
      <c r="CC1532" s="217"/>
      <c r="CD1532" s="217"/>
      <c r="CE1532" s="217"/>
      <c r="CF1532" s="186"/>
      <c r="CG1532" s="186" t="str">
        <f t="shared" si="295"/>
        <v/>
      </c>
      <c r="CH1532" s="101"/>
      <c r="CI1532" s="101"/>
      <c r="CJ1532" s="101"/>
      <c r="CK1532" s="101"/>
      <c r="CL1532" s="101"/>
      <c r="CM1532" s="101"/>
      <c r="CN1532" s="101"/>
      <c r="CO1532" s="101"/>
      <c r="CP1532" s="220" t="str">
        <f>IFERROR(ROUND((SUM(#REF!)),0),"")</f>
        <v/>
      </c>
      <c r="CQ1532" s="216"/>
      <c r="CR1532" s="222"/>
      <c r="CS1532" s="198"/>
      <c r="CT1532" s="198"/>
      <c r="CU1532" s="198"/>
      <c r="CV1532" s="198"/>
      <c r="CW1532" s="222"/>
      <c r="CX1532" s="272"/>
      <c r="CY1532" s="272"/>
      <c r="CZ1532" s="272"/>
      <c r="DA1532" s="272"/>
      <c r="DB1532" s="272"/>
      <c r="DC1532" s="272"/>
      <c r="DD1532" s="230" t="str">
        <f t="shared" si="282"/>
        <v/>
      </c>
      <c r="DE1532" s="273">
        <f t="shared" si="283"/>
        <v>0</v>
      </c>
      <c r="DF1532" s="14">
        <f t="shared" si="284"/>
        <v>0</v>
      </c>
      <c r="DG1532" s="148" t="str">
        <f t="shared" si="285"/>
        <v/>
      </c>
      <c r="DH1532" s="148" t="str">
        <f t="shared" si="286"/>
        <v/>
      </c>
      <c r="DI1532" s="273" t="str">
        <f t="shared" si="287"/>
        <v/>
      </c>
      <c r="DJ1532" s="264" t="str">
        <f t="shared" si="288"/>
        <v/>
      </c>
      <c r="DK1532" s="195"/>
      <c r="DL1532" s="14" t="str">
        <f>IFERROR(#REF!-AP1532,"")</f>
        <v/>
      </c>
      <c r="DM1532" s="195"/>
      <c r="DN1532" s="274" t="str">
        <f>IFERROR(#REF!-M1532,"")</f>
        <v/>
      </c>
      <c r="DO1532" s="186" t="e">
        <f>IF(#REF!&gt;AQ1532,0,1)</f>
        <v>#REF!</v>
      </c>
      <c r="DP1532" s="186">
        <f t="shared" si="289"/>
        <v>1</v>
      </c>
      <c r="DQ1532" s="186">
        <f t="shared" si="290"/>
        <v>1</v>
      </c>
    </row>
    <row r="1533" spans="1:121" ht="20.25" hidden="1" customHeight="1" x14ac:dyDescent="0.2">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291"/>
        <v/>
      </c>
      <c r="AO1533" s="271" t="str">
        <f t="shared" si="292"/>
        <v/>
      </c>
      <c r="AP1533" s="218"/>
      <c r="AQ1533" s="219"/>
      <c r="AR1533" s="217" t="str">
        <f t="shared" si="293"/>
        <v/>
      </c>
      <c r="AS1533" s="217" t="str">
        <f t="shared" si="294"/>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217"/>
      <c r="CA1533" s="217"/>
      <c r="CB1533" s="217"/>
      <c r="CC1533" s="217"/>
      <c r="CD1533" s="217"/>
      <c r="CE1533" s="217"/>
      <c r="CF1533" s="186"/>
      <c r="CG1533" s="186" t="str">
        <f t="shared" si="295"/>
        <v/>
      </c>
      <c r="CH1533" s="101"/>
      <c r="CI1533" s="101"/>
      <c r="CJ1533" s="101"/>
      <c r="CK1533" s="101"/>
      <c r="CL1533" s="101"/>
      <c r="CM1533" s="101"/>
      <c r="CN1533" s="101"/>
      <c r="CO1533" s="101"/>
      <c r="CP1533" s="220" t="str">
        <f>IFERROR(ROUND((SUM(#REF!)),0),"")</f>
        <v/>
      </c>
      <c r="CQ1533" s="216"/>
      <c r="CR1533" s="222"/>
      <c r="CS1533" s="198"/>
      <c r="CT1533" s="198"/>
      <c r="CU1533" s="198"/>
      <c r="CV1533" s="198"/>
      <c r="CW1533" s="222"/>
      <c r="CX1533" s="272"/>
      <c r="CY1533" s="272"/>
      <c r="CZ1533" s="272"/>
      <c r="DA1533" s="272"/>
      <c r="DB1533" s="272"/>
      <c r="DC1533" s="272"/>
      <c r="DD1533" s="230" t="str">
        <f t="shared" si="282"/>
        <v/>
      </c>
      <c r="DE1533" s="273">
        <f t="shared" si="283"/>
        <v>0</v>
      </c>
      <c r="DF1533" s="14">
        <f t="shared" si="284"/>
        <v>0</v>
      </c>
      <c r="DG1533" s="148" t="str">
        <f t="shared" si="285"/>
        <v/>
      </c>
      <c r="DH1533" s="148" t="str">
        <f t="shared" si="286"/>
        <v/>
      </c>
      <c r="DI1533" s="273" t="str">
        <f t="shared" si="287"/>
        <v/>
      </c>
      <c r="DJ1533" s="264" t="str">
        <f t="shared" si="288"/>
        <v/>
      </c>
      <c r="DK1533" s="195"/>
      <c r="DL1533" s="14" t="str">
        <f>IFERROR(#REF!-AP1533,"")</f>
        <v/>
      </c>
      <c r="DM1533" s="195"/>
      <c r="DN1533" s="274" t="str">
        <f>IFERROR(#REF!-M1533,"")</f>
        <v/>
      </c>
      <c r="DO1533" s="186" t="e">
        <f>IF(#REF!&gt;AQ1533,0,1)</f>
        <v>#REF!</v>
      </c>
      <c r="DP1533" s="186">
        <f t="shared" si="289"/>
        <v>1</v>
      </c>
      <c r="DQ1533" s="186">
        <f t="shared" si="290"/>
        <v>1</v>
      </c>
    </row>
    <row r="1534" spans="1:121" ht="20.25" hidden="1" customHeight="1" x14ac:dyDescent="0.2">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291"/>
        <v/>
      </c>
      <c r="AO1534" s="271" t="str">
        <f t="shared" si="292"/>
        <v/>
      </c>
      <c r="AP1534" s="218"/>
      <c r="AQ1534" s="219"/>
      <c r="AR1534" s="217" t="str">
        <f t="shared" si="293"/>
        <v/>
      </c>
      <c r="AS1534" s="217" t="str">
        <f t="shared" si="294"/>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217"/>
      <c r="CA1534" s="217"/>
      <c r="CB1534" s="217"/>
      <c r="CC1534" s="217"/>
      <c r="CD1534" s="217"/>
      <c r="CE1534" s="217"/>
      <c r="CF1534" s="186"/>
      <c r="CG1534" s="186" t="str">
        <f t="shared" si="295"/>
        <v/>
      </c>
      <c r="CH1534" s="101"/>
      <c r="CI1534" s="101"/>
      <c r="CJ1534" s="101"/>
      <c r="CK1534" s="101"/>
      <c r="CL1534" s="101"/>
      <c r="CM1534" s="101"/>
      <c r="CN1534" s="101"/>
      <c r="CO1534" s="101"/>
      <c r="CP1534" s="220" t="str">
        <f>IFERROR(ROUND((SUM(#REF!)),0),"")</f>
        <v/>
      </c>
      <c r="CQ1534" s="216"/>
      <c r="CR1534" s="222"/>
      <c r="CS1534" s="198"/>
      <c r="CT1534" s="198"/>
      <c r="CU1534" s="198"/>
      <c r="CV1534" s="198"/>
      <c r="CW1534" s="222"/>
      <c r="CX1534" s="272"/>
      <c r="CY1534" s="272"/>
      <c r="CZ1534" s="272"/>
      <c r="DA1534" s="272"/>
      <c r="DB1534" s="272"/>
      <c r="DC1534" s="272"/>
      <c r="DD1534" s="230" t="str">
        <f t="shared" si="282"/>
        <v/>
      </c>
      <c r="DE1534" s="273">
        <f t="shared" si="283"/>
        <v>0</v>
      </c>
      <c r="DF1534" s="14">
        <f t="shared" si="284"/>
        <v>0</v>
      </c>
      <c r="DG1534" s="148" t="str">
        <f t="shared" si="285"/>
        <v/>
      </c>
      <c r="DH1534" s="148" t="str">
        <f t="shared" si="286"/>
        <v/>
      </c>
      <c r="DI1534" s="273" t="str">
        <f t="shared" si="287"/>
        <v/>
      </c>
      <c r="DJ1534" s="264" t="str">
        <f t="shared" si="288"/>
        <v/>
      </c>
      <c r="DK1534" s="195"/>
      <c r="DL1534" s="14" t="str">
        <f>IFERROR(#REF!-AP1534,"")</f>
        <v/>
      </c>
      <c r="DM1534" s="195"/>
      <c r="DN1534" s="274" t="str">
        <f>IFERROR(#REF!-M1534,"")</f>
        <v/>
      </c>
      <c r="DO1534" s="186" t="e">
        <f>IF(#REF!&gt;AQ1534,0,1)</f>
        <v>#REF!</v>
      </c>
      <c r="DP1534" s="186">
        <f t="shared" si="289"/>
        <v>1</v>
      </c>
      <c r="DQ1534" s="186">
        <f t="shared" si="290"/>
        <v>1</v>
      </c>
    </row>
    <row r="1535" spans="1:121" ht="20.25" hidden="1" customHeight="1" x14ac:dyDescent="0.2">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291"/>
        <v/>
      </c>
      <c r="AO1535" s="271" t="str">
        <f t="shared" si="292"/>
        <v/>
      </c>
      <c r="AP1535" s="218"/>
      <c r="AQ1535" s="219"/>
      <c r="AR1535" s="217" t="str">
        <f t="shared" si="293"/>
        <v/>
      </c>
      <c r="AS1535" s="217" t="str">
        <f t="shared" si="294"/>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217"/>
      <c r="CA1535" s="217"/>
      <c r="CB1535" s="217"/>
      <c r="CC1535" s="217"/>
      <c r="CD1535" s="217"/>
      <c r="CE1535" s="217"/>
      <c r="CF1535" s="186"/>
      <c r="CG1535" s="186" t="str">
        <f t="shared" si="295"/>
        <v/>
      </c>
      <c r="CH1535" s="101"/>
      <c r="CI1535" s="101"/>
      <c r="CJ1535" s="101"/>
      <c r="CK1535" s="101"/>
      <c r="CL1535" s="101"/>
      <c r="CM1535" s="101"/>
      <c r="CN1535" s="101"/>
      <c r="CO1535" s="101"/>
      <c r="CP1535" s="220" t="str">
        <f>IFERROR(ROUND((SUM(#REF!)),0),"")</f>
        <v/>
      </c>
      <c r="CQ1535" s="216"/>
      <c r="CR1535" s="222"/>
      <c r="CS1535" s="198"/>
      <c r="CT1535" s="198"/>
      <c r="CU1535" s="198"/>
      <c r="CV1535" s="198"/>
      <c r="CW1535" s="222"/>
      <c r="CX1535" s="272"/>
      <c r="CY1535" s="272"/>
      <c r="CZ1535" s="272"/>
      <c r="DA1535" s="272"/>
      <c r="DB1535" s="272"/>
      <c r="DC1535" s="272"/>
      <c r="DD1535" s="230" t="str">
        <f t="shared" si="282"/>
        <v/>
      </c>
      <c r="DE1535" s="273">
        <f t="shared" si="283"/>
        <v>0</v>
      </c>
      <c r="DF1535" s="14">
        <f t="shared" si="284"/>
        <v>0</v>
      </c>
      <c r="DG1535" s="148" t="str">
        <f t="shared" si="285"/>
        <v/>
      </c>
      <c r="DH1535" s="148" t="str">
        <f t="shared" si="286"/>
        <v/>
      </c>
      <c r="DI1535" s="273" t="str">
        <f t="shared" si="287"/>
        <v/>
      </c>
      <c r="DJ1535" s="264" t="str">
        <f t="shared" si="288"/>
        <v/>
      </c>
      <c r="DK1535" s="195"/>
      <c r="DL1535" s="14" t="str">
        <f>IFERROR(#REF!-AP1535,"")</f>
        <v/>
      </c>
      <c r="DM1535" s="195"/>
      <c r="DN1535" s="274" t="str">
        <f>IFERROR(#REF!-M1535,"")</f>
        <v/>
      </c>
      <c r="DO1535" s="186" t="e">
        <f>IF(#REF!&gt;AQ1535,0,1)</f>
        <v>#REF!</v>
      </c>
      <c r="DP1535" s="186">
        <f t="shared" si="289"/>
        <v>1</v>
      </c>
      <c r="DQ1535" s="186">
        <f t="shared" si="290"/>
        <v>1</v>
      </c>
    </row>
    <row r="1536" spans="1:121" ht="20.25" hidden="1" customHeight="1" x14ac:dyDescent="0.2">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291"/>
        <v/>
      </c>
      <c r="AO1536" s="271" t="str">
        <f t="shared" si="292"/>
        <v/>
      </c>
      <c r="AP1536" s="218"/>
      <c r="AQ1536" s="219"/>
      <c r="AR1536" s="217" t="str">
        <f t="shared" si="293"/>
        <v/>
      </c>
      <c r="AS1536" s="217" t="str">
        <f t="shared" si="294"/>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217"/>
      <c r="CA1536" s="217"/>
      <c r="CB1536" s="217"/>
      <c r="CC1536" s="217"/>
      <c r="CD1536" s="217"/>
      <c r="CE1536" s="217"/>
      <c r="CF1536" s="186"/>
      <c r="CG1536" s="186" t="str">
        <f t="shared" si="295"/>
        <v/>
      </c>
      <c r="CH1536" s="101"/>
      <c r="CI1536" s="101"/>
      <c r="CJ1536" s="101"/>
      <c r="CK1536" s="101"/>
      <c r="CL1536" s="101"/>
      <c r="CM1536" s="101"/>
      <c r="CN1536" s="101"/>
      <c r="CO1536" s="101"/>
      <c r="CP1536" s="220" t="str">
        <f>IFERROR(ROUND((SUM(#REF!)),0),"")</f>
        <v/>
      </c>
      <c r="CQ1536" s="216"/>
      <c r="CR1536" s="222"/>
      <c r="CS1536" s="198"/>
      <c r="CT1536" s="198"/>
      <c r="CU1536" s="198"/>
      <c r="CV1536" s="198"/>
      <c r="CW1536" s="222"/>
      <c r="CX1536" s="272"/>
      <c r="CY1536" s="272"/>
      <c r="CZ1536" s="272"/>
      <c r="DA1536" s="272"/>
      <c r="DB1536" s="272"/>
      <c r="DC1536" s="272"/>
      <c r="DD1536" s="230" t="str">
        <f t="shared" si="282"/>
        <v/>
      </c>
      <c r="DE1536" s="273">
        <f t="shared" si="283"/>
        <v>0</v>
      </c>
      <c r="DF1536" s="14">
        <f t="shared" si="284"/>
        <v>0</v>
      </c>
      <c r="DG1536" s="148" t="str">
        <f t="shared" si="285"/>
        <v/>
      </c>
      <c r="DH1536" s="148" t="str">
        <f t="shared" si="286"/>
        <v/>
      </c>
      <c r="DI1536" s="273" t="str">
        <f t="shared" si="287"/>
        <v/>
      </c>
      <c r="DJ1536" s="264" t="str">
        <f t="shared" si="288"/>
        <v/>
      </c>
      <c r="DK1536" s="195"/>
      <c r="DL1536" s="14" t="str">
        <f>IFERROR(#REF!-AP1536,"")</f>
        <v/>
      </c>
      <c r="DM1536" s="195"/>
      <c r="DN1536" s="274" t="str">
        <f>IFERROR(#REF!-M1536,"")</f>
        <v/>
      </c>
      <c r="DO1536" s="186" t="e">
        <f>IF(#REF!&gt;AQ1536,0,1)</f>
        <v>#REF!</v>
      </c>
      <c r="DP1536" s="186">
        <f t="shared" si="289"/>
        <v>1</v>
      </c>
      <c r="DQ1536" s="186">
        <f t="shared" si="290"/>
        <v>1</v>
      </c>
    </row>
    <row r="1537" spans="1:121" ht="20.25" hidden="1" customHeight="1" x14ac:dyDescent="0.2">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291"/>
        <v/>
      </c>
      <c r="AO1537" s="271" t="str">
        <f t="shared" si="292"/>
        <v/>
      </c>
      <c r="AP1537" s="218"/>
      <c r="AQ1537" s="219"/>
      <c r="AR1537" s="217" t="str">
        <f t="shared" si="293"/>
        <v/>
      </c>
      <c r="AS1537" s="217" t="str">
        <f t="shared" si="294"/>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217"/>
      <c r="CA1537" s="217"/>
      <c r="CB1537" s="217"/>
      <c r="CC1537" s="217"/>
      <c r="CD1537" s="217"/>
      <c r="CE1537" s="217"/>
      <c r="CF1537" s="186"/>
      <c r="CG1537" s="186" t="str">
        <f t="shared" si="295"/>
        <v/>
      </c>
      <c r="CH1537" s="101"/>
      <c r="CI1537" s="101"/>
      <c r="CJ1537" s="101"/>
      <c r="CK1537" s="101"/>
      <c r="CL1537" s="101"/>
      <c r="CM1537" s="101"/>
      <c r="CN1537" s="101"/>
      <c r="CO1537" s="101"/>
      <c r="CP1537" s="220" t="str">
        <f>IFERROR(ROUND((SUM(#REF!)),0),"")</f>
        <v/>
      </c>
      <c r="CQ1537" s="216"/>
      <c r="CR1537" s="222"/>
      <c r="CS1537" s="198"/>
      <c r="CT1537" s="198"/>
      <c r="CU1537" s="198"/>
      <c r="CV1537" s="198"/>
      <c r="CW1537" s="222"/>
      <c r="CX1537" s="272"/>
      <c r="CY1537" s="272"/>
      <c r="CZ1537" s="272"/>
      <c r="DA1537" s="272"/>
      <c r="DB1537" s="272"/>
      <c r="DC1537" s="272"/>
      <c r="DD1537" s="230" t="str">
        <f t="shared" si="282"/>
        <v/>
      </c>
      <c r="DE1537" s="273">
        <f t="shared" si="283"/>
        <v>0</v>
      </c>
      <c r="DF1537" s="14">
        <f t="shared" si="284"/>
        <v>0</v>
      </c>
      <c r="DG1537" s="148" t="str">
        <f t="shared" si="285"/>
        <v/>
      </c>
      <c r="DH1537" s="148" t="str">
        <f t="shared" si="286"/>
        <v/>
      </c>
      <c r="DI1537" s="273" t="str">
        <f t="shared" si="287"/>
        <v/>
      </c>
      <c r="DJ1537" s="264" t="str">
        <f t="shared" si="288"/>
        <v/>
      </c>
      <c r="DK1537" s="195"/>
      <c r="DL1537" s="14" t="str">
        <f>IFERROR(#REF!-AP1537,"")</f>
        <v/>
      </c>
      <c r="DM1537" s="195"/>
      <c r="DN1537" s="274" t="str">
        <f>IFERROR(#REF!-M1537,"")</f>
        <v/>
      </c>
      <c r="DO1537" s="186" t="e">
        <f>IF(#REF!&gt;AQ1537,0,1)</f>
        <v>#REF!</v>
      </c>
      <c r="DP1537" s="186">
        <f t="shared" si="289"/>
        <v>1</v>
      </c>
      <c r="DQ1537" s="186">
        <f t="shared" si="290"/>
        <v>1</v>
      </c>
    </row>
    <row r="1538" spans="1:121" ht="20.25" hidden="1" customHeight="1" x14ac:dyDescent="0.2">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291"/>
        <v/>
      </c>
      <c r="AO1538" s="271" t="str">
        <f t="shared" si="292"/>
        <v/>
      </c>
      <c r="AP1538" s="218"/>
      <c r="AQ1538" s="219"/>
      <c r="AR1538" s="217" t="str">
        <f t="shared" si="293"/>
        <v/>
      </c>
      <c r="AS1538" s="217" t="str">
        <f t="shared" si="294"/>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217"/>
      <c r="CA1538" s="217"/>
      <c r="CB1538" s="217"/>
      <c r="CC1538" s="217"/>
      <c r="CD1538" s="217"/>
      <c r="CE1538" s="217"/>
      <c r="CF1538" s="186"/>
      <c r="CG1538" s="186" t="str">
        <f t="shared" si="295"/>
        <v/>
      </c>
      <c r="CH1538" s="101"/>
      <c r="CI1538" s="101"/>
      <c r="CJ1538" s="101"/>
      <c r="CK1538" s="101"/>
      <c r="CL1538" s="101"/>
      <c r="CM1538" s="101"/>
      <c r="CN1538" s="101"/>
      <c r="CO1538" s="101"/>
      <c r="CP1538" s="220" t="str">
        <f>IFERROR(ROUND((SUM(#REF!)),0),"")</f>
        <v/>
      </c>
      <c r="CQ1538" s="216"/>
      <c r="CR1538" s="222"/>
      <c r="CS1538" s="198"/>
      <c r="CT1538" s="198"/>
      <c r="CU1538" s="198"/>
      <c r="CV1538" s="198"/>
      <c r="CW1538" s="222"/>
      <c r="CX1538" s="272"/>
      <c r="CY1538" s="272"/>
      <c r="CZ1538" s="272"/>
      <c r="DA1538" s="272"/>
      <c r="DB1538" s="272"/>
      <c r="DC1538" s="272"/>
      <c r="DD1538" s="230" t="str">
        <f t="shared" si="282"/>
        <v/>
      </c>
      <c r="DE1538" s="273">
        <f t="shared" si="283"/>
        <v>0</v>
      </c>
      <c r="DF1538" s="14">
        <f t="shared" si="284"/>
        <v>0</v>
      </c>
      <c r="DG1538" s="148" t="str">
        <f t="shared" si="285"/>
        <v/>
      </c>
      <c r="DH1538" s="148" t="str">
        <f t="shared" si="286"/>
        <v/>
      </c>
      <c r="DI1538" s="273" t="str">
        <f t="shared" si="287"/>
        <v/>
      </c>
      <c r="DJ1538" s="264" t="str">
        <f t="shared" si="288"/>
        <v/>
      </c>
      <c r="DK1538" s="195"/>
      <c r="DL1538" s="14" t="str">
        <f>IFERROR(#REF!-AP1538,"")</f>
        <v/>
      </c>
      <c r="DM1538" s="195"/>
      <c r="DN1538" s="274" t="str">
        <f>IFERROR(#REF!-M1538,"")</f>
        <v/>
      </c>
      <c r="DO1538" s="186" t="e">
        <f>IF(#REF!&gt;AQ1538,0,1)</f>
        <v>#REF!</v>
      </c>
      <c r="DP1538" s="186">
        <f t="shared" si="289"/>
        <v>1</v>
      </c>
      <c r="DQ1538" s="186">
        <f t="shared" si="290"/>
        <v>1</v>
      </c>
    </row>
    <row r="1539" spans="1:121" ht="20.25" hidden="1" customHeight="1" x14ac:dyDescent="0.2">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291"/>
        <v/>
      </c>
      <c r="AO1539" s="271" t="str">
        <f t="shared" si="292"/>
        <v/>
      </c>
      <c r="AP1539" s="218"/>
      <c r="AQ1539" s="219"/>
      <c r="AR1539" s="217" t="str">
        <f t="shared" si="293"/>
        <v/>
      </c>
      <c r="AS1539" s="217" t="str">
        <f t="shared" si="294"/>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217"/>
      <c r="CA1539" s="217"/>
      <c r="CB1539" s="217"/>
      <c r="CC1539" s="217"/>
      <c r="CD1539" s="217"/>
      <c r="CE1539" s="217"/>
      <c r="CF1539" s="186"/>
      <c r="CG1539" s="186" t="str">
        <f t="shared" si="295"/>
        <v/>
      </c>
      <c r="CH1539" s="101"/>
      <c r="CI1539" s="101"/>
      <c r="CJ1539" s="101"/>
      <c r="CK1539" s="101"/>
      <c r="CL1539" s="101"/>
      <c r="CM1539" s="101"/>
      <c r="CN1539" s="101"/>
      <c r="CO1539" s="101"/>
      <c r="CP1539" s="220" t="str">
        <f>IFERROR(ROUND((SUM(#REF!)),0),"")</f>
        <v/>
      </c>
      <c r="CQ1539" s="216"/>
      <c r="CR1539" s="222"/>
      <c r="CS1539" s="198"/>
      <c r="CT1539" s="198"/>
      <c r="CU1539" s="198"/>
      <c r="CV1539" s="198"/>
      <c r="CW1539" s="222"/>
      <c r="CX1539" s="272"/>
      <c r="CY1539" s="272"/>
      <c r="CZ1539" s="272"/>
      <c r="DA1539" s="272"/>
      <c r="DB1539" s="272"/>
      <c r="DC1539" s="272"/>
      <c r="DD1539" s="230" t="str">
        <f t="shared" si="282"/>
        <v/>
      </c>
      <c r="DE1539" s="273">
        <f t="shared" si="283"/>
        <v>0</v>
      </c>
      <c r="DF1539" s="14">
        <f t="shared" si="284"/>
        <v>0</v>
      </c>
      <c r="DG1539" s="148" t="str">
        <f t="shared" si="285"/>
        <v/>
      </c>
      <c r="DH1539" s="148" t="str">
        <f t="shared" si="286"/>
        <v/>
      </c>
      <c r="DI1539" s="273" t="str">
        <f t="shared" si="287"/>
        <v/>
      </c>
      <c r="DJ1539" s="264" t="str">
        <f t="shared" si="288"/>
        <v/>
      </c>
      <c r="DK1539" s="195"/>
      <c r="DL1539" s="14" t="str">
        <f>IFERROR(#REF!-AP1539,"")</f>
        <v/>
      </c>
      <c r="DM1539" s="195"/>
      <c r="DN1539" s="274" t="str">
        <f>IFERROR(#REF!-M1539,"")</f>
        <v/>
      </c>
      <c r="DO1539" s="186" t="e">
        <f>IF(#REF!&gt;AQ1539,0,1)</f>
        <v>#REF!</v>
      </c>
      <c r="DP1539" s="186">
        <f t="shared" si="289"/>
        <v>1</v>
      </c>
      <c r="DQ1539" s="186">
        <f t="shared" si="290"/>
        <v>1</v>
      </c>
    </row>
    <row r="1540" spans="1:121" ht="20.25" hidden="1" customHeight="1" x14ac:dyDescent="0.2">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si="291"/>
        <v/>
      </c>
      <c r="AO1540" s="271" t="str">
        <f t="shared" si="292"/>
        <v/>
      </c>
      <c r="AP1540" s="218"/>
      <c r="AQ1540" s="219"/>
      <c r="AR1540" s="217" t="str">
        <f t="shared" si="293"/>
        <v/>
      </c>
      <c r="AS1540" s="217" t="str">
        <f t="shared" si="294"/>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217"/>
      <c r="CA1540" s="217"/>
      <c r="CB1540" s="217"/>
      <c r="CC1540" s="217"/>
      <c r="CD1540" s="217"/>
      <c r="CE1540" s="217"/>
      <c r="CF1540" s="186"/>
      <c r="CG1540" s="186" t="str">
        <f t="shared" si="295"/>
        <v/>
      </c>
      <c r="CH1540" s="101"/>
      <c r="CI1540" s="101"/>
      <c r="CJ1540" s="101"/>
      <c r="CK1540" s="101"/>
      <c r="CL1540" s="101"/>
      <c r="CM1540" s="101"/>
      <c r="CN1540" s="101"/>
      <c r="CO1540" s="101"/>
      <c r="CP1540" s="220" t="str">
        <f>IFERROR(ROUND((SUM(#REF!)),0),"")</f>
        <v/>
      </c>
      <c r="CQ1540" s="216"/>
      <c r="CR1540" s="222"/>
      <c r="CS1540" s="198"/>
      <c r="CT1540" s="198"/>
      <c r="CU1540" s="198"/>
      <c r="CV1540" s="198"/>
      <c r="CW1540" s="222"/>
      <c r="CX1540" s="272"/>
      <c r="CY1540" s="272"/>
      <c r="CZ1540" s="272"/>
      <c r="DA1540" s="272"/>
      <c r="DB1540" s="272"/>
      <c r="DC1540" s="272"/>
      <c r="DD1540" s="230" t="str">
        <f t="shared" ref="DD1540:DD1603" si="296">IFERROR((AN1540-M1540)/M1540,"")</f>
        <v/>
      </c>
      <c r="DE1540" s="273">
        <f t="shared" ref="DE1540:DE1603" si="297">AV1540+BH1540</f>
        <v>0</v>
      </c>
      <c r="DF1540" s="14">
        <f t="shared" ref="DF1540:DF1603" si="298">SUM(BI1540:BQ1540,AW1540:BE1540)</f>
        <v>0</v>
      </c>
      <c r="DG1540" s="148" t="str">
        <f t="shared" ref="DG1540:DG1603" si="299">IFERROR(ROUND(DF1540/L1540,0),"")</f>
        <v/>
      </c>
      <c r="DH1540" s="148" t="str">
        <f t="shared" ref="DH1540:DH1603" si="300">IFERROR(ROUND(CP1540/AR1540,1),"")</f>
        <v/>
      </c>
      <c r="DI1540" s="273" t="str">
        <f t="shared" ref="DI1540:DI1603" si="301">IFERROR(DE1540+DG1540,"")</f>
        <v/>
      </c>
      <c r="DJ1540" s="264" t="str">
        <f t="shared" ref="DJ1540:DJ1603" si="302">IFERROR(DG1540/DI1540,"")</f>
        <v/>
      </c>
      <c r="DK1540" s="195"/>
      <c r="DL1540" s="14" t="str">
        <f>IFERROR(#REF!-AP1540,"")</f>
        <v/>
      </c>
      <c r="DM1540" s="195"/>
      <c r="DN1540" s="274" t="str">
        <f>IFERROR(#REF!-M1540,"")</f>
        <v/>
      </c>
      <c r="DO1540" s="186" t="e">
        <f>IF(#REF!&gt;AQ1540,0,1)</f>
        <v>#REF!</v>
      </c>
      <c r="DP1540" s="186">
        <f t="shared" ref="DP1540:DP1603" si="303">IF(AO1540&lt;N1540,0,1)</f>
        <v>1</v>
      </c>
      <c r="DQ1540" s="186">
        <f t="shared" ref="DQ1540:DQ1603" si="304">IF(AO1540&gt;O1540,0,1)</f>
        <v>1</v>
      </c>
    </row>
    <row r="1541" spans="1:121" ht="20.25" hidden="1" customHeight="1" x14ac:dyDescent="0.2">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291"/>
        <v/>
      </c>
      <c r="AO1541" s="271" t="str">
        <f t="shared" si="292"/>
        <v/>
      </c>
      <c r="AP1541" s="218"/>
      <c r="AQ1541" s="219"/>
      <c r="AR1541" s="217" t="str">
        <f t="shared" si="293"/>
        <v/>
      </c>
      <c r="AS1541" s="217" t="str">
        <f t="shared" si="294"/>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217"/>
      <c r="CA1541" s="217"/>
      <c r="CB1541" s="217"/>
      <c r="CC1541" s="217"/>
      <c r="CD1541" s="217"/>
      <c r="CE1541" s="217"/>
      <c r="CF1541" s="186"/>
      <c r="CG1541" s="186" t="str">
        <f t="shared" si="295"/>
        <v/>
      </c>
      <c r="CH1541" s="101"/>
      <c r="CI1541" s="101"/>
      <c r="CJ1541" s="101"/>
      <c r="CK1541" s="101"/>
      <c r="CL1541" s="101"/>
      <c r="CM1541" s="101"/>
      <c r="CN1541" s="101"/>
      <c r="CO1541" s="101"/>
      <c r="CP1541" s="220" t="str">
        <f>IFERROR(ROUND((SUM(#REF!)),0),"")</f>
        <v/>
      </c>
      <c r="CQ1541" s="216"/>
      <c r="CR1541" s="222"/>
      <c r="CS1541" s="198"/>
      <c r="CT1541" s="198"/>
      <c r="CU1541" s="198"/>
      <c r="CV1541" s="198"/>
      <c r="CW1541" s="222"/>
      <c r="CX1541" s="272"/>
      <c r="CY1541" s="272"/>
      <c r="CZ1541" s="272"/>
      <c r="DA1541" s="272"/>
      <c r="DB1541" s="272"/>
      <c r="DC1541" s="272"/>
      <c r="DD1541" s="230" t="str">
        <f t="shared" si="296"/>
        <v/>
      </c>
      <c r="DE1541" s="273">
        <f t="shared" si="297"/>
        <v>0</v>
      </c>
      <c r="DF1541" s="14">
        <f t="shared" si="298"/>
        <v>0</v>
      </c>
      <c r="DG1541" s="148" t="str">
        <f t="shared" si="299"/>
        <v/>
      </c>
      <c r="DH1541" s="148" t="str">
        <f t="shared" si="300"/>
        <v/>
      </c>
      <c r="DI1541" s="273" t="str">
        <f t="shared" si="301"/>
        <v/>
      </c>
      <c r="DJ1541" s="264" t="str">
        <f t="shared" si="302"/>
        <v/>
      </c>
      <c r="DK1541" s="195"/>
      <c r="DL1541" s="14" t="str">
        <f>IFERROR(#REF!-AP1541,"")</f>
        <v/>
      </c>
      <c r="DM1541" s="195"/>
      <c r="DN1541" s="274" t="str">
        <f>IFERROR(#REF!-M1541,"")</f>
        <v/>
      </c>
      <c r="DO1541" s="186" t="e">
        <f>IF(#REF!&gt;AQ1541,0,1)</f>
        <v>#REF!</v>
      </c>
      <c r="DP1541" s="186">
        <f t="shared" si="303"/>
        <v>1</v>
      </c>
      <c r="DQ1541" s="186">
        <f t="shared" si="304"/>
        <v>1</v>
      </c>
    </row>
    <row r="1542" spans="1:121" ht="20.25" hidden="1" customHeight="1" x14ac:dyDescent="0.2">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291"/>
        <v/>
      </c>
      <c r="AO1542" s="271" t="str">
        <f t="shared" si="292"/>
        <v/>
      </c>
      <c r="AP1542" s="218"/>
      <c r="AQ1542" s="219"/>
      <c r="AR1542" s="217" t="str">
        <f t="shared" si="293"/>
        <v/>
      </c>
      <c r="AS1542" s="217" t="str">
        <f t="shared" si="294"/>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217"/>
      <c r="CA1542" s="217"/>
      <c r="CB1542" s="217"/>
      <c r="CC1542" s="217"/>
      <c r="CD1542" s="217"/>
      <c r="CE1542" s="217"/>
      <c r="CF1542" s="186"/>
      <c r="CG1542" s="186" t="str">
        <f t="shared" si="295"/>
        <v/>
      </c>
      <c r="CH1542" s="101"/>
      <c r="CI1542" s="101"/>
      <c r="CJ1542" s="101"/>
      <c r="CK1542" s="101"/>
      <c r="CL1542" s="101"/>
      <c r="CM1542" s="101"/>
      <c r="CN1542" s="101"/>
      <c r="CO1542" s="101"/>
      <c r="CP1542" s="220" t="str">
        <f>IFERROR(ROUND((SUM(#REF!)),0),"")</f>
        <v/>
      </c>
      <c r="CQ1542" s="216"/>
      <c r="CR1542" s="222"/>
      <c r="CS1542" s="198"/>
      <c r="CT1542" s="198"/>
      <c r="CU1542" s="198"/>
      <c r="CV1542" s="198"/>
      <c r="CW1542" s="222"/>
      <c r="CX1542" s="272"/>
      <c r="CY1542" s="272"/>
      <c r="CZ1542" s="272"/>
      <c r="DA1542" s="272"/>
      <c r="DB1542" s="272"/>
      <c r="DC1542" s="272"/>
      <c r="DD1542" s="230" t="str">
        <f t="shared" si="296"/>
        <v/>
      </c>
      <c r="DE1542" s="273">
        <f t="shared" si="297"/>
        <v>0</v>
      </c>
      <c r="DF1542" s="14">
        <f t="shared" si="298"/>
        <v>0</v>
      </c>
      <c r="DG1542" s="148" t="str">
        <f t="shared" si="299"/>
        <v/>
      </c>
      <c r="DH1542" s="148" t="str">
        <f t="shared" si="300"/>
        <v/>
      </c>
      <c r="DI1542" s="273" t="str">
        <f t="shared" si="301"/>
        <v/>
      </c>
      <c r="DJ1542" s="264" t="str">
        <f t="shared" si="302"/>
        <v/>
      </c>
      <c r="DK1542" s="195"/>
      <c r="DL1542" s="14" t="str">
        <f>IFERROR(#REF!-AP1542,"")</f>
        <v/>
      </c>
      <c r="DM1542" s="195"/>
      <c r="DN1542" s="274" t="str">
        <f>IFERROR(#REF!-M1542,"")</f>
        <v/>
      </c>
      <c r="DO1542" s="186" t="e">
        <f>IF(#REF!&gt;AQ1542,0,1)</f>
        <v>#REF!</v>
      </c>
      <c r="DP1542" s="186">
        <f t="shared" si="303"/>
        <v>1</v>
      </c>
      <c r="DQ1542" s="186">
        <f t="shared" si="304"/>
        <v>1</v>
      </c>
    </row>
    <row r="1543" spans="1:121" ht="20.25" hidden="1" customHeight="1" x14ac:dyDescent="0.2">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291"/>
        <v/>
      </c>
      <c r="AO1543" s="271" t="str">
        <f t="shared" si="292"/>
        <v/>
      </c>
      <c r="AP1543" s="218"/>
      <c r="AQ1543" s="219"/>
      <c r="AR1543" s="217" t="str">
        <f t="shared" si="293"/>
        <v/>
      </c>
      <c r="AS1543" s="217" t="str">
        <f t="shared" si="294"/>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217"/>
      <c r="CA1543" s="217"/>
      <c r="CB1543" s="217"/>
      <c r="CC1543" s="217"/>
      <c r="CD1543" s="217"/>
      <c r="CE1543" s="217"/>
      <c r="CF1543" s="186"/>
      <c r="CG1543" s="186" t="str">
        <f t="shared" si="295"/>
        <v/>
      </c>
      <c r="CH1543" s="101"/>
      <c r="CI1543" s="101"/>
      <c r="CJ1543" s="101"/>
      <c r="CK1543" s="101"/>
      <c r="CL1543" s="101"/>
      <c r="CM1543" s="101"/>
      <c r="CN1543" s="101"/>
      <c r="CO1543" s="101"/>
      <c r="CP1543" s="220" t="str">
        <f>IFERROR(ROUND((SUM(#REF!)),0),"")</f>
        <v/>
      </c>
      <c r="CQ1543" s="216"/>
      <c r="CR1543" s="222"/>
      <c r="CS1543" s="198"/>
      <c r="CT1543" s="198"/>
      <c r="CU1543" s="198"/>
      <c r="CV1543" s="198"/>
      <c r="CW1543" s="222"/>
      <c r="CX1543" s="272"/>
      <c r="CY1543" s="272"/>
      <c r="CZ1543" s="272"/>
      <c r="DA1543" s="272"/>
      <c r="DB1543" s="272"/>
      <c r="DC1543" s="272"/>
      <c r="DD1543" s="230" t="str">
        <f t="shared" si="296"/>
        <v/>
      </c>
      <c r="DE1543" s="273">
        <f t="shared" si="297"/>
        <v>0</v>
      </c>
      <c r="DF1543" s="14">
        <f t="shared" si="298"/>
        <v>0</v>
      </c>
      <c r="DG1543" s="148" t="str">
        <f t="shared" si="299"/>
        <v/>
      </c>
      <c r="DH1543" s="148" t="str">
        <f t="shared" si="300"/>
        <v/>
      </c>
      <c r="DI1543" s="273" t="str">
        <f t="shared" si="301"/>
        <v/>
      </c>
      <c r="DJ1543" s="264" t="str">
        <f t="shared" si="302"/>
        <v/>
      </c>
      <c r="DK1543" s="195"/>
      <c r="DL1543" s="14" t="str">
        <f>IFERROR(#REF!-AP1543,"")</f>
        <v/>
      </c>
      <c r="DM1543" s="195"/>
      <c r="DN1543" s="274" t="str">
        <f>IFERROR(#REF!-M1543,"")</f>
        <v/>
      </c>
      <c r="DO1543" s="186" t="e">
        <f>IF(#REF!&gt;AQ1543,0,1)</f>
        <v>#REF!</v>
      </c>
      <c r="DP1543" s="186">
        <f t="shared" si="303"/>
        <v>1</v>
      </c>
      <c r="DQ1543" s="186">
        <f t="shared" si="304"/>
        <v>1</v>
      </c>
    </row>
    <row r="1544" spans="1:121" ht="20.25" hidden="1" customHeight="1" x14ac:dyDescent="0.2">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291"/>
        <v/>
      </c>
      <c r="AO1544" s="271" t="str">
        <f t="shared" si="292"/>
        <v/>
      </c>
      <c r="AP1544" s="218"/>
      <c r="AQ1544" s="219"/>
      <c r="AR1544" s="217" t="str">
        <f t="shared" si="293"/>
        <v/>
      </c>
      <c r="AS1544" s="217" t="str">
        <f t="shared" si="294"/>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217"/>
      <c r="CA1544" s="217"/>
      <c r="CB1544" s="217"/>
      <c r="CC1544" s="217"/>
      <c r="CD1544" s="217"/>
      <c r="CE1544" s="217"/>
      <c r="CF1544" s="186"/>
      <c r="CG1544" s="186" t="str">
        <f t="shared" si="295"/>
        <v/>
      </c>
      <c r="CH1544" s="101"/>
      <c r="CI1544" s="101"/>
      <c r="CJ1544" s="101"/>
      <c r="CK1544" s="101"/>
      <c r="CL1544" s="101"/>
      <c r="CM1544" s="101"/>
      <c r="CN1544" s="101"/>
      <c r="CO1544" s="101"/>
      <c r="CP1544" s="220" t="str">
        <f>IFERROR(ROUND((SUM(#REF!)),0),"")</f>
        <v/>
      </c>
      <c r="CQ1544" s="216"/>
      <c r="CR1544" s="222"/>
      <c r="CS1544" s="198"/>
      <c r="CT1544" s="198"/>
      <c r="CU1544" s="198"/>
      <c r="CV1544" s="198"/>
      <c r="CW1544" s="222"/>
      <c r="CX1544" s="272"/>
      <c r="CY1544" s="272"/>
      <c r="CZ1544" s="272"/>
      <c r="DA1544" s="272"/>
      <c r="DB1544" s="272"/>
      <c r="DC1544" s="272"/>
      <c r="DD1544" s="230" t="str">
        <f t="shared" si="296"/>
        <v/>
      </c>
      <c r="DE1544" s="273">
        <f t="shared" si="297"/>
        <v>0</v>
      </c>
      <c r="DF1544" s="14">
        <f t="shared" si="298"/>
        <v>0</v>
      </c>
      <c r="DG1544" s="148" t="str">
        <f t="shared" si="299"/>
        <v/>
      </c>
      <c r="DH1544" s="148" t="str">
        <f t="shared" si="300"/>
        <v/>
      </c>
      <c r="DI1544" s="273" t="str">
        <f t="shared" si="301"/>
        <v/>
      </c>
      <c r="DJ1544" s="264" t="str">
        <f t="shared" si="302"/>
        <v/>
      </c>
      <c r="DK1544" s="195"/>
      <c r="DL1544" s="14" t="str">
        <f>IFERROR(#REF!-AP1544,"")</f>
        <v/>
      </c>
      <c r="DM1544" s="195"/>
      <c r="DN1544" s="274" t="str">
        <f>IFERROR(#REF!-M1544,"")</f>
        <v/>
      </c>
      <c r="DO1544" s="186" t="e">
        <f>IF(#REF!&gt;AQ1544,0,1)</f>
        <v>#REF!</v>
      </c>
      <c r="DP1544" s="186">
        <f t="shared" si="303"/>
        <v>1</v>
      </c>
      <c r="DQ1544" s="186">
        <f t="shared" si="304"/>
        <v>1</v>
      </c>
    </row>
    <row r="1545" spans="1:121" ht="20.25" hidden="1" customHeight="1" x14ac:dyDescent="0.2">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291"/>
        <v/>
      </c>
      <c r="AO1545" s="271" t="str">
        <f t="shared" si="292"/>
        <v/>
      </c>
      <c r="AP1545" s="218"/>
      <c r="AQ1545" s="219"/>
      <c r="AR1545" s="217" t="str">
        <f t="shared" si="293"/>
        <v/>
      </c>
      <c r="AS1545" s="217" t="str">
        <f t="shared" si="294"/>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217"/>
      <c r="CA1545" s="217"/>
      <c r="CB1545" s="217"/>
      <c r="CC1545" s="217"/>
      <c r="CD1545" s="217"/>
      <c r="CE1545" s="217"/>
      <c r="CF1545" s="186"/>
      <c r="CG1545" s="186" t="str">
        <f t="shared" si="295"/>
        <v/>
      </c>
      <c r="CH1545" s="101"/>
      <c r="CI1545" s="101"/>
      <c r="CJ1545" s="101"/>
      <c r="CK1545" s="101"/>
      <c r="CL1545" s="101"/>
      <c r="CM1545" s="101"/>
      <c r="CN1545" s="101"/>
      <c r="CO1545" s="101"/>
      <c r="CP1545" s="220" t="str">
        <f>IFERROR(ROUND((SUM(#REF!)),0),"")</f>
        <v/>
      </c>
      <c r="CQ1545" s="216"/>
      <c r="CR1545" s="222"/>
      <c r="CS1545" s="198"/>
      <c r="CT1545" s="198"/>
      <c r="CU1545" s="198"/>
      <c r="CV1545" s="198"/>
      <c r="CW1545" s="222"/>
      <c r="CX1545" s="272"/>
      <c r="CY1545" s="272"/>
      <c r="CZ1545" s="272"/>
      <c r="DA1545" s="272"/>
      <c r="DB1545" s="272"/>
      <c r="DC1545" s="272"/>
      <c r="DD1545" s="230" t="str">
        <f t="shared" si="296"/>
        <v/>
      </c>
      <c r="DE1545" s="273">
        <f t="shared" si="297"/>
        <v>0</v>
      </c>
      <c r="DF1545" s="14">
        <f t="shared" si="298"/>
        <v>0</v>
      </c>
      <c r="DG1545" s="148" t="str">
        <f t="shared" si="299"/>
        <v/>
      </c>
      <c r="DH1545" s="148" t="str">
        <f t="shared" si="300"/>
        <v/>
      </c>
      <c r="DI1545" s="273" t="str">
        <f t="shared" si="301"/>
        <v/>
      </c>
      <c r="DJ1545" s="264" t="str">
        <f t="shared" si="302"/>
        <v/>
      </c>
      <c r="DK1545" s="195"/>
      <c r="DL1545" s="14" t="str">
        <f>IFERROR(#REF!-AP1545,"")</f>
        <v/>
      </c>
      <c r="DM1545" s="195"/>
      <c r="DN1545" s="274" t="str">
        <f>IFERROR(#REF!-M1545,"")</f>
        <v/>
      </c>
      <c r="DO1545" s="186" t="e">
        <f>IF(#REF!&gt;AQ1545,0,1)</f>
        <v>#REF!</v>
      </c>
      <c r="DP1545" s="186">
        <f t="shared" si="303"/>
        <v>1</v>
      </c>
      <c r="DQ1545" s="186">
        <f t="shared" si="304"/>
        <v>1</v>
      </c>
    </row>
    <row r="1546" spans="1:121" ht="20.25" hidden="1" customHeight="1" x14ac:dyDescent="0.2">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291"/>
        <v/>
      </c>
      <c r="AO1546" s="271" t="str">
        <f t="shared" si="292"/>
        <v/>
      </c>
      <c r="AP1546" s="218"/>
      <c r="AQ1546" s="219"/>
      <c r="AR1546" s="217" t="str">
        <f t="shared" si="293"/>
        <v/>
      </c>
      <c r="AS1546" s="217" t="str">
        <f t="shared" si="294"/>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217"/>
      <c r="CA1546" s="217"/>
      <c r="CB1546" s="217"/>
      <c r="CC1546" s="217"/>
      <c r="CD1546" s="217"/>
      <c r="CE1546" s="217"/>
      <c r="CF1546" s="186"/>
      <c r="CG1546" s="186" t="str">
        <f t="shared" si="295"/>
        <v/>
      </c>
      <c r="CH1546" s="101"/>
      <c r="CI1546" s="101"/>
      <c r="CJ1546" s="101"/>
      <c r="CK1546" s="101"/>
      <c r="CL1546" s="101"/>
      <c r="CM1546" s="101"/>
      <c r="CN1546" s="101"/>
      <c r="CO1546" s="101"/>
      <c r="CP1546" s="220" t="str">
        <f>IFERROR(ROUND((SUM(#REF!)),0),"")</f>
        <v/>
      </c>
      <c r="CQ1546" s="216"/>
      <c r="CR1546" s="222"/>
      <c r="CS1546" s="198"/>
      <c r="CT1546" s="198"/>
      <c r="CU1546" s="198"/>
      <c r="CV1546" s="198"/>
      <c r="CW1546" s="222"/>
      <c r="CX1546" s="272"/>
      <c r="CY1546" s="272"/>
      <c r="CZ1546" s="272"/>
      <c r="DA1546" s="272"/>
      <c r="DB1546" s="272"/>
      <c r="DC1546" s="272"/>
      <c r="DD1546" s="230" t="str">
        <f t="shared" si="296"/>
        <v/>
      </c>
      <c r="DE1546" s="273">
        <f t="shared" si="297"/>
        <v>0</v>
      </c>
      <c r="DF1546" s="14">
        <f t="shared" si="298"/>
        <v>0</v>
      </c>
      <c r="DG1546" s="148" t="str">
        <f t="shared" si="299"/>
        <v/>
      </c>
      <c r="DH1546" s="148" t="str">
        <f t="shared" si="300"/>
        <v/>
      </c>
      <c r="DI1546" s="273" t="str">
        <f t="shared" si="301"/>
        <v/>
      </c>
      <c r="DJ1546" s="264" t="str">
        <f t="shared" si="302"/>
        <v/>
      </c>
      <c r="DK1546" s="195"/>
      <c r="DL1546" s="14" t="str">
        <f>IFERROR(#REF!-AP1546,"")</f>
        <v/>
      </c>
      <c r="DM1546" s="195"/>
      <c r="DN1546" s="274" t="str">
        <f>IFERROR(#REF!-M1546,"")</f>
        <v/>
      </c>
      <c r="DO1546" s="186" t="e">
        <f>IF(#REF!&gt;AQ1546,0,1)</f>
        <v>#REF!</v>
      </c>
      <c r="DP1546" s="186">
        <f t="shared" si="303"/>
        <v>1</v>
      </c>
      <c r="DQ1546" s="186">
        <f t="shared" si="304"/>
        <v>1</v>
      </c>
    </row>
    <row r="1547" spans="1:121" ht="20.25" hidden="1" customHeight="1" x14ac:dyDescent="0.2">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291"/>
        <v/>
      </c>
      <c r="AO1547" s="271" t="str">
        <f t="shared" si="292"/>
        <v/>
      </c>
      <c r="AP1547" s="218"/>
      <c r="AQ1547" s="219"/>
      <c r="AR1547" s="217" t="str">
        <f t="shared" si="293"/>
        <v/>
      </c>
      <c r="AS1547" s="217" t="str">
        <f t="shared" si="294"/>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217"/>
      <c r="CA1547" s="217"/>
      <c r="CB1547" s="217"/>
      <c r="CC1547" s="217"/>
      <c r="CD1547" s="217"/>
      <c r="CE1547" s="217"/>
      <c r="CF1547" s="186"/>
      <c r="CG1547" s="186" t="str">
        <f t="shared" si="295"/>
        <v/>
      </c>
      <c r="CH1547" s="101"/>
      <c r="CI1547" s="101"/>
      <c r="CJ1547" s="101"/>
      <c r="CK1547" s="101"/>
      <c r="CL1547" s="101"/>
      <c r="CM1547" s="101"/>
      <c r="CN1547" s="101"/>
      <c r="CO1547" s="101"/>
      <c r="CP1547" s="220" t="str">
        <f>IFERROR(ROUND((SUM(#REF!)),0),"")</f>
        <v/>
      </c>
      <c r="CQ1547" s="216"/>
      <c r="CR1547" s="222"/>
      <c r="CS1547" s="198"/>
      <c r="CT1547" s="198"/>
      <c r="CU1547" s="198"/>
      <c r="CV1547" s="198"/>
      <c r="CW1547" s="222"/>
      <c r="CX1547" s="272"/>
      <c r="CY1547" s="272"/>
      <c r="CZ1547" s="272"/>
      <c r="DA1547" s="272"/>
      <c r="DB1547" s="272"/>
      <c r="DC1547" s="272"/>
      <c r="DD1547" s="230" t="str">
        <f t="shared" si="296"/>
        <v/>
      </c>
      <c r="DE1547" s="273">
        <f t="shared" si="297"/>
        <v>0</v>
      </c>
      <c r="DF1547" s="14">
        <f t="shared" si="298"/>
        <v>0</v>
      </c>
      <c r="DG1547" s="148" t="str">
        <f t="shared" si="299"/>
        <v/>
      </c>
      <c r="DH1547" s="148" t="str">
        <f t="shared" si="300"/>
        <v/>
      </c>
      <c r="DI1547" s="273" t="str">
        <f t="shared" si="301"/>
        <v/>
      </c>
      <c r="DJ1547" s="264" t="str">
        <f t="shared" si="302"/>
        <v/>
      </c>
      <c r="DK1547" s="195"/>
      <c r="DL1547" s="14" t="str">
        <f>IFERROR(#REF!-AP1547,"")</f>
        <v/>
      </c>
      <c r="DM1547" s="195"/>
      <c r="DN1547" s="274" t="str">
        <f>IFERROR(#REF!-M1547,"")</f>
        <v/>
      </c>
      <c r="DO1547" s="186" t="e">
        <f>IF(#REF!&gt;AQ1547,0,1)</f>
        <v>#REF!</v>
      </c>
      <c r="DP1547" s="186">
        <f t="shared" si="303"/>
        <v>1</v>
      </c>
      <c r="DQ1547" s="186">
        <f t="shared" si="304"/>
        <v>1</v>
      </c>
    </row>
    <row r="1548" spans="1:121" ht="20.25" hidden="1" customHeight="1" x14ac:dyDescent="0.2">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291"/>
        <v/>
      </c>
      <c r="AO1548" s="271" t="str">
        <f t="shared" si="292"/>
        <v/>
      </c>
      <c r="AP1548" s="218"/>
      <c r="AQ1548" s="219"/>
      <c r="AR1548" s="217" t="str">
        <f t="shared" si="293"/>
        <v/>
      </c>
      <c r="AS1548" s="217" t="str">
        <f t="shared" si="294"/>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217"/>
      <c r="CA1548" s="217"/>
      <c r="CB1548" s="217"/>
      <c r="CC1548" s="217"/>
      <c r="CD1548" s="217"/>
      <c r="CE1548" s="217"/>
      <c r="CF1548" s="186"/>
      <c r="CG1548" s="186" t="str">
        <f t="shared" si="295"/>
        <v/>
      </c>
      <c r="CH1548" s="101"/>
      <c r="CI1548" s="101"/>
      <c r="CJ1548" s="101"/>
      <c r="CK1548" s="101"/>
      <c r="CL1548" s="101"/>
      <c r="CM1548" s="101"/>
      <c r="CN1548" s="101"/>
      <c r="CO1548" s="101"/>
      <c r="CP1548" s="220" t="str">
        <f>IFERROR(ROUND((SUM(#REF!)),0),"")</f>
        <v/>
      </c>
      <c r="CQ1548" s="216"/>
      <c r="CR1548" s="222"/>
      <c r="CS1548" s="198"/>
      <c r="CT1548" s="198"/>
      <c r="CU1548" s="198"/>
      <c r="CV1548" s="198"/>
      <c r="CW1548" s="222"/>
      <c r="CX1548" s="272"/>
      <c r="CY1548" s="272"/>
      <c r="CZ1548" s="272"/>
      <c r="DA1548" s="272"/>
      <c r="DB1548" s="272"/>
      <c r="DC1548" s="272"/>
      <c r="DD1548" s="230" t="str">
        <f t="shared" si="296"/>
        <v/>
      </c>
      <c r="DE1548" s="273">
        <f t="shared" si="297"/>
        <v>0</v>
      </c>
      <c r="DF1548" s="14">
        <f t="shared" si="298"/>
        <v>0</v>
      </c>
      <c r="DG1548" s="148" t="str">
        <f t="shared" si="299"/>
        <v/>
      </c>
      <c r="DH1548" s="148" t="str">
        <f t="shared" si="300"/>
        <v/>
      </c>
      <c r="DI1548" s="273" t="str">
        <f t="shared" si="301"/>
        <v/>
      </c>
      <c r="DJ1548" s="264" t="str">
        <f t="shared" si="302"/>
        <v/>
      </c>
      <c r="DK1548" s="195"/>
      <c r="DL1548" s="14" t="str">
        <f>IFERROR(#REF!-AP1548,"")</f>
        <v/>
      </c>
      <c r="DM1548" s="195"/>
      <c r="DN1548" s="274" t="str">
        <f>IFERROR(#REF!-M1548,"")</f>
        <v/>
      </c>
      <c r="DO1548" s="186" t="e">
        <f>IF(#REF!&gt;AQ1548,0,1)</f>
        <v>#REF!</v>
      </c>
      <c r="DP1548" s="186">
        <f t="shared" si="303"/>
        <v>1</v>
      </c>
      <c r="DQ1548" s="186">
        <f t="shared" si="304"/>
        <v>1</v>
      </c>
    </row>
    <row r="1549" spans="1:121" ht="20.25" hidden="1" customHeight="1" x14ac:dyDescent="0.2">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291"/>
        <v/>
      </c>
      <c r="AO1549" s="271" t="str">
        <f t="shared" si="292"/>
        <v/>
      </c>
      <c r="AP1549" s="218"/>
      <c r="AQ1549" s="219"/>
      <c r="AR1549" s="217" t="str">
        <f t="shared" si="293"/>
        <v/>
      </c>
      <c r="AS1549" s="217" t="str">
        <f t="shared" si="294"/>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217"/>
      <c r="CA1549" s="217"/>
      <c r="CB1549" s="217"/>
      <c r="CC1549" s="217"/>
      <c r="CD1549" s="217"/>
      <c r="CE1549" s="217"/>
      <c r="CF1549" s="186"/>
      <c r="CG1549" s="186" t="str">
        <f t="shared" si="295"/>
        <v/>
      </c>
      <c r="CH1549" s="101"/>
      <c r="CI1549" s="101"/>
      <c r="CJ1549" s="101"/>
      <c r="CK1549" s="101"/>
      <c r="CL1549" s="101"/>
      <c r="CM1549" s="101"/>
      <c r="CN1549" s="101"/>
      <c r="CO1549" s="101"/>
      <c r="CP1549" s="220" t="str">
        <f>IFERROR(ROUND((SUM(#REF!)),0),"")</f>
        <v/>
      </c>
      <c r="CQ1549" s="216"/>
      <c r="CR1549" s="222"/>
      <c r="CS1549" s="198"/>
      <c r="CT1549" s="198"/>
      <c r="CU1549" s="198"/>
      <c r="CV1549" s="198"/>
      <c r="CW1549" s="222"/>
      <c r="CX1549" s="272"/>
      <c r="CY1549" s="272"/>
      <c r="CZ1549" s="272"/>
      <c r="DA1549" s="272"/>
      <c r="DB1549" s="272"/>
      <c r="DC1549" s="272"/>
      <c r="DD1549" s="230" t="str">
        <f t="shared" si="296"/>
        <v/>
      </c>
      <c r="DE1549" s="273">
        <f t="shared" si="297"/>
        <v>0</v>
      </c>
      <c r="DF1549" s="14">
        <f t="shared" si="298"/>
        <v>0</v>
      </c>
      <c r="DG1549" s="148" t="str">
        <f t="shared" si="299"/>
        <v/>
      </c>
      <c r="DH1549" s="148" t="str">
        <f t="shared" si="300"/>
        <v/>
      </c>
      <c r="DI1549" s="273" t="str">
        <f t="shared" si="301"/>
        <v/>
      </c>
      <c r="DJ1549" s="264" t="str">
        <f t="shared" si="302"/>
        <v/>
      </c>
      <c r="DK1549" s="195"/>
      <c r="DL1549" s="14" t="str">
        <f>IFERROR(#REF!-AP1549,"")</f>
        <v/>
      </c>
      <c r="DM1549" s="195"/>
      <c r="DN1549" s="274" t="str">
        <f>IFERROR(#REF!-M1549,"")</f>
        <v/>
      </c>
      <c r="DO1549" s="186" t="e">
        <f>IF(#REF!&gt;AQ1549,0,1)</f>
        <v>#REF!</v>
      </c>
      <c r="DP1549" s="186">
        <f t="shared" si="303"/>
        <v>1</v>
      </c>
      <c r="DQ1549" s="186">
        <f t="shared" si="304"/>
        <v>1</v>
      </c>
    </row>
    <row r="1550" spans="1:121" ht="20.25" hidden="1" customHeight="1" x14ac:dyDescent="0.2">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291"/>
        <v/>
      </c>
      <c r="AO1550" s="271" t="str">
        <f t="shared" si="292"/>
        <v/>
      </c>
      <c r="AP1550" s="218"/>
      <c r="AQ1550" s="219"/>
      <c r="AR1550" s="217" t="str">
        <f t="shared" si="293"/>
        <v/>
      </c>
      <c r="AS1550" s="217" t="str">
        <f t="shared" si="294"/>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217"/>
      <c r="CA1550" s="217"/>
      <c r="CB1550" s="217"/>
      <c r="CC1550" s="217"/>
      <c r="CD1550" s="217"/>
      <c r="CE1550" s="217"/>
      <c r="CF1550" s="186"/>
      <c r="CG1550" s="186" t="str">
        <f t="shared" si="295"/>
        <v/>
      </c>
      <c r="CH1550" s="101"/>
      <c r="CI1550" s="101"/>
      <c r="CJ1550" s="101"/>
      <c r="CK1550" s="101"/>
      <c r="CL1550" s="101"/>
      <c r="CM1550" s="101"/>
      <c r="CN1550" s="101"/>
      <c r="CO1550" s="101"/>
      <c r="CP1550" s="220" t="str">
        <f>IFERROR(ROUND((SUM(#REF!)),0),"")</f>
        <v/>
      </c>
      <c r="CQ1550" s="216"/>
      <c r="CR1550" s="222"/>
      <c r="CS1550" s="198"/>
      <c r="CT1550" s="198"/>
      <c r="CU1550" s="198"/>
      <c r="CV1550" s="198"/>
      <c r="CW1550" s="222"/>
      <c r="CX1550" s="272"/>
      <c r="CY1550" s="272"/>
      <c r="CZ1550" s="272"/>
      <c r="DA1550" s="272"/>
      <c r="DB1550" s="272"/>
      <c r="DC1550" s="272"/>
      <c r="DD1550" s="230" t="str">
        <f t="shared" si="296"/>
        <v/>
      </c>
      <c r="DE1550" s="273">
        <f t="shared" si="297"/>
        <v>0</v>
      </c>
      <c r="DF1550" s="14">
        <f t="shared" si="298"/>
        <v>0</v>
      </c>
      <c r="DG1550" s="148" t="str">
        <f t="shared" si="299"/>
        <v/>
      </c>
      <c r="DH1550" s="148" t="str">
        <f t="shared" si="300"/>
        <v/>
      </c>
      <c r="DI1550" s="273" t="str">
        <f t="shared" si="301"/>
        <v/>
      </c>
      <c r="DJ1550" s="264" t="str">
        <f t="shared" si="302"/>
        <v/>
      </c>
      <c r="DK1550" s="195"/>
      <c r="DL1550" s="14" t="str">
        <f>IFERROR(#REF!-AP1550,"")</f>
        <v/>
      </c>
      <c r="DM1550" s="195"/>
      <c r="DN1550" s="274" t="str">
        <f>IFERROR(#REF!-M1550,"")</f>
        <v/>
      </c>
      <c r="DO1550" s="186" t="e">
        <f>IF(#REF!&gt;AQ1550,0,1)</f>
        <v>#REF!</v>
      </c>
      <c r="DP1550" s="186">
        <f t="shared" si="303"/>
        <v>1</v>
      </c>
      <c r="DQ1550" s="186">
        <f t="shared" si="304"/>
        <v>1</v>
      </c>
    </row>
    <row r="1551" spans="1:121" ht="20.25" hidden="1" customHeight="1" x14ac:dyDescent="0.2">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291"/>
        <v/>
      </c>
      <c r="AO1551" s="271" t="str">
        <f t="shared" si="292"/>
        <v/>
      </c>
      <c r="AP1551" s="218"/>
      <c r="AQ1551" s="219"/>
      <c r="AR1551" s="217" t="str">
        <f t="shared" si="293"/>
        <v/>
      </c>
      <c r="AS1551" s="217" t="str">
        <f t="shared" si="294"/>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217"/>
      <c r="CA1551" s="217"/>
      <c r="CB1551" s="217"/>
      <c r="CC1551" s="217"/>
      <c r="CD1551" s="217"/>
      <c r="CE1551" s="217"/>
      <c r="CF1551" s="186"/>
      <c r="CG1551" s="186" t="str">
        <f t="shared" si="295"/>
        <v/>
      </c>
      <c r="CH1551" s="101"/>
      <c r="CI1551" s="101"/>
      <c r="CJ1551" s="101"/>
      <c r="CK1551" s="101"/>
      <c r="CL1551" s="101"/>
      <c r="CM1551" s="101"/>
      <c r="CN1551" s="101"/>
      <c r="CO1551" s="101"/>
      <c r="CP1551" s="220" t="str">
        <f>IFERROR(ROUND((SUM(#REF!)),0),"")</f>
        <v/>
      </c>
      <c r="CQ1551" s="216"/>
      <c r="CR1551" s="222"/>
      <c r="CS1551" s="198"/>
      <c r="CT1551" s="198"/>
      <c r="CU1551" s="198"/>
      <c r="CV1551" s="198"/>
      <c r="CW1551" s="222"/>
      <c r="CX1551" s="272"/>
      <c r="CY1551" s="272"/>
      <c r="CZ1551" s="272"/>
      <c r="DA1551" s="272"/>
      <c r="DB1551" s="272"/>
      <c r="DC1551" s="272"/>
      <c r="DD1551" s="230" t="str">
        <f t="shared" si="296"/>
        <v/>
      </c>
      <c r="DE1551" s="273">
        <f t="shared" si="297"/>
        <v>0</v>
      </c>
      <c r="DF1551" s="14">
        <f t="shared" si="298"/>
        <v>0</v>
      </c>
      <c r="DG1551" s="148" t="str">
        <f t="shared" si="299"/>
        <v/>
      </c>
      <c r="DH1551" s="148" t="str">
        <f t="shared" si="300"/>
        <v/>
      </c>
      <c r="DI1551" s="273" t="str">
        <f t="shared" si="301"/>
        <v/>
      </c>
      <c r="DJ1551" s="264" t="str">
        <f t="shared" si="302"/>
        <v/>
      </c>
      <c r="DK1551" s="195"/>
      <c r="DL1551" s="14" t="str">
        <f>IFERROR(#REF!-AP1551,"")</f>
        <v/>
      </c>
      <c r="DM1551" s="195"/>
      <c r="DN1551" s="274" t="str">
        <f>IFERROR(#REF!-M1551,"")</f>
        <v/>
      </c>
      <c r="DO1551" s="186" t="e">
        <f>IF(#REF!&gt;AQ1551,0,1)</f>
        <v>#REF!</v>
      </c>
      <c r="DP1551" s="186">
        <f t="shared" si="303"/>
        <v>1</v>
      </c>
      <c r="DQ1551" s="186">
        <f t="shared" si="304"/>
        <v>1</v>
      </c>
    </row>
    <row r="1552" spans="1:121" ht="20.25" hidden="1" customHeight="1" x14ac:dyDescent="0.2">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291"/>
        <v/>
      </c>
      <c r="AO1552" s="271" t="str">
        <f t="shared" si="292"/>
        <v/>
      </c>
      <c r="AP1552" s="218"/>
      <c r="AQ1552" s="219"/>
      <c r="AR1552" s="217" t="str">
        <f t="shared" si="293"/>
        <v/>
      </c>
      <c r="AS1552" s="217" t="str">
        <f t="shared" si="294"/>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217"/>
      <c r="CA1552" s="217"/>
      <c r="CB1552" s="217"/>
      <c r="CC1552" s="217"/>
      <c r="CD1552" s="217"/>
      <c r="CE1552" s="217"/>
      <c r="CF1552" s="186"/>
      <c r="CG1552" s="186" t="str">
        <f t="shared" si="295"/>
        <v/>
      </c>
      <c r="CH1552" s="101"/>
      <c r="CI1552" s="101"/>
      <c r="CJ1552" s="101"/>
      <c r="CK1552" s="101"/>
      <c r="CL1552" s="101"/>
      <c r="CM1552" s="101"/>
      <c r="CN1552" s="101"/>
      <c r="CO1552" s="101"/>
      <c r="CP1552" s="220" t="str">
        <f>IFERROR(ROUND((SUM(#REF!)),0),"")</f>
        <v/>
      </c>
      <c r="CQ1552" s="216"/>
      <c r="CR1552" s="222"/>
      <c r="CS1552" s="198"/>
      <c r="CT1552" s="198"/>
      <c r="CU1552" s="198"/>
      <c r="CV1552" s="198"/>
      <c r="CW1552" s="222"/>
      <c r="CX1552" s="272"/>
      <c r="CY1552" s="272"/>
      <c r="CZ1552" s="272"/>
      <c r="DA1552" s="272"/>
      <c r="DB1552" s="272"/>
      <c r="DC1552" s="272"/>
      <c r="DD1552" s="230" t="str">
        <f t="shared" si="296"/>
        <v/>
      </c>
      <c r="DE1552" s="273">
        <f t="shared" si="297"/>
        <v>0</v>
      </c>
      <c r="DF1552" s="14">
        <f t="shared" si="298"/>
        <v>0</v>
      </c>
      <c r="DG1552" s="148" t="str">
        <f t="shared" si="299"/>
        <v/>
      </c>
      <c r="DH1552" s="148" t="str">
        <f t="shared" si="300"/>
        <v/>
      </c>
      <c r="DI1552" s="273" t="str">
        <f t="shared" si="301"/>
        <v/>
      </c>
      <c r="DJ1552" s="264" t="str">
        <f t="shared" si="302"/>
        <v/>
      </c>
      <c r="DK1552" s="195"/>
      <c r="DL1552" s="14" t="str">
        <f>IFERROR(#REF!-AP1552,"")</f>
        <v/>
      </c>
      <c r="DM1552" s="195"/>
      <c r="DN1552" s="274" t="str">
        <f>IFERROR(#REF!-M1552,"")</f>
        <v/>
      </c>
      <c r="DO1552" s="186" t="e">
        <f>IF(#REF!&gt;AQ1552,0,1)</f>
        <v>#REF!</v>
      </c>
      <c r="DP1552" s="186">
        <f t="shared" si="303"/>
        <v>1</v>
      </c>
      <c r="DQ1552" s="186">
        <f t="shared" si="304"/>
        <v>1</v>
      </c>
    </row>
    <row r="1553" spans="1:121" ht="20.25" hidden="1" customHeight="1" x14ac:dyDescent="0.2">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291"/>
        <v/>
      </c>
      <c r="AO1553" s="271" t="str">
        <f t="shared" si="292"/>
        <v/>
      </c>
      <c r="AP1553" s="218"/>
      <c r="AQ1553" s="219"/>
      <c r="AR1553" s="217" t="str">
        <f t="shared" si="293"/>
        <v/>
      </c>
      <c r="AS1553" s="217" t="str">
        <f t="shared" si="294"/>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217"/>
      <c r="CA1553" s="217"/>
      <c r="CB1553" s="217"/>
      <c r="CC1553" s="217"/>
      <c r="CD1553" s="217"/>
      <c r="CE1553" s="217"/>
      <c r="CF1553" s="186"/>
      <c r="CG1553" s="186" t="str">
        <f t="shared" si="295"/>
        <v/>
      </c>
      <c r="CH1553" s="101"/>
      <c r="CI1553" s="101"/>
      <c r="CJ1553" s="101"/>
      <c r="CK1553" s="101"/>
      <c r="CL1553" s="101"/>
      <c r="CM1553" s="101"/>
      <c r="CN1553" s="101"/>
      <c r="CO1553" s="101"/>
      <c r="CP1553" s="220" t="str">
        <f>IFERROR(ROUND((SUM(#REF!)),0),"")</f>
        <v/>
      </c>
      <c r="CQ1553" s="216"/>
      <c r="CR1553" s="222"/>
      <c r="CS1553" s="198"/>
      <c r="CT1553" s="198"/>
      <c r="CU1553" s="198"/>
      <c r="CV1553" s="198"/>
      <c r="CW1553" s="222"/>
      <c r="CX1553" s="272"/>
      <c r="CY1553" s="272"/>
      <c r="CZ1553" s="272"/>
      <c r="DA1553" s="272"/>
      <c r="DB1553" s="272"/>
      <c r="DC1553" s="272"/>
      <c r="DD1553" s="230" t="str">
        <f t="shared" si="296"/>
        <v/>
      </c>
      <c r="DE1553" s="273">
        <f t="shared" si="297"/>
        <v>0</v>
      </c>
      <c r="DF1553" s="14">
        <f t="shared" si="298"/>
        <v>0</v>
      </c>
      <c r="DG1553" s="148" t="str">
        <f t="shared" si="299"/>
        <v/>
      </c>
      <c r="DH1553" s="148" t="str">
        <f t="shared" si="300"/>
        <v/>
      </c>
      <c r="DI1553" s="273" t="str">
        <f t="shared" si="301"/>
        <v/>
      </c>
      <c r="DJ1553" s="264" t="str">
        <f t="shared" si="302"/>
        <v/>
      </c>
      <c r="DK1553" s="195"/>
      <c r="DL1553" s="14" t="str">
        <f>IFERROR(#REF!-AP1553,"")</f>
        <v/>
      </c>
      <c r="DM1553" s="195"/>
      <c r="DN1553" s="274" t="str">
        <f>IFERROR(#REF!-M1553,"")</f>
        <v/>
      </c>
      <c r="DO1553" s="186" t="e">
        <f>IF(#REF!&gt;AQ1553,0,1)</f>
        <v>#REF!</v>
      </c>
      <c r="DP1553" s="186">
        <f t="shared" si="303"/>
        <v>1</v>
      </c>
      <c r="DQ1553" s="186">
        <f t="shared" si="304"/>
        <v>1</v>
      </c>
    </row>
    <row r="1554" spans="1:121" ht="20.25" hidden="1" customHeight="1" x14ac:dyDescent="0.2">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291"/>
        <v/>
      </c>
      <c r="AO1554" s="271" t="str">
        <f t="shared" si="292"/>
        <v/>
      </c>
      <c r="AP1554" s="218"/>
      <c r="AQ1554" s="219"/>
      <c r="AR1554" s="217" t="str">
        <f t="shared" si="293"/>
        <v/>
      </c>
      <c r="AS1554" s="217" t="str">
        <f t="shared" si="294"/>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217"/>
      <c r="CA1554" s="217"/>
      <c r="CB1554" s="217"/>
      <c r="CC1554" s="217"/>
      <c r="CD1554" s="217"/>
      <c r="CE1554" s="217"/>
      <c r="CF1554" s="186"/>
      <c r="CG1554" s="186" t="str">
        <f t="shared" si="295"/>
        <v/>
      </c>
      <c r="CH1554" s="101"/>
      <c r="CI1554" s="101"/>
      <c r="CJ1554" s="101"/>
      <c r="CK1554" s="101"/>
      <c r="CL1554" s="101"/>
      <c r="CM1554" s="101"/>
      <c r="CN1554" s="101"/>
      <c r="CO1554" s="101"/>
      <c r="CP1554" s="220" t="str">
        <f>IFERROR(ROUND((SUM(#REF!)),0),"")</f>
        <v/>
      </c>
      <c r="CQ1554" s="216"/>
      <c r="CR1554" s="222"/>
      <c r="CS1554" s="198"/>
      <c r="CT1554" s="198"/>
      <c r="CU1554" s="198"/>
      <c r="CV1554" s="198"/>
      <c r="CW1554" s="222"/>
      <c r="CX1554" s="272"/>
      <c r="CY1554" s="272"/>
      <c r="CZ1554" s="272"/>
      <c r="DA1554" s="272"/>
      <c r="DB1554" s="272"/>
      <c r="DC1554" s="272"/>
      <c r="DD1554" s="230" t="str">
        <f t="shared" si="296"/>
        <v/>
      </c>
      <c r="DE1554" s="273">
        <f t="shared" si="297"/>
        <v>0</v>
      </c>
      <c r="DF1554" s="14">
        <f t="shared" si="298"/>
        <v>0</v>
      </c>
      <c r="DG1554" s="148" t="str">
        <f t="shared" si="299"/>
        <v/>
      </c>
      <c r="DH1554" s="148" t="str">
        <f t="shared" si="300"/>
        <v/>
      </c>
      <c r="DI1554" s="273" t="str">
        <f t="shared" si="301"/>
        <v/>
      </c>
      <c r="DJ1554" s="264" t="str">
        <f t="shared" si="302"/>
        <v/>
      </c>
      <c r="DK1554" s="195"/>
      <c r="DL1554" s="14" t="str">
        <f>IFERROR(#REF!-AP1554,"")</f>
        <v/>
      </c>
      <c r="DM1554" s="195"/>
      <c r="DN1554" s="274" t="str">
        <f>IFERROR(#REF!-M1554,"")</f>
        <v/>
      </c>
      <c r="DO1554" s="186" t="e">
        <f>IF(#REF!&gt;AQ1554,0,1)</f>
        <v>#REF!</v>
      </c>
      <c r="DP1554" s="186">
        <f t="shared" si="303"/>
        <v>1</v>
      </c>
      <c r="DQ1554" s="186">
        <f t="shared" si="304"/>
        <v>1</v>
      </c>
    </row>
    <row r="1555" spans="1:121" ht="20.25" hidden="1" customHeight="1" x14ac:dyDescent="0.2">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291"/>
        <v/>
      </c>
      <c r="AO1555" s="271" t="str">
        <f t="shared" si="292"/>
        <v/>
      </c>
      <c r="AP1555" s="218"/>
      <c r="AQ1555" s="219"/>
      <c r="AR1555" s="217" t="str">
        <f t="shared" si="293"/>
        <v/>
      </c>
      <c r="AS1555" s="217" t="str">
        <f t="shared" si="294"/>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217"/>
      <c r="CA1555" s="217"/>
      <c r="CB1555" s="217"/>
      <c r="CC1555" s="217"/>
      <c r="CD1555" s="217"/>
      <c r="CE1555" s="217"/>
      <c r="CF1555" s="186"/>
      <c r="CG1555" s="186" t="str">
        <f t="shared" si="295"/>
        <v/>
      </c>
      <c r="CH1555" s="101"/>
      <c r="CI1555" s="101"/>
      <c r="CJ1555" s="101"/>
      <c r="CK1555" s="101"/>
      <c r="CL1555" s="101"/>
      <c r="CM1555" s="101"/>
      <c r="CN1555" s="101"/>
      <c r="CO1555" s="101"/>
      <c r="CP1555" s="220" t="str">
        <f>IFERROR(ROUND((SUM(#REF!)),0),"")</f>
        <v/>
      </c>
      <c r="CQ1555" s="216"/>
      <c r="CR1555" s="222"/>
      <c r="CS1555" s="198"/>
      <c r="CT1555" s="198"/>
      <c r="CU1555" s="198"/>
      <c r="CV1555" s="198"/>
      <c r="CW1555" s="222"/>
      <c r="CX1555" s="272"/>
      <c r="CY1555" s="272"/>
      <c r="CZ1555" s="272"/>
      <c r="DA1555" s="272"/>
      <c r="DB1555" s="272"/>
      <c r="DC1555" s="272"/>
      <c r="DD1555" s="230" t="str">
        <f t="shared" si="296"/>
        <v/>
      </c>
      <c r="DE1555" s="273">
        <f t="shared" si="297"/>
        <v>0</v>
      </c>
      <c r="DF1555" s="14">
        <f t="shared" si="298"/>
        <v>0</v>
      </c>
      <c r="DG1555" s="148" t="str">
        <f t="shared" si="299"/>
        <v/>
      </c>
      <c r="DH1555" s="148" t="str">
        <f t="shared" si="300"/>
        <v/>
      </c>
      <c r="DI1555" s="273" t="str">
        <f t="shared" si="301"/>
        <v/>
      </c>
      <c r="DJ1555" s="264" t="str">
        <f t="shared" si="302"/>
        <v/>
      </c>
      <c r="DK1555" s="195"/>
      <c r="DL1555" s="14" t="str">
        <f>IFERROR(#REF!-AP1555,"")</f>
        <v/>
      </c>
      <c r="DM1555" s="195"/>
      <c r="DN1555" s="274" t="str">
        <f>IFERROR(#REF!-M1555,"")</f>
        <v/>
      </c>
      <c r="DO1555" s="186" t="e">
        <f>IF(#REF!&gt;AQ1555,0,1)</f>
        <v>#REF!</v>
      </c>
      <c r="DP1555" s="186">
        <f t="shared" si="303"/>
        <v>1</v>
      </c>
      <c r="DQ1555" s="186">
        <f t="shared" si="304"/>
        <v>1</v>
      </c>
    </row>
    <row r="1556" spans="1:121" ht="20.25" hidden="1" customHeight="1" x14ac:dyDescent="0.2">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291"/>
        <v/>
      </c>
      <c r="AO1556" s="271" t="str">
        <f t="shared" si="292"/>
        <v/>
      </c>
      <c r="AP1556" s="218"/>
      <c r="AQ1556" s="219"/>
      <c r="AR1556" s="217" t="str">
        <f t="shared" si="293"/>
        <v/>
      </c>
      <c r="AS1556" s="217" t="str">
        <f t="shared" si="294"/>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217"/>
      <c r="CA1556" s="217"/>
      <c r="CB1556" s="217"/>
      <c r="CC1556" s="217"/>
      <c r="CD1556" s="217"/>
      <c r="CE1556" s="217"/>
      <c r="CF1556" s="186"/>
      <c r="CG1556" s="186" t="str">
        <f t="shared" si="295"/>
        <v/>
      </c>
      <c r="CH1556" s="101"/>
      <c r="CI1556" s="101"/>
      <c r="CJ1556" s="101"/>
      <c r="CK1556" s="101"/>
      <c r="CL1556" s="101"/>
      <c r="CM1556" s="101"/>
      <c r="CN1556" s="101"/>
      <c r="CO1556" s="101"/>
      <c r="CP1556" s="220" t="str">
        <f>IFERROR(ROUND((SUM(#REF!)),0),"")</f>
        <v/>
      </c>
      <c r="CQ1556" s="216"/>
      <c r="CR1556" s="222"/>
      <c r="CS1556" s="198"/>
      <c r="CT1556" s="198"/>
      <c r="CU1556" s="198"/>
      <c r="CV1556" s="198"/>
      <c r="CW1556" s="222"/>
      <c r="CX1556" s="272"/>
      <c r="CY1556" s="272"/>
      <c r="CZ1556" s="272"/>
      <c r="DA1556" s="272"/>
      <c r="DB1556" s="272"/>
      <c r="DC1556" s="272"/>
      <c r="DD1556" s="230" t="str">
        <f t="shared" si="296"/>
        <v/>
      </c>
      <c r="DE1556" s="273">
        <f t="shared" si="297"/>
        <v>0</v>
      </c>
      <c r="DF1556" s="14">
        <f t="shared" si="298"/>
        <v>0</v>
      </c>
      <c r="DG1556" s="148" t="str">
        <f t="shared" si="299"/>
        <v/>
      </c>
      <c r="DH1556" s="148" t="str">
        <f t="shared" si="300"/>
        <v/>
      </c>
      <c r="DI1556" s="273" t="str">
        <f t="shared" si="301"/>
        <v/>
      </c>
      <c r="DJ1556" s="264" t="str">
        <f t="shared" si="302"/>
        <v/>
      </c>
      <c r="DK1556" s="195"/>
      <c r="DL1556" s="14" t="str">
        <f>IFERROR(#REF!-AP1556,"")</f>
        <v/>
      </c>
      <c r="DM1556" s="195"/>
      <c r="DN1556" s="274" t="str">
        <f>IFERROR(#REF!-M1556,"")</f>
        <v/>
      </c>
      <c r="DO1556" s="186" t="e">
        <f>IF(#REF!&gt;AQ1556,0,1)</f>
        <v>#REF!</v>
      </c>
      <c r="DP1556" s="186">
        <f t="shared" si="303"/>
        <v>1</v>
      </c>
      <c r="DQ1556" s="186">
        <f t="shared" si="304"/>
        <v>1</v>
      </c>
    </row>
    <row r="1557" spans="1:121" ht="20.25" hidden="1" customHeight="1" x14ac:dyDescent="0.2">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291"/>
        <v/>
      </c>
      <c r="AO1557" s="271" t="str">
        <f t="shared" si="292"/>
        <v/>
      </c>
      <c r="AP1557" s="218"/>
      <c r="AQ1557" s="219"/>
      <c r="AR1557" s="217" t="str">
        <f t="shared" si="293"/>
        <v/>
      </c>
      <c r="AS1557" s="217" t="str">
        <f t="shared" si="294"/>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217"/>
      <c r="CA1557" s="217"/>
      <c r="CB1557" s="217"/>
      <c r="CC1557" s="217"/>
      <c r="CD1557" s="217"/>
      <c r="CE1557" s="217"/>
      <c r="CF1557" s="186"/>
      <c r="CG1557" s="186" t="str">
        <f t="shared" si="295"/>
        <v/>
      </c>
      <c r="CH1557" s="101"/>
      <c r="CI1557" s="101"/>
      <c r="CJ1557" s="101"/>
      <c r="CK1557" s="101"/>
      <c r="CL1557" s="101"/>
      <c r="CM1557" s="101"/>
      <c r="CN1557" s="101"/>
      <c r="CO1557" s="101"/>
      <c r="CP1557" s="220" t="str">
        <f>IFERROR(ROUND((SUM(#REF!)),0),"")</f>
        <v/>
      </c>
      <c r="CQ1557" s="216"/>
      <c r="CR1557" s="222"/>
      <c r="CS1557" s="198"/>
      <c r="CT1557" s="198"/>
      <c r="CU1557" s="198"/>
      <c r="CV1557" s="198"/>
      <c r="CW1557" s="222"/>
      <c r="CX1557" s="272"/>
      <c r="CY1557" s="272"/>
      <c r="CZ1557" s="272"/>
      <c r="DA1557" s="272"/>
      <c r="DB1557" s="272"/>
      <c r="DC1557" s="272"/>
      <c r="DD1557" s="230" t="str">
        <f t="shared" si="296"/>
        <v/>
      </c>
      <c r="DE1557" s="273">
        <f t="shared" si="297"/>
        <v>0</v>
      </c>
      <c r="DF1557" s="14">
        <f t="shared" si="298"/>
        <v>0</v>
      </c>
      <c r="DG1557" s="148" t="str">
        <f t="shared" si="299"/>
        <v/>
      </c>
      <c r="DH1557" s="148" t="str">
        <f t="shared" si="300"/>
        <v/>
      </c>
      <c r="DI1557" s="273" t="str">
        <f t="shared" si="301"/>
        <v/>
      </c>
      <c r="DJ1557" s="264" t="str">
        <f t="shared" si="302"/>
        <v/>
      </c>
      <c r="DK1557" s="195"/>
      <c r="DL1557" s="14" t="str">
        <f>IFERROR(#REF!-AP1557,"")</f>
        <v/>
      </c>
      <c r="DM1557" s="195"/>
      <c r="DN1557" s="274" t="str">
        <f>IFERROR(#REF!-M1557,"")</f>
        <v/>
      </c>
      <c r="DO1557" s="186" t="e">
        <f>IF(#REF!&gt;AQ1557,0,1)</f>
        <v>#REF!</v>
      </c>
      <c r="DP1557" s="186">
        <f t="shared" si="303"/>
        <v>1</v>
      </c>
      <c r="DQ1557" s="186">
        <f t="shared" si="304"/>
        <v>1</v>
      </c>
    </row>
    <row r="1558" spans="1:121" ht="20.25" hidden="1" customHeight="1" x14ac:dyDescent="0.2">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291"/>
        <v/>
      </c>
      <c r="AO1558" s="271" t="str">
        <f t="shared" si="292"/>
        <v/>
      </c>
      <c r="AP1558" s="218"/>
      <c r="AQ1558" s="219"/>
      <c r="AR1558" s="217" t="str">
        <f t="shared" si="293"/>
        <v/>
      </c>
      <c r="AS1558" s="217" t="str">
        <f t="shared" si="294"/>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217"/>
      <c r="CA1558" s="217"/>
      <c r="CB1558" s="217"/>
      <c r="CC1558" s="217"/>
      <c r="CD1558" s="217"/>
      <c r="CE1558" s="217"/>
      <c r="CF1558" s="186"/>
      <c r="CG1558" s="186" t="str">
        <f t="shared" si="295"/>
        <v/>
      </c>
      <c r="CH1558" s="101"/>
      <c r="CI1558" s="101"/>
      <c r="CJ1558" s="101"/>
      <c r="CK1558" s="101"/>
      <c r="CL1558" s="101"/>
      <c r="CM1558" s="101"/>
      <c r="CN1558" s="101"/>
      <c r="CO1558" s="101"/>
      <c r="CP1558" s="220" t="str">
        <f>IFERROR(ROUND((SUM(#REF!)),0),"")</f>
        <v/>
      </c>
      <c r="CQ1558" s="216"/>
      <c r="CR1558" s="222"/>
      <c r="CS1558" s="198"/>
      <c r="CT1558" s="198"/>
      <c r="CU1558" s="198"/>
      <c r="CV1558" s="198"/>
      <c r="CW1558" s="222"/>
      <c r="CX1558" s="272"/>
      <c r="CY1558" s="272"/>
      <c r="CZ1558" s="272"/>
      <c r="DA1558" s="272"/>
      <c r="DB1558" s="272"/>
      <c r="DC1558" s="272"/>
      <c r="DD1558" s="230" t="str">
        <f t="shared" si="296"/>
        <v/>
      </c>
      <c r="DE1558" s="273">
        <f t="shared" si="297"/>
        <v>0</v>
      </c>
      <c r="DF1558" s="14">
        <f t="shared" si="298"/>
        <v>0</v>
      </c>
      <c r="DG1558" s="148" t="str">
        <f t="shared" si="299"/>
        <v/>
      </c>
      <c r="DH1558" s="148" t="str">
        <f t="shared" si="300"/>
        <v/>
      </c>
      <c r="DI1558" s="273" t="str">
        <f t="shared" si="301"/>
        <v/>
      </c>
      <c r="DJ1558" s="264" t="str">
        <f t="shared" si="302"/>
        <v/>
      </c>
      <c r="DK1558" s="195"/>
      <c r="DL1558" s="14" t="str">
        <f>IFERROR(#REF!-AP1558,"")</f>
        <v/>
      </c>
      <c r="DM1558" s="195"/>
      <c r="DN1558" s="274" t="str">
        <f>IFERROR(#REF!-M1558,"")</f>
        <v/>
      </c>
      <c r="DO1558" s="186" t="e">
        <f>IF(#REF!&gt;AQ1558,0,1)</f>
        <v>#REF!</v>
      </c>
      <c r="DP1558" s="186">
        <f t="shared" si="303"/>
        <v>1</v>
      </c>
      <c r="DQ1558" s="186">
        <f t="shared" si="304"/>
        <v>1</v>
      </c>
    </row>
    <row r="1559" spans="1:121" ht="20.25" hidden="1" customHeight="1" x14ac:dyDescent="0.2">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291"/>
        <v/>
      </c>
      <c r="AO1559" s="271" t="str">
        <f t="shared" si="292"/>
        <v/>
      </c>
      <c r="AP1559" s="218"/>
      <c r="AQ1559" s="219"/>
      <c r="AR1559" s="217" t="str">
        <f t="shared" si="293"/>
        <v/>
      </c>
      <c r="AS1559" s="217" t="str">
        <f t="shared" si="294"/>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217"/>
      <c r="CA1559" s="217"/>
      <c r="CB1559" s="217"/>
      <c r="CC1559" s="217"/>
      <c r="CD1559" s="217"/>
      <c r="CE1559" s="217"/>
      <c r="CF1559" s="186"/>
      <c r="CG1559" s="186" t="str">
        <f t="shared" si="295"/>
        <v/>
      </c>
      <c r="CH1559" s="101"/>
      <c r="CI1559" s="101"/>
      <c r="CJ1559" s="101"/>
      <c r="CK1559" s="101"/>
      <c r="CL1559" s="101"/>
      <c r="CM1559" s="101"/>
      <c r="CN1559" s="101"/>
      <c r="CO1559" s="101"/>
      <c r="CP1559" s="220" t="str">
        <f>IFERROR(ROUND((SUM(#REF!)),0),"")</f>
        <v/>
      </c>
      <c r="CQ1559" s="216"/>
      <c r="CR1559" s="222"/>
      <c r="CS1559" s="198"/>
      <c r="CT1559" s="198"/>
      <c r="CU1559" s="198"/>
      <c r="CV1559" s="198"/>
      <c r="CW1559" s="222"/>
      <c r="CX1559" s="272"/>
      <c r="CY1559" s="272"/>
      <c r="CZ1559" s="272"/>
      <c r="DA1559" s="272"/>
      <c r="DB1559" s="272"/>
      <c r="DC1559" s="272"/>
      <c r="DD1559" s="230" t="str">
        <f t="shared" si="296"/>
        <v/>
      </c>
      <c r="DE1559" s="273">
        <f t="shared" si="297"/>
        <v>0</v>
      </c>
      <c r="DF1559" s="14">
        <f t="shared" si="298"/>
        <v>0</v>
      </c>
      <c r="DG1559" s="148" t="str">
        <f t="shared" si="299"/>
        <v/>
      </c>
      <c r="DH1559" s="148" t="str">
        <f t="shared" si="300"/>
        <v/>
      </c>
      <c r="DI1559" s="273" t="str">
        <f t="shared" si="301"/>
        <v/>
      </c>
      <c r="DJ1559" s="264" t="str">
        <f t="shared" si="302"/>
        <v/>
      </c>
      <c r="DK1559" s="195"/>
      <c r="DL1559" s="14" t="str">
        <f>IFERROR(#REF!-AP1559,"")</f>
        <v/>
      </c>
      <c r="DM1559" s="195"/>
      <c r="DN1559" s="274" t="str">
        <f>IFERROR(#REF!-M1559,"")</f>
        <v/>
      </c>
      <c r="DO1559" s="186" t="e">
        <f>IF(#REF!&gt;AQ1559,0,1)</f>
        <v>#REF!</v>
      </c>
      <c r="DP1559" s="186">
        <f t="shared" si="303"/>
        <v>1</v>
      </c>
      <c r="DQ1559" s="186">
        <f t="shared" si="304"/>
        <v>1</v>
      </c>
    </row>
    <row r="1560" spans="1:121" ht="20.25" hidden="1" customHeight="1" x14ac:dyDescent="0.2">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291"/>
        <v/>
      </c>
      <c r="AO1560" s="271" t="str">
        <f t="shared" si="292"/>
        <v/>
      </c>
      <c r="AP1560" s="218"/>
      <c r="AQ1560" s="219"/>
      <c r="AR1560" s="217" t="str">
        <f t="shared" si="293"/>
        <v/>
      </c>
      <c r="AS1560" s="217" t="str">
        <f t="shared" si="294"/>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217"/>
      <c r="CA1560" s="217"/>
      <c r="CB1560" s="217"/>
      <c r="CC1560" s="217"/>
      <c r="CD1560" s="217"/>
      <c r="CE1560" s="217"/>
      <c r="CF1560" s="186"/>
      <c r="CG1560" s="186" t="str">
        <f t="shared" si="295"/>
        <v/>
      </c>
      <c r="CH1560" s="101"/>
      <c r="CI1560" s="101"/>
      <c r="CJ1560" s="101"/>
      <c r="CK1560" s="101"/>
      <c r="CL1560" s="101"/>
      <c r="CM1560" s="101"/>
      <c r="CN1560" s="101"/>
      <c r="CO1560" s="101"/>
      <c r="CP1560" s="220" t="str">
        <f>IFERROR(ROUND((SUM(#REF!)),0),"")</f>
        <v/>
      </c>
      <c r="CQ1560" s="216"/>
      <c r="CR1560" s="222"/>
      <c r="CS1560" s="198"/>
      <c r="CT1560" s="198"/>
      <c r="CU1560" s="198"/>
      <c r="CV1560" s="198"/>
      <c r="CW1560" s="222"/>
      <c r="CX1560" s="272"/>
      <c r="CY1560" s="272"/>
      <c r="CZ1560" s="272"/>
      <c r="DA1560" s="272"/>
      <c r="DB1560" s="272"/>
      <c r="DC1560" s="272"/>
      <c r="DD1560" s="230" t="str">
        <f t="shared" si="296"/>
        <v/>
      </c>
      <c r="DE1560" s="273">
        <f t="shared" si="297"/>
        <v>0</v>
      </c>
      <c r="DF1560" s="14">
        <f t="shared" si="298"/>
        <v>0</v>
      </c>
      <c r="DG1560" s="148" t="str">
        <f t="shared" si="299"/>
        <v/>
      </c>
      <c r="DH1560" s="148" t="str">
        <f t="shared" si="300"/>
        <v/>
      </c>
      <c r="DI1560" s="273" t="str">
        <f t="shared" si="301"/>
        <v/>
      </c>
      <c r="DJ1560" s="264" t="str">
        <f t="shared" si="302"/>
        <v/>
      </c>
      <c r="DK1560" s="195"/>
      <c r="DL1560" s="14" t="str">
        <f>IFERROR(#REF!-AP1560,"")</f>
        <v/>
      </c>
      <c r="DM1560" s="195"/>
      <c r="DN1560" s="274" t="str">
        <f>IFERROR(#REF!-M1560,"")</f>
        <v/>
      </c>
      <c r="DO1560" s="186" t="e">
        <f>IF(#REF!&gt;AQ1560,0,1)</f>
        <v>#REF!</v>
      </c>
      <c r="DP1560" s="186">
        <f t="shared" si="303"/>
        <v>1</v>
      </c>
      <c r="DQ1560" s="186">
        <f t="shared" si="304"/>
        <v>1</v>
      </c>
    </row>
    <row r="1561" spans="1:121" ht="20.25" hidden="1" customHeight="1" x14ac:dyDescent="0.2">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291"/>
        <v/>
      </c>
      <c r="AO1561" s="271" t="str">
        <f t="shared" si="292"/>
        <v/>
      </c>
      <c r="AP1561" s="218"/>
      <c r="AQ1561" s="219"/>
      <c r="AR1561" s="217" t="str">
        <f t="shared" si="293"/>
        <v/>
      </c>
      <c r="AS1561" s="217" t="str">
        <f t="shared" si="294"/>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217"/>
      <c r="CA1561" s="217"/>
      <c r="CB1561" s="217"/>
      <c r="CC1561" s="217"/>
      <c r="CD1561" s="217"/>
      <c r="CE1561" s="217"/>
      <c r="CF1561" s="186"/>
      <c r="CG1561" s="186" t="str">
        <f t="shared" si="295"/>
        <v/>
      </c>
      <c r="CH1561" s="101"/>
      <c r="CI1561" s="101"/>
      <c r="CJ1561" s="101"/>
      <c r="CK1561" s="101"/>
      <c r="CL1561" s="101"/>
      <c r="CM1561" s="101"/>
      <c r="CN1561" s="101"/>
      <c r="CO1561" s="101"/>
      <c r="CP1561" s="220" t="str">
        <f>IFERROR(ROUND((SUM(#REF!)),0),"")</f>
        <v/>
      </c>
      <c r="CQ1561" s="216"/>
      <c r="CR1561" s="222"/>
      <c r="CS1561" s="198"/>
      <c r="CT1561" s="198"/>
      <c r="CU1561" s="198"/>
      <c r="CV1561" s="198"/>
      <c r="CW1561" s="222"/>
      <c r="CX1561" s="272"/>
      <c r="CY1561" s="272"/>
      <c r="CZ1561" s="272"/>
      <c r="DA1561" s="272"/>
      <c r="DB1561" s="272"/>
      <c r="DC1561" s="272"/>
      <c r="DD1561" s="230" t="str">
        <f t="shared" si="296"/>
        <v/>
      </c>
      <c r="DE1561" s="273">
        <f t="shared" si="297"/>
        <v>0</v>
      </c>
      <c r="DF1561" s="14">
        <f t="shared" si="298"/>
        <v>0</v>
      </c>
      <c r="DG1561" s="148" t="str">
        <f t="shared" si="299"/>
        <v/>
      </c>
      <c r="DH1561" s="148" t="str">
        <f t="shared" si="300"/>
        <v/>
      </c>
      <c r="DI1561" s="273" t="str">
        <f t="shared" si="301"/>
        <v/>
      </c>
      <c r="DJ1561" s="264" t="str">
        <f t="shared" si="302"/>
        <v/>
      </c>
      <c r="DK1561" s="195"/>
      <c r="DL1561" s="14" t="str">
        <f>IFERROR(#REF!-AP1561,"")</f>
        <v/>
      </c>
      <c r="DM1561" s="195"/>
      <c r="DN1561" s="274" t="str">
        <f>IFERROR(#REF!-M1561,"")</f>
        <v/>
      </c>
      <c r="DO1561" s="186" t="e">
        <f>IF(#REF!&gt;AQ1561,0,1)</f>
        <v>#REF!</v>
      </c>
      <c r="DP1561" s="186">
        <f t="shared" si="303"/>
        <v>1</v>
      </c>
      <c r="DQ1561" s="186">
        <f t="shared" si="304"/>
        <v>1</v>
      </c>
    </row>
    <row r="1562" spans="1:121" ht="20.25" hidden="1" customHeight="1" x14ac:dyDescent="0.2">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291"/>
        <v/>
      </c>
      <c r="AO1562" s="271" t="str">
        <f t="shared" si="292"/>
        <v/>
      </c>
      <c r="AP1562" s="218"/>
      <c r="AQ1562" s="219"/>
      <c r="AR1562" s="217" t="str">
        <f t="shared" si="293"/>
        <v/>
      </c>
      <c r="AS1562" s="217" t="str">
        <f t="shared" si="294"/>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217"/>
      <c r="CA1562" s="217"/>
      <c r="CB1562" s="217"/>
      <c r="CC1562" s="217"/>
      <c r="CD1562" s="217"/>
      <c r="CE1562" s="217"/>
      <c r="CF1562" s="186"/>
      <c r="CG1562" s="186" t="str">
        <f t="shared" si="295"/>
        <v/>
      </c>
      <c r="CH1562" s="101"/>
      <c r="CI1562" s="101"/>
      <c r="CJ1562" s="101"/>
      <c r="CK1562" s="101"/>
      <c r="CL1562" s="101"/>
      <c r="CM1562" s="101"/>
      <c r="CN1562" s="101"/>
      <c r="CO1562" s="101"/>
      <c r="CP1562" s="220" t="str">
        <f>IFERROR(ROUND((SUM(#REF!)),0),"")</f>
        <v/>
      </c>
      <c r="CQ1562" s="216"/>
      <c r="CR1562" s="222"/>
      <c r="CS1562" s="198"/>
      <c r="CT1562" s="198"/>
      <c r="CU1562" s="198"/>
      <c r="CV1562" s="198"/>
      <c r="CW1562" s="222"/>
      <c r="CX1562" s="272"/>
      <c r="CY1562" s="272"/>
      <c r="CZ1562" s="272"/>
      <c r="DA1562" s="272"/>
      <c r="DB1562" s="272"/>
      <c r="DC1562" s="272"/>
      <c r="DD1562" s="230" t="str">
        <f t="shared" si="296"/>
        <v/>
      </c>
      <c r="DE1562" s="273">
        <f t="shared" si="297"/>
        <v>0</v>
      </c>
      <c r="DF1562" s="14">
        <f t="shared" si="298"/>
        <v>0</v>
      </c>
      <c r="DG1562" s="148" t="str">
        <f t="shared" si="299"/>
        <v/>
      </c>
      <c r="DH1562" s="148" t="str">
        <f t="shared" si="300"/>
        <v/>
      </c>
      <c r="DI1562" s="273" t="str">
        <f t="shared" si="301"/>
        <v/>
      </c>
      <c r="DJ1562" s="264" t="str">
        <f t="shared" si="302"/>
        <v/>
      </c>
      <c r="DK1562" s="195"/>
      <c r="DL1562" s="14" t="str">
        <f>IFERROR(#REF!-AP1562,"")</f>
        <v/>
      </c>
      <c r="DM1562" s="195"/>
      <c r="DN1562" s="274" t="str">
        <f>IFERROR(#REF!-M1562,"")</f>
        <v/>
      </c>
      <c r="DO1562" s="186" t="e">
        <f>IF(#REF!&gt;AQ1562,0,1)</f>
        <v>#REF!</v>
      </c>
      <c r="DP1562" s="186">
        <f t="shared" si="303"/>
        <v>1</v>
      </c>
      <c r="DQ1562" s="186">
        <f t="shared" si="304"/>
        <v>1</v>
      </c>
    </row>
    <row r="1563" spans="1:121" ht="20.25" hidden="1" customHeight="1" x14ac:dyDescent="0.2">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291"/>
        <v/>
      </c>
      <c r="AO1563" s="271" t="str">
        <f t="shared" si="292"/>
        <v/>
      </c>
      <c r="AP1563" s="218"/>
      <c r="AQ1563" s="219"/>
      <c r="AR1563" s="217" t="str">
        <f t="shared" si="293"/>
        <v/>
      </c>
      <c r="AS1563" s="217" t="str">
        <f t="shared" si="294"/>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217"/>
      <c r="CA1563" s="217"/>
      <c r="CB1563" s="217"/>
      <c r="CC1563" s="217"/>
      <c r="CD1563" s="217"/>
      <c r="CE1563" s="217"/>
      <c r="CF1563" s="186"/>
      <c r="CG1563" s="186" t="str">
        <f t="shared" si="295"/>
        <v/>
      </c>
      <c r="CH1563" s="101"/>
      <c r="CI1563" s="101"/>
      <c r="CJ1563" s="101"/>
      <c r="CK1563" s="101"/>
      <c r="CL1563" s="101"/>
      <c r="CM1563" s="101"/>
      <c r="CN1563" s="101"/>
      <c r="CO1563" s="101"/>
      <c r="CP1563" s="220" t="str">
        <f>IFERROR(ROUND((SUM(#REF!)),0),"")</f>
        <v/>
      </c>
      <c r="CQ1563" s="216"/>
      <c r="CR1563" s="222"/>
      <c r="CS1563" s="198"/>
      <c r="CT1563" s="198"/>
      <c r="CU1563" s="198"/>
      <c r="CV1563" s="198"/>
      <c r="CW1563" s="222"/>
      <c r="CX1563" s="272"/>
      <c r="CY1563" s="272"/>
      <c r="CZ1563" s="272"/>
      <c r="DA1563" s="272"/>
      <c r="DB1563" s="272"/>
      <c r="DC1563" s="272"/>
      <c r="DD1563" s="230" t="str">
        <f t="shared" si="296"/>
        <v/>
      </c>
      <c r="DE1563" s="273">
        <f t="shared" si="297"/>
        <v>0</v>
      </c>
      <c r="DF1563" s="14">
        <f t="shared" si="298"/>
        <v>0</v>
      </c>
      <c r="DG1563" s="148" t="str">
        <f t="shared" si="299"/>
        <v/>
      </c>
      <c r="DH1563" s="148" t="str">
        <f t="shared" si="300"/>
        <v/>
      </c>
      <c r="DI1563" s="273" t="str">
        <f t="shared" si="301"/>
        <v/>
      </c>
      <c r="DJ1563" s="264" t="str">
        <f t="shared" si="302"/>
        <v/>
      </c>
      <c r="DK1563" s="195"/>
      <c r="DL1563" s="14" t="str">
        <f>IFERROR(#REF!-AP1563,"")</f>
        <v/>
      </c>
      <c r="DM1563" s="195"/>
      <c r="DN1563" s="274" t="str">
        <f>IFERROR(#REF!-M1563,"")</f>
        <v/>
      </c>
      <c r="DO1563" s="186" t="e">
        <f>IF(#REF!&gt;AQ1563,0,1)</f>
        <v>#REF!</v>
      </c>
      <c r="DP1563" s="186">
        <f t="shared" si="303"/>
        <v>1</v>
      </c>
      <c r="DQ1563" s="186">
        <f t="shared" si="304"/>
        <v>1</v>
      </c>
    </row>
    <row r="1564" spans="1:121" ht="20.25" hidden="1" customHeight="1" x14ac:dyDescent="0.2">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291"/>
        <v/>
      </c>
      <c r="AO1564" s="271" t="str">
        <f t="shared" si="292"/>
        <v/>
      </c>
      <c r="AP1564" s="218"/>
      <c r="AQ1564" s="219"/>
      <c r="AR1564" s="217" t="str">
        <f t="shared" si="293"/>
        <v/>
      </c>
      <c r="AS1564" s="217" t="str">
        <f t="shared" si="294"/>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217"/>
      <c r="CA1564" s="217"/>
      <c r="CB1564" s="217"/>
      <c r="CC1564" s="217"/>
      <c r="CD1564" s="217"/>
      <c r="CE1564" s="217"/>
      <c r="CF1564" s="186"/>
      <c r="CG1564" s="186" t="str">
        <f t="shared" si="295"/>
        <v/>
      </c>
      <c r="CH1564" s="101"/>
      <c r="CI1564" s="101"/>
      <c r="CJ1564" s="101"/>
      <c r="CK1564" s="101"/>
      <c r="CL1564" s="101"/>
      <c r="CM1564" s="101"/>
      <c r="CN1564" s="101"/>
      <c r="CO1564" s="101"/>
      <c r="CP1564" s="220" t="str">
        <f>IFERROR(ROUND((SUM(#REF!)),0),"")</f>
        <v/>
      </c>
      <c r="CQ1564" s="216"/>
      <c r="CR1564" s="222"/>
      <c r="CS1564" s="198"/>
      <c r="CT1564" s="198"/>
      <c r="CU1564" s="198"/>
      <c r="CV1564" s="198"/>
      <c r="CW1564" s="222"/>
      <c r="CX1564" s="272"/>
      <c r="CY1564" s="272"/>
      <c r="CZ1564" s="272"/>
      <c r="DA1564" s="272"/>
      <c r="DB1564" s="272"/>
      <c r="DC1564" s="272"/>
      <c r="DD1564" s="230" t="str">
        <f t="shared" si="296"/>
        <v/>
      </c>
      <c r="DE1564" s="273">
        <f t="shared" si="297"/>
        <v>0</v>
      </c>
      <c r="DF1564" s="14">
        <f t="shared" si="298"/>
        <v>0</v>
      </c>
      <c r="DG1564" s="148" t="str">
        <f t="shared" si="299"/>
        <v/>
      </c>
      <c r="DH1564" s="148" t="str">
        <f t="shared" si="300"/>
        <v/>
      </c>
      <c r="DI1564" s="273" t="str">
        <f t="shared" si="301"/>
        <v/>
      </c>
      <c r="DJ1564" s="264" t="str">
        <f t="shared" si="302"/>
        <v/>
      </c>
      <c r="DK1564" s="195"/>
      <c r="DL1564" s="14" t="str">
        <f>IFERROR(#REF!-AP1564,"")</f>
        <v/>
      </c>
      <c r="DM1564" s="195"/>
      <c r="DN1564" s="274" t="str">
        <f>IFERROR(#REF!-M1564,"")</f>
        <v/>
      </c>
      <c r="DO1564" s="186" t="e">
        <f>IF(#REF!&gt;AQ1564,0,1)</f>
        <v>#REF!</v>
      </c>
      <c r="DP1564" s="186">
        <f t="shared" si="303"/>
        <v>1</v>
      </c>
      <c r="DQ1564" s="186">
        <f t="shared" si="304"/>
        <v>1</v>
      </c>
    </row>
    <row r="1565" spans="1:121" ht="20.25" hidden="1" customHeight="1" x14ac:dyDescent="0.2">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291"/>
        <v/>
      </c>
      <c r="AO1565" s="271" t="str">
        <f t="shared" si="292"/>
        <v/>
      </c>
      <c r="AP1565" s="218"/>
      <c r="AQ1565" s="219"/>
      <c r="AR1565" s="217" t="str">
        <f t="shared" si="293"/>
        <v/>
      </c>
      <c r="AS1565" s="217" t="str">
        <f t="shared" si="294"/>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217"/>
      <c r="CA1565" s="217"/>
      <c r="CB1565" s="217"/>
      <c r="CC1565" s="217"/>
      <c r="CD1565" s="217"/>
      <c r="CE1565" s="217"/>
      <c r="CF1565" s="186"/>
      <c r="CG1565" s="186" t="str">
        <f t="shared" si="295"/>
        <v/>
      </c>
      <c r="CH1565" s="101"/>
      <c r="CI1565" s="101"/>
      <c r="CJ1565" s="101"/>
      <c r="CK1565" s="101"/>
      <c r="CL1565" s="101"/>
      <c r="CM1565" s="101"/>
      <c r="CN1565" s="101"/>
      <c r="CO1565" s="101"/>
      <c r="CP1565" s="220" t="str">
        <f>IFERROR(ROUND((SUM(#REF!)),0),"")</f>
        <v/>
      </c>
      <c r="CQ1565" s="216"/>
      <c r="CR1565" s="222"/>
      <c r="CS1565" s="198"/>
      <c r="CT1565" s="198"/>
      <c r="CU1565" s="198"/>
      <c r="CV1565" s="198"/>
      <c r="CW1565" s="222"/>
      <c r="CX1565" s="272"/>
      <c r="CY1565" s="272"/>
      <c r="CZ1565" s="272"/>
      <c r="DA1565" s="272"/>
      <c r="DB1565" s="272"/>
      <c r="DC1565" s="272"/>
      <c r="DD1565" s="230" t="str">
        <f t="shared" si="296"/>
        <v/>
      </c>
      <c r="DE1565" s="273">
        <f t="shared" si="297"/>
        <v>0</v>
      </c>
      <c r="DF1565" s="14">
        <f t="shared" si="298"/>
        <v>0</v>
      </c>
      <c r="DG1565" s="148" t="str">
        <f t="shared" si="299"/>
        <v/>
      </c>
      <c r="DH1565" s="148" t="str">
        <f t="shared" si="300"/>
        <v/>
      </c>
      <c r="DI1565" s="273" t="str">
        <f t="shared" si="301"/>
        <v/>
      </c>
      <c r="DJ1565" s="264" t="str">
        <f t="shared" si="302"/>
        <v/>
      </c>
      <c r="DK1565" s="195"/>
      <c r="DL1565" s="14" t="str">
        <f>IFERROR(#REF!-AP1565,"")</f>
        <v/>
      </c>
      <c r="DM1565" s="195"/>
      <c r="DN1565" s="274" t="str">
        <f>IFERROR(#REF!-M1565,"")</f>
        <v/>
      </c>
      <c r="DO1565" s="186" t="e">
        <f>IF(#REF!&gt;AQ1565,0,1)</f>
        <v>#REF!</v>
      </c>
      <c r="DP1565" s="186">
        <f t="shared" si="303"/>
        <v>1</v>
      </c>
      <c r="DQ1565" s="186">
        <f t="shared" si="304"/>
        <v>1</v>
      </c>
    </row>
    <row r="1566" spans="1:121" ht="20.25" hidden="1" customHeight="1" x14ac:dyDescent="0.2">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291"/>
        <v/>
      </c>
      <c r="AO1566" s="271" t="str">
        <f t="shared" si="292"/>
        <v/>
      </c>
      <c r="AP1566" s="218"/>
      <c r="AQ1566" s="219"/>
      <c r="AR1566" s="217" t="str">
        <f t="shared" si="293"/>
        <v/>
      </c>
      <c r="AS1566" s="217" t="str">
        <f t="shared" si="294"/>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217"/>
      <c r="CA1566" s="217"/>
      <c r="CB1566" s="217"/>
      <c r="CC1566" s="217"/>
      <c r="CD1566" s="217"/>
      <c r="CE1566" s="217"/>
      <c r="CF1566" s="186"/>
      <c r="CG1566" s="186" t="str">
        <f t="shared" si="295"/>
        <v/>
      </c>
      <c r="CH1566" s="101"/>
      <c r="CI1566" s="101"/>
      <c r="CJ1566" s="101"/>
      <c r="CK1566" s="101"/>
      <c r="CL1566" s="101"/>
      <c r="CM1566" s="101"/>
      <c r="CN1566" s="101"/>
      <c r="CO1566" s="101"/>
      <c r="CP1566" s="220" t="str">
        <f>IFERROR(ROUND((SUM(#REF!)),0),"")</f>
        <v/>
      </c>
      <c r="CQ1566" s="216"/>
      <c r="CR1566" s="222"/>
      <c r="CS1566" s="198"/>
      <c r="CT1566" s="198"/>
      <c r="CU1566" s="198"/>
      <c r="CV1566" s="198"/>
      <c r="CW1566" s="222"/>
      <c r="CX1566" s="272"/>
      <c r="CY1566" s="272"/>
      <c r="CZ1566" s="272"/>
      <c r="DA1566" s="272"/>
      <c r="DB1566" s="272"/>
      <c r="DC1566" s="272"/>
      <c r="DD1566" s="230" t="str">
        <f t="shared" si="296"/>
        <v/>
      </c>
      <c r="DE1566" s="273">
        <f t="shared" si="297"/>
        <v>0</v>
      </c>
      <c r="DF1566" s="14">
        <f t="shared" si="298"/>
        <v>0</v>
      </c>
      <c r="DG1566" s="148" t="str">
        <f t="shared" si="299"/>
        <v/>
      </c>
      <c r="DH1566" s="148" t="str">
        <f t="shared" si="300"/>
        <v/>
      </c>
      <c r="DI1566" s="273" t="str">
        <f t="shared" si="301"/>
        <v/>
      </c>
      <c r="DJ1566" s="264" t="str">
        <f t="shared" si="302"/>
        <v/>
      </c>
      <c r="DK1566" s="195"/>
      <c r="DL1566" s="14" t="str">
        <f>IFERROR(#REF!-AP1566,"")</f>
        <v/>
      </c>
      <c r="DM1566" s="195"/>
      <c r="DN1566" s="274" t="str">
        <f>IFERROR(#REF!-M1566,"")</f>
        <v/>
      </c>
      <c r="DO1566" s="186" t="e">
        <f>IF(#REF!&gt;AQ1566,0,1)</f>
        <v>#REF!</v>
      </c>
      <c r="DP1566" s="186">
        <f t="shared" si="303"/>
        <v>1</v>
      </c>
      <c r="DQ1566" s="186">
        <f t="shared" si="304"/>
        <v>1</v>
      </c>
    </row>
    <row r="1567" spans="1:121" ht="20.25" hidden="1" customHeight="1" x14ac:dyDescent="0.2">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291"/>
        <v/>
      </c>
      <c r="AO1567" s="271" t="str">
        <f t="shared" si="292"/>
        <v/>
      </c>
      <c r="AP1567" s="218"/>
      <c r="AQ1567" s="219"/>
      <c r="AR1567" s="217" t="str">
        <f t="shared" si="293"/>
        <v/>
      </c>
      <c r="AS1567" s="217" t="str">
        <f t="shared" si="294"/>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217"/>
      <c r="CA1567" s="217"/>
      <c r="CB1567" s="217"/>
      <c r="CC1567" s="217"/>
      <c r="CD1567" s="217"/>
      <c r="CE1567" s="217"/>
      <c r="CF1567" s="186"/>
      <c r="CG1567" s="186" t="str">
        <f t="shared" si="295"/>
        <v/>
      </c>
      <c r="CH1567" s="101"/>
      <c r="CI1567" s="101"/>
      <c r="CJ1567" s="101"/>
      <c r="CK1567" s="101"/>
      <c r="CL1567" s="101"/>
      <c r="CM1567" s="101"/>
      <c r="CN1567" s="101"/>
      <c r="CO1567" s="101"/>
      <c r="CP1567" s="220" t="str">
        <f>IFERROR(ROUND((SUM(#REF!)),0),"")</f>
        <v/>
      </c>
      <c r="CQ1567" s="216"/>
      <c r="CR1567" s="222"/>
      <c r="CS1567" s="198"/>
      <c r="CT1567" s="198"/>
      <c r="CU1567" s="198"/>
      <c r="CV1567" s="198"/>
      <c r="CW1567" s="222"/>
      <c r="CX1567" s="272"/>
      <c r="CY1567" s="272"/>
      <c r="CZ1567" s="272"/>
      <c r="DA1567" s="272"/>
      <c r="DB1567" s="272"/>
      <c r="DC1567" s="272"/>
      <c r="DD1567" s="230" t="str">
        <f t="shared" si="296"/>
        <v/>
      </c>
      <c r="DE1567" s="273">
        <f t="shared" si="297"/>
        <v>0</v>
      </c>
      <c r="DF1567" s="14">
        <f t="shared" si="298"/>
        <v>0</v>
      </c>
      <c r="DG1567" s="148" t="str">
        <f t="shared" si="299"/>
        <v/>
      </c>
      <c r="DH1567" s="148" t="str">
        <f t="shared" si="300"/>
        <v/>
      </c>
      <c r="DI1567" s="273" t="str">
        <f t="shared" si="301"/>
        <v/>
      </c>
      <c r="DJ1567" s="264" t="str">
        <f t="shared" si="302"/>
        <v/>
      </c>
      <c r="DK1567" s="195"/>
      <c r="DL1567" s="14" t="str">
        <f>IFERROR(#REF!-AP1567,"")</f>
        <v/>
      </c>
      <c r="DM1567" s="195"/>
      <c r="DN1567" s="274" t="str">
        <f>IFERROR(#REF!-M1567,"")</f>
        <v/>
      </c>
      <c r="DO1567" s="186" t="e">
        <f>IF(#REF!&gt;AQ1567,0,1)</f>
        <v>#REF!</v>
      </c>
      <c r="DP1567" s="186">
        <f t="shared" si="303"/>
        <v>1</v>
      </c>
      <c r="DQ1567" s="186">
        <f t="shared" si="304"/>
        <v>1</v>
      </c>
    </row>
    <row r="1568" spans="1:121" ht="20.25" hidden="1" customHeight="1" x14ac:dyDescent="0.2">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291"/>
        <v/>
      </c>
      <c r="AO1568" s="271" t="str">
        <f t="shared" si="292"/>
        <v/>
      </c>
      <c r="AP1568" s="218"/>
      <c r="AQ1568" s="219"/>
      <c r="AR1568" s="217" t="str">
        <f t="shared" si="293"/>
        <v/>
      </c>
      <c r="AS1568" s="217" t="str">
        <f t="shared" si="294"/>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217"/>
      <c r="CA1568" s="217"/>
      <c r="CB1568" s="217"/>
      <c r="CC1568" s="217"/>
      <c r="CD1568" s="217"/>
      <c r="CE1568" s="217"/>
      <c r="CF1568" s="186"/>
      <c r="CG1568" s="186" t="str">
        <f t="shared" si="295"/>
        <v/>
      </c>
      <c r="CH1568" s="101"/>
      <c r="CI1568" s="101"/>
      <c r="CJ1568" s="101"/>
      <c r="CK1568" s="101"/>
      <c r="CL1568" s="101"/>
      <c r="CM1568" s="101"/>
      <c r="CN1568" s="101"/>
      <c r="CO1568" s="101"/>
      <c r="CP1568" s="220" t="str">
        <f>IFERROR(ROUND((SUM(#REF!)),0),"")</f>
        <v/>
      </c>
      <c r="CQ1568" s="216"/>
      <c r="CR1568" s="222"/>
      <c r="CS1568" s="198"/>
      <c r="CT1568" s="198"/>
      <c r="CU1568" s="198"/>
      <c r="CV1568" s="198"/>
      <c r="CW1568" s="222"/>
      <c r="CX1568" s="272"/>
      <c r="CY1568" s="272"/>
      <c r="CZ1568" s="272"/>
      <c r="DA1568" s="272"/>
      <c r="DB1568" s="272"/>
      <c r="DC1568" s="272"/>
      <c r="DD1568" s="230" t="str">
        <f t="shared" si="296"/>
        <v/>
      </c>
      <c r="DE1568" s="273">
        <f t="shared" si="297"/>
        <v>0</v>
      </c>
      <c r="DF1568" s="14">
        <f t="shared" si="298"/>
        <v>0</v>
      </c>
      <c r="DG1568" s="148" t="str">
        <f t="shared" si="299"/>
        <v/>
      </c>
      <c r="DH1568" s="148" t="str">
        <f t="shared" si="300"/>
        <v/>
      </c>
      <c r="DI1568" s="273" t="str">
        <f t="shared" si="301"/>
        <v/>
      </c>
      <c r="DJ1568" s="264" t="str">
        <f t="shared" si="302"/>
        <v/>
      </c>
      <c r="DK1568" s="195"/>
      <c r="DL1568" s="14" t="str">
        <f>IFERROR(#REF!-AP1568,"")</f>
        <v/>
      </c>
      <c r="DM1568" s="195"/>
      <c r="DN1568" s="274" t="str">
        <f>IFERROR(#REF!-M1568,"")</f>
        <v/>
      </c>
      <c r="DO1568" s="186" t="e">
        <f>IF(#REF!&gt;AQ1568,0,1)</f>
        <v>#REF!</v>
      </c>
      <c r="DP1568" s="186">
        <f t="shared" si="303"/>
        <v>1</v>
      </c>
      <c r="DQ1568" s="186">
        <f t="shared" si="304"/>
        <v>1</v>
      </c>
    </row>
    <row r="1569" spans="1:121" ht="20.25" hidden="1" customHeight="1" x14ac:dyDescent="0.2">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291"/>
        <v/>
      </c>
      <c r="AO1569" s="271" t="str">
        <f t="shared" si="292"/>
        <v/>
      </c>
      <c r="AP1569" s="218"/>
      <c r="AQ1569" s="219"/>
      <c r="AR1569" s="217" t="str">
        <f t="shared" si="293"/>
        <v/>
      </c>
      <c r="AS1569" s="217" t="str">
        <f t="shared" si="294"/>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217"/>
      <c r="CA1569" s="217"/>
      <c r="CB1569" s="217"/>
      <c r="CC1569" s="217"/>
      <c r="CD1569" s="217"/>
      <c r="CE1569" s="217"/>
      <c r="CF1569" s="186"/>
      <c r="CG1569" s="186" t="str">
        <f t="shared" si="295"/>
        <v/>
      </c>
      <c r="CH1569" s="101"/>
      <c r="CI1569" s="101"/>
      <c r="CJ1569" s="101"/>
      <c r="CK1569" s="101"/>
      <c r="CL1569" s="101"/>
      <c r="CM1569" s="101"/>
      <c r="CN1569" s="101"/>
      <c r="CO1569" s="101"/>
      <c r="CP1569" s="220" t="str">
        <f>IFERROR(ROUND((SUM(#REF!)),0),"")</f>
        <v/>
      </c>
      <c r="CQ1569" s="216"/>
      <c r="CR1569" s="222"/>
      <c r="CS1569" s="198"/>
      <c r="CT1569" s="198"/>
      <c r="CU1569" s="198"/>
      <c r="CV1569" s="198"/>
      <c r="CW1569" s="222"/>
      <c r="CX1569" s="272"/>
      <c r="CY1569" s="272"/>
      <c r="CZ1569" s="272"/>
      <c r="DA1569" s="272"/>
      <c r="DB1569" s="272"/>
      <c r="DC1569" s="272"/>
      <c r="DD1569" s="230" t="str">
        <f t="shared" si="296"/>
        <v/>
      </c>
      <c r="DE1569" s="273">
        <f t="shared" si="297"/>
        <v>0</v>
      </c>
      <c r="DF1569" s="14">
        <f t="shared" si="298"/>
        <v>0</v>
      </c>
      <c r="DG1569" s="148" t="str">
        <f t="shared" si="299"/>
        <v/>
      </c>
      <c r="DH1569" s="148" t="str">
        <f t="shared" si="300"/>
        <v/>
      </c>
      <c r="DI1569" s="273" t="str">
        <f t="shared" si="301"/>
        <v/>
      </c>
      <c r="DJ1569" s="264" t="str">
        <f t="shared" si="302"/>
        <v/>
      </c>
      <c r="DK1569" s="195"/>
      <c r="DL1569" s="14" t="str">
        <f>IFERROR(#REF!-AP1569,"")</f>
        <v/>
      </c>
      <c r="DM1569" s="195"/>
      <c r="DN1569" s="274" t="str">
        <f>IFERROR(#REF!-M1569,"")</f>
        <v/>
      </c>
      <c r="DO1569" s="186" t="e">
        <f>IF(#REF!&gt;AQ1569,0,1)</f>
        <v>#REF!</v>
      </c>
      <c r="DP1569" s="186">
        <f t="shared" si="303"/>
        <v>1</v>
      </c>
      <c r="DQ1569" s="186">
        <f t="shared" si="304"/>
        <v>1</v>
      </c>
    </row>
    <row r="1570" spans="1:121" ht="20.25" hidden="1" customHeight="1" x14ac:dyDescent="0.2">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291"/>
        <v/>
      </c>
      <c r="AO1570" s="271" t="str">
        <f t="shared" si="292"/>
        <v/>
      </c>
      <c r="AP1570" s="218"/>
      <c r="AQ1570" s="219"/>
      <c r="AR1570" s="217" t="str">
        <f t="shared" si="293"/>
        <v/>
      </c>
      <c r="AS1570" s="217" t="str">
        <f t="shared" si="294"/>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217"/>
      <c r="CA1570" s="217"/>
      <c r="CB1570" s="217"/>
      <c r="CC1570" s="217"/>
      <c r="CD1570" s="217"/>
      <c r="CE1570" s="217"/>
      <c r="CF1570" s="186"/>
      <c r="CG1570" s="186" t="str">
        <f t="shared" si="295"/>
        <v/>
      </c>
      <c r="CH1570" s="101"/>
      <c r="CI1570" s="101"/>
      <c r="CJ1570" s="101"/>
      <c r="CK1570" s="101"/>
      <c r="CL1570" s="101"/>
      <c r="CM1570" s="101"/>
      <c r="CN1570" s="101"/>
      <c r="CO1570" s="101"/>
      <c r="CP1570" s="220" t="str">
        <f>IFERROR(ROUND((SUM(#REF!)),0),"")</f>
        <v/>
      </c>
      <c r="CQ1570" s="216"/>
      <c r="CR1570" s="222"/>
      <c r="CS1570" s="198"/>
      <c r="CT1570" s="198"/>
      <c r="CU1570" s="198"/>
      <c r="CV1570" s="198"/>
      <c r="CW1570" s="222"/>
      <c r="CX1570" s="272"/>
      <c r="CY1570" s="272"/>
      <c r="CZ1570" s="272"/>
      <c r="DA1570" s="272"/>
      <c r="DB1570" s="272"/>
      <c r="DC1570" s="272"/>
      <c r="DD1570" s="230" t="str">
        <f t="shared" si="296"/>
        <v/>
      </c>
      <c r="DE1570" s="273">
        <f t="shared" si="297"/>
        <v>0</v>
      </c>
      <c r="DF1570" s="14">
        <f t="shared" si="298"/>
        <v>0</v>
      </c>
      <c r="DG1570" s="148" t="str">
        <f t="shared" si="299"/>
        <v/>
      </c>
      <c r="DH1570" s="148" t="str">
        <f t="shared" si="300"/>
        <v/>
      </c>
      <c r="DI1570" s="273" t="str">
        <f t="shared" si="301"/>
        <v/>
      </c>
      <c r="DJ1570" s="264" t="str">
        <f t="shared" si="302"/>
        <v/>
      </c>
      <c r="DK1570" s="195"/>
      <c r="DL1570" s="14" t="str">
        <f>IFERROR(#REF!-AP1570,"")</f>
        <v/>
      </c>
      <c r="DM1570" s="195"/>
      <c r="DN1570" s="274" t="str">
        <f>IFERROR(#REF!-M1570,"")</f>
        <v/>
      </c>
      <c r="DO1570" s="186" t="e">
        <f>IF(#REF!&gt;AQ1570,0,1)</f>
        <v>#REF!</v>
      </c>
      <c r="DP1570" s="186">
        <f t="shared" si="303"/>
        <v>1</v>
      </c>
      <c r="DQ1570" s="186">
        <f t="shared" si="304"/>
        <v>1</v>
      </c>
    </row>
    <row r="1571" spans="1:121" ht="20.25" hidden="1" customHeight="1" x14ac:dyDescent="0.2">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291"/>
        <v/>
      </c>
      <c r="AO1571" s="271" t="str">
        <f t="shared" si="292"/>
        <v/>
      </c>
      <c r="AP1571" s="218"/>
      <c r="AQ1571" s="219"/>
      <c r="AR1571" s="217" t="str">
        <f t="shared" si="293"/>
        <v/>
      </c>
      <c r="AS1571" s="217" t="str">
        <f t="shared" si="294"/>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217"/>
      <c r="CA1571" s="217"/>
      <c r="CB1571" s="217"/>
      <c r="CC1571" s="217"/>
      <c r="CD1571" s="217"/>
      <c r="CE1571" s="217"/>
      <c r="CF1571" s="186"/>
      <c r="CG1571" s="186" t="str">
        <f t="shared" si="295"/>
        <v/>
      </c>
      <c r="CH1571" s="101"/>
      <c r="CI1571" s="101"/>
      <c r="CJ1571" s="101"/>
      <c r="CK1571" s="101"/>
      <c r="CL1571" s="101"/>
      <c r="CM1571" s="101"/>
      <c r="CN1571" s="101"/>
      <c r="CO1571" s="101"/>
      <c r="CP1571" s="220" t="str">
        <f>IFERROR(ROUND((SUM(#REF!)),0),"")</f>
        <v/>
      </c>
      <c r="CQ1571" s="216"/>
      <c r="CR1571" s="222"/>
      <c r="CS1571" s="198"/>
      <c r="CT1571" s="198"/>
      <c r="CU1571" s="198"/>
      <c r="CV1571" s="198"/>
      <c r="CW1571" s="222"/>
      <c r="CX1571" s="272"/>
      <c r="CY1571" s="272"/>
      <c r="CZ1571" s="272"/>
      <c r="DA1571" s="272"/>
      <c r="DB1571" s="272"/>
      <c r="DC1571" s="272"/>
      <c r="DD1571" s="230" t="str">
        <f t="shared" si="296"/>
        <v/>
      </c>
      <c r="DE1571" s="273">
        <f t="shared" si="297"/>
        <v>0</v>
      </c>
      <c r="DF1571" s="14">
        <f t="shared" si="298"/>
        <v>0</v>
      </c>
      <c r="DG1571" s="148" t="str">
        <f t="shared" si="299"/>
        <v/>
      </c>
      <c r="DH1571" s="148" t="str">
        <f t="shared" si="300"/>
        <v/>
      </c>
      <c r="DI1571" s="273" t="str">
        <f t="shared" si="301"/>
        <v/>
      </c>
      <c r="DJ1571" s="264" t="str">
        <f t="shared" si="302"/>
        <v/>
      </c>
      <c r="DK1571" s="195"/>
      <c r="DL1571" s="14" t="str">
        <f>IFERROR(#REF!-AP1571,"")</f>
        <v/>
      </c>
      <c r="DM1571" s="195"/>
      <c r="DN1571" s="274" t="str">
        <f>IFERROR(#REF!-M1571,"")</f>
        <v/>
      </c>
      <c r="DO1571" s="186" t="e">
        <f>IF(#REF!&gt;AQ1571,0,1)</f>
        <v>#REF!</v>
      </c>
      <c r="DP1571" s="186">
        <f t="shared" si="303"/>
        <v>1</v>
      </c>
      <c r="DQ1571" s="186">
        <f t="shared" si="304"/>
        <v>1</v>
      </c>
    </row>
    <row r="1572" spans="1:121" ht="20.25" hidden="1" customHeight="1" x14ac:dyDescent="0.2">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291"/>
        <v/>
      </c>
      <c r="AO1572" s="271" t="str">
        <f t="shared" si="292"/>
        <v/>
      </c>
      <c r="AP1572" s="218"/>
      <c r="AQ1572" s="219"/>
      <c r="AR1572" s="217" t="str">
        <f t="shared" si="293"/>
        <v/>
      </c>
      <c r="AS1572" s="217" t="str">
        <f t="shared" si="294"/>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217"/>
      <c r="CA1572" s="217"/>
      <c r="CB1572" s="217"/>
      <c r="CC1572" s="217"/>
      <c r="CD1572" s="217"/>
      <c r="CE1572" s="217"/>
      <c r="CF1572" s="186"/>
      <c r="CG1572" s="186" t="str">
        <f t="shared" si="295"/>
        <v/>
      </c>
      <c r="CH1572" s="101"/>
      <c r="CI1572" s="101"/>
      <c r="CJ1572" s="101"/>
      <c r="CK1572" s="101"/>
      <c r="CL1572" s="101"/>
      <c r="CM1572" s="101"/>
      <c r="CN1572" s="101"/>
      <c r="CO1572" s="101"/>
      <c r="CP1572" s="220" t="str">
        <f>IFERROR(ROUND((SUM(#REF!)),0),"")</f>
        <v/>
      </c>
      <c r="CQ1572" s="216"/>
      <c r="CR1572" s="222"/>
      <c r="CS1572" s="198"/>
      <c r="CT1572" s="198"/>
      <c r="CU1572" s="198"/>
      <c r="CV1572" s="198"/>
      <c r="CW1572" s="222"/>
      <c r="CX1572" s="272"/>
      <c r="CY1572" s="272"/>
      <c r="CZ1572" s="272"/>
      <c r="DA1572" s="272"/>
      <c r="DB1572" s="272"/>
      <c r="DC1572" s="272"/>
      <c r="DD1572" s="230" t="str">
        <f t="shared" si="296"/>
        <v/>
      </c>
      <c r="DE1572" s="273">
        <f t="shared" si="297"/>
        <v>0</v>
      </c>
      <c r="DF1572" s="14">
        <f t="shared" si="298"/>
        <v>0</v>
      </c>
      <c r="DG1572" s="148" t="str">
        <f t="shared" si="299"/>
        <v/>
      </c>
      <c r="DH1572" s="148" t="str">
        <f t="shared" si="300"/>
        <v/>
      </c>
      <c r="DI1572" s="273" t="str">
        <f t="shared" si="301"/>
        <v/>
      </c>
      <c r="DJ1572" s="264" t="str">
        <f t="shared" si="302"/>
        <v/>
      </c>
      <c r="DK1572" s="195"/>
      <c r="DL1572" s="14" t="str">
        <f>IFERROR(#REF!-AP1572,"")</f>
        <v/>
      </c>
      <c r="DM1572" s="195"/>
      <c r="DN1572" s="274" t="str">
        <f>IFERROR(#REF!-M1572,"")</f>
        <v/>
      </c>
      <c r="DO1572" s="186" t="e">
        <f>IF(#REF!&gt;AQ1572,0,1)</f>
        <v>#REF!</v>
      </c>
      <c r="DP1572" s="186">
        <f t="shared" si="303"/>
        <v>1</v>
      </c>
      <c r="DQ1572" s="186">
        <f t="shared" si="304"/>
        <v>1</v>
      </c>
    </row>
    <row r="1573" spans="1:121" ht="20.25" hidden="1" customHeight="1" x14ac:dyDescent="0.2">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291"/>
        <v/>
      </c>
      <c r="AO1573" s="271" t="str">
        <f t="shared" si="292"/>
        <v/>
      </c>
      <c r="AP1573" s="218"/>
      <c r="AQ1573" s="219"/>
      <c r="AR1573" s="217" t="str">
        <f t="shared" si="293"/>
        <v/>
      </c>
      <c r="AS1573" s="217" t="str">
        <f t="shared" si="294"/>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217"/>
      <c r="CA1573" s="217"/>
      <c r="CB1573" s="217"/>
      <c r="CC1573" s="217"/>
      <c r="CD1573" s="217"/>
      <c r="CE1573" s="217"/>
      <c r="CF1573" s="186"/>
      <c r="CG1573" s="186" t="str">
        <f t="shared" si="295"/>
        <v/>
      </c>
      <c r="CH1573" s="101"/>
      <c r="CI1573" s="101"/>
      <c r="CJ1573" s="101"/>
      <c r="CK1573" s="101"/>
      <c r="CL1573" s="101"/>
      <c r="CM1573" s="101"/>
      <c r="CN1573" s="101"/>
      <c r="CO1573" s="101"/>
      <c r="CP1573" s="220" t="str">
        <f>IFERROR(ROUND((SUM(#REF!)),0),"")</f>
        <v/>
      </c>
      <c r="CQ1573" s="216"/>
      <c r="CR1573" s="222"/>
      <c r="CS1573" s="198"/>
      <c r="CT1573" s="198"/>
      <c r="CU1573" s="198"/>
      <c r="CV1573" s="198"/>
      <c r="CW1573" s="222"/>
      <c r="CX1573" s="272"/>
      <c r="CY1573" s="272"/>
      <c r="CZ1573" s="272"/>
      <c r="DA1573" s="272"/>
      <c r="DB1573" s="272"/>
      <c r="DC1573" s="272"/>
      <c r="DD1573" s="230" t="str">
        <f t="shared" si="296"/>
        <v/>
      </c>
      <c r="DE1573" s="273">
        <f t="shared" si="297"/>
        <v>0</v>
      </c>
      <c r="DF1573" s="14">
        <f t="shared" si="298"/>
        <v>0</v>
      </c>
      <c r="DG1573" s="148" t="str">
        <f t="shared" si="299"/>
        <v/>
      </c>
      <c r="DH1573" s="148" t="str">
        <f t="shared" si="300"/>
        <v/>
      </c>
      <c r="DI1573" s="273" t="str">
        <f t="shared" si="301"/>
        <v/>
      </c>
      <c r="DJ1573" s="264" t="str">
        <f t="shared" si="302"/>
        <v/>
      </c>
      <c r="DK1573" s="195"/>
      <c r="DL1573" s="14" t="str">
        <f>IFERROR(#REF!-AP1573,"")</f>
        <v/>
      </c>
      <c r="DM1573" s="195"/>
      <c r="DN1573" s="274" t="str">
        <f>IFERROR(#REF!-M1573,"")</f>
        <v/>
      </c>
      <c r="DO1573" s="186" t="e">
        <f>IF(#REF!&gt;AQ1573,0,1)</f>
        <v>#REF!</v>
      </c>
      <c r="DP1573" s="186">
        <f t="shared" si="303"/>
        <v>1</v>
      </c>
      <c r="DQ1573" s="186">
        <f t="shared" si="304"/>
        <v>1</v>
      </c>
    </row>
    <row r="1574" spans="1:121" ht="20.25" hidden="1" customHeight="1" x14ac:dyDescent="0.2">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291"/>
        <v/>
      </c>
      <c r="AO1574" s="271" t="str">
        <f t="shared" si="292"/>
        <v/>
      </c>
      <c r="AP1574" s="218"/>
      <c r="AQ1574" s="219"/>
      <c r="AR1574" s="217" t="str">
        <f t="shared" si="293"/>
        <v/>
      </c>
      <c r="AS1574" s="217" t="str">
        <f t="shared" si="294"/>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217"/>
      <c r="CA1574" s="217"/>
      <c r="CB1574" s="217"/>
      <c r="CC1574" s="217"/>
      <c r="CD1574" s="217"/>
      <c r="CE1574" s="217"/>
      <c r="CF1574" s="186"/>
      <c r="CG1574" s="186" t="str">
        <f t="shared" si="295"/>
        <v/>
      </c>
      <c r="CH1574" s="101"/>
      <c r="CI1574" s="101"/>
      <c r="CJ1574" s="101"/>
      <c r="CK1574" s="101"/>
      <c r="CL1574" s="101"/>
      <c r="CM1574" s="101"/>
      <c r="CN1574" s="101"/>
      <c r="CO1574" s="101"/>
      <c r="CP1574" s="220" t="str">
        <f>IFERROR(ROUND((SUM(#REF!)),0),"")</f>
        <v/>
      </c>
      <c r="CQ1574" s="216"/>
      <c r="CR1574" s="222"/>
      <c r="CS1574" s="198"/>
      <c r="CT1574" s="198"/>
      <c r="CU1574" s="198"/>
      <c r="CV1574" s="198"/>
      <c r="CW1574" s="222"/>
      <c r="CX1574" s="272"/>
      <c r="CY1574" s="272"/>
      <c r="CZ1574" s="272"/>
      <c r="DA1574" s="272"/>
      <c r="DB1574" s="272"/>
      <c r="DC1574" s="272"/>
      <c r="DD1574" s="230" t="str">
        <f t="shared" si="296"/>
        <v/>
      </c>
      <c r="DE1574" s="273">
        <f t="shared" si="297"/>
        <v>0</v>
      </c>
      <c r="DF1574" s="14">
        <f t="shared" si="298"/>
        <v>0</v>
      </c>
      <c r="DG1574" s="148" t="str">
        <f t="shared" si="299"/>
        <v/>
      </c>
      <c r="DH1574" s="148" t="str">
        <f t="shared" si="300"/>
        <v/>
      </c>
      <c r="DI1574" s="273" t="str">
        <f t="shared" si="301"/>
        <v/>
      </c>
      <c r="DJ1574" s="264" t="str">
        <f t="shared" si="302"/>
        <v/>
      </c>
      <c r="DK1574" s="195"/>
      <c r="DL1574" s="14" t="str">
        <f>IFERROR(#REF!-AP1574,"")</f>
        <v/>
      </c>
      <c r="DM1574" s="195"/>
      <c r="DN1574" s="274" t="str">
        <f>IFERROR(#REF!-M1574,"")</f>
        <v/>
      </c>
      <c r="DO1574" s="186" t="e">
        <f>IF(#REF!&gt;AQ1574,0,1)</f>
        <v>#REF!</v>
      </c>
      <c r="DP1574" s="186">
        <f t="shared" si="303"/>
        <v>1</v>
      </c>
      <c r="DQ1574" s="186">
        <f t="shared" si="304"/>
        <v>1</v>
      </c>
    </row>
    <row r="1575" spans="1:121" ht="20.25" hidden="1" customHeight="1" x14ac:dyDescent="0.2">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291"/>
        <v/>
      </c>
      <c r="AO1575" s="271" t="str">
        <f t="shared" si="292"/>
        <v/>
      </c>
      <c r="AP1575" s="218"/>
      <c r="AQ1575" s="219"/>
      <c r="AR1575" s="217" t="str">
        <f t="shared" si="293"/>
        <v/>
      </c>
      <c r="AS1575" s="217" t="str">
        <f t="shared" si="294"/>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217"/>
      <c r="CA1575" s="217"/>
      <c r="CB1575" s="217"/>
      <c r="CC1575" s="217"/>
      <c r="CD1575" s="217"/>
      <c r="CE1575" s="217"/>
      <c r="CF1575" s="186"/>
      <c r="CG1575" s="186" t="str">
        <f t="shared" si="295"/>
        <v/>
      </c>
      <c r="CH1575" s="101"/>
      <c r="CI1575" s="101"/>
      <c r="CJ1575" s="101"/>
      <c r="CK1575" s="101"/>
      <c r="CL1575" s="101"/>
      <c r="CM1575" s="101"/>
      <c r="CN1575" s="101"/>
      <c r="CO1575" s="101"/>
      <c r="CP1575" s="220" t="str">
        <f>IFERROR(ROUND((SUM(#REF!)),0),"")</f>
        <v/>
      </c>
      <c r="CQ1575" s="216"/>
      <c r="CR1575" s="222"/>
      <c r="CS1575" s="198"/>
      <c r="CT1575" s="198"/>
      <c r="CU1575" s="198"/>
      <c r="CV1575" s="198"/>
      <c r="CW1575" s="222"/>
      <c r="CX1575" s="272"/>
      <c r="CY1575" s="272"/>
      <c r="CZ1575" s="272"/>
      <c r="DA1575" s="272"/>
      <c r="DB1575" s="272"/>
      <c r="DC1575" s="272"/>
      <c r="DD1575" s="230" t="str">
        <f t="shared" si="296"/>
        <v/>
      </c>
      <c r="DE1575" s="273">
        <f t="shared" si="297"/>
        <v>0</v>
      </c>
      <c r="DF1575" s="14">
        <f t="shared" si="298"/>
        <v>0</v>
      </c>
      <c r="DG1575" s="148" t="str">
        <f t="shared" si="299"/>
        <v/>
      </c>
      <c r="DH1575" s="148" t="str">
        <f t="shared" si="300"/>
        <v/>
      </c>
      <c r="DI1575" s="273" t="str">
        <f t="shared" si="301"/>
        <v/>
      </c>
      <c r="DJ1575" s="264" t="str">
        <f t="shared" si="302"/>
        <v/>
      </c>
      <c r="DK1575" s="195"/>
      <c r="DL1575" s="14" t="str">
        <f>IFERROR(#REF!-AP1575,"")</f>
        <v/>
      </c>
      <c r="DM1575" s="195"/>
      <c r="DN1575" s="274" t="str">
        <f>IFERROR(#REF!-M1575,"")</f>
        <v/>
      </c>
      <c r="DO1575" s="186" t="e">
        <f>IF(#REF!&gt;AQ1575,0,1)</f>
        <v>#REF!</v>
      </c>
      <c r="DP1575" s="186">
        <f t="shared" si="303"/>
        <v>1</v>
      </c>
      <c r="DQ1575" s="186">
        <f t="shared" si="304"/>
        <v>1</v>
      </c>
    </row>
    <row r="1576" spans="1:121" ht="20.25" hidden="1" customHeight="1" x14ac:dyDescent="0.2">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291"/>
        <v/>
      </c>
      <c r="AO1576" s="271" t="str">
        <f t="shared" si="292"/>
        <v/>
      </c>
      <c r="AP1576" s="218"/>
      <c r="AQ1576" s="219"/>
      <c r="AR1576" s="217" t="str">
        <f t="shared" si="293"/>
        <v/>
      </c>
      <c r="AS1576" s="217" t="str">
        <f t="shared" si="294"/>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217"/>
      <c r="CA1576" s="217"/>
      <c r="CB1576" s="217"/>
      <c r="CC1576" s="217"/>
      <c r="CD1576" s="217"/>
      <c r="CE1576" s="217"/>
      <c r="CF1576" s="186"/>
      <c r="CG1576" s="186" t="str">
        <f t="shared" si="295"/>
        <v/>
      </c>
      <c r="CH1576" s="101"/>
      <c r="CI1576" s="101"/>
      <c r="CJ1576" s="101"/>
      <c r="CK1576" s="101"/>
      <c r="CL1576" s="101"/>
      <c r="CM1576" s="101"/>
      <c r="CN1576" s="101"/>
      <c r="CO1576" s="101"/>
      <c r="CP1576" s="220" t="str">
        <f>IFERROR(ROUND((SUM(#REF!)),0),"")</f>
        <v/>
      </c>
      <c r="CQ1576" s="216"/>
      <c r="CR1576" s="222"/>
      <c r="CS1576" s="198"/>
      <c r="CT1576" s="198"/>
      <c r="CU1576" s="198"/>
      <c r="CV1576" s="198"/>
      <c r="CW1576" s="222"/>
      <c r="CX1576" s="272"/>
      <c r="CY1576" s="272"/>
      <c r="CZ1576" s="272"/>
      <c r="DA1576" s="272"/>
      <c r="DB1576" s="272"/>
      <c r="DC1576" s="272"/>
      <c r="DD1576" s="230" t="str">
        <f t="shared" si="296"/>
        <v/>
      </c>
      <c r="DE1576" s="273">
        <f t="shared" si="297"/>
        <v>0</v>
      </c>
      <c r="DF1576" s="14">
        <f t="shared" si="298"/>
        <v>0</v>
      </c>
      <c r="DG1576" s="148" t="str">
        <f t="shared" si="299"/>
        <v/>
      </c>
      <c r="DH1576" s="148" t="str">
        <f t="shared" si="300"/>
        <v/>
      </c>
      <c r="DI1576" s="273" t="str">
        <f t="shared" si="301"/>
        <v/>
      </c>
      <c r="DJ1576" s="264" t="str">
        <f t="shared" si="302"/>
        <v/>
      </c>
      <c r="DK1576" s="195"/>
      <c r="DL1576" s="14" t="str">
        <f>IFERROR(#REF!-AP1576,"")</f>
        <v/>
      </c>
      <c r="DM1576" s="195"/>
      <c r="DN1576" s="274" t="str">
        <f>IFERROR(#REF!-M1576,"")</f>
        <v/>
      </c>
      <c r="DO1576" s="186" t="e">
        <f>IF(#REF!&gt;AQ1576,0,1)</f>
        <v>#REF!</v>
      </c>
      <c r="DP1576" s="186">
        <f t="shared" si="303"/>
        <v>1</v>
      </c>
      <c r="DQ1576" s="186">
        <f t="shared" si="304"/>
        <v>1</v>
      </c>
    </row>
    <row r="1577" spans="1:121" ht="20.25" hidden="1" customHeight="1" x14ac:dyDescent="0.2">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291"/>
        <v/>
      </c>
      <c r="AO1577" s="271" t="str">
        <f t="shared" si="292"/>
        <v/>
      </c>
      <c r="AP1577" s="218"/>
      <c r="AQ1577" s="219"/>
      <c r="AR1577" s="217" t="str">
        <f t="shared" si="293"/>
        <v/>
      </c>
      <c r="AS1577" s="217" t="str">
        <f t="shared" si="294"/>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217"/>
      <c r="CA1577" s="217"/>
      <c r="CB1577" s="217"/>
      <c r="CC1577" s="217"/>
      <c r="CD1577" s="217"/>
      <c r="CE1577" s="217"/>
      <c r="CF1577" s="186"/>
      <c r="CG1577" s="186" t="str">
        <f t="shared" si="295"/>
        <v/>
      </c>
      <c r="CH1577" s="101"/>
      <c r="CI1577" s="101"/>
      <c r="CJ1577" s="101"/>
      <c r="CK1577" s="101"/>
      <c r="CL1577" s="101"/>
      <c r="CM1577" s="101"/>
      <c r="CN1577" s="101"/>
      <c r="CO1577" s="101"/>
      <c r="CP1577" s="220" t="str">
        <f>IFERROR(ROUND((SUM(#REF!)),0),"")</f>
        <v/>
      </c>
      <c r="CQ1577" s="216"/>
      <c r="CR1577" s="222"/>
      <c r="CS1577" s="198"/>
      <c r="CT1577" s="198"/>
      <c r="CU1577" s="198"/>
      <c r="CV1577" s="198"/>
      <c r="CW1577" s="222"/>
      <c r="CX1577" s="272"/>
      <c r="CY1577" s="272"/>
      <c r="CZ1577" s="272"/>
      <c r="DA1577" s="272"/>
      <c r="DB1577" s="272"/>
      <c r="DC1577" s="272"/>
      <c r="DD1577" s="230" t="str">
        <f t="shared" si="296"/>
        <v/>
      </c>
      <c r="DE1577" s="273">
        <f t="shared" si="297"/>
        <v>0</v>
      </c>
      <c r="DF1577" s="14">
        <f t="shared" si="298"/>
        <v>0</v>
      </c>
      <c r="DG1577" s="148" t="str">
        <f t="shared" si="299"/>
        <v/>
      </c>
      <c r="DH1577" s="148" t="str">
        <f t="shared" si="300"/>
        <v/>
      </c>
      <c r="DI1577" s="273" t="str">
        <f t="shared" si="301"/>
        <v/>
      </c>
      <c r="DJ1577" s="264" t="str">
        <f t="shared" si="302"/>
        <v/>
      </c>
      <c r="DK1577" s="195"/>
      <c r="DL1577" s="14" t="str">
        <f>IFERROR(#REF!-AP1577,"")</f>
        <v/>
      </c>
      <c r="DM1577" s="195"/>
      <c r="DN1577" s="274" t="str">
        <f>IFERROR(#REF!-M1577,"")</f>
        <v/>
      </c>
      <c r="DO1577" s="186" t="e">
        <f>IF(#REF!&gt;AQ1577,0,1)</f>
        <v>#REF!</v>
      </c>
      <c r="DP1577" s="186">
        <f t="shared" si="303"/>
        <v>1</v>
      </c>
      <c r="DQ1577" s="186">
        <f t="shared" si="304"/>
        <v>1</v>
      </c>
    </row>
    <row r="1578" spans="1:121" ht="20.25" hidden="1" customHeight="1" x14ac:dyDescent="0.2">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291"/>
        <v/>
      </c>
      <c r="AO1578" s="271" t="str">
        <f t="shared" si="292"/>
        <v/>
      </c>
      <c r="AP1578" s="218"/>
      <c r="AQ1578" s="219"/>
      <c r="AR1578" s="217" t="str">
        <f t="shared" si="293"/>
        <v/>
      </c>
      <c r="AS1578" s="217" t="str">
        <f t="shared" si="294"/>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217"/>
      <c r="CA1578" s="217"/>
      <c r="CB1578" s="217"/>
      <c r="CC1578" s="217"/>
      <c r="CD1578" s="217"/>
      <c r="CE1578" s="217"/>
      <c r="CF1578" s="186"/>
      <c r="CG1578" s="186" t="str">
        <f t="shared" si="295"/>
        <v/>
      </c>
      <c r="CH1578" s="101"/>
      <c r="CI1578" s="101"/>
      <c r="CJ1578" s="101"/>
      <c r="CK1578" s="101"/>
      <c r="CL1578" s="101"/>
      <c r="CM1578" s="101"/>
      <c r="CN1578" s="101"/>
      <c r="CO1578" s="101"/>
      <c r="CP1578" s="220" t="str">
        <f>IFERROR(ROUND((SUM(#REF!)),0),"")</f>
        <v/>
      </c>
      <c r="CQ1578" s="216"/>
      <c r="CR1578" s="222"/>
      <c r="CS1578" s="198"/>
      <c r="CT1578" s="198"/>
      <c r="CU1578" s="198"/>
      <c r="CV1578" s="198"/>
      <c r="CW1578" s="222"/>
      <c r="CX1578" s="272"/>
      <c r="CY1578" s="272"/>
      <c r="CZ1578" s="272"/>
      <c r="DA1578" s="272"/>
      <c r="DB1578" s="272"/>
      <c r="DC1578" s="272"/>
      <c r="DD1578" s="230" t="str">
        <f t="shared" si="296"/>
        <v/>
      </c>
      <c r="DE1578" s="273">
        <f t="shared" si="297"/>
        <v>0</v>
      </c>
      <c r="DF1578" s="14">
        <f t="shared" si="298"/>
        <v>0</v>
      </c>
      <c r="DG1578" s="148" t="str">
        <f t="shared" si="299"/>
        <v/>
      </c>
      <c r="DH1578" s="148" t="str">
        <f t="shared" si="300"/>
        <v/>
      </c>
      <c r="DI1578" s="273" t="str">
        <f t="shared" si="301"/>
        <v/>
      </c>
      <c r="DJ1578" s="264" t="str">
        <f t="shared" si="302"/>
        <v/>
      </c>
      <c r="DK1578" s="195"/>
      <c r="DL1578" s="14" t="str">
        <f>IFERROR(#REF!-AP1578,"")</f>
        <v/>
      </c>
      <c r="DM1578" s="195"/>
      <c r="DN1578" s="274" t="str">
        <f>IFERROR(#REF!-M1578,"")</f>
        <v/>
      </c>
      <c r="DO1578" s="186" t="e">
        <f>IF(#REF!&gt;AQ1578,0,1)</f>
        <v>#REF!</v>
      </c>
      <c r="DP1578" s="186">
        <f t="shared" si="303"/>
        <v>1</v>
      </c>
      <c r="DQ1578" s="186">
        <f t="shared" si="304"/>
        <v>1</v>
      </c>
    </row>
    <row r="1579" spans="1:121" ht="20.25" hidden="1" customHeight="1" x14ac:dyDescent="0.2">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291"/>
        <v/>
      </c>
      <c r="AO1579" s="271" t="str">
        <f t="shared" si="292"/>
        <v/>
      </c>
      <c r="AP1579" s="218"/>
      <c r="AQ1579" s="219"/>
      <c r="AR1579" s="217" t="str">
        <f t="shared" si="293"/>
        <v/>
      </c>
      <c r="AS1579" s="217" t="str">
        <f t="shared" si="294"/>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217"/>
      <c r="CA1579" s="217"/>
      <c r="CB1579" s="217"/>
      <c r="CC1579" s="217"/>
      <c r="CD1579" s="217"/>
      <c r="CE1579" s="217"/>
      <c r="CF1579" s="186"/>
      <c r="CG1579" s="186" t="str">
        <f t="shared" si="295"/>
        <v/>
      </c>
      <c r="CH1579" s="101"/>
      <c r="CI1579" s="101"/>
      <c r="CJ1579" s="101"/>
      <c r="CK1579" s="101"/>
      <c r="CL1579" s="101"/>
      <c r="CM1579" s="101"/>
      <c r="CN1579" s="101"/>
      <c r="CO1579" s="101"/>
      <c r="CP1579" s="220" t="str">
        <f>IFERROR(ROUND((SUM(#REF!)),0),"")</f>
        <v/>
      </c>
      <c r="CQ1579" s="216"/>
      <c r="CR1579" s="222"/>
      <c r="CS1579" s="198"/>
      <c r="CT1579" s="198"/>
      <c r="CU1579" s="198"/>
      <c r="CV1579" s="198"/>
      <c r="CW1579" s="222"/>
      <c r="CX1579" s="272"/>
      <c r="CY1579" s="272"/>
      <c r="CZ1579" s="272"/>
      <c r="DA1579" s="272"/>
      <c r="DB1579" s="272"/>
      <c r="DC1579" s="272"/>
      <c r="DD1579" s="230" t="str">
        <f t="shared" si="296"/>
        <v/>
      </c>
      <c r="DE1579" s="273">
        <f t="shared" si="297"/>
        <v>0</v>
      </c>
      <c r="DF1579" s="14">
        <f t="shared" si="298"/>
        <v>0</v>
      </c>
      <c r="DG1579" s="148" t="str">
        <f t="shared" si="299"/>
        <v/>
      </c>
      <c r="DH1579" s="148" t="str">
        <f t="shared" si="300"/>
        <v/>
      </c>
      <c r="DI1579" s="273" t="str">
        <f t="shared" si="301"/>
        <v/>
      </c>
      <c r="DJ1579" s="264" t="str">
        <f t="shared" si="302"/>
        <v/>
      </c>
      <c r="DK1579" s="195"/>
      <c r="DL1579" s="14" t="str">
        <f>IFERROR(#REF!-AP1579,"")</f>
        <v/>
      </c>
      <c r="DM1579" s="195"/>
      <c r="DN1579" s="274" t="str">
        <f>IFERROR(#REF!-M1579,"")</f>
        <v/>
      </c>
      <c r="DO1579" s="186" t="e">
        <f>IF(#REF!&gt;AQ1579,0,1)</f>
        <v>#REF!</v>
      </c>
      <c r="DP1579" s="186">
        <f t="shared" si="303"/>
        <v>1</v>
      </c>
      <c r="DQ1579" s="186">
        <f t="shared" si="304"/>
        <v>1</v>
      </c>
    </row>
    <row r="1580" spans="1:121" ht="20.25" hidden="1" customHeight="1" x14ac:dyDescent="0.2">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291"/>
        <v/>
      </c>
      <c r="AO1580" s="271" t="str">
        <f t="shared" si="292"/>
        <v/>
      </c>
      <c r="AP1580" s="218"/>
      <c r="AQ1580" s="219"/>
      <c r="AR1580" s="217" t="str">
        <f t="shared" si="293"/>
        <v/>
      </c>
      <c r="AS1580" s="217" t="str">
        <f t="shared" si="294"/>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217"/>
      <c r="CA1580" s="217"/>
      <c r="CB1580" s="217"/>
      <c r="CC1580" s="217"/>
      <c r="CD1580" s="217"/>
      <c r="CE1580" s="217"/>
      <c r="CF1580" s="186"/>
      <c r="CG1580" s="186" t="str">
        <f t="shared" si="295"/>
        <v/>
      </c>
      <c r="CH1580" s="101"/>
      <c r="CI1580" s="101"/>
      <c r="CJ1580" s="101"/>
      <c r="CK1580" s="101"/>
      <c r="CL1580" s="101"/>
      <c r="CM1580" s="101"/>
      <c r="CN1580" s="101"/>
      <c r="CO1580" s="101"/>
      <c r="CP1580" s="220" t="str">
        <f>IFERROR(ROUND((SUM(#REF!)),0),"")</f>
        <v/>
      </c>
      <c r="CQ1580" s="216"/>
      <c r="CR1580" s="222"/>
      <c r="CS1580" s="198"/>
      <c r="CT1580" s="198"/>
      <c r="CU1580" s="198"/>
      <c r="CV1580" s="198"/>
      <c r="CW1580" s="222"/>
      <c r="CX1580" s="272"/>
      <c r="CY1580" s="272"/>
      <c r="CZ1580" s="272"/>
      <c r="DA1580" s="272"/>
      <c r="DB1580" s="272"/>
      <c r="DC1580" s="272"/>
      <c r="DD1580" s="230" t="str">
        <f t="shared" si="296"/>
        <v/>
      </c>
      <c r="DE1580" s="273">
        <f t="shared" si="297"/>
        <v>0</v>
      </c>
      <c r="DF1580" s="14">
        <f t="shared" si="298"/>
        <v>0</v>
      </c>
      <c r="DG1580" s="148" t="str">
        <f t="shared" si="299"/>
        <v/>
      </c>
      <c r="DH1580" s="148" t="str">
        <f t="shared" si="300"/>
        <v/>
      </c>
      <c r="DI1580" s="273" t="str">
        <f t="shared" si="301"/>
        <v/>
      </c>
      <c r="DJ1580" s="264" t="str">
        <f t="shared" si="302"/>
        <v/>
      </c>
      <c r="DK1580" s="195"/>
      <c r="DL1580" s="14" t="str">
        <f>IFERROR(#REF!-AP1580,"")</f>
        <v/>
      </c>
      <c r="DM1580" s="195"/>
      <c r="DN1580" s="274" t="str">
        <f>IFERROR(#REF!-M1580,"")</f>
        <v/>
      </c>
      <c r="DO1580" s="186" t="e">
        <f>IF(#REF!&gt;AQ1580,0,1)</f>
        <v>#REF!</v>
      </c>
      <c r="DP1580" s="186">
        <f t="shared" si="303"/>
        <v>1</v>
      </c>
      <c r="DQ1580" s="186">
        <f t="shared" si="304"/>
        <v>1</v>
      </c>
    </row>
    <row r="1581" spans="1:121" ht="20.25" hidden="1" customHeight="1" x14ac:dyDescent="0.2">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291"/>
        <v/>
      </c>
      <c r="AO1581" s="271" t="str">
        <f t="shared" si="292"/>
        <v/>
      </c>
      <c r="AP1581" s="218"/>
      <c r="AQ1581" s="219"/>
      <c r="AR1581" s="217" t="str">
        <f t="shared" si="293"/>
        <v/>
      </c>
      <c r="AS1581" s="217" t="str">
        <f t="shared" si="294"/>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217"/>
      <c r="CA1581" s="217"/>
      <c r="CB1581" s="217"/>
      <c r="CC1581" s="217"/>
      <c r="CD1581" s="217"/>
      <c r="CE1581" s="217"/>
      <c r="CF1581" s="186"/>
      <c r="CG1581" s="186" t="str">
        <f t="shared" si="295"/>
        <v/>
      </c>
      <c r="CH1581" s="101"/>
      <c r="CI1581" s="101"/>
      <c r="CJ1581" s="101"/>
      <c r="CK1581" s="101"/>
      <c r="CL1581" s="101"/>
      <c r="CM1581" s="101"/>
      <c r="CN1581" s="101"/>
      <c r="CO1581" s="101"/>
      <c r="CP1581" s="220" t="str">
        <f>IFERROR(ROUND((SUM(#REF!)),0),"")</f>
        <v/>
      </c>
      <c r="CQ1581" s="216"/>
      <c r="CR1581" s="222"/>
      <c r="CS1581" s="198"/>
      <c r="CT1581" s="198"/>
      <c r="CU1581" s="198"/>
      <c r="CV1581" s="198"/>
      <c r="CW1581" s="222"/>
      <c r="CX1581" s="272"/>
      <c r="CY1581" s="272"/>
      <c r="CZ1581" s="272"/>
      <c r="DA1581" s="272"/>
      <c r="DB1581" s="272"/>
      <c r="DC1581" s="272"/>
      <c r="DD1581" s="230" t="str">
        <f t="shared" si="296"/>
        <v/>
      </c>
      <c r="DE1581" s="273">
        <f t="shared" si="297"/>
        <v>0</v>
      </c>
      <c r="DF1581" s="14">
        <f t="shared" si="298"/>
        <v>0</v>
      </c>
      <c r="DG1581" s="148" t="str">
        <f t="shared" si="299"/>
        <v/>
      </c>
      <c r="DH1581" s="148" t="str">
        <f t="shared" si="300"/>
        <v/>
      </c>
      <c r="DI1581" s="273" t="str">
        <f t="shared" si="301"/>
        <v/>
      </c>
      <c r="DJ1581" s="264" t="str">
        <f t="shared" si="302"/>
        <v/>
      </c>
      <c r="DK1581" s="195"/>
      <c r="DL1581" s="14" t="str">
        <f>IFERROR(#REF!-AP1581,"")</f>
        <v/>
      </c>
      <c r="DM1581" s="195"/>
      <c r="DN1581" s="274" t="str">
        <f>IFERROR(#REF!-M1581,"")</f>
        <v/>
      </c>
      <c r="DO1581" s="186" t="e">
        <f>IF(#REF!&gt;AQ1581,0,1)</f>
        <v>#REF!</v>
      </c>
      <c r="DP1581" s="186">
        <f t="shared" si="303"/>
        <v>1</v>
      </c>
      <c r="DQ1581" s="186">
        <f t="shared" si="304"/>
        <v>1</v>
      </c>
    </row>
    <row r="1582" spans="1:121" ht="20.25" hidden="1" customHeight="1" x14ac:dyDescent="0.2">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291"/>
        <v/>
      </c>
      <c r="AO1582" s="271" t="str">
        <f t="shared" si="292"/>
        <v/>
      </c>
      <c r="AP1582" s="218"/>
      <c r="AQ1582" s="219"/>
      <c r="AR1582" s="217" t="str">
        <f t="shared" si="293"/>
        <v/>
      </c>
      <c r="AS1582" s="217" t="str">
        <f t="shared" si="294"/>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217"/>
      <c r="CA1582" s="217"/>
      <c r="CB1582" s="217"/>
      <c r="CC1582" s="217"/>
      <c r="CD1582" s="217"/>
      <c r="CE1582" s="217"/>
      <c r="CF1582" s="186"/>
      <c r="CG1582" s="186" t="str">
        <f t="shared" si="295"/>
        <v/>
      </c>
      <c r="CH1582" s="101"/>
      <c r="CI1582" s="101"/>
      <c r="CJ1582" s="101"/>
      <c r="CK1582" s="101"/>
      <c r="CL1582" s="101"/>
      <c r="CM1582" s="101"/>
      <c r="CN1582" s="101"/>
      <c r="CO1582" s="101"/>
      <c r="CP1582" s="220" t="str">
        <f>IFERROR(ROUND((SUM(#REF!)),0),"")</f>
        <v/>
      </c>
      <c r="CQ1582" s="216"/>
      <c r="CR1582" s="222"/>
      <c r="CS1582" s="198"/>
      <c r="CT1582" s="198"/>
      <c r="CU1582" s="198"/>
      <c r="CV1582" s="198"/>
      <c r="CW1582" s="222"/>
      <c r="CX1582" s="272"/>
      <c r="CY1582" s="272"/>
      <c r="CZ1582" s="272"/>
      <c r="DA1582" s="272"/>
      <c r="DB1582" s="272"/>
      <c r="DC1582" s="272"/>
      <c r="DD1582" s="230" t="str">
        <f t="shared" si="296"/>
        <v/>
      </c>
      <c r="DE1582" s="273">
        <f t="shared" si="297"/>
        <v>0</v>
      </c>
      <c r="DF1582" s="14">
        <f t="shared" si="298"/>
        <v>0</v>
      </c>
      <c r="DG1582" s="148" t="str">
        <f t="shared" si="299"/>
        <v/>
      </c>
      <c r="DH1582" s="148" t="str">
        <f t="shared" si="300"/>
        <v/>
      </c>
      <c r="DI1582" s="273" t="str">
        <f t="shared" si="301"/>
        <v/>
      </c>
      <c r="DJ1582" s="264" t="str">
        <f t="shared" si="302"/>
        <v/>
      </c>
      <c r="DK1582" s="195"/>
      <c r="DL1582" s="14" t="str">
        <f>IFERROR(#REF!-AP1582,"")</f>
        <v/>
      </c>
      <c r="DM1582" s="195"/>
      <c r="DN1582" s="274" t="str">
        <f>IFERROR(#REF!-M1582,"")</f>
        <v/>
      </c>
      <c r="DO1582" s="186" t="e">
        <f>IF(#REF!&gt;AQ1582,0,1)</f>
        <v>#REF!</v>
      </c>
      <c r="DP1582" s="186">
        <f t="shared" si="303"/>
        <v>1</v>
      </c>
      <c r="DQ1582" s="186">
        <f t="shared" si="304"/>
        <v>1</v>
      </c>
    </row>
    <row r="1583" spans="1:121" ht="20.25" hidden="1" customHeight="1" x14ac:dyDescent="0.2">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291"/>
        <v/>
      </c>
      <c r="AO1583" s="271" t="str">
        <f t="shared" si="292"/>
        <v/>
      </c>
      <c r="AP1583" s="218"/>
      <c r="AQ1583" s="219"/>
      <c r="AR1583" s="217" t="str">
        <f t="shared" si="293"/>
        <v/>
      </c>
      <c r="AS1583" s="217" t="str">
        <f t="shared" si="294"/>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217"/>
      <c r="CA1583" s="217"/>
      <c r="CB1583" s="217"/>
      <c r="CC1583" s="217"/>
      <c r="CD1583" s="217"/>
      <c r="CE1583" s="217"/>
      <c r="CF1583" s="186"/>
      <c r="CG1583" s="186" t="str">
        <f t="shared" si="295"/>
        <v/>
      </c>
      <c r="CH1583" s="101"/>
      <c r="CI1583" s="101"/>
      <c r="CJ1583" s="101"/>
      <c r="CK1583" s="101"/>
      <c r="CL1583" s="101"/>
      <c r="CM1583" s="101"/>
      <c r="CN1583" s="101"/>
      <c r="CO1583" s="101"/>
      <c r="CP1583" s="220" t="str">
        <f>IFERROR(ROUND((SUM(#REF!)),0),"")</f>
        <v/>
      </c>
      <c r="CQ1583" s="216"/>
      <c r="CR1583" s="222"/>
      <c r="CS1583" s="198"/>
      <c r="CT1583" s="198"/>
      <c r="CU1583" s="198"/>
      <c r="CV1583" s="198"/>
      <c r="CW1583" s="222"/>
      <c r="CX1583" s="272"/>
      <c r="CY1583" s="272"/>
      <c r="CZ1583" s="272"/>
      <c r="DA1583" s="272"/>
      <c r="DB1583" s="272"/>
      <c r="DC1583" s="272"/>
      <c r="DD1583" s="230" t="str">
        <f t="shared" si="296"/>
        <v/>
      </c>
      <c r="DE1583" s="273">
        <f t="shared" si="297"/>
        <v>0</v>
      </c>
      <c r="DF1583" s="14">
        <f t="shared" si="298"/>
        <v>0</v>
      </c>
      <c r="DG1583" s="148" t="str">
        <f t="shared" si="299"/>
        <v/>
      </c>
      <c r="DH1583" s="148" t="str">
        <f t="shared" si="300"/>
        <v/>
      </c>
      <c r="DI1583" s="273" t="str">
        <f t="shared" si="301"/>
        <v/>
      </c>
      <c r="DJ1583" s="264" t="str">
        <f t="shared" si="302"/>
        <v/>
      </c>
      <c r="DK1583" s="195"/>
      <c r="DL1583" s="14" t="str">
        <f>IFERROR(#REF!-AP1583,"")</f>
        <v/>
      </c>
      <c r="DM1583" s="195"/>
      <c r="DN1583" s="274" t="str">
        <f>IFERROR(#REF!-M1583,"")</f>
        <v/>
      </c>
      <c r="DO1583" s="186" t="e">
        <f>IF(#REF!&gt;AQ1583,0,1)</f>
        <v>#REF!</v>
      </c>
      <c r="DP1583" s="186">
        <f t="shared" si="303"/>
        <v>1</v>
      </c>
      <c r="DQ1583" s="186">
        <f t="shared" si="304"/>
        <v>1</v>
      </c>
    </row>
    <row r="1584" spans="1:121" ht="20.25" hidden="1" customHeight="1" x14ac:dyDescent="0.2">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291"/>
        <v/>
      </c>
      <c r="AO1584" s="271" t="str">
        <f t="shared" si="292"/>
        <v/>
      </c>
      <c r="AP1584" s="218"/>
      <c r="AQ1584" s="219"/>
      <c r="AR1584" s="217" t="str">
        <f t="shared" si="293"/>
        <v/>
      </c>
      <c r="AS1584" s="217" t="str">
        <f t="shared" si="294"/>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217"/>
      <c r="CA1584" s="217"/>
      <c r="CB1584" s="217"/>
      <c r="CC1584" s="217"/>
      <c r="CD1584" s="217"/>
      <c r="CE1584" s="217"/>
      <c r="CF1584" s="186"/>
      <c r="CG1584" s="186" t="str">
        <f t="shared" si="295"/>
        <v/>
      </c>
      <c r="CH1584" s="101"/>
      <c r="CI1584" s="101"/>
      <c r="CJ1584" s="101"/>
      <c r="CK1584" s="101"/>
      <c r="CL1584" s="101"/>
      <c r="CM1584" s="101"/>
      <c r="CN1584" s="101"/>
      <c r="CO1584" s="101"/>
      <c r="CP1584" s="220" t="str">
        <f>IFERROR(ROUND((SUM(#REF!)),0),"")</f>
        <v/>
      </c>
      <c r="CQ1584" s="216"/>
      <c r="CR1584" s="222"/>
      <c r="CS1584" s="198"/>
      <c r="CT1584" s="198"/>
      <c r="CU1584" s="198"/>
      <c r="CV1584" s="198"/>
      <c r="CW1584" s="222"/>
      <c r="CX1584" s="272"/>
      <c r="CY1584" s="272"/>
      <c r="CZ1584" s="272"/>
      <c r="DA1584" s="272"/>
      <c r="DB1584" s="272"/>
      <c r="DC1584" s="272"/>
      <c r="DD1584" s="230" t="str">
        <f t="shared" si="296"/>
        <v/>
      </c>
      <c r="DE1584" s="273">
        <f t="shared" si="297"/>
        <v>0</v>
      </c>
      <c r="DF1584" s="14">
        <f t="shared" si="298"/>
        <v>0</v>
      </c>
      <c r="DG1584" s="148" t="str">
        <f t="shared" si="299"/>
        <v/>
      </c>
      <c r="DH1584" s="148" t="str">
        <f t="shared" si="300"/>
        <v/>
      </c>
      <c r="DI1584" s="273" t="str">
        <f t="shared" si="301"/>
        <v/>
      </c>
      <c r="DJ1584" s="264" t="str">
        <f t="shared" si="302"/>
        <v/>
      </c>
      <c r="DK1584" s="195"/>
      <c r="DL1584" s="14" t="str">
        <f>IFERROR(#REF!-AP1584,"")</f>
        <v/>
      </c>
      <c r="DM1584" s="195"/>
      <c r="DN1584" s="274" t="str">
        <f>IFERROR(#REF!-M1584,"")</f>
        <v/>
      </c>
      <c r="DO1584" s="186" t="e">
        <f>IF(#REF!&gt;AQ1584,0,1)</f>
        <v>#REF!</v>
      </c>
      <c r="DP1584" s="186">
        <f t="shared" si="303"/>
        <v>1</v>
      </c>
      <c r="DQ1584" s="186">
        <f t="shared" si="304"/>
        <v>1</v>
      </c>
    </row>
    <row r="1585" spans="1:121" ht="20.25" hidden="1" customHeight="1" x14ac:dyDescent="0.2">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291"/>
        <v/>
      </c>
      <c r="AO1585" s="271" t="str">
        <f t="shared" si="292"/>
        <v/>
      </c>
      <c r="AP1585" s="218"/>
      <c r="AQ1585" s="219"/>
      <c r="AR1585" s="217" t="str">
        <f t="shared" si="293"/>
        <v/>
      </c>
      <c r="AS1585" s="217" t="str">
        <f t="shared" si="294"/>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217"/>
      <c r="CA1585" s="217"/>
      <c r="CB1585" s="217"/>
      <c r="CC1585" s="217"/>
      <c r="CD1585" s="217"/>
      <c r="CE1585" s="217"/>
      <c r="CF1585" s="186"/>
      <c r="CG1585" s="186" t="str">
        <f t="shared" si="295"/>
        <v/>
      </c>
      <c r="CH1585" s="101"/>
      <c r="CI1585" s="101"/>
      <c r="CJ1585" s="101"/>
      <c r="CK1585" s="101"/>
      <c r="CL1585" s="101"/>
      <c r="CM1585" s="101"/>
      <c r="CN1585" s="101"/>
      <c r="CO1585" s="101"/>
      <c r="CP1585" s="220" t="str">
        <f>IFERROR(ROUND((SUM(#REF!)),0),"")</f>
        <v/>
      </c>
      <c r="CQ1585" s="216"/>
      <c r="CR1585" s="222"/>
      <c r="CS1585" s="198"/>
      <c r="CT1585" s="198"/>
      <c r="CU1585" s="198"/>
      <c r="CV1585" s="198"/>
      <c r="CW1585" s="222"/>
      <c r="CX1585" s="272"/>
      <c r="CY1585" s="272"/>
      <c r="CZ1585" s="272"/>
      <c r="DA1585" s="272"/>
      <c r="DB1585" s="272"/>
      <c r="DC1585" s="272"/>
      <c r="DD1585" s="230" t="str">
        <f t="shared" si="296"/>
        <v/>
      </c>
      <c r="DE1585" s="273">
        <f t="shared" si="297"/>
        <v>0</v>
      </c>
      <c r="DF1585" s="14">
        <f t="shared" si="298"/>
        <v>0</v>
      </c>
      <c r="DG1585" s="148" t="str">
        <f t="shared" si="299"/>
        <v/>
      </c>
      <c r="DH1585" s="148" t="str">
        <f t="shared" si="300"/>
        <v/>
      </c>
      <c r="DI1585" s="273" t="str">
        <f t="shared" si="301"/>
        <v/>
      </c>
      <c r="DJ1585" s="264" t="str">
        <f t="shared" si="302"/>
        <v/>
      </c>
      <c r="DK1585" s="195"/>
      <c r="DL1585" s="14" t="str">
        <f>IFERROR(#REF!-AP1585,"")</f>
        <v/>
      </c>
      <c r="DM1585" s="195"/>
      <c r="DN1585" s="274" t="str">
        <f>IFERROR(#REF!-M1585,"")</f>
        <v/>
      </c>
      <c r="DO1585" s="186" t="e">
        <f>IF(#REF!&gt;AQ1585,0,1)</f>
        <v>#REF!</v>
      </c>
      <c r="DP1585" s="186">
        <f t="shared" si="303"/>
        <v>1</v>
      </c>
      <c r="DQ1585" s="186">
        <f t="shared" si="304"/>
        <v>1</v>
      </c>
    </row>
    <row r="1586" spans="1:121" ht="20.25" hidden="1" customHeight="1" x14ac:dyDescent="0.2">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291"/>
        <v/>
      </c>
      <c r="AO1586" s="271" t="str">
        <f t="shared" si="292"/>
        <v/>
      </c>
      <c r="AP1586" s="218"/>
      <c r="AQ1586" s="219"/>
      <c r="AR1586" s="217" t="str">
        <f t="shared" si="293"/>
        <v/>
      </c>
      <c r="AS1586" s="217" t="str">
        <f t="shared" si="294"/>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217"/>
      <c r="CA1586" s="217"/>
      <c r="CB1586" s="217"/>
      <c r="CC1586" s="217"/>
      <c r="CD1586" s="217"/>
      <c r="CE1586" s="217"/>
      <c r="CF1586" s="186"/>
      <c r="CG1586" s="186" t="str">
        <f t="shared" si="295"/>
        <v/>
      </c>
      <c r="CH1586" s="101"/>
      <c r="CI1586" s="101"/>
      <c r="CJ1586" s="101"/>
      <c r="CK1586" s="101"/>
      <c r="CL1586" s="101"/>
      <c r="CM1586" s="101"/>
      <c r="CN1586" s="101"/>
      <c r="CO1586" s="101"/>
      <c r="CP1586" s="220" t="str">
        <f>IFERROR(ROUND((SUM(#REF!)),0),"")</f>
        <v/>
      </c>
      <c r="CQ1586" s="216"/>
      <c r="CR1586" s="222"/>
      <c r="CS1586" s="198"/>
      <c r="CT1586" s="198"/>
      <c r="CU1586" s="198"/>
      <c r="CV1586" s="198"/>
      <c r="CW1586" s="222"/>
      <c r="CX1586" s="272"/>
      <c r="CY1586" s="272"/>
      <c r="CZ1586" s="272"/>
      <c r="DA1586" s="272"/>
      <c r="DB1586" s="272"/>
      <c r="DC1586" s="272"/>
      <c r="DD1586" s="230" t="str">
        <f t="shared" si="296"/>
        <v/>
      </c>
      <c r="DE1586" s="273">
        <f t="shared" si="297"/>
        <v>0</v>
      </c>
      <c r="DF1586" s="14">
        <f t="shared" si="298"/>
        <v>0</v>
      </c>
      <c r="DG1586" s="148" t="str">
        <f t="shared" si="299"/>
        <v/>
      </c>
      <c r="DH1586" s="148" t="str">
        <f t="shared" si="300"/>
        <v/>
      </c>
      <c r="DI1586" s="273" t="str">
        <f t="shared" si="301"/>
        <v/>
      </c>
      <c r="DJ1586" s="264" t="str">
        <f t="shared" si="302"/>
        <v/>
      </c>
      <c r="DK1586" s="195"/>
      <c r="DL1586" s="14" t="str">
        <f>IFERROR(#REF!-AP1586,"")</f>
        <v/>
      </c>
      <c r="DM1586" s="195"/>
      <c r="DN1586" s="274" t="str">
        <f>IFERROR(#REF!-M1586,"")</f>
        <v/>
      </c>
      <c r="DO1586" s="186" t="e">
        <f>IF(#REF!&gt;AQ1586,0,1)</f>
        <v>#REF!</v>
      </c>
      <c r="DP1586" s="186">
        <f t="shared" si="303"/>
        <v>1</v>
      </c>
      <c r="DQ1586" s="186">
        <f t="shared" si="304"/>
        <v>1</v>
      </c>
    </row>
    <row r="1587" spans="1:121" ht="20.25" hidden="1" customHeight="1" x14ac:dyDescent="0.2">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291"/>
        <v/>
      </c>
      <c r="AO1587" s="271" t="str">
        <f t="shared" si="292"/>
        <v/>
      </c>
      <c r="AP1587" s="218"/>
      <c r="AQ1587" s="219"/>
      <c r="AR1587" s="217" t="str">
        <f t="shared" si="293"/>
        <v/>
      </c>
      <c r="AS1587" s="217" t="str">
        <f t="shared" si="294"/>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217"/>
      <c r="CA1587" s="217"/>
      <c r="CB1587" s="217"/>
      <c r="CC1587" s="217"/>
      <c r="CD1587" s="217"/>
      <c r="CE1587" s="217"/>
      <c r="CF1587" s="186"/>
      <c r="CG1587" s="186" t="str">
        <f t="shared" si="295"/>
        <v/>
      </c>
      <c r="CH1587" s="101"/>
      <c r="CI1587" s="101"/>
      <c r="CJ1587" s="101"/>
      <c r="CK1587" s="101"/>
      <c r="CL1587" s="101"/>
      <c r="CM1587" s="101"/>
      <c r="CN1587" s="101"/>
      <c r="CO1587" s="101"/>
      <c r="CP1587" s="220" t="str">
        <f>IFERROR(ROUND((SUM(#REF!)),0),"")</f>
        <v/>
      </c>
      <c r="CQ1587" s="216"/>
      <c r="CR1587" s="222"/>
      <c r="CS1587" s="198"/>
      <c r="CT1587" s="198"/>
      <c r="CU1587" s="198"/>
      <c r="CV1587" s="198"/>
      <c r="CW1587" s="222"/>
      <c r="CX1587" s="272"/>
      <c r="CY1587" s="272"/>
      <c r="CZ1587" s="272"/>
      <c r="DA1587" s="272"/>
      <c r="DB1587" s="272"/>
      <c r="DC1587" s="272"/>
      <c r="DD1587" s="230" t="str">
        <f t="shared" si="296"/>
        <v/>
      </c>
      <c r="DE1587" s="273">
        <f t="shared" si="297"/>
        <v>0</v>
      </c>
      <c r="DF1587" s="14">
        <f t="shared" si="298"/>
        <v>0</v>
      </c>
      <c r="DG1587" s="148" t="str">
        <f t="shared" si="299"/>
        <v/>
      </c>
      <c r="DH1587" s="148" t="str">
        <f t="shared" si="300"/>
        <v/>
      </c>
      <c r="DI1587" s="273" t="str">
        <f t="shared" si="301"/>
        <v/>
      </c>
      <c r="DJ1587" s="264" t="str">
        <f t="shared" si="302"/>
        <v/>
      </c>
      <c r="DK1587" s="195"/>
      <c r="DL1587" s="14" t="str">
        <f>IFERROR(#REF!-AP1587,"")</f>
        <v/>
      </c>
      <c r="DM1587" s="195"/>
      <c r="DN1587" s="274" t="str">
        <f>IFERROR(#REF!-M1587,"")</f>
        <v/>
      </c>
      <c r="DO1587" s="186" t="e">
        <f>IF(#REF!&gt;AQ1587,0,1)</f>
        <v>#REF!</v>
      </c>
      <c r="DP1587" s="186">
        <f t="shared" si="303"/>
        <v>1</v>
      </c>
      <c r="DQ1587" s="186">
        <f t="shared" si="304"/>
        <v>1</v>
      </c>
    </row>
    <row r="1588" spans="1:121" ht="20.25" hidden="1" customHeight="1" x14ac:dyDescent="0.2">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291"/>
        <v/>
      </c>
      <c r="AO1588" s="271" t="str">
        <f t="shared" si="292"/>
        <v/>
      </c>
      <c r="AP1588" s="218"/>
      <c r="AQ1588" s="219"/>
      <c r="AR1588" s="217" t="str">
        <f t="shared" si="293"/>
        <v/>
      </c>
      <c r="AS1588" s="217" t="str">
        <f t="shared" si="294"/>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217"/>
      <c r="CA1588" s="217"/>
      <c r="CB1588" s="217"/>
      <c r="CC1588" s="217"/>
      <c r="CD1588" s="217"/>
      <c r="CE1588" s="217"/>
      <c r="CF1588" s="186"/>
      <c r="CG1588" s="186" t="str">
        <f t="shared" si="295"/>
        <v/>
      </c>
      <c r="CH1588" s="101"/>
      <c r="CI1588" s="101"/>
      <c r="CJ1588" s="101"/>
      <c r="CK1588" s="101"/>
      <c r="CL1588" s="101"/>
      <c r="CM1588" s="101"/>
      <c r="CN1588" s="101"/>
      <c r="CO1588" s="101"/>
      <c r="CP1588" s="220" t="str">
        <f>IFERROR(ROUND((SUM(#REF!)),0),"")</f>
        <v/>
      </c>
      <c r="CQ1588" s="216"/>
      <c r="CR1588" s="222"/>
      <c r="CS1588" s="198"/>
      <c r="CT1588" s="198"/>
      <c r="CU1588" s="198"/>
      <c r="CV1588" s="198"/>
      <c r="CW1588" s="222"/>
      <c r="CX1588" s="272"/>
      <c r="CY1588" s="272"/>
      <c r="CZ1588" s="272"/>
      <c r="DA1588" s="272"/>
      <c r="DB1588" s="272"/>
      <c r="DC1588" s="272"/>
      <c r="DD1588" s="230" t="str">
        <f t="shared" si="296"/>
        <v/>
      </c>
      <c r="DE1588" s="273">
        <f t="shared" si="297"/>
        <v>0</v>
      </c>
      <c r="DF1588" s="14">
        <f t="shared" si="298"/>
        <v>0</v>
      </c>
      <c r="DG1588" s="148" t="str">
        <f t="shared" si="299"/>
        <v/>
      </c>
      <c r="DH1588" s="148" t="str">
        <f t="shared" si="300"/>
        <v/>
      </c>
      <c r="DI1588" s="273" t="str">
        <f t="shared" si="301"/>
        <v/>
      </c>
      <c r="DJ1588" s="264" t="str">
        <f t="shared" si="302"/>
        <v/>
      </c>
      <c r="DK1588" s="195"/>
      <c r="DL1588" s="14" t="str">
        <f>IFERROR(#REF!-AP1588,"")</f>
        <v/>
      </c>
      <c r="DM1588" s="195"/>
      <c r="DN1588" s="274" t="str">
        <f>IFERROR(#REF!-M1588,"")</f>
        <v/>
      </c>
      <c r="DO1588" s="186" t="e">
        <f>IF(#REF!&gt;AQ1588,0,1)</f>
        <v>#REF!</v>
      </c>
      <c r="DP1588" s="186">
        <f t="shared" si="303"/>
        <v>1</v>
      </c>
      <c r="DQ1588" s="186">
        <f t="shared" si="304"/>
        <v>1</v>
      </c>
    </row>
    <row r="1589" spans="1:121" ht="20.25" hidden="1" customHeight="1" x14ac:dyDescent="0.2">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291"/>
        <v/>
      </c>
      <c r="AO1589" s="271" t="str">
        <f t="shared" si="292"/>
        <v/>
      </c>
      <c r="AP1589" s="218"/>
      <c r="AQ1589" s="219"/>
      <c r="AR1589" s="217" t="str">
        <f t="shared" si="293"/>
        <v/>
      </c>
      <c r="AS1589" s="217" t="str">
        <f t="shared" si="294"/>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217"/>
      <c r="CA1589" s="217"/>
      <c r="CB1589" s="217"/>
      <c r="CC1589" s="217"/>
      <c r="CD1589" s="217"/>
      <c r="CE1589" s="217"/>
      <c r="CF1589" s="186"/>
      <c r="CG1589" s="186" t="str">
        <f t="shared" si="295"/>
        <v/>
      </c>
      <c r="CH1589" s="101"/>
      <c r="CI1589" s="101"/>
      <c r="CJ1589" s="101"/>
      <c r="CK1589" s="101"/>
      <c r="CL1589" s="101"/>
      <c r="CM1589" s="101"/>
      <c r="CN1589" s="101"/>
      <c r="CO1589" s="101"/>
      <c r="CP1589" s="220" t="str">
        <f>IFERROR(ROUND((SUM(#REF!)),0),"")</f>
        <v/>
      </c>
      <c r="CQ1589" s="216"/>
      <c r="CR1589" s="222"/>
      <c r="CS1589" s="198"/>
      <c r="CT1589" s="198"/>
      <c r="CU1589" s="198"/>
      <c r="CV1589" s="198"/>
      <c r="CW1589" s="222"/>
      <c r="CX1589" s="272"/>
      <c r="CY1589" s="272"/>
      <c r="CZ1589" s="272"/>
      <c r="DA1589" s="272"/>
      <c r="DB1589" s="272"/>
      <c r="DC1589" s="272"/>
      <c r="DD1589" s="230" t="str">
        <f t="shared" si="296"/>
        <v/>
      </c>
      <c r="DE1589" s="273">
        <f t="shared" si="297"/>
        <v>0</v>
      </c>
      <c r="DF1589" s="14">
        <f t="shared" si="298"/>
        <v>0</v>
      </c>
      <c r="DG1589" s="148" t="str">
        <f t="shared" si="299"/>
        <v/>
      </c>
      <c r="DH1589" s="148" t="str">
        <f t="shared" si="300"/>
        <v/>
      </c>
      <c r="DI1589" s="273" t="str">
        <f t="shared" si="301"/>
        <v/>
      </c>
      <c r="DJ1589" s="264" t="str">
        <f t="shared" si="302"/>
        <v/>
      </c>
      <c r="DK1589" s="195"/>
      <c r="DL1589" s="14" t="str">
        <f>IFERROR(#REF!-AP1589,"")</f>
        <v/>
      </c>
      <c r="DM1589" s="195"/>
      <c r="DN1589" s="274" t="str">
        <f>IFERROR(#REF!-M1589,"")</f>
        <v/>
      </c>
      <c r="DO1589" s="186" t="e">
        <f>IF(#REF!&gt;AQ1589,0,1)</f>
        <v>#REF!</v>
      </c>
      <c r="DP1589" s="186">
        <f t="shared" si="303"/>
        <v>1</v>
      </c>
      <c r="DQ1589" s="186">
        <f t="shared" si="304"/>
        <v>1</v>
      </c>
    </row>
    <row r="1590" spans="1:121" ht="20.25" hidden="1" customHeight="1" x14ac:dyDescent="0.2">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291"/>
        <v/>
      </c>
      <c r="AO1590" s="271" t="str">
        <f t="shared" si="292"/>
        <v/>
      </c>
      <c r="AP1590" s="218"/>
      <c r="AQ1590" s="219"/>
      <c r="AR1590" s="217" t="str">
        <f t="shared" si="293"/>
        <v/>
      </c>
      <c r="AS1590" s="217" t="str">
        <f t="shared" si="294"/>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217"/>
      <c r="CA1590" s="217"/>
      <c r="CB1590" s="217"/>
      <c r="CC1590" s="217"/>
      <c r="CD1590" s="217"/>
      <c r="CE1590" s="217"/>
      <c r="CF1590" s="186"/>
      <c r="CG1590" s="186" t="str">
        <f t="shared" si="295"/>
        <v/>
      </c>
      <c r="CH1590" s="101"/>
      <c r="CI1590" s="101"/>
      <c r="CJ1590" s="101"/>
      <c r="CK1590" s="101"/>
      <c r="CL1590" s="101"/>
      <c r="CM1590" s="101"/>
      <c r="CN1590" s="101"/>
      <c r="CO1590" s="101"/>
      <c r="CP1590" s="220" t="str">
        <f>IFERROR(ROUND((SUM(#REF!)),0),"")</f>
        <v/>
      </c>
      <c r="CQ1590" s="216"/>
      <c r="CR1590" s="222"/>
      <c r="CS1590" s="198"/>
      <c r="CT1590" s="198"/>
      <c r="CU1590" s="198"/>
      <c r="CV1590" s="198"/>
      <c r="CW1590" s="222"/>
      <c r="CX1590" s="272"/>
      <c r="CY1590" s="272"/>
      <c r="CZ1590" s="272"/>
      <c r="DA1590" s="272"/>
      <c r="DB1590" s="272"/>
      <c r="DC1590" s="272"/>
      <c r="DD1590" s="230" t="str">
        <f t="shared" si="296"/>
        <v/>
      </c>
      <c r="DE1590" s="273">
        <f t="shared" si="297"/>
        <v>0</v>
      </c>
      <c r="DF1590" s="14">
        <f t="shared" si="298"/>
        <v>0</v>
      </c>
      <c r="DG1590" s="148" t="str">
        <f t="shared" si="299"/>
        <v/>
      </c>
      <c r="DH1590" s="148" t="str">
        <f t="shared" si="300"/>
        <v/>
      </c>
      <c r="DI1590" s="273" t="str">
        <f t="shared" si="301"/>
        <v/>
      </c>
      <c r="DJ1590" s="264" t="str">
        <f t="shared" si="302"/>
        <v/>
      </c>
      <c r="DK1590" s="195"/>
      <c r="DL1590" s="14" t="str">
        <f>IFERROR(#REF!-AP1590,"")</f>
        <v/>
      </c>
      <c r="DM1590" s="195"/>
      <c r="DN1590" s="274" t="str">
        <f>IFERROR(#REF!-M1590,"")</f>
        <v/>
      </c>
      <c r="DO1590" s="186" t="e">
        <f>IF(#REF!&gt;AQ1590,0,1)</f>
        <v>#REF!</v>
      </c>
      <c r="DP1590" s="186">
        <f t="shared" si="303"/>
        <v>1</v>
      </c>
      <c r="DQ1590" s="186">
        <f t="shared" si="304"/>
        <v>1</v>
      </c>
    </row>
    <row r="1591" spans="1:121" ht="20.25" hidden="1" customHeight="1" x14ac:dyDescent="0.2">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291"/>
        <v/>
      </c>
      <c r="AO1591" s="271" t="str">
        <f t="shared" si="292"/>
        <v/>
      </c>
      <c r="AP1591" s="218"/>
      <c r="AQ1591" s="219"/>
      <c r="AR1591" s="217" t="str">
        <f t="shared" si="293"/>
        <v/>
      </c>
      <c r="AS1591" s="217" t="str">
        <f t="shared" si="294"/>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217"/>
      <c r="CA1591" s="217"/>
      <c r="CB1591" s="217"/>
      <c r="CC1591" s="217"/>
      <c r="CD1591" s="217"/>
      <c r="CE1591" s="217"/>
      <c r="CF1591" s="186"/>
      <c r="CG1591" s="186" t="str">
        <f t="shared" si="295"/>
        <v/>
      </c>
      <c r="CH1591" s="101"/>
      <c r="CI1591" s="101"/>
      <c r="CJ1591" s="101"/>
      <c r="CK1591" s="101"/>
      <c r="CL1591" s="101"/>
      <c r="CM1591" s="101"/>
      <c r="CN1591" s="101"/>
      <c r="CO1591" s="101"/>
      <c r="CP1591" s="220" t="str">
        <f>IFERROR(ROUND((SUM(#REF!)),0),"")</f>
        <v/>
      </c>
      <c r="CQ1591" s="216"/>
      <c r="CR1591" s="222"/>
      <c r="CS1591" s="198"/>
      <c r="CT1591" s="198"/>
      <c r="CU1591" s="198"/>
      <c r="CV1591" s="198"/>
      <c r="CW1591" s="222"/>
      <c r="CX1591" s="272"/>
      <c r="CY1591" s="272"/>
      <c r="CZ1591" s="272"/>
      <c r="DA1591" s="272"/>
      <c r="DB1591" s="272"/>
      <c r="DC1591" s="272"/>
      <c r="DD1591" s="230" t="str">
        <f t="shared" si="296"/>
        <v/>
      </c>
      <c r="DE1591" s="273">
        <f t="shared" si="297"/>
        <v>0</v>
      </c>
      <c r="DF1591" s="14">
        <f t="shared" si="298"/>
        <v>0</v>
      </c>
      <c r="DG1591" s="148" t="str">
        <f t="shared" si="299"/>
        <v/>
      </c>
      <c r="DH1591" s="148" t="str">
        <f t="shared" si="300"/>
        <v/>
      </c>
      <c r="DI1591" s="273" t="str">
        <f t="shared" si="301"/>
        <v/>
      </c>
      <c r="DJ1591" s="264" t="str">
        <f t="shared" si="302"/>
        <v/>
      </c>
      <c r="DK1591" s="195"/>
      <c r="DL1591" s="14" t="str">
        <f>IFERROR(#REF!-AP1591,"")</f>
        <v/>
      </c>
      <c r="DM1591" s="195"/>
      <c r="DN1591" s="274" t="str">
        <f>IFERROR(#REF!-M1591,"")</f>
        <v/>
      </c>
      <c r="DO1591" s="186" t="e">
        <f>IF(#REF!&gt;AQ1591,0,1)</f>
        <v>#REF!</v>
      </c>
      <c r="DP1591" s="186">
        <f t="shared" si="303"/>
        <v>1</v>
      </c>
      <c r="DQ1591" s="186">
        <f t="shared" si="304"/>
        <v>1</v>
      </c>
    </row>
    <row r="1592" spans="1:121" ht="20.25" hidden="1" customHeight="1" x14ac:dyDescent="0.2">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ref="AN1592:AN1614" si="305">IFERROR(ROUND(AVERAGE(P1592:T1592,AB1592:AF1592),0),"")</f>
        <v/>
      </c>
      <c r="AO1592" s="271" t="str">
        <f t="shared" ref="AO1592:AO1614" si="306">IFERROR(ROUND(AVERAGE(U1592:Y1592,AG1592:AK1592),0),"")</f>
        <v/>
      </c>
      <c r="AP1592" s="218"/>
      <c r="AQ1592" s="219"/>
      <c r="AR1592" s="217" t="str">
        <f t="shared" ref="AR1592:AR1655" si="307">IFERROR(ROUND((3600/AS1592*K1592),0),"")</f>
        <v/>
      </c>
      <c r="AS1592" s="217" t="str">
        <f t="shared" ref="AS1592:AS1614" si="308">IFERROR(ROUND(AVERAGE(Z1592:AA1592,AL1592:AM1592),0),"")</f>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217"/>
      <c r="CA1592" s="217"/>
      <c r="CB1592" s="217"/>
      <c r="CC1592" s="217"/>
      <c r="CD1592" s="217"/>
      <c r="CE1592" s="217"/>
      <c r="CF1592" s="186"/>
      <c r="CG1592" s="186" t="str">
        <f t="shared" ref="CG1592:CG1614" si="309">IFERROR(ROUND(STDEV(AO1592,M1592),1),"")</f>
        <v/>
      </c>
      <c r="CH1592" s="101"/>
      <c r="CI1592" s="101"/>
      <c r="CJ1592" s="101"/>
      <c r="CK1592" s="101"/>
      <c r="CL1592" s="101"/>
      <c r="CM1592" s="101"/>
      <c r="CN1592" s="101"/>
      <c r="CO1592" s="101"/>
      <c r="CP1592" s="220" t="str">
        <f>IFERROR(ROUND((SUM(#REF!)),0),"")</f>
        <v/>
      </c>
      <c r="CQ1592" s="216"/>
      <c r="CR1592" s="222"/>
      <c r="CS1592" s="198"/>
      <c r="CT1592" s="198"/>
      <c r="CU1592" s="198"/>
      <c r="CV1592" s="198"/>
      <c r="CW1592" s="222"/>
      <c r="CX1592" s="272"/>
      <c r="CY1592" s="272"/>
      <c r="CZ1592" s="272"/>
      <c r="DA1592" s="272"/>
      <c r="DB1592" s="272"/>
      <c r="DC1592" s="272"/>
      <c r="DD1592" s="230" t="str">
        <f t="shared" si="296"/>
        <v/>
      </c>
      <c r="DE1592" s="273">
        <f t="shared" si="297"/>
        <v>0</v>
      </c>
      <c r="DF1592" s="14">
        <f t="shared" si="298"/>
        <v>0</v>
      </c>
      <c r="DG1592" s="148" t="str">
        <f t="shared" si="299"/>
        <v/>
      </c>
      <c r="DH1592" s="148" t="str">
        <f t="shared" si="300"/>
        <v/>
      </c>
      <c r="DI1592" s="273" t="str">
        <f t="shared" si="301"/>
        <v/>
      </c>
      <c r="DJ1592" s="264" t="str">
        <f t="shared" si="302"/>
        <v/>
      </c>
      <c r="DK1592" s="195"/>
      <c r="DL1592" s="14" t="str">
        <f>IFERROR(#REF!-AP1592,"")</f>
        <v/>
      </c>
      <c r="DM1592" s="195"/>
      <c r="DN1592" s="274" t="str">
        <f>IFERROR(#REF!-M1592,"")</f>
        <v/>
      </c>
      <c r="DO1592" s="186" t="e">
        <f>IF(#REF!&gt;AQ1592,0,1)</f>
        <v>#REF!</v>
      </c>
      <c r="DP1592" s="186">
        <f t="shared" si="303"/>
        <v>1</v>
      </c>
      <c r="DQ1592" s="186">
        <f t="shared" si="304"/>
        <v>1</v>
      </c>
    </row>
    <row r="1593" spans="1:121" ht="20.25" hidden="1" customHeight="1" x14ac:dyDescent="0.2">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05"/>
        <v/>
      </c>
      <c r="AO1593" s="271" t="str">
        <f t="shared" si="306"/>
        <v/>
      </c>
      <c r="AP1593" s="218"/>
      <c r="AQ1593" s="219"/>
      <c r="AR1593" s="217" t="str">
        <f t="shared" si="307"/>
        <v/>
      </c>
      <c r="AS1593" s="217" t="str">
        <f t="shared" si="308"/>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217"/>
      <c r="CA1593" s="217"/>
      <c r="CB1593" s="217"/>
      <c r="CC1593" s="217"/>
      <c r="CD1593" s="217"/>
      <c r="CE1593" s="217"/>
      <c r="CF1593" s="186"/>
      <c r="CG1593" s="186" t="str">
        <f t="shared" si="309"/>
        <v/>
      </c>
      <c r="CH1593" s="101"/>
      <c r="CI1593" s="101"/>
      <c r="CJ1593" s="101"/>
      <c r="CK1593" s="101"/>
      <c r="CL1593" s="101"/>
      <c r="CM1593" s="101"/>
      <c r="CN1593" s="101"/>
      <c r="CO1593" s="101"/>
      <c r="CP1593" s="220" t="str">
        <f>IFERROR(ROUND((SUM(#REF!)),0),"")</f>
        <v/>
      </c>
      <c r="CQ1593" s="216"/>
      <c r="CR1593" s="222"/>
      <c r="CS1593" s="198"/>
      <c r="CT1593" s="198"/>
      <c r="CU1593" s="198"/>
      <c r="CV1593" s="198"/>
      <c r="CW1593" s="222"/>
      <c r="CX1593" s="272"/>
      <c r="CY1593" s="272"/>
      <c r="CZ1593" s="272"/>
      <c r="DA1593" s="272"/>
      <c r="DB1593" s="272"/>
      <c r="DC1593" s="272"/>
      <c r="DD1593" s="230" t="str">
        <f t="shared" si="296"/>
        <v/>
      </c>
      <c r="DE1593" s="273">
        <f t="shared" si="297"/>
        <v>0</v>
      </c>
      <c r="DF1593" s="14">
        <f t="shared" si="298"/>
        <v>0</v>
      </c>
      <c r="DG1593" s="148" t="str">
        <f t="shared" si="299"/>
        <v/>
      </c>
      <c r="DH1593" s="148" t="str">
        <f t="shared" si="300"/>
        <v/>
      </c>
      <c r="DI1593" s="273" t="str">
        <f t="shared" si="301"/>
        <v/>
      </c>
      <c r="DJ1593" s="264" t="str">
        <f t="shared" si="302"/>
        <v/>
      </c>
      <c r="DK1593" s="195"/>
      <c r="DL1593" s="14" t="str">
        <f>IFERROR(#REF!-AP1593,"")</f>
        <v/>
      </c>
      <c r="DM1593" s="195"/>
      <c r="DN1593" s="274" t="str">
        <f>IFERROR(#REF!-M1593,"")</f>
        <v/>
      </c>
      <c r="DO1593" s="186" t="e">
        <f>IF(#REF!&gt;AQ1593,0,1)</f>
        <v>#REF!</v>
      </c>
      <c r="DP1593" s="186">
        <f t="shared" si="303"/>
        <v>1</v>
      </c>
      <c r="DQ1593" s="186">
        <f t="shared" si="304"/>
        <v>1</v>
      </c>
    </row>
    <row r="1594" spans="1:121" ht="20.25" hidden="1" customHeight="1" x14ac:dyDescent="0.2">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05"/>
        <v/>
      </c>
      <c r="AO1594" s="271" t="str">
        <f t="shared" si="306"/>
        <v/>
      </c>
      <c r="AP1594" s="218"/>
      <c r="AQ1594" s="219"/>
      <c r="AR1594" s="217" t="str">
        <f t="shared" si="307"/>
        <v/>
      </c>
      <c r="AS1594" s="217" t="str">
        <f t="shared" si="308"/>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217"/>
      <c r="CA1594" s="217"/>
      <c r="CB1594" s="217"/>
      <c r="CC1594" s="217"/>
      <c r="CD1594" s="217"/>
      <c r="CE1594" s="217"/>
      <c r="CF1594" s="186"/>
      <c r="CG1594" s="186" t="str">
        <f t="shared" si="309"/>
        <v/>
      </c>
      <c r="CH1594" s="101"/>
      <c r="CI1594" s="101"/>
      <c r="CJ1594" s="101"/>
      <c r="CK1594" s="101"/>
      <c r="CL1594" s="101"/>
      <c r="CM1594" s="101"/>
      <c r="CN1594" s="101"/>
      <c r="CO1594" s="101"/>
      <c r="CP1594" s="220" t="str">
        <f>IFERROR(ROUND((SUM(#REF!)),0),"")</f>
        <v/>
      </c>
      <c r="CQ1594" s="216"/>
      <c r="CR1594" s="222"/>
      <c r="CS1594" s="198"/>
      <c r="CT1594" s="198"/>
      <c r="CU1594" s="198"/>
      <c r="CV1594" s="198"/>
      <c r="CW1594" s="222"/>
      <c r="CX1594" s="272"/>
      <c r="CY1594" s="272"/>
      <c r="CZ1594" s="272"/>
      <c r="DA1594" s="272"/>
      <c r="DB1594" s="272"/>
      <c r="DC1594" s="272"/>
      <c r="DD1594" s="230" t="str">
        <f t="shared" si="296"/>
        <v/>
      </c>
      <c r="DE1594" s="273">
        <f t="shared" si="297"/>
        <v>0</v>
      </c>
      <c r="DF1594" s="14">
        <f t="shared" si="298"/>
        <v>0</v>
      </c>
      <c r="DG1594" s="148" t="str">
        <f t="shared" si="299"/>
        <v/>
      </c>
      <c r="DH1594" s="148" t="str">
        <f t="shared" si="300"/>
        <v/>
      </c>
      <c r="DI1594" s="273" t="str">
        <f t="shared" si="301"/>
        <v/>
      </c>
      <c r="DJ1594" s="264" t="str">
        <f t="shared" si="302"/>
        <v/>
      </c>
      <c r="DK1594" s="195"/>
      <c r="DL1594" s="14" t="str">
        <f>IFERROR(#REF!-AP1594,"")</f>
        <v/>
      </c>
      <c r="DM1594" s="195"/>
      <c r="DN1594" s="274" t="str">
        <f>IFERROR(#REF!-M1594,"")</f>
        <v/>
      </c>
      <c r="DO1594" s="186" t="e">
        <f>IF(#REF!&gt;AQ1594,0,1)</f>
        <v>#REF!</v>
      </c>
      <c r="DP1594" s="186">
        <f t="shared" si="303"/>
        <v>1</v>
      </c>
      <c r="DQ1594" s="186">
        <f t="shared" si="304"/>
        <v>1</v>
      </c>
    </row>
    <row r="1595" spans="1:121" ht="20.25" hidden="1" customHeight="1" x14ac:dyDescent="0.2">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05"/>
        <v/>
      </c>
      <c r="AO1595" s="271" t="str">
        <f t="shared" si="306"/>
        <v/>
      </c>
      <c r="AP1595" s="218"/>
      <c r="AQ1595" s="219"/>
      <c r="AR1595" s="217" t="str">
        <f t="shared" si="307"/>
        <v/>
      </c>
      <c r="AS1595" s="217" t="str">
        <f t="shared" si="308"/>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217"/>
      <c r="CA1595" s="217"/>
      <c r="CB1595" s="217"/>
      <c r="CC1595" s="217"/>
      <c r="CD1595" s="217"/>
      <c r="CE1595" s="217"/>
      <c r="CF1595" s="186"/>
      <c r="CG1595" s="186" t="str">
        <f t="shared" si="309"/>
        <v/>
      </c>
      <c r="CH1595" s="101"/>
      <c r="CI1595" s="101"/>
      <c r="CJ1595" s="101"/>
      <c r="CK1595" s="101"/>
      <c r="CL1595" s="101"/>
      <c r="CM1595" s="101"/>
      <c r="CN1595" s="101"/>
      <c r="CO1595" s="101"/>
      <c r="CP1595" s="220" t="str">
        <f>IFERROR(ROUND((SUM(#REF!)),0),"")</f>
        <v/>
      </c>
      <c r="CQ1595" s="216"/>
      <c r="CR1595" s="222"/>
      <c r="CS1595" s="198"/>
      <c r="CT1595" s="198"/>
      <c r="CU1595" s="198"/>
      <c r="CV1595" s="198"/>
      <c r="CW1595" s="222"/>
      <c r="CX1595" s="272"/>
      <c r="CY1595" s="272"/>
      <c r="CZ1595" s="272"/>
      <c r="DA1595" s="272"/>
      <c r="DB1595" s="272"/>
      <c r="DC1595" s="272"/>
      <c r="DD1595" s="230" t="str">
        <f t="shared" si="296"/>
        <v/>
      </c>
      <c r="DE1595" s="273">
        <f t="shared" si="297"/>
        <v>0</v>
      </c>
      <c r="DF1595" s="14">
        <f t="shared" si="298"/>
        <v>0</v>
      </c>
      <c r="DG1595" s="148" t="str">
        <f t="shared" si="299"/>
        <v/>
      </c>
      <c r="DH1595" s="148" t="str">
        <f t="shared" si="300"/>
        <v/>
      </c>
      <c r="DI1595" s="273" t="str">
        <f t="shared" si="301"/>
        <v/>
      </c>
      <c r="DJ1595" s="264" t="str">
        <f t="shared" si="302"/>
        <v/>
      </c>
      <c r="DK1595" s="195"/>
      <c r="DL1595" s="14" t="str">
        <f>IFERROR(#REF!-AP1595,"")</f>
        <v/>
      </c>
      <c r="DM1595" s="195"/>
      <c r="DN1595" s="274" t="str">
        <f>IFERROR(#REF!-M1595,"")</f>
        <v/>
      </c>
      <c r="DO1595" s="186" t="e">
        <f>IF(#REF!&gt;AQ1595,0,1)</f>
        <v>#REF!</v>
      </c>
      <c r="DP1595" s="186">
        <f t="shared" si="303"/>
        <v>1</v>
      </c>
      <c r="DQ1595" s="186">
        <f t="shared" si="304"/>
        <v>1</v>
      </c>
    </row>
    <row r="1596" spans="1:121" ht="20.25" hidden="1" customHeight="1" x14ac:dyDescent="0.2">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05"/>
        <v/>
      </c>
      <c r="AO1596" s="271" t="str">
        <f t="shared" si="306"/>
        <v/>
      </c>
      <c r="AP1596" s="218"/>
      <c r="AQ1596" s="219"/>
      <c r="AR1596" s="217" t="str">
        <f t="shared" si="307"/>
        <v/>
      </c>
      <c r="AS1596" s="217" t="str">
        <f t="shared" si="308"/>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217"/>
      <c r="CA1596" s="217"/>
      <c r="CB1596" s="217"/>
      <c r="CC1596" s="217"/>
      <c r="CD1596" s="217"/>
      <c r="CE1596" s="217"/>
      <c r="CF1596" s="186"/>
      <c r="CG1596" s="186" t="str">
        <f t="shared" si="309"/>
        <v/>
      </c>
      <c r="CH1596" s="101"/>
      <c r="CI1596" s="101"/>
      <c r="CJ1596" s="101"/>
      <c r="CK1596" s="101"/>
      <c r="CL1596" s="101"/>
      <c r="CM1596" s="101"/>
      <c r="CN1596" s="101"/>
      <c r="CO1596" s="101"/>
      <c r="CP1596" s="220" t="str">
        <f>IFERROR(ROUND((SUM(#REF!)),0),"")</f>
        <v/>
      </c>
      <c r="CQ1596" s="216"/>
      <c r="CR1596" s="222"/>
      <c r="CS1596" s="198"/>
      <c r="CT1596" s="198"/>
      <c r="CU1596" s="198"/>
      <c r="CV1596" s="198"/>
      <c r="CW1596" s="222"/>
      <c r="CX1596" s="272"/>
      <c r="CY1596" s="272"/>
      <c r="CZ1596" s="272"/>
      <c r="DA1596" s="272"/>
      <c r="DB1596" s="272"/>
      <c r="DC1596" s="272"/>
      <c r="DD1596" s="230" t="str">
        <f t="shared" si="296"/>
        <v/>
      </c>
      <c r="DE1596" s="273">
        <f t="shared" si="297"/>
        <v>0</v>
      </c>
      <c r="DF1596" s="14">
        <f t="shared" si="298"/>
        <v>0</v>
      </c>
      <c r="DG1596" s="148" t="str">
        <f t="shared" si="299"/>
        <v/>
      </c>
      <c r="DH1596" s="148" t="str">
        <f t="shared" si="300"/>
        <v/>
      </c>
      <c r="DI1596" s="273" t="str">
        <f t="shared" si="301"/>
        <v/>
      </c>
      <c r="DJ1596" s="264" t="str">
        <f t="shared" si="302"/>
        <v/>
      </c>
      <c r="DK1596" s="195"/>
      <c r="DL1596" s="14" t="str">
        <f>IFERROR(#REF!-AP1596,"")</f>
        <v/>
      </c>
      <c r="DM1596" s="195"/>
      <c r="DN1596" s="274" t="str">
        <f>IFERROR(#REF!-M1596,"")</f>
        <v/>
      </c>
      <c r="DO1596" s="186" t="e">
        <f>IF(#REF!&gt;AQ1596,0,1)</f>
        <v>#REF!</v>
      </c>
      <c r="DP1596" s="186">
        <f t="shared" si="303"/>
        <v>1</v>
      </c>
      <c r="DQ1596" s="186">
        <f t="shared" si="304"/>
        <v>1</v>
      </c>
    </row>
    <row r="1597" spans="1:121" ht="20.25" hidden="1" customHeight="1" x14ac:dyDescent="0.2">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05"/>
        <v/>
      </c>
      <c r="AO1597" s="271" t="str">
        <f t="shared" si="306"/>
        <v/>
      </c>
      <c r="AP1597" s="218"/>
      <c r="AQ1597" s="219"/>
      <c r="AR1597" s="217" t="str">
        <f t="shared" si="307"/>
        <v/>
      </c>
      <c r="AS1597" s="217" t="str">
        <f t="shared" si="308"/>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217"/>
      <c r="CA1597" s="217"/>
      <c r="CB1597" s="217"/>
      <c r="CC1597" s="217"/>
      <c r="CD1597" s="217"/>
      <c r="CE1597" s="217"/>
      <c r="CF1597" s="186"/>
      <c r="CG1597" s="186" t="str">
        <f t="shared" si="309"/>
        <v/>
      </c>
      <c r="CH1597" s="101"/>
      <c r="CI1597" s="101"/>
      <c r="CJ1597" s="101"/>
      <c r="CK1597" s="101"/>
      <c r="CL1597" s="101"/>
      <c r="CM1597" s="101"/>
      <c r="CN1597" s="101"/>
      <c r="CO1597" s="101"/>
      <c r="CP1597" s="220" t="str">
        <f>IFERROR(ROUND((SUM(#REF!)),0),"")</f>
        <v/>
      </c>
      <c r="CQ1597" s="216"/>
      <c r="CR1597" s="222"/>
      <c r="CS1597" s="198"/>
      <c r="CT1597" s="198"/>
      <c r="CU1597" s="198"/>
      <c r="CV1597" s="198"/>
      <c r="CW1597" s="222"/>
      <c r="CX1597" s="272"/>
      <c r="CY1597" s="272"/>
      <c r="CZ1597" s="272"/>
      <c r="DA1597" s="272"/>
      <c r="DB1597" s="272"/>
      <c r="DC1597" s="272"/>
      <c r="DD1597" s="230" t="str">
        <f t="shared" si="296"/>
        <v/>
      </c>
      <c r="DE1597" s="273">
        <f t="shared" si="297"/>
        <v>0</v>
      </c>
      <c r="DF1597" s="14">
        <f t="shared" si="298"/>
        <v>0</v>
      </c>
      <c r="DG1597" s="148" t="str">
        <f t="shared" si="299"/>
        <v/>
      </c>
      <c r="DH1597" s="148" t="str">
        <f t="shared" si="300"/>
        <v/>
      </c>
      <c r="DI1597" s="273" t="str">
        <f t="shared" si="301"/>
        <v/>
      </c>
      <c r="DJ1597" s="264" t="str">
        <f t="shared" si="302"/>
        <v/>
      </c>
      <c r="DK1597" s="195"/>
      <c r="DL1597" s="14" t="str">
        <f>IFERROR(#REF!-AP1597,"")</f>
        <v/>
      </c>
      <c r="DM1597" s="195"/>
      <c r="DN1597" s="274" t="str">
        <f>IFERROR(#REF!-M1597,"")</f>
        <v/>
      </c>
      <c r="DO1597" s="186" t="e">
        <f>IF(#REF!&gt;AQ1597,0,1)</f>
        <v>#REF!</v>
      </c>
      <c r="DP1597" s="186">
        <f t="shared" si="303"/>
        <v>1</v>
      </c>
      <c r="DQ1597" s="186">
        <f t="shared" si="304"/>
        <v>1</v>
      </c>
    </row>
    <row r="1598" spans="1:121" ht="20.25" hidden="1" customHeight="1" x14ac:dyDescent="0.2">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05"/>
        <v/>
      </c>
      <c r="AO1598" s="271" t="str">
        <f t="shared" si="306"/>
        <v/>
      </c>
      <c r="AP1598" s="218"/>
      <c r="AQ1598" s="219"/>
      <c r="AR1598" s="217" t="str">
        <f t="shared" si="307"/>
        <v/>
      </c>
      <c r="AS1598" s="217" t="str">
        <f t="shared" si="308"/>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217"/>
      <c r="CA1598" s="217"/>
      <c r="CB1598" s="217"/>
      <c r="CC1598" s="217"/>
      <c r="CD1598" s="217"/>
      <c r="CE1598" s="217"/>
      <c r="CF1598" s="186"/>
      <c r="CG1598" s="186" t="str">
        <f t="shared" si="309"/>
        <v/>
      </c>
      <c r="CH1598" s="101"/>
      <c r="CI1598" s="101"/>
      <c r="CJ1598" s="101"/>
      <c r="CK1598" s="101"/>
      <c r="CL1598" s="101"/>
      <c r="CM1598" s="101"/>
      <c r="CN1598" s="101"/>
      <c r="CO1598" s="101"/>
      <c r="CP1598" s="220" t="str">
        <f>IFERROR(ROUND((SUM(#REF!)),0),"")</f>
        <v/>
      </c>
      <c r="CQ1598" s="216"/>
      <c r="CR1598" s="222"/>
      <c r="CS1598" s="198"/>
      <c r="CT1598" s="198"/>
      <c r="CU1598" s="198"/>
      <c r="CV1598" s="198"/>
      <c r="CW1598" s="222"/>
      <c r="CX1598" s="272"/>
      <c r="CY1598" s="272"/>
      <c r="CZ1598" s="272"/>
      <c r="DA1598" s="272"/>
      <c r="DB1598" s="272"/>
      <c r="DC1598" s="272"/>
      <c r="DD1598" s="230" t="str">
        <f t="shared" si="296"/>
        <v/>
      </c>
      <c r="DE1598" s="273">
        <f t="shared" si="297"/>
        <v>0</v>
      </c>
      <c r="DF1598" s="14">
        <f t="shared" si="298"/>
        <v>0</v>
      </c>
      <c r="DG1598" s="148" t="str">
        <f t="shared" si="299"/>
        <v/>
      </c>
      <c r="DH1598" s="148" t="str">
        <f t="shared" si="300"/>
        <v/>
      </c>
      <c r="DI1598" s="273" t="str">
        <f t="shared" si="301"/>
        <v/>
      </c>
      <c r="DJ1598" s="264" t="str">
        <f t="shared" si="302"/>
        <v/>
      </c>
      <c r="DK1598" s="195"/>
      <c r="DL1598" s="14" t="str">
        <f>IFERROR(#REF!-AP1598,"")</f>
        <v/>
      </c>
      <c r="DM1598" s="195"/>
      <c r="DN1598" s="274" t="str">
        <f>IFERROR(#REF!-M1598,"")</f>
        <v/>
      </c>
      <c r="DO1598" s="186" t="e">
        <f>IF(#REF!&gt;AQ1598,0,1)</f>
        <v>#REF!</v>
      </c>
      <c r="DP1598" s="186">
        <f t="shared" si="303"/>
        <v>1</v>
      </c>
      <c r="DQ1598" s="186">
        <f t="shared" si="304"/>
        <v>1</v>
      </c>
    </row>
    <row r="1599" spans="1:121" ht="20.25" hidden="1" customHeight="1" x14ac:dyDescent="0.2">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05"/>
        <v/>
      </c>
      <c r="AO1599" s="271" t="str">
        <f t="shared" si="306"/>
        <v/>
      </c>
      <c r="AP1599" s="218"/>
      <c r="AQ1599" s="219"/>
      <c r="AR1599" s="217" t="str">
        <f t="shared" si="307"/>
        <v/>
      </c>
      <c r="AS1599" s="217" t="str">
        <f t="shared" si="308"/>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217"/>
      <c r="CA1599" s="217"/>
      <c r="CB1599" s="217"/>
      <c r="CC1599" s="217"/>
      <c r="CD1599" s="217"/>
      <c r="CE1599" s="217"/>
      <c r="CF1599" s="186"/>
      <c r="CG1599" s="186" t="str">
        <f t="shared" si="309"/>
        <v/>
      </c>
      <c r="CH1599" s="101"/>
      <c r="CI1599" s="101"/>
      <c r="CJ1599" s="101"/>
      <c r="CK1599" s="101"/>
      <c r="CL1599" s="101"/>
      <c r="CM1599" s="101"/>
      <c r="CN1599" s="101"/>
      <c r="CO1599" s="101"/>
      <c r="CP1599" s="220" t="str">
        <f>IFERROR(ROUND((SUM(#REF!)),0),"")</f>
        <v/>
      </c>
      <c r="CQ1599" s="216"/>
      <c r="CR1599" s="222"/>
      <c r="CS1599" s="198"/>
      <c r="CT1599" s="198"/>
      <c r="CU1599" s="198"/>
      <c r="CV1599" s="198"/>
      <c r="CW1599" s="222"/>
      <c r="CX1599" s="272"/>
      <c r="CY1599" s="272"/>
      <c r="CZ1599" s="272"/>
      <c r="DA1599" s="272"/>
      <c r="DB1599" s="272"/>
      <c r="DC1599" s="272"/>
      <c r="DD1599" s="230" t="str">
        <f t="shared" si="296"/>
        <v/>
      </c>
      <c r="DE1599" s="273">
        <f t="shared" si="297"/>
        <v>0</v>
      </c>
      <c r="DF1599" s="14">
        <f t="shared" si="298"/>
        <v>0</v>
      </c>
      <c r="DG1599" s="148" t="str">
        <f t="shared" si="299"/>
        <v/>
      </c>
      <c r="DH1599" s="148" t="str">
        <f t="shared" si="300"/>
        <v/>
      </c>
      <c r="DI1599" s="273" t="str">
        <f t="shared" si="301"/>
        <v/>
      </c>
      <c r="DJ1599" s="264" t="str">
        <f t="shared" si="302"/>
        <v/>
      </c>
      <c r="DK1599" s="195"/>
      <c r="DL1599" s="14" t="str">
        <f>IFERROR(#REF!-AP1599,"")</f>
        <v/>
      </c>
      <c r="DM1599" s="195"/>
      <c r="DN1599" s="274" t="str">
        <f>IFERROR(#REF!-M1599,"")</f>
        <v/>
      </c>
      <c r="DO1599" s="186" t="e">
        <f>IF(#REF!&gt;AQ1599,0,1)</f>
        <v>#REF!</v>
      </c>
      <c r="DP1599" s="186">
        <f t="shared" si="303"/>
        <v>1</v>
      </c>
      <c r="DQ1599" s="186">
        <f t="shared" si="304"/>
        <v>1</v>
      </c>
    </row>
    <row r="1600" spans="1:121" ht="20.25" hidden="1" customHeight="1" x14ac:dyDescent="0.2">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05"/>
        <v/>
      </c>
      <c r="AO1600" s="271" t="str">
        <f t="shared" si="306"/>
        <v/>
      </c>
      <c r="AP1600" s="218"/>
      <c r="AQ1600" s="219"/>
      <c r="AR1600" s="217" t="str">
        <f t="shared" si="307"/>
        <v/>
      </c>
      <c r="AS1600" s="217" t="str">
        <f t="shared" si="308"/>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217"/>
      <c r="CA1600" s="217"/>
      <c r="CB1600" s="217"/>
      <c r="CC1600" s="217"/>
      <c r="CD1600" s="217"/>
      <c r="CE1600" s="217"/>
      <c r="CF1600" s="186"/>
      <c r="CG1600" s="186" t="str">
        <f t="shared" si="309"/>
        <v/>
      </c>
      <c r="CH1600" s="101"/>
      <c r="CI1600" s="101"/>
      <c r="CJ1600" s="101"/>
      <c r="CK1600" s="101"/>
      <c r="CL1600" s="101"/>
      <c r="CM1600" s="101"/>
      <c r="CN1600" s="101"/>
      <c r="CO1600" s="101"/>
      <c r="CP1600" s="220" t="str">
        <f>IFERROR(ROUND((SUM(#REF!)),0),"")</f>
        <v/>
      </c>
      <c r="CQ1600" s="216"/>
      <c r="CR1600" s="222"/>
      <c r="CS1600" s="198"/>
      <c r="CT1600" s="198"/>
      <c r="CU1600" s="198"/>
      <c r="CV1600" s="198"/>
      <c r="CW1600" s="222"/>
      <c r="CX1600" s="272"/>
      <c r="CY1600" s="272"/>
      <c r="CZ1600" s="272"/>
      <c r="DA1600" s="272"/>
      <c r="DB1600" s="272"/>
      <c r="DC1600" s="272"/>
      <c r="DD1600" s="230" t="str">
        <f t="shared" si="296"/>
        <v/>
      </c>
      <c r="DE1600" s="273">
        <f t="shared" si="297"/>
        <v>0</v>
      </c>
      <c r="DF1600" s="14">
        <f t="shared" si="298"/>
        <v>0</v>
      </c>
      <c r="DG1600" s="148" t="str">
        <f t="shared" si="299"/>
        <v/>
      </c>
      <c r="DH1600" s="148" t="str">
        <f t="shared" si="300"/>
        <v/>
      </c>
      <c r="DI1600" s="273" t="str">
        <f t="shared" si="301"/>
        <v/>
      </c>
      <c r="DJ1600" s="264" t="str">
        <f t="shared" si="302"/>
        <v/>
      </c>
      <c r="DK1600" s="195"/>
      <c r="DL1600" s="14" t="str">
        <f>IFERROR(#REF!-AP1600,"")</f>
        <v/>
      </c>
      <c r="DM1600" s="195"/>
      <c r="DN1600" s="274" t="str">
        <f>IFERROR(#REF!-M1600,"")</f>
        <v/>
      </c>
      <c r="DO1600" s="186" t="e">
        <f>IF(#REF!&gt;AQ1600,0,1)</f>
        <v>#REF!</v>
      </c>
      <c r="DP1600" s="186">
        <f t="shared" si="303"/>
        <v>1</v>
      </c>
      <c r="DQ1600" s="186">
        <f t="shared" si="304"/>
        <v>1</v>
      </c>
    </row>
    <row r="1601" spans="1:121" ht="20.25" hidden="1" customHeight="1" x14ac:dyDescent="0.2">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05"/>
        <v/>
      </c>
      <c r="AO1601" s="271" t="str">
        <f t="shared" si="306"/>
        <v/>
      </c>
      <c r="AP1601" s="218"/>
      <c r="AQ1601" s="219"/>
      <c r="AR1601" s="217" t="str">
        <f t="shared" si="307"/>
        <v/>
      </c>
      <c r="AS1601" s="217" t="str">
        <f t="shared" si="308"/>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217"/>
      <c r="CA1601" s="217"/>
      <c r="CB1601" s="217"/>
      <c r="CC1601" s="217"/>
      <c r="CD1601" s="217"/>
      <c r="CE1601" s="217"/>
      <c r="CF1601" s="186"/>
      <c r="CG1601" s="186" t="str">
        <f t="shared" si="309"/>
        <v/>
      </c>
      <c r="CH1601" s="101"/>
      <c r="CI1601" s="101"/>
      <c r="CJ1601" s="101"/>
      <c r="CK1601" s="101"/>
      <c r="CL1601" s="101"/>
      <c r="CM1601" s="101"/>
      <c r="CN1601" s="101"/>
      <c r="CO1601" s="101"/>
      <c r="CP1601" s="220" t="str">
        <f>IFERROR(ROUND((SUM(#REF!)),0),"")</f>
        <v/>
      </c>
      <c r="CQ1601" s="216"/>
      <c r="CR1601" s="222"/>
      <c r="CS1601" s="198"/>
      <c r="CT1601" s="198"/>
      <c r="CU1601" s="198"/>
      <c r="CV1601" s="198"/>
      <c r="CW1601" s="222"/>
      <c r="CX1601" s="272"/>
      <c r="CY1601" s="272"/>
      <c r="CZ1601" s="272"/>
      <c r="DA1601" s="272"/>
      <c r="DB1601" s="272"/>
      <c r="DC1601" s="272"/>
      <c r="DD1601" s="230" t="str">
        <f t="shared" si="296"/>
        <v/>
      </c>
      <c r="DE1601" s="273">
        <f t="shared" si="297"/>
        <v>0</v>
      </c>
      <c r="DF1601" s="14">
        <f t="shared" si="298"/>
        <v>0</v>
      </c>
      <c r="DG1601" s="148" t="str">
        <f t="shared" si="299"/>
        <v/>
      </c>
      <c r="DH1601" s="148" t="str">
        <f t="shared" si="300"/>
        <v/>
      </c>
      <c r="DI1601" s="273" t="str">
        <f t="shared" si="301"/>
        <v/>
      </c>
      <c r="DJ1601" s="264" t="str">
        <f t="shared" si="302"/>
        <v/>
      </c>
      <c r="DK1601" s="195"/>
      <c r="DL1601" s="14" t="str">
        <f>IFERROR(#REF!-AP1601,"")</f>
        <v/>
      </c>
      <c r="DM1601" s="195"/>
      <c r="DN1601" s="274" t="str">
        <f>IFERROR(#REF!-M1601,"")</f>
        <v/>
      </c>
      <c r="DO1601" s="186" t="e">
        <f>IF(#REF!&gt;AQ1601,0,1)</f>
        <v>#REF!</v>
      </c>
      <c r="DP1601" s="186">
        <f t="shared" si="303"/>
        <v>1</v>
      </c>
      <c r="DQ1601" s="186">
        <f t="shared" si="304"/>
        <v>1</v>
      </c>
    </row>
    <row r="1602" spans="1:121" ht="20.25" hidden="1" customHeight="1" x14ac:dyDescent="0.2">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05"/>
        <v/>
      </c>
      <c r="AO1602" s="271" t="str">
        <f t="shared" si="306"/>
        <v/>
      </c>
      <c r="AP1602" s="218"/>
      <c r="AQ1602" s="219"/>
      <c r="AR1602" s="217" t="str">
        <f t="shared" si="307"/>
        <v/>
      </c>
      <c r="AS1602" s="217" t="str">
        <f t="shared" si="308"/>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217"/>
      <c r="CA1602" s="217"/>
      <c r="CB1602" s="217"/>
      <c r="CC1602" s="217"/>
      <c r="CD1602" s="217"/>
      <c r="CE1602" s="217"/>
      <c r="CF1602" s="186"/>
      <c r="CG1602" s="186" t="str">
        <f t="shared" si="309"/>
        <v/>
      </c>
      <c r="CH1602" s="101"/>
      <c r="CI1602" s="101"/>
      <c r="CJ1602" s="101"/>
      <c r="CK1602" s="101"/>
      <c r="CL1602" s="101"/>
      <c r="CM1602" s="101"/>
      <c r="CN1602" s="101"/>
      <c r="CO1602" s="101"/>
      <c r="CP1602" s="220" t="str">
        <f>IFERROR(ROUND((SUM(#REF!)),0),"")</f>
        <v/>
      </c>
      <c r="CQ1602" s="216"/>
      <c r="CR1602" s="222"/>
      <c r="CS1602" s="198"/>
      <c r="CT1602" s="198"/>
      <c r="CU1602" s="198"/>
      <c r="CV1602" s="198"/>
      <c r="CW1602" s="222"/>
      <c r="CX1602" s="272"/>
      <c r="CY1602" s="272"/>
      <c r="CZ1602" s="272"/>
      <c r="DA1602" s="272"/>
      <c r="DB1602" s="272"/>
      <c r="DC1602" s="272"/>
      <c r="DD1602" s="230" t="str">
        <f t="shared" si="296"/>
        <v/>
      </c>
      <c r="DE1602" s="273">
        <f t="shared" si="297"/>
        <v>0</v>
      </c>
      <c r="DF1602" s="14">
        <f t="shared" si="298"/>
        <v>0</v>
      </c>
      <c r="DG1602" s="148" t="str">
        <f t="shared" si="299"/>
        <v/>
      </c>
      <c r="DH1602" s="148" t="str">
        <f t="shared" si="300"/>
        <v/>
      </c>
      <c r="DI1602" s="273" t="str">
        <f t="shared" si="301"/>
        <v/>
      </c>
      <c r="DJ1602" s="264" t="str">
        <f t="shared" si="302"/>
        <v/>
      </c>
      <c r="DK1602" s="195"/>
      <c r="DL1602" s="14" t="str">
        <f>IFERROR(#REF!-AP1602,"")</f>
        <v/>
      </c>
      <c r="DM1602" s="195"/>
      <c r="DN1602" s="274" t="str">
        <f>IFERROR(#REF!-M1602,"")</f>
        <v/>
      </c>
      <c r="DO1602" s="186" t="e">
        <f>IF(#REF!&gt;AQ1602,0,1)</f>
        <v>#REF!</v>
      </c>
      <c r="DP1602" s="186">
        <f t="shared" si="303"/>
        <v>1</v>
      </c>
      <c r="DQ1602" s="186">
        <f t="shared" si="304"/>
        <v>1</v>
      </c>
    </row>
    <row r="1603" spans="1:121" ht="20.25" hidden="1" customHeight="1" x14ac:dyDescent="0.2">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05"/>
        <v/>
      </c>
      <c r="AO1603" s="271" t="str">
        <f t="shared" si="306"/>
        <v/>
      </c>
      <c r="AP1603" s="218"/>
      <c r="AQ1603" s="219"/>
      <c r="AR1603" s="217" t="str">
        <f t="shared" si="307"/>
        <v/>
      </c>
      <c r="AS1603" s="217" t="str">
        <f t="shared" si="308"/>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217"/>
      <c r="CA1603" s="217"/>
      <c r="CB1603" s="217"/>
      <c r="CC1603" s="217"/>
      <c r="CD1603" s="217"/>
      <c r="CE1603" s="217"/>
      <c r="CF1603" s="186"/>
      <c r="CG1603" s="186" t="str">
        <f t="shared" si="309"/>
        <v/>
      </c>
      <c r="CH1603" s="101"/>
      <c r="CI1603" s="101"/>
      <c r="CJ1603" s="101"/>
      <c r="CK1603" s="101"/>
      <c r="CL1603" s="101"/>
      <c r="CM1603" s="101"/>
      <c r="CN1603" s="101"/>
      <c r="CO1603" s="101"/>
      <c r="CP1603" s="220" t="str">
        <f>IFERROR(ROUND((SUM(#REF!)),0),"")</f>
        <v/>
      </c>
      <c r="CQ1603" s="216"/>
      <c r="CR1603" s="222"/>
      <c r="CS1603" s="198"/>
      <c r="CT1603" s="198"/>
      <c r="CU1603" s="198"/>
      <c r="CV1603" s="198"/>
      <c r="CW1603" s="222"/>
      <c r="CX1603" s="272"/>
      <c r="CY1603" s="272"/>
      <c r="CZ1603" s="272"/>
      <c r="DA1603" s="272"/>
      <c r="DB1603" s="272"/>
      <c r="DC1603" s="272"/>
      <c r="DD1603" s="230" t="str">
        <f t="shared" si="296"/>
        <v/>
      </c>
      <c r="DE1603" s="273">
        <f t="shared" si="297"/>
        <v>0</v>
      </c>
      <c r="DF1603" s="14">
        <f t="shared" si="298"/>
        <v>0</v>
      </c>
      <c r="DG1603" s="148" t="str">
        <f t="shared" si="299"/>
        <v/>
      </c>
      <c r="DH1603" s="148" t="str">
        <f t="shared" si="300"/>
        <v/>
      </c>
      <c r="DI1603" s="273" t="str">
        <f t="shared" si="301"/>
        <v/>
      </c>
      <c r="DJ1603" s="264" t="str">
        <f t="shared" si="302"/>
        <v/>
      </c>
      <c r="DK1603" s="195"/>
      <c r="DL1603" s="14" t="str">
        <f>IFERROR(#REF!-AP1603,"")</f>
        <v/>
      </c>
      <c r="DM1603" s="195"/>
      <c r="DN1603" s="274" t="str">
        <f>IFERROR(#REF!-M1603,"")</f>
        <v/>
      </c>
      <c r="DO1603" s="186" t="e">
        <f>IF(#REF!&gt;AQ1603,0,1)</f>
        <v>#REF!</v>
      </c>
      <c r="DP1603" s="186">
        <f t="shared" si="303"/>
        <v>1</v>
      </c>
      <c r="DQ1603" s="186">
        <f t="shared" si="304"/>
        <v>1</v>
      </c>
    </row>
    <row r="1604" spans="1:121" ht="20.25" hidden="1" customHeight="1" x14ac:dyDescent="0.2">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si="305"/>
        <v/>
      </c>
      <c r="AO1604" s="271" t="str">
        <f t="shared" si="306"/>
        <v/>
      </c>
      <c r="AP1604" s="218"/>
      <c r="AQ1604" s="219"/>
      <c r="AR1604" s="217" t="str">
        <f t="shared" si="307"/>
        <v/>
      </c>
      <c r="AS1604" s="217" t="str">
        <f t="shared" si="308"/>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217"/>
      <c r="CA1604" s="217"/>
      <c r="CB1604" s="217"/>
      <c r="CC1604" s="217"/>
      <c r="CD1604" s="217"/>
      <c r="CE1604" s="217"/>
      <c r="CF1604" s="186"/>
      <c r="CG1604" s="186" t="str">
        <f t="shared" si="309"/>
        <v/>
      </c>
      <c r="CH1604" s="101"/>
      <c r="CI1604" s="101"/>
      <c r="CJ1604" s="101"/>
      <c r="CK1604" s="101"/>
      <c r="CL1604" s="101"/>
      <c r="CM1604" s="101"/>
      <c r="CN1604" s="101"/>
      <c r="CO1604" s="101"/>
      <c r="CP1604" s="220" t="str">
        <f>IFERROR(ROUND((SUM(#REF!)),0),"")</f>
        <v/>
      </c>
      <c r="CQ1604" s="216"/>
      <c r="CR1604" s="222"/>
      <c r="CS1604" s="198"/>
      <c r="CT1604" s="198"/>
      <c r="CU1604" s="198"/>
      <c r="CV1604" s="198"/>
      <c r="CW1604" s="222"/>
      <c r="CX1604" s="272"/>
      <c r="CY1604" s="272"/>
      <c r="CZ1604" s="272"/>
      <c r="DA1604" s="272"/>
      <c r="DB1604" s="272"/>
      <c r="DC1604" s="272"/>
      <c r="DD1604" s="230" t="str">
        <f t="shared" ref="DD1604:DD1614" si="310">IFERROR((AN1604-M1604)/M1604,"")</f>
        <v/>
      </c>
      <c r="DE1604" s="273">
        <f t="shared" ref="DE1604:DE1614" si="311">AV1604+BH1604</f>
        <v>0</v>
      </c>
      <c r="DF1604" s="14">
        <f t="shared" ref="DF1604:DF1614" si="312">SUM(BI1604:BQ1604,AW1604:BE1604)</f>
        <v>0</v>
      </c>
      <c r="DG1604" s="148" t="str">
        <f t="shared" ref="DG1604:DG1667" si="313">IFERROR(ROUND(DF1604/L1604,0),"")</f>
        <v/>
      </c>
      <c r="DH1604" s="148" t="str">
        <f t="shared" ref="DH1604:DH1614" si="314">IFERROR(ROUND(CP1604/AR1604,1),"")</f>
        <v/>
      </c>
      <c r="DI1604" s="273" t="str">
        <f t="shared" ref="DI1604:DI1614" si="315">IFERROR(DE1604+DG1604,"")</f>
        <v/>
      </c>
      <c r="DJ1604" s="264" t="str">
        <f t="shared" ref="DJ1604:DJ1667" si="316">IFERROR(DG1604/DI1604,"")</f>
        <v/>
      </c>
      <c r="DK1604" s="195"/>
      <c r="DL1604" s="14" t="str">
        <f>IFERROR(#REF!-AP1604,"")</f>
        <v/>
      </c>
      <c r="DM1604" s="195"/>
      <c r="DN1604" s="274" t="str">
        <f>IFERROR(#REF!-M1604,"")</f>
        <v/>
      </c>
      <c r="DO1604" s="186" t="e">
        <f>IF(#REF!&gt;AQ1604,0,1)</f>
        <v>#REF!</v>
      </c>
      <c r="DP1604" s="186">
        <f t="shared" ref="DP1604:DP1614" si="317">IF(AO1604&lt;N1604,0,1)</f>
        <v>1</v>
      </c>
      <c r="DQ1604" s="186">
        <f t="shared" ref="DQ1604:DQ1614" si="318">IF(AO1604&gt;O1604,0,1)</f>
        <v>1</v>
      </c>
    </row>
    <row r="1605" spans="1:121" ht="20.25" hidden="1" customHeight="1" x14ac:dyDescent="0.2">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05"/>
        <v/>
      </c>
      <c r="AO1605" s="271" t="str">
        <f t="shared" si="306"/>
        <v/>
      </c>
      <c r="AP1605" s="218"/>
      <c r="AQ1605" s="219"/>
      <c r="AR1605" s="217" t="str">
        <f t="shared" si="307"/>
        <v/>
      </c>
      <c r="AS1605" s="217" t="str">
        <f t="shared" si="308"/>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217"/>
      <c r="CA1605" s="217"/>
      <c r="CB1605" s="217"/>
      <c r="CC1605" s="217"/>
      <c r="CD1605" s="217"/>
      <c r="CE1605" s="217"/>
      <c r="CF1605" s="186"/>
      <c r="CG1605" s="186" t="str">
        <f t="shared" si="309"/>
        <v/>
      </c>
      <c r="CH1605" s="101"/>
      <c r="CI1605" s="101"/>
      <c r="CJ1605" s="101"/>
      <c r="CK1605" s="101"/>
      <c r="CL1605" s="101"/>
      <c r="CM1605" s="101"/>
      <c r="CN1605" s="101"/>
      <c r="CO1605" s="101"/>
      <c r="CP1605" s="220" t="str">
        <f>IFERROR(ROUND((SUM(#REF!)),0),"")</f>
        <v/>
      </c>
      <c r="CQ1605" s="216"/>
      <c r="CR1605" s="222"/>
      <c r="CS1605" s="198"/>
      <c r="CT1605" s="198"/>
      <c r="CU1605" s="198"/>
      <c r="CV1605" s="198"/>
      <c r="CW1605" s="222"/>
      <c r="CX1605" s="272"/>
      <c r="CY1605" s="272"/>
      <c r="CZ1605" s="272"/>
      <c r="DA1605" s="272"/>
      <c r="DB1605" s="272"/>
      <c r="DC1605" s="272"/>
      <c r="DD1605" s="230" t="str">
        <f t="shared" si="310"/>
        <v/>
      </c>
      <c r="DE1605" s="273">
        <f t="shared" si="311"/>
        <v>0</v>
      </c>
      <c r="DF1605" s="14">
        <f t="shared" si="312"/>
        <v>0</v>
      </c>
      <c r="DG1605" s="148" t="str">
        <f t="shared" si="313"/>
        <v/>
      </c>
      <c r="DH1605" s="148" t="str">
        <f t="shared" si="314"/>
        <v/>
      </c>
      <c r="DI1605" s="273" t="str">
        <f t="shared" si="315"/>
        <v/>
      </c>
      <c r="DJ1605" s="264" t="str">
        <f t="shared" si="316"/>
        <v/>
      </c>
      <c r="DK1605" s="195"/>
      <c r="DL1605" s="14" t="str">
        <f>IFERROR(#REF!-AP1605,"")</f>
        <v/>
      </c>
      <c r="DM1605" s="195"/>
      <c r="DN1605" s="274" t="str">
        <f>IFERROR(#REF!-M1605,"")</f>
        <v/>
      </c>
      <c r="DO1605" s="186" t="e">
        <f>IF(#REF!&gt;AQ1605,0,1)</f>
        <v>#REF!</v>
      </c>
      <c r="DP1605" s="186">
        <f t="shared" si="317"/>
        <v>1</v>
      </c>
      <c r="DQ1605" s="186">
        <f t="shared" si="318"/>
        <v>1</v>
      </c>
    </row>
    <row r="1606" spans="1:121" ht="20.25" hidden="1" customHeight="1" x14ac:dyDescent="0.2">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05"/>
        <v/>
      </c>
      <c r="AO1606" s="271" t="str">
        <f t="shared" si="306"/>
        <v/>
      </c>
      <c r="AP1606" s="218"/>
      <c r="AQ1606" s="219"/>
      <c r="AR1606" s="217" t="str">
        <f t="shared" si="307"/>
        <v/>
      </c>
      <c r="AS1606" s="217" t="str">
        <f t="shared" si="308"/>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217"/>
      <c r="CA1606" s="217"/>
      <c r="CB1606" s="217"/>
      <c r="CC1606" s="217"/>
      <c r="CD1606" s="217"/>
      <c r="CE1606" s="217"/>
      <c r="CF1606" s="186"/>
      <c r="CG1606" s="186" t="str">
        <f t="shared" si="309"/>
        <v/>
      </c>
      <c r="CH1606" s="101"/>
      <c r="CI1606" s="101"/>
      <c r="CJ1606" s="101"/>
      <c r="CK1606" s="101"/>
      <c r="CL1606" s="101"/>
      <c r="CM1606" s="101"/>
      <c r="CN1606" s="101"/>
      <c r="CO1606" s="101"/>
      <c r="CP1606" s="220" t="str">
        <f>IFERROR(ROUND((SUM(#REF!)),0),"")</f>
        <v/>
      </c>
      <c r="CQ1606" s="216"/>
      <c r="CR1606" s="222"/>
      <c r="CS1606" s="198"/>
      <c r="CT1606" s="198"/>
      <c r="CU1606" s="198"/>
      <c r="CV1606" s="198"/>
      <c r="CW1606" s="222"/>
      <c r="CX1606" s="272"/>
      <c r="CY1606" s="272"/>
      <c r="CZ1606" s="272"/>
      <c r="DA1606" s="272"/>
      <c r="DB1606" s="272"/>
      <c r="DC1606" s="272"/>
      <c r="DD1606" s="230" t="str">
        <f t="shared" si="310"/>
        <v/>
      </c>
      <c r="DE1606" s="273">
        <f t="shared" si="311"/>
        <v>0</v>
      </c>
      <c r="DF1606" s="14">
        <f t="shared" si="312"/>
        <v>0</v>
      </c>
      <c r="DG1606" s="148" t="str">
        <f t="shared" si="313"/>
        <v/>
      </c>
      <c r="DH1606" s="148" t="str">
        <f t="shared" si="314"/>
        <v/>
      </c>
      <c r="DI1606" s="273" t="str">
        <f t="shared" si="315"/>
        <v/>
      </c>
      <c r="DJ1606" s="264" t="str">
        <f t="shared" si="316"/>
        <v/>
      </c>
      <c r="DK1606" s="195"/>
      <c r="DL1606" s="14" t="str">
        <f>IFERROR(#REF!-AP1606,"")</f>
        <v/>
      </c>
      <c r="DM1606" s="195"/>
      <c r="DN1606" s="274" t="str">
        <f>IFERROR(#REF!-M1606,"")</f>
        <v/>
      </c>
      <c r="DO1606" s="186" t="e">
        <f>IF(#REF!&gt;AQ1606,0,1)</f>
        <v>#REF!</v>
      </c>
      <c r="DP1606" s="186">
        <f t="shared" si="317"/>
        <v>1</v>
      </c>
      <c r="DQ1606" s="186">
        <f t="shared" si="318"/>
        <v>1</v>
      </c>
    </row>
    <row r="1607" spans="1:121" ht="20.25" hidden="1" customHeight="1" x14ac:dyDescent="0.2">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05"/>
        <v/>
      </c>
      <c r="AO1607" s="196" t="str">
        <f t="shared" si="306"/>
        <v/>
      </c>
      <c r="AP1607" s="218"/>
      <c r="AQ1607" s="219"/>
      <c r="AR1607" s="217" t="str">
        <f t="shared" si="307"/>
        <v/>
      </c>
      <c r="AS1607" s="217" t="str">
        <f t="shared" si="308"/>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217"/>
      <c r="CA1607" s="217"/>
      <c r="CB1607" s="217"/>
      <c r="CC1607" s="217"/>
      <c r="CD1607" s="217"/>
      <c r="CE1607" s="217"/>
      <c r="CF1607" s="186"/>
      <c r="CG1607" s="186" t="str">
        <f t="shared" si="309"/>
        <v/>
      </c>
      <c r="CH1607" s="101"/>
      <c r="CI1607" s="101"/>
      <c r="CJ1607" s="101"/>
      <c r="CK1607" s="101"/>
      <c r="CL1607" s="101"/>
      <c r="CM1607" s="101"/>
      <c r="CN1607" s="101"/>
      <c r="CO1607" s="101"/>
      <c r="CP1607" s="220" t="str">
        <f>IFERROR(ROUND((SUM(#REF!)),0),"")</f>
        <v/>
      </c>
      <c r="CQ1607" s="216"/>
      <c r="CR1607" s="222"/>
      <c r="CS1607" s="198"/>
      <c r="CT1607" s="198"/>
      <c r="CU1607" s="198"/>
      <c r="CV1607" s="198"/>
      <c r="CW1607" s="222"/>
      <c r="CX1607" s="272"/>
      <c r="CY1607" s="272"/>
      <c r="CZ1607" s="272"/>
      <c r="DA1607" s="272"/>
      <c r="DB1607" s="272"/>
      <c r="DC1607" s="272"/>
      <c r="DD1607" s="230" t="str">
        <f t="shared" si="310"/>
        <v/>
      </c>
      <c r="DE1607" s="273">
        <f t="shared" si="311"/>
        <v>0</v>
      </c>
      <c r="DF1607" s="14">
        <f t="shared" si="312"/>
        <v>0</v>
      </c>
      <c r="DG1607" s="148" t="str">
        <f t="shared" si="313"/>
        <v/>
      </c>
      <c r="DH1607" s="148" t="str">
        <f t="shared" si="314"/>
        <v/>
      </c>
      <c r="DI1607" s="273" t="str">
        <f t="shared" si="315"/>
        <v/>
      </c>
      <c r="DJ1607" s="264" t="str">
        <f t="shared" si="316"/>
        <v/>
      </c>
      <c r="DK1607" s="195"/>
      <c r="DL1607" s="14" t="str">
        <f>IFERROR(#REF!-AP1607,"")</f>
        <v/>
      </c>
      <c r="DM1607" s="195"/>
      <c r="DN1607" s="274" t="str">
        <f>IFERROR(#REF!-M1607,"")</f>
        <v/>
      </c>
      <c r="DO1607" s="186" t="e">
        <f>IF(#REF!&gt;AQ1607,0,1)</f>
        <v>#REF!</v>
      </c>
      <c r="DP1607" s="186">
        <f t="shared" si="317"/>
        <v>1</v>
      </c>
      <c r="DQ1607" s="186">
        <f t="shared" si="318"/>
        <v>1</v>
      </c>
    </row>
    <row r="1608" spans="1:121" ht="20.25" hidden="1" customHeight="1" x14ac:dyDescent="0.2">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05"/>
        <v/>
      </c>
      <c r="AO1608" s="196" t="str">
        <f t="shared" si="306"/>
        <v/>
      </c>
      <c r="AP1608" s="218"/>
      <c r="AQ1608" s="219"/>
      <c r="AR1608" s="217" t="str">
        <f t="shared" si="307"/>
        <v/>
      </c>
      <c r="AS1608" s="217" t="str">
        <f t="shared" si="308"/>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217"/>
      <c r="CA1608" s="217"/>
      <c r="CB1608" s="217"/>
      <c r="CC1608" s="217"/>
      <c r="CD1608" s="217"/>
      <c r="CE1608" s="217"/>
      <c r="CF1608" s="186"/>
      <c r="CG1608" s="186" t="str">
        <f t="shared" si="309"/>
        <v/>
      </c>
      <c r="CH1608" s="101"/>
      <c r="CI1608" s="101"/>
      <c r="CJ1608" s="101"/>
      <c r="CK1608" s="101"/>
      <c r="CL1608" s="101"/>
      <c r="CM1608" s="101"/>
      <c r="CN1608" s="101"/>
      <c r="CO1608" s="101"/>
      <c r="CP1608" s="220" t="str">
        <f>IFERROR(ROUND((SUM(#REF!)),0),"")</f>
        <v/>
      </c>
      <c r="CQ1608" s="216"/>
      <c r="CR1608" s="222"/>
      <c r="CS1608" s="198"/>
      <c r="CT1608" s="198"/>
      <c r="CU1608" s="198"/>
      <c r="CV1608" s="198"/>
      <c r="CW1608" s="222"/>
      <c r="CX1608" s="272"/>
      <c r="CY1608" s="272"/>
      <c r="CZ1608" s="272"/>
      <c r="DA1608" s="272"/>
      <c r="DB1608" s="272"/>
      <c r="DC1608" s="272"/>
      <c r="DD1608" s="230" t="str">
        <f t="shared" si="310"/>
        <v/>
      </c>
      <c r="DE1608" s="273">
        <f t="shared" si="311"/>
        <v>0</v>
      </c>
      <c r="DF1608" s="14">
        <f t="shared" si="312"/>
        <v>0</v>
      </c>
      <c r="DG1608" s="148" t="str">
        <f t="shared" si="313"/>
        <v/>
      </c>
      <c r="DH1608" s="148" t="str">
        <f t="shared" si="314"/>
        <v/>
      </c>
      <c r="DI1608" s="273" t="str">
        <f t="shared" si="315"/>
        <v/>
      </c>
      <c r="DJ1608" s="264" t="str">
        <f t="shared" si="316"/>
        <v/>
      </c>
      <c r="DK1608" s="195"/>
      <c r="DL1608" s="14" t="str">
        <f>IFERROR(#REF!-AP1608,"")</f>
        <v/>
      </c>
      <c r="DM1608" s="195"/>
      <c r="DN1608" s="274" t="str">
        <f>IFERROR(#REF!-M1608,"")</f>
        <v/>
      </c>
      <c r="DO1608" s="186" t="e">
        <f>IF(#REF!&gt;AQ1608,0,1)</f>
        <v>#REF!</v>
      </c>
      <c r="DP1608" s="186">
        <f t="shared" si="317"/>
        <v>1</v>
      </c>
      <c r="DQ1608" s="186">
        <f t="shared" si="318"/>
        <v>1</v>
      </c>
    </row>
    <row r="1609" spans="1:121" ht="20.25" hidden="1" customHeight="1" x14ac:dyDescent="0.2">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05"/>
        <v/>
      </c>
      <c r="AO1609" s="196" t="str">
        <f t="shared" si="306"/>
        <v/>
      </c>
      <c r="AP1609" s="218"/>
      <c r="AQ1609" s="219"/>
      <c r="AR1609" s="217" t="str">
        <f t="shared" si="307"/>
        <v/>
      </c>
      <c r="AS1609" s="217" t="str">
        <f t="shared" si="308"/>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217"/>
      <c r="CA1609" s="217"/>
      <c r="CB1609" s="217"/>
      <c r="CC1609" s="217"/>
      <c r="CD1609" s="217"/>
      <c r="CE1609" s="217"/>
      <c r="CF1609" s="186"/>
      <c r="CG1609" s="186" t="str">
        <f t="shared" si="309"/>
        <v/>
      </c>
      <c r="CH1609" s="101"/>
      <c r="CI1609" s="101"/>
      <c r="CJ1609" s="101"/>
      <c r="CK1609" s="101"/>
      <c r="CL1609" s="101"/>
      <c r="CM1609" s="101"/>
      <c r="CN1609" s="101"/>
      <c r="CO1609" s="101"/>
      <c r="CP1609" s="220" t="str">
        <f>IFERROR(ROUND((SUM(#REF!)),0),"")</f>
        <v/>
      </c>
      <c r="CQ1609" s="216"/>
      <c r="CR1609" s="222"/>
      <c r="CS1609" s="198"/>
      <c r="CT1609" s="198"/>
      <c r="CU1609" s="198"/>
      <c r="CV1609" s="198"/>
      <c r="CW1609" s="222"/>
      <c r="CX1609" s="272"/>
      <c r="CY1609" s="272"/>
      <c r="CZ1609" s="272"/>
      <c r="DA1609" s="272"/>
      <c r="DB1609" s="272"/>
      <c r="DC1609" s="272"/>
      <c r="DD1609" s="230" t="str">
        <f t="shared" si="310"/>
        <v/>
      </c>
      <c r="DE1609" s="273">
        <f t="shared" si="311"/>
        <v>0</v>
      </c>
      <c r="DF1609" s="14">
        <f t="shared" si="312"/>
        <v>0</v>
      </c>
      <c r="DG1609" s="148" t="str">
        <f t="shared" si="313"/>
        <v/>
      </c>
      <c r="DH1609" s="148" t="str">
        <f t="shared" si="314"/>
        <v/>
      </c>
      <c r="DI1609" s="273" t="str">
        <f t="shared" si="315"/>
        <v/>
      </c>
      <c r="DJ1609" s="264" t="str">
        <f t="shared" si="316"/>
        <v/>
      </c>
      <c r="DK1609" s="195"/>
      <c r="DL1609" s="14" t="str">
        <f>IFERROR(#REF!-AP1609,"")</f>
        <v/>
      </c>
      <c r="DM1609" s="195"/>
      <c r="DN1609" s="274" t="str">
        <f>IFERROR(#REF!-M1609,"")</f>
        <v/>
      </c>
      <c r="DO1609" s="186" t="e">
        <f>IF(#REF!&gt;AQ1609,0,1)</f>
        <v>#REF!</v>
      </c>
      <c r="DP1609" s="186">
        <f t="shared" si="317"/>
        <v>1</v>
      </c>
      <c r="DQ1609" s="186">
        <f t="shared" si="318"/>
        <v>1</v>
      </c>
    </row>
    <row r="1610" spans="1:121" ht="20.25" hidden="1" customHeight="1" x14ac:dyDescent="0.2">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05"/>
        <v/>
      </c>
      <c r="AO1610" s="196" t="str">
        <f t="shared" si="306"/>
        <v/>
      </c>
      <c r="AP1610" s="218"/>
      <c r="AQ1610" s="219"/>
      <c r="AR1610" s="217" t="str">
        <f t="shared" si="307"/>
        <v/>
      </c>
      <c r="AS1610" s="217" t="str">
        <f t="shared" si="308"/>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217"/>
      <c r="CA1610" s="217"/>
      <c r="CB1610" s="217"/>
      <c r="CC1610" s="217"/>
      <c r="CD1610" s="217"/>
      <c r="CE1610" s="217"/>
      <c r="CF1610" s="186"/>
      <c r="CG1610" s="186" t="str">
        <f t="shared" si="309"/>
        <v/>
      </c>
      <c r="CH1610" s="101"/>
      <c r="CI1610" s="101"/>
      <c r="CJ1610" s="101"/>
      <c r="CK1610" s="101"/>
      <c r="CL1610" s="101"/>
      <c r="CM1610" s="101"/>
      <c r="CN1610" s="101"/>
      <c r="CO1610" s="101"/>
      <c r="CP1610" s="220" t="str">
        <f>IFERROR(ROUND((SUM(#REF!)),0),"")</f>
        <v/>
      </c>
      <c r="CQ1610" s="216"/>
      <c r="CR1610" s="222"/>
      <c r="CS1610" s="198"/>
      <c r="CT1610" s="198"/>
      <c r="CU1610" s="198"/>
      <c r="CV1610" s="198"/>
      <c r="CW1610" s="222"/>
      <c r="CX1610" s="272"/>
      <c r="CY1610" s="272"/>
      <c r="CZ1610" s="272"/>
      <c r="DA1610" s="272"/>
      <c r="DB1610" s="272"/>
      <c r="DC1610" s="272"/>
      <c r="DD1610" s="230" t="str">
        <f t="shared" si="310"/>
        <v/>
      </c>
      <c r="DE1610" s="273">
        <f t="shared" si="311"/>
        <v>0</v>
      </c>
      <c r="DF1610" s="14">
        <f t="shared" si="312"/>
        <v>0</v>
      </c>
      <c r="DG1610" s="148" t="str">
        <f t="shared" si="313"/>
        <v/>
      </c>
      <c r="DH1610" s="148" t="str">
        <f t="shared" si="314"/>
        <v/>
      </c>
      <c r="DI1610" s="273" t="str">
        <f t="shared" si="315"/>
        <v/>
      </c>
      <c r="DJ1610" s="264" t="str">
        <f t="shared" si="316"/>
        <v/>
      </c>
      <c r="DK1610" s="195"/>
      <c r="DL1610" s="14" t="str">
        <f>IFERROR(#REF!-AP1610,"")</f>
        <v/>
      </c>
      <c r="DM1610" s="195"/>
      <c r="DN1610" s="274" t="str">
        <f>IFERROR(#REF!-M1610,"")</f>
        <v/>
      </c>
      <c r="DO1610" s="186" t="e">
        <f>IF(#REF!&gt;AQ1610,0,1)</f>
        <v>#REF!</v>
      </c>
      <c r="DP1610" s="186">
        <f t="shared" si="317"/>
        <v>1</v>
      </c>
      <c r="DQ1610" s="186">
        <f t="shared" si="318"/>
        <v>1</v>
      </c>
    </row>
    <row r="1611" spans="1:121" ht="20.25" hidden="1" customHeight="1" x14ac:dyDescent="0.2">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05"/>
        <v/>
      </c>
      <c r="AO1611" s="196" t="str">
        <f t="shared" si="306"/>
        <v/>
      </c>
      <c r="AP1611" s="218"/>
      <c r="AQ1611" s="219"/>
      <c r="AR1611" s="217" t="str">
        <f t="shared" si="307"/>
        <v/>
      </c>
      <c r="AS1611" s="217" t="str">
        <f t="shared" si="308"/>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217"/>
      <c r="CA1611" s="217"/>
      <c r="CB1611" s="217"/>
      <c r="CC1611" s="217"/>
      <c r="CD1611" s="217"/>
      <c r="CE1611" s="217"/>
      <c r="CF1611" s="186"/>
      <c r="CG1611" s="186" t="str">
        <f t="shared" si="309"/>
        <v/>
      </c>
      <c r="CH1611" s="101"/>
      <c r="CI1611" s="101"/>
      <c r="CJ1611" s="101"/>
      <c r="CK1611" s="101"/>
      <c r="CL1611" s="101"/>
      <c r="CM1611" s="101"/>
      <c r="CN1611" s="101"/>
      <c r="CO1611" s="101"/>
      <c r="CP1611" s="220" t="str">
        <f>IFERROR(ROUND((SUM(#REF!)),0),"")</f>
        <v/>
      </c>
      <c r="CQ1611" s="216"/>
      <c r="CR1611" s="222"/>
      <c r="CS1611" s="198"/>
      <c r="CT1611" s="198"/>
      <c r="CU1611" s="198"/>
      <c r="CV1611" s="198"/>
      <c r="CW1611" s="222"/>
      <c r="CX1611" s="272"/>
      <c r="CY1611" s="272"/>
      <c r="CZ1611" s="272"/>
      <c r="DA1611" s="272"/>
      <c r="DB1611" s="272"/>
      <c r="DC1611" s="272"/>
      <c r="DD1611" s="230" t="str">
        <f t="shared" si="310"/>
        <v/>
      </c>
      <c r="DE1611" s="273">
        <f t="shared" si="311"/>
        <v>0</v>
      </c>
      <c r="DF1611" s="14">
        <f t="shared" si="312"/>
        <v>0</v>
      </c>
      <c r="DG1611" s="148" t="str">
        <f t="shared" si="313"/>
        <v/>
      </c>
      <c r="DH1611" s="148" t="str">
        <f t="shared" si="314"/>
        <v/>
      </c>
      <c r="DI1611" s="273" t="str">
        <f t="shared" si="315"/>
        <v/>
      </c>
      <c r="DJ1611" s="264" t="str">
        <f t="shared" si="316"/>
        <v/>
      </c>
      <c r="DK1611" s="195"/>
      <c r="DL1611" s="14" t="str">
        <f>IFERROR(#REF!-AP1611,"")</f>
        <v/>
      </c>
      <c r="DM1611" s="195"/>
      <c r="DN1611" s="274" t="str">
        <f>IFERROR(#REF!-M1611,"")</f>
        <v/>
      </c>
      <c r="DO1611" s="186" t="e">
        <f>IF(#REF!&gt;AQ1611,0,1)</f>
        <v>#REF!</v>
      </c>
      <c r="DP1611" s="186">
        <f t="shared" si="317"/>
        <v>1</v>
      </c>
      <c r="DQ1611" s="186">
        <f t="shared" si="318"/>
        <v>1</v>
      </c>
    </row>
    <row r="1612" spans="1:121" ht="20.25" hidden="1" customHeight="1" x14ac:dyDescent="0.2">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05"/>
        <v/>
      </c>
      <c r="AO1612" s="196" t="str">
        <f t="shared" si="306"/>
        <v/>
      </c>
      <c r="AP1612" s="218"/>
      <c r="AQ1612" s="219"/>
      <c r="AR1612" s="217" t="str">
        <f t="shared" si="307"/>
        <v/>
      </c>
      <c r="AS1612" s="217" t="str">
        <f t="shared" si="308"/>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217"/>
      <c r="CA1612" s="217"/>
      <c r="CB1612" s="217"/>
      <c r="CC1612" s="217"/>
      <c r="CD1612" s="217"/>
      <c r="CE1612" s="217"/>
      <c r="CF1612" s="186"/>
      <c r="CG1612" s="186" t="str">
        <f t="shared" si="309"/>
        <v/>
      </c>
      <c r="CH1612" s="101"/>
      <c r="CI1612" s="101"/>
      <c r="CJ1612" s="101"/>
      <c r="CK1612" s="101"/>
      <c r="CL1612" s="101"/>
      <c r="CM1612" s="101"/>
      <c r="CN1612" s="101"/>
      <c r="CO1612" s="101"/>
      <c r="CP1612" s="220" t="str">
        <f>IFERROR(ROUND((SUM(#REF!)),0),"")</f>
        <v/>
      </c>
      <c r="CQ1612" s="216"/>
      <c r="CR1612" s="222"/>
      <c r="CS1612" s="198"/>
      <c r="CT1612" s="198"/>
      <c r="CU1612" s="198"/>
      <c r="CV1612" s="198"/>
      <c r="CW1612" s="222"/>
      <c r="CX1612" s="272"/>
      <c r="CY1612" s="272"/>
      <c r="CZ1612" s="272"/>
      <c r="DA1612" s="272"/>
      <c r="DB1612" s="272"/>
      <c r="DC1612" s="272"/>
      <c r="DD1612" s="230" t="str">
        <f t="shared" si="310"/>
        <v/>
      </c>
      <c r="DE1612" s="273">
        <f t="shared" si="311"/>
        <v>0</v>
      </c>
      <c r="DF1612" s="14">
        <f t="shared" si="312"/>
        <v>0</v>
      </c>
      <c r="DG1612" s="148" t="str">
        <f t="shared" si="313"/>
        <v/>
      </c>
      <c r="DH1612" s="148" t="str">
        <f t="shared" si="314"/>
        <v/>
      </c>
      <c r="DI1612" s="273" t="str">
        <f t="shared" si="315"/>
        <v/>
      </c>
      <c r="DJ1612" s="264" t="str">
        <f t="shared" si="316"/>
        <v/>
      </c>
      <c r="DK1612" s="195"/>
      <c r="DL1612" s="14" t="str">
        <f>IFERROR(#REF!-AP1612,"")</f>
        <v/>
      </c>
      <c r="DM1612" s="195"/>
      <c r="DN1612" s="274" t="str">
        <f>IFERROR(#REF!-M1612,"")</f>
        <v/>
      </c>
      <c r="DO1612" s="186" t="e">
        <f>IF(#REF!&gt;AQ1612,0,1)</f>
        <v>#REF!</v>
      </c>
      <c r="DP1612" s="186">
        <f t="shared" si="317"/>
        <v>1</v>
      </c>
      <c r="DQ1612" s="186">
        <f t="shared" si="318"/>
        <v>1</v>
      </c>
    </row>
    <row r="1613" spans="1:121" ht="20.25" hidden="1" customHeight="1" x14ac:dyDescent="0.2">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05"/>
        <v/>
      </c>
      <c r="AO1613" s="196" t="str">
        <f t="shared" si="306"/>
        <v/>
      </c>
      <c r="AP1613" s="218"/>
      <c r="AQ1613" s="219"/>
      <c r="AR1613" s="217" t="str">
        <f t="shared" si="307"/>
        <v/>
      </c>
      <c r="AS1613" s="217" t="str">
        <f t="shared" si="308"/>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217"/>
      <c r="CA1613" s="217"/>
      <c r="CB1613" s="217"/>
      <c r="CC1613" s="217"/>
      <c r="CD1613" s="217"/>
      <c r="CE1613" s="217"/>
      <c r="CF1613" s="186"/>
      <c r="CG1613" s="186" t="str">
        <f t="shared" si="309"/>
        <v/>
      </c>
      <c r="CH1613" s="101"/>
      <c r="CI1613" s="101"/>
      <c r="CJ1613" s="101"/>
      <c r="CK1613" s="101"/>
      <c r="CL1613" s="101"/>
      <c r="CM1613" s="101"/>
      <c r="CN1613" s="101"/>
      <c r="CO1613" s="101"/>
      <c r="CP1613" s="220" t="str">
        <f>IFERROR(ROUND((SUM(#REF!)),0),"")</f>
        <v/>
      </c>
      <c r="CQ1613" s="216"/>
      <c r="CR1613" s="222"/>
      <c r="CS1613" s="198"/>
      <c r="CT1613" s="198"/>
      <c r="CU1613" s="198"/>
      <c r="CV1613" s="198"/>
      <c r="CW1613" s="222"/>
      <c r="CX1613" s="272"/>
      <c r="CY1613" s="272"/>
      <c r="CZ1613" s="272"/>
      <c r="DA1613" s="272"/>
      <c r="DB1613" s="272"/>
      <c r="DC1613" s="272"/>
      <c r="DD1613" s="230" t="str">
        <f t="shared" si="310"/>
        <v/>
      </c>
      <c r="DE1613" s="273">
        <f t="shared" si="311"/>
        <v>0</v>
      </c>
      <c r="DF1613" s="14">
        <f t="shared" si="312"/>
        <v>0</v>
      </c>
      <c r="DG1613" s="148" t="str">
        <f t="shared" si="313"/>
        <v/>
      </c>
      <c r="DH1613" s="148" t="str">
        <f t="shared" si="314"/>
        <v/>
      </c>
      <c r="DI1613" s="273" t="str">
        <f t="shared" si="315"/>
        <v/>
      </c>
      <c r="DJ1613" s="264" t="str">
        <f t="shared" si="316"/>
        <v/>
      </c>
      <c r="DK1613" s="195"/>
      <c r="DL1613" s="14" t="str">
        <f>IFERROR(#REF!-AP1613,"")</f>
        <v/>
      </c>
      <c r="DM1613" s="195"/>
      <c r="DN1613" s="274" t="str">
        <f>IFERROR(#REF!-M1613,"")</f>
        <v/>
      </c>
      <c r="DO1613" s="186" t="e">
        <f>IF(#REF!&gt;AQ1613,0,1)</f>
        <v>#REF!</v>
      </c>
      <c r="DP1613" s="186">
        <f t="shared" si="317"/>
        <v>1</v>
      </c>
      <c r="DQ1613" s="186">
        <f t="shared" si="318"/>
        <v>1</v>
      </c>
    </row>
    <row r="1614" spans="1:121" ht="20.25" hidden="1" customHeight="1" x14ac:dyDescent="0.2">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05"/>
        <v/>
      </c>
      <c r="AO1614" s="196" t="str">
        <f t="shared" si="306"/>
        <v/>
      </c>
      <c r="AP1614" s="218"/>
      <c r="AQ1614" s="219"/>
      <c r="AR1614" s="217" t="str">
        <f t="shared" si="307"/>
        <v/>
      </c>
      <c r="AS1614" s="217" t="str">
        <f t="shared" si="308"/>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217"/>
      <c r="CA1614" s="217"/>
      <c r="CB1614" s="217"/>
      <c r="CC1614" s="217"/>
      <c r="CD1614" s="217"/>
      <c r="CE1614" s="217"/>
      <c r="CF1614" s="186"/>
      <c r="CG1614" s="186" t="str">
        <f t="shared" si="309"/>
        <v/>
      </c>
      <c r="CH1614" s="101"/>
      <c r="CI1614" s="101"/>
      <c r="CJ1614" s="101"/>
      <c r="CK1614" s="101"/>
      <c r="CL1614" s="101"/>
      <c r="CM1614" s="101"/>
      <c r="CN1614" s="101"/>
      <c r="CO1614" s="101"/>
      <c r="CP1614" s="220" t="str">
        <f>IFERROR(ROUND((SUM(#REF!)),0),"")</f>
        <v/>
      </c>
      <c r="CQ1614" s="216"/>
      <c r="CR1614" s="222"/>
      <c r="CS1614" s="198"/>
      <c r="CT1614" s="198"/>
      <c r="CU1614" s="198"/>
      <c r="CV1614" s="198"/>
      <c r="CW1614" s="222"/>
      <c r="CX1614" s="272"/>
      <c r="CY1614" s="272"/>
      <c r="CZ1614" s="272"/>
      <c r="DA1614" s="272"/>
      <c r="DB1614" s="272"/>
      <c r="DC1614" s="272"/>
      <c r="DD1614" s="230" t="str">
        <f t="shared" si="310"/>
        <v/>
      </c>
      <c r="DE1614" s="273">
        <f t="shared" si="311"/>
        <v>0</v>
      </c>
      <c r="DF1614" s="14">
        <f t="shared" si="312"/>
        <v>0</v>
      </c>
      <c r="DG1614" s="148" t="str">
        <f t="shared" si="313"/>
        <v/>
      </c>
      <c r="DH1614" s="148" t="str">
        <f t="shared" si="314"/>
        <v/>
      </c>
      <c r="DI1614" s="273" t="str">
        <f t="shared" si="315"/>
        <v/>
      </c>
      <c r="DJ1614" s="264" t="str">
        <f t="shared" si="316"/>
        <v/>
      </c>
      <c r="DK1614" s="195"/>
      <c r="DL1614" s="14" t="str">
        <f>IFERROR(#REF!-AP1614,"")</f>
        <v/>
      </c>
      <c r="DM1614" s="195"/>
      <c r="DN1614" s="274" t="str">
        <f>IFERROR(#REF!-M1614,"")</f>
        <v/>
      </c>
      <c r="DO1614" s="186" t="e">
        <f>IF(#REF!&gt;AQ1614,0,1)</f>
        <v>#REF!</v>
      </c>
      <c r="DP1614" s="186">
        <f t="shared" si="317"/>
        <v>1</v>
      </c>
      <c r="DQ1614" s="186">
        <f t="shared" si="318"/>
        <v>1</v>
      </c>
    </row>
  </sheetData>
  <autoFilter ref="A3:GK1614" xr:uid="{00000000-0009-0000-0000-000001000000}">
    <filterColumn colId="0">
      <filters>
        <dateGroupItem year="2023" month="1" day="24" dateTimeGrouping="day"/>
      </filters>
    </filterColumn>
  </autoFilter>
  <mergeCells count="53">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 ref="CC2:CE2"/>
    <mergeCell ref="AW2:BE2"/>
    <mergeCell ref="Z2:AA2"/>
    <mergeCell ref="AB2:AF2"/>
    <mergeCell ref="AG2:AK2"/>
    <mergeCell ref="AL2:AM2"/>
    <mergeCell ref="AN2:AN3"/>
    <mergeCell ref="AO2:AO3"/>
    <mergeCell ref="AP2:AP3"/>
    <mergeCell ref="AQ2:AQ3"/>
    <mergeCell ref="AR2:AR3"/>
    <mergeCell ref="AS2:AS3"/>
    <mergeCell ref="AT2:AV2"/>
    <mergeCell ref="DE2:DJ2"/>
    <mergeCell ref="CP2:CP3"/>
    <mergeCell ref="CQ2:CQ3"/>
    <mergeCell ref="CR2:CR3"/>
    <mergeCell ref="CS2:CS3"/>
    <mergeCell ref="CT2:CT3"/>
    <mergeCell ref="CU2:CU3"/>
    <mergeCell ref="CZ2:CZ3"/>
    <mergeCell ref="B2:B3"/>
    <mergeCell ref="CO2:CO3"/>
    <mergeCell ref="CV2:CV3"/>
    <mergeCell ref="CW2:CW3"/>
    <mergeCell ref="DD2:DD3"/>
    <mergeCell ref="CF2:CN2"/>
    <mergeCell ref="BF2:BH2"/>
    <mergeCell ref="BR2:BR3"/>
    <mergeCell ref="BS2:BS3"/>
    <mergeCell ref="BT2:BT3"/>
    <mergeCell ref="BU2:BU3"/>
    <mergeCell ref="BV2:BV3"/>
    <mergeCell ref="BW2:BW3"/>
    <mergeCell ref="BX2:BX3"/>
    <mergeCell ref="BY2:BY3"/>
    <mergeCell ref="BZ2:CB2"/>
  </mergeCells>
  <conditionalFormatting sqref="O4:O1614">
    <cfRule type="expression" priority="56" stopIfTrue="1">
      <formula>O4=""</formula>
    </cfRule>
    <cfRule type="cellIs" dxfId="506" priority="57" stopIfTrue="1" operator="lessThan">
      <formula>$N4</formula>
    </cfRule>
    <cfRule type="cellIs" dxfId="505" priority="58" stopIfTrue="1" operator="between">
      <formula>$N4</formula>
      <formula>N4</formula>
    </cfRule>
    <cfRule type="cellIs" dxfId="504" priority="59" stopIfTrue="1" operator="greaterThan">
      <formula>$O4</formula>
    </cfRule>
  </conditionalFormatting>
  <conditionalFormatting sqref="P4:T1614">
    <cfRule type="containsBlanks" priority="42" stopIfTrue="1">
      <formula>LEN(TRIM(P4))=0</formula>
    </cfRule>
    <cfRule type="expression" dxfId="503" priority="43" stopIfTrue="1">
      <formula>P4&gt;$O$4*0.22*1.5</formula>
    </cfRule>
    <cfRule type="expression" dxfId="502" priority="44" stopIfTrue="1">
      <formula>P4*1.5&lt;($N$4*0.22)</formula>
    </cfRule>
    <cfRule type="expression" dxfId="501" priority="45" stopIfTrue="1">
      <formula>P4&lt;$N$4*0.22</formula>
    </cfRule>
    <cfRule type="expression" dxfId="500" priority="46" stopIfTrue="1">
      <formula>P4&gt;$O$4*0.22</formula>
    </cfRule>
    <cfRule type="containsBlanks" priority="47" stopIfTrue="1">
      <formula>LEN(TRIM(P4))=0</formula>
    </cfRule>
    <cfRule type="expression" dxfId="499" priority="48" stopIfTrue="1">
      <formula>P4&gt;#REF!*1.5</formula>
    </cfRule>
    <cfRule type="expression" dxfId="498" priority="49" stopIfTrue="1">
      <formula>P4*1.5&lt;#REF!</formula>
    </cfRule>
    <cfRule type="expression" dxfId="497" priority="50" stopIfTrue="1">
      <formula>P4&lt;#REF!</formula>
    </cfRule>
    <cfRule type="expression" dxfId="496" priority="51" stopIfTrue="1">
      <formula>P4&gt;#REF!</formula>
    </cfRule>
  </conditionalFormatting>
  <conditionalFormatting sqref="U4:Y1614">
    <cfRule type="containsBlanks" priority="41" stopIfTrue="1">
      <formula>LEN(TRIM(U4))=0</formula>
    </cfRule>
    <cfRule type="expression" dxfId="495" priority="54" stopIfTrue="1">
      <formula>U4&lt;$N4</formula>
    </cfRule>
    <cfRule type="expression" dxfId="494" priority="55" stopIfTrue="1">
      <formula>U4&gt;$O4</formula>
    </cfRule>
    <cfRule type="expression" dxfId="493" priority="52" stopIfTrue="1">
      <formula>U4&gt;$O4*1.5</formula>
    </cfRule>
    <cfRule type="expression" dxfId="492" priority="53" stopIfTrue="1">
      <formula>U4*1.5&lt;$N4</formula>
    </cfRule>
  </conditionalFormatting>
  <conditionalFormatting sqref="AB4:AF1614">
    <cfRule type="containsBlanks" priority="31" stopIfTrue="1">
      <formula>LEN(TRIM(AB4))=0</formula>
    </cfRule>
    <cfRule type="expression" dxfId="491" priority="32" stopIfTrue="1">
      <formula>AB4&gt;$O$4*0.22*1.5</formula>
    </cfRule>
    <cfRule type="expression" dxfId="490" priority="33" stopIfTrue="1">
      <formula>AB4*1.5&lt;($N$4*0.22)</formula>
    </cfRule>
    <cfRule type="expression" dxfId="489" priority="34" stopIfTrue="1">
      <formula>AB4&lt;$N$4*0.22</formula>
    </cfRule>
    <cfRule type="expression" dxfId="488" priority="35" stopIfTrue="1">
      <formula>AB4&gt;$O$4*0.22</formula>
    </cfRule>
    <cfRule type="containsBlanks" priority="36" stopIfTrue="1">
      <formula>LEN(TRIM(AB4))=0</formula>
    </cfRule>
    <cfRule type="expression" dxfId="487" priority="37" stopIfTrue="1">
      <formula>AB4&gt;#REF!*1.5</formula>
    </cfRule>
    <cfRule type="expression" dxfId="486" priority="38" stopIfTrue="1">
      <formula>AB4*1.5&lt;#REF!</formula>
    </cfRule>
    <cfRule type="expression" dxfId="485" priority="39" stopIfTrue="1">
      <formula>AB4&lt;#REF!</formula>
    </cfRule>
    <cfRule type="expression" dxfId="484" priority="40" stopIfTrue="1">
      <formula>AB4&gt;#REF!</formula>
    </cfRule>
  </conditionalFormatting>
  <conditionalFormatting sqref="AG4:AK1614">
    <cfRule type="containsBlanks" priority="26" stopIfTrue="1">
      <formula>LEN(TRIM(AG4))=0</formula>
    </cfRule>
    <cfRule type="expression" dxfId="483" priority="27" stopIfTrue="1">
      <formula>AG4&gt;$O4*1.5</formula>
    </cfRule>
    <cfRule type="expression" dxfId="482" priority="28" stopIfTrue="1">
      <formula>AG4*1.5&lt;$N4</formula>
    </cfRule>
    <cfRule type="expression" dxfId="481" priority="29" stopIfTrue="1">
      <formula>AG4&lt;$N4</formula>
    </cfRule>
    <cfRule type="expression" dxfId="480" priority="30" stopIfTrue="1">
      <formula>AG4&gt;$O4</formula>
    </cfRule>
  </conditionalFormatting>
  <conditionalFormatting sqref="AS4:AS1614">
    <cfRule type="expression" dxfId="479" priority="60" stopIfTrue="1">
      <formula>AS4&gt;AQ4*1.05</formula>
    </cfRule>
  </conditionalFormatting>
  <conditionalFormatting sqref="Z4:AA1614 AL4:AM1614">
    <cfRule type="expression" dxfId="478" priority="61" stopIfTrue="1">
      <formula>Z4&gt;#REF!*1.05</formula>
    </cfRule>
    <cfRule type="cellIs" dxfId="477" priority="62" stopIfTrue="1" operator="greaterThan">
      <formula>#REF!*2</formula>
    </cfRule>
    <cfRule type="expression" dxfId="476" priority="63" stopIfTrue="1">
      <formula>#REF!=#REF!</formula>
    </cfRule>
  </conditionalFormatting>
  <conditionalFormatting sqref="DD4:DD1614">
    <cfRule type="containsBlanks" priority="24" stopIfTrue="1">
      <formula>LEN(TRIM(DD4))=0</formula>
    </cfRule>
    <cfRule type="cellIs" dxfId="475" priority="25" stopIfTrue="1" operator="greaterThan">
      <formula>0.22</formula>
    </cfRule>
  </conditionalFormatting>
  <conditionalFormatting sqref="AR4:AR1614">
    <cfRule type="expression" priority="22" stopIfTrue="1">
      <formula>AR4=""</formula>
    </cfRule>
    <cfRule type="expression" dxfId="474" priority="23" stopIfTrue="1">
      <formula>AR4&lt;$AP4*0.95</formula>
    </cfRule>
  </conditionalFormatting>
  <conditionalFormatting sqref="CB4:CB1614">
    <cfRule type="expression" dxfId="473" priority="64" stopIfTrue="1">
      <formula>CB4&gt;BC4*1.05</formula>
    </cfRule>
  </conditionalFormatting>
  <conditionalFormatting sqref="CA4:CA1614">
    <cfRule type="expression" dxfId="472" priority="21" stopIfTrue="1">
      <formula>CA4&gt;BB4*1.05</formula>
    </cfRule>
  </conditionalFormatting>
  <conditionalFormatting sqref="BZ4:BZ1614">
    <cfRule type="expression" dxfId="471" priority="20" stopIfTrue="1">
      <formula>BZ4&gt;BA4*1.05</formula>
    </cfRule>
  </conditionalFormatting>
  <conditionalFormatting sqref="AV4:AV1614">
    <cfRule type="expression" dxfId="470" priority="65" stopIfTrue="1">
      <formula>AV4&gt;AR4*1.05</formula>
    </cfRule>
  </conditionalFormatting>
  <conditionalFormatting sqref="AU4:AU1614">
    <cfRule type="expression" dxfId="469" priority="19" stopIfTrue="1">
      <formula>AU4&gt;AQ4*1.05</formula>
    </cfRule>
  </conditionalFormatting>
  <conditionalFormatting sqref="BJ4:BQ1614">
    <cfRule type="expression" dxfId="468" priority="66" stopIfTrue="1">
      <formula>BJ4&gt;AR4*1.05</formula>
    </cfRule>
  </conditionalFormatting>
  <conditionalFormatting sqref="AT4:AT1614">
    <cfRule type="expression" dxfId="467" priority="18" stopIfTrue="1">
      <formula>AT4&gt;AP4*1.05</formula>
    </cfRule>
  </conditionalFormatting>
  <conditionalFormatting sqref="BH4:BH1614">
    <cfRule type="expression" dxfId="466" priority="17" stopIfTrue="1">
      <formula>BH4&gt;#REF!*1.05</formula>
    </cfRule>
  </conditionalFormatting>
  <conditionalFormatting sqref="BG4:BG1614">
    <cfRule type="expression" dxfId="465" priority="16" stopIfTrue="1">
      <formula>BG4&gt;#REF!*1.05</formula>
    </cfRule>
  </conditionalFormatting>
  <conditionalFormatting sqref="BI4:BI1614">
    <cfRule type="expression" dxfId="464" priority="15" stopIfTrue="1">
      <formula>BI4&gt;AX4*1.05</formula>
    </cfRule>
  </conditionalFormatting>
  <conditionalFormatting sqref="CC4:CE1614">
    <cfRule type="expression" dxfId="463" priority="67" stopIfTrue="1">
      <formula>CC4&gt;AR4*1.05</formula>
    </cfRule>
  </conditionalFormatting>
  <conditionalFormatting sqref="BF4:BF1614">
    <cfRule type="expression" dxfId="462" priority="68" stopIfTrue="1">
      <formula>BF4&gt;CE4*1.05</formula>
    </cfRule>
  </conditionalFormatting>
  <conditionalFormatting sqref="CR4:CR1614">
    <cfRule type="containsBlanks" priority="69" stopIfTrue="1">
      <formula>LEN(TRIM(CR4))=0</formula>
    </cfRule>
    <cfRule type="cellIs" dxfId="461" priority="70" stopIfTrue="1" operator="greaterThanOrEqual">
      <formula>BY4</formula>
    </cfRule>
  </conditionalFormatting>
  <conditionalFormatting sqref="AW4:BE1614">
    <cfRule type="expression" dxfId="460" priority="71" stopIfTrue="1">
      <formula>AW4&gt;AJ4*1.05</formula>
    </cfRule>
  </conditionalFormatting>
  <conditionalFormatting sqref="AO4:AO1606">
    <cfRule type="cellIs" dxfId="459" priority="6" stopIfTrue="1" operator="between">
      <formula>$O4</formula>
      <formula>$N4</formula>
    </cfRule>
    <cfRule type="expression" dxfId="458" priority="7" stopIfTrue="1">
      <formula>AO4&lt;$N4</formula>
    </cfRule>
    <cfRule type="expression" dxfId="457" priority="8" stopIfTrue="1">
      <formula>AO4&gt;$O4</formula>
    </cfRule>
  </conditionalFormatting>
  <conditionalFormatting sqref="AN4:AN1606">
    <cfRule type="cellIs" dxfId="456" priority="3" stopIfTrue="1" operator="between">
      <formula>$O4*1.22</formula>
      <formula>$N4*1.22</formula>
    </cfRule>
    <cfRule type="expression" dxfId="455" priority="4" stopIfTrue="1">
      <formula>AN4&lt;$N4*1.22</formula>
    </cfRule>
    <cfRule type="expression" dxfId="454" priority="5" stopIfTrue="1">
      <formula>AN4&gt;$O4*1.22</formula>
    </cfRule>
  </conditionalFormatting>
  <conditionalFormatting sqref="CW4:CW1614">
    <cfRule type="containsBlanks" priority="1" stopIfTrue="1">
      <formula>LEN(TRIM(CW4))=0</formula>
    </cfRule>
    <cfRule type="cellIs" dxfId="453" priority="2" stopIfTrue="1" operator="greaterThanOrEqual">
      <formula>CD4*1.2</formula>
    </cfRule>
  </conditionalFormatting>
  <hyperlinks>
    <hyperlink ref="AN1" location="Dashboard!A1" display="العودة لشاشة العرض" xr:uid="{00000000-0004-0000-0100-000000000000}"/>
    <hyperlink ref="AP1" location="index!A1" display="العودة للفهرس" xr:uid="{00000000-0004-0000-0100-000001000000}"/>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F20"/>
  <sheetViews>
    <sheetView workbookViewId="0">
      <selection activeCell="C18" sqref="C18"/>
    </sheetView>
  </sheetViews>
  <sheetFormatPr defaultRowHeight="14.25" x14ac:dyDescent="0.2"/>
  <cols>
    <col min="2" max="2" width="14" customWidth="1"/>
    <col min="4" max="4" width="24.625" bestFit="1" customWidth="1"/>
    <col min="5" max="5" width="17.75" customWidth="1"/>
    <col min="6" max="6" width="18.375" customWidth="1"/>
  </cols>
  <sheetData>
    <row r="1" spans="2:6" x14ac:dyDescent="0.2">
      <c r="B1" s="529" t="s">
        <v>477</v>
      </c>
      <c r="C1" s="530"/>
    </row>
    <row r="2" spans="2:6" x14ac:dyDescent="0.2">
      <c r="B2" s="373" t="s">
        <v>478</v>
      </c>
      <c r="C2" s="374" t="s">
        <v>479</v>
      </c>
    </row>
    <row r="3" spans="2:6" x14ac:dyDescent="0.2">
      <c r="B3" s="375" t="s">
        <v>480</v>
      </c>
      <c r="C3" s="374" t="s">
        <v>481</v>
      </c>
    </row>
    <row r="4" spans="2:6" ht="28.5" customHeight="1" x14ac:dyDescent="0.2">
      <c r="E4" s="531" t="s">
        <v>482</v>
      </c>
      <c r="F4" s="532"/>
    </row>
    <row r="5" spans="2:6" ht="18.75" customHeight="1" x14ac:dyDescent="0.2">
      <c r="E5" s="533"/>
      <c r="F5" s="534"/>
    </row>
    <row r="6" spans="2:6" ht="21" customHeight="1" thickBot="1" x14ac:dyDescent="0.35">
      <c r="D6" s="376" t="s">
        <v>483</v>
      </c>
      <c r="E6" s="535"/>
      <c r="F6" s="536"/>
    </row>
    <row r="7" spans="2:6" ht="15.75" customHeight="1" thickBot="1" x14ac:dyDescent="0.25">
      <c r="D7" s="377" t="s">
        <v>484</v>
      </c>
      <c r="E7" s="378" t="e">
        <f>COUNTIFS('[5]2023'!$D:$D,$B$2,'[5]2023'!$D:$D,$B$3,'[5]2023'!$N:$N,"True")</f>
        <v>#VALUE!</v>
      </c>
      <c r="F7" s="379" t="s">
        <v>485</v>
      </c>
    </row>
    <row r="8" spans="2:6" ht="15.75" customHeight="1" thickBot="1" x14ac:dyDescent="0.25">
      <c r="D8" s="377" t="s">
        <v>486</v>
      </c>
      <c r="E8" s="380" t="e">
        <f>COUNTIFS('[5]2023'!$D:$D,$B$2,'[5]2023'!$D:$D,$B$3,'[5]2023'!$N:$N,"False")</f>
        <v>#VALUE!</v>
      </c>
      <c r="F8" s="236" t="e">
        <f>SUM(E7:E8)</f>
        <v>#VALUE!</v>
      </c>
    </row>
    <row r="9" spans="2:6" ht="15" customHeight="1" thickBot="1" x14ac:dyDescent="0.25">
      <c r="D9" s="381" t="s">
        <v>487</v>
      </c>
      <c r="E9" s="537" t="s">
        <v>488</v>
      </c>
      <c r="F9" s="538"/>
    </row>
    <row r="10" spans="2:6" ht="15.75" customHeight="1" thickBot="1" x14ac:dyDescent="0.3">
      <c r="D10" s="382" t="s">
        <v>489</v>
      </c>
      <c r="E10" s="525" t="e">
        <f>COUNTIFS('[5]2023'!$D:$D,$B$2,'[5]2023'!$D:$D,$B$3,'[5]2023'!$O:$O,$D10)</f>
        <v>#VALUE!</v>
      </c>
      <c r="F10" s="526"/>
    </row>
    <row r="11" spans="2:6" ht="15.75" customHeight="1" thickBot="1" x14ac:dyDescent="0.3">
      <c r="D11" s="382" t="s">
        <v>490</v>
      </c>
      <c r="E11" s="525" t="e">
        <f>COUNTIFS('[5]2023'!$D:$D,$B$2,'[5]2023'!$D:$D,$B$3,'[5]2023'!$O:$O,$D11)</f>
        <v>#VALUE!</v>
      </c>
      <c r="F11" s="526"/>
    </row>
    <row r="12" spans="2:6" ht="15.75" customHeight="1" thickBot="1" x14ac:dyDescent="0.3">
      <c r="D12" s="382" t="s">
        <v>491</v>
      </c>
      <c r="E12" s="525" t="e">
        <f>COUNTIFS('[5]2023'!$D:$D,$B$2,'[5]2023'!$D:$D,$B$3,'[5]2023'!$O:$O,$D12)</f>
        <v>#VALUE!</v>
      </c>
      <c r="F12" s="526"/>
    </row>
    <row r="13" spans="2:6" ht="15.75" customHeight="1" thickBot="1" x14ac:dyDescent="0.3">
      <c r="D13" s="382" t="s">
        <v>492</v>
      </c>
      <c r="E13" s="525" t="e">
        <f>COUNTIFS('[5]2023'!$D:$D,$B$2,'[5]2023'!$D:$D,$B$3,'[5]2023'!$O:$O,$D13)</f>
        <v>#VALUE!</v>
      </c>
      <c r="F13" s="526"/>
    </row>
    <row r="14" spans="2:6" ht="15.75" customHeight="1" thickBot="1" x14ac:dyDescent="0.3">
      <c r="D14" s="382" t="s">
        <v>493</v>
      </c>
      <c r="E14" s="525" t="e">
        <f>COUNTIFS('[5]2023'!$D:$D,$B$2,'[5]2023'!$D:$D,$B$3,'[5]2023'!$O:$O,$D14)</f>
        <v>#VALUE!</v>
      </c>
      <c r="F14" s="526"/>
    </row>
    <row r="15" spans="2:6" ht="15.75" customHeight="1" thickBot="1" x14ac:dyDescent="0.3">
      <c r="D15" s="382" t="s">
        <v>494</v>
      </c>
      <c r="E15" s="525" t="e">
        <f>COUNTIFS('[5]2023'!$D:$D,$B$2,'[5]2023'!$D:$D,$B$3,'[5]2023'!$O:$O,$D15)</f>
        <v>#VALUE!</v>
      </c>
      <c r="F15" s="526"/>
    </row>
    <row r="16" spans="2:6" x14ac:dyDescent="0.2">
      <c r="D16" s="383" t="s">
        <v>495</v>
      </c>
      <c r="E16" s="527" t="e">
        <f>SUM(E10:E15)</f>
        <v>#VALUE!</v>
      </c>
      <c r="F16" s="490"/>
    </row>
    <row r="17" spans="4:6" ht="18" customHeight="1" x14ac:dyDescent="0.2">
      <c r="D17" s="384"/>
      <c r="E17" s="528" t="s">
        <v>496</v>
      </c>
      <c r="F17" s="498"/>
    </row>
    <row r="18" spans="4:6" x14ac:dyDescent="0.2">
      <c r="D18" s="385" t="s">
        <v>497</v>
      </c>
      <c r="E18" s="522" t="e">
        <f>COUNTIFS('[5]2023'!$D:$D,$B$2,'[5]2023'!$D:$D,$B$3,'[5]2023'!$R:$R,$D18)</f>
        <v>#VALUE!</v>
      </c>
      <c r="F18" s="499"/>
    </row>
    <row r="19" spans="4:6" x14ac:dyDescent="0.2">
      <c r="D19" s="386" t="s">
        <v>498</v>
      </c>
      <c r="E19" s="523" t="e">
        <f>COUNTIFS('[5]2023'!$D:$D,$B$2,'[5]2023'!$D:$D,$B$3,'[5]2023'!$R:$R,$D19)</f>
        <v>#VALUE!</v>
      </c>
      <c r="F19" s="499"/>
    </row>
    <row r="20" spans="4:6" x14ac:dyDescent="0.2">
      <c r="D20" s="387" t="s">
        <v>499</v>
      </c>
      <c r="E20" s="524" t="e">
        <f>COUNTIFS('[5]2023'!$D:$D,$B$2,'[5]2023'!$D:$D,$B$3,'[5]2023'!$R:$R,$D20)</f>
        <v>#VALUE!</v>
      </c>
      <c r="F20" s="499"/>
    </row>
  </sheetData>
  <mergeCells count="15">
    <mergeCell ref="E11:F11"/>
    <mergeCell ref="B1:C1"/>
    <mergeCell ref="E4:F5"/>
    <mergeCell ref="E6:F6"/>
    <mergeCell ref="E9:F9"/>
    <mergeCell ref="E10:F10"/>
    <mergeCell ref="E18:F18"/>
    <mergeCell ref="E19:F19"/>
    <mergeCell ref="E20:F20"/>
    <mergeCell ref="E12:F12"/>
    <mergeCell ref="E13:F13"/>
    <mergeCell ref="E14:F14"/>
    <mergeCell ref="E15:F15"/>
    <mergeCell ref="E16:F16"/>
    <mergeCell ref="E17:F17"/>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xr:uid="{00000000-0002-0000-0200-000000000000}">
      <formula1>D11</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dimension ref="B1:R69"/>
  <sheetViews>
    <sheetView showGridLines="0" showRowColHeaders="0" rightToLeft="1" zoomScale="70" zoomScaleNormal="70" workbookViewId="0">
      <selection activeCell="I4" sqref="I4"/>
    </sheetView>
  </sheetViews>
  <sheetFormatPr defaultRowHeight="14.25" x14ac:dyDescent="0.2"/>
  <sheetData>
    <row r="1" spans="12:12" x14ac:dyDescent="0.2">
      <c r="L1" s="55" t="s">
        <v>93</v>
      </c>
    </row>
    <row r="23" spans="18:18" x14ac:dyDescent="0.2">
      <c r="R23" s="55" t="s">
        <v>93</v>
      </c>
    </row>
    <row r="38" spans="2:4" x14ac:dyDescent="0.2">
      <c r="C38" s="178" t="s">
        <v>500</v>
      </c>
    </row>
    <row r="39" spans="2:4" ht="15" customHeight="1" x14ac:dyDescent="0.2">
      <c r="B39" s="539" t="s">
        <v>501</v>
      </c>
      <c r="C39" s="530"/>
      <c r="D39" s="530"/>
    </row>
    <row r="40" spans="2:4" x14ac:dyDescent="0.2">
      <c r="B40" s="530"/>
      <c r="C40" s="530"/>
      <c r="D40" s="530"/>
    </row>
    <row r="41" spans="2:4" x14ac:dyDescent="0.2">
      <c r="B41" s="530"/>
      <c r="C41" s="530"/>
      <c r="D41" s="530"/>
    </row>
    <row r="42" spans="2:4" x14ac:dyDescent="0.2">
      <c r="B42" s="530"/>
      <c r="C42" s="530"/>
      <c r="D42" s="530"/>
    </row>
    <row r="43" spans="2:4" x14ac:dyDescent="0.2">
      <c r="B43" s="530"/>
      <c r="C43" s="530"/>
      <c r="D43" s="530"/>
    </row>
    <row r="44" spans="2:4" x14ac:dyDescent="0.2">
      <c r="B44" s="530"/>
      <c r="C44" s="530"/>
      <c r="D44" s="530"/>
    </row>
    <row r="52" spans="3:6" x14ac:dyDescent="0.2">
      <c r="F52" s="178" t="s">
        <v>500</v>
      </c>
    </row>
    <row r="53" spans="3:6" x14ac:dyDescent="0.2">
      <c r="C53" t="s">
        <v>501</v>
      </c>
    </row>
    <row r="69" spans="13:13" x14ac:dyDescent="0.2">
      <c r="M69" s="55" t="s">
        <v>93</v>
      </c>
    </row>
  </sheetData>
  <mergeCells count="1">
    <mergeCell ref="B39:D44"/>
  </mergeCells>
  <hyperlinks>
    <hyperlink ref="L1" location="index!A1" display="العودة للفهرس" xr:uid="{00000000-0004-0000-0300-000000000000}"/>
    <hyperlink ref="R23" location="index!A1" display="العودة للفهرس" xr:uid="{00000000-0004-0000-0300-000001000000}"/>
    <hyperlink ref="C38" location="customer" display="sheetLink" xr:uid="{00000000-0004-0000-0300-000002000000}"/>
    <hyperlink ref="F52" location="Molds_name" display="sheetLink" xr:uid="{00000000-0004-0000-0300-000003000000}"/>
    <hyperlink ref="M69" location="index!A1" display="العودة للفهرس" xr:uid="{00000000-0004-0000-0300-000004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0070C0"/>
  </sheetPr>
  <dimension ref="A1:BM656"/>
  <sheetViews>
    <sheetView rightToLeft="1" zoomScale="60" zoomScaleNormal="60" zoomScaleSheetLayoutView="51" workbookViewId="0">
      <pane xSplit="6" ySplit="3" topLeftCell="G4" activePane="bottomRight" state="frozen"/>
      <selection activeCell="A24" sqref="A24"/>
      <selection pane="topRight" activeCell="A24" sqref="A24"/>
      <selection pane="bottomLeft" activeCell="A24" sqref="A24"/>
      <selection pane="bottomRight" sqref="A1:A1048576"/>
    </sheetView>
  </sheetViews>
  <sheetFormatPr defaultColWidth="9.125" defaultRowHeight="20.25" x14ac:dyDescent="0.2"/>
  <cols>
    <col min="1" max="1" width="18" style="116" customWidth="1"/>
    <col min="2" max="2" width="9.125" style="116" customWidth="1"/>
    <col min="3" max="3" width="15.375" style="116" customWidth="1"/>
    <col min="4" max="4" width="18" style="116" hidden="1" customWidth="1"/>
    <col min="5" max="5" width="40.625" style="116" customWidth="1"/>
    <col min="6" max="6" width="38" style="116" customWidth="1"/>
    <col min="7" max="7" width="19.875" style="116" customWidth="1"/>
    <col min="8" max="8" width="16.25" style="116" customWidth="1"/>
    <col min="9" max="9" width="24.75" style="116" customWidth="1"/>
    <col min="10" max="10" width="15.625" style="116" customWidth="1"/>
    <col min="11" max="11" width="8.375" style="116" bestFit="1" customWidth="1"/>
    <col min="12" max="12" width="12.75" style="116" bestFit="1" customWidth="1"/>
    <col min="13" max="13" width="17.25" style="116" bestFit="1" customWidth="1"/>
    <col min="14" max="22" width="8.375" style="125" hidden="1" customWidth="1"/>
    <col min="23" max="23" width="21.125" style="116" customWidth="1"/>
    <col min="24" max="24" width="14" style="116" customWidth="1"/>
    <col min="25" max="25" width="19.375" style="126" customWidth="1"/>
    <col min="26" max="26" width="21.125" style="116" customWidth="1"/>
    <col min="27" max="28" width="37.75" style="116" customWidth="1"/>
    <col min="29" max="29" width="20.75" style="116" customWidth="1"/>
    <col min="30" max="30" width="24.25" style="116" customWidth="1"/>
    <col min="31" max="32" width="9.125" style="116" customWidth="1"/>
    <col min="33" max="16384" width="9.125" style="116"/>
  </cols>
  <sheetData>
    <row r="1" spans="1:65" s="73" customFormat="1" ht="41.25" customHeight="1" x14ac:dyDescent="0.2">
      <c r="A1" s="104"/>
      <c r="B1" s="101"/>
      <c r="C1" s="108" t="s">
        <v>502</v>
      </c>
      <c r="E1" s="109" t="s">
        <v>503</v>
      </c>
      <c r="F1" s="110"/>
      <c r="G1" s="110" t="s">
        <v>504</v>
      </c>
      <c r="H1" s="111">
        <f>A4</f>
        <v>2023</v>
      </c>
      <c r="I1" s="150" t="s">
        <v>505</v>
      </c>
      <c r="J1" s="104">
        <f>B4</f>
        <v>1</v>
      </c>
      <c r="K1" s="137"/>
      <c r="L1" s="137"/>
      <c r="M1" s="138"/>
      <c r="N1" s="112"/>
      <c r="O1" s="112"/>
      <c r="P1" s="112"/>
      <c r="Q1" s="112"/>
      <c r="R1" s="112"/>
      <c r="S1" s="112"/>
      <c r="T1" s="112"/>
      <c r="U1" s="112"/>
      <c r="V1" s="112"/>
      <c r="W1" s="55" t="s">
        <v>93</v>
      </c>
      <c r="X1" s="113"/>
      <c r="Y1" s="112"/>
      <c r="Z1" s="137"/>
      <c r="AB1" s="109"/>
      <c r="AC1" s="113"/>
      <c r="AE1" s="55" t="s">
        <v>93</v>
      </c>
      <c r="AF1" s="138"/>
      <c r="AG1" s="20"/>
      <c r="AH1" s="20"/>
      <c r="AI1" s="540"/>
      <c r="AJ1" s="541"/>
      <c r="AK1" s="541"/>
      <c r="AL1" s="541"/>
      <c r="AM1" s="532"/>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x14ac:dyDescent="0.25">
      <c r="A2" s="553" t="s">
        <v>97</v>
      </c>
      <c r="B2" s="555" t="s">
        <v>98</v>
      </c>
      <c r="C2" s="551" t="s">
        <v>506</v>
      </c>
      <c r="D2" s="551" t="s">
        <v>100</v>
      </c>
      <c r="E2" s="551" t="s">
        <v>507</v>
      </c>
      <c r="F2" s="551" t="s">
        <v>508</v>
      </c>
      <c r="G2" s="542" t="s">
        <v>509</v>
      </c>
      <c r="H2" s="499"/>
      <c r="I2" s="543" t="s">
        <v>510</v>
      </c>
      <c r="J2" s="544" t="s">
        <v>511</v>
      </c>
      <c r="K2" s="546" t="s">
        <v>512</v>
      </c>
      <c r="L2" s="545" t="s">
        <v>513</v>
      </c>
      <c r="M2" s="547" t="s">
        <v>120</v>
      </c>
      <c r="N2" s="548" t="s">
        <v>134</v>
      </c>
      <c r="O2" s="498"/>
      <c r="P2" s="498"/>
      <c r="Q2" s="498"/>
      <c r="R2" s="498"/>
      <c r="S2" s="498"/>
      <c r="T2" s="498"/>
      <c r="U2" s="498"/>
      <c r="V2" s="499"/>
      <c r="W2" s="549" t="s">
        <v>514</v>
      </c>
      <c r="X2" s="549" t="s">
        <v>166</v>
      </c>
      <c r="Y2" s="549" t="s">
        <v>515</v>
      </c>
      <c r="Z2" s="552" t="s">
        <v>516</v>
      </c>
      <c r="AA2" s="551" t="s">
        <v>517</v>
      </c>
      <c r="AB2" s="551" t="s">
        <v>518</v>
      </c>
      <c r="AC2" s="549" t="s">
        <v>519</v>
      </c>
      <c r="AD2" s="550" t="s">
        <v>520</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x14ac:dyDescent="0.25">
      <c r="A3" s="554"/>
      <c r="B3" s="555"/>
      <c r="C3" s="485"/>
      <c r="D3" s="485"/>
      <c r="E3" s="485"/>
      <c r="F3" s="485"/>
      <c r="G3" s="151" t="s">
        <v>150</v>
      </c>
      <c r="H3" s="151" t="s">
        <v>151</v>
      </c>
      <c r="I3" s="485"/>
      <c r="J3" s="485"/>
      <c r="K3" s="485"/>
      <c r="L3" s="485"/>
      <c r="M3" s="485"/>
      <c r="N3" s="85" t="s">
        <v>155</v>
      </c>
      <c r="O3" s="85" t="s">
        <v>156</v>
      </c>
      <c r="P3" s="85" t="s">
        <v>157</v>
      </c>
      <c r="Q3" s="85" t="s">
        <v>158</v>
      </c>
      <c r="R3" s="85" t="s">
        <v>159</v>
      </c>
      <c r="S3" s="85" t="s">
        <v>160</v>
      </c>
      <c r="T3" s="85" t="s">
        <v>161</v>
      </c>
      <c r="U3" s="85" t="s">
        <v>162</v>
      </c>
      <c r="V3" s="85" t="s">
        <v>163</v>
      </c>
      <c r="W3" s="481"/>
      <c r="X3" s="481"/>
      <c r="Y3" s="481"/>
      <c r="Z3" s="485"/>
      <c r="AA3" s="485"/>
      <c r="AB3" s="485"/>
      <c r="AC3" s="481"/>
      <c r="AD3" s="481"/>
    </row>
    <row r="4" spans="1:65" ht="45.75" customHeight="1" thickTop="1" thickBot="1" x14ac:dyDescent="0.25">
      <c r="A4" s="117">
        <v>2023</v>
      </c>
      <c r="B4">
        <v>1</v>
      </c>
      <c r="C4" s="118">
        <v>1</v>
      </c>
      <c r="D4" s="118" t="s">
        <v>375</v>
      </c>
      <c r="E4" s="118" t="s">
        <v>376</v>
      </c>
      <c r="F4" s="118">
        <v>103.23</v>
      </c>
      <c r="G4" s="118">
        <v>118.77</v>
      </c>
      <c r="H4" s="118"/>
      <c r="I4" s="118">
        <v>108</v>
      </c>
      <c r="J4" s="75">
        <v>100</v>
      </c>
      <c r="K4" s="75"/>
      <c r="L4" s="75"/>
      <c r="M4" s="75">
        <v>1.4999999999999999E-2</v>
      </c>
      <c r="N4" s="69"/>
      <c r="O4" s="69"/>
      <c r="P4" s="69"/>
      <c r="Q4" s="69"/>
      <c r="R4" s="69"/>
      <c r="S4" s="69"/>
      <c r="T4" s="69"/>
      <c r="U4" s="69"/>
      <c r="V4" s="69"/>
      <c r="W4" s="120"/>
      <c r="X4" s="120"/>
      <c r="Y4" s="69"/>
      <c r="Z4" s="120"/>
      <c r="AA4" s="119"/>
      <c r="AB4" s="119"/>
      <c r="AC4" s="121"/>
      <c r="AD4" s="127"/>
    </row>
    <row r="5" spans="1:65" ht="45.75" customHeight="1" thickTop="1" thickBot="1" x14ac:dyDescent="0.25">
      <c r="A5" s="117">
        <v>2023</v>
      </c>
      <c r="B5">
        <v>1</v>
      </c>
      <c r="C5" s="118">
        <v>2</v>
      </c>
      <c r="D5" s="118" t="s">
        <v>379</v>
      </c>
      <c r="E5" s="118" t="s">
        <v>380</v>
      </c>
      <c r="F5" s="118">
        <v>105.09</v>
      </c>
      <c r="G5" s="118">
        <v>120.91</v>
      </c>
      <c r="H5" s="118"/>
      <c r="I5" s="118">
        <v>108</v>
      </c>
      <c r="J5" s="122">
        <v>100</v>
      </c>
      <c r="K5" s="122"/>
      <c r="L5" s="122"/>
      <c r="M5" s="122">
        <v>1.4999999999999999E-2</v>
      </c>
      <c r="N5" s="69"/>
      <c r="O5" s="69"/>
      <c r="P5" s="69"/>
      <c r="Q5" s="69"/>
      <c r="R5" s="69"/>
      <c r="S5" s="69"/>
      <c r="T5" s="69"/>
      <c r="U5" s="69"/>
      <c r="V5" s="69"/>
      <c r="W5" s="120"/>
      <c r="X5" s="120"/>
      <c r="Y5" s="69"/>
      <c r="Z5" s="120"/>
      <c r="AA5" s="119"/>
      <c r="AB5" s="119"/>
      <c r="AC5" s="121"/>
      <c r="AD5" s="127"/>
    </row>
    <row r="6" spans="1:65" ht="45.75" customHeight="1" thickTop="1" thickBot="1" x14ac:dyDescent="0.25">
      <c r="A6" s="117">
        <v>2023</v>
      </c>
      <c r="B6">
        <v>1</v>
      </c>
      <c r="C6" s="118">
        <v>11</v>
      </c>
      <c r="D6" s="118" t="s">
        <v>268</v>
      </c>
      <c r="E6" s="118" t="s">
        <v>269</v>
      </c>
      <c r="F6" s="118">
        <v>197.16</v>
      </c>
      <c r="G6" s="118">
        <v>226.84</v>
      </c>
      <c r="H6" s="118"/>
      <c r="I6" s="118">
        <v>48</v>
      </c>
      <c r="J6" s="122">
        <v>195</v>
      </c>
      <c r="K6" s="122"/>
      <c r="L6" s="122"/>
      <c r="M6" s="122">
        <v>0.02</v>
      </c>
      <c r="N6" s="69"/>
      <c r="O6" s="69"/>
      <c r="P6" s="69"/>
      <c r="Q6" s="69"/>
      <c r="R6" s="69"/>
      <c r="S6" s="69"/>
      <c r="T6" s="69"/>
      <c r="U6" s="69"/>
      <c r="V6" s="69"/>
      <c r="W6" s="120"/>
      <c r="X6" s="120"/>
      <c r="Y6" s="69"/>
      <c r="Z6" s="120"/>
      <c r="AA6" s="119"/>
      <c r="AB6" s="119"/>
      <c r="AC6" s="121"/>
      <c r="AD6" s="127"/>
    </row>
    <row r="7" spans="1:65" ht="45.75" customHeight="1" thickTop="1" thickBot="1" x14ac:dyDescent="0.25">
      <c r="A7" s="117">
        <v>2023</v>
      </c>
      <c r="B7">
        <v>1</v>
      </c>
      <c r="C7" s="118">
        <v>12</v>
      </c>
      <c r="D7" s="118" t="s">
        <v>273</v>
      </c>
      <c r="E7" s="118" t="s">
        <v>274</v>
      </c>
      <c r="F7" s="118">
        <v>197.16</v>
      </c>
      <c r="G7" s="118">
        <v>226.84</v>
      </c>
      <c r="H7" s="118"/>
      <c r="I7" s="118">
        <v>48</v>
      </c>
      <c r="J7" s="122">
        <v>195</v>
      </c>
      <c r="K7" s="122"/>
      <c r="L7" s="122"/>
      <c r="M7" s="122">
        <v>0.02</v>
      </c>
      <c r="N7" s="69"/>
      <c r="O7" s="69"/>
      <c r="P7" s="69"/>
      <c r="Q7" s="69"/>
      <c r="R7" s="69"/>
      <c r="S7" s="69"/>
      <c r="T7" s="69"/>
      <c r="U7" s="69"/>
      <c r="V7" s="69"/>
      <c r="W7" s="120"/>
      <c r="X7" s="120"/>
      <c r="Y7" s="69"/>
      <c r="Z7" s="120"/>
      <c r="AA7" s="119"/>
      <c r="AB7" s="119"/>
      <c r="AC7" s="121"/>
      <c r="AD7" s="127"/>
    </row>
    <row r="8" spans="1:65" ht="45.75" customHeight="1" thickTop="1" thickBot="1" x14ac:dyDescent="0.25">
      <c r="A8" s="117">
        <v>2023</v>
      </c>
      <c r="B8">
        <v>1</v>
      </c>
      <c r="C8" s="118">
        <v>49</v>
      </c>
      <c r="D8" s="118" t="s">
        <v>244</v>
      </c>
      <c r="E8" s="118" t="s">
        <v>245</v>
      </c>
      <c r="F8" s="118">
        <v>95.5</v>
      </c>
      <c r="G8" s="118">
        <v>104.5</v>
      </c>
      <c r="H8" s="118"/>
      <c r="I8" s="118">
        <v>101</v>
      </c>
      <c r="J8" s="122">
        <v>107</v>
      </c>
      <c r="K8" s="122"/>
      <c r="L8" s="122"/>
      <c r="M8" s="122">
        <v>1.4999999999999999E-2</v>
      </c>
      <c r="N8" s="69"/>
      <c r="O8" s="69"/>
      <c r="P8" s="69"/>
      <c r="Q8" s="69"/>
      <c r="R8" s="69"/>
      <c r="S8" s="69"/>
      <c r="T8" s="69"/>
      <c r="U8" s="69"/>
      <c r="V8" s="69"/>
      <c r="W8" s="120"/>
      <c r="X8" s="120"/>
      <c r="Y8" s="69"/>
      <c r="Z8" s="120"/>
      <c r="AA8" s="119"/>
      <c r="AB8" s="119"/>
      <c r="AC8" s="121"/>
      <c r="AD8" s="127"/>
    </row>
    <row r="9" spans="1:65" ht="45.75" customHeight="1" thickTop="1" thickBot="1" x14ac:dyDescent="0.25">
      <c r="A9" s="117">
        <v>2023</v>
      </c>
      <c r="B9">
        <v>1</v>
      </c>
      <c r="C9" s="118">
        <v>50</v>
      </c>
      <c r="D9" s="118" t="s">
        <v>248</v>
      </c>
      <c r="E9" s="118" t="s">
        <v>249</v>
      </c>
      <c r="F9" s="118">
        <v>51.57</v>
      </c>
      <c r="G9" s="118">
        <v>56.43</v>
      </c>
      <c r="H9" s="118"/>
      <c r="I9" s="118">
        <v>101</v>
      </c>
      <c r="J9" s="122">
        <v>107</v>
      </c>
      <c r="K9" s="122"/>
      <c r="L9" s="122"/>
      <c r="M9" s="122">
        <v>1.4999999999999999E-2</v>
      </c>
      <c r="N9" s="69"/>
      <c r="O9" s="69"/>
      <c r="P9" s="69"/>
      <c r="Q9" s="69"/>
      <c r="R9" s="69"/>
      <c r="S9" s="69"/>
      <c r="T9" s="69"/>
      <c r="U9" s="69"/>
      <c r="V9" s="69"/>
      <c r="W9" s="120"/>
      <c r="X9" s="120"/>
      <c r="Y9" s="69"/>
      <c r="Z9" s="120"/>
      <c r="AA9" s="119"/>
      <c r="AB9" s="119"/>
      <c r="AC9" s="121"/>
      <c r="AD9" s="127"/>
    </row>
    <row r="10" spans="1:65" ht="45.75" customHeight="1" thickTop="1" thickBot="1" x14ac:dyDescent="0.25">
      <c r="A10" s="117">
        <v>2023</v>
      </c>
      <c r="B10">
        <v>1</v>
      </c>
      <c r="C10" s="118">
        <v>81</v>
      </c>
      <c r="D10" s="118" t="s">
        <v>199</v>
      </c>
      <c r="E10" s="118" t="s">
        <v>200</v>
      </c>
      <c r="F10" s="118">
        <v>360.84</v>
      </c>
      <c r="G10" s="118">
        <v>415.16</v>
      </c>
      <c r="H10" s="118"/>
      <c r="I10" s="118">
        <v>60</v>
      </c>
      <c r="J10" s="122">
        <v>120</v>
      </c>
      <c r="K10" s="122"/>
      <c r="L10" s="122"/>
      <c r="M10" s="122">
        <v>1.4999999999999999E-2</v>
      </c>
      <c r="N10" s="69"/>
      <c r="O10" s="69"/>
      <c r="P10" s="69"/>
      <c r="Q10" s="69"/>
      <c r="R10" s="69"/>
      <c r="S10" s="69"/>
      <c r="T10" s="69"/>
      <c r="U10" s="69"/>
      <c r="V10" s="69"/>
      <c r="W10" s="120"/>
      <c r="X10" s="120"/>
      <c r="Y10" s="69"/>
      <c r="Z10" s="120"/>
      <c r="AA10" s="119"/>
      <c r="AB10" s="119"/>
      <c r="AC10" s="121"/>
      <c r="AD10" s="127"/>
    </row>
    <row r="11" spans="1:65" ht="45.75" customHeight="1" thickTop="1" thickBot="1" x14ac:dyDescent="0.25">
      <c r="A11" s="117">
        <v>2023</v>
      </c>
      <c r="B11">
        <v>1</v>
      </c>
      <c r="C11" s="118">
        <v>83</v>
      </c>
      <c r="D11" s="118" t="s">
        <v>205</v>
      </c>
      <c r="E11" s="118" t="s">
        <v>206</v>
      </c>
      <c r="F11" s="118">
        <v>20.46</v>
      </c>
      <c r="G11" s="118">
        <v>23.54</v>
      </c>
      <c r="H11" s="118"/>
      <c r="I11" s="118">
        <v>60</v>
      </c>
      <c r="J11" s="122">
        <v>120</v>
      </c>
      <c r="K11" s="122"/>
      <c r="L11" s="122"/>
      <c r="M11" s="122">
        <v>1.4999999999999999E-2</v>
      </c>
      <c r="N11" s="69"/>
      <c r="O11" s="69"/>
      <c r="P11" s="69"/>
      <c r="Q11" s="69"/>
      <c r="R11" s="69"/>
      <c r="S11" s="69"/>
      <c r="T11" s="69"/>
      <c r="U11" s="69"/>
      <c r="V11" s="69"/>
      <c r="W11" s="120"/>
      <c r="X11" s="120"/>
      <c r="Y11" s="69"/>
      <c r="Z11" s="120"/>
      <c r="AA11" s="119"/>
      <c r="AB11" s="119"/>
      <c r="AC11" s="121"/>
      <c r="AD11" s="127"/>
    </row>
    <row r="12" spans="1:65" ht="45.75" customHeight="1" thickTop="1" thickBot="1" x14ac:dyDescent="0.25">
      <c r="A12" s="117">
        <v>2023</v>
      </c>
      <c r="B12">
        <v>1</v>
      </c>
      <c r="C12" s="118">
        <v>122</v>
      </c>
      <c r="D12" s="118" t="s">
        <v>215</v>
      </c>
      <c r="E12" s="118" t="s">
        <v>216</v>
      </c>
      <c r="F12" s="118">
        <v>267.39999999999998</v>
      </c>
      <c r="G12" s="118">
        <v>292.60000000000002</v>
      </c>
      <c r="H12" s="118"/>
      <c r="I12" s="118">
        <v>64</v>
      </c>
      <c r="J12" s="122">
        <v>113</v>
      </c>
      <c r="K12" s="122"/>
      <c r="L12" s="122"/>
      <c r="M12" s="122">
        <v>1.4999999999999999E-2</v>
      </c>
      <c r="N12" s="69"/>
      <c r="O12" s="69"/>
      <c r="P12" s="69"/>
      <c r="Q12" s="69"/>
      <c r="R12" s="69"/>
      <c r="S12" s="69"/>
      <c r="T12" s="69"/>
      <c r="U12" s="69"/>
      <c r="V12" s="69"/>
      <c r="W12" s="120"/>
      <c r="X12" s="120"/>
      <c r="Y12" s="69"/>
      <c r="Z12" s="120"/>
      <c r="AA12" s="119"/>
      <c r="AB12" s="119"/>
      <c r="AC12" s="121"/>
      <c r="AD12" s="127"/>
    </row>
    <row r="13" spans="1:65" ht="45.75" customHeight="1" thickTop="1" thickBot="1" x14ac:dyDescent="0.25">
      <c r="A13" s="117">
        <v>2023</v>
      </c>
      <c r="B13">
        <v>1</v>
      </c>
      <c r="C13" s="118">
        <v>122</v>
      </c>
      <c r="D13" s="118" t="s">
        <v>215</v>
      </c>
      <c r="E13" s="118" t="s">
        <v>216</v>
      </c>
      <c r="F13" s="118">
        <v>267.39999999999998</v>
      </c>
      <c r="G13" s="118">
        <v>292.60000000000002</v>
      </c>
      <c r="H13" s="118"/>
      <c r="I13" s="118">
        <v>64</v>
      </c>
      <c r="J13" s="122">
        <v>113</v>
      </c>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x14ac:dyDescent="0.25">
      <c r="A14" s="117">
        <v>2023</v>
      </c>
      <c r="B14">
        <v>1</v>
      </c>
      <c r="C14" s="118">
        <v>130</v>
      </c>
      <c r="D14" s="118" t="s">
        <v>258</v>
      </c>
      <c r="E14" s="118" t="s">
        <v>259</v>
      </c>
      <c r="F14" s="118">
        <v>11.16</v>
      </c>
      <c r="G14" s="118">
        <v>12.84</v>
      </c>
      <c r="H14" s="118"/>
      <c r="I14" s="118">
        <v>336</v>
      </c>
      <c r="J14" s="122">
        <v>96</v>
      </c>
      <c r="K14" s="122"/>
      <c r="L14" s="122"/>
      <c r="M14" s="122">
        <v>0.02</v>
      </c>
      <c r="N14" s="69"/>
      <c r="O14" s="69"/>
      <c r="P14" s="69"/>
      <c r="Q14" s="69"/>
      <c r="R14" s="69"/>
      <c r="S14" s="69"/>
      <c r="T14" s="69"/>
      <c r="U14" s="69"/>
      <c r="V14" s="69"/>
      <c r="W14" s="120"/>
      <c r="X14" s="120"/>
      <c r="Y14" s="69"/>
      <c r="Z14" s="120"/>
      <c r="AA14" s="119"/>
      <c r="AB14" s="119"/>
      <c r="AC14" s="121"/>
      <c r="AD14" s="127"/>
    </row>
    <row r="15" spans="1:65" ht="45.75" customHeight="1" thickTop="1" thickBot="1" x14ac:dyDescent="0.25">
      <c r="A15" s="117">
        <v>2023</v>
      </c>
      <c r="B15">
        <v>1</v>
      </c>
      <c r="C15" s="118">
        <v>131</v>
      </c>
      <c r="D15" s="118" t="s">
        <v>382</v>
      </c>
      <c r="E15" s="118" t="s">
        <v>383</v>
      </c>
      <c r="F15" s="118">
        <v>9.3000000000000007</v>
      </c>
      <c r="G15" s="118">
        <v>10.7</v>
      </c>
      <c r="H15" s="118"/>
      <c r="I15" s="118">
        <v>910</v>
      </c>
      <c r="J15" s="122">
        <v>99</v>
      </c>
      <c r="K15" s="122"/>
      <c r="L15" s="122"/>
      <c r="M15" s="122">
        <v>0.02</v>
      </c>
      <c r="N15" s="69"/>
      <c r="O15" s="69"/>
      <c r="P15" s="69"/>
      <c r="Q15" s="69"/>
      <c r="R15" s="69"/>
      <c r="S15" s="69"/>
      <c r="T15" s="69"/>
      <c r="U15" s="69"/>
      <c r="V15" s="69"/>
      <c r="W15" s="120"/>
      <c r="X15" s="120"/>
      <c r="Y15" s="69"/>
      <c r="Z15" s="120"/>
      <c r="AA15" s="119"/>
      <c r="AB15" s="119"/>
      <c r="AC15" s="121"/>
      <c r="AD15" s="127"/>
    </row>
    <row r="16" spans="1:65" ht="45.75" customHeight="1" thickTop="1" thickBot="1" x14ac:dyDescent="0.25">
      <c r="A16" s="117">
        <v>2023</v>
      </c>
      <c r="B16">
        <v>1</v>
      </c>
      <c r="C16" s="118">
        <v>134</v>
      </c>
      <c r="D16" s="118" t="s">
        <v>411</v>
      </c>
      <c r="E16" s="118" t="s">
        <v>412</v>
      </c>
      <c r="F16" s="118">
        <v>9.3000000000000007</v>
      </c>
      <c r="G16" s="118">
        <v>10.7</v>
      </c>
      <c r="H16" s="118"/>
      <c r="I16" s="118">
        <v>429</v>
      </c>
      <c r="J16" s="122">
        <v>101</v>
      </c>
      <c r="K16" s="122"/>
      <c r="L16" s="122"/>
      <c r="M16" s="122">
        <v>0.02</v>
      </c>
      <c r="N16" s="69"/>
      <c r="O16" s="69"/>
      <c r="P16" s="69"/>
      <c r="Q16" s="69"/>
      <c r="R16" s="69"/>
      <c r="S16" s="69"/>
      <c r="T16" s="69"/>
      <c r="U16" s="69"/>
      <c r="V16" s="69"/>
      <c r="W16" s="120"/>
      <c r="X16" s="120"/>
      <c r="Y16" s="69"/>
      <c r="Z16" s="120"/>
      <c r="AA16" s="119"/>
      <c r="AB16" s="119"/>
      <c r="AC16" s="121"/>
      <c r="AD16" s="127"/>
    </row>
    <row r="17" spans="1:30" ht="45.75" customHeight="1" thickTop="1" thickBot="1" x14ac:dyDescent="0.25">
      <c r="A17" s="117">
        <v>2023</v>
      </c>
      <c r="B17">
        <v>1</v>
      </c>
      <c r="C17" s="118">
        <v>135</v>
      </c>
      <c r="D17" s="118" t="s">
        <v>433</v>
      </c>
      <c r="E17" s="118" t="s">
        <v>434</v>
      </c>
      <c r="F17" s="118">
        <v>9.8812499999999996</v>
      </c>
      <c r="G17" s="118">
        <v>11.36875</v>
      </c>
      <c r="H17" s="118"/>
      <c r="I17" s="118">
        <v>345</v>
      </c>
      <c r="J17" s="122">
        <v>125</v>
      </c>
      <c r="K17" s="122"/>
      <c r="L17" s="122"/>
      <c r="M17" s="122">
        <v>0.02</v>
      </c>
      <c r="N17" s="69"/>
      <c r="O17" s="69"/>
      <c r="P17" s="69"/>
      <c r="Q17" s="69"/>
      <c r="R17" s="69"/>
      <c r="S17" s="69"/>
      <c r="T17" s="69"/>
      <c r="U17" s="69"/>
      <c r="V17" s="69"/>
      <c r="W17" s="120"/>
      <c r="X17" s="120"/>
      <c r="Y17" s="69"/>
      <c r="Z17" s="120"/>
      <c r="AA17" s="119"/>
      <c r="AB17" s="119"/>
      <c r="AC17" s="121"/>
      <c r="AD17" s="127"/>
    </row>
    <row r="18" spans="1:30" ht="45.75" customHeight="1" thickTop="1" thickBot="1" x14ac:dyDescent="0.25">
      <c r="A18" s="117">
        <v>2023</v>
      </c>
      <c r="B18">
        <v>1</v>
      </c>
      <c r="C18" s="118">
        <v>140</v>
      </c>
      <c r="D18" s="118" t="s">
        <v>208</v>
      </c>
      <c r="E18" s="118" t="s">
        <v>209</v>
      </c>
      <c r="F18" s="118">
        <v>451.05</v>
      </c>
      <c r="G18" s="118">
        <v>518.95000000000005</v>
      </c>
      <c r="H18" s="118"/>
      <c r="I18" s="118">
        <v>60</v>
      </c>
      <c r="J18" s="122">
        <v>120</v>
      </c>
      <c r="K18" s="122"/>
      <c r="L18" s="122"/>
      <c r="M18" s="122">
        <v>1.4999999999999999E-2</v>
      </c>
      <c r="N18" s="69"/>
      <c r="O18" s="69"/>
      <c r="P18" s="69"/>
      <c r="Q18" s="69"/>
      <c r="R18" s="69"/>
      <c r="S18" s="69"/>
      <c r="T18" s="69"/>
      <c r="U18" s="69"/>
      <c r="V18" s="69"/>
      <c r="W18" s="120"/>
      <c r="X18" s="120"/>
      <c r="Y18" s="69"/>
      <c r="Z18" s="120"/>
      <c r="AA18" s="119"/>
      <c r="AB18" s="119"/>
      <c r="AC18" s="121"/>
      <c r="AD18" s="127"/>
    </row>
    <row r="19" spans="1:30" ht="45.75" customHeight="1" thickTop="1" thickBot="1" x14ac:dyDescent="0.25">
      <c r="A19" s="117">
        <v>2023</v>
      </c>
      <c r="B19">
        <v>1</v>
      </c>
      <c r="C19" s="118">
        <v>160</v>
      </c>
      <c r="D19" s="118" t="s">
        <v>371</v>
      </c>
      <c r="E19" s="118" t="s">
        <v>372</v>
      </c>
      <c r="F19" s="118">
        <v>186</v>
      </c>
      <c r="G19" s="118">
        <v>214</v>
      </c>
      <c r="H19" s="118"/>
      <c r="I19" s="118">
        <v>76</v>
      </c>
      <c r="J19" s="122">
        <v>95</v>
      </c>
      <c r="K19" s="122"/>
      <c r="L19" s="122"/>
      <c r="M19" s="122">
        <v>1.4999999999999999E-2</v>
      </c>
      <c r="N19" s="69"/>
      <c r="O19" s="69"/>
      <c r="P19" s="69"/>
      <c r="Q19" s="69"/>
      <c r="R19" s="69"/>
      <c r="S19" s="69"/>
      <c r="T19" s="69"/>
      <c r="U19" s="69"/>
      <c r="V19" s="69"/>
      <c r="W19" s="120"/>
      <c r="X19" s="120"/>
      <c r="Y19" s="69"/>
      <c r="Z19" s="120"/>
      <c r="AA19" s="119"/>
      <c r="AB19" s="119"/>
      <c r="AC19" s="121"/>
      <c r="AD19" s="127"/>
    </row>
    <row r="20" spans="1:30" ht="45.75" customHeight="1" thickTop="1" thickBot="1" x14ac:dyDescent="0.25">
      <c r="A20" s="117">
        <v>2023</v>
      </c>
      <c r="B20">
        <v>1</v>
      </c>
      <c r="C20" s="118">
        <v>167</v>
      </c>
      <c r="D20" s="118" t="s">
        <v>233</v>
      </c>
      <c r="E20" s="118" t="s">
        <v>234</v>
      </c>
      <c r="F20" s="118">
        <v>825.84</v>
      </c>
      <c r="G20" s="118">
        <v>950.16</v>
      </c>
      <c r="H20" s="118"/>
      <c r="I20" s="118">
        <v>55</v>
      </c>
      <c r="J20" s="122">
        <v>131</v>
      </c>
      <c r="K20" s="122"/>
      <c r="L20" s="122"/>
      <c r="M20" s="122">
        <v>1.4999999999999999E-2</v>
      </c>
      <c r="N20" s="69"/>
      <c r="O20" s="69"/>
      <c r="P20" s="69"/>
      <c r="Q20" s="69"/>
      <c r="R20" s="69"/>
      <c r="S20" s="69"/>
      <c r="T20" s="69"/>
      <c r="U20" s="69"/>
      <c r="V20" s="69"/>
      <c r="W20" s="120"/>
      <c r="X20" s="120"/>
      <c r="Y20" s="69"/>
      <c r="Z20" s="120"/>
      <c r="AA20" s="119"/>
      <c r="AB20" s="119"/>
      <c r="AC20" s="121"/>
      <c r="AD20" s="127"/>
    </row>
    <row r="21" spans="1:30" ht="45.75" customHeight="1" thickTop="1" thickBot="1" x14ac:dyDescent="0.25">
      <c r="A21" s="117">
        <v>2023</v>
      </c>
      <c r="B21">
        <v>1</v>
      </c>
      <c r="C21" s="118">
        <v>167</v>
      </c>
      <c r="D21" s="118" t="s">
        <v>233</v>
      </c>
      <c r="E21" s="118" t="s">
        <v>234</v>
      </c>
      <c r="F21" s="118">
        <v>825.84</v>
      </c>
      <c r="G21" s="118">
        <v>950.16</v>
      </c>
      <c r="H21" s="118"/>
      <c r="I21" s="118">
        <v>55</v>
      </c>
      <c r="J21" s="122">
        <v>131</v>
      </c>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x14ac:dyDescent="0.25">
      <c r="A22" s="117">
        <v>2023</v>
      </c>
      <c r="B22">
        <v>1</v>
      </c>
      <c r="C22" s="118">
        <v>168</v>
      </c>
      <c r="D22" s="118" t="s">
        <v>229</v>
      </c>
      <c r="E22" s="118" t="s">
        <v>230</v>
      </c>
      <c r="F22" s="118">
        <v>575.66999999999996</v>
      </c>
      <c r="G22" s="118">
        <v>662.33</v>
      </c>
      <c r="H22" s="118"/>
      <c r="I22" s="118">
        <v>90</v>
      </c>
      <c r="J22" s="122">
        <v>116</v>
      </c>
      <c r="K22" s="122"/>
      <c r="L22" s="122"/>
      <c r="M22" s="122">
        <v>1.4999999999999999E-2</v>
      </c>
      <c r="N22" s="69"/>
      <c r="O22" s="69"/>
      <c r="P22" s="69"/>
      <c r="Q22" s="69"/>
      <c r="R22" s="69"/>
      <c r="S22" s="69"/>
      <c r="T22" s="69"/>
      <c r="U22" s="69"/>
      <c r="V22" s="69"/>
      <c r="W22" s="120"/>
      <c r="X22" s="120"/>
      <c r="Y22" s="69"/>
      <c r="Z22" s="120"/>
      <c r="AA22" s="119"/>
      <c r="AB22" s="119"/>
      <c r="AC22" s="121"/>
      <c r="AD22" s="127"/>
    </row>
    <row r="23" spans="1:30" ht="45.75" customHeight="1" thickTop="1" thickBot="1" x14ac:dyDescent="0.25">
      <c r="A23" s="117">
        <v>2023</v>
      </c>
      <c r="B23">
        <v>1</v>
      </c>
      <c r="C23" s="118">
        <v>178</v>
      </c>
      <c r="D23" s="118" t="s">
        <v>212</v>
      </c>
      <c r="E23" s="118" t="s">
        <v>213</v>
      </c>
      <c r="F23" s="118">
        <v>46.5</v>
      </c>
      <c r="G23" s="118">
        <v>53.5</v>
      </c>
      <c r="H23" s="118"/>
      <c r="I23" s="118">
        <v>60</v>
      </c>
      <c r="J23" s="122">
        <v>120</v>
      </c>
      <c r="K23" s="122"/>
      <c r="L23" s="122"/>
      <c r="M23" s="122">
        <v>1.4999999999999999E-2</v>
      </c>
      <c r="N23" s="69"/>
      <c r="O23" s="69"/>
      <c r="P23" s="69"/>
      <c r="Q23" s="69"/>
      <c r="R23" s="69"/>
      <c r="S23" s="69"/>
      <c r="T23" s="69"/>
      <c r="U23" s="69"/>
      <c r="V23" s="69"/>
      <c r="W23" s="120"/>
      <c r="X23" s="120"/>
      <c r="Y23" s="69"/>
      <c r="Z23" s="120"/>
      <c r="AA23" s="119"/>
      <c r="AB23" s="119"/>
      <c r="AC23" s="121"/>
      <c r="AD23" s="127"/>
    </row>
    <row r="24" spans="1:30" ht="45.75" customHeight="1" thickTop="1" thickBot="1" x14ac:dyDescent="0.25">
      <c r="A24" s="117">
        <v>2023</v>
      </c>
      <c r="B24">
        <v>1</v>
      </c>
      <c r="C24" s="118">
        <v>271</v>
      </c>
      <c r="D24" s="118" t="s">
        <v>329</v>
      </c>
      <c r="E24" s="118" t="s">
        <v>330</v>
      </c>
      <c r="F24" s="118">
        <v>149.72999999999999</v>
      </c>
      <c r="G24" s="118">
        <v>172.27</v>
      </c>
      <c r="H24" s="118"/>
      <c r="I24" s="118">
        <v>151</v>
      </c>
      <c r="J24" s="122">
        <v>95</v>
      </c>
      <c r="K24" s="122"/>
      <c r="L24" s="122"/>
      <c r="M24" s="122">
        <v>1.4999999999999999E-2</v>
      </c>
      <c r="N24" s="69"/>
      <c r="O24" s="69"/>
      <c r="P24" s="69"/>
      <c r="Q24" s="69"/>
      <c r="R24" s="69"/>
      <c r="S24" s="69"/>
      <c r="T24" s="69"/>
      <c r="U24" s="69"/>
      <c r="V24" s="69"/>
      <c r="W24" s="120"/>
      <c r="X24" s="120"/>
      <c r="Y24" s="69"/>
      <c r="Z24" s="120"/>
      <c r="AA24" s="119"/>
      <c r="AB24" s="119"/>
      <c r="AC24" s="121"/>
      <c r="AD24" s="127"/>
    </row>
    <row r="25" spans="1:30" ht="45.75" customHeight="1" thickTop="1" thickBot="1" x14ac:dyDescent="0.25">
      <c r="A25" s="117">
        <v>2023</v>
      </c>
      <c r="B25">
        <v>1</v>
      </c>
      <c r="C25" s="118">
        <v>271</v>
      </c>
      <c r="D25" s="118" t="s">
        <v>329</v>
      </c>
      <c r="E25" s="118" t="s">
        <v>330</v>
      </c>
      <c r="F25" s="118">
        <v>149.72999999999999</v>
      </c>
      <c r="G25" s="118">
        <v>172.27</v>
      </c>
      <c r="H25" s="118"/>
      <c r="I25" s="118">
        <v>151</v>
      </c>
      <c r="J25" s="122">
        <v>95</v>
      </c>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x14ac:dyDescent="0.25">
      <c r="A26" s="117">
        <v>2023</v>
      </c>
      <c r="B26">
        <v>1</v>
      </c>
      <c r="C26" s="118">
        <v>273</v>
      </c>
      <c r="D26" s="118" t="s">
        <v>231</v>
      </c>
      <c r="E26" s="118" t="s">
        <v>232</v>
      </c>
      <c r="F26" s="118">
        <v>524.52</v>
      </c>
      <c r="G26" s="118">
        <v>603.48</v>
      </c>
      <c r="H26" s="118"/>
      <c r="I26" s="118">
        <v>93</v>
      </c>
      <c r="J26" s="122">
        <v>116</v>
      </c>
      <c r="K26" s="122"/>
      <c r="L26" s="122"/>
      <c r="M26" s="122">
        <v>1.4999999999999999E-2</v>
      </c>
      <c r="N26" s="69"/>
      <c r="O26" s="69"/>
      <c r="P26" s="69"/>
      <c r="Q26" s="69"/>
      <c r="R26" s="69"/>
      <c r="S26" s="69"/>
      <c r="T26" s="69"/>
      <c r="U26" s="69"/>
      <c r="V26" s="69"/>
      <c r="W26" s="120"/>
      <c r="X26" s="120"/>
      <c r="Y26" s="69"/>
      <c r="Z26" s="120"/>
      <c r="AA26" s="119"/>
      <c r="AB26" s="119"/>
      <c r="AC26" s="121"/>
      <c r="AD26" s="127"/>
    </row>
    <row r="27" spans="1:30" ht="45.75" customHeight="1" thickTop="1" thickBot="1" x14ac:dyDescent="0.25">
      <c r="A27" s="117">
        <v>2023</v>
      </c>
      <c r="B27">
        <v>1</v>
      </c>
      <c r="C27" s="118">
        <v>273</v>
      </c>
      <c r="D27" s="118" t="s">
        <v>231</v>
      </c>
      <c r="E27" s="118" t="s">
        <v>232</v>
      </c>
      <c r="F27" s="118">
        <v>524.52</v>
      </c>
      <c r="G27" s="118">
        <v>603.48</v>
      </c>
      <c r="H27" s="118"/>
      <c r="I27" s="118">
        <v>93</v>
      </c>
      <c r="J27" s="122">
        <v>116</v>
      </c>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x14ac:dyDescent="0.25">
      <c r="A28" s="117">
        <v>2023</v>
      </c>
      <c r="B28">
        <v>1</v>
      </c>
      <c r="C28" s="118">
        <v>280</v>
      </c>
      <c r="D28" s="118" t="s">
        <v>331</v>
      </c>
      <c r="E28" s="118" t="s">
        <v>332</v>
      </c>
      <c r="F28" s="118">
        <v>300.39</v>
      </c>
      <c r="G28" s="118">
        <v>345.61</v>
      </c>
      <c r="H28" s="118"/>
      <c r="I28" s="118">
        <v>105</v>
      </c>
      <c r="J28" s="122">
        <v>103</v>
      </c>
      <c r="K28" s="122"/>
      <c r="L28" s="122"/>
      <c r="M28" s="122">
        <v>1.4999999999999999E-2</v>
      </c>
      <c r="N28" s="69"/>
      <c r="O28" s="69"/>
      <c r="P28" s="69"/>
      <c r="Q28" s="69"/>
      <c r="R28" s="69"/>
      <c r="S28" s="69"/>
      <c r="T28" s="69"/>
      <c r="U28" s="69"/>
      <c r="V28" s="69"/>
      <c r="W28" s="120"/>
      <c r="X28" s="120"/>
      <c r="Y28" s="69"/>
      <c r="Z28" s="120"/>
      <c r="AA28" s="119"/>
      <c r="AB28" s="119"/>
      <c r="AC28" s="121"/>
      <c r="AD28" s="127"/>
    </row>
    <row r="29" spans="1:30" ht="45.75" customHeight="1" thickTop="1" thickBot="1" x14ac:dyDescent="0.25">
      <c r="A29" s="117">
        <v>2023</v>
      </c>
      <c r="B29">
        <v>1</v>
      </c>
      <c r="C29" s="118">
        <v>280</v>
      </c>
      <c r="D29" s="118" t="s">
        <v>331</v>
      </c>
      <c r="E29" s="118" t="s">
        <v>332</v>
      </c>
      <c r="F29" s="118">
        <v>300.39</v>
      </c>
      <c r="G29" s="118">
        <v>345.61</v>
      </c>
      <c r="H29" s="118"/>
      <c r="I29" s="118">
        <v>105</v>
      </c>
      <c r="J29" s="122">
        <v>103</v>
      </c>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x14ac:dyDescent="0.25">
      <c r="A30" s="117">
        <v>2023</v>
      </c>
      <c r="B30">
        <v>1</v>
      </c>
      <c r="C30" s="118">
        <v>281</v>
      </c>
      <c r="D30" s="118" t="s">
        <v>221</v>
      </c>
      <c r="E30" s="118" t="s">
        <v>222</v>
      </c>
      <c r="F30" s="118">
        <v>265.05</v>
      </c>
      <c r="G30" s="118">
        <v>304.95</v>
      </c>
      <c r="H30" s="118"/>
      <c r="I30" s="118">
        <v>120</v>
      </c>
      <c r="J30" s="122">
        <v>120</v>
      </c>
      <c r="K30" s="122"/>
      <c r="L30" s="122"/>
      <c r="M30" s="122">
        <v>1.4999999999999999E-2</v>
      </c>
      <c r="N30" s="69"/>
      <c r="O30" s="69"/>
      <c r="P30" s="69"/>
      <c r="Q30" s="69"/>
      <c r="R30" s="69"/>
      <c r="S30" s="69"/>
      <c r="T30" s="69"/>
      <c r="U30" s="69"/>
      <c r="V30" s="69"/>
      <c r="W30" s="120"/>
      <c r="X30" s="120"/>
      <c r="Y30" s="69"/>
      <c r="Z30" s="120"/>
      <c r="AA30" s="119"/>
      <c r="AB30" s="119"/>
      <c r="AC30" s="121"/>
      <c r="AD30" s="127"/>
    </row>
    <row r="31" spans="1:30" ht="45.75" customHeight="1" thickTop="1" thickBot="1" x14ac:dyDescent="0.25">
      <c r="A31" s="117">
        <v>2023</v>
      </c>
      <c r="B31">
        <v>1</v>
      </c>
      <c r="C31" s="118">
        <v>281</v>
      </c>
      <c r="D31" s="118" t="s">
        <v>221</v>
      </c>
      <c r="E31" s="118" t="s">
        <v>222</v>
      </c>
      <c r="F31" s="118">
        <v>265.05</v>
      </c>
      <c r="G31" s="118">
        <v>304.95</v>
      </c>
      <c r="H31" s="118"/>
      <c r="I31" s="118">
        <v>120</v>
      </c>
      <c r="J31" s="122">
        <v>120</v>
      </c>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x14ac:dyDescent="0.25">
      <c r="A32" s="117">
        <v>2023</v>
      </c>
      <c r="B32">
        <v>1</v>
      </c>
      <c r="C32" s="118">
        <v>299</v>
      </c>
      <c r="D32" s="118" t="s">
        <v>385</v>
      </c>
      <c r="E32" s="118" t="s">
        <v>386</v>
      </c>
      <c r="F32" s="118">
        <v>106.95</v>
      </c>
      <c r="G32" s="118">
        <v>123.05</v>
      </c>
      <c r="H32" s="118"/>
      <c r="I32" s="118">
        <v>86</v>
      </c>
      <c r="J32" s="122">
        <v>126</v>
      </c>
      <c r="K32" s="122"/>
      <c r="L32" s="122"/>
      <c r="M32" s="122">
        <v>0.02</v>
      </c>
      <c r="N32" s="69"/>
      <c r="O32" s="69"/>
      <c r="P32" s="69"/>
      <c r="Q32" s="69"/>
      <c r="R32" s="69"/>
      <c r="S32" s="69"/>
      <c r="T32" s="69"/>
      <c r="U32" s="69"/>
      <c r="V32" s="69"/>
      <c r="W32" s="120"/>
      <c r="X32" s="120"/>
      <c r="Y32" s="69"/>
      <c r="Z32" s="120"/>
      <c r="AA32" s="119"/>
      <c r="AB32" s="119"/>
      <c r="AC32" s="121"/>
      <c r="AD32" s="127"/>
    </row>
    <row r="33" spans="1:30" ht="45.75" customHeight="1" thickTop="1" thickBot="1" x14ac:dyDescent="0.25">
      <c r="A33" s="117">
        <v>2023</v>
      </c>
      <c r="B33">
        <v>1</v>
      </c>
      <c r="C33" s="118">
        <v>306</v>
      </c>
      <c r="D33" s="118" t="s">
        <v>261</v>
      </c>
      <c r="E33" s="118" t="s">
        <v>262</v>
      </c>
      <c r="F33" s="118">
        <v>182.28</v>
      </c>
      <c r="G33" s="118">
        <v>209.72</v>
      </c>
      <c r="H33" s="118"/>
      <c r="I33" s="118">
        <v>23</v>
      </c>
      <c r="J33" s="122">
        <v>157</v>
      </c>
      <c r="K33" s="122"/>
      <c r="L33" s="122"/>
      <c r="M33" s="122">
        <v>0.02</v>
      </c>
      <c r="N33" s="69"/>
      <c r="O33" s="69"/>
      <c r="P33" s="69"/>
      <c r="Q33" s="69"/>
      <c r="R33" s="69"/>
      <c r="S33" s="69"/>
      <c r="T33" s="69"/>
      <c r="U33" s="69"/>
      <c r="V33" s="69"/>
      <c r="W33" s="120"/>
      <c r="X33" s="120"/>
      <c r="Y33" s="69"/>
      <c r="Z33" s="120"/>
      <c r="AA33" s="119"/>
      <c r="AB33" s="119"/>
      <c r="AC33" s="121"/>
      <c r="AD33" s="127"/>
    </row>
    <row r="34" spans="1:30" ht="45.75" customHeight="1" thickTop="1" thickBot="1" x14ac:dyDescent="0.25">
      <c r="A34" s="117">
        <v>2023</v>
      </c>
      <c r="B34">
        <v>1</v>
      </c>
      <c r="C34" s="118">
        <v>437</v>
      </c>
      <c r="D34" s="118" t="s">
        <v>281</v>
      </c>
      <c r="E34" s="118" t="s">
        <v>282</v>
      </c>
      <c r="F34" s="118">
        <v>158.08799999999999</v>
      </c>
      <c r="G34" s="118">
        <v>179.928</v>
      </c>
      <c r="H34" s="118"/>
      <c r="I34" s="118">
        <v>120</v>
      </c>
      <c r="J34" s="122">
        <v>120</v>
      </c>
      <c r="K34" s="122"/>
      <c r="L34" s="122"/>
      <c r="M34" s="122">
        <v>1.4999999999999999E-2</v>
      </c>
      <c r="N34" s="69"/>
      <c r="O34" s="69"/>
      <c r="P34" s="69"/>
      <c r="Q34" s="69"/>
      <c r="R34" s="69"/>
      <c r="S34" s="69"/>
      <c r="T34" s="69"/>
      <c r="U34" s="69"/>
      <c r="V34" s="69"/>
      <c r="W34" s="120"/>
      <c r="X34" s="120"/>
      <c r="Y34" s="69"/>
      <c r="Z34" s="120"/>
      <c r="AA34" s="119"/>
      <c r="AB34" s="119"/>
      <c r="AC34" s="121"/>
      <c r="AD34" s="127"/>
    </row>
    <row r="35" spans="1:30" ht="45.75" customHeight="1" thickTop="1" thickBot="1" x14ac:dyDescent="0.25">
      <c r="A35" s="117">
        <v>2023</v>
      </c>
      <c r="B35">
        <v>1</v>
      </c>
      <c r="C35" s="118">
        <v>437</v>
      </c>
      <c r="D35" s="118" t="s">
        <v>281</v>
      </c>
      <c r="E35" s="118" t="s">
        <v>282</v>
      </c>
      <c r="F35" s="118">
        <v>158.08799999999999</v>
      </c>
      <c r="G35" s="118">
        <v>179.928</v>
      </c>
      <c r="H35" s="118"/>
      <c r="I35" s="118">
        <v>120</v>
      </c>
      <c r="J35" s="122">
        <v>120</v>
      </c>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x14ac:dyDescent="0.25">
      <c r="A36" s="117">
        <v>2023</v>
      </c>
      <c r="B36">
        <v>1</v>
      </c>
      <c r="C36" s="118">
        <v>438</v>
      </c>
      <c r="D36" s="118" t="s">
        <v>225</v>
      </c>
      <c r="E36" s="118" t="s">
        <v>226</v>
      </c>
      <c r="F36" s="118">
        <v>315.23500000000001</v>
      </c>
      <c r="G36" s="118">
        <v>358.78500000000003</v>
      </c>
      <c r="H36" s="118"/>
      <c r="I36" s="118">
        <v>75</v>
      </c>
      <c r="J36" s="122">
        <v>144</v>
      </c>
      <c r="K36" s="122"/>
      <c r="L36" s="122"/>
      <c r="M36" s="122">
        <v>1.4999999999999999E-2</v>
      </c>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x14ac:dyDescent="0.25">
      <c r="A37" s="117">
        <v>2023</v>
      </c>
      <c r="B37">
        <v>1</v>
      </c>
      <c r="C37" s="118">
        <v>439</v>
      </c>
      <c r="D37" s="118" t="s">
        <v>285</v>
      </c>
      <c r="E37" s="118" t="s">
        <v>286</v>
      </c>
      <c r="F37" s="118">
        <v>308.7</v>
      </c>
      <c r="G37" s="118">
        <v>377.3</v>
      </c>
      <c r="H37" s="118"/>
      <c r="I37" s="118">
        <v>45</v>
      </c>
      <c r="J37" s="123">
        <v>320</v>
      </c>
      <c r="K37" s="123"/>
      <c r="L37" s="123"/>
      <c r="M37" s="123">
        <v>1.4999999999999999E-2</v>
      </c>
      <c r="N37" s="69"/>
      <c r="O37" s="69"/>
      <c r="P37" s="69"/>
      <c r="Q37" s="69"/>
      <c r="R37" s="69"/>
      <c r="S37" s="69"/>
      <c r="T37" s="69"/>
      <c r="U37" s="69"/>
      <c r="V37" s="69"/>
      <c r="W37" s="120"/>
      <c r="X37" s="120"/>
      <c r="Y37" s="69"/>
      <c r="Z37" s="120"/>
      <c r="AA37" s="119"/>
      <c r="AB37" s="119"/>
      <c r="AC37" s="121"/>
      <c r="AD37" s="127"/>
    </row>
    <row r="38" spans="1:30" ht="45.75" customHeight="1" thickTop="1" thickBot="1" x14ac:dyDescent="0.25">
      <c r="A38" s="117">
        <v>2023</v>
      </c>
      <c r="B38">
        <v>1</v>
      </c>
      <c r="C38" s="118">
        <v>439</v>
      </c>
      <c r="D38" s="118" t="s">
        <v>285</v>
      </c>
      <c r="E38" s="118" t="s">
        <v>286</v>
      </c>
      <c r="F38" s="118">
        <v>308.7</v>
      </c>
      <c r="G38" s="118">
        <v>377.3</v>
      </c>
      <c r="H38" s="118"/>
      <c r="I38" s="118">
        <v>45</v>
      </c>
      <c r="J38" s="122">
        <v>320</v>
      </c>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x14ac:dyDescent="0.25">
      <c r="A39" s="117">
        <v>2023</v>
      </c>
      <c r="B39">
        <v>1</v>
      </c>
      <c r="C39" s="118">
        <v>449</v>
      </c>
      <c r="D39" s="118" t="s">
        <v>191</v>
      </c>
      <c r="E39" s="118" t="s">
        <v>192</v>
      </c>
      <c r="F39" s="118">
        <v>40.985999999999997</v>
      </c>
      <c r="G39" s="118">
        <v>50.048000000000002</v>
      </c>
      <c r="H39" s="118"/>
      <c r="I39" s="118">
        <v>112</v>
      </c>
      <c r="J39" s="122">
        <v>96</v>
      </c>
      <c r="K39" s="122"/>
      <c r="L39" s="122"/>
      <c r="M39" s="122">
        <v>1.4999999999999999E-2</v>
      </c>
      <c r="N39" s="69"/>
      <c r="O39" s="69"/>
      <c r="P39" s="69"/>
      <c r="Q39" s="69"/>
      <c r="R39" s="69"/>
      <c r="S39" s="69"/>
      <c r="T39" s="69"/>
      <c r="U39" s="69"/>
      <c r="V39" s="69"/>
      <c r="W39" s="120"/>
      <c r="X39" s="120"/>
      <c r="Y39" s="69"/>
      <c r="Z39" s="120"/>
      <c r="AA39" s="119"/>
      <c r="AB39" s="119"/>
      <c r="AC39" s="121"/>
      <c r="AD39" s="127"/>
    </row>
    <row r="40" spans="1:30" ht="45.75" customHeight="1" thickTop="1" thickBot="1" x14ac:dyDescent="0.25">
      <c r="A40" s="117">
        <v>2023</v>
      </c>
      <c r="B40">
        <v>1</v>
      </c>
      <c r="C40" s="118">
        <v>450</v>
      </c>
      <c r="D40" s="118" t="s">
        <v>296</v>
      </c>
      <c r="E40" s="118" t="s">
        <v>280</v>
      </c>
      <c r="F40" s="118">
        <v>251.1</v>
      </c>
      <c r="G40" s="118">
        <v>288.89999999999998</v>
      </c>
      <c r="H40" s="118"/>
      <c r="I40" s="118">
        <v>120</v>
      </c>
      <c r="J40" s="122">
        <v>90</v>
      </c>
      <c r="K40" s="122"/>
      <c r="L40" s="122"/>
      <c r="M40" s="122">
        <v>1.4999999999999999E-2</v>
      </c>
      <c r="N40" s="69"/>
      <c r="O40" s="69"/>
      <c r="P40" s="69"/>
      <c r="Q40" s="69"/>
      <c r="R40" s="69"/>
      <c r="S40" s="69"/>
      <c r="T40" s="69"/>
      <c r="U40" s="69"/>
      <c r="V40" s="69"/>
      <c r="W40" s="120"/>
      <c r="X40" s="120"/>
      <c r="Y40" s="69"/>
      <c r="Z40" s="120"/>
      <c r="AA40" s="119"/>
      <c r="AB40" s="119"/>
      <c r="AC40" s="121"/>
      <c r="AD40" s="127"/>
    </row>
    <row r="41" spans="1:30" ht="45.75" customHeight="1" thickTop="1" thickBot="1" x14ac:dyDescent="0.25">
      <c r="A41" s="117">
        <v>2023</v>
      </c>
      <c r="B41">
        <v>1</v>
      </c>
      <c r="C41" s="118">
        <v>451</v>
      </c>
      <c r="D41" s="118" t="s">
        <v>298</v>
      </c>
      <c r="E41" s="118" t="s">
        <v>277</v>
      </c>
      <c r="F41" s="118">
        <v>162.75</v>
      </c>
      <c r="G41" s="118">
        <v>187.25</v>
      </c>
      <c r="H41" s="118"/>
      <c r="I41" s="118">
        <v>120</v>
      </c>
      <c r="J41" s="122">
        <v>90</v>
      </c>
      <c r="K41" s="122"/>
      <c r="L41" s="122"/>
      <c r="M41" s="122">
        <v>1.4999999999999999E-2</v>
      </c>
      <c r="N41" s="69"/>
      <c r="O41" s="69"/>
      <c r="P41" s="69"/>
      <c r="Q41" s="69"/>
      <c r="R41" s="69"/>
      <c r="S41" s="69"/>
      <c r="T41" s="69"/>
      <c r="U41" s="69"/>
      <c r="V41" s="69"/>
      <c r="W41" s="120"/>
      <c r="X41" s="120"/>
      <c r="Y41" s="69"/>
      <c r="Z41" s="120"/>
      <c r="AA41" s="119"/>
      <c r="AB41" s="119"/>
      <c r="AC41" s="121"/>
      <c r="AD41" s="127"/>
    </row>
    <row r="42" spans="1:30" ht="45.75" customHeight="1" thickTop="1" thickBot="1" x14ac:dyDescent="0.25">
      <c r="A42" s="117">
        <v>2023</v>
      </c>
      <c r="B42">
        <v>1</v>
      </c>
      <c r="C42" s="118">
        <v>452</v>
      </c>
      <c r="D42" s="118" t="s">
        <v>276</v>
      </c>
      <c r="E42" s="118" t="s">
        <v>277</v>
      </c>
      <c r="F42" s="118">
        <v>251.1</v>
      </c>
      <c r="G42" s="118">
        <v>288.89999999999998</v>
      </c>
      <c r="H42" s="118"/>
      <c r="I42" s="118">
        <v>96</v>
      </c>
      <c r="J42" s="122">
        <v>150</v>
      </c>
      <c r="K42" s="122"/>
      <c r="L42" s="122"/>
      <c r="M42" s="122">
        <v>0.02</v>
      </c>
      <c r="N42" s="69"/>
      <c r="O42" s="69"/>
      <c r="P42" s="69"/>
      <c r="Q42" s="69"/>
      <c r="R42" s="69"/>
      <c r="S42" s="69"/>
      <c r="T42" s="69"/>
      <c r="U42" s="69"/>
      <c r="V42" s="69"/>
      <c r="W42" s="120"/>
      <c r="X42" s="120"/>
      <c r="Y42" s="69"/>
      <c r="Z42" s="120"/>
      <c r="AA42" s="119"/>
      <c r="AB42" s="119"/>
      <c r="AC42" s="121"/>
      <c r="AD42" s="127"/>
    </row>
    <row r="43" spans="1:30" ht="45.75" customHeight="1" thickTop="1" thickBot="1" x14ac:dyDescent="0.25">
      <c r="A43" s="117">
        <v>2023</v>
      </c>
      <c r="B43">
        <v>1</v>
      </c>
      <c r="C43" s="118">
        <v>453</v>
      </c>
      <c r="D43" s="118" t="s">
        <v>279</v>
      </c>
      <c r="E43" s="118" t="s">
        <v>280</v>
      </c>
      <c r="F43" s="118">
        <v>162.75</v>
      </c>
      <c r="G43" s="118">
        <v>187.25</v>
      </c>
      <c r="H43" s="118"/>
      <c r="I43" s="118">
        <v>96</v>
      </c>
      <c r="J43" s="122">
        <v>150</v>
      </c>
      <c r="K43" s="122"/>
      <c r="L43" s="122"/>
      <c r="M43" s="122">
        <v>0.02</v>
      </c>
      <c r="N43" s="69"/>
      <c r="O43" s="69"/>
      <c r="P43" s="69"/>
      <c r="Q43" s="69"/>
      <c r="R43" s="69"/>
      <c r="S43" s="69"/>
      <c r="T43" s="69"/>
      <c r="U43" s="69"/>
      <c r="V43" s="69"/>
      <c r="W43" s="120"/>
      <c r="X43" s="120"/>
      <c r="Y43" s="69"/>
      <c r="Z43" s="120"/>
      <c r="AA43" s="119"/>
      <c r="AB43" s="119"/>
      <c r="AC43" s="121"/>
      <c r="AD43" s="127"/>
    </row>
    <row r="44" spans="1:30" ht="45.75" customHeight="1" thickTop="1" thickBot="1" x14ac:dyDescent="0.25">
      <c r="A44" s="117">
        <v>2023</v>
      </c>
      <c r="B44">
        <v>1</v>
      </c>
      <c r="C44" s="118">
        <v>556</v>
      </c>
      <c r="D44" s="118" t="s">
        <v>317</v>
      </c>
      <c r="E44" s="118" t="s">
        <v>318</v>
      </c>
      <c r="F44" s="118">
        <v>1003.106</v>
      </c>
      <c r="G44" s="118">
        <v>1141.6859999999999</v>
      </c>
      <c r="H44" s="118"/>
      <c r="I44" s="118">
        <v>21</v>
      </c>
      <c r="J44" s="122">
        <v>180</v>
      </c>
      <c r="K44" s="122"/>
      <c r="L44" s="122"/>
      <c r="M44" s="122">
        <v>1.4999999999999999E-2</v>
      </c>
      <c r="N44" s="69"/>
      <c r="O44" s="69"/>
      <c r="P44" s="69"/>
      <c r="Q44" s="69"/>
      <c r="R44" s="69"/>
      <c r="S44" s="69"/>
      <c r="T44" s="69"/>
      <c r="U44" s="69"/>
      <c r="V44" s="69"/>
      <c r="W44" s="120"/>
      <c r="X44" s="120"/>
      <c r="Y44" s="69"/>
      <c r="Z44" s="120"/>
      <c r="AA44" s="119"/>
      <c r="AB44" s="119"/>
      <c r="AC44" s="121"/>
      <c r="AD44" s="127"/>
    </row>
    <row r="45" spans="1:30" ht="45.75" customHeight="1" thickTop="1" thickBot="1" x14ac:dyDescent="0.25">
      <c r="A45" s="117">
        <v>2023</v>
      </c>
      <c r="B45">
        <v>1</v>
      </c>
      <c r="C45" s="118">
        <v>557</v>
      </c>
      <c r="D45" s="118" t="s">
        <v>321</v>
      </c>
      <c r="E45" s="118" t="s">
        <v>322</v>
      </c>
      <c r="F45" s="118">
        <v>171.262</v>
      </c>
      <c r="G45" s="118">
        <v>194.922</v>
      </c>
      <c r="H45" s="118"/>
      <c r="I45" s="118">
        <v>21</v>
      </c>
      <c r="J45" s="122">
        <v>180</v>
      </c>
      <c r="K45" s="122"/>
      <c r="L45" s="122"/>
      <c r="M45" s="122">
        <v>1.4999999999999999E-2</v>
      </c>
      <c r="N45" s="69"/>
      <c r="O45" s="69"/>
      <c r="P45" s="69"/>
      <c r="Q45" s="69"/>
      <c r="R45" s="69"/>
      <c r="S45" s="69"/>
      <c r="T45" s="69"/>
      <c r="U45" s="69"/>
      <c r="V45" s="69"/>
      <c r="W45" s="120"/>
      <c r="X45" s="120"/>
      <c r="Y45" s="69"/>
      <c r="Z45" s="120"/>
      <c r="AA45" s="119"/>
      <c r="AB45" s="119"/>
      <c r="AC45" s="121"/>
      <c r="AD45" s="127"/>
    </row>
    <row r="46" spans="1:30" ht="45.75" customHeight="1" thickTop="1" thickBot="1" x14ac:dyDescent="0.25">
      <c r="A46" s="117">
        <v>2023</v>
      </c>
      <c r="B46">
        <v>1</v>
      </c>
      <c r="C46" s="118">
        <v>607</v>
      </c>
      <c r="D46" s="118" t="s">
        <v>435</v>
      </c>
      <c r="E46" s="118" t="s">
        <v>436</v>
      </c>
      <c r="F46" s="118">
        <v>93</v>
      </c>
      <c r="G46" s="118">
        <v>107</v>
      </c>
      <c r="H46" s="118"/>
      <c r="I46" s="118">
        <v>86</v>
      </c>
      <c r="J46" s="122">
        <v>126</v>
      </c>
      <c r="K46" s="122"/>
      <c r="L46" s="122"/>
      <c r="M46" s="122">
        <v>1.4999999999999999E-2</v>
      </c>
      <c r="N46" s="69"/>
      <c r="O46" s="69"/>
      <c r="P46" s="69"/>
      <c r="Q46" s="69"/>
      <c r="R46" s="69"/>
      <c r="S46" s="69"/>
      <c r="T46" s="69"/>
      <c r="U46" s="69"/>
      <c r="V46" s="69"/>
      <c r="W46" s="120"/>
      <c r="X46" s="120"/>
      <c r="Y46" s="69"/>
      <c r="Z46" s="120"/>
      <c r="AA46" s="119"/>
      <c r="AB46" s="119"/>
      <c r="AC46" s="121"/>
      <c r="AD46" s="127"/>
    </row>
    <row r="47" spans="1:30" ht="45.75" customHeight="1" thickTop="1" thickBot="1" x14ac:dyDescent="0.25">
      <c r="A47" s="117">
        <v>2023</v>
      </c>
      <c r="B47">
        <v>1</v>
      </c>
      <c r="C47" s="118">
        <v>608</v>
      </c>
      <c r="D47" s="118" t="s">
        <v>438</v>
      </c>
      <c r="E47" s="118" t="s">
        <v>439</v>
      </c>
      <c r="F47" s="118">
        <v>93</v>
      </c>
      <c r="G47" s="118">
        <v>107</v>
      </c>
      <c r="H47" s="118"/>
      <c r="I47" s="118">
        <v>86</v>
      </c>
      <c r="J47" s="122">
        <v>126</v>
      </c>
      <c r="K47" s="122"/>
      <c r="L47" s="122"/>
      <c r="M47" s="122">
        <v>1.4999999999999999E-2</v>
      </c>
      <c r="N47" s="69"/>
      <c r="O47" s="69"/>
      <c r="P47" s="69"/>
      <c r="Q47" s="69"/>
      <c r="R47" s="69"/>
      <c r="S47" s="69"/>
      <c r="T47" s="69"/>
      <c r="U47" s="69"/>
      <c r="V47" s="69"/>
      <c r="W47" s="120"/>
      <c r="X47" s="120"/>
      <c r="Y47" s="69"/>
      <c r="Z47" s="120"/>
      <c r="AA47" s="119"/>
      <c r="AB47" s="119"/>
      <c r="AC47" s="121"/>
      <c r="AD47" s="127"/>
    </row>
    <row r="48" spans="1:30" ht="45.75" customHeight="1" thickTop="1" thickBot="1" x14ac:dyDescent="0.25">
      <c r="A48" s="117">
        <v>2023</v>
      </c>
      <c r="B48">
        <v>1</v>
      </c>
      <c r="C48" s="118">
        <v>609</v>
      </c>
      <c r="D48" s="118" t="s">
        <v>440</v>
      </c>
      <c r="E48" s="118" t="s">
        <v>441</v>
      </c>
      <c r="F48" s="118">
        <v>32.6</v>
      </c>
      <c r="G48" s="118">
        <v>37.5</v>
      </c>
      <c r="H48" s="118"/>
      <c r="I48" s="118">
        <v>86</v>
      </c>
      <c r="J48" s="122">
        <v>126</v>
      </c>
      <c r="K48" s="122"/>
      <c r="L48" s="122"/>
      <c r="M48" s="122">
        <v>1.4999999999999999E-2</v>
      </c>
      <c r="N48" s="69"/>
      <c r="O48" s="69"/>
      <c r="P48" s="69"/>
      <c r="Q48" s="69"/>
      <c r="R48" s="69"/>
      <c r="S48" s="69"/>
      <c r="T48" s="69"/>
      <c r="U48" s="69"/>
      <c r="V48" s="69"/>
      <c r="W48" s="120"/>
      <c r="X48" s="120"/>
      <c r="Y48" s="69"/>
      <c r="Z48" s="120"/>
      <c r="AA48" s="119"/>
      <c r="AB48" s="119"/>
      <c r="AC48" s="121"/>
      <c r="AD48" s="127"/>
    </row>
    <row r="49" spans="1:30" ht="45.75" customHeight="1" thickTop="1" thickBot="1" x14ac:dyDescent="0.25">
      <c r="A49" s="117">
        <v>2023</v>
      </c>
      <c r="B49">
        <v>1</v>
      </c>
      <c r="C49" s="118">
        <v>619</v>
      </c>
      <c r="D49" s="118" t="s">
        <v>467</v>
      </c>
      <c r="E49" s="118" t="s">
        <v>468</v>
      </c>
      <c r="F49" s="118">
        <v>385.98</v>
      </c>
      <c r="G49" s="118">
        <v>454.02</v>
      </c>
      <c r="H49" s="118"/>
      <c r="I49" s="118">
        <v>23</v>
      </c>
      <c r="J49" s="122">
        <v>157</v>
      </c>
      <c r="K49" s="122"/>
      <c r="L49" s="122"/>
      <c r="M49" s="122">
        <v>1.4999999999999999E-2</v>
      </c>
      <c r="N49" s="69"/>
      <c r="O49" s="69"/>
      <c r="P49" s="69"/>
      <c r="Q49" s="69"/>
      <c r="R49" s="69"/>
      <c r="S49" s="69"/>
      <c r="T49" s="69"/>
      <c r="U49" s="69"/>
      <c r="V49" s="69"/>
      <c r="W49" s="120"/>
      <c r="X49" s="120"/>
      <c r="Y49" s="69"/>
      <c r="Z49" s="120"/>
      <c r="AA49" s="119"/>
      <c r="AB49" s="119"/>
      <c r="AC49" s="121"/>
      <c r="AD49" s="127"/>
    </row>
    <row r="50" spans="1:30" ht="45.75" customHeight="1" thickTop="1" thickBot="1" x14ac:dyDescent="0.25">
      <c r="A50" s="117">
        <v>2023</v>
      </c>
      <c r="B50">
        <v>1</v>
      </c>
      <c r="C50" s="118">
        <v>620</v>
      </c>
      <c r="D50" s="118" t="s">
        <v>471</v>
      </c>
      <c r="E50" s="118" t="s">
        <v>472</v>
      </c>
      <c r="F50" s="118">
        <v>214.01050000000001</v>
      </c>
      <c r="G50" s="118">
        <v>251.98949999999999</v>
      </c>
      <c r="H50" s="118"/>
      <c r="I50" s="118">
        <v>23</v>
      </c>
      <c r="J50" s="122">
        <v>157</v>
      </c>
      <c r="K50" s="122"/>
      <c r="L50" s="122"/>
      <c r="M50" s="122">
        <v>1.4999999999999999E-2</v>
      </c>
      <c r="N50" s="69"/>
      <c r="O50" s="69"/>
      <c r="P50" s="69"/>
      <c r="Q50" s="69"/>
      <c r="R50" s="69"/>
      <c r="S50" s="69"/>
      <c r="T50" s="69"/>
      <c r="U50" s="69"/>
      <c r="V50" s="69"/>
      <c r="W50" s="120"/>
      <c r="X50" s="120"/>
      <c r="Y50" s="69"/>
      <c r="Z50" s="120"/>
      <c r="AA50" s="119"/>
      <c r="AB50" s="119"/>
      <c r="AC50" s="121"/>
      <c r="AD50" s="127"/>
    </row>
    <row r="51" spans="1:30" ht="45.75" customHeight="1" thickTop="1" thickBot="1" x14ac:dyDescent="0.25">
      <c r="A51" s="117">
        <v>2023</v>
      </c>
      <c r="B51">
        <v>1</v>
      </c>
      <c r="C51" s="118">
        <v>621</v>
      </c>
      <c r="D51" s="118" t="s">
        <v>473</v>
      </c>
      <c r="E51" s="118" t="s">
        <v>474</v>
      </c>
      <c r="F51" s="118">
        <v>175.98849999999999</v>
      </c>
      <c r="G51" s="118">
        <v>207.01150000000001</v>
      </c>
      <c r="H51" s="118"/>
      <c r="I51" s="118">
        <v>23</v>
      </c>
      <c r="J51" s="122">
        <v>157</v>
      </c>
      <c r="K51" s="122"/>
      <c r="L51" s="122"/>
      <c r="M51" s="122">
        <v>1.4999999999999999E-2</v>
      </c>
      <c r="N51" s="69"/>
      <c r="O51" s="69"/>
      <c r="P51" s="69"/>
      <c r="Q51" s="69"/>
      <c r="R51" s="69"/>
      <c r="S51" s="69"/>
      <c r="T51" s="69"/>
      <c r="U51" s="69"/>
      <c r="V51" s="69"/>
      <c r="W51" s="120"/>
      <c r="X51" s="120"/>
      <c r="Y51" s="69"/>
      <c r="Z51" s="120"/>
      <c r="AA51" s="119"/>
      <c r="AB51" s="119"/>
      <c r="AC51" s="121"/>
      <c r="AD51" s="127"/>
    </row>
    <row r="52" spans="1:30" ht="45.75" customHeight="1" thickTop="1" thickBot="1" x14ac:dyDescent="0.25">
      <c r="A52" s="117">
        <v>2023</v>
      </c>
      <c r="B52">
        <v>1</v>
      </c>
      <c r="C52" s="118">
        <v>622</v>
      </c>
      <c r="D52" s="118" t="s">
        <v>475</v>
      </c>
      <c r="E52" s="118" t="s">
        <v>476</v>
      </c>
      <c r="F52" s="118">
        <v>172.41399999999999</v>
      </c>
      <c r="G52" s="118">
        <v>201.58600000000001</v>
      </c>
      <c r="H52" s="118"/>
      <c r="I52" s="118">
        <v>23</v>
      </c>
      <c r="J52" s="122">
        <v>157</v>
      </c>
      <c r="K52" s="122"/>
      <c r="L52" s="122"/>
      <c r="M52" s="122">
        <v>1.4999999999999999E-2</v>
      </c>
      <c r="N52" s="69"/>
      <c r="O52" s="69"/>
      <c r="P52" s="69"/>
      <c r="Q52" s="69"/>
      <c r="R52" s="69"/>
      <c r="S52" s="69"/>
      <c r="T52" s="69"/>
      <c r="U52" s="69"/>
      <c r="V52" s="69"/>
      <c r="W52" s="120"/>
      <c r="X52" s="120"/>
      <c r="Y52" s="69"/>
      <c r="Z52" s="120"/>
      <c r="AA52" s="119"/>
      <c r="AB52" s="119"/>
      <c r="AC52" s="121"/>
      <c r="AD52" s="127"/>
    </row>
    <row r="53" spans="1:30" ht="45.75" customHeight="1" thickTop="1" thickBot="1" x14ac:dyDescent="0.25">
      <c r="A53" s="117">
        <v>2023</v>
      </c>
      <c r="B53">
        <v>1</v>
      </c>
      <c r="C53" s="118">
        <v>623</v>
      </c>
      <c r="D53" s="118" t="s">
        <v>446</v>
      </c>
      <c r="E53" s="118" t="s">
        <v>447</v>
      </c>
      <c r="F53" s="118">
        <v>551.02009999999996</v>
      </c>
      <c r="G53" s="118">
        <v>646.97990000000004</v>
      </c>
      <c r="H53" s="118"/>
      <c r="I53" s="118">
        <v>23</v>
      </c>
      <c r="J53" s="122">
        <v>157</v>
      </c>
      <c r="K53" s="122"/>
      <c r="L53" s="122"/>
      <c r="M53" s="122">
        <v>1.4999999999999999E-2</v>
      </c>
      <c r="N53" s="69"/>
      <c r="O53" s="69"/>
      <c r="P53" s="69"/>
      <c r="Q53" s="69"/>
      <c r="R53" s="69"/>
      <c r="S53" s="69"/>
      <c r="T53" s="69"/>
      <c r="U53" s="69"/>
      <c r="V53" s="69"/>
      <c r="W53" s="120"/>
      <c r="X53" s="120"/>
      <c r="Y53" s="69"/>
      <c r="Z53" s="120"/>
      <c r="AA53" s="119"/>
      <c r="AB53" s="119"/>
      <c r="AC53" s="121"/>
      <c r="AD53" s="127"/>
    </row>
    <row r="54" spans="1:30" ht="45.75" customHeight="1" thickTop="1" thickBot="1" x14ac:dyDescent="0.25">
      <c r="A54" s="117">
        <v>2023</v>
      </c>
      <c r="B54">
        <v>1</v>
      </c>
      <c r="C54" s="118">
        <v>624</v>
      </c>
      <c r="D54" s="118" t="s">
        <v>450</v>
      </c>
      <c r="E54" s="118" t="s">
        <v>451</v>
      </c>
      <c r="F54" s="118">
        <v>344.04259999999999</v>
      </c>
      <c r="G54" s="118">
        <v>403.95740000000001</v>
      </c>
      <c r="H54" s="118"/>
      <c r="I54" s="118">
        <v>23</v>
      </c>
      <c r="J54" s="122">
        <v>157</v>
      </c>
      <c r="K54" s="122"/>
      <c r="L54" s="122"/>
      <c r="M54" s="122">
        <v>1.4999999999999999E-2</v>
      </c>
      <c r="N54" s="69"/>
      <c r="O54" s="69"/>
      <c r="P54" s="69"/>
      <c r="Q54" s="69"/>
      <c r="R54" s="69"/>
      <c r="S54" s="69"/>
      <c r="T54" s="69"/>
      <c r="U54" s="69"/>
      <c r="V54" s="69"/>
      <c r="W54" s="120"/>
      <c r="X54" s="120"/>
      <c r="Y54" s="69"/>
      <c r="Z54" s="120"/>
      <c r="AA54" s="119"/>
      <c r="AB54" s="119"/>
      <c r="AC54" s="121"/>
      <c r="AD54" s="127"/>
    </row>
    <row r="55" spans="1:30" ht="45.75" customHeight="1" thickTop="1" thickBot="1" x14ac:dyDescent="0.25">
      <c r="A55" s="117">
        <v>2023</v>
      </c>
      <c r="B55">
        <v>1</v>
      </c>
      <c r="C55" s="118">
        <v>625</v>
      </c>
      <c r="D55" s="118" t="s">
        <v>453</v>
      </c>
      <c r="E55" s="118" t="s">
        <v>454</v>
      </c>
      <c r="F55" s="118">
        <v>129.01</v>
      </c>
      <c r="G55" s="118">
        <v>150.99</v>
      </c>
      <c r="H55" s="118"/>
      <c r="I55" s="118">
        <v>23</v>
      </c>
      <c r="J55" s="122">
        <v>157</v>
      </c>
      <c r="K55" s="122"/>
      <c r="L55" s="122"/>
      <c r="M55" s="122">
        <v>1.4999999999999999E-2</v>
      </c>
      <c r="N55" s="69"/>
      <c r="O55" s="69"/>
      <c r="P55" s="69"/>
      <c r="Q55" s="69"/>
      <c r="R55" s="69"/>
      <c r="S55" s="69"/>
      <c r="T55" s="69"/>
      <c r="U55" s="69"/>
      <c r="V55" s="69"/>
      <c r="W55" s="120"/>
      <c r="X55" s="120"/>
      <c r="Y55" s="69"/>
      <c r="Z55" s="120"/>
      <c r="AA55" s="119"/>
      <c r="AB55" s="119"/>
      <c r="AC55" s="121"/>
      <c r="AD55" s="127"/>
    </row>
    <row r="56" spans="1:30" ht="45.75" customHeight="1" thickTop="1" thickBot="1" x14ac:dyDescent="0.25">
      <c r="A56" s="117">
        <v>2023</v>
      </c>
      <c r="B56">
        <v>1</v>
      </c>
      <c r="C56" s="118">
        <v>626</v>
      </c>
      <c r="D56" s="118" t="s">
        <v>455</v>
      </c>
      <c r="E56" s="118" t="s">
        <v>456</v>
      </c>
      <c r="F56" s="118">
        <v>254.05799999999999</v>
      </c>
      <c r="G56" s="118">
        <v>297.94200000000001</v>
      </c>
      <c r="H56" s="118"/>
      <c r="I56" s="118">
        <v>23</v>
      </c>
      <c r="J56" s="122">
        <v>157</v>
      </c>
      <c r="K56" s="122"/>
      <c r="L56" s="122"/>
      <c r="M56" s="122">
        <v>1.4999999999999999E-2</v>
      </c>
      <c r="N56" s="69"/>
      <c r="O56" s="69"/>
      <c r="P56" s="69"/>
      <c r="Q56" s="69"/>
      <c r="R56" s="69"/>
      <c r="S56" s="69"/>
      <c r="T56" s="69"/>
      <c r="U56" s="69"/>
      <c r="V56" s="69"/>
      <c r="W56" s="120"/>
      <c r="X56" s="120"/>
      <c r="Y56" s="69"/>
      <c r="Z56" s="120"/>
      <c r="AA56" s="119"/>
      <c r="AB56" s="119"/>
      <c r="AC56" s="121"/>
      <c r="AD56" s="127"/>
    </row>
    <row r="57" spans="1:30" ht="45.75" customHeight="1" thickTop="1" thickBot="1" x14ac:dyDescent="0.25">
      <c r="A57" s="117">
        <v>2023</v>
      </c>
      <c r="B57">
        <v>1</v>
      </c>
      <c r="C57" s="118">
        <v>627</v>
      </c>
      <c r="D57" s="118" t="s">
        <v>457</v>
      </c>
      <c r="E57" s="118" t="s">
        <v>458</v>
      </c>
      <c r="F57" s="118">
        <v>384.97815000000003</v>
      </c>
      <c r="G57" s="118">
        <v>452.02184999999997</v>
      </c>
      <c r="H57" s="118"/>
      <c r="I57" s="118">
        <v>21</v>
      </c>
      <c r="J57" s="122">
        <v>171</v>
      </c>
      <c r="K57" s="122"/>
      <c r="L57" s="122"/>
      <c r="M57" s="122">
        <v>1.4999999999999999E-2</v>
      </c>
      <c r="N57" s="69"/>
      <c r="O57" s="69"/>
      <c r="P57" s="69"/>
      <c r="Q57" s="69"/>
      <c r="R57" s="69"/>
      <c r="S57" s="69"/>
      <c r="T57" s="69"/>
      <c r="U57" s="69"/>
      <c r="V57" s="69"/>
      <c r="W57" s="120"/>
      <c r="X57" s="120"/>
      <c r="Y57" s="69"/>
      <c r="Z57" s="120"/>
      <c r="AA57" s="119"/>
      <c r="AB57" s="119"/>
      <c r="AC57" s="121"/>
      <c r="AD57" s="127"/>
    </row>
    <row r="58" spans="1:30" ht="45.75" customHeight="1" thickTop="1" thickBot="1" x14ac:dyDescent="0.25">
      <c r="A58" s="117">
        <v>2023</v>
      </c>
      <c r="B58">
        <v>1</v>
      </c>
      <c r="C58" s="118">
        <v>628</v>
      </c>
      <c r="D58" s="118" t="s">
        <v>461</v>
      </c>
      <c r="E58" s="118" t="s">
        <v>462</v>
      </c>
      <c r="F58" s="118">
        <v>303.99599999999998</v>
      </c>
      <c r="G58" s="118">
        <v>356.00400000000002</v>
      </c>
      <c r="H58" s="118"/>
      <c r="I58" s="118">
        <v>21</v>
      </c>
      <c r="J58" s="122">
        <v>171</v>
      </c>
      <c r="K58" s="122"/>
      <c r="L58" s="122"/>
      <c r="M58" s="122">
        <v>1.4999999999999999E-2</v>
      </c>
      <c r="N58" s="69"/>
      <c r="O58" s="69"/>
      <c r="P58" s="69"/>
      <c r="Q58" s="69"/>
      <c r="R58" s="69"/>
      <c r="S58" s="69"/>
      <c r="T58" s="69"/>
      <c r="U58" s="69"/>
      <c r="V58" s="69"/>
      <c r="W58" s="120"/>
      <c r="X58" s="120"/>
      <c r="Y58" s="69"/>
      <c r="Z58" s="120"/>
      <c r="AA58" s="119"/>
      <c r="AB58" s="119"/>
      <c r="AC58" s="121"/>
      <c r="AD58" s="127"/>
    </row>
    <row r="59" spans="1:30" ht="45.75" customHeight="1" thickTop="1" thickBot="1" x14ac:dyDescent="0.25">
      <c r="A59" s="117">
        <v>2023</v>
      </c>
      <c r="B59">
        <v>1</v>
      </c>
      <c r="C59" s="118">
        <v>629</v>
      </c>
      <c r="D59" s="118" t="s">
        <v>463</v>
      </c>
      <c r="E59" s="118" t="s">
        <v>464</v>
      </c>
      <c r="F59" s="118">
        <v>203.983</v>
      </c>
      <c r="G59" s="118">
        <v>238.017</v>
      </c>
      <c r="H59" s="118"/>
      <c r="I59" s="118">
        <v>21</v>
      </c>
      <c r="J59" s="122">
        <v>171</v>
      </c>
      <c r="K59" s="122"/>
      <c r="L59" s="122"/>
      <c r="M59" s="122">
        <v>1.4999999999999999E-2</v>
      </c>
      <c r="N59" s="69"/>
      <c r="O59" s="69"/>
      <c r="P59" s="69"/>
      <c r="Q59" s="69"/>
      <c r="R59" s="69"/>
      <c r="S59" s="69"/>
      <c r="T59" s="69"/>
      <c r="U59" s="69"/>
      <c r="V59" s="69"/>
      <c r="W59" s="120"/>
      <c r="X59" s="120"/>
      <c r="Y59" s="69"/>
      <c r="Z59" s="120"/>
      <c r="AA59" s="119"/>
      <c r="AB59" s="119"/>
      <c r="AC59" s="121"/>
      <c r="AD59" s="127"/>
    </row>
    <row r="60" spans="1:30" ht="45.75" customHeight="1" thickTop="1" thickBot="1" x14ac:dyDescent="0.25">
      <c r="A60" s="117">
        <v>2023</v>
      </c>
      <c r="B60">
        <v>1</v>
      </c>
      <c r="C60" s="118">
        <v>630</v>
      </c>
      <c r="D60" s="118" t="s">
        <v>465</v>
      </c>
      <c r="E60" s="118" t="s">
        <v>466</v>
      </c>
      <c r="F60" s="118">
        <v>197.84299999999999</v>
      </c>
      <c r="G60" s="118">
        <v>230.15700000000001</v>
      </c>
      <c r="H60" s="118"/>
      <c r="I60" s="118">
        <v>21</v>
      </c>
      <c r="J60" s="122">
        <v>171</v>
      </c>
      <c r="K60" s="122"/>
      <c r="L60" s="122"/>
      <c r="M60" s="122">
        <v>1.4999999999999999E-2</v>
      </c>
      <c r="N60" s="69"/>
      <c r="O60" s="69"/>
      <c r="P60" s="69"/>
      <c r="Q60" s="69"/>
      <c r="R60" s="69"/>
      <c r="S60" s="69"/>
      <c r="T60" s="69"/>
      <c r="U60" s="69"/>
      <c r="V60" s="69"/>
      <c r="W60" s="120"/>
      <c r="X60" s="120"/>
      <c r="Y60" s="69"/>
      <c r="Z60" s="120"/>
      <c r="AA60" s="119"/>
      <c r="AB60" s="119"/>
      <c r="AC60" s="121"/>
      <c r="AD60" s="127"/>
    </row>
    <row r="61" spans="1:30" ht="45.75" customHeight="1" thickTop="1" thickBot="1" x14ac:dyDescent="0.25">
      <c r="A61" s="117">
        <v>2023</v>
      </c>
      <c r="B61">
        <v>1</v>
      </c>
      <c r="C61" s="118">
        <v>645</v>
      </c>
      <c r="D61" s="118" t="s">
        <v>325</v>
      </c>
      <c r="E61" s="118" t="s">
        <v>326</v>
      </c>
      <c r="F61" s="118">
        <v>123.69</v>
      </c>
      <c r="G61" s="118">
        <v>142.31</v>
      </c>
      <c r="H61" s="118"/>
      <c r="I61" s="118">
        <v>80</v>
      </c>
      <c r="J61" s="122">
        <v>180</v>
      </c>
      <c r="K61" s="122"/>
      <c r="L61" s="122"/>
      <c r="M61" s="122">
        <v>0.02</v>
      </c>
      <c r="N61" s="69"/>
      <c r="O61" s="69"/>
      <c r="P61" s="69"/>
      <c r="Q61" s="69"/>
      <c r="R61" s="69"/>
      <c r="S61" s="69"/>
      <c r="T61" s="69"/>
      <c r="U61" s="69"/>
      <c r="V61" s="69"/>
      <c r="W61" s="120"/>
      <c r="X61" s="120"/>
      <c r="Y61" s="69"/>
      <c r="Z61" s="120"/>
      <c r="AA61" s="119"/>
      <c r="AB61" s="119"/>
      <c r="AC61" s="121"/>
      <c r="AD61" s="127"/>
    </row>
    <row r="62" spans="1:30" x14ac:dyDescent="0.2">
      <c r="A62">
        <v>2023</v>
      </c>
      <c r="B62">
        <v>1</v>
      </c>
      <c r="C62" s="122">
        <v>646</v>
      </c>
      <c r="D62" s="122" t="s">
        <v>268</v>
      </c>
      <c r="E62" s="122" t="s">
        <v>269</v>
      </c>
      <c r="F62" s="122">
        <v>197.16</v>
      </c>
      <c r="G62" s="122">
        <v>226.84</v>
      </c>
      <c r="H62" s="122"/>
      <c r="I62" s="122">
        <v>37</v>
      </c>
      <c r="J62" s="122">
        <v>150</v>
      </c>
      <c r="K62" s="122"/>
      <c r="L62" s="122"/>
      <c r="M62" s="122">
        <v>0.02</v>
      </c>
      <c r="N62" s="69"/>
      <c r="O62" s="69"/>
      <c r="P62" s="69"/>
      <c r="Q62" s="69"/>
      <c r="R62" s="69"/>
      <c r="S62" s="69"/>
      <c r="T62" s="69"/>
      <c r="U62" s="69"/>
      <c r="V62" s="69"/>
      <c r="W62" s="122"/>
      <c r="X62" s="122"/>
      <c r="Y62" s="69"/>
      <c r="Z62" s="120"/>
      <c r="AA62" s="152"/>
      <c r="AB62" s="122"/>
      <c r="AC62" s="121"/>
      <c r="AD62" s="127"/>
    </row>
    <row r="63" spans="1:30" x14ac:dyDescent="0.2">
      <c r="A63">
        <v>2023</v>
      </c>
      <c r="B63">
        <v>1</v>
      </c>
      <c r="C63" s="122">
        <v>647</v>
      </c>
      <c r="D63" s="122" t="s">
        <v>273</v>
      </c>
      <c r="E63" s="122" t="s">
        <v>274</v>
      </c>
      <c r="F63" s="122">
        <v>197.16</v>
      </c>
      <c r="G63" s="122">
        <v>226.84</v>
      </c>
      <c r="H63" s="122"/>
      <c r="I63" s="122">
        <v>37</v>
      </c>
      <c r="J63" s="122">
        <v>150</v>
      </c>
      <c r="K63" s="122"/>
      <c r="L63" s="122"/>
      <c r="M63" s="122">
        <v>0.02</v>
      </c>
      <c r="N63" s="69"/>
      <c r="O63" s="69"/>
      <c r="P63" s="69"/>
      <c r="Q63" s="69"/>
      <c r="R63" s="69"/>
      <c r="S63" s="69"/>
      <c r="T63" s="69"/>
      <c r="U63" s="69"/>
      <c r="V63" s="69"/>
      <c r="W63" s="122"/>
      <c r="X63" s="122"/>
      <c r="Y63" s="69"/>
      <c r="Z63" s="120"/>
      <c r="AA63" s="152"/>
      <c r="AB63" s="152"/>
      <c r="AC63" s="121"/>
      <c r="AD63" s="127"/>
    </row>
    <row r="64" spans="1:30" x14ac:dyDescent="0.2">
      <c r="A64">
        <v>2023</v>
      </c>
      <c r="B64">
        <v>1</v>
      </c>
      <c r="C64" s="122">
        <v>649</v>
      </c>
      <c r="D64" s="122" t="s">
        <v>419</v>
      </c>
      <c r="E64" s="122" t="s">
        <v>420</v>
      </c>
      <c r="F64" s="122">
        <v>132.99</v>
      </c>
      <c r="G64" s="122">
        <v>153.01</v>
      </c>
      <c r="H64" s="122"/>
      <c r="I64" s="122">
        <v>150</v>
      </c>
      <c r="J64" s="122">
        <v>144</v>
      </c>
      <c r="K64" s="122"/>
      <c r="L64" s="122"/>
      <c r="M64" s="122">
        <v>1.4999999999999999E-2</v>
      </c>
      <c r="N64" s="69"/>
      <c r="O64" s="69"/>
      <c r="P64" s="69"/>
      <c r="Q64" s="69"/>
      <c r="R64" s="69"/>
      <c r="S64" s="69"/>
      <c r="T64" s="69"/>
      <c r="U64" s="69"/>
      <c r="V64" s="69"/>
      <c r="W64" s="122"/>
      <c r="X64" s="122"/>
      <c r="Y64" s="69"/>
      <c r="Z64" s="120"/>
      <c r="AA64" s="152"/>
      <c r="AB64" s="152"/>
      <c r="AC64" s="121"/>
      <c r="AD64" s="127"/>
    </row>
    <row r="65" spans="1:30" x14ac:dyDescent="0.2">
      <c r="A65">
        <v>2023</v>
      </c>
      <c r="B65">
        <v>1</v>
      </c>
      <c r="C65" s="122">
        <v>650</v>
      </c>
      <c r="D65" s="122" t="s">
        <v>424</v>
      </c>
      <c r="E65" s="122" t="s">
        <v>425</v>
      </c>
      <c r="F65" s="122">
        <v>121.83</v>
      </c>
      <c r="G65" s="122">
        <v>140.16999999999999</v>
      </c>
      <c r="H65" s="122"/>
      <c r="I65" s="122">
        <v>150</v>
      </c>
      <c r="J65" s="122">
        <v>144</v>
      </c>
      <c r="K65" s="122"/>
      <c r="L65" s="122"/>
      <c r="M65" s="122">
        <v>1.4999999999999999E-2</v>
      </c>
      <c r="N65" s="69"/>
      <c r="O65" s="69"/>
      <c r="P65" s="69"/>
      <c r="Q65" s="69"/>
      <c r="R65" s="69"/>
      <c r="S65" s="69"/>
      <c r="T65" s="69"/>
      <c r="U65" s="69"/>
      <c r="V65" s="69"/>
      <c r="W65" s="122"/>
      <c r="X65" s="122"/>
      <c r="Y65" s="69"/>
      <c r="Z65" s="120"/>
      <c r="AA65" s="152"/>
      <c r="AB65" s="152"/>
      <c r="AC65" s="121"/>
      <c r="AD65" s="127"/>
    </row>
    <row r="66" spans="1:30" x14ac:dyDescent="0.2">
      <c r="A66">
        <v>2023</v>
      </c>
      <c r="B66">
        <v>1</v>
      </c>
      <c r="C66" s="122">
        <v>652</v>
      </c>
      <c r="D66" s="122" t="s">
        <v>265</v>
      </c>
      <c r="E66" s="122" t="s">
        <v>266</v>
      </c>
      <c r="F66" s="122">
        <v>15.903</v>
      </c>
      <c r="G66" s="122">
        <v>18.297000000000001</v>
      </c>
      <c r="H66" s="122"/>
      <c r="I66" s="122">
        <v>23</v>
      </c>
      <c r="J66" s="122">
        <v>157</v>
      </c>
      <c r="K66" s="122"/>
      <c r="L66" s="122"/>
      <c r="M66" s="122">
        <v>0.02</v>
      </c>
      <c r="N66" s="69"/>
      <c r="O66" s="69"/>
      <c r="P66" s="69"/>
      <c r="Q66" s="69"/>
      <c r="R66" s="69"/>
      <c r="S66" s="69"/>
      <c r="T66" s="69"/>
      <c r="U66" s="69"/>
      <c r="V66" s="69"/>
      <c r="W66" s="122"/>
      <c r="X66" s="122"/>
      <c r="Y66" s="69"/>
      <c r="Z66" s="120"/>
      <c r="AA66" s="152"/>
      <c r="AB66" s="152"/>
      <c r="AC66" s="121"/>
      <c r="AD66" s="127"/>
    </row>
    <row r="67" spans="1:30" x14ac:dyDescent="0.2">
      <c r="A67">
        <v>2023</v>
      </c>
      <c r="B67">
        <v>1</v>
      </c>
      <c r="C67" s="122">
        <v>655</v>
      </c>
      <c r="D67" s="122" t="s">
        <v>299</v>
      </c>
      <c r="E67" s="122" t="s">
        <v>300</v>
      </c>
      <c r="F67" s="122">
        <v>137.63999999999999</v>
      </c>
      <c r="G67" s="122">
        <v>158.36000000000001</v>
      </c>
      <c r="H67" s="122"/>
      <c r="I67" s="122">
        <v>64</v>
      </c>
      <c r="J67" s="122">
        <v>169</v>
      </c>
      <c r="K67" s="122"/>
      <c r="L67" s="122"/>
      <c r="M67" s="122">
        <v>0.02</v>
      </c>
      <c r="N67" s="69"/>
      <c r="O67" s="69"/>
      <c r="P67" s="69"/>
      <c r="Q67" s="69"/>
      <c r="R67" s="69"/>
      <c r="S67" s="69"/>
      <c r="T67" s="69"/>
      <c r="U67" s="69"/>
      <c r="V67" s="69"/>
      <c r="W67" s="122"/>
      <c r="X67" s="122"/>
      <c r="Y67" s="69"/>
      <c r="Z67" s="120"/>
      <c r="AA67" s="152"/>
      <c r="AB67" s="122"/>
      <c r="AC67" s="121"/>
      <c r="AD67" s="127"/>
    </row>
    <row r="68" spans="1:30" x14ac:dyDescent="0.2">
      <c r="A68">
        <v>2023</v>
      </c>
      <c r="B68">
        <v>1</v>
      </c>
      <c r="C68" s="122">
        <v>656</v>
      </c>
      <c r="D68" s="122" t="s">
        <v>303</v>
      </c>
      <c r="E68" s="122" t="s">
        <v>304</v>
      </c>
      <c r="F68" s="122">
        <v>137.63999999999999</v>
      </c>
      <c r="G68" s="122">
        <v>158.36000000000001</v>
      </c>
      <c r="H68" s="122"/>
      <c r="I68" s="122">
        <v>64</v>
      </c>
      <c r="J68" s="122">
        <v>169</v>
      </c>
      <c r="K68" s="122"/>
      <c r="L68" s="122"/>
      <c r="M68" s="122">
        <v>0.02</v>
      </c>
      <c r="N68" s="69"/>
      <c r="O68" s="69"/>
      <c r="P68" s="69"/>
      <c r="Q68" s="69"/>
      <c r="R68" s="69"/>
      <c r="S68" s="69"/>
      <c r="T68" s="69"/>
      <c r="U68" s="69"/>
      <c r="V68" s="69"/>
      <c r="W68" s="122"/>
      <c r="X68" s="122"/>
      <c r="Y68" s="69"/>
      <c r="Z68" s="120"/>
      <c r="AA68" s="152"/>
      <c r="AB68" s="122"/>
      <c r="AC68" s="121"/>
      <c r="AD68" s="127"/>
    </row>
    <row r="69" spans="1:30" x14ac:dyDescent="0.2">
      <c r="A69">
        <v>2023</v>
      </c>
      <c r="B69">
        <v>1</v>
      </c>
      <c r="C69" s="122">
        <v>657</v>
      </c>
      <c r="D69" s="122" t="s">
        <v>306</v>
      </c>
      <c r="E69" s="122" t="s">
        <v>307</v>
      </c>
      <c r="F69" s="122">
        <v>83.7</v>
      </c>
      <c r="G69" s="122">
        <v>96.3</v>
      </c>
      <c r="H69" s="122"/>
      <c r="I69" s="122">
        <v>64</v>
      </c>
      <c r="J69" s="122">
        <v>169</v>
      </c>
      <c r="K69" s="122"/>
      <c r="L69" s="122"/>
      <c r="M69" s="122">
        <v>0.02</v>
      </c>
      <c r="N69" s="69"/>
      <c r="O69" s="69"/>
      <c r="P69" s="69"/>
      <c r="Q69" s="69"/>
      <c r="R69" s="69"/>
      <c r="S69" s="69"/>
      <c r="T69" s="69"/>
      <c r="U69" s="69"/>
      <c r="V69" s="69"/>
      <c r="W69" s="122"/>
      <c r="X69" s="122"/>
      <c r="Y69" s="69"/>
      <c r="Z69" s="120"/>
      <c r="AA69" s="152"/>
      <c r="AB69" s="122"/>
      <c r="AC69" s="121"/>
      <c r="AD69" s="127"/>
    </row>
    <row r="70" spans="1:30" x14ac:dyDescent="0.2">
      <c r="A70">
        <v>2023</v>
      </c>
      <c r="B70">
        <v>1</v>
      </c>
      <c r="C70" s="122">
        <v>658</v>
      </c>
      <c r="D70" s="122" t="s">
        <v>309</v>
      </c>
      <c r="E70" s="122" t="s">
        <v>310</v>
      </c>
      <c r="F70" s="122">
        <v>83.7</v>
      </c>
      <c r="G70" s="122">
        <v>96.3</v>
      </c>
      <c r="H70" s="122"/>
      <c r="I70" s="122">
        <v>64</v>
      </c>
      <c r="J70" s="122">
        <v>169</v>
      </c>
      <c r="K70" s="122"/>
      <c r="L70" s="122"/>
      <c r="M70" s="122">
        <v>0.02</v>
      </c>
      <c r="N70" s="69"/>
      <c r="O70" s="69"/>
      <c r="P70" s="69"/>
      <c r="Q70" s="69"/>
      <c r="R70" s="69"/>
      <c r="S70" s="69"/>
      <c r="T70" s="69"/>
      <c r="U70" s="69"/>
      <c r="V70" s="69"/>
      <c r="W70" s="122"/>
      <c r="X70" s="122"/>
      <c r="Y70" s="69"/>
      <c r="Z70" s="120"/>
      <c r="AA70" s="152"/>
      <c r="AB70" s="122"/>
      <c r="AC70" s="121"/>
      <c r="AD70" s="127"/>
    </row>
    <row r="71" spans="1:30" x14ac:dyDescent="0.2">
      <c r="A71">
        <v>2023</v>
      </c>
      <c r="B71">
        <v>1</v>
      </c>
      <c r="C71" s="122">
        <v>659</v>
      </c>
      <c r="D71" s="122" t="s">
        <v>442</v>
      </c>
      <c r="E71" s="122" t="s">
        <v>443</v>
      </c>
      <c r="F71" s="122">
        <v>283.24099999999999</v>
      </c>
      <c r="G71" s="122">
        <v>322.37099999999998</v>
      </c>
      <c r="H71" s="122"/>
      <c r="I71" s="122">
        <v>55</v>
      </c>
      <c r="J71" s="122">
        <v>131</v>
      </c>
      <c r="K71" s="122"/>
      <c r="L71" s="122"/>
      <c r="M71" s="122">
        <v>1.4999999999999999E-2</v>
      </c>
      <c r="N71" s="69"/>
      <c r="O71" s="69"/>
      <c r="P71" s="69"/>
      <c r="Q71" s="69"/>
      <c r="R71" s="69"/>
      <c r="S71" s="69"/>
      <c r="T71" s="69"/>
      <c r="U71" s="69"/>
      <c r="V71" s="69"/>
      <c r="W71" s="122"/>
      <c r="X71" s="122"/>
      <c r="Y71" s="69"/>
      <c r="Z71" s="120"/>
      <c r="AA71" s="152"/>
      <c r="AB71" s="122"/>
      <c r="AC71" s="121"/>
      <c r="AD71" s="127"/>
    </row>
    <row r="72" spans="1:30" x14ac:dyDescent="0.2">
      <c r="A72">
        <v>2023</v>
      </c>
      <c r="B72">
        <v>1</v>
      </c>
      <c r="C72" s="122">
        <v>660</v>
      </c>
      <c r="D72" s="122" t="s">
        <v>426</v>
      </c>
      <c r="E72" s="122" t="s">
        <v>427</v>
      </c>
      <c r="F72" s="122">
        <v>1190.365</v>
      </c>
      <c r="G72" s="122">
        <v>1354.8150000000001</v>
      </c>
      <c r="H72" s="122"/>
      <c r="I72" s="122">
        <v>21</v>
      </c>
      <c r="J72" s="122">
        <v>180</v>
      </c>
      <c r="K72" s="122"/>
      <c r="L72" s="122"/>
      <c r="M72" s="122">
        <v>1.4999999999999999E-2</v>
      </c>
      <c r="N72" s="69"/>
      <c r="O72" s="69"/>
      <c r="P72" s="69"/>
      <c r="Q72" s="69"/>
      <c r="R72" s="69"/>
      <c r="S72" s="69"/>
      <c r="T72" s="69"/>
      <c r="U72" s="69"/>
      <c r="V72" s="69"/>
      <c r="W72" s="122"/>
      <c r="X72" s="122"/>
      <c r="Y72" s="69"/>
      <c r="Z72" s="120"/>
      <c r="AA72" s="152"/>
      <c r="AB72" s="122"/>
      <c r="AC72" s="121"/>
      <c r="AD72" s="127"/>
    </row>
    <row r="73" spans="1:30" x14ac:dyDescent="0.2">
      <c r="A73">
        <v>2023</v>
      </c>
      <c r="B73">
        <v>1</v>
      </c>
      <c r="C73" s="122">
        <v>661</v>
      </c>
      <c r="D73" s="122" t="s">
        <v>430</v>
      </c>
      <c r="E73" s="122" t="s">
        <v>431</v>
      </c>
      <c r="F73" s="122">
        <v>259.7</v>
      </c>
      <c r="G73" s="122">
        <v>295.60000000000002</v>
      </c>
      <c r="H73" s="122"/>
      <c r="I73" s="122">
        <v>21</v>
      </c>
      <c r="J73" s="122">
        <v>180</v>
      </c>
      <c r="K73" s="122"/>
      <c r="L73" s="122"/>
      <c r="M73" s="122">
        <v>1.4999999999999999E-2</v>
      </c>
      <c r="N73" s="69"/>
      <c r="O73" s="69"/>
      <c r="P73" s="69"/>
      <c r="Q73" s="69"/>
      <c r="R73" s="69"/>
      <c r="S73" s="69"/>
      <c r="T73" s="69"/>
      <c r="U73" s="69"/>
      <c r="V73" s="69"/>
      <c r="W73" s="122"/>
      <c r="X73" s="122"/>
      <c r="Y73" s="69"/>
      <c r="Z73" s="120"/>
      <c r="AA73" s="152"/>
      <c r="AB73" s="122"/>
      <c r="AC73" s="121"/>
      <c r="AD73" s="127"/>
    </row>
    <row r="74" spans="1:30" x14ac:dyDescent="0.2">
      <c r="A74">
        <v>2023</v>
      </c>
      <c r="B74">
        <v>1</v>
      </c>
      <c r="C74" s="122">
        <v>667</v>
      </c>
      <c r="D74" s="122" t="s">
        <v>289</v>
      </c>
      <c r="E74" s="122" t="s">
        <v>290</v>
      </c>
      <c r="F74" s="122">
        <v>1462.3140000000001</v>
      </c>
      <c r="G74" s="122">
        <v>1664.3340000000001</v>
      </c>
      <c r="H74" s="122"/>
      <c r="I74" s="122">
        <v>18</v>
      </c>
      <c r="J74" s="122">
        <v>200</v>
      </c>
      <c r="K74" s="122"/>
      <c r="L74" s="122"/>
      <c r="M74" s="122">
        <v>1.4999999999999999E-2</v>
      </c>
      <c r="N74" s="69"/>
      <c r="O74" s="69"/>
      <c r="P74" s="69"/>
      <c r="Q74" s="69"/>
      <c r="R74" s="69"/>
      <c r="S74" s="69"/>
      <c r="T74" s="69"/>
      <c r="U74" s="69"/>
      <c r="V74" s="69"/>
      <c r="W74" s="122"/>
      <c r="X74" s="122"/>
      <c r="Y74" s="69"/>
      <c r="Z74" s="120"/>
      <c r="AA74" s="152"/>
      <c r="AB74" s="152"/>
      <c r="AC74" s="121"/>
      <c r="AD74" s="127"/>
    </row>
    <row r="75" spans="1:30" x14ac:dyDescent="0.2">
      <c r="A75">
        <v>2023</v>
      </c>
      <c r="B75">
        <v>1</v>
      </c>
      <c r="C75" s="122">
        <v>668</v>
      </c>
      <c r="D75" s="122" t="s">
        <v>235</v>
      </c>
      <c r="E75" s="122" t="s">
        <v>236</v>
      </c>
      <c r="F75" s="122">
        <v>96.923000000000002</v>
      </c>
      <c r="G75" s="122">
        <v>110.313</v>
      </c>
      <c r="H75" s="122"/>
      <c r="I75" s="122">
        <v>103</v>
      </c>
      <c r="J75" s="122">
        <v>105</v>
      </c>
      <c r="K75" s="122"/>
      <c r="L75" s="122"/>
      <c r="M75" s="122">
        <v>1.4999999999999999E-2</v>
      </c>
      <c r="N75" s="69"/>
      <c r="O75" s="69"/>
      <c r="P75" s="69"/>
      <c r="Q75" s="69"/>
      <c r="R75" s="69"/>
      <c r="S75" s="69"/>
      <c r="T75" s="69"/>
      <c r="U75" s="69"/>
      <c r="V75" s="69"/>
      <c r="W75" s="122"/>
      <c r="X75" s="122"/>
      <c r="Y75" s="69"/>
      <c r="Z75" s="120"/>
      <c r="AA75" s="152"/>
      <c r="AB75" s="122"/>
      <c r="AC75" s="121"/>
      <c r="AD75" s="127"/>
    </row>
    <row r="76" spans="1:30" x14ac:dyDescent="0.2">
      <c r="A76">
        <v>2023</v>
      </c>
      <c r="B76">
        <v>1</v>
      </c>
      <c r="C76" s="122">
        <v>669</v>
      </c>
      <c r="D76" s="122" t="s">
        <v>241</v>
      </c>
      <c r="E76" s="122" t="s">
        <v>242</v>
      </c>
      <c r="F76" s="122">
        <v>897.71400000000006</v>
      </c>
      <c r="G76" s="122">
        <v>1021.734</v>
      </c>
      <c r="H76" s="122"/>
      <c r="I76" s="122">
        <v>40</v>
      </c>
      <c r="J76" s="122">
        <v>180</v>
      </c>
      <c r="K76" s="122"/>
      <c r="L76" s="122"/>
      <c r="M76" s="122">
        <v>1.4999999999999999E-2</v>
      </c>
      <c r="N76" s="69"/>
      <c r="O76" s="69"/>
      <c r="P76" s="69"/>
      <c r="Q76" s="69"/>
      <c r="R76" s="69"/>
      <c r="S76" s="69"/>
      <c r="T76" s="69"/>
      <c r="U76" s="69"/>
      <c r="V76" s="69"/>
      <c r="W76" s="122"/>
      <c r="X76" s="122"/>
      <c r="Y76" s="69"/>
      <c r="Z76" s="120"/>
      <c r="AA76" s="152"/>
      <c r="AB76" s="122"/>
      <c r="AC76" s="121"/>
      <c r="AD76" s="127"/>
    </row>
    <row r="77" spans="1:30" x14ac:dyDescent="0.2">
      <c r="A77">
        <v>2023</v>
      </c>
      <c r="B77">
        <v>1</v>
      </c>
      <c r="C77" s="122">
        <v>670</v>
      </c>
      <c r="D77" s="122" t="s">
        <v>407</v>
      </c>
      <c r="E77" s="122" t="s">
        <v>408</v>
      </c>
      <c r="F77" s="122">
        <v>280.41800000000001</v>
      </c>
      <c r="G77" s="122">
        <v>319.15800000000002</v>
      </c>
      <c r="H77" s="122"/>
      <c r="I77" s="122">
        <v>96</v>
      </c>
      <c r="J77" s="122">
        <v>150</v>
      </c>
      <c r="K77" s="122"/>
      <c r="L77" s="122"/>
      <c r="M77" s="122">
        <v>1.4999999999999999E-2</v>
      </c>
      <c r="N77" s="69"/>
      <c r="O77" s="69"/>
      <c r="P77" s="69"/>
      <c r="Q77" s="69"/>
      <c r="R77" s="69"/>
      <c r="S77" s="69"/>
      <c r="T77" s="69"/>
      <c r="U77" s="69"/>
      <c r="V77" s="69"/>
      <c r="W77" s="122"/>
      <c r="X77" s="122"/>
      <c r="Y77" s="69"/>
      <c r="Z77" s="120"/>
      <c r="AA77" s="152"/>
      <c r="AB77" s="122"/>
      <c r="AC77" s="121"/>
      <c r="AD77" s="127"/>
    </row>
    <row r="78" spans="1:30" x14ac:dyDescent="0.2">
      <c r="A78">
        <v>2023</v>
      </c>
      <c r="B78">
        <v>1</v>
      </c>
      <c r="C78" s="122">
        <v>673</v>
      </c>
      <c r="D78" s="122" t="s">
        <v>293</v>
      </c>
      <c r="E78" s="122" t="s">
        <v>294</v>
      </c>
      <c r="F78" s="122">
        <v>57.965600000000002</v>
      </c>
      <c r="G78" s="122">
        <v>65.973600000000005</v>
      </c>
      <c r="H78" s="122"/>
      <c r="I78" s="122">
        <v>18</v>
      </c>
      <c r="J78" s="122">
        <v>200</v>
      </c>
      <c r="K78" s="122"/>
      <c r="L78" s="122"/>
      <c r="M78" s="122">
        <v>1.4999999999999999E-2</v>
      </c>
      <c r="N78" s="69"/>
      <c r="O78" s="69"/>
      <c r="P78" s="69"/>
      <c r="Q78" s="69"/>
      <c r="R78" s="69"/>
      <c r="S78" s="69"/>
      <c r="T78" s="69"/>
      <c r="U78" s="69"/>
      <c r="V78" s="69"/>
      <c r="W78" s="122"/>
      <c r="X78" s="122"/>
      <c r="Y78" s="69"/>
      <c r="Z78" s="120"/>
      <c r="AA78" s="152"/>
      <c r="AB78" s="122"/>
      <c r="AC78" s="121"/>
      <c r="AD78" s="127"/>
    </row>
    <row r="79" spans="1:30" x14ac:dyDescent="0.2">
      <c r="A79">
        <v>2023</v>
      </c>
      <c r="B79">
        <v>1</v>
      </c>
      <c r="C79" s="122">
        <v>674</v>
      </c>
      <c r="D79" s="122" t="s">
        <v>238</v>
      </c>
      <c r="E79" s="122" t="s">
        <v>239</v>
      </c>
      <c r="F79" s="122">
        <v>240.89599999999999</v>
      </c>
      <c r="G79" s="122">
        <v>274.17599999999999</v>
      </c>
      <c r="H79" s="122"/>
      <c r="I79" s="122">
        <v>60</v>
      </c>
      <c r="J79" s="122">
        <v>120</v>
      </c>
      <c r="K79" s="122"/>
      <c r="L79" s="122"/>
      <c r="M79" s="122">
        <v>1.4999999999999999E-2</v>
      </c>
      <c r="N79" s="69"/>
      <c r="O79" s="69"/>
      <c r="P79" s="69"/>
      <c r="Q79" s="69"/>
      <c r="R79" s="69"/>
      <c r="S79" s="69"/>
      <c r="T79" s="69"/>
      <c r="U79" s="69"/>
      <c r="V79" s="69"/>
      <c r="W79" s="122"/>
      <c r="X79" s="122"/>
      <c r="Y79" s="69"/>
      <c r="Z79" s="120"/>
      <c r="AA79" s="152"/>
      <c r="AB79" s="122"/>
      <c r="AC79" s="121"/>
      <c r="AD79" s="127"/>
    </row>
    <row r="80" spans="1:30" x14ac:dyDescent="0.2">
      <c r="A80">
        <v>2023</v>
      </c>
      <c r="B80">
        <v>1</v>
      </c>
      <c r="C80" s="122">
        <v>674</v>
      </c>
      <c r="D80" s="122" t="s">
        <v>238</v>
      </c>
      <c r="E80" s="122" t="s">
        <v>239</v>
      </c>
      <c r="F80" s="122">
        <v>240.89599999999999</v>
      </c>
      <c r="G80" s="122">
        <v>274.17599999999999</v>
      </c>
      <c r="H80" s="122"/>
      <c r="I80" s="122">
        <v>60</v>
      </c>
      <c r="J80" s="122">
        <v>120</v>
      </c>
      <c r="K80" s="122"/>
      <c r="L80" s="122"/>
      <c r="M80" s="122"/>
      <c r="N80" s="69"/>
      <c r="O80" s="69"/>
      <c r="P80" s="69"/>
      <c r="Q80" s="69"/>
      <c r="R80" s="69"/>
      <c r="S80" s="69"/>
      <c r="T80" s="69"/>
      <c r="U80" s="69"/>
      <c r="V80" s="69"/>
      <c r="W80" s="122"/>
      <c r="X80" s="122"/>
      <c r="Y80" s="69"/>
      <c r="Z80" s="120"/>
      <c r="AA80" s="152"/>
      <c r="AB80" s="122"/>
      <c r="AC80" s="121"/>
      <c r="AD80" s="127"/>
    </row>
    <row r="81" spans="1:30" x14ac:dyDescent="0.2">
      <c r="A81">
        <v>2023</v>
      </c>
      <c r="B81">
        <v>1</v>
      </c>
      <c r="C81" s="122">
        <v>688</v>
      </c>
      <c r="D81" s="122" t="s">
        <v>312</v>
      </c>
      <c r="E81" s="122" t="s">
        <v>313</v>
      </c>
      <c r="F81" s="122">
        <v>180</v>
      </c>
      <c r="G81" s="122">
        <v>220</v>
      </c>
      <c r="H81" s="122"/>
      <c r="I81" s="122">
        <v>59</v>
      </c>
      <c r="J81" s="122">
        <v>122</v>
      </c>
      <c r="K81" s="122"/>
      <c r="L81" s="122"/>
      <c r="M81" s="122">
        <v>1.4999999999999999E-2</v>
      </c>
      <c r="N81" s="69"/>
      <c r="O81" s="69"/>
      <c r="P81" s="69"/>
      <c r="Q81" s="69"/>
      <c r="R81" s="69"/>
      <c r="S81" s="69"/>
      <c r="T81" s="69"/>
      <c r="U81" s="69"/>
      <c r="V81" s="69"/>
      <c r="W81" s="122"/>
      <c r="X81" s="122"/>
      <c r="Y81" s="69"/>
      <c r="Z81" s="120"/>
      <c r="AA81" s="152"/>
      <c r="AB81" s="122"/>
      <c r="AC81" s="121"/>
      <c r="AD81" s="127"/>
    </row>
    <row r="82" spans="1:30" x14ac:dyDescent="0.2">
      <c r="A82">
        <v>2023</v>
      </c>
      <c r="B82">
        <v>1</v>
      </c>
      <c r="C82" s="122">
        <v>689</v>
      </c>
      <c r="D82" s="122" t="s">
        <v>315</v>
      </c>
      <c r="E82" s="122" t="s">
        <v>316</v>
      </c>
      <c r="F82" s="122">
        <v>67.5</v>
      </c>
      <c r="G82" s="122">
        <v>82.5</v>
      </c>
      <c r="H82" s="122"/>
      <c r="I82" s="122">
        <v>59</v>
      </c>
      <c r="J82" s="122">
        <v>122</v>
      </c>
      <c r="K82" s="122"/>
      <c r="L82" s="122"/>
      <c r="M82" s="122">
        <v>1.4999999999999999E-2</v>
      </c>
      <c r="N82" s="69"/>
      <c r="O82" s="69"/>
      <c r="P82" s="69"/>
      <c r="Q82" s="69"/>
      <c r="R82" s="69"/>
      <c r="S82" s="69"/>
      <c r="T82" s="69"/>
      <c r="U82" s="69"/>
      <c r="V82" s="69"/>
      <c r="W82" s="122"/>
      <c r="X82" s="122"/>
      <c r="Y82" s="69"/>
      <c r="Z82" s="120"/>
      <c r="AA82" s="152"/>
      <c r="AB82" s="152"/>
      <c r="AC82" s="121"/>
      <c r="AD82" s="127"/>
    </row>
    <row r="83" spans="1:30" x14ac:dyDescent="0.2">
      <c r="A83">
        <v>2023</v>
      </c>
      <c r="B83">
        <v>1</v>
      </c>
      <c r="C83" s="122">
        <v>690</v>
      </c>
      <c r="D83" s="122" t="s">
        <v>364</v>
      </c>
      <c r="E83" s="122" t="s">
        <v>365</v>
      </c>
      <c r="F83" s="122">
        <v>153</v>
      </c>
      <c r="G83" s="122">
        <v>187</v>
      </c>
      <c r="H83" s="122"/>
      <c r="I83" s="122">
        <v>120</v>
      </c>
      <c r="J83" s="122">
        <v>120</v>
      </c>
      <c r="K83" s="122"/>
      <c r="L83" s="122"/>
      <c r="M83" s="122">
        <v>1.4999999999999999E-2</v>
      </c>
      <c r="N83" s="69"/>
      <c r="O83" s="69"/>
      <c r="P83" s="69"/>
      <c r="Q83" s="69"/>
      <c r="R83" s="69"/>
      <c r="S83" s="69"/>
      <c r="T83" s="69"/>
      <c r="U83" s="69"/>
      <c r="V83" s="69"/>
      <c r="W83" s="122"/>
      <c r="X83" s="122"/>
      <c r="Y83" s="69"/>
      <c r="Z83" s="120"/>
      <c r="AA83" s="152"/>
      <c r="AB83" s="152"/>
      <c r="AC83" s="121"/>
      <c r="AD83" s="127"/>
    </row>
    <row r="84" spans="1:30" x14ac:dyDescent="0.2">
      <c r="A84">
        <v>2023</v>
      </c>
      <c r="B84">
        <v>1</v>
      </c>
      <c r="C84" s="122">
        <v>691</v>
      </c>
      <c r="D84" s="122" t="s">
        <v>369</v>
      </c>
      <c r="E84" s="122" t="s">
        <v>370</v>
      </c>
      <c r="F84" s="122">
        <v>174.6</v>
      </c>
      <c r="G84" s="122">
        <v>213.4</v>
      </c>
      <c r="H84" s="122"/>
      <c r="I84" s="122">
        <v>120</v>
      </c>
      <c r="J84" s="122">
        <v>120</v>
      </c>
      <c r="K84" s="122"/>
      <c r="L84" s="122"/>
      <c r="M84" s="122">
        <v>1.4999999999999999E-2</v>
      </c>
      <c r="N84" s="69"/>
      <c r="O84" s="69"/>
      <c r="P84" s="69"/>
      <c r="Q84" s="69"/>
      <c r="R84" s="69"/>
      <c r="S84" s="69"/>
      <c r="T84" s="69"/>
      <c r="U84" s="69"/>
      <c r="V84" s="69"/>
      <c r="W84" s="122"/>
      <c r="X84" s="122"/>
      <c r="Y84" s="69"/>
      <c r="Z84" s="120"/>
      <c r="AA84" s="152"/>
      <c r="AB84" s="152"/>
      <c r="AC84" s="121"/>
      <c r="AD84" s="127"/>
    </row>
    <row r="85" spans="1:30" x14ac:dyDescent="0.2">
      <c r="A85">
        <v>2023</v>
      </c>
      <c r="B85">
        <v>1</v>
      </c>
      <c r="C85" s="122">
        <v>751</v>
      </c>
      <c r="D85" s="122" t="s">
        <v>360</v>
      </c>
      <c r="E85" s="122" t="s">
        <v>361</v>
      </c>
      <c r="F85" s="122">
        <v>949.46900000000005</v>
      </c>
      <c r="G85" s="122">
        <v>1080.6389999999999</v>
      </c>
      <c r="H85" s="122"/>
      <c r="I85" s="122">
        <v>20</v>
      </c>
      <c r="J85" s="122">
        <v>180</v>
      </c>
      <c r="K85" s="122"/>
      <c r="L85" s="122"/>
      <c r="M85" s="122">
        <v>1.4999999999999999E-2</v>
      </c>
      <c r="N85" s="69"/>
      <c r="O85" s="69"/>
      <c r="P85" s="69"/>
      <c r="Q85" s="69"/>
      <c r="R85" s="69"/>
      <c r="S85" s="69"/>
      <c r="T85" s="69"/>
      <c r="U85" s="69"/>
      <c r="V85" s="69"/>
      <c r="W85" s="122"/>
      <c r="X85" s="122"/>
      <c r="Y85" s="69"/>
      <c r="Z85" s="120"/>
      <c r="AA85" s="152"/>
      <c r="AB85" s="152"/>
      <c r="AC85" s="121"/>
      <c r="AD85" s="127"/>
    </row>
    <row r="86" spans="1:30" x14ac:dyDescent="0.2">
      <c r="A86">
        <v>2023</v>
      </c>
      <c r="B86">
        <v>1</v>
      </c>
      <c r="C86" s="122">
        <v>752</v>
      </c>
      <c r="D86" s="122"/>
      <c r="E86" s="122"/>
      <c r="F86" s="122"/>
      <c r="G86" s="122"/>
      <c r="H86" s="122"/>
      <c r="I86" s="122"/>
      <c r="J86" s="122"/>
      <c r="K86" s="122"/>
      <c r="L86" s="122"/>
      <c r="M86" s="122">
        <v>1.4999999999999999E-2</v>
      </c>
      <c r="N86" s="69"/>
      <c r="O86" s="69"/>
      <c r="P86" s="69"/>
      <c r="Q86" s="69"/>
      <c r="R86" s="69"/>
      <c r="S86" s="69"/>
      <c r="T86" s="69"/>
      <c r="U86" s="69"/>
      <c r="V86" s="69"/>
      <c r="W86" s="122"/>
      <c r="X86" s="122"/>
      <c r="Y86" s="69"/>
      <c r="Z86" s="120"/>
      <c r="AA86" s="152"/>
      <c r="AB86" s="122"/>
      <c r="AC86" s="121"/>
      <c r="AD86" s="127"/>
    </row>
    <row r="87" spans="1:30" x14ac:dyDescent="0.2">
      <c r="A87">
        <v>2023</v>
      </c>
      <c r="B87">
        <v>1</v>
      </c>
      <c r="C87" s="122">
        <v>916</v>
      </c>
      <c r="D87" s="122" t="s">
        <v>251</v>
      </c>
      <c r="E87" s="122" t="s">
        <v>252</v>
      </c>
      <c r="F87" s="122">
        <v>1.3</v>
      </c>
      <c r="G87" s="122">
        <v>1.5</v>
      </c>
      <c r="H87" s="122"/>
      <c r="I87" s="122">
        <v>360</v>
      </c>
      <c r="J87" s="122">
        <v>120</v>
      </c>
      <c r="K87" s="122"/>
      <c r="L87" s="122"/>
      <c r="M87" s="122">
        <v>0.02</v>
      </c>
      <c r="N87" s="69"/>
      <c r="O87" s="69"/>
      <c r="P87" s="69"/>
      <c r="Q87" s="69"/>
      <c r="R87" s="69"/>
      <c r="S87" s="69"/>
      <c r="T87" s="69"/>
      <c r="U87" s="69"/>
      <c r="V87" s="69"/>
      <c r="W87" s="122"/>
      <c r="X87" s="122"/>
      <c r="Y87" s="69"/>
      <c r="Z87" s="120"/>
      <c r="AA87" s="152"/>
      <c r="AB87" s="122"/>
      <c r="AC87" s="121"/>
      <c r="AD87" s="127"/>
    </row>
    <row r="88" spans="1:30" x14ac:dyDescent="0.2">
      <c r="A88">
        <v>2023</v>
      </c>
      <c r="B88">
        <v>1</v>
      </c>
      <c r="C88" s="122">
        <v>1064</v>
      </c>
      <c r="D88" s="122" t="s">
        <v>396</v>
      </c>
      <c r="E88" s="122" t="s">
        <v>397</v>
      </c>
      <c r="F88" s="122"/>
      <c r="G88" s="122"/>
      <c r="H88" s="122"/>
      <c r="I88" s="122">
        <v>20</v>
      </c>
      <c r="J88" s="122">
        <v>180</v>
      </c>
      <c r="K88" s="122"/>
      <c r="L88" s="122"/>
      <c r="M88" s="122">
        <v>1.4999999999999999E-2</v>
      </c>
      <c r="N88" s="69"/>
      <c r="O88" s="69"/>
      <c r="P88" s="69"/>
      <c r="Q88" s="69"/>
      <c r="R88" s="69"/>
      <c r="S88" s="69"/>
      <c r="T88" s="69"/>
      <c r="U88" s="69"/>
      <c r="V88" s="69"/>
      <c r="W88" s="122"/>
      <c r="X88" s="122"/>
      <c r="Y88" s="69"/>
      <c r="Z88" s="120"/>
      <c r="AA88" s="152"/>
      <c r="AB88" s="122"/>
      <c r="AC88" s="121"/>
      <c r="AD88" s="127"/>
    </row>
    <row r="89" spans="1:30" x14ac:dyDescent="0.2">
      <c r="A89">
        <v>2023</v>
      </c>
      <c r="B89">
        <v>1</v>
      </c>
      <c r="C89" s="122">
        <v>1065</v>
      </c>
      <c r="D89" s="122" t="s">
        <v>400</v>
      </c>
      <c r="E89" s="122" t="s">
        <v>401</v>
      </c>
      <c r="F89" s="122">
        <v>66.8</v>
      </c>
      <c r="G89" s="122">
        <v>73</v>
      </c>
      <c r="H89" s="122"/>
      <c r="I89" s="122">
        <v>20</v>
      </c>
      <c r="J89" s="122">
        <v>180</v>
      </c>
      <c r="K89" s="122"/>
      <c r="L89" s="122"/>
      <c r="M89" s="122">
        <v>1.4999999999999999E-2</v>
      </c>
      <c r="N89" s="69"/>
      <c r="O89" s="69"/>
      <c r="P89" s="69"/>
      <c r="Q89" s="69"/>
      <c r="R89" s="69"/>
      <c r="S89" s="69"/>
      <c r="T89" s="69"/>
      <c r="U89" s="69"/>
      <c r="V89" s="69"/>
      <c r="W89" s="122"/>
      <c r="X89" s="122"/>
      <c r="Y89" s="69"/>
      <c r="Z89" s="120"/>
      <c r="AA89" s="152"/>
      <c r="AB89" s="122"/>
      <c r="AC89" s="121"/>
      <c r="AD89" s="127"/>
    </row>
    <row r="90" spans="1:30" x14ac:dyDescent="0.2">
      <c r="A90">
        <v>2023</v>
      </c>
      <c r="B90">
        <v>1</v>
      </c>
      <c r="C90" s="122">
        <v>1068</v>
      </c>
      <c r="D90" s="122"/>
      <c r="E90" s="122"/>
      <c r="F90" s="122"/>
      <c r="G90" s="122"/>
      <c r="H90" s="122"/>
      <c r="I90" s="122"/>
      <c r="J90" s="122"/>
      <c r="K90" s="122"/>
      <c r="L90" s="122"/>
      <c r="M90" s="122">
        <v>1.4999999999999999E-2</v>
      </c>
      <c r="N90" s="69"/>
      <c r="O90" s="69"/>
      <c r="P90" s="69"/>
      <c r="Q90" s="69"/>
      <c r="R90" s="69"/>
      <c r="S90" s="69"/>
      <c r="T90" s="69"/>
      <c r="U90" s="69"/>
      <c r="V90" s="69"/>
      <c r="W90" s="122"/>
      <c r="X90" s="122"/>
      <c r="Y90" s="69"/>
      <c r="Z90" s="120"/>
      <c r="AA90" s="152"/>
      <c r="AB90" s="122"/>
      <c r="AC90" s="121"/>
      <c r="AD90" s="127"/>
    </row>
    <row r="91" spans="1:30" x14ac:dyDescent="0.2">
      <c r="A91">
        <v>2023</v>
      </c>
      <c r="B91">
        <v>1</v>
      </c>
      <c r="C91" s="122">
        <v>1083</v>
      </c>
      <c r="D91" s="122"/>
      <c r="E91" s="122"/>
      <c r="F91" s="122"/>
      <c r="G91" s="122"/>
      <c r="H91" s="122"/>
      <c r="I91" s="122"/>
      <c r="J91" s="122"/>
      <c r="K91" s="122"/>
      <c r="L91" s="122"/>
      <c r="M91" s="122">
        <v>1.4999999999999999E-2</v>
      </c>
      <c r="N91" s="69"/>
      <c r="O91" s="69"/>
      <c r="P91" s="69"/>
      <c r="Q91" s="69"/>
      <c r="R91" s="69"/>
      <c r="S91" s="69"/>
      <c r="T91" s="69"/>
      <c r="U91" s="69"/>
      <c r="V91" s="69"/>
      <c r="W91" s="122"/>
      <c r="X91" s="122"/>
      <c r="Y91" s="69"/>
      <c r="Z91" s="120"/>
      <c r="AA91" s="152"/>
      <c r="AB91" s="122"/>
      <c r="AC91" s="121"/>
      <c r="AD91" s="127"/>
    </row>
    <row r="92" spans="1:30" x14ac:dyDescent="0.2">
      <c r="A92">
        <v>2023</v>
      </c>
      <c r="B92">
        <v>1</v>
      </c>
      <c r="C92" s="122">
        <v>1084</v>
      </c>
      <c r="D92" s="122" t="s">
        <v>337</v>
      </c>
      <c r="E92" s="122" t="s">
        <v>338</v>
      </c>
      <c r="F92" s="122">
        <v>1411.7</v>
      </c>
      <c r="G92" s="122">
        <v>1543.9</v>
      </c>
      <c r="H92" s="122"/>
      <c r="I92" s="122">
        <v>20</v>
      </c>
      <c r="J92" s="122">
        <v>180</v>
      </c>
      <c r="K92" s="122"/>
      <c r="L92" s="122"/>
      <c r="M92" s="122">
        <v>1.4999999999999999E-2</v>
      </c>
      <c r="N92" s="69"/>
      <c r="O92" s="69"/>
      <c r="P92" s="69"/>
      <c r="Q92" s="69"/>
      <c r="R92" s="69"/>
      <c r="S92" s="69"/>
      <c r="T92" s="69"/>
      <c r="U92" s="69"/>
      <c r="V92" s="69"/>
      <c r="W92" s="122"/>
      <c r="X92" s="122"/>
      <c r="Y92" s="69"/>
      <c r="Z92" s="120"/>
      <c r="AA92" s="152"/>
      <c r="AB92" s="122"/>
      <c r="AC92" s="121"/>
      <c r="AD92" s="127"/>
    </row>
    <row r="93" spans="1:30" x14ac:dyDescent="0.2">
      <c r="A93">
        <v>2023</v>
      </c>
      <c r="B93">
        <v>1</v>
      </c>
      <c r="C93" s="122">
        <v>1085</v>
      </c>
      <c r="D93" s="122"/>
      <c r="E93" s="122"/>
      <c r="F93" s="122"/>
      <c r="G93" s="122"/>
      <c r="H93" s="122"/>
      <c r="I93" s="122"/>
      <c r="J93" s="122"/>
      <c r="K93" s="122"/>
      <c r="L93" s="122"/>
      <c r="M93" s="122">
        <v>1.4999999999999999E-2</v>
      </c>
      <c r="N93" s="69"/>
      <c r="O93" s="69"/>
      <c r="P93" s="69"/>
      <c r="Q93" s="69"/>
      <c r="R93" s="69"/>
      <c r="S93" s="69"/>
      <c r="T93" s="69"/>
      <c r="U93" s="69"/>
      <c r="V93" s="69"/>
      <c r="W93" s="122"/>
      <c r="X93" s="122"/>
      <c r="Y93" s="69"/>
      <c r="Z93" s="120"/>
      <c r="AA93" s="152"/>
      <c r="AB93" s="122"/>
      <c r="AC93" s="121"/>
      <c r="AD93" s="127"/>
    </row>
    <row r="94" spans="1:30" x14ac:dyDescent="0.2">
      <c r="A94">
        <v>2023</v>
      </c>
      <c r="B94">
        <v>1</v>
      </c>
      <c r="C94" s="122">
        <v>1197</v>
      </c>
      <c r="D94" s="122" t="s">
        <v>403</v>
      </c>
      <c r="E94" s="122"/>
      <c r="F94" s="122">
        <v>178.13</v>
      </c>
      <c r="G94" s="122">
        <v>196.88</v>
      </c>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x14ac:dyDescent="0.2">
      <c r="A95">
        <v>2023</v>
      </c>
      <c r="B95">
        <v>1</v>
      </c>
      <c r="C95" s="122">
        <v>1204</v>
      </c>
      <c r="D95" s="122" t="s">
        <v>404</v>
      </c>
      <c r="E95" s="122"/>
      <c r="F95" s="122">
        <v>475</v>
      </c>
      <c r="G95" s="122">
        <v>525</v>
      </c>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x14ac:dyDescent="0.2">
      <c r="A96">
        <v>2023</v>
      </c>
      <c r="B96">
        <v>1</v>
      </c>
      <c r="C96" s="122">
        <v>1206</v>
      </c>
      <c r="D96" s="122" t="s">
        <v>405</v>
      </c>
      <c r="E96" s="122"/>
      <c r="F96" s="122">
        <v>475</v>
      </c>
      <c r="G96" s="122">
        <v>525</v>
      </c>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x14ac:dyDescent="0.2">
      <c r="A97">
        <v>2023</v>
      </c>
      <c r="B97">
        <v>1</v>
      </c>
      <c r="C97" s="122">
        <v>1208</v>
      </c>
      <c r="D97" s="122" t="s">
        <v>406</v>
      </c>
      <c r="E97" s="122"/>
      <c r="F97" s="122">
        <v>142.5</v>
      </c>
      <c r="G97" s="122">
        <v>157.5</v>
      </c>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x14ac:dyDescent="0.2">
      <c r="A98">
        <v>2023</v>
      </c>
      <c r="B98">
        <v>1</v>
      </c>
      <c r="C98" s="122">
        <v>1212</v>
      </c>
      <c r="D98" s="122" t="s">
        <v>393</v>
      </c>
      <c r="E98" s="122"/>
      <c r="F98" s="122">
        <v>570</v>
      </c>
      <c r="G98" s="122">
        <v>630</v>
      </c>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x14ac:dyDescent="0.2">
      <c r="A99">
        <v>2023</v>
      </c>
      <c r="B99">
        <v>1</v>
      </c>
      <c r="C99" s="122">
        <v>1250</v>
      </c>
      <c r="D99" s="122" t="s">
        <v>177</v>
      </c>
      <c r="E99" s="122" t="s">
        <v>178</v>
      </c>
      <c r="F99" s="122">
        <v>66.5</v>
      </c>
      <c r="G99" s="122">
        <v>73.5</v>
      </c>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x14ac:dyDescent="0.2">
      <c r="A100">
        <v>2023</v>
      </c>
      <c r="B100">
        <v>1</v>
      </c>
      <c r="C100" s="122">
        <v>1251</v>
      </c>
      <c r="D100" s="122" t="s">
        <v>388</v>
      </c>
      <c r="E100" s="122" t="s">
        <v>389</v>
      </c>
      <c r="F100" s="122">
        <v>167.2</v>
      </c>
      <c r="G100" s="122">
        <v>184.8</v>
      </c>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x14ac:dyDescent="0.2">
      <c r="A101">
        <v>2023</v>
      </c>
      <c r="B101">
        <v>1</v>
      </c>
      <c r="C101" s="122">
        <v>1253</v>
      </c>
      <c r="D101" s="122" t="s">
        <v>180</v>
      </c>
      <c r="E101" s="122" t="s">
        <v>181</v>
      </c>
      <c r="F101" s="122">
        <v>95</v>
      </c>
      <c r="G101" s="122">
        <v>105</v>
      </c>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x14ac:dyDescent="0.2">
      <c r="A102">
        <v>2023</v>
      </c>
      <c r="B102">
        <v>1</v>
      </c>
      <c r="C102" s="122">
        <v>1255</v>
      </c>
      <c r="D102" s="122" t="s">
        <v>182</v>
      </c>
      <c r="E102" s="122" t="s">
        <v>183</v>
      </c>
      <c r="F102" s="122">
        <v>153.9</v>
      </c>
      <c r="G102" s="122">
        <v>170.1</v>
      </c>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x14ac:dyDescent="0.2">
      <c r="A103">
        <v>2023</v>
      </c>
      <c r="B103">
        <v>1</v>
      </c>
      <c r="C103" s="122">
        <v>1256</v>
      </c>
      <c r="D103" s="122" t="s">
        <v>184</v>
      </c>
      <c r="E103" s="122"/>
      <c r="F103" s="122">
        <v>243.2</v>
      </c>
      <c r="G103" s="122">
        <v>268.8</v>
      </c>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x14ac:dyDescent="0.2">
      <c r="A104">
        <v>2023</v>
      </c>
      <c r="B104">
        <v>1</v>
      </c>
      <c r="C104" s="122">
        <v>1257</v>
      </c>
      <c r="D104" s="122" t="s">
        <v>415</v>
      </c>
      <c r="E104" s="122" t="s">
        <v>416</v>
      </c>
      <c r="F104" s="122">
        <v>39.9</v>
      </c>
      <c r="G104" s="122">
        <v>44.1</v>
      </c>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x14ac:dyDescent="0.2">
      <c r="A105">
        <v>2023</v>
      </c>
      <c r="B105">
        <v>1</v>
      </c>
      <c r="C105" s="122">
        <v>1261</v>
      </c>
      <c r="D105" s="122" t="s">
        <v>417</v>
      </c>
      <c r="E105" s="122" t="s">
        <v>418</v>
      </c>
      <c r="F105" s="122">
        <v>93.1</v>
      </c>
      <c r="G105" s="122">
        <v>102.9</v>
      </c>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x14ac:dyDescent="0.2">
      <c r="A106">
        <v>2023</v>
      </c>
      <c r="B106">
        <v>1</v>
      </c>
      <c r="C106" s="122">
        <v>1262</v>
      </c>
      <c r="D106" s="122" t="s">
        <v>185</v>
      </c>
      <c r="E106" s="122" t="s">
        <v>186</v>
      </c>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x14ac:dyDescent="0.2">
      <c r="A107">
        <v>2023</v>
      </c>
      <c r="B107">
        <v>1</v>
      </c>
      <c r="C107" s="122">
        <v>1264</v>
      </c>
      <c r="D107" s="122" t="s">
        <v>187</v>
      </c>
      <c r="E107" s="122" t="s">
        <v>188</v>
      </c>
      <c r="F107" s="122">
        <v>85.5</v>
      </c>
      <c r="G107" s="122">
        <v>94.5</v>
      </c>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x14ac:dyDescent="0.2">
      <c r="A108">
        <v>2023</v>
      </c>
      <c r="B108">
        <v>1</v>
      </c>
      <c r="C108" s="122">
        <v>1271</v>
      </c>
      <c r="D108" s="122" t="s">
        <v>390</v>
      </c>
      <c r="E108" s="122" t="s">
        <v>391</v>
      </c>
      <c r="F108" s="122">
        <v>456</v>
      </c>
      <c r="G108" s="122">
        <v>504</v>
      </c>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x14ac:dyDescent="0.2">
      <c r="A109">
        <v>2023</v>
      </c>
      <c r="B109">
        <v>1</v>
      </c>
      <c r="C109" s="122">
        <v>1273</v>
      </c>
      <c r="D109" s="122" t="s">
        <v>189</v>
      </c>
      <c r="E109" s="122" t="s">
        <v>190</v>
      </c>
      <c r="F109" s="122">
        <v>205.2</v>
      </c>
      <c r="G109" s="122">
        <v>226.8</v>
      </c>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x14ac:dyDescent="0.2">
      <c r="A110">
        <v>2023</v>
      </c>
      <c r="B110">
        <v>1</v>
      </c>
      <c r="C110" s="122">
        <v>1274</v>
      </c>
      <c r="D110" s="122" t="s">
        <v>334</v>
      </c>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x14ac:dyDescent="0.2">
      <c r="A111">
        <v>2023</v>
      </c>
      <c r="B111">
        <v>1</v>
      </c>
      <c r="C111" s="122">
        <v>1286</v>
      </c>
      <c r="D111" s="122" t="s">
        <v>341</v>
      </c>
      <c r="E111" s="122" t="s">
        <v>342</v>
      </c>
      <c r="F111" s="122">
        <v>4015.51</v>
      </c>
      <c r="G111" s="122">
        <v>4438.1899999999996</v>
      </c>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x14ac:dyDescent="0.2">
      <c r="A112">
        <v>2023</v>
      </c>
      <c r="B112">
        <v>1</v>
      </c>
      <c r="C112" s="122">
        <v>1287</v>
      </c>
      <c r="D112" s="122" t="s">
        <v>357</v>
      </c>
      <c r="E112" s="122" t="s">
        <v>358</v>
      </c>
      <c r="F112" s="122">
        <v>1723.68</v>
      </c>
      <c r="G112" s="122">
        <v>1905.12</v>
      </c>
      <c r="H112" s="122"/>
      <c r="I112" s="122"/>
      <c r="J112" s="122"/>
      <c r="K112" s="122"/>
      <c r="L112" s="122"/>
      <c r="M112" s="122">
        <v>1.4999999999999999E-2</v>
      </c>
      <c r="N112" s="69"/>
      <c r="O112" s="69"/>
      <c r="P112" s="69"/>
      <c r="Q112" s="69"/>
      <c r="R112" s="69"/>
      <c r="S112" s="69"/>
      <c r="T112" s="69"/>
      <c r="U112" s="69"/>
      <c r="V112" s="69"/>
      <c r="W112" s="122"/>
      <c r="X112" s="122"/>
      <c r="Y112" s="69"/>
      <c r="Z112" s="120"/>
      <c r="AA112" s="152"/>
      <c r="AB112" s="122"/>
      <c r="AC112" s="121"/>
      <c r="AD112" s="127"/>
    </row>
    <row r="113" spans="1:30" x14ac:dyDescent="0.2">
      <c r="A113">
        <v>2023</v>
      </c>
      <c r="B113">
        <v>1</v>
      </c>
      <c r="C113" s="122">
        <v>1301</v>
      </c>
      <c r="D113" s="122" t="s">
        <v>344</v>
      </c>
      <c r="E113" s="122"/>
      <c r="F113" s="122">
        <v>2386.88</v>
      </c>
      <c r="G113" s="122">
        <v>2638.13</v>
      </c>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x14ac:dyDescent="0.2">
      <c r="A114">
        <v>2023</v>
      </c>
      <c r="B114">
        <v>1</v>
      </c>
      <c r="C114" s="122">
        <v>1305</v>
      </c>
      <c r="D114" s="122" t="s">
        <v>345</v>
      </c>
      <c r="E114" s="122" t="s">
        <v>346</v>
      </c>
      <c r="F114" s="122">
        <v>735.3</v>
      </c>
      <c r="G114" s="122">
        <v>812.7</v>
      </c>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x14ac:dyDescent="0.2">
      <c r="A115">
        <v>2023</v>
      </c>
      <c r="B115">
        <v>1</v>
      </c>
      <c r="C115" s="122">
        <v>1306</v>
      </c>
      <c r="D115" s="122" t="s">
        <v>347</v>
      </c>
      <c r="E115" s="122" t="s">
        <v>348</v>
      </c>
      <c r="F115" s="122">
        <v>545.35</v>
      </c>
      <c r="G115" s="122">
        <v>602.75</v>
      </c>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x14ac:dyDescent="0.2">
      <c r="A116">
        <v>2023</v>
      </c>
      <c r="B116">
        <v>1</v>
      </c>
      <c r="C116" s="122">
        <v>1307</v>
      </c>
      <c r="D116" s="122" t="s">
        <v>349</v>
      </c>
      <c r="E116" s="122" t="s">
        <v>350</v>
      </c>
      <c r="F116" s="122">
        <v>637.29999999999995</v>
      </c>
      <c r="G116" s="122">
        <v>704.38</v>
      </c>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x14ac:dyDescent="0.2">
      <c r="A117">
        <v>2023</v>
      </c>
      <c r="B117">
        <v>1</v>
      </c>
      <c r="C117" s="122">
        <v>1309</v>
      </c>
      <c r="D117" s="122" t="s">
        <v>351</v>
      </c>
      <c r="E117" s="122" t="s">
        <v>352</v>
      </c>
      <c r="F117" s="122">
        <v>1117.25</v>
      </c>
      <c r="G117" s="122">
        <v>1234.8499999999999</v>
      </c>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x14ac:dyDescent="0.2">
      <c r="A118">
        <v>2023</v>
      </c>
      <c r="B118">
        <v>1</v>
      </c>
      <c r="C118" s="122">
        <v>1313</v>
      </c>
      <c r="D118" s="122" t="s">
        <v>355</v>
      </c>
      <c r="E118" s="122" t="s">
        <v>356</v>
      </c>
      <c r="F118" s="122">
        <v>1374.34</v>
      </c>
      <c r="G118" s="122">
        <v>1305.6199999999999</v>
      </c>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x14ac:dyDescent="0.2">
      <c r="A119">
        <v>2023</v>
      </c>
      <c r="B119">
        <v>1</v>
      </c>
      <c r="C119" s="122">
        <v>1319</v>
      </c>
      <c r="D119" s="122" t="s">
        <v>353</v>
      </c>
      <c r="E119" s="122" t="s">
        <v>354</v>
      </c>
      <c r="F119" s="122">
        <v>1544.31</v>
      </c>
      <c r="G119" s="122">
        <v>1706.87</v>
      </c>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x14ac:dyDescent="0.2">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x14ac:dyDescent="0.2">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x14ac:dyDescent="0.2">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x14ac:dyDescent="0.2">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x14ac:dyDescent="0.2">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x14ac:dyDescent="0.2">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x14ac:dyDescent="0.2">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x14ac:dyDescent="0.2">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58" si="0">IFERROR(W127/X127,"")</f>
        <v/>
      </c>
      <c r="AD127" s="127" t="str">
        <f t="shared" ref="AD127:AD158" si="1">IF(AA127&lt;&gt;"",IF(AA127&lt;&gt;"","Pinding","wip"),IF(C127&lt;&gt;"","wip",""))</f>
        <v/>
      </c>
    </row>
    <row r="128" spans="1:30" x14ac:dyDescent="0.2">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x14ac:dyDescent="0.2">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x14ac:dyDescent="0.2">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x14ac:dyDescent="0.2">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x14ac:dyDescent="0.2">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si="0"/>
        <v/>
      </c>
      <c r="AD132" s="127" t="str">
        <f t="shared" si="1"/>
        <v/>
      </c>
    </row>
    <row r="133" spans="3:30" x14ac:dyDescent="0.2">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0"/>
        <v/>
      </c>
      <c r="AD133" s="127" t="str">
        <f t="shared" si="1"/>
        <v/>
      </c>
    </row>
    <row r="134" spans="3:30" x14ac:dyDescent="0.2">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0"/>
        <v/>
      </c>
      <c r="AD134" s="127" t="str">
        <f t="shared" si="1"/>
        <v/>
      </c>
    </row>
    <row r="135" spans="3:30" x14ac:dyDescent="0.2">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0"/>
        <v/>
      </c>
      <c r="AD135" s="127" t="str">
        <f t="shared" si="1"/>
        <v/>
      </c>
    </row>
    <row r="136" spans="3:30" x14ac:dyDescent="0.2">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0"/>
        <v/>
      </c>
      <c r="AD136" s="127" t="str">
        <f t="shared" si="1"/>
        <v/>
      </c>
    </row>
    <row r="137" spans="3:30" x14ac:dyDescent="0.2">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0"/>
        <v/>
      </c>
      <c r="AD137" s="127" t="str">
        <f t="shared" si="1"/>
        <v/>
      </c>
    </row>
    <row r="138" spans="3:30" x14ac:dyDescent="0.2">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0"/>
        <v/>
      </c>
      <c r="AD138" s="127" t="str">
        <f t="shared" si="1"/>
        <v/>
      </c>
    </row>
    <row r="139" spans="3:30" x14ac:dyDescent="0.2">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0"/>
        <v/>
      </c>
      <c r="AD139" s="127" t="str">
        <f t="shared" si="1"/>
        <v/>
      </c>
    </row>
    <row r="140" spans="3:30" x14ac:dyDescent="0.2">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0"/>
        <v/>
      </c>
      <c r="AD140" s="127" t="str">
        <f t="shared" si="1"/>
        <v/>
      </c>
    </row>
    <row r="141" spans="3:30" x14ac:dyDescent="0.2">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0"/>
        <v/>
      </c>
      <c r="AD141" s="127" t="str">
        <f t="shared" si="1"/>
        <v/>
      </c>
    </row>
    <row r="142" spans="3:30" x14ac:dyDescent="0.2">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0"/>
        <v/>
      </c>
      <c r="AD142" s="127" t="str">
        <f t="shared" si="1"/>
        <v/>
      </c>
    </row>
    <row r="143" spans="3:30" x14ac:dyDescent="0.2">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0"/>
        <v/>
      </c>
      <c r="AD143" s="127" t="str">
        <f t="shared" si="1"/>
        <v/>
      </c>
    </row>
    <row r="144" spans="3:30" x14ac:dyDescent="0.2">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0"/>
        <v/>
      </c>
      <c r="AD144" s="127" t="str">
        <f t="shared" si="1"/>
        <v/>
      </c>
    </row>
    <row r="145" spans="3:30" x14ac:dyDescent="0.2">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0"/>
        <v/>
      </c>
      <c r="AD145" s="127" t="str">
        <f t="shared" si="1"/>
        <v/>
      </c>
    </row>
    <row r="146" spans="3:30" x14ac:dyDescent="0.2">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0"/>
        <v/>
      </c>
      <c r="AD146" s="127" t="str">
        <f t="shared" si="1"/>
        <v/>
      </c>
    </row>
    <row r="147" spans="3:30" x14ac:dyDescent="0.2">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0"/>
        <v/>
      </c>
      <c r="AD147" s="127" t="str">
        <f t="shared" si="1"/>
        <v/>
      </c>
    </row>
    <row r="148" spans="3:30" x14ac:dyDescent="0.2">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0"/>
        <v/>
      </c>
      <c r="AD148" s="127" t="str">
        <f t="shared" si="1"/>
        <v/>
      </c>
    </row>
    <row r="149" spans="3:30" x14ac:dyDescent="0.2">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0"/>
        <v/>
      </c>
      <c r="AD149" s="127" t="str">
        <f t="shared" si="1"/>
        <v/>
      </c>
    </row>
    <row r="150" spans="3:30" x14ac:dyDescent="0.2">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0"/>
        <v/>
      </c>
      <c r="AD150" s="127" t="str">
        <f t="shared" si="1"/>
        <v/>
      </c>
    </row>
    <row r="151" spans="3:30" x14ac:dyDescent="0.2">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0"/>
        <v/>
      </c>
      <c r="AD151" s="127" t="str">
        <f t="shared" si="1"/>
        <v/>
      </c>
    </row>
    <row r="152" spans="3:30" x14ac:dyDescent="0.2">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0"/>
        <v/>
      </c>
      <c r="AD152" s="127" t="str">
        <f t="shared" si="1"/>
        <v/>
      </c>
    </row>
    <row r="153" spans="3:30" x14ac:dyDescent="0.2">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0"/>
        <v/>
      </c>
      <c r="AD153" s="127" t="str">
        <f t="shared" si="1"/>
        <v/>
      </c>
    </row>
    <row r="154" spans="3:30" x14ac:dyDescent="0.2">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0"/>
        <v/>
      </c>
      <c r="AD154" s="127" t="str">
        <f t="shared" si="1"/>
        <v/>
      </c>
    </row>
    <row r="155" spans="3:30" x14ac:dyDescent="0.2">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0"/>
        <v/>
      </c>
      <c r="AD155" s="127" t="str">
        <f t="shared" si="1"/>
        <v/>
      </c>
    </row>
    <row r="156" spans="3:30" x14ac:dyDescent="0.2">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0"/>
        <v/>
      </c>
      <c r="AD156" s="127" t="str">
        <f t="shared" si="1"/>
        <v/>
      </c>
    </row>
    <row r="157" spans="3:30" x14ac:dyDescent="0.2">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0"/>
        <v/>
      </c>
      <c r="AD157" s="127" t="str">
        <f t="shared" si="1"/>
        <v/>
      </c>
    </row>
    <row r="158" spans="3:30" x14ac:dyDescent="0.2">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0"/>
        <v/>
      </c>
      <c r="AD158" s="127" t="str">
        <f t="shared" si="1"/>
        <v/>
      </c>
    </row>
    <row r="159" spans="3:30" x14ac:dyDescent="0.2">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ref="AC159:AC190" si="2">IFERROR(W159/X159,"")</f>
        <v/>
      </c>
      <c r="AD159" s="127" t="str">
        <f t="shared" ref="AD159:AD190" si="3">IF(AA159&lt;&gt;"",IF(AA159&lt;&gt;"","Pinding","wip"),IF(C159&lt;&gt;"","wip",""))</f>
        <v/>
      </c>
    </row>
    <row r="160" spans="3:30" x14ac:dyDescent="0.2">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x14ac:dyDescent="0.2">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x14ac:dyDescent="0.2">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x14ac:dyDescent="0.2">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x14ac:dyDescent="0.2">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x14ac:dyDescent="0.2">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x14ac:dyDescent="0.2">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x14ac:dyDescent="0.2">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x14ac:dyDescent="0.2">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x14ac:dyDescent="0.2">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x14ac:dyDescent="0.2">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x14ac:dyDescent="0.2">
      <c r="N171" s="114"/>
      <c r="O171" s="114"/>
      <c r="P171" s="114"/>
      <c r="Q171" s="114"/>
      <c r="R171" s="114"/>
      <c r="S171" s="114"/>
      <c r="T171" s="114"/>
      <c r="U171" s="114"/>
      <c r="V171" s="114"/>
      <c r="Y171" s="115"/>
      <c r="AC171" s="121" t="str">
        <f t="shared" si="2"/>
        <v/>
      </c>
      <c r="AD171" s="127" t="str">
        <f t="shared" si="3"/>
        <v/>
      </c>
    </row>
    <row r="172" spans="3:30" x14ac:dyDescent="0.2">
      <c r="N172" s="69"/>
      <c r="O172" s="69"/>
      <c r="P172" s="69"/>
      <c r="Q172" s="69"/>
      <c r="R172" s="69"/>
      <c r="S172" s="69"/>
      <c r="T172" s="69"/>
      <c r="U172" s="69"/>
      <c r="V172" s="69"/>
      <c r="Y172" s="115"/>
      <c r="AC172" s="121" t="str">
        <f t="shared" si="2"/>
        <v/>
      </c>
      <c r="AD172" s="127" t="str">
        <f t="shared" si="3"/>
        <v/>
      </c>
    </row>
    <row r="173" spans="3:30" x14ac:dyDescent="0.2">
      <c r="N173" s="69"/>
      <c r="O173" s="69"/>
      <c r="P173" s="69"/>
      <c r="Q173" s="69"/>
      <c r="R173" s="69"/>
      <c r="S173" s="69"/>
      <c r="T173" s="69"/>
      <c r="U173" s="69"/>
      <c r="V173" s="69"/>
      <c r="Y173" s="115"/>
      <c r="AC173" s="121" t="str">
        <f t="shared" si="2"/>
        <v/>
      </c>
      <c r="AD173" s="127" t="str">
        <f t="shared" si="3"/>
        <v/>
      </c>
    </row>
    <row r="174" spans="3:30" x14ac:dyDescent="0.2">
      <c r="N174" s="69"/>
      <c r="O174" s="69"/>
      <c r="P174" s="69"/>
      <c r="Q174" s="69"/>
      <c r="R174" s="69"/>
      <c r="S174" s="69"/>
      <c r="T174" s="69"/>
      <c r="U174" s="69"/>
      <c r="V174" s="69"/>
      <c r="Y174" s="115"/>
      <c r="AC174" s="121" t="str">
        <f t="shared" si="2"/>
        <v/>
      </c>
      <c r="AD174" s="127" t="str">
        <f t="shared" si="3"/>
        <v/>
      </c>
    </row>
    <row r="175" spans="3:30" x14ac:dyDescent="0.2">
      <c r="N175" s="69"/>
      <c r="O175" s="69"/>
      <c r="P175" s="69"/>
      <c r="Q175" s="69"/>
      <c r="R175" s="69"/>
      <c r="S175" s="69"/>
      <c r="T175" s="69"/>
      <c r="U175" s="69"/>
      <c r="V175" s="69"/>
      <c r="Y175" s="115"/>
      <c r="AC175" s="121" t="str">
        <f t="shared" si="2"/>
        <v/>
      </c>
      <c r="AD175" s="127" t="str">
        <f t="shared" si="3"/>
        <v/>
      </c>
    </row>
    <row r="176" spans="3:30" x14ac:dyDescent="0.2">
      <c r="N176" s="69"/>
      <c r="O176" s="69"/>
      <c r="P176" s="69"/>
      <c r="Q176" s="69"/>
      <c r="R176" s="69"/>
      <c r="S176" s="69"/>
      <c r="T176" s="69"/>
      <c r="U176" s="69"/>
      <c r="V176" s="69"/>
      <c r="Y176" s="115"/>
      <c r="AC176" s="121" t="str">
        <f t="shared" si="2"/>
        <v/>
      </c>
      <c r="AD176" s="127" t="str">
        <f t="shared" si="3"/>
        <v/>
      </c>
    </row>
    <row r="177" spans="14:30" x14ac:dyDescent="0.2">
      <c r="N177" s="69"/>
      <c r="O177" s="69"/>
      <c r="P177" s="69"/>
      <c r="Q177" s="69"/>
      <c r="R177" s="69"/>
      <c r="S177" s="69"/>
      <c r="T177" s="69"/>
      <c r="U177" s="69"/>
      <c r="V177" s="69"/>
      <c r="Y177" s="115"/>
      <c r="AC177" s="121" t="str">
        <f t="shared" si="2"/>
        <v/>
      </c>
      <c r="AD177" s="127" t="str">
        <f t="shared" si="3"/>
        <v/>
      </c>
    </row>
    <row r="178" spans="14:30" x14ac:dyDescent="0.2">
      <c r="N178" s="69"/>
      <c r="O178" s="69"/>
      <c r="P178" s="69"/>
      <c r="Q178" s="69"/>
      <c r="R178" s="69"/>
      <c r="S178" s="69"/>
      <c r="T178" s="69"/>
      <c r="U178" s="69"/>
      <c r="V178" s="69"/>
      <c r="Y178" s="115"/>
      <c r="AC178" s="121" t="str">
        <f t="shared" si="2"/>
        <v/>
      </c>
      <c r="AD178" s="127" t="str">
        <f t="shared" si="3"/>
        <v/>
      </c>
    </row>
    <row r="179" spans="14:30" x14ac:dyDescent="0.2">
      <c r="N179" s="69"/>
      <c r="O179" s="69"/>
      <c r="P179" s="69"/>
      <c r="Q179" s="69"/>
      <c r="R179" s="69"/>
      <c r="S179" s="69"/>
      <c r="T179" s="69"/>
      <c r="U179" s="69"/>
      <c r="V179" s="69"/>
      <c r="Y179" s="115"/>
      <c r="AC179" s="121" t="str">
        <f t="shared" si="2"/>
        <v/>
      </c>
      <c r="AD179" s="127" t="str">
        <f t="shared" si="3"/>
        <v/>
      </c>
    </row>
    <row r="180" spans="14:30" x14ac:dyDescent="0.2">
      <c r="N180" s="69"/>
      <c r="O180" s="69"/>
      <c r="P180" s="69"/>
      <c r="Q180" s="69"/>
      <c r="R180" s="69"/>
      <c r="S180" s="69"/>
      <c r="T180" s="69"/>
      <c r="U180" s="69"/>
      <c r="V180" s="69"/>
      <c r="Y180" s="115"/>
      <c r="AC180" s="121" t="str">
        <f t="shared" si="2"/>
        <v/>
      </c>
      <c r="AD180" s="127" t="str">
        <f t="shared" si="3"/>
        <v/>
      </c>
    </row>
    <row r="181" spans="14:30" x14ac:dyDescent="0.2">
      <c r="N181" s="69"/>
      <c r="O181" s="69"/>
      <c r="P181" s="69"/>
      <c r="Q181" s="69"/>
      <c r="R181" s="69"/>
      <c r="S181" s="69"/>
      <c r="T181" s="69"/>
      <c r="U181" s="69"/>
      <c r="V181" s="69"/>
      <c r="Y181" s="115"/>
      <c r="AC181" s="121" t="str">
        <f t="shared" si="2"/>
        <v/>
      </c>
      <c r="AD181" s="127" t="str">
        <f t="shared" si="3"/>
        <v/>
      </c>
    </row>
    <row r="182" spans="14:30" x14ac:dyDescent="0.2">
      <c r="N182" s="69"/>
      <c r="O182" s="69"/>
      <c r="P182" s="69"/>
      <c r="Q182" s="69"/>
      <c r="R182" s="69"/>
      <c r="S182" s="69"/>
      <c r="T182" s="69"/>
      <c r="U182" s="69"/>
      <c r="V182" s="69"/>
      <c r="Y182" s="115"/>
      <c r="AC182" s="121" t="str">
        <f t="shared" si="2"/>
        <v/>
      </c>
      <c r="AD182" s="127" t="str">
        <f t="shared" si="3"/>
        <v/>
      </c>
    </row>
    <row r="183" spans="14:30" x14ac:dyDescent="0.2">
      <c r="N183" s="69"/>
      <c r="O183" s="69"/>
      <c r="P183" s="69"/>
      <c r="Q183" s="69"/>
      <c r="R183" s="69"/>
      <c r="S183" s="69"/>
      <c r="T183" s="69"/>
      <c r="U183" s="69"/>
      <c r="V183" s="69"/>
      <c r="Y183" s="115"/>
      <c r="AC183" s="121" t="str">
        <f t="shared" si="2"/>
        <v/>
      </c>
      <c r="AD183" s="127" t="str">
        <f t="shared" si="3"/>
        <v/>
      </c>
    </row>
    <row r="184" spans="14:30" x14ac:dyDescent="0.2">
      <c r="N184" s="69"/>
      <c r="O184" s="69"/>
      <c r="P184" s="69"/>
      <c r="Q184" s="69"/>
      <c r="R184" s="69"/>
      <c r="S184" s="69"/>
      <c r="T184" s="69"/>
      <c r="U184" s="69"/>
      <c r="V184" s="69"/>
      <c r="Y184" s="115"/>
      <c r="AC184" s="121" t="str">
        <f t="shared" si="2"/>
        <v/>
      </c>
      <c r="AD184" s="127" t="str">
        <f t="shared" si="3"/>
        <v/>
      </c>
    </row>
    <row r="185" spans="14:30" x14ac:dyDescent="0.2">
      <c r="N185" s="69"/>
      <c r="O185" s="69"/>
      <c r="P185" s="69"/>
      <c r="Q185" s="69"/>
      <c r="R185" s="69"/>
      <c r="S185" s="69"/>
      <c r="T185" s="69"/>
      <c r="U185" s="69"/>
      <c r="V185" s="69"/>
      <c r="Y185" s="115"/>
      <c r="AC185" s="121" t="str">
        <f t="shared" si="2"/>
        <v/>
      </c>
      <c r="AD185" s="127" t="str">
        <f t="shared" si="3"/>
        <v/>
      </c>
    </row>
    <row r="186" spans="14:30" x14ac:dyDescent="0.2">
      <c r="N186" s="69"/>
      <c r="O186" s="69"/>
      <c r="P186" s="69"/>
      <c r="Q186" s="69"/>
      <c r="R186" s="69"/>
      <c r="S186" s="69"/>
      <c r="T186" s="69"/>
      <c r="U186" s="69"/>
      <c r="V186" s="69"/>
      <c r="Y186" s="115"/>
      <c r="AC186" s="121" t="str">
        <f t="shared" si="2"/>
        <v/>
      </c>
      <c r="AD186" s="127" t="str">
        <f t="shared" si="3"/>
        <v/>
      </c>
    </row>
    <row r="187" spans="14:30" x14ac:dyDescent="0.2">
      <c r="N187" s="69"/>
      <c r="O187" s="69"/>
      <c r="P187" s="69"/>
      <c r="Q187" s="69"/>
      <c r="R187" s="69"/>
      <c r="S187" s="69"/>
      <c r="T187" s="69"/>
      <c r="U187" s="69"/>
      <c r="V187" s="69"/>
      <c r="Y187" s="115"/>
      <c r="AC187" s="121" t="str">
        <f t="shared" si="2"/>
        <v/>
      </c>
      <c r="AD187" s="127" t="str">
        <f t="shared" si="3"/>
        <v/>
      </c>
    </row>
    <row r="188" spans="14:30" x14ac:dyDescent="0.2">
      <c r="N188" s="69"/>
      <c r="O188" s="69"/>
      <c r="P188" s="69"/>
      <c r="Q188" s="69"/>
      <c r="R188" s="69"/>
      <c r="S188" s="69"/>
      <c r="T188" s="69"/>
      <c r="U188" s="69"/>
      <c r="V188" s="69"/>
      <c r="Y188" s="115"/>
      <c r="AC188" s="121" t="str">
        <f t="shared" si="2"/>
        <v/>
      </c>
      <c r="AD188" s="127" t="str">
        <f t="shared" si="3"/>
        <v/>
      </c>
    </row>
    <row r="189" spans="14:30" x14ac:dyDescent="0.2">
      <c r="N189" s="69"/>
      <c r="O189" s="69"/>
      <c r="P189" s="69"/>
      <c r="Q189" s="69"/>
      <c r="R189" s="69"/>
      <c r="S189" s="69"/>
      <c r="T189" s="69"/>
      <c r="U189" s="69"/>
      <c r="V189" s="69"/>
      <c r="Y189" s="115"/>
      <c r="AC189" s="121" t="str">
        <f t="shared" si="2"/>
        <v/>
      </c>
      <c r="AD189" s="127" t="str">
        <f t="shared" si="3"/>
        <v/>
      </c>
    </row>
    <row r="190" spans="14:30" x14ac:dyDescent="0.2">
      <c r="N190" s="69"/>
      <c r="O190" s="69"/>
      <c r="P190" s="69"/>
      <c r="Q190" s="69"/>
      <c r="R190" s="69"/>
      <c r="S190" s="69"/>
      <c r="T190" s="69"/>
      <c r="U190" s="69"/>
      <c r="V190" s="69"/>
      <c r="Y190" s="115"/>
      <c r="AC190" s="121" t="str">
        <f t="shared" si="2"/>
        <v/>
      </c>
      <c r="AD190" s="127" t="str">
        <f t="shared" si="3"/>
        <v/>
      </c>
    </row>
    <row r="191" spans="14:30" x14ac:dyDescent="0.2">
      <c r="N191" s="69"/>
      <c r="O191" s="69"/>
      <c r="P191" s="69"/>
      <c r="Q191" s="69"/>
      <c r="R191" s="69"/>
      <c r="S191" s="69"/>
      <c r="T191" s="69"/>
      <c r="U191" s="69"/>
      <c r="V191" s="69"/>
      <c r="Y191" s="115"/>
      <c r="AC191" s="121" t="str">
        <f t="shared" ref="AC191:AC222" si="4">IFERROR(W191/X191,"")</f>
        <v/>
      </c>
      <c r="AD191" s="127" t="str">
        <f t="shared" ref="AD191:AD222" si="5">IF(AA191&lt;&gt;"",IF(AA191&lt;&gt;"","Pinding","wip"),IF(C191&lt;&gt;"","wip",""))</f>
        <v/>
      </c>
    </row>
    <row r="192" spans="14:30" x14ac:dyDescent="0.2">
      <c r="N192" s="69"/>
      <c r="O192" s="69"/>
      <c r="P192" s="69"/>
      <c r="Q192" s="69"/>
      <c r="R192" s="69"/>
      <c r="S192" s="69"/>
      <c r="T192" s="69"/>
      <c r="U192" s="69"/>
      <c r="V192" s="69"/>
      <c r="Y192" s="115"/>
      <c r="AC192" s="121" t="str">
        <f t="shared" si="4"/>
        <v/>
      </c>
      <c r="AD192" s="127" t="str">
        <f t="shared" si="5"/>
        <v/>
      </c>
    </row>
    <row r="193" spans="14:30" x14ac:dyDescent="0.2">
      <c r="N193" s="69"/>
      <c r="O193" s="69"/>
      <c r="P193" s="69"/>
      <c r="Q193" s="69"/>
      <c r="R193" s="69"/>
      <c r="S193" s="69"/>
      <c r="T193" s="69"/>
      <c r="U193" s="69"/>
      <c r="V193" s="69"/>
      <c r="Y193" s="115"/>
      <c r="AC193" s="121" t="str">
        <f t="shared" si="4"/>
        <v/>
      </c>
      <c r="AD193" s="127" t="str">
        <f t="shared" si="5"/>
        <v/>
      </c>
    </row>
    <row r="194" spans="14:30" x14ac:dyDescent="0.2">
      <c r="N194" s="69"/>
      <c r="O194" s="69"/>
      <c r="P194" s="69"/>
      <c r="Q194" s="69"/>
      <c r="R194" s="69"/>
      <c r="S194" s="69"/>
      <c r="T194" s="69"/>
      <c r="U194" s="69"/>
      <c r="V194" s="69"/>
      <c r="Y194" s="115"/>
      <c r="AC194" s="121" t="str">
        <f t="shared" si="4"/>
        <v/>
      </c>
      <c r="AD194" s="127" t="str">
        <f t="shared" si="5"/>
        <v/>
      </c>
    </row>
    <row r="195" spans="14:30" x14ac:dyDescent="0.2">
      <c r="N195" s="69"/>
      <c r="O195" s="69"/>
      <c r="P195" s="69"/>
      <c r="Q195" s="69"/>
      <c r="R195" s="69"/>
      <c r="S195" s="69"/>
      <c r="T195" s="69"/>
      <c r="U195" s="69"/>
      <c r="V195" s="69"/>
      <c r="Y195" s="115"/>
      <c r="AC195" s="121" t="str">
        <f t="shared" si="4"/>
        <v/>
      </c>
      <c r="AD195" s="127" t="str">
        <f t="shared" si="5"/>
        <v/>
      </c>
    </row>
    <row r="196" spans="14:30" x14ac:dyDescent="0.2">
      <c r="N196" s="69"/>
      <c r="O196" s="69"/>
      <c r="P196" s="69"/>
      <c r="Q196" s="69"/>
      <c r="R196" s="69"/>
      <c r="S196" s="69"/>
      <c r="T196" s="69"/>
      <c r="U196" s="69"/>
      <c r="V196" s="69"/>
      <c r="Y196" s="115"/>
      <c r="AC196" s="121" t="str">
        <f t="shared" si="4"/>
        <v/>
      </c>
      <c r="AD196" s="127" t="str">
        <f t="shared" si="5"/>
        <v/>
      </c>
    </row>
    <row r="197" spans="14:30" x14ac:dyDescent="0.2">
      <c r="N197" s="69"/>
      <c r="O197" s="69"/>
      <c r="P197" s="69"/>
      <c r="Q197" s="69"/>
      <c r="R197" s="69"/>
      <c r="S197" s="69"/>
      <c r="T197" s="69"/>
      <c r="U197" s="69"/>
      <c r="V197" s="69"/>
      <c r="Y197" s="115"/>
      <c r="AC197" s="121" t="str">
        <f t="shared" si="4"/>
        <v/>
      </c>
      <c r="AD197" s="127" t="str">
        <f t="shared" si="5"/>
        <v/>
      </c>
    </row>
    <row r="198" spans="14:30" x14ac:dyDescent="0.2">
      <c r="N198" s="69"/>
      <c r="O198" s="69"/>
      <c r="P198" s="69"/>
      <c r="Q198" s="69"/>
      <c r="R198" s="69"/>
      <c r="S198" s="69"/>
      <c r="T198" s="69"/>
      <c r="U198" s="69"/>
      <c r="V198" s="69"/>
      <c r="Y198" s="115"/>
      <c r="AC198" s="121" t="str">
        <f t="shared" si="4"/>
        <v/>
      </c>
      <c r="AD198" s="127" t="str">
        <f t="shared" si="5"/>
        <v/>
      </c>
    </row>
    <row r="199" spans="14:30" x14ac:dyDescent="0.2">
      <c r="N199" s="69"/>
      <c r="O199" s="69"/>
      <c r="P199" s="69"/>
      <c r="Q199" s="69"/>
      <c r="R199" s="69"/>
      <c r="S199" s="69"/>
      <c r="T199" s="69"/>
      <c r="U199" s="69"/>
      <c r="V199" s="69"/>
      <c r="Y199" s="115"/>
      <c r="AC199" s="121" t="str">
        <f t="shared" si="4"/>
        <v/>
      </c>
      <c r="AD199" s="127" t="str">
        <f t="shared" si="5"/>
        <v/>
      </c>
    </row>
    <row r="200" spans="14:30" x14ac:dyDescent="0.2">
      <c r="N200" s="69"/>
      <c r="O200" s="69"/>
      <c r="P200" s="69"/>
      <c r="Q200" s="69"/>
      <c r="R200" s="69"/>
      <c r="S200" s="69"/>
      <c r="T200" s="69"/>
      <c r="U200" s="69"/>
      <c r="V200" s="69"/>
      <c r="Y200" s="115"/>
      <c r="AC200" s="121" t="str">
        <f t="shared" si="4"/>
        <v/>
      </c>
      <c r="AD200" s="127" t="str">
        <f t="shared" si="5"/>
        <v/>
      </c>
    </row>
    <row r="201" spans="14:30" x14ac:dyDescent="0.2">
      <c r="N201" s="69"/>
      <c r="O201" s="69"/>
      <c r="P201" s="69"/>
      <c r="Q201" s="69"/>
      <c r="R201" s="69"/>
      <c r="S201" s="69"/>
      <c r="T201" s="69"/>
      <c r="U201" s="69"/>
      <c r="V201" s="69"/>
      <c r="Y201" s="115"/>
      <c r="AC201" s="121" t="str">
        <f t="shared" si="4"/>
        <v/>
      </c>
      <c r="AD201" s="127" t="str">
        <f t="shared" si="5"/>
        <v/>
      </c>
    </row>
    <row r="202" spans="14:30" x14ac:dyDescent="0.2">
      <c r="N202" s="69"/>
      <c r="O202" s="69"/>
      <c r="P202" s="69"/>
      <c r="Q202" s="69"/>
      <c r="R202" s="69"/>
      <c r="S202" s="69"/>
      <c r="T202" s="69"/>
      <c r="U202" s="69"/>
      <c r="V202" s="69"/>
      <c r="Y202" s="115"/>
      <c r="AC202" s="121" t="str">
        <f t="shared" si="4"/>
        <v/>
      </c>
      <c r="AD202" s="127" t="str">
        <f t="shared" si="5"/>
        <v/>
      </c>
    </row>
    <row r="203" spans="14:30" x14ac:dyDescent="0.2">
      <c r="N203" s="69"/>
      <c r="O203" s="69"/>
      <c r="P203" s="69"/>
      <c r="Q203" s="69"/>
      <c r="R203" s="69"/>
      <c r="S203" s="69"/>
      <c r="T203" s="69"/>
      <c r="U203" s="69"/>
      <c r="V203" s="69"/>
      <c r="Y203" s="115"/>
      <c r="AC203" s="121" t="str">
        <f t="shared" si="4"/>
        <v/>
      </c>
      <c r="AD203" s="127" t="str">
        <f t="shared" si="5"/>
        <v/>
      </c>
    </row>
    <row r="204" spans="14:30" x14ac:dyDescent="0.2">
      <c r="N204" s="69"/>
      <c r="O204" s="69"/>
      <c r="P204" s="69"/>
      <c r="Q204" s="69"/>
      <c r="R204" s="69"/>
      <c r="S204" s="69"/>
      <c r="T204" s="69"/>
      <c r="U204" s="69"/>
      <c r="V204" s="69"/>
      <c r="Y204" s="115"/>
      <c r="AC204" s="121" t="str">
        <f t="shared" si="4"/>
        <v/>
      </c>
      <c r="AD204" s="127" t="str">
        <f t="shared" si="5"/>
        <v/>
      </c>
    </row>
    <row r="205" spans="14:30" x14ac:dyDescent="0.2">
      <c r="N205" s="69"/>
      <c r="O205" s="69"/>
      <c r="P205" s="69"/>
      <c r="Q205" s="69"/>
      <c r="R205" s="69"/>
      <c r="S205" s="69"/>
      <c r="T205" s="69"/>
      <c r="U205" s="69"/>
      <c r="V205" s="69"/>
      <c r="Y205" s="115"/>
      <c r="AC205" s="121" t="str">
        <f t="shared" si="4"/>
        <v/>
      </c>
      <c r="AD205" s="127" t="str">
        <f t="shared" si="5"/>
        <v/>
      </c>
    </row>
    <row r="206" spans="14:30" x14ac:dyDescent="0.2">
      <c r="N206" s="69"/>
      <c r="O206" s="69"/>
      <c r="P206" s="69"/>
      <c r="Q206" s="69"/>
      <c r="R206" s="69"/>
      <c r="S206" s="69"/>
      <c r="T206" s="69"/>
      <c r="U206" s="69"/>
      <c r="V206" s="69"/>
      <c r="Y206" s="115"/>
      <c r="AC206" s="121" t="str">
        <f t="shared" si="4"/>
        <v/>
      </c>
      <c r="AD206" s="127" t="str">
        <f t="shared" si="5"/>
        <v/>
      </c>
    </row>
    <row r="207" spans="14:30" x14ac:dyDescent="0.2">
      <c r="N207" s="69"/>
      <c r="O207" s="69"/>
      <c r="P207" s="69"/>
      <c r="Q207" s="69"/>
      <c r="R207" s="69"/>
      <c r="S207" s="69"/>
      <c r="T207" s="69"/>
      <c r="U207" s="69"/>
      <c r="V207" s="69"/>
      <c r="Y207" s="115"/>
      <c r="AC207" s="121" t="str">
        <f t="shared" si="4"/>
        <v/>
      </c>
      <c r="AD207" s="127" t="str">
        <f t="shared" si="5"/>
        <v/>
      </c>
    </row>
    <row r="208" spans="14:30" x14ac:dyDescent="0.2">
      <c r="N208" s="69"/>
      <c r="O208" s="69"/>
      <c r="P208" s="69"/>
      <c r="Q208" s="69"/>
      <c r="R208" s="69"/>
      <c r="S208" s="69"/>
      <c r="T208" s="69"/>
      <c r="U208" s="69"/>
      <c r="V208" s="69"/>
      <c r="Y208" s="115"/>
      <c r="AC208" s="121" t="str">
        <f t="shared" si="4"/>
        <v/>
      </c>
      <c r="AD208" s="127" t="str">
        <f t="shared" si="5"/>
        <v/>
      </c>
    </row>
    <row r="209" spans="14:30" x14ac:dyDescent="0.2">
      <c r="N209" s="69"/>
      <c r="O209" s="69"/>
      <c r="P209" s="69"/>
      <c r="Q209" s="69"/>
      <c r="R209" s="69"/>
      <c r="S209" s="69"/>
      <c r="T209" s="69"/>
      <c r="U209" s="69"/>
      <c r="V209" s="69"/>
      <c r="Y209" s="115"/>
      <c r="AC209" s="121" t="str">
        <f t="shared" si="4"/>
        <v/>
      </c>
      <c r="AD209" s="127" t="str">
        <f t="shared" si="5"/>
        <v/>
      </c>
    </row>
    <row r="210" spans="14:30" x14ac:dyDescent="0.2">
      <c r="N210" s="69"/>
      <c r="O210" s="69"/>
      <c r="P210" s="69"/>
      <c r="Q210" s="69"/>
      <c r="R210" s="69"/>
      <c r="S210" s="69"/>
      <c r="T210" s="69"/>
      <c r="U210" s="69"/>
      <c r="V210" s="69"/>
      <c r="Y210" s="115"/>
      <c r="AC210" s="121" t="str">
        <f t="shared" si="4"/>
        <v/>
      </c>
      <c r="AD210" s="127" t="str">
        <f t="shared" si="5"/>
        <v/>
      </c>
    </row>
    <row r="211" spans="14:30" x14ac:dyDescent="0.2">
      <c r="N211" s="69"/>
      <c r="O211" s="69"/>
      <c r="P211" s="69"/>
      <c r="Q211" s="69"/>
      <c r="R211" s="69"/>
      <c r="S211" s="69"/>
      <c r="T211" s="69"/>
      <c r="U211" s="69"/>
      <c r="V211" s="69"/>
      <c r="Y211" s="115"/>
      <c r="AC211" s="121" t="str">
        <f t="shared" si="4"/>
        <v/>
      </c>
      <c r="AD211" s="127" t="str">
        <f t="shared" si="5"/>
        <v/>
      </c>
    </row>
    <row r="212" spans="14:30" x14ac:dyDescent="0.2">
      <c r="N212" s="69"/>
      <c r="O212" s="69"/>
      <c r="P212" s="69"/>
      <c r="Q212" s="69"/>
      <c r="R212" s="69"/>
      <c r="S212" s="69"/>
      <c r="T212" s="69"/>
      <c r="U212" s="69"/>
      <c r="V212" s="69"/>
      <c r="Y212" s="115"/>
      <c r="AC212" s="121" t="str">
        <f t="shared" si="4"/>
        <v/>
      </c>
      <c r="AD212" s="127" t="str">
        <f t="shared" si="5"/>
        <v/>
      </c>
    </row>
    <row r="213" spans="14:30" x14ac:dyDescent="0.2">
      <c r="N213" s="69"/>
      <c r="O213" s="69"/>
      <c r="P213" s="69"/>
      <c r="Q213" s="69"/>
      <c r="R213" s="69"/>
      <c r="S213" s="69"/>
      <c r="T213" s="69"/>
      <c r="U213" s="69"/>
      <c r="V213" s="69"/>
      <c r="Y213" s="115"/>
      <c r="AC213" s="121" t="str">
        <f t="shared" si="4"/>
        <v/>
      </c>
      <c r="AD213" s="127" t="str">
        <f t="shared" si="5"/>
        <v/>
      </c>
    </row>
    <row r="214" spans="14:30" x14ac:dyDescent="0.2">
      <c r="N214" s="69"/>
      <c r="O214" s="69"/>
      <c r="P214" s="69"/>
      <c r="Q214" s="69"/>
      <c r="R214" s="69"/>
      <c r="S214" s="69"/>
      <c r="T214" s="69"/>
      <c r="U214" s="69"/>
      <c r="V214" s="69"/>
      <c r="Y214" s="115"/>
      <c r="AC214" s="121" t="str">
        <f t="shared" si="4"/>
        <v/>
      </c>
      <c r="AD214" s="127" t="str">
        <f t="shared" si="5"/>
        <v/>
      </c>
    </row>
    <row r="215" spans="14:30" x14ac:dyDescent="0.2">
      <c r="N215" s="69"/>
      <c r="O215" s="69"/>
      <c r="P215" s="69"/>
      <c r="Q215" s="69"/>
      <c r="R215" s="69"/>
      <c r="S215" s="69"/>
      <c r="T215" s="69"/>
      <c r="U215" s="69"/>
      <c r="V215" s="69"/>
      <c r="Y215" s="115"/>
      <c r="AC215" s="121" t="str">
        <f t="shared" si="4"/>
        <v/>
      </c>
      <c r="AD215" s="127" t="str">
        <f t="shared" si="5"/>
        <v/>
      </c>
    </row>
    <row r="216" spans="14:30" x14ac:dyDescent="0.2">
      <c r="N216" s="69"/>
      <c r="O216" s="69"/>
      <c r="P216" s="69"/>
      <c r="Q216" s="69"/>
      <c r="R216" s="69"/>
      <c r="S216" s="69"/>
      <c r="T216" s="69"/>
      <c r="U216" s="69"/>
      <c r="V216" s="69"/>
      <c r="Y216" s="115"/>
      <c r="AC216" s="121" t="str">
        <f t="shared" si="4"/>
        <v/>
      </c>
      <c r="AD216" s="127" t="str">
        <f t="shared" si="5"/>
        <v/>
      </c>
    </row>
    <row r="217" spans="14:30" x14ac:dyDescent="0.2">
      <c r="N217" s="69"/>
      <c r="O217" s="69"/>
      <c r="P217" s="69"/>
      <c r="Q217" s="69"/>
      <c r="R217" s="69"/>
      <c r="S217" s="69"/>
      <c r="T217" s="69"/>
      <c r="U217" s="69"/>
      <c r="V217" s="69"/>
      <c r="Y217" s="115"/>
      <c r="AC217" s="121" t="str">
        <f t="shared" si="4"/>
        <v/>
      </c>
      <c r="AD217" s="127" t="str">
        <f t="shared" si="5"/>
        <v/>
      </c>
    </row>
    <row r="218" spans="14:30" x14ac:dyDescent="0.2">
      <c r="N218" s="69"/>
      <c r="O218" s="69"/>
      <c r="P218" s="69"/>
      <c r="Q218" s="69"/>
      <c r="R218" s="69"/>
      <c r="S218" s="69"/>
      <c r="T218" s="69"/>
      <c r="U218" s="69"/>
      <c r="V218" s="69"/>
      <c r="Y218" s="115"/>
      <c r="AC218" s="121" t="str">
        <f t="shared" si="4"/>
        <v/>
      </c>
      <c r="AD218" s="127" t="str">
        <f t="shared" si="5"/>
        <v/>
      </c>
    </row>
    <row r="219" spans="14:30" x14ac:dyDescent="0.2">
      <c r="N219" s="69"/>
      <c r="O219" s="69"/>
      <c r="P219" s="69"/>
      <c r="Q219" s="69"/>
      <c r="R219" s="69"/>
      <c r="S219" s="69"/>
      <c r="T219" s="69"/>
      <c r="U219" s="69"/>
      <c r="V219" s="69"/>
      <c r="Y219" s="115"/>
      <c r="AC219" s="121" t="str">
        <f t="shared" si="4"/>
        <v/>
      </c>
      <c r="AD219" s="127" t="str">
        <f t="shared" si="5"/>
        <v/>
      </c>
    </row>
    <row r="220" spans="14:30" x14ac:dyDescent="0.2">
      <c r="N220" s="69"/>
      <c r="O220" s="69"/>
      <c r="P220" s="69"/>
      <c r="Q220" s="69"/>
      <c r="R220" s="69"/>
      <c r="S220" s="69"/>
      <c r="T220" s="69"/>
      <c r="U220" s="69"/>
      <c r="V220" s="69"/>
      <c r="Y220" s="115"/>
      <c r="AC220" s="121" t="str">
        <f t="shared" si="4"/>
        <v/>
      </c>
      <c r="AD220" s="127" t="str">
        <f t="shared" si="5"/>
        <v/>
      </c>
    </row>
    <row r="221" spans="14:30" x14ac:dyDescent="0.2">
      <c r="N221" s="69"/>
      <c r="O221" s="69"/>
      <c r="P221" s="69"/>
      <c r="Q221" s="69"/>
      <c r="R221" s="69"/>
      <c r="S221" s="69"/>
      <c r="T221" s="69"/>
      <c r="U221" s="69"/>
      <c r="V221" s="69"/>
      <c r="Y221" s="115"/>
      <c r="AC221" s="121" t="str">
        <f t="shared" si="4"/>
        <v/>
      </c>
      <c r="AD221" s="127" t="str">
        <f t="shared" si="5"/>
        <v/>
      </c>
    </row>
    <row r="222" spans="14:30" x14ac:dyDescent="0.2">
      <c r="N222" s="69"/>
      <c r="O222" s="69"/>
      <c r="P222" s="69"/>
      <c r="Q222" s="69"/>
      <c r="R222" s="69"/>
      <c r="S222" s="69"/>
      <c r="T222" s="69"/>
      <c r="U222" s="69"/>
      <c r="V222" s="69"/>
      <c r="Y222" s="115"/>
      <c r="AC222" s="121" t="str">
        <f t="shared" si="4"/>
        <v/>
      </c>
      <c r="AD222" s="127" t="str">
        <f t="shared" si="5"/>
        <v/>
      </c>
    </row>
    <row r="223" spans="14:30" x14ac:dyDescent="0.2">
      <c r="N223" s="69"/>
      <c r="O223" s="69"/>
      <c r="P223" s="69"/>
      <c r="Q223" s="69"/>
      <c r="R223" s="69"/>
      <c r="S223" s="69"/>
      <c r="T223" s="69"/>
      <c r="U223" s="69"/>
      <c r="V223" s="69"/>
      <c r="Y223" s="115"/>
      <c r="AC223" s="121" t="str">
        <f t="shared" ref="AC223:AC241" si="6">IFERROR(W223/X223,"")</f>
        <v/>
      </c>
      <c r="AD223" s="127" t="str">
        <f t="shared" ref="AD223:AD241" si="7">IF(AA223&lt;&gt;"",IF(AA223&lt;&gt;"","Pinding","wip"),IF(C223&lt;&gt;"","wip",""))</f>
        <v/>
      </c>
    </row>
    <row r="224" spans="14:30" x14ac:dyDescent="0.2">
      <c r="N224" s="69"/>
      <c r="O224" s="69"/>
      <c r="P224" s="69"/>
      <c r="Q224" s="69"/>
      <c r="R224" s="69"/>
      <c r="S224" s="69"/>
      <c r="T224" s="69"/>
      <c r="U224" s="69"/>
      <c r="V224" s="69"/>
      <c r="Y224" s="115"/>
      <c r="AC224" s="121" t="str">
        <f t="shared" si="6"/>
        <v/>
      </c>
      <c r="AD224" s="127" t="str">
        <f t="shared" si="7"/>
        <v/>
      </c>
    </row>
    <row r="225" spans="14:30" x14ac:dyDescent="0.2">
      <c r="N225" s="69"/>
      <c r="O225" s="69"/>
      <c r="P225" s="69"/>
      <c r="Q225" s="69"/>
      <c r="R225" s="69"/>
      <c r="S225" s="69"/>
      <c r="T225" s="69"/>
      <c r="U225" s="69"/>
      <c r="V225" s="69"/>
      <c r="Y225" s="115"/>
      <c r="AC225" s="121" t="str">
        <f t="shared" si="6"/>
        <v/>
      </c>
      <c r="AD225" s="127" t="str">
        <f t="shared" si="7"/>
        <v/>
      </c>
    </row>
    <row r="226" spans="14:30" x14ac:dyDescent="0.2">
      <c r="N226" s="69"/>
      <c r="O226" s="69"/>
      <c r="P226" s="69"/>
      <c r="Q226" s="69"/>
      <c r="R226" s="69"/>
      <c r="S226" s="69"/>
      <c r="T226" s="69"/>
      <c r="U226" s="69"/>
      <c r="V226" s="69"/>
      <c r="Y226" s="115"/>
      <c r="AC226" s="121" t="str">
        <f t="shared" si="6"/>
        <v/>
      </c>
      <c r="AD226" s="127" t="str">
        <f t="shared" si="7"/>
        <v/>
      </c>
    </row>
    <row r="227" spans="14:30" x14ac:dyDescent="0.2">
      <c r="N227" s="69"/>
      <c r="O227" s="69"/>
      <c r="P227" s="69"/>
      <c r="Q227" s="69"/>
      <c r="R227" s="69"/>
      <c r="S227" s="69"/>
      <c r="T227" s="69"/>
      <c r="U227" s="69"/>
      <c r="V227" s="69"/>
      <c r="Y227" s="115"/>
      <c r="AC227" s="121" t="str">
        <f t="shared" si="6"/>
        <v/>
      </c>
      <c r="AD227" s="127" t="str">
        <f t="shared" si="7"/>
        <v/>
      </c>
    </row>
    <row r="228" spans="14:30" x14ac:dyDescent="0.2">
      <c r="N228" s="69"/>
      <c r="O228" s="69"/>
      <c r="P228" s="69"/>
      <c r="Q228" s="69"/>
      <c r="R228" s="69"/>
      <c r="S228" s="69"/>
      <c r="T228" s="69"/>
      <c r="U228" s="69"/>
      <c r="V228" s="69"/>
      <c r="Y228" s="115"/>
      <c r="AC228" s="121" t="str">
        <f t="shared" si="6"/>
        <v/>
      </c>
      <c r="AD228" s="127" t="str">
        <f t="shared" si="7"/>
        <v/>
      </c>
    </row>
    <row r="229" spans="14:30" x14ac:dyDescent="0.2">
      <c r="N229" s="69"/>
      <c r="O229" s="69"/>
      <c r="P229" s="69"/>
      <c r="Q229" s="69"/>
      <c r="R229" s="69"/>
      <c r="S229" s="69"/>
      <c r="T229" s="69"/>
      <c r="U229" s="69"/>
      <c r="V229" s="69"/>
      <c r="Y229" s="115"/>
      <c r="AC229" s="121" t="str">
        <f t="shared" si="6"/>
        <v/>
      </c>
      <c r="AD229" s="127" t="str">
        <f t="shared" si="7"/>
        <v/>
      </c>
    </row>
    <row r="230" spans="14:30" x14ac:dyDescent="0.2">
      <c r="N230" s="69"/>
      <c r="O230" s="69"/>
      <c r="P230" s="69"/>
      <c r="Q230" s="69"/>
      <c r="R230" s="69"/>
      <c r="S230" s="69"/>
      <c r="T230" s="69"/>
      <c r="U230" s="69"/>
      <c r="V230" s="69"/>
      <c r="Y230" s="115"/>
      <c r="AC230" s="121" t="str">
        <f t="shared" si="6"/>
        <v/>
      </c>
      <c r="AD230" s="127" t="str">
        <f t="shared" si="7"/>
        <v/>
      </c>
    </row>
    <row r="231" spans="14:30" x14ac:dyDescent="0.2">
      <c r="N231" s="69"/>
      <c r="O231" s="69"/>
      <c r="P231" s="69"/>
      <c r="Q231" s="69"/>
      <c r="R231" s="69"/>
      <c r="S231" s="69"/>
      <c r="T231" s="69"/>
      <c r="U231" s="69"/>
      <c r="V231" s="69"/>
      <c r="Y231" s="115"/>
      <c r="AC231" s="121" t="str">
        <f t="shared" si="6"/>
        <v/>
      </c>
      <c r="AD231" s="127" t="str">
        <f t="shared" si="7"/>
        <v/>
      </c>
    </row>
    <row r="232" spans="14:30" x14ac:dyDescent="0.2">
      <c r="N232" s="69"/>
      <c r="O232" s="69"/>
      <c r="P232" s="69"/>
      <c r="Q232" s="69"/>
      <c r="R232" s="69"/>
      <c r="S232" s="69"/>
      <c r="T232" s="69"/>
      <c r="U232" s="69"/>
      <c r="V232" s="69"/>
      <c r="Y232" s="115"/>
      <c r="AC232" s="121" t="str">
        <f t="shared" si="6"/>
        <v/>
      </c>
      <c r="AD232" s="127" t="str">
        <f t="shared" si="7"/>
        <v/>
      </c>
    </row>
    <row r="233" spans="14:30" x14ac:dyDescent="0.2">
      <c r="N233" s="69"/>
      <c r="O233" s="69"/>
      <c r="P233" s="69"/>
      <c r="Q233" s="69"/>
      <c r="R233" s="69"/>
      <c r="S233" s="69"/>
      <c r="T233" s="69"/>
      <c r="U233" s="69"/>
      <c r="V233" s="69"/>
      <c r="Y233" s="115"/>
      <c r="AC233" s="121" t="str">
        <f t="shared" si="6"/>
        <v/>
      </c>
      <c r="AD233" s="127" t="str">
        <f t="shared" si="7"/>
        <v/>
      </c>
    </row>
    <row r="234" spans="14:30" x14ac:dyDescent="0.2">
      <c r="N234" s="69"/>
      <c r="O234" s="69"/>
      <c r="P234" s="69"/>
      <c r="Q234" s="69"/>
      <c r="R234" s="69"/>
      <c r="S234" s="69"/>
      <c r="T234" s="69"/>
      <c r="U234" s="69"/>
      <c r="V234" s="69"/>
      <c r="Y234" s="115"/>
      <c r="AC234" s="121" t="str">
        <f t="shared" si="6"/>
        <v/>
      </c>
      <c r="AD234" s="127" t="str">
        <f t="shared" si="7"/>
        <v/>
      </c>
    </row>
    <row r="235" spans="14:30" x14ac:dyDescent="0.2">
      <c r="N235" s="69"/>
      <c r="O235" s="69"/>
      <c r="P235" s="69"/>
      <c r="Q235" s="69"/>
      <c r="R235" s="69"/>
      <c r="S235" s="69"/>
      <c r="T235" s="69"/>
      <c r="U235" s="69"/>
      <c r="V235" s="69"/>
      <c r="Y235" s="115"/>
      <c r="AC235" s="121" t="str">
        <f t="shared" si="6"/>
        <v/>
      </c>
      <c r="AD235" s="127" t="str">
        <f t="shared" si="7"/>
        <v/>
      </c>
    </row>
    <row r="236" spans="14:30" x14ac:dyDescent="0.2">
      <c r="N236" s="69"/>
      <c r="O236" s="69"/>
      <c r="P236" s="69"/>
      <c r="Q236" s="69"/>
      <c r="R236" s="69"/>
      <c r="S236" s="69"/>
      <c r="T236" s="69"/>
      <c r="U236" s="69"/>
      <c r="V236" s="69"/>
      <c r="Y236" s="115"/>
      <c r="AC236" s="121" t="str">
        <f t="shared" si="6"/>
        <v/>
      </c>
      <c r="AD236" s="127" t="str">
        <f t="shared" si="7"/>
        <v/>
      </c>
    </row>
    <row r="237" spans="14:30" x14ac:dyDescent="0.2">
      <c r="N237" s="69"/>
      <c r="O237" s="69"/>
      <c r="P237" s="69"/>
      <c r="Q237" s="69"/>
      <c r="R237" s="69"/>
      <c r="S237" s="69"/>
      <c r="T237" s="69"/>
      <c r="U237" s="69"/>
      <c r="V237" s="69"/>
      <c r="Y237" s="115"/>
      <c r="AC237" s="121" t="str">
        <f t="shared" si="6"/>
        <v/>
      </c>
      <c r="AD237" s="127" t="str">
        <f t="shared" si="7"/>
        <v/>
      </c>
    </row>
    <row r="238" spans="14:30" x14ac:dyDescent="0.2">
      <c r="N238" s="69"/>
      <c r="O238" s="69"/>
      <c r="P238" s="69"/>
      <c r="Q238" s="69"/>
      <c r="R238" s="69"/>
      <c r="S238" s="69"/>
      <c r="T238" s="69"/>
      <c r="U238" s="69"/>
      <c r="V238" s="69"/>
      <c r="Y238" s="115"/>
      <c r="AC238" s="121" t="str">
        <f t="shared" si="6"/>
        <v/>
      </c>
      <c r="AD238" s="127" t="str">
        <f t="shared" si="7"/>
        <v/>
      </c>
    </row>
    <row r="239" spans="14:30" x14ac:dyDescent="0.2">
      <c r="N239" s="69"/>
      <c r="O239" s="69"/>
      <c r="P239" s="69"/>
      <c r="Q239" s="69"/>
      <c r="R239" s="69"/>
      <c r="S239" s="69"/>
      <c r="T239" s="69"/>
      <c r="U239" s="69"/>
      <c r="V239" s="69"/>
      <c r="Y239" s="115"/>
      <c r="AC239" s="121" t="str">
        <f t="shared" si="6"/>
        <v/>
      </c>
      <c r="AD239" s="127" t="str">
        <f t="shared" si="7"/>
        <v/>
      </c>
    </row>
    <row r="240" spans="14:30" x14ac:dyDescent="0.2">
      <c r="N240" s="69"/>
      <c r="O240" s="69"/>
      <c r="P240" s="69"/>
      <c r="Q240" s="69"/>
      <c r="R240" s="69"/>
      <c r="S240" s="69"/>
      <c r="T240" s="69"/>
      <c r="U240" s="69"/>
      <c r="V240" s="69"/>
      <c r="Y240" s="115"/>
      <c r="AC240" s="121" t="str">
        <f t="shared" si="6"/>
        <v/>
      </c>
      <c r="AD240" s="127" t="str">
        <f t="shared" si="7"/>
        <v/>
      </c>
    </row>
    <row r="241" spans="14:30" x14ac:dyDescent="0.2">
      <c r="N241" s="69"/>
      <c r="O241" s="69"/>
      <c r="P241" s="69"/>
      <c r="Q241" s="69"/>
      <c r="R241" s="69"/>
      <c r="S241" s="69"/>
      <c r="T241" s="69"/>
      <c r="U241" s="69"/>
      <c r="V241" s="69"/>
      <c r="Y241" s="115"/>
      <c r="AC241" s="121" t="str">
        <f t="shared" si="6"/>
        <v/>
      </c>
      <c r="AD241" s="127" t="str">
        <f t="shared" si="7"/>
        <v/>
      </c>
    </row>
    <row r="242" spans="14:30" x14ac:dyDescent="0.2">
      <c r="N242" s="69"/>
      <c r="O242" s="69"/>
      <c r="P242" s="69"/>
      <c r="Q242" s="69"/>
      <c r="R242" s="69"/>
      <c r="S242" s="69"/>
      <c r="T242" s="69"/>
      <c r="U242" s="69"/>
      <c r="V242" s="69"/>
      <c r="Y242" s="115"/>
    </row>
    <row r="243" spans="14:30" x14ac:dyDescent="0.2">
      <c r="N243" s="69"/>
      <c r="O243" s="69"/>
      <c r="P243" s="69"/>
      <c r="Q243" s="69"/>
      <c r="R243" s="69"/>
      <c r="S243" s="69"/>
      <c r="T243" s="69"/>
      <c r="U243" s="69"/>
      <c r="V243" s="69"/>
      <c r="Y243" s="115"/>
    </row>
    <row r="244" spans="14:30" x14ac:dyDescent="0.2">
      <c r="N244" s="69"/>
      <c r="O244" s="69"/>
      <c r="P244" s="69"/>
      <c r="Q244" s="69"/>
      <c r="R244" s="69"/>
      <c r="S244" s="69"/>
      <c r="T244" s="69"/>
      <c r="U244" s="69"/>
      <c r="V244" s="69"/>
      <c r="Y244" s="115"/>
    </row>
    <row r="245" spans="14:30" x14ac:dyDescent="0.2">
      <c r="N245" s="69"/>
      <c r="O245" s="69"/>
      <c r="P245" s="69"/>
      <c r="Q245" s="69"/>
      <c r="R245" s="69"/>
      <c r="S245" s="69"/>
      <c r="T245" s="69"/>
      <c r="U245" s="69"/>
      <c r="V245" s="69"/>
      <c r="Y245" s="115"/>
    </row>
    <row r="246" spans="14:30" x14ac:dyDescent="0.2">
      <c r="N246" s="69"/>
      <c r="O246" s="69"/>
      <c r="P246" s="69"/>
      <c r="Q246" s="69"/>
      <c r="R246" s="69"/>
      <c r="S246" s="69"/>
      <c r="T246" s="69"/>
      <c r="U246" s="69"/>
      <c r="V246" s="69"/>
      <c r="Y246" s="115"/>
    </row>
    <row r="247" spans="14:30" x14ac:dyDescent="0.2">
      <c r="N247" s="69"/>
      <c r="O247" s="69"/>
      <c r="P247" s="69"/>
      <c r="Q247" s="69"/>
      <c r="R247" s="69"/>
      <c r="S247" s="69"/>
      <c r="T247" s="69"/>
      <c r="U247" s="69"/>
      <c r="V247" s="69"/>
      <c r="Y247" s="115"/>
    </row>
    <row r="248" spans="14:30" x14ac:dyDescent="0.2">
      <c r="N248" s="69"/>
      <c r="O248" s="69"/>
      <c r="P248" s="69"/>
      <c r="Q248" s="69"/>
      <c r="R248" s="69"/>
      <c r="S248" s="69"/>
      <c r="T248" s="69"/>
      <c r="U248" s="69"/>
      <c r="V248" s="69"/>
      <c r="Y248" s="115"/>
    </row>
    <row r="249" spans="14:30" x14ac:dyDescent="0.2">
      <c r="N249" s="69"/>
      <c r="O249" s="69"/>
      <c r="P249" s="69"/>
      <c r="Q249" s="69"/>
      <c r="R249" s="69"/>
      <c r="S249" s="69"/>
      <c r="T249" s="69"/>
      <c r="U249" s="69"/>
      <c r="V249" s="69"/>
      <c r="Y249" s="115"/>
    </row>
    <row r="250" spans="14:30" x14ac:dyDescent="0.2">
      <c r="N250" s="69"/>
      <c r="O250" s="69"/>
      <c r="P250" s="69"/>
      <c r="Q250" s="69"/>
      <c r="R250" s="69"/>
      <c r="S250" s="69"/>
      <c r="T250" s="69"/>
      <c r="U250" s="69"/>
      <c r="V250" s="69"/>
      <c r="Y250" s="115"/>
    </row>
    <row r="251" spans="14:30" x14ac:dyDescent="0.2">
      <c r="N251" s="69"/>
      <c r="O251" s="69"/>
      <c r="P251" s="69"/>
      <c r="Q251" s="69"/>
      <c r="R251" s="69"/>
      <c r="S251" s="69"/>
      <c r="T251" s="69"/>
      <c r="U251" s="69"/>
      <c r="V251" s="69"/>
      <c r="Y251" s="115"/>
    </row>
    <row r="252" spans="14:30" x14ac:dyDescent="0.2">
      <c r="N252" s="69"/>
      <c r="O252" s="69"/>
      <c r="P252" s="69"/>
      <c r="Q252" s="69"/>
      <c r="R252" s="69"/>
      <c r="S252" s="69"/>
      <c r="T252" s="69"/>
      <c r="U252" s="69"/>
      <c r="V252" s="69"/>
      <c r="Y252" s="115"/>
    </row>
    <row r="253" spans="14:30" x14ac:dyDescent="0.2">
      <c r="N253" s="69"/>
      <c r="O253" s="69"/>
      <c r="P253" s="69"/>
      <c r="Q253" s="69"/>
      <c r="R253" s="69"/>
      <c r="S253" s="69"/>
      <c r="T253" s="69"/>
      <c r="U253" s="69"/>
      <c r="V253" s="69"/>
      <c r="Y253" s="115"/>
    </row>
    <row r="254" spans="14:30" x14ac:dyDescent="0.2">
      <c r="N254" s="69"/>
      <c r="O254" s="69"/>
      <c r="P254" s="69"/>
      <c r="Q254" s="69"/>
      <c r="R254" s="69"/>
      <c r="S254" s="69"/>
      <c r="T254" s="69"/>
      <c r="U254" s="69"/>
      <c r="V254" s="69"/>
      <c r="Y254" s="115"/>
    </row>
    <row r="255" spans="14:30" x14ac:dyDescent="0.2">
      <c r="N255" s="69"/>
      <c r="O255" s="69"/>
      <c r="P255" s="69"/>
      <c r="Q255" s="69"/>
      <c r="R255" s="69"/>
      <c r="S255" s="69"/>
      <c r="T255" s="69"/>
      <c r="U255" s="69"/>
      <c r="V255" s="69"/>
      <c r="Y255" s="115"/>
    </row>
    <row r="256" spans="14:30" x14ac:dyDescent="0.2">
      <c r="N256" s="69"/>
      <c r="O256" s="69"/>
      <c r="P256" s="69"/>
      <c r="Q256" s="69"/>
      <c r="R256" s="69"/>
      <c r="S256" s="69"/>
      <c r="T256" s="69"/>
      <c r="U256" s="69"/>
      <c r="V256" s="69"/>
      <c r="Y256" s="115"/>
    </row>
    <row r="257" spans="14:25" x14ac:dyDescent="0.2">
      <c r="N257" s="69"/>
      <c r="O257" s="69"/>
      <c r="P257" s="69"/>
      <c r="Q257" s="69"/>
      <c r="R257" s="69"/>
      <c r="S257" s="69"/>
      <c r="T257" s="69"/>
      <c r="U257" s="69"/>
      <c r="V257" s="69"/>
      <c r="Y257" s="115"/>
    </row>
    <row r="258" spans="14:25" x14ac:dyDescent="0.2">
      <c r="N258" s="69"/>
      <c r="O258" s="69"/>
      <c r="P258" s="69"/>
      <c r="Q258" s="69"/>
      <c r="R258" s="69"/>
      <c r="S258" s="69"/>
      <c r="T258" s="69"/>
      <c r="U258" s="69"/>
      <c r="V258" s="69"/>
      <c r="Y258" s="115"/>
    </row>
    <row r="259" spans="14:25" x14ac:dyDescent="0.2">
      <c r="N259" s="69"/>
      <c r="O259" s="69"/>
      <c r="P259" s="69"/>
      <c r="Q259" s="69"/>
      <c r="R259" s="69"/>
      <c r="S259" s="69"/>
      <c r="T259" s="69"/>
      <c r="U259" s="69"/>
      <c r="V259" s="69"/>
      <c r="Y259" s="115"/>
    </row>
    <row r="260" spans="14:25" x14ac:dyDescent="0.2">
      <c r="N260" s="69"/>
      <c r="O260" s="69"/>
      <c r="P260" s="69"/>
      <c r="Q260" s="69"/>
      <c r="R260" s="69"/>
      <c r="S260" s="69"/>
      <c r="T260" s="69"/>
      <c r="U260" s="69"/>
      <c r="V260" s="69"/>
      <c r="Y260" s="115"/>
    </row>
    <row r="261" spans="14:25" x14ac:dyDescent="0.2">
      <c r="N261" s="69"/>
      <c r="O261" s="69"/>
      <c r="P261" s="69"/>
      <c r="Q261" s="69"/>
      <c r="R261" s="69"/>
      <c r="S261" s="69"/>
      <c r="T261" s="69"/>
      <c r="U261" s="69"/>
      <c r="V261" s="69"/>
      <c r="Y261" s="115"/>
    </row>
    <row r="262" spans="14:25" x14ac:dyDescent="0.2">
      <c r="N262" s="69"/>
      <c r="O262" s="69"/>
      <c r="P262" s="69"/>
      <c r="Q262" s="69"/>
      <c r="R262" s="69"/>
      <c r="S262" s="69"/>
      <c r="T262" s="69"/>
      <c r="U262" s="69"/>
      <c r="V262" s="69"/>
      <c r="Y262" s="115"/>
    </row>
    <row r="263" spans="14:25" x14ac:dyDescent="0.2">
      <c r="N263" s="69"/>
      <c r="O263" s="69"/>
      <c r="P263" s="69"/>
      <c r="Q263" s="69"/>
      <c r="R263" s="69"/>
      <c r="S263" s="69"/>
      <c r="T263" s="69"/>
      <c r="U263" s="69"/>
      <c r="V263" s="69"/>
      <c r="Y263" s="115"/>
    </row>
    <row r="264" spans="14:25" x14ac:dyDescent="0.2">
      <c r="N264" s="69"/>
      <c r="O264" s="69"/>
      <c r="P264" s="69"/>
      <c r="Q264" s="69"/>
      <c r="R264" s="69"/>
      <c r="S264" s="69"/>
      <c r="T264" s="69"/>
      <c r="U264" s="69"/>
      <c r="V264" s="69"/>
      <c r="Y264" s="115"/>
    </row>
    <row r="265" spans="14:25" x14ac:dyDescent="0.2">
      <c r="N265" s="69"/>
      <c r="O265" s="69"/>
      <c r="P265" s="69"/>
      <c r="Q265" s="69"/>
      <c r="R265" s="69"/>
      <c r="S265" s="69"/>
      <c r="T265" s="69"/>
      <c r="U265" s="69"/>
      <c r="V265" s="69"/>
      <c r="Y265" s="115"/>
    </row>
    <row r="266" spans="14:25" x14ac:dyDescent="0.2">
      <c r="N266" s="69"/>
      <c r="O266" s="69"/>
      <c r="P266" s="69"/>
      <c r="Q266" s="69"/>
      <c r="R266" s="69"/>
      <c r="S266" s="69"/>
      <c r="T266" s="69"/>
      <c r="U266" s="69"/>
      <c r="V266" s="69"/>
      <c r="Y266" s="115"/>
    </row>
    <row r="267" spans="14:25" x14ac:dyDescent="0.2">
      <c r="N267" s="69"/>
      <c r="O267" s="69"/>
      <c r="P267" s="69"/>
      <c r="Q267" s="69"/>
      <c r="R267" s="69"/>
      <c r="S267" s="69"/>
      <c r="T267" s="69"/>
      <c r="U267" s="69"/>
      <c r="V267" s="69"/>
      <c r="Y267" s="115"/>
    </row>
    <row r="268" spans="14:25" x14ac:dyDescent="0.2">
      <c r="N268" s="69"/>
      <c r="O268" s="69"/>
      <c r="P268" s="69"/>
      <c r="Q268" s="69"/>
      <c r="R268" s="69"/>
      <c r="S268" s="69"/>
      <c r="T268" s="69"/>
      <c r="U268" s="69"/>
      <c r="V268" s="69"/>
      <c r="Y268" s="115"/>
    </row>
    <row r="269" spans="14:25" x14ac:dyDescent="0.2">
      <c r="N269" s="69"/>
      <c r="O269" s="69"/>
      <c r="P269" s="69"/>
      <c r="Q269" s="69"/>
      <c r="R269" s="69"/>
      <c r="S269" s="69"/>
      <c r="T269" s="69"/>
      <c r="U269" s="69"/>
      <c r="V269" s="69"/>
      <c r="Y269" s="115"/>
    </row>
    <row r="270" spans="14:25" x14ac:dyDescent="0.2">
      <c r="N270" s="69"/>
      <c r="O270" s="69"/>
      <c r="P270" s="69"/>
      <c r="Q270" s="69"/>
      <c r="R270" s="69"/>
      <c r="S270" s="69"/>
      <c r="T270" s="69"/>
      <c r="U270" s="69"/>
      <c r="V270" s="69"/>
      <c r="Y270" s="115"/>
    </row>
    <row r="271" spans="14:25" x14ac:dyDescent="0.2">
      <c r="N271" s="69"/>
      <c r="O271" s="69"/>
      <c r="P271" s="69"/>
      <c r="Q271" s="69"/>
      <c r="R271" s="69"/>
      <c r="S271" s="69"/>
      <c r="T271" s="69"/>
      <c r="U271" s="69"/>
      <c r="V271" s="69"/>
      <c r="Y271" s="115"/>
    </row>
    <row r="272" spans="14:25" x14ac:dyDescent="0.2">
      <c r="N272" s="69"/>
      <c r="O272" s="69"/>
      <c r="P272" s="69"/>
      <c r="Q272" s="69"/>
      <c r="R272" s="69"/>
      <c r="S272" s="69"/>
      <c r="T272" s="69"/>
      <c r="U272" s="69"/>
      <c r="V272" s="69"/>
      <c r="Y272" s="115"/>
    </row>
    <row r="273" spans="14:25" x14ac:dyDescent="0.2">
      <c r="N273" s="69"/>
      <c r="O273" s="69"/>
      <c r="P273" s="69"/>
      <c r="Q273" s="69"/>
      <c r="R273" s="69"/>
      <c r="S273" s="69"/>
      <c r="T273" s="69"/>
      <c r="U273" s="69"/>
      <c r="V273" s="69"/>
      <c r="Y273" s="115"/>
    </row>
    <row r="274" spans="14:25" x14ac:dyDescent="0.2">
      <c r="N274" s="69"/>
      <c r="O274" s="69"/>
      <c r="P274" s="69"/>
      <c r="Q274" s="69"/>
      <c r="R274" s="69"/>
      <c r="S274" s="69"/>
      <c r="T274" s="69"/>
      <c r="U274" s="69"/>
      <c r="V274" s="69"/>
      <c r="Y274" s="115"/>
    </row>
    <row r="275" spans="14:25" x14ac:dyDescent="0.2">
      <c r="N275" s="69"/>
      <c r="O275" s="69"/>
      <c r="P275" s="69"/>
      <c r="Q275" s="69"/>
      <c r="R275" s="69"/>
      <c r="S275" s="69"/>
      <c r="T275" s="69"/>
      <c r="U275" s="69"/>
      <c r="V275" s="69"/>
      <c r="Y275" s="115"/>
    </row>
    <row r="276" spans="14:25" x14ac:dyDescent="0.2">
      <c r="N276" s="69"/>
      <c r="O276" s="69"/>
      <c r="P276" s="69"/>
      <c r="Q276" s="69"/>
      <c r="R276" s="69"/>
      <c r="S276" s="69"/>
      <c r="T276" s="69"/>
      <c r="U276" s="69"/>
      <c r="V276" s="69"/>
      <c r="Y276" s="115"/>
    </row>
    <row r="277" spans="14:25" x14ac:dyDescent="0.2">
      <c r="N277" s="69"/>
      <c r="O277" s="69"/>
      <c r="P277" s="69"/>
      <c r="Q277" s="69"/>
      <c r="R277" s="69"/>
      <c r="S277" s="69"/>
      <c r="T277" s="69"/>
      <c r="U277" s="69"/>
      <c r="V277" s="69"/>
      <c r="Y277" s="115"/>
    </row>
    <row r="278" spans="14:25" x14ac:dyDescent="0.2">
      <c r="N278" s="69"/>
      <c r="O278" s="69"/>
      <c r="P278" s="69"/>
      <c r="Q278" s="69"/>
      <c r="R278" s="69"/>
      <c r="S278" s="69"/>
      <c r="T278" s="69"/>
      <c r="U278" s="69"/>
      <c r="V278" s="69"/>
      <c r="Y278" s="115"/>
    </row>
    <row r="279" spans="14:25" x14ac:dyDescent="0.2">
      <c r="N279" s="69"/>
      <c r="O279" s="69"/>
      <c r="P279" s="69"/>
      <c r="Q279" s="69"/>
      <c r="R279" s="69"/>
      <c r="S279" s="69"/>
      <c r="T279" s="69"/>
      <c r="U279" s="69"/>
      <c r="V279" s="69"/>
      <c r="Y279" s="115"/>
    </row>
    <row r="280" spans="14:25" x14ac:dyDescent="0.2">
      <c r="N280" s="69"/>
      <c r="O280" s="69"/>
      <c r="P280" s="69"/>
      <c r="Q280" s="69"/>
      <c r="R280" s="69"/>
      <c r="S280" s="69"/>
      <c r="T280" s="69"/>
      <c r="U280" s="69"/>
      <c r="V280" s="69"/>
      <c r="Y280" s="115"/>
    </row>
    <row r="281" spans="14:25" x14ac:dyDescent="0.2">
      <c r="N281" s="69"/>
      <c r="O281" s="69"/>
      <c r="P281" s="69"/>
      <c r="Q281" s="69"/>
      <c r="R281" s="69"/>
      <c r="S281" s="69"/>
      <c r="T281" s="69"/>
      <c r="U281" s="69"/>
      <c r="V281" s="69"/>
      <c r="Y281" s="115"/>
    </row>
    <row r="282" spans="14:25" x14ac:dyDescent="0.2">
      <c r="N282" s="69"/>
      <c r="O282" s="69"/>
      <c r="P282" s="69"/>
      <c r="Q282" s="69"/>
      <c r="R282" s="69"/>
      <c r="S282" s="69"/>
      <c r="T282" s="69"/>
      <c r="U282" s="69"/>
      <c r="V282" s="69"/>
      <c r="Y282" s="115"/>
    </row>
    <row r="283" spans="14:25" x14ac:dyDescent="0.2">
      <c r="N283" s="69"/>
      <c r="O283" s="69"/>
      <c r="P283" s="69"/>
      <c r="Q283" s="69"/>
      <c r="R283" s="69"/>
      <c r="S283" s="69"/>
      <c r="T283" s="69"/>
      <c r="U283" s="69"/>
      <c r="V283" s="69"/>
      <c r="Y283" s="115"/>
    </row>
    <row r="284" spans="14:25" x14ac:dyDescent="0.2">
      <c r="N284" s="69"/>
      <c r="O284" s="69"/>
      <c r="P284" s="69"/>
      <c r="Q284" s="69"/>
      <c r="R284" s="69"/>
      <c r="S284" s="69"/>
      <c r="T284" s="69"/>
      <c r="U284" s="69"/>
      <c r="V284" s="69"/>
      <c r="Y284" s="115"/>
    </row>
    <row r="285" spans="14:25" x14ac:dyDescent="0.2">
      <c r="N285" s="69"/>
      <c r="O285" s="69"/>
      <c r="P285" s="69"/>
      <c r="Q285" s="69"/>
      <c r="R285" s="69"/>
      <c r="S285" s="69"/>
      <c r="T285" s="69"/>
      <c r="U285" s="69"/>
      <c r="V285" s="69"/>
      <c r="Y285" s="115"/>
    </row>
    <row r="286" spans="14:25" x14ac:dyDescent="0.2">
      <c r="N286" s="69"/>
      <c r="O286" s="69"/>
      <c r="P286" s="69"/>
      <c r="Q286" s="69"/>
      <c r="R286" s="69"/>
      <c r="S286" s="69"/>
      <c r="T286" s="69"/>
      <c r="U286" s="69"/>
      <c r="V286" s="69"/>
      <c r="Y286" s="115"/>
    </row>
    <row r="287" spans="14:25" x14ac:dyDescent="0.2">
      <c r="N287" s="69"/>
      <c r="O287" s="69"/>
      <c r="P287" s="69"/>
      <c r="Q287" s="69"/>
      <c r="R287" s="69"/>
      <c r="S287" s="69"/>
      <c r="T287" s="69"/>
      <c r="U287" s="69"/>
      <c r="V287" s="69"/>
      <c r="Y287" s="115"/>
    </row>
    <row r="288" spans="14:25" x14ac:dyDescent="0.2">
      <c r="N288" s="69"/>
      <c r="O288" s="69"/>
      <c r="P288" s="69"/>
      <c r="Q288" s="69"/>
      <c r="R288" s="69"/>
      <c r="S288" s="69"/>
      <c r="T288" s="69"/>
      <c r="U288" s="69"/>
      <c r="V288" s="69"/>
      <c r="Y288" s="115"/>
    </row>
    <row r="289" spans="14:25" x14ac:dyDescent="0.2">
      <c r="N289" s="69"/>
      <c r="O289" s="69"/>
      <c r="P289" s="69"/>
      <c r="Q289" s="69"/>
      <c r="R289" s="69"/>
      <c r="S289" s="69"/>
      <c r="T289" s="69"/>
      <c r="U289" s="69"/>
      <c r="V289" s="69"/>
      <c r="Y289" s="115"/>
    </row>
    <row r="290" spans="14:25" x14ac:dyDescent="0.2">
      <c r="N290" s="69"/>
      <c r="O290" s="69"/>
      <c r="P290" s="69"/>
      <c r="Q290" s="69"/>
      <c r="R290" s="69"/>
      <c r="S290" s="69"/>
      <c r="T290" s="69"/>
      <c r="U290" s="69"/>
      <c r="V290" s="69"/>
      <c r="Y290" s="115"/>
    </row>
    <row r="291" spans="14:25" x14ac:dyDescent="0.2">
      <c r="N291" s="69"/>
      <c r="O291" s="69"/>
      <c r="P291" s="69"/>
      <c r="Q291" s="69"/>
      <c r="R291" s="69"/>
      <c r="S291" s="69"/>
      <c r="T291" s="69"/>
      <c r="U291" s="69"/>
      <c r="V291" s="69"/>
      <c r="Y291" s="115"/>
    </row>
    <row r="292" spans="14:25" x14ac:dyDescent="0.2">
      <c r="N292" s="69"/>
      <c r="O292" s="69"/>
      <c r="P292" s="69"/>
      <c r="Q292" s="69"/>
      <c r="R292" s="69"/>
      <c r="S292" s="69"/>
      <c r="T292" s="69"/>
      <c r="U292" s="69"/>
      <c r="V292" s="69"/>
      <c r="Y292" s="115"/>
    </row>
    <row r="293" spans="14:25" x14ac:dyDescent="0.2">
      <c r="N293" s="69"/>
      <c r="O293" s="69"/>
      <c r="P293" s="69"/>
      <c r="Q293" s="69"/>
      <c r="R293" s="69"/>
      <c r="S293" s="69"/>
      <c r="T293" s="69"/>
      <c r="U293" s="69"/>
      <c r="V293" s="69"/>
      <c r="Y293" s="115"/>
    </row>
    <row r="294" spans="14:25" x14ac:dyDescent="0.2">
      <c r="N294" s="69"/>
      <c r="O294" s="69"/>
      <c r="P294" s="69"/>
      <c r="Q294" s="69"/>
      <c r="R294" s="69"/>
      <c r="S294" s="69"/>
      <c r="T294" s="69"/>
      <c r="U294" s="69"/>
      <c r="V294" s="69"/>
      <c r="Y294" s="115"/>
    </row>
    <row r="295" spans="14:25" x14ac:dyDescent="0.2">
      <c r="N295" s="69"/>
      <c r="O295" s="69"/>
      <c r="P295" s="69"/>
      <c r="Q295" s="69"/>
      <c r="R295" s="69"/>
      <c r="S295" s="69"/>
      <c r="T295" s="69"/>
      <c r="U295" s="69"/>
      <c r="V295" s="69"/>
      <c r="Y295" s="115"/>
    </row>
    <row r="296" spans="14:25" x14ac:dyDescent="0.2">
      <c r="N296" s="69"/>
      <c r="O296" s="69"/>
      <c r="P296" s="69"/>
      <c r="Q296" s="69"/>
      <c r="R296" s="69"/>
      <c r="S296" s="69"/>
      <c r="T296" s="69"/>
      <c r="U296" s="69"/>
      <c r="V296" s="69"/>
      <c r="Y296" s="115"/>
    </row>
    <row r="297" spans="14:25" x14ac:dyDescent="0.2">
      <c r="N297" s="69"/>
      <c r="O297" s="69"/>
      <c r="P297" s="69"/>
      <c r="Q297" s="69"/>
      <c r="R297" s="69"/>
      <c r="S297" s="69"/>
      <c r="T297" s="69"/>
      <c r="U297" s="69"/>
      <c r="V297" s="69"/>
      <c r="Y297" s="115"/>
    </row>
    <row r="298" spans="14:25" x14ac:dyDescent="0.2">
      <c r="N298" s="69"/>
      <c r="O298" s="69"/>
      <c r="P298" s="69"/>
      <c r="Q298" s="69"/>
      <c r="R298" s="69"/>
      <c r="S298" s="69"/>
      <c r="T298" s="69"/>
      <c r="U298" s="69"/>
      <c r="V298" s="69"/>
      <c r="Y298" s="115"/>
    </row>
    <row r="299" spans="14:25" x14ac:dyDescent="0.2">
      <c r="N299" s="69"/>
      <c r="O299" s="69"/>
      <c r="P299" s="69"/>
      <c r="Q299" s="69"/>
      <c r="R299" s="69"/>
      <c r="S299" s="69"/>
      <c r="T299" s="69"/>
      <c r="U299" s="69"/>
      <c r="V299" s="69"/>
      <c r="Y299" s="115"/>
    </row>
    <row r="300" spans="14:25" x14ac:dyDescent="0.2">
      <c r="N300" s="69"/>
      <c r="O300" s="69"/>
      <c r="P300" s="69"/>
      <c r="Q300" s="69"/>
      <c r="R300" s="69"/>
      <c r="S300" s="69"/>
      <c r="T300" s="69"/>
      <c r="U300" s="69"/>
      <c r="V300" s="69"/>
      <c r="Y300" s="115"/>
    </row>
    <row r="301" spans="14:25" x14ac:dyDescent="0.2">
      <c r="N301" s="69"/>
      <c r="O301" s="69"/>
      <c r="P301" s="69"/>
      <c r="Q301" s="69"/>
      <c r="R301" s="69"/>
      <c r="S301" s="69"/>
      <c r="T301" s="69"/>
      <c r="U301" s="69"/>
      <c r="V301" s="69"/>
      <c r="Y301" s="115"/>
    </row>
    <row r="302" spans="14:25" x14ac:dyDescent="0.2">
      <c r="N302" s="69"/>
      <c r="O302" s="69"/>
      <c r="P302" s="69"/>
      <c r="Q302" s="69"/>
      <c r="R302" s="69"/>
      <c r="S302" s="69"/>
      <c r="T302" s="69"/>
      <c r="U302" s="69"/>
      <c r="V302" s="69"/>
      <c r="Y302" s="115"/>
    </row>
    <row r="303" spans="14:25" x14ac:dyDescent="0.2">
      <c r="N303" s="69"/>
      <c r="O303" s="69"/>
      <c r="P303" s="69"/>
      <c r="Q303" s="69"/>
      <c r="R303" s="69"/>
      <c r="S303" s="69"/>
      <c r="T303" s="69"/>
      <c r="U303" s="69"/>
      <c r="V303" s="69"/>
      <c r="Y303" s="115"/>
    </row>
    <row r="304" spans="14:25" x14ac:dyDescent="0.2">
      <c r="N304" s="69"/>
      <c r="O304" s="69"/>
      <c r="P304" s="69"/>
      <c r="Q304" s="69"/>
      <c r="R304" s="69"/>
      <c r="S304" s="69"/>
      <c r="T304" s="69"/>
      <c r="U304" s="69"/>
      <c r="V304" s="69"/>
      <c r="Y304" s="115"/>
    </row>
    <row r="305" spans="14:25" x14ac:dyDescent="0.2">
      <c r="N305" s="69"/>
      <c r="O305" s="69"/>
      <c r="P305" s="69"/>
      <c r="Q305" s="69"/>
      <c r="R305" s="69"/>
      <c r="S305" s="69"/>
      <c r="T305" s="69"/>
      <c r="U305" s="69"/>
      <c r="V305" s="69"/>
      <c r="Y305" s="115"/>
    </row>
    <row r="306" spans="14:25" x14ac:dyDescent="0.2">
      <c r="N306" s="69"/>
      <c r="O306" s="69"/>
      <c r="P306" s="69"/>
      <c r="Q306" s="69"/>
      <c r="R306" s="69"/>
      <c r="S306" s="69"/>
      <c r="T306" s="69"/>
      <c r="U306" s="69"/>
      <c r="V306" s="69"/>
      <c r="Y306" s="115"/>
    </row>
    <row r="307" spans="14:25" x14ac:dyDescent="0.2">
      <c r="N307" s="69"/>
      <c r="O307" s="69"/>
      <c r="P307" s="69"/>
      <c r="Q307" s="69"/>
      <c r="R307" s="69"/>
      <c r="S307" s="69"/>
      <c r="T307" s="69"/>
      <c r="U307" s="69"/>
      <c r="V307" s="69"/>
      <c r="Y307" s="115"/>
    </row>
    <row r="308" spans="14:25" x14ac:dyDescent="0.2">
      <c r="N308" s="69"/>
      <c r="O308" s="69"/>
      <c r="P308" s="69"/>
      <c r="Q308" s="69"/>
      <c r="R308" s="69"/>
      <c r="S308" s="69"/>
      <c r="T308" s="69"/>
      <c r="U308" s="69"/>
      <c r="V308" s="69"/>
      <c r="Y308" s="115"/>
    </row>
    <row r="309" spans="14:25" x14ac:dyDescent="0.2">
      <c r="N309" s="69"/>
      <c r="O309" s="69"/>
      <c r="P309" s="69"/>
      <c r="Q309" s="69"/>
      <c r="R309" s="69"/>
      <c r="S309" s="69"/>
      <c r="T309" s="69"/>
      <c r="U309" s="69"/>
      <c r="V309" s="69"/>
      <c r="Y309" s="115"/>
    </row>
    <row r="310" spans="14:25" x14ac:dyDescent="0.2">
      <c r="N310" s="69"/>
      <c r="O310" s="69"/>
      <c r="P310" s="69"/>
      <c r="Q310" s="69"/>
      <c r="R310" s="69"/>
      <c r="S310" s="69"/>
      <c r="T310" s="69"/>
      <c r="U310" s="69"/>
      <c r="V310" s="69"/>
      <c r="Y310" s="115"/>
    </row>
    <row r="311" spans="14:25" x14ac:dyDescent="0.2">
      <c r="N311" s="69"/>
      <c r="O311" s="69"/>
      <c r="P311" s="69"/>
      <c r="Q311" s="69"/>
      <c r="R311" s="69"/>
      <c r="S311" s="69"/>
      <c r="T311" s="69"/>
      <c r="U311" s="69"/>
      <c r="V311" s="69"/>
      <c r="Y311" s="115"/>
    </row>
    <row r="312" spans="14:25" x14ac:dyDescent="0.2">
      <c r="N312" s="69"/>
      <c r="O312" s="69"/>
      <c r="P312" s="69"/>
      <c r="Q312" s="69"/>
      <c r="R312" s="69"/>
      <c r="S312" s="69"/>
      <c r="T312" s="69"/>
      <c r="U312" s="69"/>
      <c r="V312" s="69"/>
      <c r="Y312" s="115"/>
    </row>
    <row r="313" spans="14:25" x14ac:dyDescent="0.2">
      <c r="N313" s="69"/>
      <c r="O313" s="69"/>
      <c r="P313" s="69"/>
      <c r="Q313" s="69"/>
      <c r="R313" s="69"/>
      <c r="S313" s="69"/>
      <c r="T313" s="69"/>
      <c r="U313" s="69"/>
      <c r="V313" s="69"/>
      <c r="Y313" s="115"/>
    </row>
    <row r="314" spans="14:25" x14ac:dyDescent="0.2">
      <c r="N314" s="69"/>
      <c r="O314" s="69"/>
      <c r="P314" s="69"/>
      <c r="Q314" s="69"/>
      <c r="R314" s="69"/>
      <c r="S314" s="69"/>
      <c r="T314" s="69"/>
      <c r="U314" s="69"/>
      <c r="V314" s="69"/>
      <c r="Y314" s="115"/>
    </row>
    <row r="315" spans="14:25" x14ac:dyDescent="0.2">
      <c r="N315" s="69"/>
      <c r="O315" s="69"/>
      <c r="P315" s="69"/>
      <c r="Q315" s="69"/>
      <c r="R315" s="69"/>
      <c r="S315" s="69"/>
      <c r="T315" s="69"/>
      <c r="U315" s="69"/>
      <c r="V315" s="69"/>
      <c r="Y315" s="115"/>
    </row>
    <row r="316" spans="14:25" x14ac:dyDescent="0.2">
      <c r="N316" s="69"/>
      <c r="O316" s="69"/>
      <c r="P316" s="69"/>
      <c r="Q316" s="69"/>
      <c r="R316" s="69"/>
      <c r="S316" s="69"/>
      <c r="T316" s="69"/>
      <c r="U316" s="69"/>
      <c r="V316" s="69"/>
      <c r="Y316" s="115"/>
    </row>
    <row r="317" spans="14:25" x14ac:dyDescent="0.2">
      <c r="N317" s="69"/>
      <c r="O317" s="69"/>
      <c r="P317" s="69"/>
      <c r="Q317" s="69"/>
      <c r="R317" s="69"/>
      <c r="S317" s="69"/>
      <c r="T317" s="69"/>
      <c r="U317" s="69"/>
      <c r="V317" s="69"/>
      <c r="Y317" s="115"/>
    </row>
    <row r="318" spans="14:25" x14ac:dyDescent="0.2">
      <c r="N318" s="69"/>
      <c r="O318" s="69"/>
      <c r="P318" s="69"/>
      <c r="Q318" s="69"/>
      <c r="R318" s="69"/>
      <c r="S318" s="69"/>
      <c r="T318" s="69"/>
      <c r="U318" s="69"/>
      <c r="V318" s="69"/>
      <c r="Y318" s="115"/>
    </row>
    <row r="319" spans="14:25" x14ac:dyDescent="0.2">
      <c r="N319" s="69"/>
      <c r="O319" s="69"/>
      <c r="P319" s="69"/>
      <c r="Q319" s="69"/>
      <c r="R319" s="69"/>
      <c r="S319" s="69"/>
      <c r="T319" s="69"/>
      <c r="U319" s="69"/>
      <c r="V319" s="69"/>
      <c r="Y319" s="115"/>
    </row>
    <row r="320" spans="14:25" x14ac:dyDescent="0.2">
      <c r="N320" s="69"/>
      <c r="O320" s="69"/>
      <c r="P320" s="69"/>
      <c r="Q320" s="69"/>
      <c r="R320" s="69"/>
      <c r="S320" s="69"/>
      <c r="T320" s="69"/>
      <c r="U320" s="69"/>
      <c r="V320" s="69"/>
      <c r="Y320" s="115"/>
    </row>
    <row r="321" spans="14:25" x14ac:dyDescent="0.2">
      <c r="N321" s="69"/>
      <c r="O321" s="69"/>
      <c r="P321" s="69"/>
      <c r="Q321" s="69"/>
      <c r="R321" s="69"/>
      <c r="S321" s="69"/>
      <c r="T321" s="69"/>
      <c r="U321" s="69"/>
      <c r="V321" s="69"/>
      <c r="Y321" s="115"/>
    </row>
    <row r="322" spans="14:25" x14ac:dyDescent="0.2">
      <c r="N322" s="69"/>
      <c r="O322" s="69"/>
      <c r="P322" s="69"/>
      <c r="Q322" s="69"/>
      <c r="R322" s="69"/>
      <c r="S322" s="69"/>
      <c r="T322" s="69"/>
      <c r="U322" s="69"/>
      <c r="V322" s="69"/>
      <c r="Y322" s="115"/>
    </row>
    <row r="323" spans="14:25" x14ac:dyDescent="0.2">
      <c r="N323" s="69"/>
      <c r="O323" s="69"/>
      <c r="P323" s="69"/>
      <c r="Q323" s="69"/>
      <c r="R323" s="69"/>
      <c r="S323" s="69"/>
      <c r="T323" s="69"/>
      <c r="U323" s="69"/>
      <c r="V323" s="69"/>
      <c r="Y323" s="115"/>
    </row>
    <row r="324" spans="14:25" x14ac:dyDescent="0.2">
      <c r="N324" s="69"/>
      <c r="O324" s="69"/>
      <c r="P324" s="69"/>
      <c r="Q324" s="69"/>
      <c r="R324" s="69"/>
      <c r="S324" s="69"/>
      <c r="T324" s="69"/>
      <c r="U324" s="69"/>
      <c r="V324" s="69"/>
      <c r="Y324" s="115"/>
    </row>
    <row r="325" spans="14:25" x14ac:dyDescent="0.2">
      <c r="N325" s="69"/>
      <c r="O325" s="69"/>
      <c r="P325" s="69"/>
      <c r="Q325" s="69"/>
      <c r="R325" s="69"/>
      <c r="S325" s="69"/>
      <c r="T325" s="69"/>
      <c r="U325" s="69"/>
      <c r="V325" s="69"/>
      <c r="Y325" s="115"/>
    </row>
    <row r="326" spans="14:25" x14ac:dyDescent="0.2">
      <c r="N326" s="69"/>
      <c r="O326" s="69"/>
      <c r="P326" s="69"/>
      <c r="Q326" s="69"/>
      <c r="R326" s="69"/>
      <c r="S326" s="69"/>
      <c r="T326" s="69"/>
      <c r="U326" s="69"/>
      <c r="V326" s="69"/>
      <c r="Y326" s="115"/>
    </row>
    <row r="327" spans="14:25" x14ac:dyDescent="0.2">
      <c r="N327" s="69"/>
      <c r="O327" s="69"/>
      <c r="P327" s="69"/>
      <c r="Q327" s="69"/>
      <c r="R327" s="69"/>
      <c r="S327" s="69"/>
      <c r="T327" s="69"/>
      <c r="U327" s="69"/>
      <c r="V327" s="69"/>
      <c r="Y327" s="115"/>
    </row>
    <row r="328" spans="14:25" x14ac:dyDescent="0.2">
      <c r="N328" s="69"/>
      <c r="O328" s="69"/>
      <c r="P328" s="69"/>
      <c r="Q328" s="69"/>
      <c r="R328" s="69"/>
      <c r="S328" s="69"/>
      <c r="T328" s="69"/>
      <c r="U328" s="69"/>
      <c r="V328" s="69"/>
      <c r="Y328" s="115"/>
    </row>
    <row r="329" spans="14:25" x14ac:dyDescent="0.2">
      <c r="N329" s="69"/>
      <c r="O329" s="69"/>
      <c r="P329" s="69"/>
      <c r="Q329" s="69"/>
      <c r="R329" s="69"/>
      <c r="S329" s="69"/>
      <c r="T329" s="69"/>
      <c r="U329" s="69"/>
      <c r="V329" s="69"/>
      <c r="Y329" s="115"/>
    </row>
    <row r="330" spans="14:25" x14ac:dyDescent="0.2">
      <c r="N330" s="69"/>
      <c r="O330" s="69"/>
      <c r="P330" s="69"/>
      <c r="Q330" s="69"/>
      <c r="R330" s="69"/>
      <c r="S330" s="69"/>
      <c r="T330" s="69"/>
      <c r="U330" s="69"/>
      <c r="V330" s="69"/>
      <c r="Y330" s="115"/>
    </row>
    <row r="331" spans="14:25" x14ac:dyDescent="0.2">
      <c r="N331" s="69"/>
      <c r="O331" s="69"/>
      <c r="P331" s="69"/>
      <c r="Q331" s="69"/>
      <c r="R331" s="69"/>
      <c r="S331" s="69"/>
      <c r="T331" s="69"/>
      <c r="U331" s="69"/>
      <c r="V331" s="69"/>
      <c r="Y331" s="115"/>
    </row>
    <row r="332" spans="14:25" x14ac:dyDescent="0.2">
      <c r="N332" s="69"/>
      <c r="O332" s="69"/>
      <c r="P332" s="69"/>
      <c r="Q332" s="69"/>
      <c r="R332" s="69"/>
      <c r="S332" s="69"/>
      <c r="T332" s="69"/>
      <c r="U332" s="69"/>
      <c r="V332" s="69"/>
      <c r="Y332" s="115"/>
    </row>
    <row r="333" spans="14:25" x14ac:dyDescent="0.2">
      <c r="N333" s="69"/>
      <c r="O333" s="69"/>
      <c r="P333" s="69"/>
      <c r="Q333" s="69"/>
      <c r="R333" s="69"/>
      <c r="S333" s="69"/>
      <c r="T333" s="69"/>
      <c r="U333" s="69"/>
      <c r="V333" s="69"/>
      <c r="Y333" s="115"/>
    </row>
    <row r="334" spans="14:25" x14ac:dyDescent="0.2">
      <c r="N334" s="69"/>
      <c r="O334" s="69"/>
      <c r="P334" s="69"/>
      <c r="Q334" s="69"/>
      <c r="R334" s="69"/>
      <c r="S334" s="69"/>
      <c r="T334" s="69"/>
      <c r="U334" s="69"/>
      <c r="V334" s="69"/>
      <c r="Y334" s="115"/>
    </row>
    <row r="335" spans="14:25" x14ac:dyDescent="0.2">
      <c r="N335" s="69"/>
      <c r="O335" s="69"/>
      <c r="P335" s="69"/>
      <c r="Q335" s="69"/>
      <c r="R335" s="69"/>
      <c r="S335" s="69"/>
      <c r="T335" s="69"/>
      <c r="U335" s="69"/>
      <c r="V335" s="69"/>
      <c r="Y335" s="115"/>
    </row>
    <row r="336" spans="14:25" x14ac:dyDescent="0.2">
      <c r="N336" s="69"/>
      <c r="O336" s="69"/>
      <c r="P336" s="69"/>
      <c r="Q336" s="69"/>
      <c r="R336" s="69"/>
      <c r="S336" s="69"/>
      <c r="T336" s="69"/>
      <c r="U336" s="69"/>
      <c r="V336" s="69"/>
      <c r="Y336" s="115"/>
    </row>
    <row r="337" spans="14:25" x14ac:dyDescent="0.2">
      <c r="N337" s="69"/>
      <c r="O337" s="69"/>
      <c r="P337" s="69"/>
      <c r="Q337" s="69"/>
      <c r="R337" s="69"/>
      <c r="S337" s="69"/>
      <c r="T337" s="69"/>
      <c r="U337" s="69"/>
      <c r="V337" s="69"/>
      <c r="Y337" s="115"/>
    </row>
    <row r="338" spans="14:25" x14ac:dyDescent="0.2">
      <c r="N338" s="69"/>
      <c r="O338" s="69"/>
      <c r="P338" s="69"/>
      <c r="Q338" s="69"/>
      <c r="R338" s="69"/>
      <c r="S338" s="69"/>
      <c r="T338" s="69"/>
      <c r="U338" s="69"/>
      <c r="V338" s="69"/>
      <c r="Y338" s="115"/>
    </row>
    <row r="339" spans="14:25" x14ac:dyDescent="0.2">
      <c r="N339" s="69"/>
      <c r="O339" s="69"/>
      <c r="P339" s="69"/>
      <c r="Q339" s="69"/>
      <c r="R339" s="69"/>
      <c r="S339" s="69"/>
      <c r="T339" s="69"/>
      <c r="U339" s="69"/>
      <c r="V339" s="69"/>
      <c r="Y339" s="115"/>
    </row>
    <row r="340" spans="14:25" x14ac:dyDescent="0.2">
      <c r="N340" s="69"/>
      <c r="O340" s="69"/>
      <c r="P340" s="69"/>
      <c r="Q340" s="69"/>
      <c r="R340" s="69"/>
      <c r="S340" s="69"/>
      <c r="T340" s="69"/>
      <c r="U340" s="69"/>
      <c r="V340" s="69"/>
      <c r="Y340" s="115"/>
    </row>
    <row r="341" spans="14:25" x14ac:dyDescent="0.2">
      <c r="N341" s="69"/>
      <c r="O341" s="69"/>
      <c r="P341" s="69"/>
      <c r="Q341" s="69"/>
      <c r="R341" s="69"/>
      <c r="S341" s="69"/>
      <c r="T341" s="69"/>
      <c r="U341" s="69"/>
      <c r="V341" s="69"/>
      <c r="Y341" s="115"/>
    </row>
    <row r="342" spans="14:25" x14ac:dyDescent="0.2">
      <c r="N342" s="69"/>
      <c r="O342" s="69"/>
      <c r="P342" s="69"/>
      <c r="Q342" s="69"/>
      <c r="R342" s="69"/>
      <c r="S342" s="69"/>
      <c r="T342" s="69"/>
      <c r="U342" s="69"/>
      <c r="V342" s="69"/>
      <c r="Y342" s="115"/>
    </row>
    <row r="343" spans="14:25" x14ac:dyDescent="0.2">
      <c r="N343" s="69"/>
      <c r="O343" s="69"/>
      <c r="P343" s="69"/>
      <c r="Q343" s="69"/>
      <c r="R343" s="69"/>
      <c r="S343" s="69"/>
      <c r="T343" s="69"/>
      <c r="U343" s="69"/>
      <c r="V343" s="69"/>
      <c r="Y343" s="115"/>
    </row>
    <row r="344" spans="14:25" x14ac:dyDescent="0.2">
      <c r="N344" s="69"/>
      <c r="O344" s="69"/>
      <c r="P344" s="69"/>
      <c r="Q344" s="69"/>
      <c r="R344" s="69"/>
      <c r="S344" s="69"/>
      <c r="T344" s="69"/>
      <c r="U344" s="69"/>
      <c r="V344" s="69"/>
      <c r="Y344" s="115"/>
    </row>
    <row r="345" spans="14:25" x14ac:dyDescent="0.2">
      <c r="N345" s="69"/>
      <c r="O345" s="69"/>
      <c r="P345" s="69"/>
      <c r="Q345" s="69"/>
      <c r="R345" s="69"/>
      <c r="S345" s="69"/>
      <c r="T345" s="69"/>
      <c r="U345" s="69"/>
      <c r="V345" s="69"/>
      <c r="Y345" s="115"/>
    </row>
    <row r="346" spans="14:25" x14ac:dyDescent="0.2">
      <c r="N346" s="69"/>
      <c r="O346" s="69"/>
      <c r="P346" s="69"/>
      <c r="Q346" s="69"/>
      <c r="R346" s="69"/>
      <c r="S346" s="69"/>
      <c r="T346" s="69"/>
      <c r="U346" s="69"/>
      <c r="V346" s="69"/>
      <c r="Y346" s="115"/>
    </row>
    <row r="347" spans="14:25" x14ac:dyDescent="0.2">
      <c r="N347" s="69"/>
      <c r="O347" s="69"/>
      <c r="P347" s="69"/>
      <c r="Q347" s="69"/>
      <c r="R347" s="69"/>
      <c r="S347" s="69"/>
      <c r="T347" s="69"/>
      <c r="U347" s="69"/>
      <c r="V347" s="69"/>
      <c r="Y347" s="115"/>
    </row>
    <row r="348" spans="14:25" x14ac:dyDescent="0.2">
      <c r="N348" s="69"/>
      <c r="O348" s="69"/>
      <c r="P348" s="69"/>
      <c r="Q348" s="69"/>
      <c r="R348" s="69"/>
      <c r="S348" s="69"/>
      <c r="T348" s="69"/>
      <c r="U348" s="69"/>
      <c r="V348" s="69"/>
      <c r="Y348" s="115"/>
    </row>
    <row r="349" spans="14:25" x14ac:dyDescent="0.2">
      <c r="N349" s="69"/>
      <c r="O349" s="69"/>
      <c r="P349" s="69"/>
      <c r="Q349" s="69"/>
      <c r="R349" s="69"/>
      <c r="S349" s="69"/>
      <c r="T349" s="69"/>
      <c r="U349" s="69"/>
      <c r="V349" s="69"/>
      <c r="Y349" s="115"/>
    </row>
    <row r="350" spans="14:25" x14ac:dyDescent="0.2">
      <c r="N350" s="69"/>
      <c r="O350" s="69"/>
      <c r="P350" s="69"/>
      <c r="Q350" s="69"/>
      <c r="R350" s="69"/>
      <c r="S350" s="69"/>
      <c r="T350" s="69"/>
      <c r="U350" s="69"/>
      <c r="V350" s="69"/>
      <c r="Y350" s="115"/>
    </row>
    <row r="351" spans="14:25" x14ac:dyDescent="0.2">
      <c r="N351" s="69"/>
      <c r="O351" s="69"/>
      <c r="P351" s="69"/>
      <c r="Q351" s="69"/>
      <c r="R351" s="69"/>
      <c r="S351" s="69"/>
      <c r="T351" s="69"/>
      <c r="U351" s="69"/>
      <c r="V351" s="69"/>
      <c r="Y351" s="115"/>
    </row>
    <row r="352" spans="14:25" x14ac:dyDescent="0.2">
      <c r="N352" s="69"/>
      <c r="O352" s="69"/>
      <c r="P352" s="69"/>
      <c r="Q352" s="69"/>
      <c r="R352" s="69"/>
      <c r="S352" s="69"/>
      <c r="T352" s="69"/>
      <c r="U352" s="69"/>
      <c r="V352" s="69"/>
      <c r="Y352" s="115"/>
    </row>
    <row r="353" spans="14:25" x14ac:dyDescent="0.2">
      <c r="N353" s="69"/>
      <c r="O353" s="69"/>
      <c r="P353" s="69"/>
      <c r="Q353" s="69"/>
      <c r="R353" s="69"/>
      <c r="S353" s="69"/>
      <c r="T353" s="69"/>
      <c r="U353" s="69"/>
      <c r="V353" s="69"/>
      <c r="Y353" s="115"/>
    </row>
    <row r="354" spans="14:25" x14ac:dyDescent="0.2">
      <c r="N354" s="69"/>
      <c r="O354" s="69"/>
      <c r="P354" s="69"/>
      <c r="Q354" s="69"/>
      <c r="R354" s="69"/>
      <c r="S354" s="69"/>
      <c r="T354" s="69"/>
      <c r="U354" s="69"/>
      <c r="V354" s="69"/>
      <c r="Y354" s="115"/>
    </row>
    <row r="355" spans="14:25" x14ac:dyDescent="0.2">
      <c r="N355" s="69"/>
      <c r="O355" s="69"/>
      <c r="P355" s="69"/>
      <c r="Q355" s="69"/>
      <c r="R355" s="69"/>
      <c r="S355" s="69"/>
      <c r="T355" s="69"/>
      <c r="U355" s="69"/>
      <c r="V355" s="69"/>
      <c r="Y355" s="115"/>
    </row>
    <row r="356" spans="14:25" x14ac:dyDescent="0.2">
      <c r="N356" s="69"/>
      <c r="O356" s="69"/>
      <c r="P356" s="69"/>
      <c r="Q356" s="69"/>
      <c r="R356" s="69"/>
      <c r="S356" s="69"/>
      <c r="T356" s="69"/>
      <c r="U356" s="69"/>
      <c r="V356" s="69"/>
      <c r="Y356" s="115"/>
    </row>
    <row r="357" spans="14:25" x14ac:dyDescent="0.2">
      <c r="N357" s="69"/>
      <c r="O357" s="69"/>
      <c r="P357" s="69"/>
      <c r="Q357" s="69"/>
      <c r="R357" s="69"/>
      <c r="S357" s="69"/>
      <c r="T357" s="69"/>
      <c r="U357" s="69"/>
      <c r="V357" s="69"/>
      <c r="Y357" s="115"/>
    </row>
    <row r="358" spans="14:25" x14ac:dyDescent="0.2">
      <c r="N358" s="69"/>
      <c r="O358" s="69"/>
      <c r="P358" s="69"/>
      <c r="Q358" s="69"/>
      <c r="R358" s="69"/>
      <c r="S358" s="69"/>
      <c r="T358" s="69"/>
      <c r="U358" s="69"/>
      <c r="V358" s="69"/>
      <c r="Y358" s="115"/>
    </row>
    <row r="359" spans="14:25" x14ac:dyDescent="0.2">
      <c r="N359" s="69"/>
      <c r="O359" s="69"/>
      <c r="P359" s="69"/>
      <c r="Q359" s="69"/>
      <c r="R359" s="69"/>
      <c r="S359" s="69"/>
      <c r="T359" s="69"/>
      <c r="U359" s="69"/>
      <c r="V359" s="69"/>
      <c r="Y359" s="115"/>
    </row>
    <row r="360" spans="14:25" x14ac:dyDescent="0.2">
      <c r="N360" s="69"/>
      <c r="O360" s="69"/>
      <c r="P360" s="69"/>
      <c r="Q360" s="69"/>
      <c r="R360" s="69"/>
      <c r="S360" s="69"/>
      <c r="T360" s="69"/>
      <c r="U360" s="69"/>
      <c r="V360" s="69"/>
      <c r="Y360" s="115"/>
    </row>
    <row r="361" spans="14:25" x14ac:dyDescent="0.2">
      <c r="N361" s="69"/>
      <c r="O361" s="69"/>
      <c r="P361" s="69"/>
      <c r="Q361" s="69"/>
      <c r="R361" s="69"/>
      <c r="S361" s="69"/>
      <c r="T361" s="69"/>
      <c r="U361" s="69"/>
      <c r="V361" s="69"/>
      <c r="Y361" s="115"/>
    </row>
    <row r="362" spans="14:25" x14ac:dyDescent="0.2">
      <c r="N362" s="69"/>
      <c r="O362" s="69"/>
      <c r="P362" s="69"/>
      <c r="Q362" s="69"/>
      <c r="R362" s="69"/>
      <c r="S362" s="69"/>
      <c r="T362" s="69"/>
      <c r="U362" s="69"/>
      <c r="V362" s="69"/>
      <c r="Y362" s="115"/>
    </row>
    <row r="363" spans="14:25" x14ac:dyDescent="0.2">
      <c r="N363" s="69"/>
      <c r="O363" s="69"/>
      <c r="P363" s="69"/>
      <c r="Q363" s="69"/>
      <c r="R363" s="69"/>
      <c r="S363" s="69"/>
      <c r="T363" s="69"/>
      <c r="U363" s="69"/>
      <c r="V363" s="69"/>
      <c r="Y363" s="115"/>
    </row>
    <row r="364" spans="14:25" x14ac:dyDescent="0.2">
      <c r="N364" s="69"/>
      <c r="O364" s="69"/>
      <c r="P364" s="69"/>
      <c r="Q364" s="69"/>
      <c r="R364" s="69"/>
      <c r="S364" s="69"/>
      <c r="T364" s="69"/>
      <c r="U364" s="69"/>
      <c r="V364" s="69"/>
      <c r="Y364" s="115"/>
    </row>
    <row r="365" spans="14:25" x14ac:dyDescent="0.2">
      <c r="N365" s="69"/>
      <c r="O365" s="69"/>
      <c r="P365" s="69"/>
      <c r="Q365" s="69"/>
      <c r="R365" s="69"/>
      <c r="S365" s="69"/>
      <c r="T365" s="69"/>
      <c r="U365" s="69"/>
      <c r="V365" s="69"/>
      <c r="Y365" s="115"/>
    </row>
    <row r="366" spans="14:25" x14ac:dyDescent="0.2">
      <c r="N366" s="69"/>
      <c r="O366" s="69"/>
      <c r="P366" s="69"/>
      <c r="Q366" s="69"/>
      <c r="R366" s="69"/>
      <c r="S366" s="69"/>
      <c r="T366" s="69"/>
      <c r="U366" s="69"/>
      <c r="V366" s="69"/>
      <c r="Y366" s="115"/>
    </row>
    <row r="367" spans="14:25" x14ac:dyDescent="0.2">
      <c r="N367" s="69"/>
      <c r="O367" s="69"/>
      <c r="P367" s="69"/>
      <c r="Q367" s="69"/>
      <c r="R367" s="69"/>
      <c r="S367" s="69"/>
      <c r="T367" s="69"/>
      <c r="U367" s="69"/>
      <c r="V367" s="69"/>
      <c r="Y367" s="115"/>
    </row>
    <row r="368" spans="14:25" x14ac:dyDescent="0.2">
      <c r="N368" s="69"/>
      <c r="O368" s="69"/>
      <c r="P368" s="69"/>
      <c r="Q368" s="69"/>
      <c r="R368" s="69"/>
      <c r="S368" s="69"/>
      <c r="T368" s="69"/>
      <c r="U368" s="69"/>
      <c r="V368" s="69"/>
      <c r="Y368" s="115"/>
    </row>
    <row r="369" spans="14:25" x14ac:dyDescent="0.2">
      <c r="N369" s="69"/>
      <c r="O369" s="69"/>
      <c r="P369" s="69"/>
      <c r="Q369" s="69"/>
      <c r="R369" s="69"/>
      <c r="S369" s="69"/>
      <c r="T369" s="69"/>
      <c r="U369" s="69"/>
      <c r="V369" s="69"/>
      <c r="Y369" s="115"/>
    </row>
    <row r="370" spans="14:25" x14ac:dyDescent="0.2">
      <c r="N370" s="69"/>
      <c r="O370" s="69"/>
      <c r="P370" s="69"/>
      <c r="Q370" s="69"/>
      <c r="R370" s="69"/>
      <c r="S370" s="69"/>
      <c r="T370" s="69"/>
      <c r="U370" s="69"/>
      <c r="V370" s="69"/>
      <c r="Y370" s="115"/>
    </row>
    <row r="371" spans="14:25" x14ac:dyDescent="0.2">
      <c r="N371" s="69"/>
      <c r="O371" s="69"/>
      <c r="P371" s="69"/>
      <c r="Q371" s="69"/>
      <c r="R371" s="69"/>
      <c r="S371" s="69"/>
      <c r="T371" s="69"/>
      <c r="U371" s="69"/>
      <c r="V371" s="69"/>
      <c r="Y371" s="115"/>
    </row>
    <row r="372" spans="14:25" x14ac:dyDescent="0.2">
      <c r="N372" s="69"/>
      <c r="O372" s="69"/>
      <c r="P372" s="69"/>
      <c r="Q372" s="69"/>
      <c r="R372" s="69"/>
      <c r="S372" s="69"/>
      <c r="T372" s="69"/>
      <c r="U372" s="69"/>
      <c r="V372" s="69"/>
      <c r="Y372" s="115"/>
    </row>
    <row r="373" spans="14:25" x14ac:dyDescent="0.2">
      <c r="N373" s="69"/>
      <c r="O373" s="69"/>
      <c r="P373" s="69"/>
      <c r="Q373" s="69"/>
      <c r="R373" s="69"/>
      <c r="S373" s="69"/>
      <c r="T373" s="69"/>
      <c r="U373" s="69"/>
      <c r="V373" s="69"/>
      <c r="Y373" s="115"/>
    </row>
    <row r="374" spans="14:25" x14ac:dyDescent="0.2">
      <c r="N374" s="69"/>
      <c r="O374" s="69"/>
      <c r="P374" s="69"/>
      <c r="Q374" s="69"/>
      <c r="R374" s="69"/>
      <c r="S374" s="69"/>
      <c r="T374" s="69"/>
      <c r="U374" s="69"/>
      <c r="V374" s="69"/>
      <c r="Y374" s="115"/>
    </row>
    <row r="375" spans="14:25" x14ac:dyDescent="0.2">
      <c r="N375" s="69"/>
      <c r="O375" s="69"/>
      <c r="P375" s="69"/>
      <c r="Q375" s="69"/>
      <c r="R375" s="69"/>
      <c r="S375" s="69"/>
      <c r="T375" s="69"/>
      <c r="U375" s="69"/>
      <c r="V375" s="69"/>
      <c r="Y375" s="115"/>
    </row>
    <row r="376" spans="14:25" x14ac:dyDescent="0.2">
      <c r="N376" s="69"/>
      <c r="O376" s="69"/>
      <c r="P376" s="69"/>
      <c r="Q376" s="69"/>
      <c r="R376" s="69"/>
      <c r="S376" s="69"/>
      <c r="T376" s="69"/>
      <c r="U376" s="69"/>
      <c r="V376" s="69"/>
      <c r="Y376" s="115"/>
    </row>
    <row r="377" spans="14:25" x14ac:dyDescent="0.2">
      <c r="N377" s="69"/>
      <c r="O377" s="69"/>
      <c r="P377" s="69"/>
      <c r="Q377" s="69"/>
      <c r="R377" s="69"/>
      <c r="S377" s="69"/>
      <c r="T377" s="69"/>
      <c r="U377" s="69"/>
      <c r="V377" s="69"/>
      <c r="Y377" s="115"/>
    </row>
    <row r="378" spans="14:25" x14ac:dyDescent="0.2">
      <c r="N378" s="69"/>
      <c r="O378" s="69"/>
      <c r="P378" s="69"/>
      <c r="Q378" s="69"/>
      <c r="R378" s="69"/>
      <c r="S378" s="69"/>
      <c r="T378" s="69"/>
      <c r="U378" s="69"/>
      <c r="V378" s="69"/>
      <c r="Y378" s="115"/>
    </row>
    <row r="379" spans="14:25" x14ac:dyDescent="0.2">
      <c r="N379" s="69"/>
      <c r="O379" s="69"/>
      <c r="P379" s="69"/>
      <c r="Q379" s="69"/>
      <c r="R379" s="69"/>
      <c r="S379" s="69"/>
      <c r="T379" s="69"/>
      <c r="U379" s="69"/>
      <c r="V379" s="69"/>
      <c r="Y379" s="115"/>
    </row>
    <row r="380" spans="14:25" x14ac:dyDescent="0.2">
      <c r="N380" s="69"/>
      <c r="O380" s="69"/>
      <c r="P380" s="69"/>
      <c r="Q380" s="69"/>
      <c r="R380" s="69"/>
      <c r="S380" s="69"/>
      <c r="T380" s="69"/>
      <c r="U380" s="69"/>
      <c r="V380" s="69"/>
      <c r="Y380" s="115"/>
    </row>
    <row r="381" spans="14:25" x14ac:dyDescent="0.2">
      <c r="N381" s="69"/>
      <c r="O381" s="69"/>
      <c r="P381" s="69"/>
      <c r="Q381" s="69"/>
      <c r="R381" s="69"/>
      <c r="S381" s="69"/>
      <c r="T381" s="69"/>
      <c r="U381" s="69"/>
      <c r="V381" s="69"/>
      <c r="Y381" s="115"/>
    </row>
    <row r="382" spans="14:25" x14ac:dyDescent="0.2">
      <c r="N382" s="69"/>
      <c r="O382" s="69"/>
      <c r="P382" s="69"/>
      <c r="Q382" s="69"/>
      <c r="R382" s="69"/>
      <c r="S382" s="69"/>
      <c r="T382" s="69"/>
      <c r="U382" s="69"/>
      <c r="V382" s="69"/>
      <c r="Y382" s="115"/>
    </row>
    <row r="383" spans="14:25" x14ac:dyDescent="0.2">
      <c r="N383" s="69"/>
      <c r="O383" s="69"/>
      <c r="P383" s="69"/>
      <c r="Q383" s="69"/>
      <c r="R383" s="69"/>
      <c r="S383" s="69"/>
      <c r="T383" s="69"/>
      <c r="U383" s="69"/>
      <c r="V383" s="69"/>
      <c r="Y383" s="115"/>
    </row>
    <row r="384" spans="14:25" x14ac:dyDescent="0.2">
      <c r="N384" s="69"/>
      <c r="O384" s="69"/>
      <c r="P384" s="69"/>
      <c r="Q384" s="69"/>
      <c r="R384" s="69"/>
      <c r="S384" s="69"/>
      <c r="T384" s="69"/>
      <c r="U384" s="69"/>
      <c r="V384" s="69"/>
      <c r="Y384" s="115"/>
    </row>
    <row r="385" spans="14:25" x14ac:dyDescent="0.2">
      <c r="N385" s="69"/>
      <c r="O385" s="69"/>
      <c r="P385" s="69"/>
      <c r="Q385" s="69"/>
      <c r="R385" s="69"/>
      <c r="S385" s="69"/>
      <c r="T385" s="69"/>
      <c r="U385" s="69"/>
      <c r="V385" s="69"/>
      <c r="Y385" s="115"/>
    </row>
    <row r="386" spans="14:25" x14ac:dyDescent="0.2">
      <c r="N386" s="69"/>
      <c r="O386" s="69"/>
      <c r="P386" s="69"/>
      <c r="Q386" s="69"/>
      <c r="R386" s="69"/>
      <c r="S386" s="69"/>
      <c r="T386" s="69"/>
      <c r="U386" s="69"/>
      <c r="V386" s="69"/>
      <c r="Y386" s="115"/>
    </row>
    <row r="387" spans="14:25" x14ac:dyDescent="0.2">
      <c r="N387" s="69"/>
      <c r="O387" s="69"/>
      <c r="P387" s="69"/>
      <c r="Q387" s="69"/>
      <c r="R387" s="69"/>
      <c r="S387" s="69"/>
      <c r="T387" s="69"/>
      <c r="U387" s="69"/>
      <c r="V387" s="69"/>
      <c r="Y387" s="115"/>
    </row>
    <row r="388" spans="14:25" x14ac:dyDescent="0.2">
      <c r="N388" s="69"/>
      <c r="O388" s="69"/>
      <c r="P388" s="69"/>
      <c r="Q388" s="69"/>
      <c r="R388" s="69"/>
      <c r="S388" s="69"/>
      <c r="T388" s="69"/>
      <c r="U388" s="69"/>
      <c r="V388" s="69"/>
      <c r="Y388" s="115"/>
    </row>
    <row r="389" spans="14:25" x14ac:dyDescent="0.2">
      <c r="N389" s="69"/>
      <c r="O389" s="69"/>
      <c r="P389" s="69"/>
      <c r="Q389" s="69"/>
      <c r="R389" s="69"/>
      <c r="S389" s="69"/>
      <c r="T389" s="69"/>
      <c r="U389" s="69"/>
      <c r="V389" s="69"/>
      <c r="Y389" s="115"/>
    </row>
    <row r="390" spans="14:25" x14ac:dyDescent="0.2">
      <c r="N390" s="69"/>
      <c r="O390" s="69"/>
      <c r="P390" s="69"/>
      <c r="Q390" s="69"/>
      <c r="R390" s="69"/>
      <c r="S390" s="69"/>
      <c r="T390" s="69"/>
      <c r="U390" s="69"/>
      <c r="V390" s="69"/>
      <c r="Y390" s="115"/>
    </row>
    <row r="391" spans="14:25" x14ac:dyDescent="0.2">
      <c r="N391" s="69"/>
      <c r="O391" s="69"/>
      <c r="P391" s="69"/>
      <c r="Q391" s="69"/>
      <c r="R391" s="69"/>
      <c r="S391" s="69"/>
      <c r="T391" s="69"/>
      <c r="U391" s="69"/>
      <c r="V391" s="69"/>
      <c r="Y391" s="115"/>
    </row>
    <row r="392" spans="14:25" x14ac:dyDescent="0.2">
      <c r="N392" s="69"/>
      <c r="O392" s="69"/>
      <c r="P392" s="69"/>
      <c r="Q392" s="69"/>
      <c r="R392" s="69"/>
      <c r="S392" s="69"/>
      <c r="T392" s="69"/>
      <c r="U392" s="69"/>
      <c r="V392" s="69"/>
      <c r="Y392" s="115"/>
    </row>
    <row r="393" spans="14:25" x14ac:dyDescent="0.2">
      <c r="N393" s="69"/>
      <c r="O393" s="69"/>
      <c r="P393" s="69"/>
      <c r="Q393" s="69"/>
      <c r="R393" s="69"/>
      <c r="S393" s="69"/>
      <c r="T393" s="69"/>
      <c r="U393" s="69"/>
      <c r="V393" s="69"/>
      <c r="Y393" s="115"/>
    </row>
    <row r="394" spans="14:25" x14ac:dyDescent="0.2">
      <c r="N394" s="69"/>
      <c r="O394" s="69"/>
      <c r="P394" s="69"/>
      <c r="Q394" s="69"/>
      <c r="R394" s="69"/>
      <c r="S394" s="69"/>
      <c r="T394" s="69"/>
      <c r="U394" s="69"/>
      <c r="V394" s="69"/>
      <c r="Y394" s="115"/>
    </row>
    <row r="395" spans="14:25" x14ac:dyDescent="0.2">
      <c r="N395" s="69"/>
      <c r="O395" s="69"/>
      <c r="P395" s="69"/>
      <c r="Q395" s="69"/>
      <c r="R395" s="69"/>
      <c r="S395" s="69"/>
      <c r="T395" s="69"/>
      <c r="U395" s="69"/>
      <c r="V395" s="69"/>
      <c r="Y395" s="115"/>
    </row>
    <row r="396" spans="14:25" x14ac:dyDescent="0.2">
      <c r="N396" s="69"/>
      <c r="O396" s="69"/>
      <c r="P396" s="69"/>
      <c r="Q396" s="69"/>
      <c r="R396" s="69"/>
      <c r="S396" s="69"/>
      <c r="T396" s="69"/>
      <c r="U396" s="69"/>
      <c r="V396" s="69"/>
      <c r="Y396" s="115"/>
    </row>
    <row r="397" spans="14:25" x14ac:dyDescent="0.2">
      <c r="N397" s="69"/>
      <c r="O397" s="69"/>
      <c r="P397" s="69"/>
      <c r="Q397" s="69"/>
      <c r="R397" s="69"/>
      <c r="S397" s="69"/>
      <c r="T397" s="69"/>
      <c r="U397" s="69"/>
      <c r="V397" s="69"/>
      <c r="Y397" s="115"/>
    </row>
    <row r="398" spans="14:25" x14ac:dyDescent="0.2">
      <c r="N398" s="69"/>
      <c r="O398" s="69"/>
      <c r="P398" s="69"/>
      <c r="Q398" s="69"/>
      <c r="R398" s="69"/>
      <c r="S398" s="69"/>
      <c r="T398" s="69"/>
      <c r="U398" s="69"/>
      <c r="V398" s="69"/>
      <c r="Y398" s="115"/>
    </row>
    <row r="399" spans="14:25" x14ac:dyDescent="0.2">
      <c r="N399" s="69"/>
      <c r="O399" s="69"/>
      <c r="P399" s="69"/>
      <c r="Q399" s="69"/>
      <c r="R399" s="69"/>
      <c r="S399" s="69"/>
      <c r="T399" s="69"/>
      <c r="U399" s="69"/>
      <c r="V399" s="69"/>
      <c r="Y399" s="115"/>
    </row>
    <row r="400" spans="14:25" x14ac:dyDescent="0.2">
      <c r="N400" s="69"/>
      <c r="O400" s="69"/>
      <c r="P400" s="69"/>
      <c r="Q400" s="69"/>
      <c r="R400" s="69"/>
      <c r="S400" s="69"/>
      <c r="T400" s="69"/>
      <c r="U400" s="69"/>
      <c r="V400" s="69"/>
      <c r="Y400" s="115"/>
    </row>
    <row r="401" spans="14:25" x14ac:dyDescent="0.2">
      <c r="N401" s="69"/>
      <c r="O401" s="69"/>
      <c r="P401" s="69"/>
      <c r="Q401" s="69"/>
      <c r="R401" s="69"/>
      <c r="S401" s="69"/>
      <c r="T401" s="69"/>
      <c r="U401" s="69"/>
      <c r="V401" s="69"/>
      <c r="Y401" s="115"/>
    </row>
    <row r="402" spans="14:25" x14ac:dyDescent="0.2">
      <c r="N402" s="69"/>
      <c r="O402" s="69"/>
      <c r="P402" s="69"/>
      <c r="Q402" s="69"/>
      <c r="R402" s="69"/>
      <c r="S402" s="69"/>
      <c r="T402" s="69"/>
      <c r="U402" s="69"/>
      <c r="V402" s="69"/>
      <c r="Y402" s="115"/>
    </row>
    <row r="403" spans="14:25" x14ac:dyDescent="0.2">
      <c r="N403" s="69"/>
      <c r="O403" s="69"/>
      <c r="P403" s="69"/>
      <c r="Q403" s="69"/>
      <c r="R403" s="69"/>
      <c r="S403" s="69"/>
      <c r="T403" s="69"/>
      <c r="U403" s="69"/>
      <c r="V403" s="69"/>
      <c r="Y403" s="115"/>
    </row>
    <row r="404" spans="14:25" x14ac:dyDescent="0.2">
      <c r="N404" s="69"/>
      <c r="O404" s="69"/>
      <c r="P404" s="69"/>
      <c r="Q404" s="69"/>
      <c r="R404" s="69"/>
      <c r="S404" s="69"/>
      <c r="T404" s="69"/>
      <c r="U404" s="69"/>
      <c r="V404" s="69"/>
      <c r="Y404" s="115"/>
    </row>
    <row r="405" spans="14:25" x14ac:dyDescent="0.2">
      <c r="N405" s="69"/>
      <c r="O405" s="69"/>
      <c r="P405" s="69"/>
      <c r="Q405" s="69"/>
      <c r="R405" s="69"/>
      <c r="S405" s="69"/>
      <c r="T405" s="69"/>
      <c r="U405" s="69"/>
      <c r="V405" s="69"/>
      <c r="Y405" s="115"/>
    </row>
    <row r="406" spans="14:25" x14ac:dyDescent="0.2">
      <c r="N406" s="69"/>
      <c r="O406" s="69"/>
      <c r="P406" s="69"/>
      <c r="Q406" s="69"/>
      <c r="R406" s="69"/>
      <c r="S406" s="69"/>
      <c r="T406" s="69"/>
      <c r="U406" s="69"/>
      <c r="V406" s="69"/>
      <c r="Y406" s="115"/>
    </row>
    <row r="407" spans="14:25" x14ac:dyDescent="0.2">
      <c r="N407" s="69"/>
      <c r="O407" s="69"/>
      <c r="P407" s="69"/>
      <c r="Q407" s="69"/>
      <c r="R407" s="69"/>
      <c r="S407" s="69"/>
      <c r="T407" s="69"/>
      <c r="U407" s="69"/>
      <c r="V407" s="69"/>
      <c r="Y407" s="115"/>
    </row>
    <row r="408" spans="14:25" x14ac:dyDescent="0.2">
      <c r="N408" s="69"/>
      <c r="O408" s="69"/>
      <c r="P408" s="69"/>
      <c r="Q408" s="69"/>
      <c r="R408" s="69"/>
      <c r="S408" s="69"/>
      <c r="T408" s="69"/>
      <c r="U408" s="69"/>
      <c r="V408" s="69"/>
      <c r="Y408" s="115"/>
    </row>
    <row r="409" spans="14:25" x14ac:dyDescent="0.2">
      <c r="N409" s="69"/>
      <c r="O409" s="69"/>
      <c r="P409" s="69"/>
      <c r="Q409" s="69"/>
      <c r="R409" s="69"/>
      <c r="S409" s="69"/>
      <c r="T409" s="69"/>
      <c r="U409" s="69"/>
      <c r="V409" s="69"/>
      <c r="Y409" s="115"/>
    </row>
    <row r="410" spans="14:25" x14ac:dyDescent="0.2">
      <c r="N410" s="69"/>
      <c r="O410" s="69"/>
      <c r="P410" s="69"/>
      <c r="Q410" s="69"/>
      <c r="R410" s="69"/>
      <c r="S410" s="69"/>
      <c r="T410" s="69"/>
      <c r="U410" s="69"/>
      <c r="V410" s="69"/>
      <c r="Y410" s="115"/>
    </row>
    <row r="411" spans="14:25" x14ac:dyDescent="0.2">
      <c r="N411" s="69"/>
      <c r="O411" s="69"/>
      <c r="P411" s="69"/>
      <c r="Q411" s="69"/>
      <c r="R411" s="69"/>
      <c r="S411" s="69"/>
      <c r="T411" s="69"/>
      <c r="U411" s="69"/>
      <c r="V411" s="69"/>
      <c r="Y411" s="115"/>
    </row>
    <row r="412" spans="14:25" x14ac:dyDescent="0.2">
      <c r="N412" s="69"/>
      <c r="O412" s="69"/>
      <c r="P412" s="69"/>
      <c r="Q412" s="69"/>
      <c r="R412" s="69"/>
      <c r="S412" s="69"/>
      <c r="T412" s="69"/>
      <c r="U412" s="69"/>
      <c r="V412" s="69"/>
      <c r="Y412" s="115"/>
    </row>
    <row r="413" spans="14:25" x14ac:dyDescent="0.2">
      <c r="N413" s="69"/>
      <c r="O413" s="69"/>
      <c r="P413" s="69"/>
      <c r="Q413" s="69"/>
      <c r="R413" s="69"/>
      <c r="S413" s="69"/>
      <c r="T413" s="69"/>
      <c r="U413" s="69"/>
      <c r="V413" s="69"/>
      <c r="Y413" s="115"/>
    </row>
    <row r="414" spans="14:25" x14ac:dyDescent="0.2">
      <c r="N414" s="69"/>
      <c r="O414" s="69"/>
      <c r="P414" s="69"/>
      <c r="Q414" s="69"/>
      <c r="R414" s="69"/>
      <c r="S414" s="69"/>
      <c r="T414" s="69"/>
      <c r="U414" s="69"/>
      <c r="V414" s="69"/>
      <c r="Y414" s="115"/>
    </row>
    <row r="415" spans="14:25" x14ac:dyDescent="0.2">
      <c r="N415" s="69"/>
      <c r="O415" s="69"/>
      <c r="P415" s="69"/>
      <c r="Q415" s="69"/>
      <c r="R415" s="69"/>
      <c r="S415" s="69"/>
      <c r="T415" s="69"/>
      <c r="U415" s="69"/>
      <c r="V415" s="69"/>
      <c r="Y415" s="115"/>
    </row>
    <row r="416" spans="14:25" x14ac:dyDescent="0.2">
      <c r="N416" s="69"/>
      <c r="O416" s="69"/>
      <c r="P416" s="69"/>
      <c r="Q416" s="69"/>
      <c r="R416" s="69"/>
      <c r="S416" s="69"/>
      <c r="T416" s="69"/>
      <c r="U416" s="69"/>
      <c r="V416" s="69"/>
      <c r="Y416" s="115"/>
    </row>
    <row r="417" spans="14:25" x14ac:dyDescent="0.2">
      <c r="N417" s="69"/>
      <c r="O417" s="69"/>
      <c r="P417" s="69"/>
      <c r="Q417" s="69"/>
      <c r="R417" s="69"/>
      <c r="S417" s="69"/>
      <c r="T417" s="69"/>
      <c r="U417" s="69"/>
      <c r="V417" s="69"/>
      <c r="Y417" s="115"/>
    </row>
    <row r="418" spans="14:25" x14ac:dyDescent="0.2">
      <c r="N418" s="69"/>
      <c r="O418" s="69"/>
      <c r="P418" s="69"/>
      <c r="Q418" s="69"/>
      <c r="R418" s="69"/>
      <c r="S418" s="69"/>
      <c r="T418" s="69"/>
      <c r="U418" s="69"/>
      <c r="V418" s="69"/>
      <c r="Y418" s="115"/>
    </row>
    <row r="419" spans="14:25" x14ac:dyDescent="0.2">
      <c r="N419" s="69"/>
      <c r="O419" s="69"/>
      <c r="P419" s="69"/>
      <c r="Q419" s="69"/>
      <c r="R419" s="69"/>
      <c r="S419" s="69"/>
      <c r="T419" s="69"/>
      <c r="U419" s="69"/>
      <c r="V419" s="69"/>
      <c r="Y419" s="115"/>
    </row>
    <row r="420" spans="14:25" x14ac:dyDescent="0.2">
      <c r="N420" s="69"/>
      <c r="O420" s="69"/>
      <c r="P420" s="69"/>
      <c r="Q420" s="69"/>
      <c r="R420" s="69"/>
      <c r="S420" s="69"/>
      <c r="T420" s="69"/>
      <c r="U420" s="69"/>
      <c r="V420" s="69"/>
      <c r="Y420" s="115"/>
    </row>
    <row r="421" spans="14:25" x14ac:dyDescent="0.2">
      <c r="N421" s="69"/>
      <c r="O421" s="69"/>
      <c r="P421" s="69"/>
      <c r="Q421" s="69"/>
      <c r="R421" s="69"/>
      <c r="S421" s="69"/>
      <c r="T421" s="69"/>
      <c r="U421" s="69"/>
      <c r="V421" s="69"/>
      <c r="Y421" s="115"/>
    </row>
    <row r="422" spans="14:25" x14ac:dyDescent="0.2">
      <c r="N422" s="69"/>
      <c r="O422" s="69"/>
      <c r="P422" s="69"/>
      <c r="Q422" s="69"/>
      <c r="R422" s="69"/>
      <c r="S422" s="69"/>
      <c r="T422" s="69"/>
      <c r="U422" s="69"/>
      <c r="V422" s="69"/>
      <c r="Y422" s="115"/>
    </row>
    <row r="423" spans="14:25" x14ac:dyDescent="0.2">
      <c r="N423" s="69"/>
      <c r="O423" s="69"/>
      <c r="P423" s="69"/>
      <c r="Q423" s="69"/>
      <c r="R423" s="69"/>
      <c r="S423" s="69"/>
      <c r="T423" s="69"/>
      <c r="U423" s="69"/>
      <c r="V423" s="69"/>
      <c r="Y423" s="115"/>
    </row>
    <row r="424" spans="14:25" x14ac:dyDescent="0.2">
      <c r="N424" s="69"/>
      <c r="O424" s="69"/>
      <c r="P424" s="69"/>
      <c r="Q424" s="69"/>
      <c r="R424" s="69"/>
      <c r="S424" s="69"/>
      <c r="T424" s="69"/>
      <c r="U424" s="69"/>
      <c r="V424" s="69"/>
      <c r="Y424" s="115"/>
    </row>
    <row r="425" spans="14:25" x14ac:dyDescent="0.2">
      <c r="N425" s="69"/>
      <c r="O425" s="69"/>
      <c r="P425" s="69"/>
      <c r="Q425" s="69"/>
      <c r="R425" s="69"/>
      <c r="S425" s="69"/>
      <c r="T425" s="69"/>
      <c r="U425" s="69"/>
      <c r="V425" s="69"/>
      <c r="Y425" s="115"/>
    </row>
    <row r="426" spans="14:25" x14ac:dyDescent="0.2">
      <c r="N426" s="69"/>
      <c r="O426" s="69"/>
      <c r="P426" s="69"/>
      <c r="Q426" s="69"/>
      <c r="R426" s="69"/>
      <c r="S426" s="69"/>
      <c r="T426" s="69"/>
      <c r="U426" s="69"/>
      <c r="V426" s="69"/>
      <c r="Y426" s="115"/>
    </row>
    <row r="427" spans="14:25" x14ac:dyDescent="0.2">
      <c r="N427" s="69"/>
      <c r="O427" s="69"/>
      <c r="P427" s="69"/>
      <c r="Q427" s="69"/>
      <c r="R427" s="69"/>
      <c r="S427" s="69"/>
      <c r="T427" s="69"/>
      <c r="U427" s="69"/>
      <c r="V427" s="69"/>
      <c r="Y427" s="115"/>
    </row>
    <row r="428" spans="14:25" x14ac:dyDescent="0.2">
      <c r="N428" s="69"/>
      <c r="O428" s="69"/>
      <c r="P428" s="69"/>
      <c r="Q428" s="69"/>
      <c r="R428" s="69"/>
      <c r="S428" s="69"/>
      <c r="T428" s="69"/>
      <c r="U428" s="69"/>
      <c r="V428" s="69"/>
      <c r="Y428" s="115"/>
    </row>
    <row r="429" spans="14:25" x14ac:dyDescent="0.2">
      <c r="N429" s="69"/>
      <c r="O429" s="69"/>
      <c r="P429" s="69"/>
      <c r="Q429" s="69"/>
      <c r="R429" s="69"/>
      <c r="S429" s="69"/>
      <c r="T429" s="69"/>
      <c r="U429" s="69"/>
      <c r="V429" s="69"/>
      <c r="Y429" s="115"/>
    </row>
    <row r="430" spans="14:25" x14ac:dyDescent="0.2">
      <c r="N430" s="69"/>
      <c r="O430" s="69"/>
      <c r="P430" s="69"/>
      <c r="Q430" s="69"/>
      <c r="R430" s="69"/>
      <c r="S430" s="69"/>
      <c r="T430" s="69"/>
      <c r="U430" s="69"/>
      <c r="V430" s="69"/>
      <c r="Y430" s="115"/>
    </row>
    <row r="431" spans="14:25" x14ac:dyDescent="0.2">
      <c r="N431" s="69"/>
      <c r="O431" s="69"/>
      <c r="P431" s="69"/>
      <c r="Q431" s="69"/>
      <c r="R431" s="69"/>
      <c r="S431" s="69"/>
      <c r="T431" s="69"/>
      <c r="U431" s="69"/>
      <c r="V431" s="69"/>
      <c r="Y431" s="115"/>
    </row>
    <row r="432" spans="14:25" x14ac:dyDescent="0.2">
      <c r="N432" s="69"/>
      <c r="O432" s="69"/>
      <c r="P432" s="69"/>
      <c r="Q432" s="69"/>
      <c r="R432" s="69"/>
      <c r="S432" s="69"/>
      <c r="T432" s="69"/>
      <c r="U432" s="69"/>
      <c r="V432" s="69"/>
      <c r="Y432" s="115"/>
    </row>
    <row r="433" spans="14:25" x14ac:dyDescent="0.2">
      <c r="N433" s="69"/>
      <c r="O433" s="69"/>
      <c r="P433" s="69"/>
      <c r="Q433" s="69"/>
      <c r="R433" s="69"/>
      <c r="S433" s="69"/>
      <c r="T433" s="69"/>
      <c r="U433" s="69"/>
      <c r="V433" s="69"/>
      <c r="Y433" s="115"/>
    </row>
    <row r="434" spans="14:25" x14ac:dyDescent="0.2">
      <c r="N434" s="69"/>
      <c r="O434" s="69"/>
      <c r="P434" s="69"/>
      <c r="Q434" s="69"/>
      <c r="R434" s="69"/>
      <c r="S434" s="69"/>
      <c r="T434" s="69"/>
      <c r="U434" s="69"/>
      <c r="V434" s="69"/>
      <c r="Y434" s="115"/>
    </row>
    <row r="435" spans="14:25" x14ac:dyDescent="0.2">
      <c r="N435" s="69"/>
      <c r="O435" s="69"/>
      <c r="P435" s="69"/>
      <c r="Q435" s="69"/>
      <c r="R435" s="69"/>
      <c r="S435" s="69"/>
      <c r="T435" s="69"/>
      <c r="U435" s="69"/>
      <c r="V435" s="69"/>
      <c r="Y435" s="115"/>
    </row>
    <row r="436" spans="14:25" x14ac:dyDescent="0.2">
      <c r="N436" s="69"/>
      <c r="O436" s="69"/>
      <c r="P436" s="69"/>
      <c r="Q436" s="69"/>
      <c r="R436" s="69"/>
      <c r="S436" s="69"/>
      <c r="T436" s="69"/>
      <c r="U436" s="69"/>
      <c r="V436" s="69"/>
      <c r="Y436" s="115"/>
    </row>
    <row r="437" spans="14:25" x14ac:dyDescent="0.2">
      <c r="N437" s="69"/>
      <c r="O437" s="69"/>
      <c r="P437" s="69"/>
      <c r="Q437" s="69"/>
      <c r="R437" s="69"/>
      <c r="S437" s="69"/>
      <c r="T437" s="69"/>
      <c r="U437" s="69"/>
      <c r="V437" s="69"/>
      <c r="Y437" s="115"/>
    </row>
    <row r="438" spans="14:25" x14ac:dyDescent="0.2">
      <c r="N438" s="69"/>
      <c r="O438" s="69"/>
      <c r="P438" s="69"/>
      <c r="Q438" s="69"/>
      <c r="R438" s="69"/>
      <c r="S438" s="69"/>
      <c r="T438" s="69"/>
      <c r="U438" s="69"/>
      <c r="V438" s="69"/>
      <c r="Y438" s="115"/>
    </row>
    <row r="439" spans="14:25" x14ac:dyDescent="0.2">
      <c r="N439" s="69"/>
      <c r="O439" s="69"/>
      <c r="P439" s="69"/>
      <c r="Q439" s="69"/>
      <c r="R439" s="69"/>
      <c r="S439" s="69"/>
      <c r="T439" s="69"/>
      <c r="U439" s="69"/>
      <c r="V439" s="69"/>
      <c r="Y439" s="115"/>
    </row>
    <row r="440" spans="14:25" x14ac:dyDescent="0.2">
      <c r="N440" s="69"/>
      <c r="O440" s="69"/>
      <c r="P440" s="69"/>
      <c r="Q440" s="69"/>
      <c r="R440" s="69"/>
      <c r="S440" s="69"/>
      <c r="T440" s="69"/>
      <c r="U440" s="69"/>
      <c r="V440" s="69"/>
      <c r="Y440" s="115"/>
    </row>
    <row r="441" spans="14:25" x14ac:dyDescent="0.2">
      <c r="N441" s="69"/>
      <c r="O441" s="69"/>
      <c r="P441" s="69"/>
      <c r="Q441" s="69"/>
      <c r="R441" s="69"/>
      <c r="S441" s="69"/>
      <c r="T441" s="69"/>
      <c r="U441" s="69"/>
      <c r="V441" s="69"/>
      <c r="Y441" s="115"/>
    </row>
    <row r="442" spans="14:25" x14ac:dyDescent="0.2">
      <c r="N442" s="69"/>
      <c r="O442" s="69"/>
      <c r="P442" s="69"/>
      <c r="Q442" s="69"/>
      <c r="R442" s="69"/>
      <c r="S442" s="69"/>
      <c r="T442" s="69"/>
      <c r="U442" s="69"/>
      <c r="V442" s="69"/>
      <c r="Y442" s="115"/>
    </row>
    <row r="443" spans="14:25" x14ac:dyDescent="0.2">
      <c r="N443" s="69"/>
      <c r="O443" s="69"/>
      <c r="P443" s="69"/>
      <c r="Q443" s="69"/>
      <c r="R443" s="69"/>
      <c r="S443" s="69"/>
      <c r="T443" s="69"/>
      <c r="U443" s="69"/>
      <c r="V443" s="69"/>
      <c r="Y443" s="115"/>
    </row>
    <row r="444" spans="14:25" x14ac:dyDescent="0.2">
      <c r="N444" s="69"/>
      <c r="O444" s="69"/>
      <c r="P444" s="69"/>
      <c r="Q444" s="69"/>
      <c r="R444" s="69"/>
      <c r="S444" s="69"/>
      <c r="T444" s="69"/>
      <c r="U444" s="69"/>
      <c r="V444" s="69"/>
      <c r="Y444" s="115"/>
    </row>
    <row r="445" spans="14:25" x14ac:dyDescent="0.2">
      <c r="N445" s="69"/>
      <c r="O445" s="69"/>
      <c r="P445" s="69"/>
      <c r="Q445" s="69"/>
      <c r="R445" s="69"/>
      <c r="S445" s="69"/>
      <c r="T445" s="69"/>
      <c r="U445" s="69"/>
      <c r="V445" s="69"/>
      <c r="Y445" s="115"/>
    </row>
    <row r="446" spans="14:25" x14ac:dyDescent="0.2">
      <c r="N446" s="69"/>
      <c r="O446" s="69"/>
      <c r="P446" s="69"/>
      <c r="Q446" s="69"/>
      <c r="R446" s="69"/>
      <c r="S446" s="69"/>
      <c r="T446" s="69"/>
      <c r="U446" s="69"/>
      <c r="V446" s="69"/>
      <c r="Y446" s="115"/>
    </row>
    <row r="447" spans="14:25" x14ac:dyDescent="0.2">
      <c r="N447" s="69"/>
      <c r="O447" s="69"/>
      <c r="P447" s="69"/>
      <c r="Q447" s="69"/>
      <c r="R447" s="69"/>
      <c r="S447" s="69"/>
      <c r="T447" s="69"/>
      <c r="U447" s="69"/>
      <c r="V447" s="69"/>
      <c r="Y447" s="115"/>
    </row>
    <row r="448" spans="14:25" x14ac:dyDescent="0.2">
      <c r="N448" s="69"/>
      <c r="O448" s="69"/>
      <c r="P448" s="69"/>
      <c r="Q448" s="69"/>
      <c r="R448" s="69"/>
      <c r="S448" s="69"/>
      <c r="T448" s="69"/>
      <c r="U448" s="69"/>
      <c r="V448" s="69"/>
      <c r="Y448" s="115"/>
    </row>
    <row r="449" spans="14:25" x14ac:dyDescent="0.2">
      <c r="N449" s="69"/>
      <c r="O449" s="69"/>
      <c r="P449" s="69"/>
      <c r="Q449" s="69"/>
      <c r="R449" s="69"/>
      <c r="S449" s="69"/>
      <c r="T449" s="69"/>
      <c r="U449" s="69"/>
      <c r="V449" s="69"/>
      <c r="Y449" s="115"/>
    </row>
    <row r="450" spans="14:25" x14ac:dyDescent="0.2">
      <c r="N450" s="69"/>
      <c r="O450" s="69"/>
      <c r="P450" s="69"/>
      <c r="Q450" s="69"/>
      <c r="R450" s="69"/>
      <c r="S450" s="69"/>
      <c r="T450" s="69"/>
      <c r="U450" s="69"/>
      <c r="V450" s="69"/>
      <c r="Y450" s="115"/>
    </row>
    <row r="451" spans="14:25" x14ac:dyDescent="0.2">
      <c r="N451" s="69"/>
      <c r="O451" s="69"/>
      <c r="P451" s="69"/>
      <c r="Q451" s="69"/>
      <c r="R451" s="69"/>
      <c r="S451" s="69"/>
      <c r="T451" s="69"/>
      <c r="U451" s="69"/>
      <c r="V451" s="69"/>
      <c r="Y451" s="115"/>
    </row>
    <row r="452" spans="14:25" x14ac:dyDescent="0.2">
      <c r="N452" s="69"/>
      <c r="O452" s="69"/>
      <c r="P452" s="69"/>
      <c r="Q452" s="69"/>
      <c r="R452" s="69"/>
      <c r="S452" s="69"/>
      <c r="T452" s="69"/>
      <c r="U452" s="69"/>
      <c r="V452" s="69"/>
      <c r="Y452" s="115"/>
    </row>
    <row r="453" spans="14:25" x14ac:dyDescent="0.2">
      <c r="N453" s="69"/>
      <c r="O453" s="69"/>
      <c r="P453" s="69"/>
      <c r="Q453" s="69"/>
      <c r="R453" s="69"/>
      <c r="S453" s="69"/>
      <c r="T453" s="69"/>
      <c r="U453" s="69"/>
      <c r="V453" s="69"/>
      <c r="Y453" s="115"/>
    </row>
    <row r="454" spans="14:25" x14ac:dyDescent="0.2">
      <c r="N454" s="69"/>
      <c r="O454" s="69"/>
      <c r="P454" s="69"/>
      <c r="Q454" s="69"/>
      <c r="R454" s="69"/>
      <c r="S454" s="69"/>
      <c r="T454" s="69"/>
      <c r="U454" s="69"/>
      <c r="V454" s="69"/>
      <c r="Y454" s="115"/>
    </row>
    <row r="455" spans="14:25" x14ac:dyDescent="0.2">
      <c r="N455" s="69"/>
      <c r="O455" s="69"/>
      <c r="P455" s="69"/>
      <c r="Q455" s="69"/>
      <c r="R455" s="69"/>
      <c r="S455" s="69"/>
      <c r="T455" s="69"/>
      <c r="U455" s="69"/>
      <c r="V455" s="69"/>
      <c r="Y455" s="115"/>
    </row>
    <row r="456" spans="14:25" x14ac:dyDescent="0.2">
      <c r="N456" s="69"/>
      <c r="O456" s="69"/>
      <c r="P456" s="69"/>
      <c r="Q456" s="69"/>
      <c r="R456" s="69"/>
      <c r="S456" s="69"/>
      <c r="T456" s="69"/>
      <c r="U456" s="69"/>
      <c r="V456" s="69"/>
      <c r="Y456" s="115"/>
    </row>
    <row r="457" spans="14:25" x14ac:dyDescent="0.2">
      <c r="N457" s="69"/>
      <c r="O457" s="69"/>
      <c r="P457" s="69"/>
      <c r="Q457" s="69"/>
      <c r="R457" s="69"/>
      <c r="S457" s="69"/>
      <c r="T457" s="69"/>
      <c r="U457" s="69"/>
      <c r="V457" s="69"/>
      <c r="Y457" s="115"/>
    </row>
    <row r="458" spans="14:25" x14ac:dyDescent="0.2">
      <c r="N458" s="69"/>
      <c r="O458" s="69"/>
      <c r="P458" s="69"/>
      <c r="Q458" s="69"/>
      <c r="R458" s="69"/>
      <c r="S458" s="69"/>
      <c r="T458" s="69"/>
      <c r="U458" s="69"/>
      <c r="V458" s="69"/>
      <c r="Y458" s="115"/>
    </row>
    <row r="459" spans="14:25" x14ac:dyDescent="0.2">
      <c r="N459" s="69"/>
      <c r="O459" s="69"/>
      <c r="P459" s="69"/>
      <c r="Q459" s="69"/>
      <c r="R459" s="69"/>
      <c r="S459" s="69"/>
      <c r="T459" s="69"/>
      <c r="U459" s="69"/>
      <c r="V459" s="69"/>
      <c r="Y459" s="115"/>
    </row>
    <row r="460" spans="14:25" x14ac:dyDescent="0.2">
      <c r="N460" s="69"/>
      <c r="O460" s="69"/>
      <c r="P460" s="69"/>
      <c r="Q460" s="69"/>
      <c r="R460" s="69"/>
      <c r="S460" s="69"/>
      <c r="T460" s="69"/>
      <c r="U460" s="69"/>
      <c r="V460" s="69"/>
      <c r="Y460" s="115"/>
    </row>
    <row r="461" spans="14:25" x14ac:dyDescent="0.2">
      <c r="N461" s="69"/>
      <c r="O461" s="69"/>
      <c r="P461" s="69"/>
      <c r="Q461" s="69"/>
      <c r="R461" s="69"/>
      <c r="S461" s="69"/>
      <c r="T461" s="69"/>
      <c r="U461" s="69"/>
      <c r="V461" s="69"/>
      <c r="Y461" s="115"/>
    </row>
    <row r="462" spans="14:25" x14ac:dyDescent="0.2">
      <c r="N462" s="69"/>
      <c r="O462" s="69"/>
      <c r="P462" s="69"/>
      <c r="Q462" s="69"/>
      <c r="R462" s="69"/>
      <c r="S462" s="69"/>
      <c r="T462" s="69"/>
      <c r="U462" s="69"/>
      <c r="V462" s="69"/>
      <c r="Y462" s="115"/>
    </row>
    <row r="463" spans="14:25" x14ac:dyDescent="0.2">
      <c r="N463" s="69"/>
      <c r="O463" s="69"/>
      <c r="P463" s="69"/>
      <c r="Q463" s="69"/>
      <c r="R463" s="69"/>
      <c r="S463" s="69"/>
      <c r="T463" s="69"/>
      <c r="U463" s="69"/>
      <c r="V463" s="69"/>
      <c r="Y463" s="115"/>
    </row>
    <row r="464" spans="14:25" x14ac:dyDescent="0.2">
      <c r="N464" s="69"/>
      <c r="O464" s="69"/>
      <c r="P464" s="69"/>
      <c r="Q464" s="69"/>
      <c r="R464" s="69"/>
      <c r="S464" s="69"/>
      <c r="T464" s="69"/>
      <c r="U464" s="69"/>
      <c r="V464" s="69"/>
      <c r="Y464" s="115"/>
    </row>
    <row r="465" spans="14:25" x14ac:dyDescent="0.2">
      <c r="N465" s="69"/>
      <c r="O465" s="69"/>
      <c r="P465" s="69"/>
      <c r="Q465" s="69"/>
      <c r="R465" s="69"/>
      <c r="S465" s="69"/>
      <c r="T465" s="69"/>
      <c r="U465" s="69"/>
      <c r="V465" s="69"/>
      <c r="Y465" s="115"/>
    </row>
    <row r="466" spans="14:25" x14ac:dyDescent="0.2">
      <c r="N466" s="69"/>
      <c r="O466" s="69"/>
      <c r="P466" s="69"/>
      <c r="Q466" s="69"/>
      <c r="R466" s="69"/>
      <c r="S466" s="69"/>
      <c r="T466" s="69"/>
      <c r="U466" s="69"/>
      <c r="V466" s="69"/>
      <c r="Y466" s="115"/>
    </row>
    <row r="467" spans="14:25" x14ac:dyDescent="0.2">
      <c r="N467" s="69"/>
      <c r="O467" s="69"/>
      <c r="P467" s="69"/>
      <c r="Q467" s="69"/>
      <c r="R467" s="69"/>
      <c r="S467" s="69"/>
      <c r="T467" s="69"/>
      <c r="U467" s="69"/>
      <c r="V467" s="69"/>
      <c r="Y467" s="115"/>
    </row>
    <row r="468" spans="14:25" x14ac:dyDescent="0.2">
      <c r="N468" s="69"/>
      <c r="O468" s="69"/>
      <c r="P468" s="69"/>
      <c r="Q468" s="69"/>
      <c r="R468" s="69"/>
      <c r="S468" s="69"/>
      <c r="T468" s="69"/>
      <c r="U468" s="69"/>
      <c r="V468" s="69"/>
      <c r="Y468" s="115"/>
    </row>
    <row r="469" spans="14:25" x14ac:dyDescent="0.2">
      <c r="N469" s="69"/>
      <c r="O469" s="69"/>
      <c r="P469" s="69"/>
      <c r="Q469" s="69"/>
      <c r="R469" s="69"/>
      <c r="S469" s="69"/>
      <c r="T469" s="69"/>
      <c r="U469" s="69"/>
      <c r="V469" s="69"/>
      <c r="Y469" s="115"/>
    </row>
    <row r="470" spans="14:25" x14ac:dyDescent="0.2">
      <c r="N470" s="69"/>
      <c r="O470" s="69"/>
      <c r="P470" s="69"/>
      <c r="Q470" s="69"/>
      <c r="R470" s="69"/>
      <c r="S470" s="69"/>
      <c r="T470" s="69"/>
      <c r="U470" s="69"/>
      <c r="V470" s="69"/>
      <c r="Y470" s="115"/>
    </row>
    <row r="471" spans="14:25" x14ac:dyDescent="0.2">
      <c r="N471" s="69"/>
      <c r="O471" s="69"/>
      <c r="P471" s="69"/>
      <c r="Q471" s="69"/>
      <c r="R471" s="69"/>
      <c r="S471" s="69"/>
      <c r="T471" s="69"/>
      <c r="U471" s="69"/>
      <c r="V471" s="69"/>
      <c r="Y471" s="115"/>
    </row>
    <row r="472" spans="14:25" x14ac:dyDescent="0.2">
      <c r="N472" s="69"/>
      <c r="O472" s="69"/>
      <c r="P472" s="69"/>
      <c r="Q472" s="69"/>
      <c r="R472" s="69"/>
      <c r="S472" s="69"/>
      <c r="T472" s="69"/>
      <c r="U472" s="69"/>
      <c r="V472" s="69"/>
      <c r="Y472" s="115"/>
    </row>
    <row r="473" spans="14:25" x14ac:dyDescent="0.2">
      <c r="N473" s="69"/>
      <c r="O473" s="69"/>
      <c r="P473" s="69"/>
      <c r="Q473" s="69"/>
      <c r="R473" s="69"/>
      <c r="S473" s="69"/>
      <c r="T473" s="69"/>
      <c r="U473" s="69"/>
      <c r="V473" s="69"/>
      <c r="Y473" s="115"/>
    </row>
    <row r="474" spans="14:25" x14ac:dyDescent="0.2">
      <c r="N474" s="69"/>
      <c r="O474" s="69"/>
      <c r="P474" s="69"/>
      <c r="Q474" s="69"/>
      <c r="R474" s="69"/>
      <c r="S474" s="69"/>
      <c r="T474" s="69"/>
      <c r="U474" s="69"/>
      <c r="V474" s="69"/>
      <c r="Y474" s="115"/>
    </row>
    <row r="475" spans="14:25" x14ac:dyDescent="0.2">
      <c r="N475" s="69"/>
      <c r="O475" s="69"/>
      <c r="P475" s="69"/>
      <c r="Q475" s="69"/>
      <c r="R475" s="69"/>
      <c r="S475" s="69"/>
      <c r="T475" s="69"/>
      <c r="U475" s="69"/>
      <c r="V475" s="69"/>
      <c r="Y475" s="115"/>
    </row>
    <row r="476" spans="14:25" x14ac:dyDescent="0.2">
      <c r="N476" s="69"/>
      <c r="O476" s="69"/>
      <c r="P476" s="69"/>
      <c r="Q476" s="69"/>
      <c r="R476" s="69"/>
      <c r="S476" s="69"/>
      <c r="T476" s="69"/>
      <c r="U476" s="69"/>
      <c r="V476" s="69"/>
      <c r="Y476" s="115"/>
    </row>
    <row r="477" spans="14:25" x14ac:dyDescent="0.2">
      <c r="N477" s="69"/>
      <c r="O477" s="69"/>
      <c r="P477" s="69"/>
      <c r="Q477" s="69"/>
      <c r="R477" s="69"/>
      <c r="S477" s="69"/>
      <c r="T477" s="69"/>
      <c r="U477" s="69"/>
      <c r="V477" s="69"/>
      <c r="Y477" s="115"/>
    </row>
    <row r="478" spans="14:25" x14ac:dyDescent="0.2">
      <c r="N478" s="69"/>
      <c r="O478" s="69"/>
      <c r="P478" s="69"/>
      <c r="Q478" s="69"/>
      <c r="R478" s="69"/>
      <c r="S478" s="69"/>
      <c r="T478" s="69"/>
      <c r="U478" s="69"/>
      <c r="V478" s="69"/>
      <c r="Y478" s="115"/>
    </row>
    <row r="479" spans="14:25" x14ac:dyDescent="0.2">
      <c r="N479" s="69"/>
      <c r="O479" s="69"/>
      <c r="P479" s="69"/>
      <c r="Q479" s="69"/>
      <c r="R479" s="69"/>
      <c r="S479" s="69"/>
      <c r="T479" s="69"/>
      <c r="U479" s="69"/>
      <c r="V479" s="69"/>
      <c r="Y479" s="115"/>
    </row>
    <row r="480" spans="14:25" x14ac:dyDescent="0.2">
      <c r="N480" s="69"/>
      <c r="O480" s="69"/>
      <c r="P480" s="69"/>
      <c r="Q480" s="69"/>
      <c r="R480" s="69"/>
      <c r="S480" s="69"/>
      <c r="T480" s="69"/>
      <c r="U480" s="69"/>
      <c r="V480" s="69"/>
      <c r="Y480" s="115"/>
    </row>
    <row r="481" spans="14:25" x14ac:dyDescent="0.2">
      <c r="N481" s="69"/>
      <c r="O481" s="69"/>
      <c r="P481" s="69"/>
      <c r="Q481" s="69"/>
      <c r="R481" s="69"/>
      <c r="S481" s="69"/>
      <c r="T481" s="69"/>
      <c r="U481" s="69"/>
      <c r="V481" s="69"/>
      <c r="Y481" s="115"/>
    </row>
    <row r="482" spans="14:25" x14ac:dyDescent="0.2">
      <c r="N482" s="69"/>
      <c r="O482" s="69"/>
      <c r="P482" s="69"/>
      <c r="Q482" s="69"/>
      <c r="R482" s="69"/>
      <c r="S482" s="69"/>
      <c r="T482" s="69"/>
      <c r="U482" s="69"/>
      <c r="V482" s="69"/>
      <c r="Y482" s="115"/>
    </row>
    <row r="483" spans="14:25" x14ac:dyDescent="0.2">
      <c r="N483" s="69"/>
      <c r="O483" s="69"/>
      <c r="P483" s="69"/>
      <c r="Q483" s="69"/>
      <c r="R483" s="69"/>
      <c r="S483" s="69"/>
      <c r="T483" s="69"/>
      <c r="U483" s="69"/>
      <c r="V483" s="69"/>
      <c r="Y483" s="115"/>
    </row>
    <row r="484" spans="14:25" x14ac:dyDescent="0.2">
      <c r="N484" s="69"/>
      <c r="O484" s="69"/>
      <c r="P484" s="69"/>
      <c r="Q484" s="69"/>
      <c r="R484" s="69"/>
      <c r="S484" s="69"/>
      <c r="T484" s="69"/>
      <c r="U484" s="69"/>
      <c r="V484" s="69"/>
      <c r="Y484" s="115"/>
    </row>
    <row r="485" spans="14:25" x14ac:dyDescent="0.2">
      <c r="N485" s="69"/>
      <c r="O485" s="69"/>
      <c r="P485" s="69"/>
      <c r="Q485" s="69"/>
      <c r="R485" s="69"/>
      <c r="S485" s="69"/>
      <c r="T485" s="69"/>
      <c r="U485" s="69"/>
      <c r="V485" s="69"/>
      <c r="Y485" s="115"/>
    </row>
    <row r="486" spans="14:25" x14ac:dyDescent="0.2">
      <c r="N486" s="69"/>
      <c r="O486" s="69"/>
      <c r="P486" s="69"/>
      <c r="Q486" s="69"/>
      <c r="R486" s="69"/>
      <c r="S486" s="69"/>
      <c r="T486" s="69"/>
      <c r="U486" s="69"/>
      <c r="V486" s="69"/>
      <c r="Y486" s="115"/>
    </row>
    <row r="487" spans="14:25" x14ac:dyDescent="0.2">
      <c r="N487" s="69"/>
      <c r="O487" s="69"/>
      <c r="P487" s="69"/>
      <c r="Q487" s="69"/>
      <c r="R487" s="69"/>
      <c r="S487" s="69"/>
      <c r="T487" s="69"/>
      <c r="U487" s="69"/>
      <c r="V487" s="69"/>
      <c r="Y487" s="115"/>
    </row>
    <row r="488" spans="14:25" x14ac:dyDescent="0.2">
      <c r="N488" s="69"/>
      <c r="O488" s="69"/>
      <c r="P488" s="69"/>
      <c r="Q488" s="69"/>
      <c r="R488" s="69"/>
      <c r="S488" s="69"/>
      <c r="T488" s="69"/>
      <c r="U488" s="69"/>
      <c r="V488" s="69"/>
      <c r="Y488" s="115"/>
    </row>
    <row r="489" spans="14:25" x14ac:dyDescent="0.2">
      <c r="N489" s="69"/>
      <c r="O489" s="69"/>
      <c r="P489" s="69"/>
      <c r="Q489" s="69"/>
      <c r="R489" s="69"/>
      <c r="S489" s="69"/>
      <c r="T489" s="69"/>
      <c r="U489" s="69"/>
      <c r="V489" s="69"/>
      <c r="Y489" s="115"/>
    </row>
    <row r="490" spans="14:25" x14ac:dyDescent="0.2">
      <c r="N490" s="69"/>
      <c r="O490" s="69"/>
      <c r="P490" s="69"/>
      <c r="Q490" s="69"/>
      <c r="R490" s="69"/>
      <c r="S490" s="69"/>
      <c r="T490" s="69"/>
      <c r="U490" s="69"/>
      <c r="V490" s="69"/>
      <c r="Y490" s="115"/>
    </row>
    <row r="491" spans="14:25" x14ac:dyDescent="0.2">
      <c r="N491" s="69"/>
      <c r="O491" s="69"/>
      <c r="P491" s="69"/>
      <c r="Q491" s="69"/>
      <c r="R491" s="69"/>
      <c r="S491" s="69"/>
      <c r="T491" s="69"/>
      <c r="U491" s="69"/>
      <c r="V491" s="69"/>
      <c r="Y491" s="115"/>
    </row>
    <row r="492" spans="14:25" x14ac:dyDescent="0.2">
      <c r="N492" s="69"/>
      <c r="O492" s="69"/>
      <c r="P492" s="69"/>
      <c r="Q492" s="69"/>
      <c r="R492" s="69"/>
      <c r="S492" s="69"/>
      <c r="T492" s="69"/>
      <c r="U492" s="69"/>
      <c r="V492" s="69"/>
      <c r="Y492" s="115"/>
    </row>
    <row r="493" spans="14:25" x14ac:dyDescent="0.2">
      <c r="N493" s="69"/>
      <c r="O493" s="69"/>
      <c r="P493" s="69"/>
      <c r="Q493" s="69"/>
      <c r="R493" s="69"/>
      <c r="S493" s="69"/>
      <c r="T493" s="69"/>
      <c r="U493" s="69"/>
      <c r="V493" s="69"/>
      <c r="Y493" s="115"/>
    </row>
    <row r="494" spans="14:25" x14ac:dyDescent="0.2">
      <c r="N494" s="69"/>
      <c r="O494" s="69"/>
      <c r="P494" s="69"/>
      <c r="Q494" s="69"/>
      <c r="R494" s="69"/>
      <c r="S494" s="69"/>
      <c r="T494" s="69"/>
      <c r="U494" s="69"/>
      <c r="V494" s="69"/>
      <c r="Y494" s="115"/>
    </row>
    <row r="495" spans="14:25" x14ac:dyDescent="0.2">
      <c r="N495" s="69"/>
      <c r="O495" s="69"/>
      <c r="P495" s="69"/>
      <c r="Q495" s="69"/>
      <c r="R495" s="69"/>
      <c r="S495" s="69"/>
      <c r="T495" s="69"/>
      <c r="U495" s="69"/>
      <c r="V495" s="69"/>
      <c r="Y495" s="115"/>
    </row>
    <row r="496" spans="14:25" x14ac:dyDescent="0.2">
      <c r="N496" s="69"/>
      <c r="O496" s="69"/>
      <c r="P496" s="69"/>
      <c r="Q496" s="69"/>
      <c r="R496" s="69"/>
      <c r="S496" s="69"/>
      <c r="T496" s="69"/>
      <c r="U496" s="69"/>
      <c r="V496" s="69"/>
      <c r="Y496" s="115"/>
    </row>
    <row r="497" spans="14:25" x14ac:dyDescent="0.2">
      <c r="N497" s="69"/>
      <c r="O497" s="69"/>
      <c r="P497" s="69"/>
      <c r="Q497" s="69"/>
      <c r="R497" s="69"/>
      <c r="S497" s="69"/>
      <c r="T497" s="69"/>
      <c r="U497" s="69"/>
      <c r="V497" s="69"/>
      <c r="Y497" s="115"/>
    </row>
    <row r="498" spans="14:25" x14ac:dyDescent="0.2">
      <c r="N498" s="69"/>
      <c r="O498" s="69"/>
      <c r="P498" s="69"/>
      <c r="Q498" s="69"/>
      <c r="R498" s="69"/>
      <c r="S498" s="69"/>
      <c r="T498" s="69"/>
      <c r="U498" s="69"/>
      <c r="V498" s="69"/>
      <c r="Y498" s="115"/>
    </row>
    <row r="499" spans="14:25" x14ac:dyDescent="0.2">
      <c r="N499" s="69"/>
      <c r="O499" s="69"/>
      <c r="P499" s="69"/>
      <c r="Q499" s="69"/>
      <c r="R499" s="69"/>
      <c r="S499" s="69"/>
      <c r="T499" s="69"/>
      <c r="U499" s="69"/>
      <c r="V499" s="69"/>
      <c r="Y499" s="115"/>
    </row>
    <row r="500" spans="14:25" x14ac:dyDescent="0.2">
      <c r="N500" s="69"/>
      <c r="O500" s="69"/>
      <c r="P500" s="69"/>
      <c r="Q500" s="69"/>
      <c r="R500" s="69"/>
      <c r="S500" s="69"/>
      <c r="T500" s="69"/>
      <c r="U500" s="69"/>
      <c r="V500" s="69"/>
      <c r="Y500" s="115"/>
    </row>
    <row r="501" spans="14:25" x14ac:dyDescent="0.2">
      <c r="N501" s="69"/>
      <c r="O501" s="69"/>
      <c r="P501" s="69"/>
      <c r="Q501" s="69"/>
      <c r="R501" s="69"/>
      <c r="S501" s="69"/>
      <c r="T501" s="69"/>
      <c r="U501" s="69"/>
      <c r="V501" s="69"/>
      <c r="Y501" s="115"/>
    </row>
    <row r="502" spans="14:25" x14ac:dyDescent="0.2">
      <c r="N502" s="69"/>
      <c r="O502" s="69"/>
      <c r="P502" s="69"/>
      <c r="Q502" s="69"/>
      <c r="R502" s="69"/>
      <c r="S502" s="69"/>
      <c r="T502" s="69"/>
      <c r="U502" s="69"/>
      <c r="V502" s="69"/>
      <c r="Y502" s="115"/>
    </row>
    <row r="503" spans="14:25" x14ac:dyDescent="0.2">
      <c r="N503" s="69"/>
      <c r="O503" s="69"/>
      <c r="P503" s="69"/>
      <c r="Q503" s="69"/>
      <c r="R503" s="69"/>
      <c r="S503" s="69"/>
      <c r="T503" s="69"/>
      <c r="U503" s="69"/>
      <c r="V503" s="69"/>
      <c r="Y503" s="115"/>
    </row>
    <row r="504" spans="14:25" x14ac:dyDescent="0.2">
      <c r="N504" s="69"/>
      <c r="O504" s="69"/>
      <c r="P504" s="69"/>
      <c r="Q504" s="69"/>
      <c r="R504" s="69"/>
      <c r="S504" s="69"/>
      <c r="T504" s="69"/>
      <c r="U504" s="69"/>
      <c r="V504" s="69"/>
      <c r="Y504" s="115"/>
    </row>
    <row r="505" spans="14:25" x14ac:dyDescent="0.2">
      <c r="N505" s="69"/>
      <c r="O505" s="69"/>
      <c r="P505" s="69"/>
      <c r="Q505" s="69"/>
      <c r="R505" s="69"/>
      <c r="S505" s="69"/>
      <c r="T505" s="69"/>
      <c r="U505" s="69"/>
      <c r="V505" s="69"/>
      <c r="Y505" s="115"/>
    </row>
    <row r="506" spans="14:25" x14ac:dyDescent="0.2">
      <c r="N506" s="69"/>
      <c r="O506" s="69"/>
      <c r="P506" s="69"/>
      <c r="Q506" s="69"/>
      <c r="R506" s="69"/>
      <c r="S506" s="69"/>
      <c r="T506" s="69"/>
      <c r="U506" s="69"/>
      <c r="V506" s="69"/>
      <c r="Y506" s="115"/>
    </row>
    <row r="507" spans="14:25" x14ac:dyDescent="0.2">
      <c r="N507" s="69"/>
      <c r="O507" s="69"/>
      <c r="P507" s="69"/>
      <c r="Q507" s="69"/>
      <c r="R507" s="69"/>
      <c r="S507" s="69"/>
      <c r="T507" s="69"/>
      <c r="U507" s="69"/>
      <c r="V507" s="69"/>
      <c r="Y507" s="115"/>
    </row>
    <row r="508" spans="14:25" x14ac:dyDescent="0.2">
      <c r="N508" s="69"/>
      <c r="O508" s="69"/>
      <c r="P508" s="69"/>
      <c r="Q508" s="69"/>
      <c r="R508" s="69"/>
      <c r="S508" s="69"/>
      <c r="T508" s="69"/>
      <c r="U508" s="69"/>
      <c r="V508" s="69"/>
      <c r="Y508" s="115"/>
    </row>
    <row r="509" spans="14:25" x14ac:dyDescent="0.2">
      <c r="N509" s="69"/>
      <c r="O509" s="69"/>
      <c r="P509" s="69"/>
      <c r="Q509" s="69"/>
      <c r="R509" s="69"/>
      <c r="S509" s="69"/>
      <c r="T509" s="69"/>
      <c r="U509" s="69"/>
      <c r="V509" s="69"/>
      <c r="Y509" s="115"/>
    </row>
    <row r="510" spans="14:25" x14ac:dyDescent="0.2">
      <c r="N510" s="69"/>
      <c r="O510" s="69"/>
      <c r="P510" s="69"/>
      <c r="Q510" s="69"/>
      <c r="R510" s="69"/>
      <c r="S510" s="69"/>
      <c r="T510" s="69"/>
      <c r="U510" s="69"/>
      <c r="V510" s="69"/>
      <c r="Y510" s="115"/>
    </row>
    <row r="511" spans="14:25" x14ac:dyDescent="0.2">
      <c r="N511" s="69"/>
      <c r="O511" s="69"/>
      <c r="P511" s="69"/>
      <c r="Q511" s="69"/>
      <c r="R511" s="69"/>
      <c r="S511" s="69"/>
      <c r="T511" s="69"/>
      <c r="U511" s="69"/>
      <c r="V511" s="69"/>
      <c r="Y511" s="115"/>
    </row>
    <row r="512" spans="14:25" x14ac:dyDescent="0.2">
      <c r="N512" s="69"/>
      <c r="O512" s="69"/>
      <c r="P512" s="69"/>
      <c r="Q512" s="69"/>
      <c r="R512" s="69"/>
      <c r="S512" s="69"/>
      <c r="T512" s="69"/>
      <c r="U512" s="69"/>
      <c r="V512" s="69"/>
      <c r="Y512" s="115"/>
    </row>
    <row r="513" spans="14:25" x14ac:dyDescent="0.2">
      <c r="N513" s="69"/>
      <c r="O513" s="69"/>
      <c r="P513" s="69"/>
      <c r="Q513" s="69"/>
      <c r="R513" s="69"/>
      <c r="S513" s="69"/>
      <c r="T513" s="69"/>
      <c r="U513" s="69"/>
      <c r="V513" s="69"/>
      <c r="Y513" s="115"/>
    </row>
    <row r="514" spans="14:25" x14ac:dyDescent="0.2">
      <c r="N514" s="69"/>
      <c r="O514" s="69"/>
      <c r="P514" s="69"/>
      <c r="Q514" s="69"/>
      <c r="R514" s="69"/>
      <c r="S514" s="69"/>
      <c r="T514" s="69"/>
      <c r="U514" s="69"/>
      <c r="V514" s="69"/>
      <c r="Y514" s="115"/>
    </row>
    <row r="515" spans="14:25" x14ac:dyDescent="0.2">
      <c r="N515" s="69"/>
      <c r="O515" s="69"/>
      <c r="P515" s="69"/>
      <c r="Q515" s="69"/>
      <c r="R515" s="69"/>
      <c r="S515" s="69"/>
      <c r="T515" s="69"/>
      <c r="U515" s="69"/>
      <c r="V515" s="69"/>
      <c r="Y515" s="115"/>
    </row>
    <row r="516" spans="14:25" x14ac:dyDescent="0.2">
      <c r="N516" s="69"/>
      <c r="O516" s="69"/>
      <c r="P516" s="69"/>
      <c r="Q516" s="69"/>
      <c r="R516" s="69"/>
      <c r="S516" s="69"/>
      <c r="T516" s="69"/>
      <c r="U516" s="69"/>
      <c r="V516" s="69"/>
      <c r="Y516" s="115"/>
    </row>
    <row r="517" spans="14:25" x14ac:dyDescent="0.2">
      <c r="N517" s="69"/>
      <c r="O517" s="69"/>
      <c r="P517" s="69"/>
      <c r="Q517" s="69"/>
      <c r="R517" s="69"/>
      <c r="S517" s="69"/>
      <c r="T517" s="69"/>
      <c r="U517" s="69"/>
      <c r="V517" s="69"/>
      <c r="Y517" s="115"/>
    </row>
    <row r="518" spans="14:25" x14ac:dyDescent="0.2">
      <c r="N518" s="69"/>
      <c r="O518" s="69"/>
      <c r="P518" s="69"/>
      <c r="Q518" s="69"/>
      <c r="R518" s="69"/>
      <c r="S518" s="69"/>
      <c r="T518" s="69"/>
      <c r="U518" s="69"/>
      <c r="V518" s="69"/>
      <c r="Y518" s="115"/>
    </row>
    <row r="519" spans="14:25" x14ac:dyDescent="0.2">
      <c r="N519" s="69"/>
      <c r="O519" s="69"/>
      <c r="P519" s="69"/>
      <c r="Q519" s="69"/>
      <c r="R519" s="69"/>
      <c r="S519" s="69"/>
      <c r="T519" s="69"/>
      <c r="U519" s="69"/>
      <c r="V519" s="69"/>
      <c r="Y519" s="115"/>
    </row>
    <row r="520" spans="14:25" x14ac:dyDescent="0.2">
      <c r="N520" s="69"/>
      <c r="O520" s="69"/>
      <c r="P520" s="69"/>
      <c r="Q520" s="69"/>
      <c r="R520" s="69"/>
      <c r="S520" s="69"/>
      <c r="T520" s="69"/>
      <c r="U520" s="69"/>
      <c r="V520" s="69"/>
      <c r="Y520" s="115"/>
    </row>
    <row r="521" spans="14:25" x14ac:dyDescent="0.2">
      <c r="N521" s="69"/>
      <c r="O521" s="69"/>
      <c r="P521" s="69"/>
      <c r="Q521" s="69"/>
      <c r="R521" s="69"/>
      <c r="S521" s="69"/>
      <c r="T521" s="69"/>
      <c r="U521" s="69"/>
      <c r="V521" s="69"/>
      <c r="Y521" s="115"/>
    </row>
    <row r="522" spans="14:25" x14ac:dyDescent="0.2">
      <c r="N522" s="69"/>
      <c r="O522" s="69"/>
      <c r="P522" s="69"/>
      <c r="Q522" s="69"/>
      <c r="R522" s="69"/>
      <c r="S522" s="69"/>
      <c r="T522" s="69"/>
      <c r="U522" s="69"/>
      <c r="V522" s="69"/>
      <c r="Y522" s="115"/>
    </row>
    <row r="523" spans="14:25" x14ac:dyDescent="0.2">
      <c r="N523" s="69"/>
      <c r="O523" s="69"/>
      <c r="P523" s="69"/>
      <c r="Q523" s="69"/>
      <c r="R523" s="69"/>
      <c r="S523" s="69"/>
      <c r="T523" s="69"/>
      <c r="U523" s="69"/>
      <c r="V523" s="69"/>
      <c r="Y523" s="115"/>
    </row>
    <row r="524" spans="14:25" x14ac:dyDescent="0.2">
      <c r="N524" s="69"/>
      <c r="O524" s="69"/>
      <c r="P524" s="69"/>
      <c r="Q524" s="69"/>
      <c r="R524" s="69"/>
      <c r="S524" s="69"/>
      <c r="T524" s="69"/>
      <c r="U524" s="69"/>
      <c r="V524" s="69"/>
      <c r="Y524" s="115"/>
    </row>
    <row r="525" spans="14:25" x14ac:dyDescent="0.2">
      <c r="N525" s="69"/>
      <c r="O525" s="69"/>
      <c r="P525" s="69"/>
      <c r="Q525" s="69"/>
      <c r="R525" s="69"/>
      <c r="S525" s="69"/>
      <c r="T525" s="69"/>
      <c r="U525" s="69"/>
      <c r="V525" s="69"/>
      <c r="Y525" s="115"/>
    </row>
    <row r="526" spans="14:25" x14ac:dyDescent="0.2">
      <c r="N526" s="69"/>
      <c r="O526" s="69"/>
      <c r="P526" s="69"/>
      <c r="Q526" s="69"/>
      <c r="R526" s="69"/>
      <c r="S526" s="69"/>
      <c r="T526" s="69"/>
      <c r="U526" s="69"/>
      <c r="V526" s="69"/>
      <c r="Y526" s="115"/>
    </row>
    <row r="527" spans="14:25" x14ac:dyDescent="0.2">
      <c r="N527" s="69"/>
      <c r="O527" s="69"/>
      <c r="P527" s="69"/>
      <c r="Q527" s="69"/>
      <c r="R527" s="69"/>
      <c r="S527" s="69"/>
      <c r="T527" s="69"/>
      <c r="U527" s="69"/>
      <c r="V527" s="69"/>
      <c r="Y527" s="115"/>
    </row>
    <row r="528" spans="14:25" x14ac:dyDescent="0.2">
      <c r="N528" s="69"/>
      <c r="O528" s="69"/>
      <c r="P528" s="69"/>
      <c r="Q528" s="69"/>
      <c r="R528" s="69"/>
      <c r="S528" s="69"/>
      <c r="T528" s="69"/>
      <c r="U528" s="69"/>
      <c r="V528" s="69"/>
      <c r="Y528" s="115"/>
    </row>
    <row r="529" spans="14:25" x14ac:dyDescent="0.2">
      <c r="N529" s="69"/>
      <c r="O529" s="69"/>
      <c r="P529" s="69"/>
      <c r="Q529" s="69"/>
      <c r="R529" s="69"/>
      <c r="S529" s="69"/>
      <c r="T529" s="69"/>
      <c r="U529" s="69"/>
      <c r="V529" s="69"/>
      <c r="Y529" s="115"/>
    </row>
    <row r="530" spans="14:25" x14ac:dyDescent="0.2">
      <c r="N530" s="69"/>
      <c r="O530" s="69"/>
      <c r="P530" s="69"/>
      <c r="Q530" s="69"/>
      <c r="R530" s="69"/>
      <c r="S530" s="69"/>
      <c r="T530" s="69"/>
      <c r="U530" s="69"/>
      <c r="V530" s="69"/>
      <c r="Y530" s="115"/>
    </row>
    <row r="531" spans="14:25" x14ac:dyDescent="0.2">
      <c r="N531" s="69"/>
      <c r="O531" s="69"/>
      <c r="P531" s="69"/>
      <c r="Q531" s="69"/>
      <c r="R531" s="69"/>
      <c r="S531" s="69"/>
      <c r="T531" s="69"/>
      <c r="U531" s="69"/>
      <c r="V531" s="69"/>
      <c r="Y531" s="115"/>
    </row>
    <row r="532" spans="14:25" x14ac:dyDescent="0.2">
      <c r="N532" s="69"/>
      <c r="O532" s="69"/>
      <c r="P532" s="69"/>
      <c r="Q532" s="69"/>
      <c r="R532" s="69"/>
      <c r="S532" s="69"/>
      <c r="T532" s="69"/>
      <c r="U532" s="69"/>
      <c r="V532" s="69"/>
      <c r="Y532" s="115"/>
    </row>
    <row r="533" spans="14:25" x14ac:dyDescent="0.2">
      <c r="N533" s="69"/>
      <c r="O533" s="69"/>
      <c r="P533" s="69"/>
      <c r="Q533" s="69"/>
      <c r="R533" s="69"/>
      <c r="S533" s="69"/>
      <c r="T533" s="69"/>
      <c r="U533" s="69"/>
      <c r="V533" s="69"/>
      <c r="Y533" s="115"/>
    </row>
    <row r="534" spans="14:25" x14ac:dyDescent="0.2">
      <c r="N534" s="69"/>
      <c r="O534" s="69"/>
      <c r="P534" s="69"/>
      <c r="Q534" s="69"/>
      <c r="R534" s="69"/>
      <c r="S534" s="69"/>
      <c r="T534" s="69"/>
      <c r="U534" s="69"/>
      <c r="V534" s="69"/>
      <c r="Y534" s="115"/>
    </row>
    <row r="535" spans="14:25" x14ac:dyDescent="0.2">
      <c r="N535" s="69"/>
      <c r="O535" s="69"/>
      <c r="P535" s="69"/>
      <c r="Q535" s="69"/>
      <c r="R535" s="69"/>
      <c r="S535" s="69"/>
      <c r="T535" s="69"/>
      <c r="U535" s="69"/>
      <c r="V535" s="69"/>
      <c r="Y535" s="115"/>
    </row>
    <row r="536" spans="14:25" x14ac:dyDescent="0.2">
      <c r="N536" s="69"/>
      <c r="O536" s="69"/>
      <c r="P536" s="69"/>
      <c r="Q536" s="69"/>
      <c r="R536" s="69"/>
      <c r="S536" s="69"/>
      <c r="T536" s="69"/>
      <c r="U536" s="69"/>
      <c r="V536" s="69"/>
      <c r="Y536" s="115"/>
    </row>
    <row r="537" spans="14:25" x14ac:dyDescent="0.2">
      <c r="N537" s="69"/>
      <c r="O537" s="69"/>
      <c r="P537" s="69"/>
      <c r="Q537" s="69"/>
      <c r="R537" s="69"/>
      <c r="S537" s="69"/>
      <c r="T537" s="69"/>
      <c r="U537" s="69"/>
      <c r="V537" s="69"/>
      <c r="Y537" s="115"/>
    </row>
    <row r="538" spans="14:25" x14ac:dyDescent="0.2">
      <c r="N538" s="69"/>
      <c r="O538" s="69"/>
      <c r="P538" s="69"/>
      <c r="Q538" s="69"/>
      <c r="R538" s="69"/>
      <c r="S538" s="69"/>
      <c r="T538" s="69"/>
      <c r="U538" s="69"/>
      <c r="V538" s="69"/>
      <c r="Y538" s="115"/>
    </row>
    <row r="539" spans="14:25" x14ac:dyDescent="0.2">
      <c r="N539" s="69"/>
      <c r="O539" s="69"/>
      <c r="P539" s="69"/>
      <c r="Q539" s="69"/>
      <c r="R539" s="69"/>
      <c r="S539" s="69"/>
      <c r="T539" s="69"/>
      <c r="U539" s="69"/>
      <c r="V539" s="69"/>
      <c r="Y539" s="115"/>
    </row>
    <row r="540" spans="14:25" x14ac:dyDescent="0.2">
      <c r="N540" s="69"/>
      <c r="O540" s="69"/>
      <c r="P540" s="69"/>
      <c r="Q540" s="69"/>
      <c r="R540" s="69"/>
      <c r="S540" s="69"/>
      <c r="T540" s="69"/>
      <c r="U540" s="69"/>
      <c r="V540" s="69"/>
      <c r="Y540" s="115"/>
    </row>
    <row r="541" spans="14:25" x14ac:dyDescent="0.2">
      <c r="N541" s="69"/>
      <c r="O541" s="69"/>
      <c r="P541" s="69"/>
      <c r="Q541" s="69"/>
      <c r="R541" s="69"/>
      <c r="S541" s="69"/>
      <c r="T541" s="69"/>
      <c r="U541" s="69"/>
      <c r="V541" s="69"/>
      <c r="Y541" s="115"/>
    </row>
    <row r="542" spans="14:25" x14ac:dyDescent="0.2">
      <c r="N542" s="69"/>
      <c r="O542" s="69"/>
      <c r="P542" s="69"/>
      <c r="Q542" s="69"/>
      <c r="R542" s="69"/>
      <c r="S542" s="69"/>
      <c r="T542" s="69"/>
      <c r="U542" s="69"/>
      <c r="V542" s="69"/>
      <c r="Y542" s="115"/>
    </row>
    <row r="543" spans="14:25" x14ac:dyDescent="0.2">
      <c r="N543" s="69"/>
      <c r="O543" s="69"/>
      <c r="P543" s="69"/>
      <c r="Q543" s="69"/>
      <c r="R543" s="69"/>
      <c r="S543" s="69"/>
      <c r="T543" s="69"/>
      <c r="U543" s="69"/>
      <c r="V543" s="69"/>
      <c r="Y543" s="115"/>
    </row>
    <row r="544" spans="14:25" x14ac:dyDescent="0.2">
      <c r="N544" s="69"/>
      <c r="O544" s="69"/>
      <c r="P544" s="69"/>
      <c r="Q544" s="69"/>
      <c r="R544" s="69"/>
      <c r="S544" s="69"/>
      <c r="T544" s="69"/>
      <c r="U544" s="69"/>
      <c r="V544" s="69"/>
      <c r="Y544" s="115"/>
    </row>
    <row r="545" spans="14:25" x14ac:dyDescent="0.2">
      <c r="N545" s="69"/>
      <c r="O545" s="69"/>
      <c r="P545" s="69"/>
      <c r="Q545" s="69"/>
      <c r="R545" s="69"/>
      <c r="S545" s="69"/>
      <c r="T545" s="69"/>
      <c r="U545" s="69"/>
      <c r="V545" s="69"/>
      <c r="Y545" s="115"/>
    </row>
    <row r="546" spans="14:25" x14ac:dyDescent="0.2">
      <c r="N546" s="69"/>
      <c r="O546" s="69"/>
      <c r="P546" s="69"/>
      <c r="Q546" s="69"/>
      <c r="R546" s="69"/>
      <c r="S546" s="69"/>
      <c r="T546" s="69"/>
      <c r="U546" s="69"/>
      <c r="V546" s="69"/>
      <c r="Y546" s="115"/>
    </row>
    <row r="547" spans="14:25" x14ac:dyDescent="0.2">
      <c r="N547" s="69"/>
      <c r="O547" s="69"/>
      <c r="P547" s="69"/>
      <c r="Q547" s="69"/>
      <c r="R547" s="69"/>
      <c r="S547" s="69"/>
      <c r="T547" s="69"/>
      <c r="U547" s="69"/>
      <c r="V547" s="69"/>
      <c r="Y547" s="115"/>
    </row>
    <row r="548" spans="14:25" x14ac:dyDescent="0.2">
      <c r="N548" s="69"/>
      <c r="O548" s="69"/>
      <c r="P548" s="69"/>
      <c r="Q548" s="69"/>
      <c r="R548" s="69"/>
      <c r="S548" s="69"/>
      <c r="T548" s="69"/>
      <c r="U548" s="69"/>
      <c r="V548" s="69"/>
      <c r="Y548" s="115"/>
    </row>
    <row r="549" spans="14:25" x14ac:dyDescent="0.2">
      <c r="N549" s="69"/>
      <c r="O549" s="69"/>
      <c r="P549" s="69"/>
      <c r="Q549" s="69"/>
      <c r="R549" s="69"/>
      <c r="S549" s="69"/>
      <c r="T549" s="69"/>
      <c r="U549" s="69"/>
      <c r="V549" s="69"/>
      <c r="Y549" s="115"/>
    </row>
    <row r="550" spans="14:25" x14ac:dyDescent="0.2">
      <c r="N550" s="69"/>
      <c r="O550" s="69"/>
      <c r="P550" s="69"/>
      <c r="Q550" s="69"/>
      <c r="R550" s="69"/>
      <c r="S550" s="69"/>
      <c r="T550" s="69"/>
      <c r="U550" s="69"/>
      <c r="V550" s="69"/>
      <c r="Y550" s="115"/>
    </row>
    <row r="551" spans="14:25" x14ac:dyDescent="0.2">
      <c r="N551" s="69"/>
      <c r="O551" s="69"/>
      <c r="P551" s="69"/>
      <c r="Q551" s="69"/>
      <c r="R551" s="69"/>
      <c r="S551" s="69"/>
      <c r="T551" s="69"/>
      <c r="U551" s="69"/>
      <c r="V551" s="69"/>
      <c r="Y551" s="115"/>
    </row>
    <row r="552" spans="14:25" x14ac:dyDescent="0.2">
      <c r="N552" s="69"/>
      <c r="O552" s="69"/>
      <c r="P552" s="69"/>
      <c r="Q552" s="69"/>
      <c r="R552" s="69"/>
      <c r="S552" s="69"/>
      <c r="T552" s="69"/>
      <c r="U552" s="69"/>
      <c r="V552" s="69"/>
      <c r="Y552" s="115"/>
    </row>
    <row r="553" spans="14:25" x14ac:dyDescent="0.2">
      <c r="N553" s="69"/>
      <c r="O553" s="69"/>
      <c r="P553" s="69"/>
      <c r="Q553" s="69"/>
      <c r="R553" s="69"/>
      <c r="S553" s="69"/>
      <c r="T553" s="69"/>
      <c r="U553" s="69"/>
      <c r="V553" s="69"/>
      <c r="Y553" s="115"/>
    </row>
    <row r="554" spans="14:25" x14ac:dyDescent="0.2">
      <c r="N554" s="69"/>
      <c r="O554" s="69"/>
      <c r="P554" s="69"/>
      <c r="Q554" s="69"/>
      <c r="R554" s="69"/>
      <c r="S554" s="69"/>
      <c r="T554" s="69"/>
      <c r="U554" s="69"/>
      <c r="V554" s="69"/>
      <c r="Y554" s="115"/>
    </row>
    <row r="555" spans="14:25" x14ac:dyDescent="0.2">
      <c r="N555" s="69"/>
      <c r="O555" s="69"/>
      <c r="P555" s="69"/>
      <c r="Q555" s="69"/>
      <c r="R555" s="69"/>
      <c r="S555" s="69"/>
      <c r="T555" s="69"/>
      <c r="U555" s="69"/>
      <c r="V555" s="69"/>
      <c r="Y555" s="115"/>
    </row>
    <row r="556" spans="14:25" x14ac:dyDescent="0.2">
      <c r="N556" s="69"/>
      <c r="O556" s="69"/>
      <c r="P556" s="69"/>
      <c r="Q556" s="69"/>
      <c r="R556" s="69"/>
      <c r="S556" s="69"/>
      <c r="T556" s="69"/>
      <c r="U556" s="69"/>
      <c r="V556" s="69"/>
      <c r="Y556" s="115"/>
    </row>
    <row r="557" spans="14:25" x14ac:dyDescent="0.2">
      <c r="N557" s="69"/>
      <c r="O557" s="69"/>
      <c r="P557" s="69"/>
      <c r="Q557" s="69"/>
      <c r="R557" s="69"/>
      <c r="S557" s="69"/>
      <c r="T557" s="69"/>
      <c r="U557" s="69"/>
      <c r="V557" s="69"/>
      <c r="Y557" s="115"/>
    </row>
    <row r="558" spans="14:25" x14ac:dyDescent="0.2">
      <c r="N558" s="69"/>
      <c r="O558" s="69"/>
      <c r="P558" s="69"/>
      <c r="Q558" s="69"/>
      <c r="R558" s="69"/>
      <c r="S558" s="69"/>
      <c r="T558" s="69"/>
      <c r="U558" s="69"/>
      <c r="V558" s="69"/>
      <c r="Y558" s="115"/>
    </row>
    <row r="559" spans="14:25" x14ac:dyDescent="0.2">
      <c r="N559" s="69"/>
      <c r="O559" s="69"/>
      <c r="P559" s="69"/>
      <c r="Q559" s="69"/>
      <c r="R559" s="69"/>
      <c r="S559" s="69"/>
      <c r="T559" s="69"/>
      <c r="U559" s="69"/>
      <c r="V559" s="69"/>
      <c r="Y559" s="115"/>
    </row>
    <row r="560" spans="14:25" x14ac:dyDescent="0.2">
      <c r="N560" s="69"/>
      <c r="O560" s="69"/>
      <c r="P560" s="69"/>
      <c r="Q560" s="69"/>
      <c r="R560" s="69"/>
      <c r="S560" s="69"/>
      <c r="T560" s="69"/>
      <c r="U560" s="69"/>
      <c r="V560" s="69"/>
      <c r="Y560" s="115"/>
    </row>
    <row r="561" spans="14:25" x14ac:dyDescent="0.2">
      <c r="N561" s="69"/>
      <c r="O561" s="69"/>
      <c r="P561" s="69"/>
      <c r="Q561" s="69"/>
      <c r="R561" s="69"/>
      <c r="S561" s="69"/>
      <c r="T561" s="69"/>
      <c r="U561" s="69"/>
      <c r="V561" s="69"/>
      <c r="Y561" s="115"/>
    </row>
    <row r="562" spans="14:25" x14ac:dyDescent="0.2">
      <c r="N562" s="69"/>
      <c r="O562" s="69"/>
      <c r="P562" s="69"/>
      <c r="Q562" s="69"/>
      <c r="R562" s="69"/>
      <c r="S562" s="69"/>
      <c r="T562" s="69"/>
      <c r="U562" s="69"/>
      <c r="V562" s="69"/>
      <c r="Y562" s="115"/>
    </row>
    <row r="563" spans="14:25" x14ac:dyDescent="0.2">
      <c r="N563" s="69"/>
      <c r="O563" s="69"/>
      <c r="P563" s="69"/>
      <c r="Q563" s="69"/>
      <c r="R563" s="69"/>
      <c r="S563" s="69"/>
      <c r="T563" s="69"/>
      <c r="U563" s="69"/>
      <c r="V563" s="69"/>
      <c r="Y563" s="115"/>
    </row>
    <row r="564" spans="14:25" x14ac:dyDescent="0.2">
      <c r="N564" s="69"/>
      <c r="O564" s="69"/>
      <c r="P564" s="69"/>
      <c r="Q564" s="69"/>
      <c r="R564" s="69"/>
      <c r="S564" s="69"/>
      <c r="T564" s="69"/>
      <c r="U564" s="69"/>
      <c r="V564" s="69"/>
      <c r="Y564" s="115"/>
    </row>
    <row r="565" spans="14:25" x14ac:dyDescent="0.2">
      <c r="N565" s="69"/>
      <c r="O565" s="69"/>
      <c r="P565" s="69"/>
      <c r="Q565" s="69"/>
      <c r="R565" s="69"/>
      <c r="S565" s="69"/>
      <c r="T565" s="69"/>
      <c r="U565" s="69"/>
      <c r="V565" s="69"/>
      <c r="Y565" s="115"/>
    </row>
    <row r="566" spans="14:25" x14ac:dyDescent="0.2">
      <c r="N566" s="69"/>
      <c r="O566" s="69"/>
      <c r="P566" s="69"/>
      <c r="Q566" s="69"/>
      <c r="R566" s="69"/>
      <c r="S566" s="69"/>
      <c r="T566" s="69"/>
      <c r="U566" s="69"/>
      <c r="V566" s="69"/>
      <c r="Y566" s="115"/>
    </row>
    <row r="567" spans="14:25" x14ac:dyDescent="0.2">
      <c r="N567" s="69"/>
      <c r="O567" s="69"/>
      <c r="P567" s="69"/>
      <c r="Q567" s="69"/>
      <c r="R567" s="69"/>
      <c r="S567" s="69"/>
      <c r="T567" s="69"/>
      <c r="U567" s="69"/>
      <c r="V567" s="69"/>
      <c r="Y567" s="115"/>
    </row>
    <row r="568" spans="14:25" x14ac:dyDescent="0.2">
      <c r="N568" s="69"/>
      <c r="O568" s="69"/>
      <c r="P568" s="69"/>
      <c r="Q568" s="69"/>
      <c r="R568" s="69"/>
      <c r="S568" s="69"/>
      <c r="T568" s="69"/>
      <c r="U568" s="69"/>
      <c r="V568" s="69"/>
      <c r="Y568" s="115"/>
    </row>
    <row r="569" spans="14:25" x14ac:dyDescent="0.2">
      <c r="N569" s="69"/>
      <c r="O569" s="69"/>
      <c r="P569" s="69"/>
      <c r="Q569" s="69"/>
      <c r="R569" s="69"/>
      <c r="S569" s="69"/>
      <c r="T569" s="69"/>
      <c r="U569" s="69"/>
      <c r="V569" s="69"/>
      <c r="Y569" s="115"/>
    </row>
    <row r="570" spans="14:25" x14ac:dyDescent="0.2">
      <c r="N570" s="69"/>
      <c r="O570" s="69"/>
      <c r="P570" s="69"/>
      <c r="Q570" s="69"/>
      <c r="R570" s="69"/>
      <c r="S570" s="69"/>
      <c r="T570" s="69"/>
      <c r="U570" s="69"/>
      <c r="V570" s="69"/>
      <c r="Y570" s="115"/>
    </row>
    <row r="571" spans="14:25" x14ac:dyDescent="0.2">
      <c r="N571" s="69"/>
      <c r="O571" s="69"/>
      <c r="P571" s="69"/>
      <c r="Q571" s="69"/>
      <c r="R571" s="69"/>
      <c r="S571" s="69"/>
      <c r="T571" s="69"/>
      <c r="U571" s="69"/>
      <c r="V571" s="69"/>
      <c r="Y571" s="115"/>
    </row>
    <row r="572" spans="14:25" x14ac:dyDescent="0.2">
      <c r="N572" s="69"/>
      <c r="O572" s="69"/>
      <c r="P572" s="69"/>
      <c r="Q572" s="69"/>
      <c r="R572" s="69"/>
      <c r="S572" s="69"/>
      <c r="T572" s="69"/>
      <c r="U572" s="69"/>
      <c r="V572" s="69"/>
      <c r="Y572" s="115"/>
    </row>
    <row r="573" spans="14:25" x14ac:dyDescent="0.2">
      <c r="N573" s="69"/>
      <c r="O573" s="69"/>
      <c r="P573" s="69"/>
      <c r="Q573" s="69"/>
      <c r="R573" s="69"/>
      <c r="S573" s="69"/>
      <c r="T573" s="69"/>
      <c r="U573" s="69"/>
      <c r="V573" s="69"/>
      <c r="Y573" s="115"/>
    </row>
    <row r="574" spans="14:25" x14ac:dyDescent="0.2">
      <c r="N574" s="69"/>
      <c r="O574" s="69"/>
      <c r="P574" s="69"/>
      <c r="Q574" s="69"/>
      <c r="R574" s="69"/>
      <c r="S574" s="69"/>
      <c r="T574" s="69"/>
      <c r="U574" s="69"/>
      <c r="V574" s="69"/>
      <c r="Y574" s="115"/>
    </row>
    <row r="575" spans="14:25" x14ac:dyDescent="0.2">
      <c r="N575" s="69"/>
      <c r="O575" s="69"/>
      <c r="P575" s="69"/>
      <c r="Q575" s="69"/>
      <c r="R575" s="69"/>
      <c r="S575" s="69"/>
      <c r="T575" s="69"/>
      <c r="U575" s="69"/>
      <c r="V575" s="69"/>
      <c r="Y575" s="115"/>
    </row>
    <row r="576" spans="14:25" x14ac:dyDescent="0.2">
      <c r="N576" s="69"/>
      <c r="O576" s="69"/>
      <c r="P576" s="69"/>
      <c r="Q576" s="69"/>
      <c r="R576" s="69"/>
      <c r="S576" s="69"/>
      <c r="T576" s="69"/>
      <c r="U576" s="69"/>
      <c r="V576" s="69"/>
      <c r="Y576" s="115"/>
    </row>
    <row r="577" spans="14:25" x14ac:dyDescent="0.2">
      <c r="N577" s="69"/>
      <c r="O577" s="69"/>
      <c r="P577" s="69"/>
      <c r="Q577" s="69"/>
      <c r="R577" s="69"/>
      <c r="S577" s="69"/>
      <c r="T577" s="69"/>
      <c r="U577" s="69"/>
      <c r="V577" s="69"/>
      <c r="Y577" s="115"/>
    </row>
    <row r="578" spans="14:25" x14ac:dyDescent="0.2">
      <c r="N578" s="69"/>
      <c r="O578" s="69"/>
      <c r="P578" s="69"/>
      <c r="Q578" s="69"/>
      <c r="R578" s="69"/>
      <c r="S578" s="69"/>
      <c r="T578" s="69"/>
      <c r="U578" s="69"/>
      <c r="V578" s="69"/>
      <c r="Y578" s="115"/>
    </row>
    <row r="579" spans="14:25" x14ac:dyDescent="0.2">
      <c r="N579" s="69"/>
      <c r="O579" s="69"/>
      <c r="P579" s="69"/>
      <c r="Q579" s="69"/>
      <c r="R579" s="69"/>
      <c r="S579" s="69"/>
      <c r="T579" s="69"/>
      <c r="U579" s="69"/>
      <c r="V579" s="69"/>
      <c r="Y579" s="115"/>
    </row>
    <row r="580" spans="14:25" x14ac:dyDescent="0.2">
      <c r="N580" s="69"/>
      <c r="O580" s="69"/>
      <c r="P580" s="69"/>
      <c r="Q580" s="69"/>
      <c r="R580" s="69"/>
      <c r="S580" s="69"/>
      <c r="T580" s="69"/>
      <c r="U580" s="69"/>
      <c r="V580" s="69"/>
      <c r="Y580" s="115"/>
    </row>
    <row r="581" spans="14:25" x14ac:dyDescent="0.2">
      <c r="N581" s="69"/>
      <c r="O581" s="69"/>
      <c r="P581" s="69"/>
      <c r="Q581" s="69"/>
      <c r="R581" s="69"/>
      <c r="S581" s="69"/>
      <c r="T581" s="69"/>
      <c r="U581" s="69"/>
      <c r="V581" s="69"/>
      <c r="Y581" s="115"/>
    </row>
    <row r="582" spans="14:25" x14ac:dyDescent="0.2">
      <c r="N582" s="69"/>
      <c r="O582" s="69"/>
      <c r="P582" s="69"/>
      <c r="Q582" s="69"/>
      <c r="R582" s="69"/>
      <c r="S582" s="69"/>
      <c r="T582" s="69"/>
      <c r="U582" s="69"/>
      <c r="V582" s="69"/>
      <c r="Y582" s="115"/>
    </row>
    <row r="583" spans="14:25" x14ac:dyDescent="0.2">
      <c r="N583" s="69"/>
      <c r="O583" s="69"/>
      <c r="P583" s="69"/>
      <c r="Q583" s="69"/>
      <c r="R583" s="69"/>
      <c r="S583" s="69"/>
      <c r="T583" s="69"/>
      <c r="U583" s="69"/>
      <c r="V583" s="69"/>
      <c r="Y583" s="115"/>
    </row>
    <row r="584" spans="14:25" x14ac:dyDescent="0.2">
      <c r="N584" s="69"/>
      <c r="O584" s="69"/>
      <c r="P584" s="69"/>
      <c r="Q584" s="69"/>
      <c r="R584" s="69"/>
      <c r="S584" s="69"/>
      <c r="T584" s="69"/>
      <c r="U584" s="69"/>
      <c r="V584" s="69"/>
      <c r="Y584" s="115"/>
    </row>
    <row r="585" spans="14:25" x14ac:dyDescent="0.2">
      <c r="N585" s="69"/>
      <c r="O585" s="69"/>
      <c r="P585" s="69"/>
      <c r="Q585" s="69"/>
      <c r="R585" s="69"/>
      <c r="S585" s="69"/>
      <c r="T585" s="69"/>
      <c r="U585" s="69"/>
      <c r="V585" s="69"/>
      <c r="Y585" s="115"/>
    </row>
    <row r="586" spans="14:25" x14ac:dyDescent="0.2">
      <c r="N586" s="69"/>
      <c r="O586" s="69"/>
      <c r="P586" s="69"/>
      <c r="Q586" s="69"/>
      <c r="R586" s="69"/>
      <c r="S586" s="69"/>
      <c r="T586" s="69"/>
      <c r="U586" s="69"/>
      <c r="V586" s="69"/>
      <c r="Y586" s="115"/>
    </row>
    <row r="587" spans="14:25" x14ac:dyDescent="0.2">
      <c r="N587" s="69"/>
      <c r="O587" s="69"/>
      <c r="P587" s="69"/>
      <c r="Q587" s="69"/>
      <c r="R587" s="69"/>
      <c r="S587" s="69"/>
      <c r="T587" s="69"/>
      <c r="U587" s="69"/>
      <c r="V587" s="69"/>
      <c r="Y587" s="115"/>
    </row>
    <row r="588" spans="14:25" x14ac:dyDescent="0.2">
      <c r="N588" s="69"/>
      <c r="O588" s="69"/>
      <c r="P588" s="69"/>
      <c r="Q588" s="69"/>
      <c r="R588" s="69"/>
      <c r="S588" s="69"/>
      <c r="T588" s="69"/>
      <c r="U588" s="69"/>
      <c r="V588" s="69"/>
      <c r="Y588" s="115"/>
    </row>
    <row r="589" spans="14:25" x14ac:dyDescent="0.2">
      <c r="N589" s="69"/>
      <c r="O589" s="69"/>
      <c r="P589" s="69"/>
      <c r="Q589" s="69"/>
      <c r="R589" s="69"/>
      <c r="S589" s="69"/>
      <c r="T589" s="69"/>
      <c r="U589" s="69"/>
      <c r="V589" s="69"/>
      <c r="Y589" s="115"/>
    </row>
    <row r="590" spans="14:25" x14ac:dyDescent="0.2">
      <c r="N590" s="69"/>
      <c r="O590" s="69"/>
      <c r="P590" s="69"/>
      <c r="Q590" s="69"/>
      <c r="R590" s="69"/>
      <c r="S590" s="69"/>
      <c r="T590" s="69"/>
      <c r="U590" s="69"/>
      <c r="V590" s="69"/>
      <c r="Y590" s="115"/>
    </row>
    <row r="591" spans="14:25" x14ac:dyDescent="0.2">
      <c r="N591" s="69"/>
      <c r="O591" s="69"/>
      <c r="P591" s="69"/>
      <c r="Q591" s="69"/>
      <c r="R591" s="69"/>
      <c r="S591" s="69"/>
      <c r="T591" s="69"/>
      <c r="U591" s="69"/>
      <c r="V591" s="69"/>
      <c r="Y591" s="115"/>
    </row>
    <row r="592" spans="14:25" x14ac:dyDescent="0.2">
      <c r="N592" s="69"/>
      <c r="O592" s="69"/>
      <c r="P592" s="69"/>
      <c r="Q592" s="69"/>
      <c r="R592" s="69"/>
      <c r="S592" s="69"/>
      <c r="T592" s="69"/>
      <c r="U592" s="69"/>
      <c r="V592" s="69"/>
      <c r="Y592" s="115"/>
    </row>
    <row r="593" spans="14:25" x14ac:dyDescent="0.2">
      <c r="N593" s="69"/>
      <c r="O593" s="69"/>
      <c r="P593" s="69"/>
      <c r="Q593" s="69"/>
      <c r="R593" s="69"/>
      <c r="S593" s="69"/>
      <c r="T593" s="69"/>
      <c r="U593" s="69"/>
      <c r="V593" s="69"/>
      <c r="Y593" s="115"/>
    </row>
    <row r="594" spans="14:25" x14ac:dyDescent="0.2">
      <c r="N594" s="69"/>
      <c r="O594" s="69"/>
      <c r="P594" s="69"/>
      <c r="Q594" s="69"/>
      <c r="R594" s="69"/>
      <c r="S594" s="69"/>
      <c r="T594" s="69"/>
      <c r="U594" s="69"/>
      <c r="V594" s="69"/>
      <c r="Y594" s="115"/>
    </row>
    <row r="595" spans="14:25" x14ac:dyDescent="0.2">
      <c r="N595" s="69"/>
      <c r="O595" s="69"/>
      <c r="P595" s="69"/>
      <c r="Q595" s="69"/>
      <c r="R595" s="69"/>
      <c r="S595" s="69"/>
      <c r="T595" s="69"/>
      <c r="U595" s="69"/>
      <c r="V595" s="69"/>
      <c r="Y595" s="115"/>
    </row>
    <row r="596" spans="14:25" x14ac:dyDescent="0.2">
      <c r="N596" s="69"/>
      <c r="O596" s="69"/>
      <c r="P596" s="69"/>
      <c r="Q596" s="69"/>
      <c r="R596" s="69"/>
      <c r="S596" s="69"/>
      <c r="T596" s="69"/>
      <c r="U596" s="69"/>
      <c r="V596" s="69"/>
      <c r="Y596" s="115"/>
    </row>
    <row r="597" spans="14:25" x14ac:dyDescent="0.2">
      <c r="N597" s="69"/>
      <c r="O597" s="69"/>
      <c r="P597" s="69"/>
      <c r="Q597" s="69"/>
      <c r="R597" s="69"/>
      <c r="S597" s="69"/>
      <c r="T597" s="69"/>
      <c r="U597" s="69"/>
      <c r="V597" s="69"/>
      <c r="Y597" s="115"/>
    </row>
    <row r="598" spans="14:25" x14ac:dyDescent="0.2">
      <c r="N598" s="69"/>
      <c r="O598" s="69"/>
      <c r="P598" s="69"/>
      <c r="Q598" s="69"/>
      <c r="R598" s="69"/>
      <c r="S598" s="69"/>
      <c r="T598" s="69"/>
      <c r="U598" s="69"/>
      <c r="V598" s="69"/>
      <c r="Y598" s="115"/>
    </row>
    <row r="599" spans="14:25" x14ac:dyDescent="0.2">
      <c r="N599" s="69"/>
      <c r="O599" s="69"/>
      <c r="P599" s="69"/>
      <c r="Q599" s="69"/>
      <c r="R599" s="69"/>
      <c r="S599" s="69"/>
      <c r="T599" s="69"/>
      <c r="U599" s="69"/>
      <c r="V599" s="69"/>
      <c r="Y599" s="115"/>
    </row>
    <row r="600" spans="14:25" x14ac:dyDescent="0.2">
      <c r="N600" s="69"/>
      <c r="O600" s="69"/>
      <c r="P600" s="69"/>
      <c r="Q600" s="69"/>
      <c r="R600" s="69"/>
      <c r="S600" s="69"/>
      <c r="T600" s="69"/>
      <c r="U600" s="69"/>
      <c r="V600" s="69"/>
      <c r="Y600" s="115"/>
    </row>
    <row r="601" spans="14:25" x14ac:dyDescent="0.2">
      <c r="N601" s="69"/>
      <c r="O601" s="69"/>
      <c r="P601" s="69"/>
      <c r="Q601" s="69"/>
      <c r="R601" s="69"/>
      <c r="S601" s="69"/>
      <c r="T601" s="69"/>
      <c r="U601" s="69"/>
      <c r="V601" s="69"/>
      <c r="Y601" s="115"/>
    </row>
    <row r="602" spans="14:25" x14ac:dyDescent="0.2">
      <c r="N602" s="69"/>
      <c r="O602" s="69"/>
      <c r="P602" s="69"/>
      <c r="Q602" s="69"/>
      <c r="R602" s="69"/>
      <c r="S602" s="69"/>
      <c r="T602" s="69"/>
      <c r="U602" s="69"/>
      <c r="V602" s="69"/>
      <c r="Y602" s="115"/>
    </row>
    <row r="603" spans="14:25" x14ac:dyDescent="0.2">
      <c r="N603" s="69"/>
      <c r="O603" s="69"/>
      <c r="P603" s="69"/>
      <c r="Q603" s="69"/>
      <c r="R603" s="69"/>
      <c r="S603" s="69"/>
      <c r="T603" s="69"/>
      <c r="U603" s="69"/>
      <c r="V603" s="69"/>
      <c r="Y603" s="115"/>
    </row>
    <row r="604" spans="14:25" x14ac:dyDescent="0.2">
      <c r="N604" s="69"/>
      <c r="O604" s="69"/>
      <c r="P604" s="69"/>
      <c r="Q604" s="69"/>
      <c r="R604" s="69"/>
      <c r="S604" s="69"/>
      <c r="T604" s="69"/>
      <c r="U604" s="69"/>
      <c r="V604" s="69"/>
      <c r="Y604" s="115"/>
    </row>
    <row r="605" spans="14:25" x14ac:dyDescent="0.2">
      <c r="N605" s="69"/>
      <c r="O605" s="69"/>
      <c r="P605" s="69"/>
      <c r="Q605" s="69"/>
      <c r="R605" s="69"/>
      <c r="S605" s="69"/>
      <c r="T605" s="69"/>
      <c r="U605" s="69"/>
      <c r="V605" s="69"/>
      <c r="Y605" s="115"/>
    </row>
    <row r="606" spans="14:25" x14ac:dyDescent="0.2">
      <c r="N606" s="69"/>
      <c r="O606" s="69"/>
      <c r="P606" s="69"/>
      <c r="Q606" s="69"/>
      <c r="R606" s="69"/>
      <c r="S606" s="69"/>
      <c r="T606" s="69"/>
      <c r="U606" s="69"/>
      <c r="V606" s="69"/>
      <c r="Y606" s="115"/>
    </row>
    <row r="607" spans="14:25" x14ac:dyDescent="0.2">
      <c r="N607" s="69"/>
      <c r="O607" s="69"/>
      <c r="P607" s="69"/>
      <c r="Q607" s="69"/>
      <c r="R607" s="69"/>
      <c r="S607" s="69"/>
      <c r="T607" s="69"/>
      <c r="U607" s="69"/>
      <c r="V607" s="69"/>
      <c r="Y607" s="115"/>
    </row>
    <row r="608" spans="14:25" x14ac:dyDescent="0.2">
      <c r="N608" s="69"/>
      <c r="O608" s="69"/>
      <c r="P608" s="69"/>
      <c r="Q608" s="69"/>
      <c r="R608" s="69"/>
      <c r="S608" s="69"/>
      <c r="T608" s="69"/>
      <c r="U608" s="69"/>
      <c r="V608" s="69"/>
      <c r="Y608" s="115"/>
    </row>
    <row r="609" spans="14:25" x14ac:dyDescent="0.2">
      <c r="N609" s="69"/>
      <c r="O609" s="69"/>
      <c r="P609" s="69"/>
      <c r="Q609" s="69"/>
      <c r="R609" s="69"/>
      <c r="S609" s="69"/>
      <c r="T609" s="69"/>
      <c r="U609" s="69"/>
      <c r="V609" s="69"/>
      <c r="Y609" s="115"/>
    </row>
    <row r="610" spans="14:25" x14ac:dyDescent="0.2">
      <c r="N610" s="69"/>
      <c r="O610" s="69"/>
      <c r="P610" s="69"/>
      <c r="Q610" s="69"/>
      <c r="R610" s="69"/>
      <c r="S610" s="69"/>
      <c r="T610" s="69"/>
      <c r="U610" s="69"/>
      <c r="V610" s="69"/>
      <c r="Y610" s="115"/>
    </row>
    <row r="611" spans="14:25" x14ac:dyDescent="0.2">
      <c r="N611" s="69"/>
      <c r="O611" s="69"/>
      <c r="P611" s="69"/>
      <c r="Q611" s="69"/>
      <c r="R611" s="69"/>
      <c r="S611" s="69"/>
      <c r="T611" s="69"/>
      <c r="U611" s="69"/>
      <c r="V611" s="69"/>
      <c r="Y611" s="115"/>
    </row>
    <row r="612" spans="14:25" x14ac:dyDescent="0.2">
      <c r="N612" s="69"/>
      <c r="O612" s="69"/>
      <c r="P612" s="69"/>
      <c r="Q612" s="69"/>
      <c r="R612" s="69"/>
      <c r="S612" s="69"/>
      <c r="T612" s="69"/>
      <c r="U612" s="69"/>
      <c r="V612" s="69"/>
      <c r="Y612" s="115"/>
    </row>
    <row r="613" spans="14:25" x14ac:dyDescent="0.2">
      <c r="N613" s="69"/>
      <c r="O613" s="69"/>
      <c r="P613" s="69"/>
      <c r="Q613" s="69"/>
      <c r="R613" s="69"/>
      <c r="S613" s="69"/>
      <c r="T613" s="69"/>
      <c r="U613" s="69"/>
      <c r="V613" s="69"/>
      <c r="Y613" s="115"/>
    </row>
    <row r="614" spans="14:25" x14ac:dyDescent="0.2">
      <c r="N614" s="69"/>
      <c r="O614" s="69"/>
      <c r="P614" s="69"/>
      <c r="Q614" s="69"/>
      <c r="R614" s="69"/>
      <c r="S614" s="69"/>
      <c r="T614" s="69"/>
      <c r="U614" s="69"/>
      <c r="V614" s="69"/>
      <c r="Y614" s="115"/>
    </row>
    <row r="615" spans="14:25" x14ac:dyDescent="0.2">
      <c r="N615" s="69"/>
      <c r="O615" s="69"/>
      <c r="P615" s="69"/>
      <c r="Q615" s="69"/>
      <c r="R615" s="69"/>
      <c r="S615" s="69"/>
      <c r="T615" s="69"/>
      <c r="U615" s="69"/>
      <c r="V615" s="69"/>
      <c r="Y615" s="115"/>
    </row>
    <row r="616" spans="14:25" x14ac:dyDescent="0.2">
      <c r="N616" s="69"/>
      <c r="O616" s="69"/>
      <c r="P616" s="69"/>
      <c r="Q616" s="69"/>
      <c r="R616" s="69"/>
      <c r="S616" s="69"/>
      <c r="T616" s="69"/>
      <c r="U616" s="69"/>
      <c r="V616" s="69"/>
      <c r="Y616" s="115"/>
    </row>
    <row r="617" spans="14:25" x14ac:dyDescent="0.2">
      <c r="N617" s="69"/>
      <c r="O617" s="69"/>
      <c r="P617" s="69"/>
      <c r="Q617" s="69"/>
      <c r="R617" s="69"/>
      <c r="S617" s="69"/>
      <c r="T617" s="69"/>
      <c r="U617" s="69"/>
      <c r="V617" s="69"/>
      <c r="Y617" s="115"/>
    </row>
    <row r="618" spans="14:25" x14ac:dyDescent="0.2">
      <c r="N618" s="69"/>
      <c r="O618" s="69"/>
      <c r="P618" s="69"/>
      <c r="Q618" s="69"/>
      <c r="R618" s="69"/>
      <c r="S618" s="69"/>
      <c r="T618" s="69"/>
      <c r="U618" s="69"/>
      <c r="V618" s="69"/>
      <c r="Y618" s="115"/>
    </row>
    <row r="619" spans="14:25" x14ac:dyDescent="0.2">
      <c r="N619" s="69"/>
      <c r="O619" s="69"/>
      <c r="P619" s="69"/>
      <c r="Q619" s="69"/>
      <c r="R619" s="69"/>
      <c r="S619" s="69"/>
      <c r="T619" s="69"/>
      <c r="U619" s="69"/>
      <c r="V619" s="69"/>
      <c r="Y619" s="115"/>
    </row>
    <row r="620" spans="14:25" x14ac:dyDescent="0.2">
      <c r="N620" s="69"/>
      <c r="O620" s="69"/>
      <c r="P620" s="69"/>
      <c r="Q620" s="69"/>
      <c r="R620" s="69"/>
      <c r="S620" s="69"/>
      <c r="T620" s="69"/>
      <c r="U620" s="69"/>
      <c r="V620" s="69"/>
      <c r="Y620" s="115"/>
    </row>
    <row r="621" spans="14:25" x14ac:dyDescent="0.2">
      <c r="N621" s="69"/>
      <c r="O621" s="69"/>
      <c r="P621" s="69"/>
      <c r="Q621" s="69"/>
      <c r="R621" s="69"/>
      <c r="S621" s="69"/>
      <c r="T621" s="69"/>
      <c r="U621" s="69"/>
      <c r="V621" s="69"/>
      <c r="Y621" s="115"/>
    </row>
    <row r="622" spans="14:25" x14ac:dyDescent="0.2">
      <c r="N622" s="69"/>
      <c r="O622" s="69"/>
      <c r="P622" s="69"/>
      <c r="Q622" s="69"/>
      <c r="R622" s="69"/>
      <c r="S622" s="69"/>
      <c r="T622" s="69"/>
      <c r="U622" s="69"/>
      <c r="V622" s="69"/>
      <c r="Y622" s="115"/>
    </row>
    <row r="623" spans="14:25" x14ac:dyDescent="0.2">
      <c r="N623" s="69"/>
      <c r="O623" s="69"/>
      <c r="P623" s="69"/>
      <c r="Q623" s="69"/>
      <c r="R623" s="69"/>
      <c r="S623" s="69"/>
      <c r="T623" s="69"/>
      <c r="U623" s="69"/>
      <c r="V623" s="69"/>
      <c r="Y623" s="115"/>
    </row>
    <row r="624" spans="14:25" x14ac:dyDescent="0.2">
      <c r="N624" s="69"/>
      <c r="O624" s="69"/>
      <c r="P624" s="69"/>
      <c r="Q624" s="69"/>
      <c r="R624" s="69"/>
      <c r="S624" s="69"/>
      <c r="T624" s="69"/>
      <c r="U624" s="69"/>
      <c r="V624" s="69"/>
      <c r="Y624" s="115"/>
    </row>
    <row r="625" spans="14:25" x14ac:dyDescent="0.2">
      <c r="N625" s="69"/>
      <c r="O625" s="69"/>
      <c r="P625" s="69"/>
      <c r="Q625" s="69"/>
      <c r="R625" s="69"/>
      <c r="S625" s="69"/>
      <c r="T625" s="69"/>
      <c r="U625" s="69"/>
      <c r="V625" s="69"/>
      <c r="Y625" s="115"/>
    </row>
    <row r="626" spans="14:25" x14ac:dyDescent="0.2">
      <c r="N626" s="69"/>
      <c r="O626" s="69"/>
      <c r="P626" s="69"/>
      <c r="Q626" s="69"/>
      <c r="R626" s="69"/>
      <c r="S626" s="69"/>
      <c r="T626" s="69"/>
      <c r="U626" s="69"/>
      <c r="V626" s="69"/>
      <c r="Y626" s="115"/>
    </row>
    <row r="627" spans="14:25" x14ac:dyDescent="0.2">
      <c r="N627" s="69"/>
      <c r="O627" s="69"/>
      <c r="P627" s="69"/>
      <c r="Q627" s="69"/>
      <c r="R627" s="69"/>
      <c r="S627" s="69"/>
      <c r="T627" s="69"/>
      <c r="U627" s="69"/>
      <c r="V627" s="69"/>
      <c r="Y627" s="115"/>
    </row>
    <row r="628" spans="14:25" x14ac:dyDescent="0.2">
      <c r="N628" s="69"/>
      <c r="O628" s="69"/>
      <c r="P628" s="69"/>
      <c r="Q628" s="69"/>
      <c r="R628" s="69"/>
      <c r="S628" s="69"/>
      <c r="T628" s="69"/>
      <c r="U628" s="69"/>
      <c r="V628" s="69"/>
      <c r="Y628" s="115"/>
    </row>
    <row r="629" spans="14:25" x14ac:dyDescent="0.2">
      <c r="N629" s="69"/>
      <c r="O629" s="69"/>
      <c r="P629" s="69"/>
      <c r="Q629" s="69"/>
      <c r="R629" s="69"/>
      <c r="S629" s="69"/>
      <c r="T629" s="69"/>
      <c r="U629" s="69"/>
      <c r="V629" s="69"/>
      <c r="Y629" s="115"/>
    </row>
    <row r="630" spans="14:25" x14ac:dyDescent="0.2">
      <c r="N630" s="69"/>
      <c r="O630" s="69"/>
      <c r="P630" s="69"/>
      <c r="Q630" s="69"/>
      <c r="R630" s="69"/>
      <c r="S630" s="69"/>
      <c r="T630" s="69"/>
      <c r="U630" s="69"/>
      <c r="V630" s="69"/>
      <c r="Y630" s="115"/>
    </row>
    <row r="631" spans="14:25" x14ac:dyDescent="0.2">
      <c r="N631" s="69"/>
      <c r="O631" s="69"/>
      <c r="P631" s="69"/>
      <c r="Q631" s="69"/>
      <c r="R631" s="69"/>
      <c r="S631" s="69"/>
      <c r="T631" s="69"/>
      <c r="U631" s="69"/>
      <c r="V631" s="69"/>
      <c r="Y631" s="115"/>
    </row>
    <row r="632" spans="14:25" x14ac:dyDescent="0.2">
      <c r="N632" s="69"/>
      <c r="O632" s="69"/>
      <c r="P632" s="69"/>
      <c r="Q632" s="69"/>
      <c r="R632" s="69"/>
      <c r="S632" s="69"/>
      <c r="T632" s="69"/>
      <c r="U632" s="69"/>
      <c r="V632" s="69"/>
      <c r="Y632" s="115"/>
    </row>
    <row r="633" spans="14:25" x14ac:dyDescent="0.2">
      <c r="N633" s="69"/>
      <c r="O633" s="69"/>
      <c r="P633" s="69"/>
      <c r="Q633" s="69"/>
      <c r="R633" s="69"/>
      <c r="S633" s="69"/>
      <c r="T633" s="69"/>
      <c r="U633" s="69"/>
      <c r="V633" s="69"/>
      <c r="Y633" s="115"/>
    </row>
    <row r="634" spans="14:25" x14ac:dyDescent="0.2">
      <c r="N634" s="69"/>
      <c r="O634" s="69"/>
      <c r="P634" s="69"/>
      <c r="Q634" s="69"/>
      <c r="R634" s="69"/>
      <c r="S634" s="69"/>
      <c r="T634" s="69"/>
      <c r="U634" s="69"/>
      <c r="V634" s="69"/>
      <c r="Y634" s="115"/>
    </row>
    <row r="635" spans="14:25" x14ac:dyDescent="0.2">
      <c r="N635" s="69"/>
      <c r="O635" s="69"/>
      <c r="P635" s="69"/>
      <c r="Q635" s="69"/>
      <c r="R635" s="69"/>
      <c r="S635" s="69"/>
      <c r="T635" s="69"/>
      <c r="U635" s="69"/>
      <c r="V635" s="69"/>
      <c r="Y635" s="115"/>
    </row>
    <row r="636" spans="14:25" x14ac:dyDescent="0.2">
      <c r="N636" s="69"/>
      <c r="O636" s="69"/>
      <c r="P636" s="69"/>
      <c r="Q636" s="69"/>
      <c r="R636" s="69"/>
      <c r="S636" s="69"/>
      <c r="T636" s="69"/>
      <c r="U636" s="69"/>
      <c r="V636" s="69"/>
      <c r="Y636" s="115"/>
    </row>
    <row r="637" spans="14:25" x14ac:dyDescent="0.2">
      <c r="N637" s="69"/>
      <c r="O637" s="69"/>
      <c r="P637" s="69"/>
      <c r="Q637" s="69"/>
      <c r="R637" s="69"/>
      <c r="S637" s="69"/>
      <c r="T637" s="69"/>
      <c r="U637" s="69"/>
      <c r="V637" s="69"/>
      <c r="Y637" s="115"/>
    </row>
    <row r="638" spans="14:25" x14ac:dyDescent="0.2">
      <c r="N638" s="69"/>
      <c r="O638" s="69"/>
      <c r="P638" s="69"/>
      <c r="Q638" s="69"/>
      <c r="R638" s="69"/>
      <c r="S638" s="69"/>
      <c r="T638" s="69"/>
      <c r="U638" s="69"/>
      <c r="V638" s="69"/>
      <c r="Y638" s="115"/>
    </row>
    <row r="639" spans="14:25" x14ac:dyDescent="0.2">
      <c r="N639" s="69"/>
      <c r="O639" s="69"/>
      <c r="P639" s="69"/>
      <c r="Q639" s="69"/>
      <c r="R639" s="69"/>
      <c r="S639" s="69"/>
      <c r="T639" s="69"/>
      <c r="U639" s="69"/>
      <c r="V639" s="69"/>
      <c r="Y639" s="115"/>
    </row>
    <row r="640" spans="14:25" x14ac:dyDescent="0.2">
      <c r="N640" s="69"/>
      <c r="O640" s="69"/>
      <c r="P640" s="69"/>
      <c r="Q640" s="69"/>
      <c r="R640" s="69"/>
      <c r="S640" s="69"/>
      <c r="T640" s="69"/>
      <c r="U640" s="69"/>
      <c r="V640" s="69"/>
      <c r="Y640" s="115"/>
    </row>
    <row r="641" spans="14:25" x14ac:dyDescent="0.2">
      <c r="N641" s="69"/>
      <c r="O641" s="69"/>
      <c r="P641" s="69"/>
      <c r="Q641" s="69"/>
      <c r="R641" s="69"/>
      <c r="S641" s="69"/>
      <c r="T641" s="69"/>
      <c r="U641" s="69"/>
      <c r="V641" s="69"/>
      <c r="Y641" s="115"/>
    </row>
    <row r="642" spans="14:25" x14ac:dyDescent="0.2">
      <c r="N642" s="69"/>
      <c r="O642" s="69"/>
      <c r="P642" s="69"/>
      <c r="Q642" s="69"/>
      <c r="R642" s="69"/>
      <c r="S642" s="69"/>
      <c r="T642" s="69"/>
      <c r="U642" s="69"/>
      <c r="V642" s="69"/>
      <c r="Y642" s="115"/>
    </row>
    <row r="643" spans="14:25" x14ac:dyDescent="0.2">
      <c r="N643" s="69"/>
      <c r="O643" s="69"/>
      <c r="P643" s="69"/>
      <c r="Q643" s="69"/>
      <c r="R643" s="69"/>
      <c r="S643" s="69"/>
      <c r="T643" s="69"/>
      <c r="U643" s="69"/>
      <c r="V643" s="69"/>
      <c r="Y643" s="115"/>
    </row>
    <row r="644" spans="14:25" x14ac:dyDescent="0.2">
      <c r="N644" s="69"/>
      <c r="O644" s="69"/>
      <c r="P644" s="69"/>
      <c r="Q644" s="69"/>
      <c r="R644" s="69"/>
      <c r="S644" s="69"/>
      <c r="T644" s="69"/>
      <c r="U644" s="69"/>
      <c r="V644" s="69"/>
      <c r="Y644" s="115"/>
    </row>
    <row r="645" spans="14:25" x14ac:dyDescent="0.2">
      <c r="N645" s="69"/>
      <c r="O645" s="69"/>
      <c r="P645" s="69"/>
      <c r="Q645" s="69"/>
      <c r="R645" s="69"/>
      <c r="S645" s="69"/>
      <c r="T645" s="69"/>
      <c r="U645" s="69"/>
      <c r="V645" s="69"/>
      <c r="Y645" s="115"/>
    </row>
    <row r="646" spans="14:25" x14ac:dyDescent="0.2">
      <c r="N646" s="69"/>
      <c r="O646" s="69"/>
      <c r="P646" s="69"/>
      <c r="Q646" s="69"/>
      <c r="R646" s="69"/>
      <c r="S646" s="69"/>
      <c r="T646" s="69"/>
      <c r="U646" s="69"/>
      <c r="V646" s="69"/>
      <c r="Y646" s="115"/>
    </row>
    <row r="647" spans="14:25" x14ac:dyDescent="0.2">
      <c r="N647" s="69"/>
      <c r="O647" s="69"/>
      <c r="P647" s="69"/>
      <c r="Q647" s="69"/>
      <c r="R647" s="69"/>
      <c r="S647" s="69"/>
      <c r="T647" s="69"/>
      <c r="U647" s="69"/>
      <c r="V647" s="69"/>
      <c r="Y647" s="115"/>
    </row>
    <row r="648" spans="14:25" x14ac:dyDescent="0.2">
      <c r="N648" s="69"/>
      <c r="O648" s="69"/>
      <c r="P648" s="69"/>
      <c r="Q648" s="69"/>
      <c r="R648" s="69"/>
      <c r="S648" s="69"/>
      <c r="T648" s="69"/>
      <c r="U648" s="69"/>
      <c r="V648" s="69"/>
      <c r="Y648" s="115"/>
    </row>
    <row r="649" spans="14:25" x14ac:dyDescent="0.2">
      <c r="N649" s="69"/>
      <c r="O649" s="69"/>
      <c r="P649" s="69"/>
      <c r="Q649" s="69"/>
      <c r="R649" s="69"/>
      <c r="S649" s="69"/>
      <c r="T649" s="69"/>
      <c r="U649" s="69"/>
      <c r="V649" s="69"/>
      <c r="Y649" s="115"/>
    </row>
    <row r="650" spans="14:25" x14ac:dyDescent="0.2">
      <c r="N650" s="69"/>
      <c r="O650" s="69"/>
      <c r="P650" s="69"/>
      <c r="Q650" s="69"/>
      <c r="R650" s="69"/>
      <c r="S650" s="69"/>
      <c r="T650" s="69"/>
      <c r="U650" s="69"/>
      <c r="V650" s="69"/>
      <c r="Y650" s="115"/>
    </row>
    <row r="651" spans="14:25" x14ac:dyDescent="0.2">
      <c r="N651" s="69"/>
      <c r="O651" s="69"/>
      <c r="P651" s="69"/>
      <c r="Q651" s="69"/>
      <c r="R651" s="69"/>
      <c r="S651" s="69"/>
      <c r="T651" s="69"/>
      <c r="U651" s="69"/>
      <c r="V651" s="69"/>
      <c r="Y651" s="115"/>
    </row>
    <row r="652" spans="14:25" x14ac:dyDescent="0.2">
      <c r="N652" s="69"/>
      <c r="O652" s="69"/>
      <c r="P652" s="69"/>
      <c r="Q652" s="69"/>
      <c r="R652" s="69"/>
      <c r="S652" s="69"/>
      <c r="T652" s="69"/>
      <c r="U652" s="69"/>
      <c r="V652" s="69"/>
      <c r="Y652" s="115"/>
    </row>
    <row r="653" spans="14:25" x14ac:dyDescent="0.2">
      <c r="N653" s="69"/>
      <c r="O653" s="69"/>
      <c r="P653" s="69"/>
      <c r="Q653" s="69"/>
      <c r="R653" s="69"/>
      <c r="S653" s="69"/>
      <c r="T653" s="69"/>
      <c r="U653" s="69"/>
      <c r="V653" s="69"/>
      <c r="Y653" s="115"/>
    </row>
    <row r="654" spans="14:25" x14ac:dyDescent="0.2">
      <c r="N654" s="69"/>
      <c r="O654" s="69"/>
      <c r="P654" s="69"/>
      <c r="Q654" s="69"/>
      <c r="R654" s="69"/>
      <c r="S654" s="69"/>
      <c r="T654" s="69"/>
      <c r="U654" s="69"/>
      <c r="V654" s="69"/>
      <c r="Y654" s="115"/>
    </row>
    <row r="655" spans="14:25" x14ac:dyDescent="0.2">
      <c r="N655" s="69"/>
      <c r="O655" s="69"/>
      <c r="P655" s="69"/>
      <c r="Q655" s="69"/>
      <c r="R655" s="69"/>
      <c r="S655" s="69"/>
      <c r="T655" s="69"/>
      <c r="U655" s="69"/>
      <c r="V655" s="69"/>
      <c r="Y655" s="115"/>
    </row>
    <row r="656" spans="14:25" x14ac:dyDescent="0.2">
      <c r="N656" s="69"/>
      <c r="O656" s="69"/>
      <c r="P656" s="69"/>
      <c r="Q656" s="69"/>
      <c r="R656" s="69"/>
      <c r="S656" s="69"/>
      <c r="T656" s="69"/>
      <c r="U656" s="69"/>
      <c r="V656" s="69"/>
      <c r="Y656" s="115"/>
    </row>
  </sheetData>
  <autoFilter ref="B3:BM3" xr:uid="{00000000-0009-0000-0000-000004000000}"/>
  <mergeCells count="22">
    <mergeCell ref="A2:A3"/>
    <mergeCell ref="B2:B3"/>
    <mergeCell ref="D2:D3"/>
    <mergeCell ref="W2:W3"/>
    <mergeCell ref="X2:X3"/>
    <mergeCell ref="C2:C3"/>
    <mergeCell ref="F2:F3"/>
    <mergeCell ref="E2:E3"/>
    <mergeCell ref="AI1:AM1"/>
    <mergeCell ref="G2:H2"/>
    <mergeCell ref="I2:I3"/>
    <mergeCell ref="J2:J3"/>
    <mergeCell ref="L2:L3"/>
    <mergeCell ref="K2:K3"/>
    <mergeCell ref="M2:M3"/>
    <mergeCell ref="N2:V2"/>
    <mergeCell ref="AC2:AC3"/>
    <mergeCell ref="AD2:AD3"/>
    <mergeCell ref="AA2:AA3"/>
    <mergeCell ref="Y2:Y3"/>
    <mergeCell ref="Z2:Z3"/>
    <mergeCell ref="AB2:AB3"/>
  </mergeCells>
  <conditionalFormatting sqref="O4">
    <cfRule type="expression" dxfId="452" priority="3" stopIfTrue="1">
      <formula>O4&lt;$AU4</formula>
    </cfRule>
    <cfRule type="expression" dxfId="451" priority="4" stopIfTrue="1">
      <formula>O4&gt;$AU4</formula>
    </cfRule>
  </conditionalFormatting>
  <conditionalFormatting sqref="O5:O631">
    <cfRule type="expression" dxfId="450" priority="1" stopIfTrue="1">
      <formula>O5&lt;$AU5</formula>
    </cfRule>
    <cfRule type="expression" dxfId="449" priority="2" stopIfTrue="1">
      <formula>O5&gt;$AU5</formula>
    </cfRule>
  </conditionalFormatting>
  <hyperlinks>
    <hyperlink ref="W1" location="index!A1" display="العودة للفهرس" xr:uid="{00000000-0004-0000-0400-000000000000}"/>
    <hyperlink ref="AE1" location="index!A1" display="العودة للفهرس" xr:uid="{00000000-0004-0000-0400-000001000000}"/>
  </hyperlinks>
  <pageMargins left="0.7" right="0.7" top="0.75" bottom="0.75" header="0.3" footer="0.3"/>
  <pageSetup scale="25"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5"/>
  <dimension ref="A1:W567"/>
  <sheetViews>
    <sheetView rightToLeft="1" view="pageBreakPreview" zoomScale="60" zoomScaleNormal="60" workbookViewId="0">
      <pane xSplit="8" ySplit="3" topLeftCell="I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8" x14ac:dyDescent="0.2"/>
  <cols>
    <col min="1" max="1" width="15.625" style="199" customWidth="1"/>
    <col min="2" max="3" width="9.125" style="194" customWidth="1"/>
    <col min="4" max="5" width="15.625" style="199" customWidth="1"/>
    <col min="6" max="6" width="32" style="194" customWidth="1"/>
    <col min="7" max="7" width="24.875" style="200" hidden="1" customWidth="1"/>
    <col min="8" max="8" width="14.125" style="194" customWidth="1"/>
    <col min="9" max="9" width="10.375" style="201" customWidth="1"/>
    <col min="10" max="10" width="11.25" style="202" customWidth="1"/>
    <col min="11" max="11" width="13" style="155" customWidth="1"/>
    <col min="12" max="13" width="11.75" style="204" customWidth="1"/>
    <col min="14" max="14" width="15.375" style="212" customWidth="1"/>
    <col min="15" max="23" width="9.125" style="194" customWidth="1"/>
    <col min="24" max="16384" width="9.125" style="194"/>
  </cols>
  <sheetData>
    <row r="1" spans="1:23" s="186" customFormat="1" ht="41.25" customHeight="1" thickBot="1" x14ac:dyDescent="0.25">
      <c r="A1" s="182"/>
      <c r="B1" s="104"/>
      <c r="C1" s="182"/>
      <c r="D1" s="182"/>
      <c r="E1" s="182"/>
      <c r="F1" s="183" t="s">
        <v>521</v>
      </c>
      <c r="H1" s="184" t="s">
        <v>522</v>
      </c>
      <c r="I1" s="184"/>
      <c r="J1" s="185"/>
      <c r="K1" s="184"/>
      <c r="L1" s="185"/>
      <c r="M1" s="185"/>
      <c r="N1" s="185"/>
      <c r="O1" s="55" t="s">
        <v>93</v>
      </c>
    </row>
    <row r="2" spans="1:23" s="186" customFormat="1" ht="52.5" customHeight="1" x14ac:dyDescent="0.2">
      <c r="A2" s="556" t="s">
        <v>523</v>
      </c>
      <c r="B2" s="518" t="s">
        <v>97</v>
      </c>
      <c r="C2" s="518" t="s">
        <v>98</v>
      </c>
      <c r="D2" s="556" t="s">
        <v>100</v>
      </c>
      <c r="E2" s="556" t="s">
        <v>99</v>
      </c>
      <c r="F2" s="558" t="s">
        <v>524</v>
      </c>
      <c r="G2" s="496" t="s">
        <v>103</v>
      </c>
      <c r="H2" s="496" t="s">
        <v>101</v>
      </c>
      <c r="I2" s="520" t="s">
        <v>509</v>
      </c>
      <c r="J2" s="521" t="s">
        <v>509</v>
      </c>
      <c r="K2" s="498"/>
      <c r="L2" s="513" t="s">
        <v>525</v>
      </c>
      <c r="M2" s="513" t="s">
        <v>526</v>
      </c>
      <c r="N2" s="559" t="s">
        <v>148</v>
      </c>
    </row>
    <row r="3" spans="1:23" s="186" customFormat="1" ht="52.5" customHeight="1" x14ac:dyDescent="0.2">
      <c r="A3" s="557"/>
      <c r="B3" s="481"/>
      <c r="C3" s="481"/>
      <c r="D3" s="557"/>
      <c r="E3" s="557"/>
      <c r="F3" s="557"/>
      <c r="G3" s="481"/>
      <c r="H3" s="481"/>
      <c r="I3" s="481"/>
      <c r="J3" s="205" t="s">
        <v>150</v>
      </c>
      <c r="K3" s="206" t="s">
        <v>151</v>
      </c>
      <c r="L3" s="481"/>
      <c r="M3" s="481"/>
      <c r="N3" s="481"/>
    </row>
    <row r="4" spans="1:23" s="195" customFormat="1" ht="20.25" customHeight="1" x14ac:dyDescent="0.2">
      <c r="A4" s="229">
        <v>2023</v>
      </c>
      <c r="B4" s="228">
        <v>1</v>
      </c>
      <c r="C4" s="193">
        <v>1</v>
      </c>
      <c r="D4" s="229">
        <v>1250</v>
      </c>
      <c r="E4" s="229">
        <v>664</v>
      </c>
      <c r="F4" s="207" t="s">
        <v>177</v>
      </c>
      <c r="G4" t="s">
        <v>178</v>
      </c>
      <c r="H4">
        <v>70</v>
      </c>
      <c r="I4" s="208">
        <v>66.5</v>
      </c>
      <c r="J4" s="209">
        <v>73.5</v>
      </c>
      <c r="K4" s="210"/>
      <c r="L4" s="196"/>
      <c r="M4" s="196"/>
      <c r="N4" s="230">
        <f t="shared" ref="N4:N35" si="0">IFERROR((L4-I4)/I4,"")</f>
        <v>-1</v>
      </c>
      <c r="O4" s="186"/>
      <c r="P4" s="186"/>
      <c r="Q4" s="186"/>
      <c r="R4" s="186"/>
      <c r="S4" s="186"/>
      <c r="T4" s="186"/>
      <c r="U4" s="186"/>
      <c r="V4" s="186"/>
      <c r="W4" s="186"/>
    </row>
    <row r="5" spans="1:23" s="195" customFormat="1" ht="20.25" customHeight="1" x14ac:dyDescent="0.2">
      <c r="A5" s="229">
        <v>2023</v>
      </c>
      <c r="B5" s="228">
        <v>1</v>
      </c>
      <c r="C5" s="193">
        <v>1</v>
      </c>
      <c r="D5" s="229">
        <v>1253</v>
      </c>
      <c r="E5" s="229">
        <v>666</v>
      </c>
      <c r="F5" s="207" t="s">
        <v>180</v>
      </c>
      <c r="G5" t="s">
        <v>181</v>
      </c>
      <c r="H5">
        <v>100</v>
      </c>
      <c r="I5" s="208">
        <v>95</v>
      </c>
      <c r="J5" s="209">
        <v>105</v>
      </c>
      <c r="K5" s="210"/>
      <c r="L5" s="196"/>
      <c r="M5" s="196"/>
      <c r="N5" s="230">
        <f t="shared" si="0"/>
        <v>-1</v>
      </c>
      <c r="O5" s="186"/>
      <c r="P5" s="186"/>
      <c r="Q5" s="186"/>
      <c r="R5" s="186"/>
      <c r="S5" s="186"/>
      <c r="T5" s="186"/>
      <c r="U5" s="186"/>
      <c r="V5" s="186"/>
      <c r="W5" s="186"/>
    </row>
    <row r="6" spans="1:23" s="195" customFormat="1" ht="20.25" customHeight="1" x14ac:dyDescent="0.2">
      <c r="A6" s="229">
        <v>2023</v>
      </c>
      <c r="B6" s="228">
        <v>1</v>
      </c>
      <c r="C6" s="193">
        <v>1</v>
      </c>
      <c r="D6" s="229">
        <v>1255</v>
      </c>
      <c r="E6" s="229">
        <v>668</v>
      </c>
      <c r="F6" s="207" t="s">
        <v>182</v>
      </c>
      <c r="G6" t="s">
        <v>183</v>
      </c>
      <c r="H6">
        <v>162</v>
      </c>
      <c r="I6" s="208">
        <v>153.9</v>
      </c>
      <c r="J6" s="209">
        <v>170.1</v>
      </c>
      <c r="K6" s="210"/>
      <c r="L6" s="196"/>
      <c r="M6" s="196"/>
      <c r="N6" s="230">
        <f t="shared" si="0"/>
        <v>-1</v>
      </c>
      <c r="O6" s="186"/>
      <c r="P6" s="186"/>
      <c r="Q6" s="186"/>
      <c r="R6" s="186"/>
      <c r="S6" s="186"/>
      <c r="T6" s="186"/>
      <c r="U6" s="186"/>
      <c r="V6" s="186"/>
      <c r="W6" s="186"/>
    </row>
    <row r="7" spans="1:23" s="195" customFormat="1" ht="20.25" customHeight="1" x14ac:dyDescent="0.2">
      <c r="A7" s="229">
        <v>2023</v>
      </c>
      <c r="B7" s="228">
        <v>1</v>
      </c>
      <c r="C7" s="193">
        <v>1</v>
      </c>
      <c r="D7" s="229">
        <v>1256</v>
      </c>
      <c r="E7" s="229">
        <v>669</v>
      </c>
      <c r="F7" s="207" t="s">
        <v>184</v>
      </c>
      <c r="H7">
        <v>256</v>
      </c>
      <c r="I7" s="208">
        <v>243.2</v>
      </c>
      <c r="J7" s="209">
        <v>268.8</v>
      </c>
      <c r="K7" s="210"/>
      <c r="L7" s="196"/>
      <c r="M7" s="196"/>
      <c r="N7" s="230">
        <f t="shared" si="0"/>
        <v>-1</v>
      </c>
      <c r="O7" s="186"/>
      <c r="P7" s="186"/>
      <c r="Q7" s="186"/>
      <c r="R7" s="186"/>
      <c r="S7" s="186"/>
      <c r="T7" s="186"/>
      <c r="U7" s="186"/>
      <c r="V7" s="186"/>
      <c r="W7" s="186"/>
    </row>
    <row r="8" spans="1:23" s="195" customFormat="1" ht="20.25" customHeight="1" x14ac:dyDescent="0.2">
      <c r="A8" s="229">
        <v>2023</v>
      </c>
      <c r="B8" s="228">
        <v>1</v>
      </c>
      <c r="C8" s="193">
        <v>1</v>
      </c>
      <c r="D8" s="229">
        <v>1262</v>
      </c>
      <c r="E8" s="229">
        <v>673</v>
      </c>
      <c r="F8" s="207" t="s">
        <v>185</v>
      </c>
      <c r="G8" t="s">
        <v>186</v>
      </c>
      <c r="I8" s="208"/>
      <c r="J8" s="209"/>
      <c r="K8" s="210"/>
      <c r="L8" s="196"/>
      <c r="M8" s="196"/>
      <c r="N8" s="230" t="str">
        <f t="shared" si="0"/>
        <v/>
      </c>
      <c r="O8" s="186"/>
      <c r="P8" s="186"/>
      <c r="Q8" s="186"/>
      <c r="R8" s="186"/>
      <c r="S8" s="186"/>
      <c r="T8" s="186"/>
      <c r="U8" s="186"/>
      <c r="V8" s="186"/>
      <c r="W8" s="186"/>
    </row>
    <row r="9" spans="1:23" s="195" customFormat="1" ht="20.25" customHeight="1" x14ac:dyDescent="0.2">
      <c r="A9" s="229">
        <v>2023</v>
      </c>
      <c r="B9" s="228">
        <v>1</v>
      </c>
      <c r="C9" s="193">
        <v>1</v>
      </c>
      <c r="D9" s="229">
        <v>1264</v>
      </c>
      <c r="E9" s="229">
        <v>675</v>
      </c>
      <c r="F9" s="207" t="s">
        <v>187</v>
      </c>
      <c r="G9" t="s">
        <v>188</v>
      </c>
      <c r="H9">
        <v>90</v>
      </c>
      <c r="I9" s="208">
        <v>85.5</v>
      </c>
      <c r="J9" s="209">
        <v>94.5</v>
      </c>
      <c r="K9" s="210"/>
      <c r="L9" s="196"/>
      <c r="M9" s="196"/>
      <c r="N9" s="230">
        <f t="shared" si="0"/>
        <v>-1</v>
      </c>
      <c r="O9" s="186"/>
      <c r="P9" s="186"/>
      <c r="Q9" s="186"/>
      <c r="R9" s="186"/>
      <c r="S9" s="186"/>
      <c r="T9" s="186"/>
      <c r="U9" s="186"/>
      <c r="V9" s="186"/>
      <c r="W9" s="186"/>
    </row>
    <row r="10" spans="1:23" s="195" customFormat="1" ht="20.25" customHeight="1" x14ac:dyDescent="0.2">
      <c r="A10" s="229">
        <v>2023</v>
      </c>
      <c r="B10" s="228">
        <v>1</v>
      </c>
      <c r="C10" s="193">
        <v>1</v>
      </c>
      <c r="D10" s="229">
        <v>1273</v>
      </c>
      <c r="E10" s="229">
        <v>681</v>
      </c>
      <c r="F10" s="207" t="s">
        <v>189</v>
      </c>
      <c r="G10" t="s">
        <v>190</v>
      </c>
      <c r="H10">
        <v>216</v>
      </c>
      <c r="I10" s="208">
        <v>205.2</v>
      </c>
      <c r="J10" s="209">
        <v>226.8</v>
      </c>
      <c r="K10" s="210"/>
      <c r="L10" s="196"/>
      <c r="M10" s="196"/>
      <c r="N10" s="230">
        <f t="shared" si="0"/>
        <v>-1</v>
      </c>
      <c r="O10" s="186"/>
      <c r="P10" s="186"/>
      <c r="Q10" s="186"/>
      <c r="R10" s="186"/>
      <c r="S10" s="186"/>
      <c r="T10" s="186"/>
      <c r="U10" s="186"/>
      <c r="V10" s="186"/>
      <c r="W10" s="186"/>
    </row>
    <row r="11" spans="1:23" s="195" customFormat="1" ht="20.25" customHeight="1" x14ac:dyDescent="0.2">
      <c r="A11" s="229">
        <v>2023</v>
      </c>
      <c r="B11" s="228">
        <v>1</v>
      </c>
      <c r="C11" s="193">
        <v>1</v>
      </c>
      <c r="D11" s="229">
        <v>449</v>
      </c>
      <c r="E11" s="229">
        <v>382</v>
      </c>
      <c r="F11" s="207" t="s">
        <v>191</v>
      </c>
      <c r="G11" t="s">
        <v>192</v>
      </c>
      <c r="H11">
        <v>46</v>
      </c>
      <c r="I11" s="208">
        <v>40.985999999999997</v>
      </c>
      <c r="J11" s="209">
        <v>50.048000000000002</v>
      </c>
      <c r="K11" s="210"/>
      <c r="L11" s="196"/>
      <c r="M11" s="196"/>
      <c r="N11" s="230">
        <f t="shared" si="0"/>
        <v>-1</v>
      </c>
      <c r="O11" s="186"/>
      <c r="P11" s="186"/>
      <c r="Q11" s="186"/>
      <c r="R11" s="186"/>
      <c r="S11" s="186"/>
      <c r="T11" s="186"/>
      <c r="U11" s="186"/>
      <c r="V11" s="186"/>
      <c r="W11" s="186"/>
    </row>
    <row r="12" spans="1:23" s="195" customFormat="1" ht="20.25" customHeight="1" x14ac:dyDescent="0.2">
      <c r="A12" s="229">
        <v>2023</v>
      </c>
      <c r="B12" s="228">
        <v>1</v>
      </c>
      <c r="C12" s="193">
        <v>1</v>
      </c>
      <c r="D12" s="229">
        <v>81</v>
      </c>
      <c r="E12" s="229">
        <v>29</v>
      </c>
      <c r="F12" s="207" t="s">
        <v>199</v>
      </c>
      <c r="G12" t="s">
        <v>200</v>
      </c>
      <c r="H12">
        <v>388</v>
      </c>
      <c r="I12" s="208">
        <v>360.84</v>
      </c>
      <c r="J12" s="209">
        <v>415.16</v>
      </c>
      <c r="K12" s="210"/>
      <c r="L12" s="196"/>
      <c r="M12" s="196"/>
      <c r="N12" s="230">
        <f t="shared" si="0"/>
        <v>-1</v>
      </c>
      <c r="O12" s="186"/>
      <c r="P12" s="186"/>
      <c r="Q12" s="186"/>
      <c r="R12" s="186"/>
      <c r="S12" s="186"/>
      <c r="T12" s="186"/>
      <c r="U12" s="186"/>
      <c r="V12" s="186"/>
      <c r="W12" s="186"/>
    </row>
    <row r="13" spans="1:23" s="195" customFormat="1" ht="20.25" customHeight="1" x14ac:dyDescent="0.2">
      <c r="A13" s="229">
        <v>2023</v>
      </c>
      <c r="B13" s="228">
        <v>1</v>
      </c>
      <c r="C13" s="193">
        <v>1</v>
      </c>
      <c r="D13" s="229">
        <v>83</v>
      </c>
      <c r="E13" s="229">
        <v>29</v>
      </c>
      <c r="F13" s="207" t="s">
        <v>205</v>
      </c>
      <c r="G13" t="s">
        <v>206</v>
      </c>
      <c r="H13">
        <v>22</v>
      </c>
      <c r="I13" s="208">
        <v>20.46</v>
      </c>
      <c r="J13" s="209">
        <v>23.54</v>
      </c>
      <c r="K13" s="210"/>
      <c r="L13" s="196"/>
      <c r="M13" s="196"/>
      <c r="N13" s="230">
        <f t="shared" si="0"/>
        <v>-1</v>
      </c>
      <c r="O13" s="186"/>
      <c r="P13" s="186"/>
      <c r="Q13" s="186"/>
      <c r="R13" s="186"/>
      <c r="S13" s="186"/>
      <c r="T13" s="186"/>
      <c r="U13" s="186"/>
      <c r="V13" s="186"/>
      <c r="W13" s="186"/>
    </row>
    <row r="14" spans="1:23" s="195" customFormat="1" ht="20.25" customHeight="1" x14ac:dyDescent="0.2">
      <c r="A14" s="229">
        <v>2023</v>
      </c>
      <c r="B14" s="228">
        <v>1</v>
      </c>
      <c r="C14" s="193">
        <v>1</v>
      </c>
      <c r="D14" s="229">
        <v>140</v>
      </c>
      <c r="E14" s="229">
        <v>212</v>
      </c>
      <c r="F14" s="207" t="s">
        <v>208</v>
      </c>
      <c r="G14" t="s">
        <v>209</v>
      </c>
      <c r="H14">
        <v>485</v>
      </c>
      <c r="I14" s="208">
        <v>451.05</v>
      </c>
      <c r="J14" s="209">
        <v>518.95000000000005</v>
      </c>
      <c r="K14" s="210"/>
      <c r="L14" s="196"/>
      <c r="M14" s="196"/>
      <c r="N14" s="230">
        <f t="shared" si="0"/>
        <v>-1</v>
      </c>
      <c r="O14" s="186"/>
      <c r="P14" s="186"/>
      <c r="Q14" s="186"/>
      <c r="R14" s="186"/>
      <c r="S14" s="186"/>
      <c r="T14" s="186"/>
      <c r="U14" s="186"/>
      <c r="V14" s="186"/>
      <c r="W14" s="186"/>
    </row>
    <row r="15" spans="1:23" s="195" customFormat="1" ht="20.25" customHeight="1" x14ac:dyDescent="0.2">
      <c r="A15" s="229">
        <v>2023</v>
      </c>
      <c r="B15" s="228">
        <v>1</v>
      </c>
      <c r="C15" s="193">
        <v>1</v>
      </c>
      <c r="D15" s="229">
        <v>178</v>
      </c>
      <c r="E15" s="229">
        <v>212</v>
      </c>
      <c r="F15" s="207" t="s">
        <v>212</v>
      </c>
      <c r="G15" t="s">
        <v>213</v>
      </c>
      <c r="H15">
        <v>50</v>
      </c>
      <c r="I15" s="208">
        <v>46.5</v>
      </c>
      <c r="J15" s="209">
        <v>53.5</v>
      </c>
      <c r="K15" s="210"/>
      <c r="L15" s="196"/>
      <c r="M15" s="196"/>
      <c r="N15" s="230">
        <f t="shared" si="0"/>
        <v>-1</v>
      </c>
      <c r="O15" s="186"/>
      <c r="P15" s="186"/>
      <c r="Q15" s="186"/>
      <c r="R15" s="186"/>
      <c r="S15" s="186"/>
      <c r="T15" s="186"/>
      <c r="U15" s="186"/>
      <c r="V15" s="186"/>
      <c r="W15" s="186"/>
    </row>
    <row r="16" spans="1:23" s="195" customFormat="1" ht="20.25" customHeight="1" x14ac:dyDescent="0.2">
      <c r="A16" s="229">
        <v>2023</v>
      </c>
      <c r="B16" s="228">
        <v>1</v>
      </c>
      <c r="C16" s="193">
        <v>1</v>
      </c>
      <c r="D16" s="229">
        <v>122</v>
      </c>
      <c r="E16" s="229">
        <v>47</v>
      </c>
      <c r="F16" s="207" t="s">
        <v>215</v>
      </c>
      <c r="G16" t="s">
        <v>216</v>
      </c>
      <c r="H16">
        <v>280</v>
      </c>
      <c r="I16" s="208">
        <v>267.39999999999998</v>
      </c>
      <c r="J16" s="209">
        <v>292.60000000000002</v>
      </c>
      <c r="K16" s="210"/>
      <c r="L16" s="196"/>
      <c r="M16" s="196"/>
      <c r="N16" s="230">
        <f t="shared" si="0"/>
        <v>-1</v>
      </c>
      <c r="O16" s="186"/>
      <c r="P16" s="186"/>
      <c r="Q16" s="186"/>
      <c r="R16" s="186"/>
      <c r="S16" s="186"/>
      <c r="T16" s="186"/>
      <c r="U16" s="186"/>
      <c r="V16" s="186"/>
      <c r="W16" s="186"/>
    </row>
    <row r="17" spans="1:23" s="195" customFormat="1" ht="20.25" customHeight="1" x14ac:dyDescent="0.2">
      <c r="A17" s="229">
        <v>2023</v>
      </c>
      <c r="B17" s="228">
        <v>1</v>
      </c>
      <c r="C17" s="193">
        <v>1</v>
      </c>
      <c r="D17" s="229">
        <v>281</v>
      </c>
      <c r="E17" s="229">
        <v>143</v>
      </c>
      <c r="F17" s="207" t="s">
        <v>221</v>
      </c>
      <c r="G17" t="s">
        <v>222</v>
      </c>
      <c r="H17">
        <v>285</v>
      </c>
      <c r="I17" s="208">
        <v>265.05</v>
      </c>
      <c r="J17" s="209">
        <v>304.95</v>
      </c>
      <c r="K17" s="210"/>
      <c r="L17" s="196"/>
      <c r="M17" s="196"/>
      <c r="N17" s="230">
        <f t="shared" si="0"/>
        <v>-1</v>
      </c>
      <c r="O17" s="186"/>
      <c r="P17" s="186"/>
      <c r="Q17" s="186"/>
      <c r="R17" s="186"/>
      <c r="S17" s="186"/>
      <c r="T17" s="186"/>
      <c r="U17" s="186"/>
      <c r="V17" s="186"/>
      <c r="W17" s="186"/>
    </row>
    <row r="18" spans="1:23" s="195" customFormat="1" ht="20.25" customHeight="1" x14ac:dyDescent="0.2">
      <c r="A18" s="229">
        <v>2023</v>
      </c>
      <c r="B18" s="228">
        <v>1</v>
      </c>
      <c r="C18" s="193">
        <v>1</v>
      </c>
      <c r="D18" s="229">
        <v>438</v>
      </c>
      <c r="E18" s="229">
        <v>376</v>
      </c>
      <c r="F18" s="207" t="s">
        <v>225</v>
      </c>
      <c r="G18" t="s">
        <v>226</v>
      </c>
      <c r="H18">
        <v>335</v>
      </c>
      <c r="I18" s="208">
        <v>315.23500000000001</v>
      </c>
      <c r="J18" s="209">
        <v>358.78500000000003</v>
      </c>
      <c r="K18" s="210"/>
      <c r="L18" s="196"/>
      <c r="M18" s="196"/>
      <c r="N18" s="230">
        <f t="shared" si="0"/>
        <v>-1</v>
      </c>
      <c r="O18" s="186"/>
      <c r="P18" s="186"/>
      <c r="Q18" s="186"/>
      <c r="R18" s="186"/>
      <c r="S18" s="186"/>
      <c r="T18" s="186"/>
      <c r="U18" s="186"/>
      <c r="V18" s="186"/>
      <c r="W18" s="186"/>
    </row>
    <row r="19" spans="1:23" s="195" customFormat="1" ht="20.25" customHeight="1" x14ac:dyDescent="0.2">
      <c r="A19" s="229">
        <v>2023</v>
      </c>
      <c r="B19" s="228">
        <v>1</v>
      </c>
      <c r="C19" s="193">
        <v>1</v>
      </c>
      <c r="D19" s="229">
        <v>168</v>
      </c>
      <c r="E19" s="229">
        <v>137</v>
      </c>
      <c r="F19" s="207" t="s">
        <v>229</v>
      </c>
      <c r="G19" t="s">
        <v>230</v>
      </c>
      <c r="H19">
        <v>619</v>
      </c>
      <c r="I19" s="208">
        <v>575.66999999999996</v>
      </c>
      <c r="J19" s="209">
        <v>662.33</v>
      </c>
      <c r="K19" s="210"/>
      <c r="L19" s="196"/>
      <c r="M19" s="196"/>
      <c r="N19" s="230">
        <f t="shared" si="0"/>
        <v>-1</v>
      </c>
      <c r="O19" s="186"/>
      <c r="P19" s="186"/>
      <c r="Q19" s="186"/>
      <c r="R19" s="186"/>
      <c r="S19" s="186"/>
      <c r="T19" s="186"/>
      <c r="U19" s="186"/>
      <c r="V19" s="186"/>
      <c r="W19" s="186"/>
    </row>
    <row r="20" spans="1:23" s="195" customFormat="1" ht="20.25" customHeight="1" x14ac:dyDescent="0.2">
      <c r="A20" s="229">
        <v>2023</v>
      </c>
      <c r="B20" s="228">
        <v>1</v>
      </c>
      <c r="C20" s="193">
        <v>1</v>
      </c>
      <c r="D20" s="229">
        <v>273</v>
      </c>
      <c r="E20" s="229">
        <v>137</v>
      </c>
      <c r="F20" s="207" t="s">
        <v>231</v>
      </c>
      <c r="G20" t="s">
        <v>232</v>
      </c>
      <c r="H20">
        <v>564</v>
      </c>
      <c r="I20" s="208">
        <v>524.52</v>
      </c>
      <c r="J20" s="209">
        <v>603.48</v>
      </c>
      <c r="K20" s="210"/>
      <c r="L20" s="196"/>
      <c r="M20" s="196"/>
      <c r="N20" s="230">
        <f t="shared" si="0"/>
        <v>-1</v>
      </c>
      <c r="O20" s="186"/>
      <c r="P20" s="186"/>
      <c r="Q20" s="186"/>
      <c r="R20" s="186"/>
      <c r="S20" s="186"/>
      <c r="T20" s="186"/>
      <c r="U20" s="186"/>
      <c r="V20" s="186"/>
      <c r="W20" s="186"/>
    </row>
    <row r="21" spans="1:23" s="195" customFormat="1" ht="20.25" customHeight="1" x14ac:dyDescent="0.2">
      <c r="A21" s="229">
        <v>2023</v>
      </c>
      <c r="B21" s="228">
        <v>1</v>
      </c>
      <c r="C21" s="193">
        <v>1</v>
      </c>
      <c r="D21" s="229">
        <v>167</v>
      </c>
      <c r="E21" s="229">
        <v>243</v>
      </c>
      <c r="F21" s="207" t="s">
        <v>233</v>
      </c>
      <c r="G21" t="s">
        <v>234</v>
      </c>
      <c r="H21">
        <v>888</v>
      </c>
      <c r="I21" s="208">
        <v>825.84</v>
      </c>
      <c r="J21" s="209">
        <v>950.16</v>
      </c>
      <c r="K21" s="210"/>
      <c r="L21" s="196"/>
      <c r="M21" s="196"/>
      <c r="N21" s="230">
        <f t="shared" si="0"/>
        <v>-1</v>
      </c>
      <c r="O21" s="186"/>
      <c r="P21" s="186"/>
      <c r="Q21" s="186"/>
      <c r="R21" s="186"/>
      <c r="S21" s="186"/>
      <c r="T21" s="186"/>
      <c r="U21" s="186"/>
      <c r="V21" s="186"/>
      <c r="W21" s="186"/>
    </row>
    <row r="22" spans="1:23" s="195" customFormat="1" ht="20.25" customHeight="1" x14ac:dyDescent="0.2">
      <c r="A22" s="229">
        <v>2023</v>
      </c>
      <c r="B22" s="228">
        <v>1</v>
      </c>
      <c r="C22" s="193">
        <v>1</v>
      </c>
      <c r="D22" s="229">
        <v>668</v>
      </c>
      <c r="E22" s="229">
        <v>422</v>
      </c>
      <c r="F22" s="207" t="s">
        <v>235</v>
      </c>
      <c r="G22" t="s">
        <v>236</v>
      </c>
      <c r="H22">
        <v>103</v>
      </c>
      <c r="I22" s="208">
        <v>96.923000000000002</v>
      </c>
      <c r="J22" s="209">
        <v>110.313</v>
      </c>
      <c r="K22" s="210"/>
      <c r="L22" s="196"/>
      <c r="M22" s="196"/>
      <c r="N22" s="230">
        <f t="shared" si="0"/>
        <v>-1</v>
      </c>
      <c r="O22" s="186"/>
      <c r="P22" s="186"/>
      <c r="Q22" s="186"/>
      <c r="R22" s="186"/>
      <c r="S22" s="186"/>
      <c r="T22" s="186"/>
      <c r="U22" s="186"/>
      <c r="V22" s="186"/>
      <c r="W22" s="186"/>
    </row>
    <row r="23" spans="1:23" s="195" customFormat="1" ht="20.25" customHeight="1" x14ac:dyDescent="0.2">
      <c r="A23" s="229">
        <v>2023</v>
      </c>
      <c r="B23" s="228">
        <v>1</v>
      </c>
      <c r="C23" s="193">
        <v>1</v>
      </c>
      <c r="D23" s="229">
        <v>674</v>
      </c>
      <c r="E23" s="229">
        <v>425</v>
      </c>
      <c r="F23" s="207" t="s">
        <v>238</v>
      </c>
      <c r="G23" t="s">
        <v>239</v>
      </c>
      <c r="H23">
        <v>256</v>
      </c>
      <c r="I23" s="208">
        <v>240.89599999999999</v>
      </c>
      <c r="J23" s="209">
        <v>274.17599999999999</v>
      </c>
      <c r="K23" s="210"/>
      <c r="L23" s="196"/>
      <c r="M23" s="196"/>
      <c r="N23" s="230">
        <f t="shared" si="0"/>
        <v>-1</v>
      </c>
      <c r="O23" s="186"/>
      <c r="P23" s="186"/>
      <c r="Q23" s="186"/>
      <c r="R23" s="186"/>
      <c r="S23" s="186"/>
      <c r="T23" s="186"/>
      <c r="U23" s="186"/>
      <c r="V23" s="186"/>
      <c r="W23" s="186"/>
    </row>
    <row r="24" spans="1:23" s="195" customFormat="1" ht="20.25" customHeight="1" x14ac:dyDescent="0.2">
      <c r="A24" s="229">
        <v>2023</v>
      </c>
      <c r="B24" s="228">
        <v>1</v>
      </c>
      <c r="C24" s="193">
        <v>1</v>
      </c>
      <c r="D24" s="229">
        <v>669</v>
      </c>
      <c r="E24" s="229">
        <v>423</v>
      </c>
      <c r="F24" s="207" t="s">
        <v>241</v>
      </c>
      <c r="G24" t="s">
        <v>242</v>
      </c>
      <c r="H24">
        <v>954</v>
      </c>
      <c r="I24" s="208">
        <v>897.71400000000006</v>
      </c>
      <c r="J24" s="209">
        <v>1021.734</v>
      </c>
      <c r="K24" s="210"/>
      <c r="L24" s="196"/>
      <c r="M24" s="196"/>
      <c r="N24" s="230">
        <f t="shared" si="0"/>
        <v>-1</v>
      </c>
      <c r="O24" s="186"/>
      <c r="P24" s="186"/>
      <c r="Q24" s="186"/>
      <c r="R24" s="186"/>
      <c r="S24" s="186"/>
      <c r="T24" s="186"/>
      <c r="U24" s="186"/>
      <c r="V24" s="186"/>
      <c r="W24" s="186"/>
    </row>
    <row r="25" spans="1:23" s="195" customFormat="1" ht="20.25" customHeight="1" x14ac:dyDescent="0.2">
      <c r="A25" s="229">
        <v>2023</v>
      </c>
      <c r="B25" s="228">
        <v>1</v>
      </c>
      <c r="C25" s="193">
        <v>1</v>
      </c>
      <c r="D25" s="229">
        <v>49</v>
      </c>
      <c r="E25" s="229">
        <v>18</v>
      </c>
      <c r="F25" s="207" t="s">
        <v>244</v>
      </c>
      <c r="G25" t="s">
        <v>245</v>
      </c>
      <c r="H25">
        <v>100</v>
      </c>
      <c r="I25" s="208">
        <v>95.5</v>
      </c>
      <c r="J25" s="209">
        <v>104.5</v>
      </c>
      <c r="K25" s="210"/>
      <c r="L25" s="196"/>
      <c r="M25" s="196"/>
      <c r="N25" s="230">
        <f t="shared" si="0"/>
        <v>-1</v>
      </c>
      <c r="O25" s="186"/>
      <c r="P25" s="186"/>
      <c r="Q25" s="186"/>
      <c r="R25" s="186"/>
      <c r="S25" s="186"/>
      <c r="T25" s="186"/>
      <c r="U25" s="186"/>
      <c r="V25" s="186"/>
      <c r="W25" s="186"/>
    </row>
    <row r="26" spans="1:23" s="195" customFormat="1" ht="20.25" customHeight="1" x14ac:dyDescent="0.2">
      <c r="A26" s="229">
        <v>2023</v>
      </c>
      <c r="B26" s="228">
        <v>1</v>
      </c>
      <c r="C26" s="193">
        <v>1</v>
      </c>
      <c r="D26" s="229">
        <v>50</v>
      </c>
      <c r="E26" s="229">
        <v>18</v>
      </c>
      <c r="F26" s="207" t="s">
        <v>248</v>
      </c>
      <c r="G26" t="s">
        <v>249</v>
      </c>
      <c r="H26">
        <v>54</v>
      </c>
      <c r="I26" s="208">
        <v>51.57</v>
      </c>
      <c r="J26" s="209">
        <v>56.43</v>
      </c>
      <c r="K26" s="210"/>
      <c r="L26" s="196"/>
      <c r="M26" s="196"/>
      <c r="N26" s="230">
        <f t="shared" si="0"/>
        <v>-1</v>
      </c>
      <c r="O26" s="186"/>
      <c r="P26" s="186"/>
      <c r="Q26" s="186"/>
      <c r="R26" s="186"/>
      <c r="S26" s="186"/>
      <c r="T26" s="186"/>
      <c r="U26" s="186"/>
      <c r="V26" s="186"/>
      <c r="W26" s="186"/>
    </row>
    <row r="27" spans="1:23" s="195" customFormat="1" ht="20.25" customHeight="1" x14ac:dyDescent="0.2">
      <c r="A27" s="229">
        <v>2023</v>
      </c>
      <c r="B27" s="228">
        <v>1</v>
      </c>
      <c r="C27" s="193">
        <v>1</v>
      </c>
      <c r="D27" s="229">
        <v>916</v>
      </c>
      <c r="E27" s="229">
        <v>599</v>
      </c>
      <c r="F27" s="207" t="s">
        <v>251</v>
      </c>
      <c r="G27" t="s">
        <v>252</v>
      </c>
      <c r="H27">
        <v>1.4</v>
      </c>
      <c r="I27" s="208">
        <v>1.3</v>
      </c>
      <c r="J27" s="209">
        <v>1.5</v>
      </c>
      <c r="K27" s="210"/>
      <c r="L27" s="196"/>
      <c r="M27" s="196"/>
      <c r="N27" s="230">
        <f t="shared" si="0"/>
        <v>-1</v>
      </c>
      <c r="O27" s="186"/>
      <c r="P27" s="186"/>
      <c r="Q27" s="186"/>
      <c r="R27" s="186"/>
      <c r="S27" s="186"/>
      <c r="T27" s="186"/>
      <c r="U27" s="186"/>
      <c r="V27" s="186"/>
      <c r="W27" s="186"/>
    </row>
    <row r="28" spans="1:23" s="195" customFormat="1" ht="20.25" customHeight="1" x14ac:dyDescent="0.2">
      <c r="A28" s="229">
        <v>2023</v>
      </c>
      <c r="B28" s="228">
        <v>1</v>
      </c>
      <c r="C28" s="193">
        <v>1</v>
      </c>
      <c r="D28" s="229">
        <v>130</v>
      </c>
      <c r="E28" s="229">
        <v>52</v>
      </c>
      <c r="F28" s="207" t="s">
        <v>258</v>
      </c>
      <c r="G28" t="s">
        <v>259</v>
      </c>
      <c r="H28">
        <v>12</v>
      </c>
      <c r="I28" s="208">
        <v>11.16</v>
      </c>
      <c r="J28" s="209">
        <v>12.84</v>
      </c>
      <c r="K28" s="210"/>
      <c r="L28" s="196"/>
      <c r="M28" s="196"/>
      <c r="N28" s="230">
        <f t="shared" si="0"/>
        <v>-1</v>
      </c>
      <c r="O28" s="186"/>
      <c r="P28" s="186"/>
      <c r="Q28" s="186"/>
      <c r="R28" s="186"/>
      <c r="S28" s="186"/>
      <c r="T28" s="186"/>
      <c r="U28" s="186"/>
      <c r="V28" s="186"/>
      <c r="W28" s="186"/>
    </row>
    <row r="29" spans="1:23" s="195" customFormat="1" ht="20.25" customHeight="1" x14ac:dyDescent="0.2">
      <c r="A29" s="229">
        <v>2023</v>
      </c>
      <c r="B29" s="228">
        <v>1</v>
      </c>
      <c r="C29" s="193">
        <v>1</v>
      </c>
      <c r="D29" s="229">
        <v>306</v>
      </c>
      <c r="E29" s="229">
        <v>165</v>
      </c>
      <c r="F29" s="207" t="s">
        <v>261</v>
      </c>
      <c r="G29" t="s">
        <v>262</v>
      </c>
      <c r="H29">
        <v>196</v>
      </c>
      <c r="I29" s="208">
        <v>182.28</v>
      </c>
      <c r="J29" s="209">
        <v>209.72</v>
      </c>
      <c r="K29" s="210"/>
      <c r="L29" s="196"/>
      <c r="M29" s="196"/>
      <c r="N29" s="230">
        <f t="shared" si="0"/>
        <v>-1</v>
      </c>
      <c r="O29" s="186"/>
      <c r="P29" s="186"/>
      <c r="Q29" s="186"/>
      <c r="R29" s="186"/>
      <c r="S29" s="186"/>
      <c r="T29" s="186"/>
      <c r="U29" s="186"/>
      <c r="V29" s="186"/>
      <c r="W29" s="186"/>
    </row>
    <row r="30" spans="1:23" s="195" customFormat="1" ht="20.25" customHeight="1" x14ac:dyDescent="0.2">
      <c r="A30" s="229">
        <v>2023</v>
      </c>
      <c r="B30" s="228">
        <v>1</v>
      </c>
      <c r="C30" s="193">
        <v>1</v>
      </c>
      <c r="D30" s="229">
        <v>652</v>
      </c>
      <c r="E30" s="229">
        <v>165</v>
      </c>
      <c r="F30" s="207" t="s">
        <v>265</v>
      </c>
      <c r="G30" t="s">
        <v>266</v>
      </c>
      <c r="H30">
        <v>17.100000000000001</v>
      </c>
      <c r="I30" s="208">
        <v>15.903</v>
      </c>
      <c r="J30" s="209">
        <v>18.297000000000001</v>
      </c>
      <c r="K30" s="210"/>
      <c r="L30" s="196"/>
      <c r="M30" s="196"/>
      <c r="N30" s="230">
        <f t="shared" si="0"/>
        <v>-1</v>
      </c>
      <c r="O30" s="186"/>
      <c r="P30" s="186"/>
      <c r="Q30" s="186"/>
      <c r="R30" s="186"/>
      <c r="S30" s="186"/>
      <c r="T30" s="186"/>
      <c r="U30" s="186"/>
      <c r="V30" s="186"/>
      <c r="W30" s="186"/>
    </row>
    <row r="31" spans="1:23" s="195" customFormat="1" ht="20.25" customHeight="1" x14ac:dyDescent="0.2">
      <c r="A31" s="229">
        <v>2023</v>
      </c>
      <c r="B31" s="228">
        <v>1</v>
      </c>
      <c r="C31" s="193">
        <v>1</v>
      </c>
      <c r="D31" s="229">
        <v>646</v>
      </c>
      <c r="E31" s="229">
        <v>372</v>
      </c>
      <c r="F31" s="207" t="s">
        <v>268</v>
      </c>
      <c r="G31" t="s">
        <v>269</v>
      </c>
      <c r="H31">
        <v>212</v>
      </c>
      <c r="I31" s="208">
        <v>197.16</v>
      </c>
      <c r="J31" s="209">
        <v>226.84</v>
      </c>
      <c r="K31" s="210"/>
      <c r="L31" s="196"/>
      <c r="M31" s="196"/>
      <c r="N31" s="230">
        <f t="shared" si="0"/>
        <v>-1</v>
      </c>
      <c r="O31" s="186"/>
      <c r="P31" s="186"/>
      <c r="Q31" s="186"/>
      <c r="R31" s="186"/>
      <c r="S31" s="186"/>
      <c r="T31" s="186"/>
      <c r="U31" s="186"/>
      <c r="V31" s="186"/>
      <c r="W31" s="186"/>
    </row>
    <row r="32" spans="1:23" s="195" customFormat="1" ht="20.25" customHeight="1" x14ac:dyDescent="0.2">
      <c r="A32" s="229">
        <v>2023</v>
      </c>
      <c r="B32" s="228">
        <v>1</v>
      </c>
      <c r="C32" s="193">
        <v>1</v>
      </c>
      <c r="D32" s="229">
        <v>647</v>
      </c>
      <c r="E32" s="229">
        <v>372</v>
      </c>
      <c r="F32" s="207" t="s">
        <v>273</v>
      </c>
      <c r="G32" t="s">
        <v>274</v>
      </c>
      <c r="H32">
        <v>212</v>
      </c>
      <c r="I32" s="208">
        <v>197.16</v>
      </c>
      <c r="J32" s="209">
        <v>226.84</v>
      </c>
      <c r="K32" s="210"/>
      <c r="L32" s="196"/>
      <c r="M32" s="196"/>
      <c r="N32" s="230">
        <f t="shared" si="0"/>
        <v>-1</v>
      </c>
      <c r="O32" s="186"/>
      <c r="P32" s="186"/>
      <c r="Q32" s="186"/>
      <c r="R32" s="186"/>
      <c r="S32" s="186"/>
      <c r="T32" s="186"/>
      <c r="U32" s="186"/>
      <c r="V32" s="186"/>
      <c r="W32" s="186"/>
    </row>
    <row r="33" spans="1:23" s="195" customFormat="1" ht="20.25" customHeight="1" x14ac:dyDescent="0.2">
      <c r="A33" s="229">
        <v>2023</v>
      </c>
      <c r="B33" s="228">
        <v>1</v>
      </c>
      <c r="C33" s="193">
        <v>1</v>
      </c>
      <c r="D33" s="229">
        <v>452</v>
      </c>
      <c r="E33" s="229">
        <v>433</v>
      </c>
      <c r="F33" s="207" t="s">
        <v>276</v>
      </c>
      <c r="G33" t="s">
        <v>277</v>
      </c>
      <c r="H33">
        <v>270</v>
      </c>
      <c r="I33" s="208">
        <v>251.1</v>
      </c>
      <c r="J33" s="209">
        <v>288.89999999999998</v>
      </c>
      <c r="K33" s="210"/>
      <c r="L33" s="196"/>
      <c r="M33" s="196"/>
      <c r="N33" s="230">
        <f t="shared" si="0"/>
        <v>-1</v>
      </c>
      <c r="O33" s="186"/>
      <c r="P33" s="186"/>
      <c r="Q33" s="186"/>
      <c r="R33" s="186"/>
      <c r="S33" s="186"/>
      <c r="T33" s="186"/>
      <c r="U33" s="186"/>
      <c r="V33" s="186"/>
      <c r="W33" s="186"/>
    </row>
    <row r="34" spans="1:23" s="195" customFormat="1" ht="20.25" customHeight="1" x14ac:dyDescent="0.2">
      <c r="A34" s="229">
        <v>2023</v>
      </c>
      <c r="B34" s="228">
        <v>1</v>
      </c>
      <c r="C34" s="193">
        <v>1</v>
      </c>
      <c r="D34" s="229">
        <v>453</v>
      </c>
      <c r="E34" s="229">
        <v>433</v>
      </c>
      <c r="F34" s="207" t="s">
        <v>279</v>
      </c>
      <c r="G34" t="s">
        <v>280</v>
      </c>
      <c r="H34">
        <v>175</v>
      </c>
      <c r="I34" s="208">
        <v>162.75</v>
      </c>
      <c r="J34" s="209">
        <v>187.25</v>
      </c>
      <c r="K34" s="210"/>
      <c r="L34" s="196"/>
      <c r="M34" s="196"/>
      <c r="N34" s="230">
        <f t="shared" si="0"/>
        <v>-1</v>
      </c>
      <c r="O34" s="186"/>
      <c r="P34" s="186"/>
      <c r="Q34" s="186"/>
      <c r="R34" s="186"/>
      <c r="S34" s="186"/>
      <c r="T34" s="186"/>
      <c r="U34" s="186"/>
      <c r="V34" s="186"/>
      <c r="W34" s="186"/>
    </row>
    <row r="35" spans="1:23" s="195" customFormat="1" ht="20.25" customHeight="1" x14ac:dyDescent="0.2">
      <c r="A35" s="229">
        <v>2023</v>
      </c>
      <c r="B35" s="228">
        <v>1</v>
      </c>
      <c r="C35" s="193">
        <v>2</v>
      </c>
      <c r="D35" s="229">
        <v>122</v>
      </c>
      <c r="E35" s="229">
        <v>47</v>
      </c>
      <c r="F35" s="207" t="s">
        <v>215</v>
      </c>
      <c r="G35" t="s">
        <v>216</v>
      </c>
      <c r="H35">
        <v>280</v>
      </c>
      <c r="I35" s="208">
        <v>267.39999999999998</v>
      </c>
      <c r="J35" s="209">
        <v>292.60000000000002</v>
      </c>
      <c r="K35" s="210"/>
      <c r="L35" s="196"/>
      <c r="M35" s="196"/>
      <c r="N35" s="230">
        <f t="shared" si="0"/>
        <v>-1</v>
      </c>
      <c r="O35" s="186"/>
      <c r="P35" s="186"/>
      <c r="Q35" s="186"/>
      <c r="R35" s="186"/>
      <c r="S35" s="186"/>
      <c r="T35" s="186"/>
      <c r="U35" s="186"/>
      <c r="V35" s="186"/>
      <c r="W35" s="186"/>
    </row>
    <row r="36" spans="1:23" s="195" customFormat="1" ht="20.25" customHeight="1" x14ac:dyDescent="0.2">
      <c r="A36" s="229">
        <v>2023</v>
      </c>
      <c r="B36" s="228">
        <v>1</v>
      </c>
      <c r="C36" s="193">
        <v>2</v>
      </c>
      <c r="D36" s="229">
        <v>273</v>
      </c>
      <c r="E36" s="229">
        <v>137</v>
      </c>
      <c r="F36" s="207" t="s">
        <v>231</v>
      </c>
      <c r="G36" t="s">
        <v>232</v>
      </c>
      <c r="H36">
        <v>564</v>
      </c>
      <c r="I36" s="208">
        <v>524.52</v>
      </c>
      <c r="J36" s="209">
        <v>603.48</v>
      </c>
      <c r="K36" s="210"/>
      <c r="L36" s="196"/>
      <c r="M36" s="196"/>
      <c r="N36" s="230">
        <f t="shared" ref="N36:N67" si="1">IFERROR((L36-I36)/I36,"")</f>
        <v>-1</v>
      </c>
      <c r="O36" s="186"/>
      <c r="P36" s="186"/>
      <c r="Q36" s="186"/>
      <c r="R36" s="186"/>
      <c r="S36" s="186"/>
      <c r="T36" s="186"/>
      <c r="U36" s="186"/>
      <c r="V36" s="186"/>
      <c r="W36" s="186"/>
    </row>
    <row r="37" spans="1:23" s="195" customFormat="1" ht="20.25" customHeight="1" x14ac:dyDescent="0.2">
      <c r="A37" s="229">
        <v>2023</v>
      </c>
      <c r="B37" s="228">
        <v>1</v>
      </c>
      <c r="C37" s="193">
        <v>2</v>
      </c>
      <c r="D37" s="229">
        <v>167</v>
      </c>
      <c r="E37" s="229">
        <v>243</v>
      </c>
      <c r="F37" s="207" t="s">
        <v>233</v>
      </c>
      <c r="G37" t="s">
        <v>234</v>
      </c>
      <c r="H37">
        <v>888</v>
      </c>
      <c r="I37" s="208">
        <v>825.84</v>
      </c>
      <c r="J37" s="209">
        <v>950.16</v>
      </c>
      <c r="K37" s="210"/>
      <c r="L37" s="196"/>
      <c r="M37" s="196"/>
      <c r="N37" s="230">
        <f t="shared" si="1"/>
        <v>-1</v>
      </c>
      <c r="O37" s="186"/>
      <c r="P37" s="186"/>
      <c r="Q37" s="186"/>
      <c r="R37" s="186"/>
      <c r="S37" s="186"/>
      <c r="T37" s="186"/>
      <c r="U37" s="186"/>
      <c r="V37" s="186"/>
      <c r="W37" s="186"/>
    </row>
    <row r="38" spans="1:23" s="195" customFormat="1" ht="20.25" customHeight="1" x14ac:dyDescent="0.2">
      <c r="A38" s="229">
        <v>2023</v>
      </c>
      <c r="B38" s="228">
        <v>1</v>
      </c>
      <c r="C38" s="193">
        <v>2</v>
      </c>
      <c r="D38" s="229">
        <v>437</v>
      </c>
      <c r="E38" s="229">
        <v>375</v>
      </c>
      <c r="F38" s="207" t="s">
        <v>281</v>
      </c>
      <c r="G38" t="s">
        <v>282</v>
      </c>
      <c r="H38">
        <v>168</v>
      </c>
      <c r="I38" s="208">
        <v>158.08799999999999</v>
      </c>
      <c r="J38" s="209">
        <v>179.928</v>
      </c>
      <c r="K38" s="210"/>
      <c r="L38" s="196"/>
      <c r="M38" s="196"/>
      <c r="N38" s="230">
        <f t="shared" si="1"/>
        <v>-1</v>
      </c>
      <c r="O38" s="186"/>
      <c r="P38" s="186"/>
      <c r="Q38" s="186"/>
      <c r="R38" s="186"/>
      <c r="S38" s="186"/>
      <c r="T38" s="186"/>
      <c r="U38" s="186"/>
      <c r="V38" s="186"/>
      <c r="W38" s="186"/>
    </row>
    <row r="39" spans="1:23" s="195" customFormat="1" ht="20.25" customHeight="1" x14ac:dyDescent="0.2">
      <c r="A39" s="229">
        <v>2023</v>
      </c>
      <c r="B39" s="228">
        <v>1</v>
      </c>
      <c r="C39" s="193">
        <v>2</v>
      </c>
      <c r="D39" s="229">
        <v>439</v>
      </c>
      <c r="E39" s="229">
        <v>377</v>
      </c>
      <c r="F39" s="207" t="s">
        <v>285</v>
      </c>
      <c r="G39" t="s">
        <v>286</v>
      </c>
      <c r="H39">
        <v>343</v>
      </c>
      <c r="I39" s="208">
        <v>308.7</v>
      </c>
      <c r="J39" s="209">
        <v>377.3</v>
      </c>
      <c r="K39" s="210"/>
      <c r="L39" s="196"/>
      <c r="M39" s="196"/>
      <c r="N39" s="230">
        <f t="shared" si="1"/>
        <v>-1</v>
      </c>
      <c r="O39" s="186"/>
      <c r="P39" s="186"/>
      <c r="Q39" s="186"/>
      <c r="R39" s="186"/>
      <c r="S39" s="186"/>
      <c r="T39" s="186"/>
      <c r="U39" s="186"/>
      <c r="V39" s="186"/>
      <c r="W39" s="186"/>
    </row>
    <row r="40" spans="1:23" s="195" customFormat="1" ht="20.25" customHeight="1" x14ac:dyDescent="0.2">
      <c r="A40" s="229">
        <v>2023</v>
      </c>
      <c r="B40" s="228">
        <v>1</v>
      </c>
      <c r="C40" s="193">
        <v>2</v>
      </c>
      <c r="D40" s="229">
        <v>1250</v>
      </c>
      <c r="E40" s="229">
        <v>664</v>
      </c>
      <c r="F40" s="207" t="s">
        <v>177</v>
      </c>
      <c r="G40" t="s">
        <v>178</v>
      </c>
      <c r="H40">
        <v>70</v>
      </c>
      <c r="I40" s="208">
        <v>66.5</v>
      </c>
      <c r="J40" s="209">
        <v>73.5</v>
      </c>
      <c r="K40" s="210"/>
      <c r="L40" s="196"/>
      <c r="M40" s="196"/>
      <c r="N40" s="230">
        <f t="shared" si="1"/>
        <v>-1</v>
      </c>
      <c r="O40" s="186"/>
      <c r="P40" s="186"/>
      <c r="Q40" s="186"/>
      <c r="R40" s="186"/>
      <c r="S40" s="186"/>
      <c r="T40" s="186"/>
      <c r="U40" s="186"/>
      <c r="V40" s="186"/>
      <c r="W40" s="186"/>
    </row>
    <row r="41" spans="1:23" s="195" customFormat="1" ht="20.25" customHeight="1" x14ac:dyDescent="0.2">
      <c r="A41" s="229">
        <v>2023</v>
      </c>
      <c r="B41" s="228">
        <v>1</v>
      </c>
      <c r="C41" s="193">
        <v>2</v>
      </c>
      <c r="D41" s="229">
        <v>1253</v>
      </c>
      <c r="E41" s="229">
        <v>666</v>
      </c>
      <c r="F41" s="207" t="s">
        <v>180</v>
      </c>
      <c r="G41" t="s">
        <v>181</v>
      </c>
      <c r="H41">
        <v>100</v>
      </c>
      <c r="I41" s="208">
        <v>95</v>
      </c>
      <c r="J41" s="209">
        <v>105</v>
      </c>
      <c r="K41" s="210"/>
      <c r="L41" s="196"/>
      <c r="M41" s="196"/>
      <c r="N41" s="230">
        <f t="shared" si="1"/>
        <v>-1</v>
      </c>
      <c r="O41" s="186"/>
      <c r="P41" s="186"/>
      <c r="Q41" s="186"/>
      <c r="R41" s="186"/>
      <c r="S41" s="186"/>
      <c r="T41" s="186"/>
      <c r="U41" s="186"/>
      <c r="V41" s="186"/>
      <c r="W41" s="186"/>
    </row>
    <row r="42" spans="1:23" s="195" customFormat="1" ht="20.25" customHeight="1" x14ac:dyDescent="0.2">
      <c r="A42" s="229">
        <v>2023</v>
      </c>
      <c r="B42" s="228">
        <v>1</v>
      </c>
      <c r="C42" s="193">
        <v>2</v>
      </c>
      <c r="D42" s="229">
        <v>1255</v>
      </c>
      <c r="E42" s="229">
        <v>668</v>
      </c>
      <c r="F42" s="207" t="s">
        <v>182</v>
      </c>
      <c r="G42" t="s">
        <v>183</v>
      </c>
      <c r="H42">
        <v>162</v>
      </c>
      <c r="I42" s="208">
        <v>153.9</v>
      </c>
      <c r="J42" s="209">
        <v>170.1</v>
      </c>
      <c r="K42" s="210"/>
      <c r="L42" s="196"/>
      <c r="M42" s="196"/>
      <c r="N42" s="230">
        <f t="shared" si="1"/>
        <v>-1</v>
      </c>
      <c r="O42" s="186"/>
      <c r="P42" s="186"/>
      <c r="Q42" s="186"/>
      <c r="R42" s="186"/>
      <c r="S42" s="186"/>
      <c r="T42" s="186"/>
      <c r="U42" s="186"/>
      <c r="V42" s="186"/>
      <c r="W42" s="186"/>
    </row>
    <row r="43" spans="1:23" s="195" customFormat="1" ht="20.25" customHeight="1" x14ac:dyDescent="0.2">
      <c r="A43" s="229">
        <v>2023</v>
      </c>
      <c r="B43" s="228">
        <v>1</v>
      </c>
      <c r="C43" s="193">
        <v>2</v>
      </c>
      <c r="D43" s="229">
        <v>1256</v>
      </c>
      <c r="E43" s="229">
        <v>669</v>
      </c>
      <c r="F43" s="207" t="s">
        <v>184</v>
      </c>
      <c r="H43">
        <v>256</v>
      </c>
      <c r="I43" s="208">
        <v>243.2</v>
      </c>
      <c r="J43" s="209">
        <v>268.8</v>
      </c>
      <c r="K43" s="210"/>
      <c r="L43" s="196"/>
      <c r="M43" s="196"/>
      <c r="N43" s="230">
        <f t="shared" si="1"/>
        <v>-1</v>
      </c>
      <c r="O43" s="186"/>
      <c r="P43" s="186"/>
      <c r="Q43" s="186"/>
      <c r="R43" s="186"/>
      <c r="S43" s="186"/>
      <c r="T43" s="186"/>
      <c r="U43" s="186"/>
      <c r="V43" s="186"/>
      <c r="W43" s="186"/>
    </row>
    <row r="44" spans="1:23" s="195" customFormat="1" ht="20.25" customHeight="1" x14ac:dyDescent="0.2">
      <c r="A44" s="229">
        <v>2023</v>
      </c>
      <c r="B44" s="228">
        <v>1</v>
      </c>
      <c r="C44" s="193">
        <v>2</v>
      </c>
      <c r="D44" s="229">
        <v>1262</v>
      </c>
      <c r="E44" s="229">
        <v>673</v>
      </c>
      <c r="F44" s="207" t="s">
        <v>185</v>
      </c>
      <c r="G44" t="s">
        <v>186</v>
      </c>
      <c r="I44" s="208"/>
      <c r="J44" s="209"/>
      <c r="K44" s="210"/>
      <c r="L44" s="196"/>
      <c r="M44" s="196"/>
      <c r="N44" s="230" t="str">
        <f t="shared" si="1"/>
        <v/>
      </c>
      <c r="O44" s="186"/>
      <c r="P44" s="186"/>
      <c r="Q44" s="186"/>
      <c r="R44" s="186"/>
      <c r="S44" s="186"/>
      <c r="T44" s="186"/>
      <c r="U44" s="186"/>
      <c r="V44" s="186"/>
      <c r="W44" s="186"/>
    </row>
    <row r="45" spans="1:23" s="195" customFormat="1" ht="20.25" customHeight="1" x14ac:dyDescent="0.2">
      <c r="A45" s="229">
        <v>2023</v>
      </c>
      <c r="B45" s="228">
        <v>1</v>
      </c>
      <c r="C45" s="193">
        <v>2</v>
      </c>
      <c r="D45" s="229">
        <v>1264</v>
      </c>
      <c r="E45" s="229">
        <v>675</v>
      </c>
      <c r="F45" s="207" t="s">
        <v>187</v>
      </c>
      <c r="G45" t="s">
        <v>188</v>
      </c>
      <c r="H45">
        <v>90</v>
      </c>
      <c r="I45" s="208">
        <v>85.5</v>
      </c>
      <c r="J45" s="209">
        <v>94.5</v>
      </c>
      <c r="K45" s="210"/>
      <c r="L45" s="196"/>
      <c r="M45" s="196"/>
      <c r="N45" s="230">
        <f t="shared" si="1"/>
        <v>-1</v>
      </c>
      <c r="O45" s="186"/>
      <c r="P45" s="186"/>
      <c r="Q45" s="186"/>
      <c r="R45" s="186"/>
      <c r="S45" s="186"/>
      <c r="T45" s="186"/>
      <c r="U45" s="186"/>
      <c r="V45" s="186"/>
      <c r="W45" s="186"/>
    </row>
    <row r="46" spans="1:23" s="195" customFormat="1" ht="20.25" customHeight="1" x14ac:dyDescent="0.2">
      <c r="A46" s="229">
        <v>2023</v>
      </c>
      <c r="B46" s="228">
        <v>1</v>
      </c>
      <c r="C46" s="193">
        <v>2</v>
      </c>
      <c r="D46" s="229">
        <v>1273</v>
      </c>
      <c r="E46" s="229">
        <v>681</v>
      </c>
      <c r="F46" s="207" t="s">
        <v>189</v>
      </c>
      <c r="G46" t="s">
        <v>190</v>
      </c>
      <c r="H46">
        <v>216</v>
      </c>
      <c r="I46" s="208">
        <v>205.2</v>
      </c>
      <c r="J46" s="209">
        <v>226.8</v>
      </c>
      <c r="K46" s="210"/>
      <c r="L46" s="196"/>
      <c r="M46" s="196"/>
      <c r="N46" s="230">
        <f t="shared" si="1"/>
        <v>-1</v>
      </c>
      <c r="O46" s="186"/>
      <c r="P46" s="186"/>
      <c r="Q46" s="186"/>
      <c r="R46" s="186"/>
      <c r="S46" s="186"/>
      <c r="T46" s="186"/>
      <c r="U46" s="186"/>
      <c r="V46" s="186"/>
      <c r="W46" s="186"/>
    </row>
    <row r="47" spans="1:23" s="195" customFormat="1" ht="20.25" customHeight="1" x14ac:dyDescent="0.2">
      <c r="A47" s="229">
        <v>2023</v>
      </c>
      <c r="B47" s="228">
        <v>1</v>
      </c>
      <c r="C47" s="193">
        <v>2</v>
      </c>
      <c r="D47" s="229">
        <v>449</v>
      </c>
      <c r="E47" s="229">
        <v>382</v>
      </c>
      <c r="F47" s="207" t="s">
        <v>191</v>
      </c>
      <c r="G47" t="s">
        <v>192</v>
      </c>
      <c r="H47">
        <v>46</v>
      </c>
      <c r="I47" s="208">
        <v>40.985999999999997</v>
      </c>
      <c r="J47" s="209">
        <v>50.048000000000002</v>
      </c>
      <c r="K47" s="210"/>
      <c r="L47" s="196"/>
      <c r="M47" s="196"/>
      <c r="N47" s="230">
        <f t="shared" si="1"/>
        <v>-1</v>
      </c>
      <c r="O47" s="186"/>
      <c r="P47" s="186"/>
      <c r="Q47" s="186"/>
      <c r="R47" s="186"/>
      <c r="S47" s="186"/>
      <c r="T47" s="186"/>
      <c r="U47" s="186"/>
      <c r="V47" s="186"/>
      <c r="W47" s="186"/>
    </row>
    <row r="48" spans="1:23" s="195" customFormat="1" ht="20.25" customHeight="1" x14ac:dyDescent="0.2">
      <c r="A48" s="229">
        <v>2023</v>
      </c>
      <c r="B48" s="228">
        <v>1</v>
      </c>
      <c r="C48" s="193">
        <v>2</v>
      </c>
      <c r="D48" s="229">
        <v>81</v>
      </c>
      <c r="E48" s="229">
        <v>29</v>
      </c>
      <c r="F48" s="207" t="s">
        <v>199</v>
      </c>
      <c r="G48" t="s">
        <v>200</v>
      </c>
      <c r="H48">
        <v>388</v>
      </c>
      <c r="I48" s="208">
        <v>360.84</v>
      </c>
      <c r="J48" s="209">
        <v>415.16</v>
      </c>
      <c r="K48" s="210"/>
      <c r="L48" s="196"/>
      <c r="M48" s="196"/>
      <c r="N48" s="230">
        <f t="shared" si="1"/>
        <v>-1</v>
      </c>
      <c r="O48" s="186"/>
      <c r="P48" s="186"/>
      <c r="Q48" s="186"/>
      <c r="R48" s="186"/>
      <c r="S48" s="186"/>
      <c r="T48" s="186"/>
      <c r="U48" s="186"/>
      <c r="V48" s="186"/>
      <c r="W48" s="186"/>
    </row>
    <row r="49" spans="1:23" s="195" customFormat="1" ht="20.25" customHeight="1" x14ac:dyDescent="0.2">
      <c r="A49" s="229">
        <v>2023</v>
      </c>
      <c r="B49" s="228">
        <v>1</v>
      </c>
      <c r="C49" s="193">
        <v>2</v>
      </c>
      <c r="D49" s="229">
        <v>83</v>
      </c>
      <c r="E49" s="229">
        <v>29</v>
      </c>
      <c r="F49" s="207" t="s">
        <v>205</v>
      </c>
      <c r="G49" t="s">
        <v>206</v>
      </c>
      <c r="H49">
        <v>22</v>
      </c>
      <c r="I49" s="208">
        <v>20.46</v>
      </c>
      <c r="J49" s="209">
        <v>23.54</v>
      </c>
      <c r="K49" s="210"/>
      <c r="L49" s="196"/>
      <c r="M49" s="196"/>
      <c r="N49" s="230">
        <f t="shared" si="1"/>
        <v>-1</v>
      </c>
      <c r="O49" s="186"/>
      <c r="P49" s="186"/>
      <c r="Q49" s="186"/>
      <c r="R49" s="186"/>
      <c r="S49" s="186"/>
      <c r="T49" s="186"/>
      <c r="U49" s="186"/>
      <c r="V49" s="186"/>
      <c r="W49" s="186"/>
    </row>
    <row r="50" spans="1:23" s="195" customFormat="1" ht="20.25" customHeight="1" x14ac:dyDescent="0.2">
      <c r="A50" s="229">
        <v>2023</v>
      </c>
      <c r="B50" s="228">
        <v>1</v>
      </c>
      <c r="C50" s="193">
        <v>2</v>
      </c>
      <c r="D50" s="229">
        <v>140</v>
      </c>
      <c r="E50" s="229">
        <v>212</v>
      </c>
      <c r="F50" s="207" t="s">
        <v>208</v>
      </c>
      <c r="G50" t="s">
        <v>209</v>
      </c>
      <c r="H50">
        <v>485</v>
      </c>
      <c r="I50" s="208">
        <v>451.05</v>
      </c>
      <c r="J50" s="209">
        <v>518.95000000000005</v>
      </c>
      <c r="K50" s="210"/>
      <c r="L50" s="196"/>
      <c r="M50" s="196"/>
      <c r="N50" s="230">
        <f t="shared" si="1"/>
        <v>-1</v>
      </c>
      <c r="O50" s="186"/>
      <c r="P50" s="186"/>
      <c r="Q50" s="186"/>
      <c r="R50" s="186"/>
      <c r="S50" s="186"/>
      <c r="T50" s="186"/>
      <c r="U50" s="186"/>
      <c r="V50" s="186"/>
      <c r="W50" s="186"/>
    </row>
    <row r="51" spans="1:23" s="195" customFormat="1" ht="20.25" customHeight="1" x14ac:dyDescent="0.2">
      <c r="A51" s="229">
        <v>2023</v>
      </c>
      <c r="B51" s="228">
        <v>1</v>
      </c>
      <c r="C51" s="193">
        <v>2</v>
      </c>
      <c r="D51" s="229">
        <v>178</v>
      </c>
      <c r="E51" s="229">
        <v>212</v>
      </c>
      <c r="F51" s="207" t="s">
        <v>212</v>
      </c>
      <c r="G51" t="s">
        <v>213</v>
      </c>
      <c r="H51">
        <v>50</v>
      </c>
      <c r="I51" s="208">
        <v>46.5</v>
      </c>
      <c r="J51" s="209">
        <v>53.5</v>
      </c>
      <c r="K51" s="210"/>
      <c r="L51" s="196"/>
      <c r="M51" s="196"/>
      <c r="N51" s="230">
        <f t="shared" si="1"/>
        <v>-1</v>
      </c>
      <c r="O51" s="186"/>
      <c r="P51" s="186"/>
      <c r="Q51" s="186"/>
      <c r="R51" s="186"/>
      <c r="S51" s="186"/>
      <c r="T51" s="186"/>
      <c r="U51" s="186"/>
      <c r="V51" s="186"/>
      <c r="W51" s="186"/>
    </row>
    <row r="52" spans="1:23" s="195" customFormat="1" ht="20.25" customHeight="1" x14ac:dyDescent="0.2">
      <c r="A52" s="229">
        <v>2023</v>
      </c>
      <c r="B52" s="228">
        <v>1</v>
      </c>
      <c r="C52" s="193">
        <v>2</v>
      </c>
      <c r="D52" s="229">
        <v>667</v>
      </c>
      <c r="E52" s="229">
        <v>421</v>
      </c>
      <c r="F52" s="207" t="s">
        <v>289</v>
      </c>
      <c r="G52" t="s">
        <v>290</v>
      </c>
      <c r="H52">
        <v>1554</v>
      </c>
      <c r="I52" s="208">
        <v>1462.3140000000001</v>
      </c>
      <c r="J52" s="209">
        <v>1664.3340000000001</v>
      </c>
      <c r="K52" s="210"/>
      <c r="L52" s="196"/>
      <c r="M52" s="196"/>
      <c r="N52" s="230">
        <f t="shared" si="1"/>
        <v>-1</v>
      </c>
      <c r="O52" s="186"/>
      <c r="P52" s="186"/>
      <c r="Q52" s="186"/>
      <c r="R52" s="186"/>
      <c r="S52" s="186"/>
      <c r="T52" s="186"/>
      <c r="U52" s="186"/>
      <c r="V52" s="186"/>
      <c r="W52" s="186"/>
    </row>
    <row r="53" spans="1:23" s="195" customFormat="1" ht="20.25" customHeight="1" x14ac:dyDescent="0.2">
      <c r="A53" s="229">
        <v>2023</v>
      </c>
      <c r="B53" s="228">
        <v>1</v>
      </c>
      <c r="C53" s="193">
        <v>2</v>
      </c>
      <c r="D53" s="229">
        <v>673</v>
      </c>
      <c r="E53" s="229">
        <v>421</v>
      </c>
      <c r="F53" s="207" t="s">
        <v>293</v>
      </c>
      <c r="G53" t="s">
        <v>294</v>
      </c>
      <c r="H53">
        <v>61.6</v>
      </c>
      <c r="I53" s="208">
        <v>57.965600000000002</v>
      </c>
      <c r="J53" s="209">
        <v>65.973600000000005</v>
      </c>
      <c r="K53" s="210"/>
      <c r="L53" s="196"/>
      <c r="M53" s="196"/>
      <c r="N53" s="230">
        <f t="shared" si="1"/>
        <v>-1</v>
      </c>
      <c r="O53" s="186"/>
      <c r="P53" s="186"/>
      <c r="Q53" s="186"/>
      <c r="R53" s="186"/>
      <c r="S53" s="186"/>
      <c r="T53" s="186"/>
      <c r="U53" s="186"/>
      <c r="V53" s="186"/>
      <c r="W53" s="186"/>
    </row>
    <row r="54" spans="1:23" s="195" customFormat="1" ht="20.25" customHeight="1" x14ac:dyDescent="0.2">
      <c r="A54" s="229">
        <v>2023</v>
      </c>
      <c r="B54" s="228">
        <v>1</v>
      </c>
      <c r="C54" s="193">
        <v>2</v>
      </c>
      <c r="D54" s="229">
        <v>281</v>
      </c>
      <c r="E54" s="229">
        <v>143</v>
      </c>
      <c r="F54" s="207" t="s">
        <v>221</v>
      </c>
      <c r="G54" t="s">
        <v>222</v>
      </c>
      <c r="H54">
        <v>285</v>
      </c>
      <c r="I54" s="208">
        <v>265.05</v>
      </c>
      <c r="J54" s="209">
        <v>304.95</v>
      </c>
      <c r="K54" s="210"/>
      <c r="L54" s="196"/>
      <c r="M54" s="196"/>
      <c r="N54" s="230">
        <f t="shared" si="1"/>
        <v>-1</v>
      </c>
      <c r="O54" s="186"/>
      <c r="P54" s="186"/>
      <c r="Q54" s="186"/>
      <c r="R54" s="186"/>
      <c r="S54" s="186"/>
      <c r="T54" s="186"/>
      <c r="U54" s="186"/>
      <c r="V54" s="186"/>
      <c r="W54" s="186"/>
    </row>
    <row r="55" spans="1:23" s="195" customFormat="1" ht="20.25" customHeight="1" x14ac:dyDescent="0.2">
      <c r="A55" s="229">
        <v>2023</v>
      </c>
      <c r="B55" s="228">
        <v>1</v>
      </c>
      <c r="C55" s="193">
        <v>2</v>
      </c>
      <c r="D55" s="229">
        <v>439</v>
      </c>
      <c r="E55" s="229">
        <v>377</v>
      </c>
      <c r="F55" s="207" t="s">
        <v>285</v>
      </c>
      <c r="G55" t="s">
        <v>286</v>
      </c>
      <c r="H55">
        <v>343</v>
      </c>
      <c r="I55" s="208">
        <v>308.7</v>
      </c>
      <c r="J55" s="209">
        <v>377.3</v>
      </c>
      <c r="K55" s="210"/>
      <c r="L55" s="196"/>
      <c r="M55" s="196"/>
      <c r="N55" s="230">
        <f t="shared" si="1"/>
        <v>-1</v>
      </c>
      <c r="O55" s="186"/>
      <c r="P55" s="186"/>
      <c r="Q55" s="186"/>
      <c r="R55" s="186"/>
      <c r="S55" s="186"/>
      <c r="T55" s="186"/>
      <c r="U55" s="186"/>
      <c r="V55" s="186"/>
      <c r="W55" s="186"/>
    </row>
    <row r="56" spans="1:23" s="195" customFormat="1" ht="20.25" customHeight="1" x14ac:dyDescent="0.2">
      <c r="A56" s="229">
        <v>2023</v>
      </c>
      <c r="B56" s="228">
        <v>1</v>
      </c>
      <c r="C56" s="193">
        <v>2</v>
      </c>
      <c r="D56" s="229">
        <v>668</v>
      </c>
      <c r="E56" s="229">
        <v>422</v>
      </c>
      <c r="F56" s="207" t="s">
        <v>235</v>
      </c>
      <c r="G56" t="s">
        <v>236</v>
      </c>
      <c r="H56">
        <v>103</v>
      </c>
      <c r="I56" s="208">
        <v>96.923000000000002</v>
      </c>
      <c r="J56" s="209">
        <v>110.313</v>
      </c>
      <c r="K56" s="210"/>
      <c r="L56" s="196"/>
      <c r="M56" s="196"/>
      <c r="N56" s="230">
        <f t="shared" si="1"/>
        <v>-1</v>
      </c>
      <c r="O56" s="186"/>
      <c r="P56" s="186"/>
      <c r="Q56" s="186"/>
      <c r="R56" s="186"/>
      <c r="S56" s="186"/>
      <c r="T56" s="186"/>
      <c r="U56" s="186"/>
      <c r="V56" s="186"/>
      <c r="W56" s="186"/>
    </row>
    <row r="57" spans="1:23" s="195" customFormat="1" ht="20.25" customHeight="1" x14ac:dyDescent="0.2">
      <c r="A57" s="229">
        <v>2023</v>
      </c>
      <c r="B57" s="228">
        <v>1</v>
      </c>
      <c r="C57" s="193">
        <v>2</v>
      </c>
      <c r="D57" s="229">
        <v>674</v>
      </c>
      <c r="E57" s="229">
        <v>425</v>
      </c>
      <c r="F57" s="207" t="s">
        <v>238</v>
      </c>
      <c r="G57" t="s">
        <v>239</v>
      </c>
      <c r="H57">
        <v>256</v>
      </c>
      <c r="I57" s="208">
        <v>240.89599999999999</v>
      </c>
      <c r="J57" s="209">
        <v>274.17599999999999</v>
      </c>
      <c r="K57" s="210"/>
      <c r="L57" s="196"/>
      <c r="M57" s="196"/>
      <c r="N57" s="230">
        <f t="shared" si="1"/>
        <v>-1</v>
      </c>
      <c r="O57" s="186"/>
      <c r="P57" s="186"/>
      <c r="Q57" s="186"/>
      <c r="R57" s="186"/>
      <c r="S57" s="186"/>
      <c r="T57" s="186"/>
      <c r="U57" s="186"/>
      <c r="V57" s="186"/>
      <c r="W57" s="186"/>
    </row>
    <row r="58" spans="1:23" s="195" customFormat="1" ht="20.25" customHeight="1" x14ac:dyDescent="0.2">
      <c r="A58" s="229">
        <v>2023</v>
      </c>
      <c r="B58" s="228">
        <v>1</v>
      </c>
      <c r="C58" s="193">
        <v>2</v>
      </c>
      <c r="D58" s="229">
        <v>450</v>
      </c>
      <c r="E58" s="229">
        <v>432</v>
      </c>
      <c r="F58" s="207" t="s">
        <v>296</v>
      </c>
      <c r="G58" t="s">
        <v>280</v>
      </c>
      <c r="H58">
        <v>270</v>
      </c>
      <c r="I58" s="208">
        <v>251.1</v>
      </c>
      <c r="J58" s="209">
        <v>288.89999999999998</v>
      </c>
      <c r="K58" s="210"/>
      <c r="L58" s="196"/>
      <c r="M58" s="196"/>
      <c r="N58" s="230">
        <f t="shared" si="1"/>
        <v>-1</v>
      </c>
      <c r="O58" s="186"/>
      <c r="P58" s="186"/>
      <c r="Q58" s="186"/>
      <c r="R58" s="186"/>
      <c r="S58" s="186"/>
      <c r="T58" s="186"/>
      <c r="U58" s="186"/>
      <c r="V58" s="186"/>
      <c r="W58" s="186"/>
    </row>
    <row r="59" spans="1:23" s="195" customFormat="1" ht="20.25" customHeight="1" x14ac:dyDescent="0.2">
      <c r="A59" s="229">
        <v>2023</v>
      </c>
      <c r="B59" s="228">
        <v>1</v>
      </c>
      <c r="C59" s="193">
        <v>2</v>
      </c>
      <c r="D59" s="229">
        <v>451</v>
      </c>
      <c r="E59" s="229">
        <v>432</v>
      </c>
      <c r="F59" s="207" t="s">
        <v>298</v>
      </c>
      <c r="G59" t="s">
        <v>277</v>
      </c>
      <c r="H59">
        <v>175</v>
      </c>
      <c r="I59" s="208">
        <v>162.75</v>
      </c>
      <c r="J59" s="209">
        <v>187.25</v>
      </c>
      <c r="K59" s="210"/>
      <c r="L59" s="196"/>
      <c r="M59" s="196"/>
      <c r="N59" s="230">
        <f t="shared" si="1"/>
        <v>-1</v>
      </c>
      <c r="O59" s="186"/>
      <c r="P59" s="186"/>
      <c r="Q59" s="186"/>
      <c r="R59" s="186"/>
      <c r="S59" s="186"/>
      <c r="T59" s="186"/>
      <c r="U59" s="186"/>
      <c r="V59" s="186"/>
      <c r="W59" s="186"/>
    </row>
    <row r="60" spans="1:23" s="195" customFormat="1" ht="20.25" customHeight="1" x14ac:dyDescent="0.2">
      <c r="A60" s="229">
        <v>2023</v>
      </c>
      <c r="B60" s="228">
        <v>1</v>
      </c>
      <c r="C60" s="193">
        <v>2</v>
      </c>
      <c r="D60" s="229">
        <v>669</v>
      </c>
      <c r="E60" s="229">
        <v>423</v>
      </c>
      <c r="F60" s="207" t="s">
        <v>241</v>
      </c>
      <c r="G60" t="s">
        <v>242</v>
      </c>
      <c r="H60">
        <v>954</v>
      </c>
      <c r="I60" s="208">
        <v>897.71400000000006</v>
      </c>
      <c r="J60" s="209">
        <v>1021.734</v>
      </c>
      <c r="K60" s="210"/>
      <c r="L60" s="196"/>
      <c r="M60" s="196"/>
      <c r="N60" s="230">
        <f t="shared" si="1"/>
        <v>-1</v>
      </c>
      <c r="O60" s="186"/>
      <c r="P60" s="186"/>
      <c r="Q60" s="186"/>
      <c r="R60" s="186"/>
      <c r="S60" s="186"/>
      <c r="T60" s="186"/>
      <c r="U60" s="186"/>
      <c r="V60" s="186"/>
      <c r="W60" s="186"/>
    </row>
    <row r="61" spans="1:23" s="195" customFormat="1" ht="20.25" customHeight="1" x14ac:dyDescent="0.2">
      <c r="A61" s="229">
        <v>2023</v>
      </c>
      <c r="B61" s="228">
        <v>1</v>
      </c>
      <c r="C61" s="193">
        <v>2</v>
      </c>
      <c r="D61" s="229">
        <v>49</v>
      </c>
      <c r="E61" s="229">
        <v>18</v>
      </c>
      <c r="F61" s="207" t="s">
        <v>244</v>
      </c>
      <c r="G61" t="s">
        <v>245</v>
      </c>
      <c r="H61">
        <v>100</v>
      </c>
      <c r="I61" s="208">
        <v>95.5</v>
      </c>
      <c r="J61" s="209">
        <v>104.5</v>
      </c>
      <c r="K61" s="210"/>
      <c r="L61" s="196"/>
      <c r="M61" s="196"/>
      <c r="N61" s="230">
        <f t="shared" si="1"/>
        <v>-1</v>
      </c>
      <c r="O61" s="186"/>
      <c r="P61" s="186"/>
      <c r="Q61" s="186"/>
      <c r="R61" s="186"/>
      <c r="S61" s="186"/>
      <c r="T61" s="186"/>
      <c r="U61" s="186"/>
      <c r="V61" s="186"/>
      <c r="W61" s="186"/>
    </row>
    <row r="62" spans="1:23" s="195" customFormat="1" ht="20.25" customHeight="1" x14ac:dyDescent="0.2">
      <c r="A62" s="229">
        <v>2023</v>
      </c>
      <c r="B62" s="228">
        <v>1</v>
      </c>
      <c r="C62" s="193">
        <v>2</v>
      </c>
      <c r="D62" s="229">
        <v>50</v>
      </c>
      <c r="E62" s="229">
        <v>18</v>
      </c>
      <c r="F62" s="207" t="s">
        <v>248</v>
      </c>
      <c r="G62" t="s">
        <v>249</v>
      </c>
      <c r="H62">
        <v>54</v>
      </c>
      <c r="I62" s="208">
        <v>51.57</v>
      </c>
      <c r="J62" s="209">
        <v>56.43</v>
      </c>
      <c r="K62" s="210"/>
      <c r="L62" s="196"/>
      <c r="M62" s="196"/>
      <c r="N62" s="230">
        <f t="shared" si="1"/>
        <v>-1</v>
      </c>
      <c r="O62" s="186"/>
      <c r="P62" s="186"/>
      <c r="Q62" s="186"/>
      <c r="R62" s="186"/>
      <c r="S62" s="186"/>
      <c r="T62" s="186"/>
      <c r="U62" s="186"/>
      <c r="V62" s="186"/>
      <c r="W62" s="186"/>
    </row>
    <row r="63" spans="1:23" s="195" customFormat="1" ht="20.25" customHeight="1" x14ac:dyDescent="0.2">
      <c r="A63" s="229">
        <v>2023</v>
      </c>
      <c r="B63" s="228">
        <v>1</v>
      </c>
      <c r="C63" s="193">
        <v>2</v>
      </c>
      <c r="D63" s="229">
        <v>130</v>
      </c>
      <c r="E63" s="229">
        <v>52</v>
      </c>
      <c r="F63" s="207" t="s">
        <v>258</v>
      </c>
      <c r="G63" t="s">
        <v>259</v>
      </c>
      <c r="H63">
        <v>12</v>
      </c>
      <c r="I63" s="208">
        <v>11.16</v>
      </c>
      <c r="J63" s="209">
        <v>12.84</v>
      </c>
      <c r="K63" s="210"/>
      <c r="L63" s="196"/>
      <c r="M63" s="196"/>
      <c r="N63" s="230">
        <f t="shared" si="1"/>
        <v>-1</v>
      </c>
      <c r="O63" s="186"/>
      <c r="P63" s="186"/>
      <c r="Q63" s="186"/>
      <c r="R63" s="186"/>
      <c r="S63" s="186"/>
      <c r="T63" s="186"/>
      <c r="U63" s="186"/>
      <c r="V63" s="186"/>
      <c r="W63" s="186"/>
    </row>
    <row r="64" spans="1:23" s="195" customFormat="1" ht="20.25" customHeight="1" x14ac:dyDescent="0.2">
      <c r="A64" s="229">
        <v>2023</v>
      </c>
      <c r="B64" s="228">
        <v>1</v>
      </c>
      <c r="C64" s="193">
        <v>2</v>
      </c>
      <c r="D64" s="229">
        <v>655</v>
      </c>
      <c r="E64" s="229">
        <v>415</v>
      </c>
      <c r="F64" s="207" t="s">
        <v>299</v>
      </c>
      <c r="G64" t="s">
        <v>300</v>
      </c>
      <c r="H64">
        <v>148</v>
      </c>
      <c r="I64" s="208">
        <v>137.63999999999999</v>
      </c>
      <c r="J64" s="209">
        <v>158.36000000000001</v>
      </c>
      <c r="K64" s="210"/>
      <c r="L64" s="196"/>
      <c r="M64" s="196"/>
      <c r="N64" s="230">
        <f t="shared" si="1"/>
        <v>-1</v>
      </c>
      <c r="O64" s="186"/>
      <c r="P64" s="186"/>
      <c r="Q64" s="186"/>
      <c r="R64" s="186"/>
      <c r="S64" s="186"/>
      <c r="T64" s="186"/>
      <c r="U64" s="186"/>
      <c r="V64" s="186"/>
      <c r="W64" s="186"/>
    </row>
    <row r="65" spans="1:23" s="195" customFormat="1" ht="20.25" customHeight="1" x14ac:dyDescent="0.2">
      <c r="A65" s="229">
        <v>2023</v>
      </c>
      <c r="B65" s="228">
        <v>1</v>
      </c>
      <c r="C65" s="193">
        <v>2</v>
      </c>
      <c r="D65" s="229">
        <v>656</v>
      </c>
      <c r="E65" s="229">
        <v>415</v>
      </c>
      <c r="F65" s="207" t="s">
        <v>303</v>
      </c>
      <c r="G65" t="s">
        <v>304</v>
      </c>
      <c r="H65">
        <v>148</v>
      </c>
      <c r="I65" s="208">
        <v>137.63999999999999</v>
      </c>
      <c r="J65" s="209">
        <v>158.36000000000001</v>
      </c>
      <c r="K65" s="210"/>
      <c r="L65" s="196"/>
      <c r="M65" s="196"/>
      <c r="N65" s="230">
        <f t="shared" si="1"/>
        <v>-1</v>
      </c>
      <c r="O65" s="186"/>
      <c r="P65" s="186"/>
      <c r="Q65" s="186"/>
      <c r="R65" s="186"/>
      <c r="S65" s="186"/>
      <c r="T65" s="186"/>
      <c r="U65" s="186"/>
      <c r="V65" s="186"/>
      <c r="W65" s="186"/>
    </row>
    <row r="66" spans="1:23" s="195" customFormat="1" ht="20.25" customHeight="1" x14ac:dyDescent="0.2">
      <c r="A66" s="229">
        <v>2023</v>
      </c>
      <c r="B66" s="228">
        <v>1</v>
      </c>
      <c r="C66" s="193">
        <v>2</v>
      </c>
      <c r="D66" s="229">
        <v>657</v>
      </c>
      <c r="E66" s="229">
        <v>415</v>
      </c>
      <c r="F66" s="207" t="s">
        <v>306</v>
      </c>
      <c r="G66" t="s">
        <v>307</v>
      </c>
      <c r="H66">
        <v>90</v>
      </c>
      <c r="I66" s="208">
        <v>83.7</v>
      </c>
      <c r="J66" s="209">
        <v>96.3</v>
      </c>
      <c r="K66" s="210"/>
      <c r="L66" s="196"/>
      <c r="M66" s="196"/>
      <c r="N66" s="230">
        <f t="shared" si="1"/>
        <v>-1</v>
      </c>
      <c r="O66" s="186"/>
      <c r="P66" s="186"/>
      <c r="Q66" s="186"/>
      <c r="R66" s="186"/>
      <c r="S66" s="186"/>
      <c r="T66" s="186"/>
      <c r="U66" s="186"/>
      <c r="V66" s="186"/>
      <c r="W66" s="186"/>
    </row>
    <row r="67" spans="1:23" s="195" customFormat="1" ht="20.25" customHeight="1" x14ac:dyDescent="0.2">
      <c r="A67" s="229">
        <v>2023</v>
      </c>
      <c r="B67" s="228">
        <v>1</v>
      </c>
      <c r="C67" s="193">
        <v>2</v>
      </c>
      <c r="D67" s="229">
        <v>658</v>
      </c>
      <c r="E67" s="229">
        <v>415</v>
      </c>
      <c r="F67" s="207" t="s">
        <v>309</v>
      </c>
      <c r="G67" t="s">
        <v>310</v>
      </c>
      <c r="H67">
        <v>90</v>
      </c>
      <c r="I67" s="208">
        <v>83.7</v>
      </c>
      <c r="J67" s="209">
        <v>96.3</v>
      </c>
      <c r="K67" s="210"/>
      <c r="L67" s="196"/>
      <c r="M67" s="196"/>
      <c r="N67" s="230">
        <f t="shared" si="1"/>
        <v>-1</v>
      </c>
      <c r="O67" s="186"/>
      <c r="P67" s="186"/>
      <c r="Q67" s="186"/>
      <c r="R67" s="186"/>
      <c r="S67" s="186"/>
      <c r="T67" s="186"/>
      <c r="U67" s="186"/>
      <c r="V67" s="186"/>
      <c r="W67" s="186"/>
    </row>
    <row r="68" spans="1:23" s="195" customFormat="1" ht="20.25" customHeight="1" x14ac:dyDescent="0.2">
      <c r="A68" s="229">
        <v>2023</v>
      </c>
      <c r="B68" s="228">
        <v>1</v>
      </c>
      <c r="C68" s="193">
        <v>2</v>
      </c>
      <c r="D68" s="229">
        <v>452</v>
      </c>
      <c r="E68" s="229">
        <v>433</v>
      </c>
      <c r="F68" s="207" t="s">
        <v>276</v>
      </c>
      <c r="G68" t="s">
        <v>277</v>
      </c>
      <c r="H68">
        <v>270</v>
      </c>
      <c r="I68" s="208">
        <v>251.1</v>
      </c>
      <c r="J68" s="209">
        <v>288.89999999999998</v>
      </c>
      <c r="K68" s="210"/>
      <c r="L68" s="196"/>
      <c r="M68" s="196"/>
      <c r="N68" s="230">
        <f t="shared" ref="N68:N99" si="2">IFERROR((L68-I68)/I68,"")</f>
        <v>-1</v>
      </c>
      <c r="O68" s="186"/>
      <c r="P68" s="186"/>
      <c r="Q68" s="186"/>
      <c r="R68" s="186"/>
      <c r="S68" s="186"/>
      <c r="T68" s="186"/>
      <c r="U68" s="186"/>
      <c r="V68" s="186"/>
      <c r="W68" s="186"/>
    </row>
    <row r="69" spans="1:23" s="195" customFormat="1" ht="20.25" customHeight="1" x14ac:dyDescent="0.2">
      <c r="A69" s="229">
        <v>2023</v>
      </c>
      <c r="B69" s="228">
        <v>1</v>
      </c>
      <c r="C69" s="193">
        <v>2</v>
      </c>
      <c r="D69" s="229">
        <v>453</v>
      </c>
      <c r="E69" s="229">
        <v>433</v>
      </c>
      <c r="F69" s="207" t="s">
        <v>279</v>
      </c>
      <c r="G69" t="s">
        <v>280</v>
      </c>
      <c r="H69">
        <v>175</v>
      </c>
      <c r="I69" s="208">
        <v>162.75</v>
      </c>
      <c r="J69" s="209">
        <v>187.25</v>
      </c>
      <c r="K69" s="210"/>
      <c r="L69" s="196"/>
      <c r="M69" s="196"/>
      <c r="N69" s="230">
        <f t="shared" si="2"/>
        <v>-1</v>
      </c>
      <c r="O69" s="186"/>
      <c r="P69" s="186"/>
      <c r="Q69" s="186"/>
      <c r="R69" s="186"/>
      <c r="S69" s="186"/>
      <c r="T69" s="186"/>
      <c r="U69" s="186"/>
      <c r="V69" s="186"/>
      <c r="W69" s="186"/>
    </row>
    <row r="70" spans="1:23" s="195" customFormat="1" ht="20.25" customHeight="1" x14ac:dyDescent="0.2">
      <c r="A70" s="229">
        <v>2023</v>
      </c>
      <c r="B70" s="228">
        <v>1</v>
      </c>
      <c r="C70" s="193">
        <v>3</v>
      </c>
      <c r="D70" s="229">
        <v>1250</v>
      </c>
      <c r="E70" s="229">
        <v>664</v>
      </c>
      <c r="F70" s="207" t="s">
        <v>177</v>
      </c>
      <c r="G70" t="s">
        <v>178</v>
      </c>
      <c r="H70">
        <v>70</v>
      </c>
      <c r="I70" s="208">
        <v>66.5</v>
      </c>
      <c r="J70" s="209">
        <v>73.5</v>
      </c>
      <c r="K70" s="210"/>
      <c r="L70" s="196"/>
      <c r="M70" s="196"/>
      <c r="N70" s="230">
        <f t="shared" si="2"/>
        <v>-1</v>
      </c>
      <c r="O70" s="186"/>
      <c r="P70" s="186"/>
      <c r="Q70" s="186"/>
      <c r="R70" s="186"/>
      <c r="S70" s="186"/>
      <c r="T70" s="186"/>
      <c r="U70" s="186"/>
      <c r="V70" s="186"/>
      <c r="W70" s="186"/>
    </row>
    <row r="71" spans="1:23" s="195" customFormat="1" ht="20.25" customHeight="1" x14ac:dyDescent="0.2">
      <c r="A71" s="229">
        <v>2023</v>
      </c>
      <c r="B71" s="228">
        <v>1</v>
      </c>
      <c r="C71" s="193">
        <v>3</v>
      </c>
      <c r="D71" s="229">
        <v>1253</v>
      </c>
      <c r="E71" s="229">
        <v>666</v>
      </c>
      <c r="F71" s="207" t="s">
        <v>180</v>
      </c>
      <c r="G71" t="s">
        <v>181</v>
      </c>
      <c r="H71">
        <v>100</v>
      </c>
      <c r="I71" s="208">
        <v>95</v>
      </c>
      <c r="J71" s="209">
        <v>105</v>
      </c>
      <c r="K71" s="210"/>
      <c r="L71" s="196"/>
      <c r="M71" s="196"/>
      <c r="N71" s="230">
        <f t="shared" si="2"/>
        <v>-1</v>
      </c>
      <c r="O71" s="186"/>
      <c r="P71" s="186"/>
      <c r="Q71" s="186"/>
      <c r="R71" s="186"/>
      <c r="S71" s="186"/>
      <c r="T71" s="186"/>
      <c r="U71" s="186"/>
      <c r="V71" s="186"/>
      <c r="W71" s="186"/>
    </row>
    <row r="72" spans="1:23" s="195" customFormat="1" ht="20.25" customHeight="1" x14ac:dyDescent="0.2">
      <c r="A72" s="229">
        <v>2023</v>
      </c>
      <c r="B72" s="228">
        <v>1</v>
      </c>
      <c r="C72" s="193">
        <v>3</v>
      </c>
      <c r="D72" s="229">
        <v>1255</v>
      </c>
      <c r="E72" s="229">
        <v>668</v>
      </c>
      <c r="F72" s="207" t="s">
        <v>182</v>
      </c>
      <c r="G72" t="s">
        <v>183</v>
      </c>
      <c r="H72">
        <v>162</v>
      </c>
      <c r="I72" s="208">
        <v>153.9</v>
      </c>
      <c r="J72" s="209">
        <v>170.1</v>
      </c>
      <c r="K72" s="210"/>
      <c r="L72" s="196"/>
      <c r="M72" s="196"/>
      <c r="N72" s="230">
        <f t="shared" si="2"/>
        <v>-1</v>
      </c>
      <c r="O72" s="186"/>
      <c r="P72" s="186"/>
      <c r="Q72" s="186"/>
      <c r="R72" s="186"/>
      <c r="S72" s="186"/>
      <c r="T72" s="186"/>
      <c r="U72" s="186"/>
      <c r="V72" s="186"/>
      <c r="W72" s="186"/>
    </row>
    <row r="73" spans="1:23" s="195" customFormat="1" ht="20.25" customHeight="1" x14ac:dyDescent="0.2">
      <c r="A73" s="229">
        <v>2023</v>
      </c>
      <c r="B73" s="228">
        <v>1</v>
      </c>
      <c r="C73" s="193">
        <v>3</v>
      </c>
      <c r="D73" s="229">
        <v>1256</v>
      </c>
      <c r="E73" s="229">
        <v>669</v>
      </c>
      <c r="F73" s="207" t="s">
        <v>184</v>
      </c>
      <c r="H73">
        <v>256</v>
      </c>
      <c r="I73" s="208">
        <v>243.2</v>
      </c>
      <c r="J73" s="209">
        <v>268.8</v>
      </c>
      <c r="K73" s="210"/>
      <c r="L73" s="196"/>
      <c r="M73" s="196"/>
      <c r="N73" s="230">
        <f t="shared" si="2"/>
        <v>-1</v>
      </c>
      <c r="O73" s="186"/>
      <c r="P73" s="186"/>
      <c r="Q73" s="186"/>
      <c r="R73" s="186"/>
      <c r="S73" s="186"/>
      <c r="T73" s="186"/>
      <c r="U73" s="186"/>
      <c r="V73" s="186"/>
      <c r="W73" s="186"/>
    </row>
    <row r="74" spans="1:23" s="195" customFormat="1" ht="20.25" customHeight="1" x14ac:dyDescent="0.2">
      <c r="A74" s="229">
        <v>2023</v>
      </c>
      <c r="B74" s="228">
        <v>1</v>
      </c>
      <c r="C74" s="193">
        <v>3</v>
      </c>
      <c r="D74" s="229">
        <v>1262</v>
      </c>
      <c r="E74" s="229">
        <v>673</v>
      </c>
      <c r="F74" s="207" t="s">
        <v>185</v>
      </c>
      <c r="G74" t="s">
        <v>186</v>
      </c>
      <c r="I74" s="208"/>
      <c r="J74" s="209"/>
      <c r="K74" s="210"/>
      <c r="L74" s="196"/>
      <c r="M74" s="196"/>
      <c r="N74" s="230" t="str">
        <f t="shared" si="2"/>
        <v/>
      </c>
      <c r="O74" s="186"/>
      <c r="P74" s="186"/>
      <c r="Q74" s="186"/>
      <c r="R74" s="186"/>
      <c r="S74" s="186"/>
      <c r="T74" s="186"/>
      <c r="U74" s="186"/>
      <c r="V74" s="186"/>
      <c r="W74" s="186"/>
    </row>
    <row r="75" spans="1:23" s="195" customFormat="1" ht="20.25" customHeight="1" x14ac:dyDescent="0.2">
      <c r="A75" s="229">
        <v>2023</v>
      </c>
      <c r="B75" s="228">
        <v>1</v>
      </c>
      <c r="C75" s="193">
        <v>3</v>
      </c>
      <c r="D75" s="229">
        <v>1264</v>
      </c>
      <c r="E75" s="229">
        <v>675</v>
      </c>
      <c r="F75" s="207" t="s">
        <v>187</v>
      </c>
      <c r="G75" t="s">
        <v>188</v>
      </c>
      <c r="H75">
        <v>90</v>
      </c>
      <c r="I75" s="208">
        <v>85.5</v>
      </c>
      <c r="J75" s="209">
        <v>94.5</v>
      </c>
      <c r="K75" s="210"/>
      <c r="L75" s="196"/>
      <c r="M75" s="196"/>
      <c r="N75" s="230">
        <f t="shared" si="2"/>
        <v>-1</v>
      </c>
      <c r="O75" s="186"/>
      <c r="P75" s="186"/>
      <c r="Q75" s="186"/>
      <c r="R75" s="186"/>
      <c r="S75" s="186"/>
      <c r="T75" s="186"/>
      <c r="U75" s="186"/>
      <c r="V75" s="186"/>
      <c r="W75" s="186"/>
    </row>
    <row r="76" spans="1:23" s="195" customFormat="1" ht="20.25" customHeight="1" x14ac:dyDescent="0.2">
      <c r="A76" s="229">
        <v>2023</v>
      </c>
      <c r="B76" s="228">
        <v>1</v>
      </c>
      <c r="C76" s="193">
        <v>3</v>
      </c>
      <c r="D76" s="229">
        <v>1273</v>
      </c>
      <c r="E76" s="229">
        <v>681</v>
      </c>
      <c r="F76" s="207" t="s">
        <v>189</v>
      </c>
      <c r="G76" t="s">
        <v>190</v>
      </c>
      <c r="H76">
        <v>216</v>
      </c>
      <c r="I76" s="208">
        <v>205.2</v>
      </c>
      <c r="J76" s="209">
        <v>226.8</v>
      </c>
      <c r="K76" s="210"/>
      <c r="L76" s="196"/>
      <c r="M76" s="196"/>
      <c r="N76" s="230">
        <f t="shared" si="2"/>
        <v>-1</v>
      </c>
      <c r="O76" s="186"/>
      <c r="P76" s="186"/>
      <c r="Q76" s="186"/>
      <c r="R76" s="186"/>
      <c r="S76" s="186"/>
      <c r="T76" s="186"/>
      <c r="U76" s="186"/>
      <c r="V76" s="186"/>
      <c r="W76" s="186"/>
    </row>
    <row r="77" spans="1:23" s="195" customFormat="1" ht="20.25" customHeight="1" x14ac:dyDescent="0.2">
      <c r="A77" s="229">
        <v>2023</v>
      </c>
      <c r="B77" s="228">
        <v>1</v>
      </c>
      <c r="C77" s="193">
        <v>3</v>
      </c>
      <c r="D77" s="229">
        <v>449</v>
      </c>
      <c r="E77" s="229">
        <v>382</v>
      </c>
      <c r="F77" s="207" t="s">
        <v>191</v>
      </c>
      <c r="G77" t="s">
        <v>192</v>
      </c>
      <c r="H77">
        <v>46</v>
      </c>
      <c r="I77" s="208">
        <v>40.985999999999997</v>
      </c>
      <c r="J77" s="209">
        <v>50.048000000000002</v>
      </c>
      <c r="K77" s="210"/>
      <c r="L77" s="196"/>
      <c r="M77" s="196"/>
      <c r="N77" s="230">
        <f t="shared" si="2"/>
        <v>-1</v>
      </c>
      <c r="O77" s="186"/>
      <c r="P77" s="186"/>
      <c r="Q77" s="186"/>
      <c r="R77" s="186"/>
      <c r="S77" s="186"/>
      <c r="T77" s="186"/>
      <c r="U77" s="186"/>
      <c r="V77" s="186"/>
      <c r="W77" s="186"/>
    </row>
    <row r="78" spans="1:23" s="195" customFormat="1" ht="20.25" customHeight="1" x14ac:dyDescent="0.2">
      <c r="A78" s="229">
        <v>2023</v>
      </c>
      <c r="B78" s="228">
        <v>1</v>
      </c>
      <c r="C78" s="193">
        <v>3</v>
      </c>
      <c r="D78" s="229">
        <v>667</v>
      </c>
      <c r="E78" s="229">
        <v>421</v>
      </c>
      <c r="F78" s="207" t="s">
        <v>289</v>
      </c>
      <c r="G78" t="s">
        <v>290</v>
      </c>
      <c r="H78">
        <v>1554</v>
      </c>
      <c r="I78" s="208">
        <v>1462.3140000000001</v>
      </c>
      <c r="J78" s="209">
        <v>1664.3340000000001</v>
      </c>
      <c r="K78" s="210"/>
      <c r="L78" s="196"/>
      <c r="M78" s="196"/>
      <c r="N78" s="230">
        <f t="shared" si="2"/>
        <v>-1</v>
      </c>
      <c r="O78" s="186"/>
      <c r="P78" s="186"/>
      <c r="Q78" s="186"/>
      <c r="R78" s="186"/>
      <c r="S78" s="186"/>
      <c r="T78" s="186"/>
      <c r="U78" s="186"/>
      <c r="V78" s="186"/>
      <c r="W78" s="186"/>
    </row>
    <row r="79" spans="1:23" s="195" customFormat="1" ht="20.25" customHeight="1" x14ac:dyDescent="0.2">
      <c r="A79" s="229">
        <v>2023</v>
      </c>
      <c r="B79" s="228">
        <v>1</v>
      </c>
      <c r="C79" s="193">
        <v>3</v>
      </c>
      <c r="D79" s="229">
        <v>673</v>
      </c>
      <c r="E79" s="229">
        <v>421</v>
      </c>
      <c r="F79" s="207" t="s">
        <v>293</v>
      </c>
      <c r="G79" t="s">
        <v>294</v>
      </c>
      <c r="H79">
        <v>61.6</v>
      </c>
      <c r="I79" s="208">
        <v>57.965600000000002</v>
      </c>
      <c r="J79" s="209">
        <v>65.973600000000005</v>
      </c>
      <c r="K79" s="210"/>
      <c r="L79" s="196"/>
      <c r="M79" s="196"/>
      <c r="N79" s="230">
        <f t="shared" si="2"/>
        <v>-1</v>
      </c>
      <c r="O79" s="186"/>
      <c r="P79" s="186"/>
      <c r="Q79" s="186"/>
      <c r="R79" s="186"/>
      <c r="S79" s="186"/>
      <c r="T79" s="186"/>
      <c r="U79" s="186"/>
      <c r="V79" s="186"/>
      <c r="W79" s="186"/>
    </row>
    <row r="80" spans="1:23" s="195" customFormat="1" ht="20.25" customHeight="1" x14ac:dyDescent="0.2">
      <c r="A80" s="229">
        <v>2023</v>
      </c>
      <c r="B80" s="228">
        <v>1</v>
      </c>
      <c r="C80" s="193">
        <v>3</v>
      </c>
      <c r="D80" s="229">
        <v>281</v>
      </c>
      <c r="E80" s="229">
        <v>143</v>
      </c>
      <c r="F80" s="207" t="s">
        <v>221</v>
      </c>
      <c r="G80" t="s">
        <v>222</v>
      </c>
      <c r="H80">
        <v>285</v>
      </c>
      <c r="I80" s="208">
        <v>265.05</v>
      </c>
      <c r="J80" s="209">
        <v>304.95</v>
      </c>
      <c r="K80" s="210"/>
      <c r="L80" s="196"/>
      <c r="M80" s="196"/>
      <c r="N80" s="230">
        <f t="shared" si="2"/>
        <v>-1</v>
      </c>
      <c r="O80" s="186"/>
      <c r="P80" s="186"/>
      <c r="Q80" s="186"/>
      <c r="R80" s="186"/>
      <c r="S80" s="186"/>
      <c r="T80" s="186"/>
      <c r="U80" s="186"/>
      <c r="V80" s="186"/>
      <c r="W80" s="186"/>
    </row>
    <row r="81" spans="1:23" s="195" customFormat="1" ht="20.25" customHeight="1" x14ac:dyDescent="0.2">
      <c r="A81" s="229">
        <v>2023</v>
      </c>
      <c r="B81" s="228">
        <v>1</v>
      </c>
      <c r="C81" s="193">
        <v>3</v>
      </c>
      <c r="D81" s="229">
        <v>439</v>
      </c>
      <c r="E81" s="229">
        <v>377</v>
      </c>
      <c r="F81" s="207" t="s">
        <v>285</v>
      </c>
      <c r="G81" t="s">
        <v>286</v>
      </c>
      <c r="H81">
        <v>343</v>
      </c>
      <c r="I81" s="208">
        <v>308.7</v>
      </c>
      <c r="J81" s="209">
        <v>377.3</v>
      </c>
      <c r="K81" s="210"/>
      <c r="L81" s="196"/>
      <c r="M81" s="196"/>
      <c r="N81" s="230">
        <f t="shared" si="2"/>
        <v>-1</v>
      </c>
      <c r="O81" s="186"/>
      <c r="P81" s="186"/>
      <c r="Q81" s="186"/>
      <c r="R81" s="186"/>
      <c r="S81" s="186"/>
      <c r="T81" s="186"/>
      <c r="U81" s="186"/>
      <c r="V81" s="186"/>
      <c r="W81" s="186"/>
    </row>
    <row r="82" spans="1:23" s="195" customFormat="1" ht="20.25" customHeight="1" x14ac:dyDescent="0.2">
      <c r="A82" s="229">
        <v>2023</v>
      </c>
      <c r="B82" s="228">
        <v>1</v>
      </c>
      <c r="C82" s="193">
        <v>3</v>
      </c>
      <c r="D82" s="229">
        <v>674</v>
      </c>
      <c r="E82" s="229">
        <v>425</v>
      </c>
      <c r="F82" s="207" t="s">
        <v>238</v>
      </c>
      <c r="G82" t="s">
        <v>239</v>
      </c>
      <c r="H82">
        <v>256</v>
      </c>
      <c r="I82" s="208">
        <v>240.89599999999999</v>
      </c>
      <c r="J82" s="209">
        <v>274.17599999999999</v>
      </c>
      <c r="K82" s="210"/>
      <c r="L82" s="196"/>
      <c r="M82" s="196"/>
      <c r="N82" s="230">
        <f t="shared" si="2"/>
        <v>-1</v>
      </c>
      <c r="O82" s="186"/>
      <c r="P82" s="186"/>
      <c r="Q82" s="186"/>
      <c r="R82" s="186"/>
      <c r="S82" s="186"/>
      <c r="T82" s="186"/>
      <c r="U82" s="186"/>
      <c r="V82" s="186"/>
      <c r="W82" s="186"/>
    </row>
    <row r="83" spans="1:23" s="195" customFormat="1" ht="20.25" customHeight="1" x14ac:dyDescent="0.2">
      <c r="A83" s="229">
        <v>2023</v>
      </c>
      <c r="B83" s="228">
        <v>1</v>
      </c>
      <c r="C83" s="193">
        <v>3</v>
      </c>
      <c r="D83" s="229">
        <v>688</v>
      </c>
      <c r="E83" s="229">
        <v>124</v>
      </c>
      <c r="F83" s="207" t="s">
        <v>312</v>
      </c>
      <c r="G83" t="s">
        <v>313</v>
      </c>
      <c r="H83">
        <v>200</v>
      </c>
      <c r="I83" s="208">
        <v>180</v>
      </c>
      <c r="J83" s="209">
        <v>220</v>
      </c>
      <c r="K83" s="210"/>
      <c r="L83" s="196"/>
      <c r="M83" s="196"/>
      <c r="N83" s="230">
        <f t="shared" si="2"/>
        <v>-1</v>
      </c>
      <c r="O83" s="186"/>
      <c r="P83" s="186"/>
      <c r="Q83" s="186"/>
      <c r="R83" s="186"/>
      <c r="S83" s="186"/>
      <c r="T83" s="186"/>
      <c r="U83" s="186"/>
      <c r="V83" s="186"/>
      <c r="W83" s="186"/>
    </row>
    <row r="84" spans="1:23" s="195" customFormat="1" ht="20.25" customHeight="1" x14ac:dyDescent="0.2">
      <c r="A84" s="229">
        <v>2023</v>
      </c>
      <c r="B84" s="228">
        <v>1</v>
      </c>
      <c r="C84" s="193">
        <v>3</v>
      </c>
      <c r="D84" s="229">
        <v>689</v>
      </c>
      <c r="E84" s="229">
        <v>124</v>
      </c>
      <c r="F84" s="207" t="s">
        <v>315</v>
      </c>
      <c r="G84" t="s">
        <v>316</v>
      </c>
      <c r="H84">
        <v>75</v>
      </c>
      <c r="I84" s="208">
        <v>67.5</v>
      </c>
      <c r="J84" s="209">
        <v>82.5</v>
      </c>
      <c r="K84" s="210"/>
      <c r="L84" s="196"/>
      <c r="M84" s="196"/>
      <c r="N84" s="230">
        <f t="shared" si="2"/>
        <v>-1</v>
      </c>
      <c r="O84" s="186"/>
      <c r="P84" s="186"/>
      <c r="Q84" s="186"/>
      <c r="R84" s="186"/>
      <c r="S84" s="186"/>
      <c r="T84" s="186"/>
      <c r="U84" s="186"/>
      <c r="V84" s="186"/>
      <c r="W84" s="186"/>
    </row>
    <row r="85" spans="1:23" s="195" customFormat="1" ht="20.25" customHeight="1" x14ac:dyDescent="0.2">
      <c r="A85" s="229">
        <v>2023</v>
      </c>
      <c r="B85" s="228">
        <v>1</v>
      </c>
      <c r="C85" s="193">
        <v>3</v>
      </c>
      <c r="D85" s="229">
        <v>668</v>
      </c>
      <c r="E85" s="229">
        <v>422</v>
      </c>
      <c r="F85" s="207" t="s">
        <v>235</v>
      </c>
      <c r="G85" t="s">
        <v>236</v>
      </c>
      <c r="H85">
        <v>103</v>
      </c>
      <c r="I85" s="208">
        <v>96.923000000000002</v>
      </c>
      <c r="J85" s="209">
        <v>110.313</v>
      </c>
      <c r="K85" s="210"/>
      <c r="L85" s="196"/>
      <c r="M85" s="196"/>
      <c r="N85" s="230">
        <f t="shared" si="2"/>
        <v>-1</v>
      </c>
      <c r="O85" s="186"/>
      <c r="P85" s="186"/>
      <c r="Q85" s="186"/>
      <c r="R85" s="186"/>
      <c r="S85" s="186"/>
      <c r="T85" s="186"/>
      <c r="U85" s="186"/>
      <c r="V85" s="186"/>
      <c r="W85" s="186"/>
    </row>
    <row r="86" spans="1:23" s="195" customFormat="1" ht="20.25" customHeight="1" x14ac:dyDescent="0.2">
      <c r="A86" s="229">
        <v>2023</v>
      </c>
      <c r="B86" s="228">
        <v>1</v>
      </c>
      <c r="C86" s="193">
        <v>3</v>
      </c>
      <c r="D86" s="229">
        <v>450</v>
      </c>
      <c r="E86" s="229">
        <v>432</v>
      </c>
      <c r="F86" s="207" t="s">
        <v>296</v>
      </c>
      <c r="G86" t="s">
        <v>280</v>
      </c>
      <c r="H86">
        <v>270</v>
      </c>
      <c r="I86" s="208">
        <v>251.1</v>
      </c>
      <c r="J86" s="209">
        <v>288.89999999999998</v>
      </c>
      <c r="K86" s="210"/>
      <c r="L86" s="196"/>
      <c r="M86" s="196"/>
      <c r="N86" s="230">
        <f t="shared" si="2"/>
        <v>-1</v>
      </c>
      <c r="O86" s="186"/>
      <c r="P86" s="186"/>
      <c r="Q86" s="186"/>
      <c r="R86" s="186"/>
      <c r="S86" s="186"/>
      <c r="T86" s="186"/>
      <c r="U86" s="186"/>
      <c r="V86" s="186"/>
      <c r="W86" s="186"/>
    </row>
    <row r="87" spans="1:23" s="195" customFormat="1" ht="20.25" customHeight="1" x14ac:dyDescent="0.2">
      <c r="A87" s="229">
        <v>2023</v>
      </c>
      <c r="B87" s="228">
        <v>1</v>
      </c>
      <c r="C87" s="193">
        <v>3</v>
      </c>
      <c r="D87" s="229">
        <v>451</v>
      </c>
      <c r="E87" s="229">
        <v>432</v>
      </c>
      <c r="F87" s="207" t="s">
        <v>298</v>
      </c>
      <c r="G87" t="s">
        <v>277</v>
      </c>
      <c r="H87">
        <v>175</v>
      </c>
      <c r="I87" s="208">
        <v>162.75</v>
      </c>
      <c r="J87" s="209">
        <v>187.25</v>
      </c>
      <c r="K87" s="210"/>
      <c r="L87" s="196"/>
      <c r="M87" s="196"/>
      <c r="N87" s="230">
        <f t="shared" si="2"/>
        <v>-1</v>
      </c>
      <c r="O87" s="186"/>
      <c r="P87" s="186"/>
      <c r="Q87" s="186"/>
      <c r="R87" s="186"/>
      <c r="S87" s="186"/>
      <c r="T87" s="186"/>
      <c r="U87" s="186"/>
      <c r="V87" s="186"/>
      <c r="W87" s="186"/>
    </row>
    <row r="88" spans="1:23" s="195" customFormat="1" ht="20.25" customHeight="1" x14ac:dyDescent="0.2">
      <c r="A88" s="229">
        <v>2023</v>
      </c>
      <c r="B88" s="228">
        <v>1</v>
      </c>
      <c r="C88" s="193">
        <v>3</v>
      </c>
      <c r="D88" s="229">
        <v>669</v>
      </c>
      <c r="E88" s="229">
        <v>423</v>
      </c>
      <c r="F88" s="207" t="s">
        <v>241</v>
      </c>
      <c r="G88" t="s">
        <v>242</v>
      </c>
      <c r="H88">
        <v>954</v>
      </c>
      <c r="I88" s="208">
        <v>897.71400000000006</v>
      </c>
      <c r="J88" s="209">
        <v>1021.734</v>
      </c>
      <c r="K88" s="210"/>
      <c r="L88" s="196"/>
      <c r="M88" s="196"/>
      <c r="N88" s="230">
        <f t="shared" si="2"/>
        <v>-1</v>
      </c>
      <c r="O88" s="186"/>
      <c r="P88" s="186"/>
      <c r="Q88" s="186"/>
      <c r="R88" s="186"/>
      <c r="S88" s="186"/>
      <c r="T88" s="186"/>
      <c r="U88" s="186"/>
      <c r="V88" s="186"/>
      <c r="W88" s="186"/>
    </row>
    <row r="89" spans="1:23" s="195" customFormat="1" ht="20.25" customHeight="1" x14ac:dyDescent="0.2">
      <c r="A89" s="229">
        <v>2023</v>
      </c>
      <c r="B89" s="228">
        <v>1</v>
      </c>
      <c r="C89" s="193">
        <v>3</v>
      </c>
      <c r="D89" s="229">
        <v>49</v>
      </c>
      <c r="E89" s="229">
        <v>18</v>
      </c>
      <c r="F89" s="207" t="s">
        <v>244</v>
      </c>
      <c r="G89" t="s">
        <v>245</v>
      </c>
      <c r="H89">
        <v>100</v>
      </c>
      <c r="I89" s="208">
        <v>95.5</v>
      </c>
      <c r="J89" s="209">
        <v>104.5</v>
      </c>
      <c r="K89" s="210"/>
      <c r="L89" s="196"/>
      <c r="M89" s="196"/>
      <c r="N89" s="230">
        <f t="shared" si="2"/>
        <v>-1</v>
      </c>
      <c r="O89" s="186"/>
      <c r="P89" s="186"/>
      <c r="Q89" s="186"/>
      <c r="R89" s="186"/>
      <c r="S89" s="186"/>
      <c r="T89" s="186"/>
      <c r="U89" s="186"/>
      <c r="V89" s="186"/>
      <c r="W89" s="186"/>
    </row>
    <row r="90" spans="1:23" s="195" customFormat="1" ht="20.25" customHeight="1" x14ac:dyDescent="0.2">
      <c r="A90" s="229">
        <v>2023</v>
      </c>
      <c r="B90" s="228">
        <v>1</v>
      </c>
      <c r="C90" s="193">
        <v>3</v>
      </c>
      <c r="D90" s="229">
        <v>50</v>
      </c>
      <c r="E90" s="229">
        <v>18</v>
      </c>
      <c r="F90" s="207" t="s">
        <v>248</v>
      </c>
      <c r="G90" t="s">
        <v>249</v>
      </c>
      <c r="H90">
        <v>54</v>
      </c>
      <c r="I90" s="208">
        <v>51.57</v>
      </c>
      <c r="J90" s="209">
        <v>56.43</v>
      </c>
      <c r="K90" s="210"/>
      <c r="L90" s="196"/>
      <c r="M90" s="196"/>
      <c r="N90" s="230">
        <f t="shared" si="2"/>
        <v>-1</v>
      </c>
      <c r="O90" s="186"/>
      <c r="P90" s="186"/>
      <c r="Q90" s="186"/>
      <c r="R90" s="186"/>
      <c r="S90" s="186"/>
      <c r="T90" s="186"/>
      <c r="U90" s="186"/>
      <c r="V90" s="186"/>
      <c r="W90" s="186"/>
    </row>
    <row r="91" spans="1:23" s="195" customFormat="1" ht="20.25" customHeight="1" x14ac:dyDescent="0.2">
      <c r="A91" s="229">
        <v>2023</v>
      </c>
      <c r="B91" s="228">
        <v>1</v>
      </c>
      <c r="C91" s="193">
        <v>3</v>
      </c>
      <c r="D91" s="229">
        <v>556</v>
      </c>
      <c r="E91" s="229">
        <v>384</v>
      </c>
      <c r="F91" s="207" t="s">
        <v>317</v>
      </c>
      <c r="G91" t="s">
        <v>318</v>
      </c>
      <c r="H91">
        <v>1066</v>
      </c>
      <c r="I91" s="208">
        <v>1003.106</v>
      </c>
      <c r="J91" s="209">
        <v>1141.6859999999999</v>
      </c>
      <c r="K91" s="210"/>
      <c r="L91" s="196"/>
      <c r="M91" s="196"/>
      <c r="N91" s="230">
        <f t="shared" si="2"/>
        <v>-1</v>
      </c>
      <c r="O91" s="186"/>
      <c r="P91" s="186"/>
      <c r="Q91" s="186"/>
      <c r="R91" s="186"/>
      <c r="S91" s="186"/>
      <c r="T91" s="186"/>
      <c r="U91" s="186"/>
      <c r="V91" s="186"/>
      <c r="W91" s="186"/>
    </row>
    <row r="92" spans="1:23" s="195" customFormat="1" ht="20.25" customHeight="1" x14ac:dyDescent="0.2">
      <c r="A92" s="229">
        <v>2023</v>
      </c>
      <c r="B92" s="228">
        <v>1</v>
      </c>
      <c r="C92" s="193">
        <v>3</v>
      </c>
      <c r="D92" s="229">
        <v>557</v>
      </c>
      <c r="E92" s="229">
        <v>384</v>
      </c>
      <c r="F92" s="207" t="s">
        <v>321</v>
      </c>
      <c r="G92" t="s">
        <v>322</v>
      </c>
      <c r="H92">
        <v>182</v>
      </c>
      <c r="I92" s="208">
        <v>171.262</v>
      </c>
      <c r="J92" s="209">
        <v>194.922</v>
      </c>
      <c r="K92" s="210"/>
      <c r="L92" s="196"/>
      <c r="M92" s="196"/>
      <c r="N92" s="230">
        <f t="shared" si="2"/>
        <v>-1</v>
      </c>
      <c r="O92" s="186"/>
      <c r="P92" s="186"/>
      <c r="Q92" s="186"/>
      <c r="R92" s="186"/>
      <c r="S92" s="186"/>
      <c r="T92" s="186"/>
      <c r="U92" s="186"/>
      <c r="V92" s="186"/>
      <c r="W92" s="186"/>
    </row>
    <row r="93" spans="1:23" s="195" customFormat="1" ht="20.25" customHeight="1" x14ac:dyDescent="0.2">
      <c r="A93" s="229">
        <v>2023</v>
      </c>
      <c r="B93" s="228">
        <v>1</v>
      </c>
      <c r="C93" s="193">
        <v>3</v>
      </c>
      <c r="D93" s="229">
        <v>130</v>
      </c>
      <c r="E93" s="229">
        <v>52</v>
      </c>
      <c r="F93" s="207" t="s">
        <v>258</v>
      </c>
      <c r="G93" t="s">
        <v>259</v>
      </c>
      <c r="H93">
        <v>12</v>
      </c>
      <c r="I93" s="208">
        <v>11.16</v>
      </c>
      <c r="J93" s="209">
        <v>12.84</v>
      </c>
      <c r="K93" s="210"/>
      <c r="L93" s="196"/>
      <c r="M93" s="196"/>
      <c r="N93" s="230">
        <f t="shared" si="2"/>
        <v>-1</v>
      </c>
      <c r="O93" s="186"/>
      <c r="P93" s="186"/>
      <c r="Q93" s="186"/>
      <c r="R93" s="186"/>
      <c r="S93" s="186"/>
      <c r="T93" s="186"/>
      <c r="U93" s="186"/>
      <c r="V93" s="186"/>
      <c r="W93" s="186"/>
    </row>
    <row r="94" spans="1:23" s="195" customFormat="1" ht="20.25" customHeight="1" x14ac:dyDescent="0.2">
      <c r="A94" s="229">
        <v>2023</v>
      </c>
      <c r="B94" s="228">
        <v>1</v>
      </c>
      <c r="C94" s="193">
        <v>3</v>
      </c>
      <c r="D94" s="229">
        <v>645</v>
      </c>
      <c r="E94" s="229">
        <v>123</v>
      </c>
      <c r="F94" s="207" t="s">
        <v>325</v>
      </c>
      <c r="G94" t="s">
        <v>326</v>
      </c>
      <c r="H94">
        <v>133</v>
      </c>
      <c r="I94" s="208">
        <v>123.69</v>
      </c>
      <c r="J94" s="209">
        <v>142.31</v>
      </c>
      <c r="K94" s="210"/>
      <c r="L94" s="196"/>
      <c r="M94" s="196"/>
      <c r="N94" s="230">
        <f t="shared" si="2"/>
        <v>-1</v>
      </c>
      <c r="O94" s="186"/>
      <c r="P94" s="186"/>
      <c r="Q94" s="186"/>
      <c r="R94" s="186"/>
      <c r="S94" s="186"/>
      <c r="T94" s="186"/>
      <c r="U94" s="186"/>
      <c r="V94" s="186"/>
      <c r="W94" s="186"/>
    </row>
    <row r="95" spans="1:23" s="195" customFormat="1" ht="20.25" customHeight="1" x14ac:dyDescent="0.2">
      <c r="A95" s="229">
        <v>2023</v>
      </c>
      <c r="B95" s="228">
        <v>1</v>
      </c>
      <c r="C95" s="193">
        <v>3</v>
      </c>
      <c r="D95" s="229">
        <v>452</v>
      </c>
      <c r="E95" s="229">
        <v>433</v>
      </c>
      <c r="F95" s="207" t="s">
        <v>276</v>
      </c>
      <c r="G95" t="s">
        <v>277</v>
      </c>
      <c r="H95">
        <v>270</v>
      </c>
      <c r="I95" s="208">
        <v>251.1</v>
      </c>
      <c r="J95" s="209">
        <v>288.89999999999998</v>
      </c>
      <c r="K95" s="210"/>
      <c r="L95" s="196"/>
      <c r="M95" s="196"/>
      <c r="N95" s="230">
        <f t="shared" si="2"/>
        <v>-1</v>
      </c>
      <c r="O95" s="186"/>
      <c r="P95" s="186"/>
      <c r="Q95" s="186"/>
      <c r="R95" s="186"/>
      <c r="S95" s="186"/>
      <c r="T95" s="186"/>
      <c r="U95" s="186"/>
      <c r="V95" s="186"/>
      <c r="W95" s="186"/>
    </row>
    <row r="96" spans="1:23" s="195" customFormat="1" ht="20.25" customHeight="1" x14ac:dyDescent="0.2">
      <c r="A96" s="229">
        <v>2023</v>
      </c>
      <c r="B96" s="228">
        <v>1</v>
      </c>
      <c r="C96" s="193">
        <v>3</v>
      </c>
      <c r="D96" s="229">
        <v>453</v>
      </c>
      <c r="E96" s="229">
        <v>433</v>
      </c>
      <c r="F96" s="207" t="s">
        <v>279</v>
      </c>
      <c r="G96" t="s">
        <v>280</v>
      </c>
      <c r="H96">
        <v>175</v>
      </c>
      <c r="I96" s="208">
        <v>162.75</v>
      </c>
      <c r="J96" s="209">
        <v>187.25</v>
      </c>
      <c r="K96" s="210"/>
      <c r="L96" s="196"/>
      <c r="M96" s="196"/>
      <c r="N96" s="230">
        <f t="shared" si="2"/>
        <v>-1</v>
      </c>
      <c r="O96" s="186"/>
      <c r="P96" s="186"/>
      <c r="Q96" s="186"/>
      <c r="R96" s="186"/>
      <c r="S96" s="186"/>
      <c r="T96" s="186"/>
      <c r="U96" s="186"/>
      <c r="V96" s="186"/>
      <c r="W96" s="186"/>
    </row>
    <row r="97" spans="1:23" s="195" customFormat="1" ht="20.25" customHeight="1" x14ac:dyDescent="0.2">
      <c r="A97" s="229">
        <v>2023</v>
      </c>
      <c r="B97" s="228">
        <v>1</v>
      </c>
      <c r="C97" s="193">
        <v>4</v>
      </c>
      <c r="D97" s="229">
        <v>271</v>
      </c>
      <c r="E97" s="229">
        <v>135</v>
      </c>
      <c r="F97" s="207" t="s">
        <v>329</v>
      </c>
      <c r="G97" t="s">
        <v>330</v>
      </c>
      <c r="H97">
        <v>161</v>
      </c>
      <c r="I97" s="208">
        <v>149.72999999999999</v>
      </c>
      <c r="J97" s="209">
        <v>172.27</v>
      </c>
      <c r="K97" s="210"/>
      <c r="L97" s="196"/>
      <c r="M97" s="196"/>
      <c r="N97" s="230">
        <f t="shared" si="2"/>
        <v>-1</v>
      </c>
      <c r="O97" s="186"/>
      <c r="P97" s="186"/>
      <c r="Q97" s="186"/>
      <c r="R97" s="186"/>
      <c r="S97" s="186"/>
      <c r="T97" s="186"/>
      <c r="U97" s="186"/>
      <c r="V97" s="186"/>
      <c r="W97" s="186"/>
    </row>
    <row r="98" spans="1:23" s="195" customFormat="1" ht="20.25" customHeight="1" x14ac:dyDescent="0.2">
      <c r="A98" s="229">
        <v>2023</v>
      </c>
      <c r="B98" s="228">
        <v>1</v>
      </c>
      <c r="C98" s="193">
        <v>4</v>
      </c>
      <c r="D98" s="229">
        <v>273</v>
      </c>
      <c r="E98" s="229">
        <v>137</v>
      </c>
      <c r="F98" s="207" t="s">
        <v>231</v>
      </c>
      <c r="G98" t="s">
        <v>232</v>
      </c>
      <c r="H98">
        <v>564</v>
      </c>
      <c r="I98" s="208">
        <v>524.52</v>
      </c>
      <c r="J98" s="209">
        <v>603.48</v>
      </c>
      <c r="K98" s="210"/>
      <c r="L98" s="196"/>
      <c r="M98" s="196"/>
      <c r="N98" s="230">
        <f t="shared" si="2"/>
        <v>-1</v>
      </c>
      <c r="O98" s="186"/>
      <c r="P98" s="186"/>
      <c r="Q98" s="186"/>
      <c r="R98" s="186"/>
      <c r="S98" s="186"/>
      <c r="T98" s="186"/>
      <c r="U98" s="186"/>
      <c r="V98" s="186"/>
      <c r="W98" s="186"/>
    </row>
    <row r="99" spans="1:23" s="195" customFormat="1" ht="20.25" customHeight="1" x14ac:dyDescent="0.2">
      <c r="A99" s="229">
        <v>2023</v>
      </c>
      <c r="B99" s="228">
        <v>1</v>
      </c>
      <c r="C99" s="193">
        <v>4</v>
      </c>
      <c r="D99" s="229">
        <v>280</v>
      </c>
      <c r="E99" s="229">
        <v>142</v>
      </c>
      <c r="F99" s="207" t="s">
        <v>331</v>
      </c>
      <c r="G99" t="s">
        <v>332</v>
      </c>
      <c r="H99">
        <v>323</v>
      </c>
      <c r="I99" s="208">
        <v>300.39</v>
      </c>
      <c r="J99" s="209">
        <v>345.61</v>
      </c>
      <c r="K99" s="210"/>
      <c r="L99" s="196"/>
      <c r="M99" s="196"/>
      <c r="N99" s="230">
        <f t="shared" si="2"/>
        <v>-1</v>
      </c>
      <c r="O99" s="186"/>
      <c r="P99" s="186"/>
      <c r="Q99" s="186"/>
      <c r="R99" s="186"/>
      <c r="S99" s="186"/>
      <c r="T99" s="186"/>
      <c r="U99" s="186"/>
      <c r="V99" s="186"/>
      <c r="W99" s="186"/>
    </row>
    <row r="100" spans="1:23" s="195" customFormat="1" ht="20.25" customHeight="1" x14ac:dyDescent="0.2">
      <c r="A100" s="229">
        <v>2023</v>
      </c>
      <c r="B100" s="228">
        <v>1</v>
      </c>
      <c r="C100" s="193">
        <v>4</v>
      </c>
      <c r="D100" s="229">
        <v>281</v>
      </c>
      <c r="E100" s="229">
        <v>143</v>
      </c>
      <c r="F100" s="207" t="s">
        <v>221</v>
      </c>
      <c r="G100" t="s">
        <v>222</v>
      </c>
      <c r="H100">
        <v>285</v>
      </c>
      <c r="I100" s="208">
        <v>265.05</v>
      </c>
      <c r="J100" s="209">
        <v>304.95</v>
      </c>
      <c r="K100" s="210"/>
      <c r="L100" s="196"/>
      <c r="M100" s="196"/>
      <c r="N100" s="230">
        <f t="shared" ref="N100:N131" si="3">IFERROR((L100-I100)/I100,"")</f>
        <v>-1</v>
      </c>
      <c r="O100" s="186"/>
      <c r="P100" s="186"/>
      <c r="Q100" s="186"/>
      <c r="R100" s="186"/>
      <c r="S100" s="186"/>
      <c r="T100" s="186"/>
      <c r="U100" s="186"/>
      <c r="V100" s="186"/>
      <c r="W100" s="186"/>
    </row>
    <row r="101" spans="1:23" s="195" customFormat="1" ht="20.25" customHeight="1" x14ac:dyDescent="0.2">
      <c r="A101" s="229">
        <v>2023</v>
      </c>
      <c r="B101" s="228">
        <v>1</v>
      </c>
      <c r="C101" s="193">
        <v>4</v>
      </c>
      <c r="D101" s="229">
        <v>167</v>
      </c>
      <c r="E101" s="229">
        <v>243</v>
      </c>
      <c r="F101" s="207" t="s">
        <v>233</v>
      </c>
      <c r="G101" t="s">
        <v>234</v>
      </c>
      <c r="H101">
        <v>888</v>
      </c>
      <c r="I101" s="208">
        <v>825.84</v>
      </c>
      <c r="J101" s="209">
        <v>950.16</v>
      </c>
      <c r="K101" s="210"/>
      <c r="L101" s="196"/>
      <c r="M101" s="196"/>
      <c r="N101" s="230">
        <f t="shared" si="3"/>
        <v>-1</v>
      </c>
      <c r="O101" s="186"/>
      <c r="P101" s="186"/>
      <c r="Q101" s="186"/>
      <c r="R101" s="186"/>
      <c r="S101" s="186"/>
      <c r="T101" s="186"/>
      <c r="U101" s="186"/>
      <c r="V101" s="186"/>
      <c r="W101" s="186"/>
    </row>
    <row r="102" spans="1:23" s="195" customFormat="1" ht="20.25" customHeight="1" x14ac:dyDescent="0.2">
      <c r="A102" s="229">
        <v>2023</v>
      </c>
      <c r="B102" s="228">
        <v>1</v>
      </c>
      <c r="C102" s="193">
        <v>4</v>
      </c>
      <c r="D102" s="229">
        <v>1274</v>
      </c>
      <c r="E102" s="229">
        <v>654</v>
      </c>
      <c r="F102" s="207" t="s">
        <v>334</v>
      </c>
      <c r="I102" s="208"/>
      <c r="J102" s="209"/>
      <c r="K102" s="210"/>
      <c r="L102" s="196"/>
      <c r="M102" s="196"/>
      <c r="N102" s="230" t="str">
        <f t="shared" si="3"/>
        <v/>
      </c>
      <c r="O102" s="186"/>
      <c r="P102" s="186"/>
      <c r="Q102" s="186"/>
      <c r="R102" s="186"/>
      <c r="S102" s="186"/>
      <c r="T102" s="186"/>
      <c r="U102" s="186"/>
      <c r="V102" s="186"/>
      <c r="W102" s="186"/>
    </row>
    <row r="103" spans="1:23" s="195" customFormat="1" ht="20.25" customHeight="1" x14ac:dyDescent="0.2">
      <c r="A103" s="229">
        <v>2023</v>
      </c>
      <c r="B103" s="228">
        <v>1</v>
      </c>
      <c r="C103" s="193">
        <v>4</v>
      </c>
      <c r="D103" s="229">
        <v>168</v>
      </c>
      <c r="E103" s="229">
        <v>137</v>
      </c>
      <c r="F103" s="207" t="s">
        <v>229</v>
      </c>
      <c r="G103" t="s">
        <v>230</v>
      </c>
      <c r="H103">
        <v>619</v>
      </c>
      <c r="I103" s="208">
        <v>575.66999999999996</v>
      </c>
      <c r="J103" s="209">
        <v>662.33</v>
      </c>
      <c r="K103" s="210"/>
      <c r="L103" s="196"/>
      <c r="M103" s="196"/>
      <c r="N103" s="230">
        <f t="shared" si="3"/>
        <v>-1</v>
      </c>
      <c r="O103" s="186"/>
      <c r="P103" s="186"/>
      <c r="Q103" s="186"/>
      <c r="R103" s="186"/>
      <c r="S103" s="186"/>
      <c r="T103" s="186"/>
      <c r="U103" s="186"/>
      <c r="V103" s="186"/>
      <c r="W103" s="186"/>
    </row>
    <row r="104" spans="1:23" s="195" customFormat="1" ht="20.25" customHeight="1" x14ac:dyDescent="0.2">
      <c r="A104" s="229">
        <v>2023</v>
      </c>
      <c r="B104" s="228">
        <v>1</v>
      </c>
      <c r="C104" s="193">
        <v>4</v>
      </c>
      <c r="D104" s="229">
        <v>273</v>
      </c>
      <c r="E104" s="229">
        <v>137</v>
      </c>
      <c r="F104" s="207" t="s">
        <v>231</v>
      </c>
      <c r="G104" t="s">
        <v>232</v>
      </c>
      <c r="H104">
        <v>564</v>
      </c>
      <c r="I104" s="208">
        <v>524.52</v>
      </c>
      <c r="J104" s="209">
        <v>603.48</v>
      </c>
      <c r="K104" s="210"/>
      <c r="L104" s="196"/>
      <c r="M104" s="196"/>
      <c r="N104" s="230">
        <f t="shared" si="3"/>
        <v>-1</v>
      </c>
      <c r="O104" s="186"/>
      <c r="P104" s="186"/>
      <c r="Q104" s="186"/>
      <c r="R104" s="186"/>
      <c r="S104" s="186"/>
      <c r="T104" s="186"/>
      <c r="U104" s="186"/>
      <c r="V104" s="186"/>
      <c r="W104" s="186"/>
    </row>
    <row r="105" spans="1:23" s="195" customFormat="1" ht="20.25" customHeight="1" x14ac:dyDescent="0.2">
      <c r="A105" s="229">
        <v>2023</v>
      </c>
      <c r="B105" s="228">
        <v>1</v>
      </c>
      <c r="C105" s="193">
        <v>4</v>
      </c>
      <c r="D105" s="229">
        <v>449</v>
      </c>
      <c r="E105" s="229">
        <v>382</v>
      </c>
      <c r="F105" s="207" t="s">
        <v>191</v>
      </c>
      <c r="G105" t="s">
        <v>192</v>
      </c>
      <c r="H105">
        <v>46</v>
      </c>
      <c r="I105" s="208">
        <v>40.985999999999997</v>
      </c>
      <c r="J105" s="209">
        <v>50.048000000000002</v>
      </c>
      <c r="K105" s="210"/>
      <c r="L105" s="196"/>
      <c r="M105" s="196"/>
      <c r="N105" s="230">
        <f t="shared" si="3"/>
        <v>-1</v>
      </c>
      <c r="O105" s="186"/>
      <c r="P105" s="186"/>
      <c r="Q105" s="186"/>
      <c r="R105" s="186"/>
      <c r="S105" s="186"/>
      <c r="T105" s="186"/>
      <c r="U105" s="186"/>
      <c r="V105" s="186"/>
      <c r="W105" s="186"/>
    </row>
    <row r="106" spans="1:23" s="195" customFormat="1" ht="20.25" customHeight="1" x14ac:dyDescent="0.2">
      <c r="A106" s="229">
        <v>2023</v>
      </c>
      <c r="B106" s="228">
        <v>1</v>
      </c>
      <c r="C106" s="193">
        <v>4</v>
      </c>
      <c r="D106" s="229">
        <v>667</v>
      </c>
      <c r="E106" s="229">
        <v>421</v>
      </c>
      <c r="F106" s="207" t="s">
        <v>289</v>
      </c>
      <c r="G106" t="s">
        <v>290</v>
      </c>
      <c r="H106">
        <v>1554</v>
      </c>
      <c r="I106" s="208">
        <v>1462.3140000000001</v>
      </c>
      <c r="J106" s="209">
        <v>1664.3340000000001</v>
      </c>
      <c r="K106" s="210"/>
      <c r="L106" s="196"/>
      <c r="M106" s="196"/>
      <c r="N106" s="230">
        <f t="shared" si="3"/>
        <v>-1</v>
      </c>
      <c r="O106" s="186"/>
      <c r="P106" s="186"/>
      <c r="Q106" s="186"/>
      <c r="R106" s="186"/>
      <c r="S106" s="186"/>
      <c r="T106" s="186"/>
      <c r="U106" s="186"/>
      <c r="V106" s="186"/>
      <c r="W106" s="186"/>
    </row>
    <row r="107" spans="1:23" s="195" customFormat="1" ht="20.25" customHeight="1" x14ac:dyDescent="0.2">
      <c r="A107" s="229">
        <v>2023</v>
      </c>
      <c r="B107" s="228">
        <v>1</v>
      </c>
      <c r="C107" s="193">
        <v>4</v>
      </c>
      <c r="D107" s="229">
        <v>673</v>
      </c>
      <c r="E107" s="229">
        <v>421</v>
      </c>
      <c r="F107" s="207" t="s">
        <v>293</v>
      </c>
      <c r="G107" t="s">
        <v>294</v>
      </c>
      <c r="H107">
        <v>61.6</v>
      </c>
      <c r="I107" s="208">
        <v>57.965600000000002</v>
      </c>
      <c r="J107" s="209">
        <v>65.973600000000005</v>
      </c>
      <c r="K107" s="210"/>
      <c r="L107" s="196"/>
      <c r="M107" s="196"/>
      <c r="N107" s="230">
        <f t="shared" si="3"/>
        <v>-1</v>
      </c>
      <c r="O107" s="186"/>
      <c r="P107" s="186"/>
      <c r="Q107" s="186"/>
      <c r="R107" s="186"/>
      <c r="S107" s="186"/>
      <c r="T107" s="186"/>
      <c r="U107" s="186"/>
      <c r="V107" s="186"/>
      <c r="W107" s="186"/>
    </row>
    <row r="108" spans="1:23" s="195" customFormat="1" ht="20.25" customHeight="1" x14ac:dyDescent="0.2">
      <c r="A108" s="229">
        <v>2023</v>
      </c>
      <c r="B108" s="228">
        <v>1</v>
      </c>
      <c r="C108" s="193">
        <v>4</v>
      </c>
      <c r="D108" s="229">
        <v>281</v>
      </c>
      <c r="E108" s="229">
        <v>143</v>
      </c>
      <c r="F108" s="207" t="s">
        <v>221</v>
      </c>
      <c r="G108" t="s">
        <v>222</v>
      </c>
      <c r="H108">
        <v>285</v>
      </c>
      <c r="I108" s="208">
        <v>265.05</v>
      </c>
      <c r="J108" s="209">
        <v>304.95</v>
      </c>
      <c r="K108" s="210"/>
      <c r="L108" s="196"/>
      <c r="M108" s="196"/>
      <c r="N108" s="230">
        <f t="shared" si="3"/>
        <v>-1</v>
      </c>
      <c r="O108" s="186"/>
      <c r="P108" s="186"/>
      <c r="Q108" s="186"/>
      <c r="R108" s="186"/>
      <c r="S108" s="186"/>
      <c r="T108" s="186"/>
      <c r="U108" s="186"/>
      <c r="V108" s="186"/>
      <c r="W108" s="186"/>
    </row>
    <row r="109" spans="1:23" s="195" customFormat="1" ht="20.25" customHeight="1" x14ac:dyDescent="0.2">
      <c r="A109" s="229">
        <v>2023</v>
      </c>
      <c r="B109" s="228">
        <v>1</v>
      </c>
      <c r="C109" s="193">
        <v>4</v>
      </c>
      <c r="D109" s="229">
        <v>437</v>
      </c>
      <c r="E109" s="229">
        <v>375</v>
      </c>
      <c r="F109" s="207" t="s">
        <v>281</v>
      </c>
      <c r="G109" t="s">
        <v>282</v>
      </c>
      <c r="H109">
        <v>168</v>
      </c>
      <c r="I109" s="208">
        <v>158.08799999999999</v>
      </c>
      <c r="J109" s="209">
        <v>179.928</v>
      </c>
      <c r="K109" s="210"/>
      <c r="L109" s="196"/>
      <c r="M109" s="196"/>
      <c r="N109" s="230">
        <f t="shared" si="3"/>
        <v>-1</v>
      </c>
      <c r="O109" s="186"/>
      <c r="P109" s="186"/>
      <c r="Q109" s="186"/>
      <c r="R109" s="186"/>
      <c r="S109" s="186"/>
      <c r="T109" s="186"/>
      <c r="U109" s="186"/>
      <c r="V109" s="186"/>
      <c r="W109" s="186"/>
    </row>
    <row r="110" spans="1:23" s="195" customFormat="1" ht="20.25" customHeight="1" x14ac:dyDescent="0.2">
      <c r="A110" s="229">
        <v>2023</v>
      </c>
      <c r="B110" s="228">
        <v>1</v>
      </c>
      <c r="C110" s="193">
        <v>4</v>
      </c>
      <c r="D110" s="229">
        <v>674</v>
      </c>
      <c r="E110" s="229">
        <v>425</v>
      </c>
      <c r="F110" s="207" t="s">
        <v>238</v>
      </c>
      <c r="G110" t="s">
        <v>239</v>
      </c>
      <c r="H110">
        <v>256</v>
      </c>
      <c r="I110" s="208">
        <v>240.89599999999999</v>
      </c>
      <c r="J110" s="209">
        <v>274.17599999999999</v>
      </c>
      <c r="K110" s="210"/>
      <c r="L110" s="196"/>
      <c r="M110" s="196"/>
      <c r="N110" s="230">
        <f t="shared" si="3"/>
        <v>-1</v>
      </c>
      <c r="O110" s="186"/>
      <c r="P110" s="186"/>
      <c r="Q110" s="186"/>
      <c r="R110" s="186"/>
      <c r="S110" s="186"/>
      <c r="T110" s="186"/>
      <c r="U110" s="186"/>
      <c r="V110" s="186"/>
      <c r="W110" s="186"/>
    </row>
    <row r="111" spans="1:23" s="195" customFormat="1" ht="20.25" customHeight="1" x14ac:dyDescent="0.2">
      <c r="A111" s="229">
        <v>2023</v>
      </c>
      <c r="B111" s="228">
        <v>1</v>
      </c>
      <c r="C111" s="193">
        <v>4</v>
      </c>
      <c r="D111" s="229">
        <v>688</v>
      </c>
      <c r="E111" s="229">
        <v>124</v>
      </c>
      <c r="F111" s="207" t="s">
        <v>312</v>
      </c>
      <c r="G111" t="s">
        <v>313</v>
      </c>
      <c r="H111">
        <v>200</v>
      </c>
      <c r="I111" s="208">
        <v>180</v>
      </c>
      <c r="J111" s="209">
        <v>220</v>
      </c>
      <c r="K111" s="210"/>
      <c r="L111" s="196"/>
      <c r="M111" s="196"/>
      <c r="N111" s="230">
        <f t="shared" si="3"/>
        <v>-1</v>
      </c>
      <c r="O111" s="186"/>
      <c r="P111" s="186"/>
      <c r="Q111" s="186"/>
      <c r="R111" s="186"/>
      <c r="S111" s="186"/>
      <c r="T111" s="186"/>
      <c r="U111" s="186"/>
      <c r="V111" s="186"/>
      <c r="W111" s="186"/>
    </row>
    <row r="112" spans="1:23" s="195" customFormat="1" ht="20.25" customHeight="1" x14ac:dyDescent="0.2">
      <c r="A112" s="229">
        <v>2023</v>
      </c>
      <c r="B112" s="228">
        <v>1</v>
      </c>
      <c r="C112" s="193">
        <v>4</v>
      </c>
      <c r="D112" s="229">
        <v>689</v>
      </c>
      <c r="E112" s="229">
        <v>124</v>
      </c>
      <c r="F112" s="207" t="s">
        <v>315</v>
      </c>
      <c r="G112" t="s">
        <v>316</v>
      </c>
      <c r="H112">
        <v>75</v>
      </c>
      <c r="I112" s="208">
        <v>67.5</v>
      </c>
      <c r="J112" s="209">
        <v>82.5</v>
      </c>
      <c r="K112" s="210"/>
      <c r="L112" s="196"/>
      <c r="M112" s="196"/>
      <c r="N112" s="230">
        <f t="shared" si="3"/>
        <v>-1</v>
      </c>
      <c r="O112" s="186"/>
      <c r="P112" s="186"/>
      <c r="Q112" s="186"/>
      <c r="R112" s="186"/>
      <c r="S112" s="186"/>
      <c r="T112" s="186"/>
      <c r="U112" s="186"/>
      <c r="V112" s="186"/>
      <c r="W112" s="186"/>
    </row>
    <row r="113" spans="1:23" s="195" customFormat="1" ht="20.25" customHeight="1" x14ac:dyDescent="0.2">
      <c r="A113" s="229">
        <v>2023</v>
      </c>
      <c r="B113" s="228">
        <v>1</v>
      </c>
      <c r="C113" s="193">
        <v>4</v>
      </c>
      <c r="D113" s="229">
        <v>668</v>
      </c>
      <c r="E113" s="229">
        <v>422</v>
      </c>
      <c r="F113" s="207" t="s">
        <v>235</v>
      </c>
      <c r="G113" t="s">
        <v>236</v>
      </c>
      <c r="H113">
        <v>103</v>
      </c>
      <c r="I113" s="208">
        <v>96.923000000000002</v>
      </c>
      <c r="J113" s="209">
        <v>110.313</v>
      </c>
      <c r="K113" s="210"/>
      <c r="L113" s="196"/>
      <c r="M113" s="196"/>
      <c r="N113" s="230">
        <f t="shared" si="3"/>
        <v>-1</v>
      </c>
      <c r="O113" s="186"/>
      <c r="P113" s="186"/>
      <c r="Q113" s="186"/>
      <c r="R113" s="186"/>
      <c r="S113" s="186"/>
      <c r="T113" s="186"/>
      <c r="U113" s="186"/>
      <c r="V113" s="186"/>
      <c r="W113" s="186"/>
    </row>
    <row r="114" spans="1:23" s="195" customFormat="1" ht="20.25" customHeight="1" x14ac:dyDescent="0.2">
      <c r="A114" s="229">
        <v>2023</v>
      </c>
      <c r="B114" s="228">
        <v>1</v>
      </c>
      <c r="C114" s="193">
        <v>4</v>
      </c>
      <c r="D114" s="229">
        <v>450</v>
      </c>
      <c r="E114" s="229">
        <v>432</v>
      </c>
      <c r="F114" s="207" t="s">
        <v>296</v>
      </c>
      <c r="G114" t="s">
        <v>280</v>
      </c>
      <c r="H114">
        <v>270</v>
      </c>
      <c r="I114" s="208">
        <v>251.1</v>
      </c>
      <c r="J114" s="209">
        <v>288.89999999999998</v>
      </c>
      <c r="K114" s="210"/>
      <c r="L114" s="196"/>
      <c r="M114" s="196"/>
      <c r="N114" s="230">
        <f t="shared" si="3"/>
        <v>-1</v>
      </c>
      <c r="O114" s="186"/>
      <c r="P114" s="186"/>
      <c r="Q114" s="186"/>
      <c r="R114" s="186"/>
      <c r="S114" s="186"/>
      <c r="T114" s="186"/>
      <c r="U114" s="186"/>
      <c r="V114" s="186"/>
      <c r="W114" s="186"/>
    </row>
    <row r="115" spans="1:23" s="195" customFormat="1" ht="20.25" customHeight="1" x14ac:dyDescent="0.2">
      <c r="A115" s="229">
        <v>2023</v>
      </c>
      <c r="B115" s="228">
        <v>1</v>
      </c>
      <c r="C115" s="193">
        <v>4</v>
      </c>
      <c r="D115" s="229">
        <v>451</v>
      </c>
      <c r="E115" s="229">
        <v>432</v>
      </c>
      <c r="F115" s="207" t="s">
        <v>298</v>
      </c>
      <c r="G115" t="s">
        <v>277</v>
      </c>
      <c r="H115">
        <v>175</v>
      </c>
      <c r="I115" s="208">
        <v>162.75</v>
      </c>
      <c r="J115" s="209">
        <v>187.25</v>
      </c>
      <c r="K115" s="210"/>
      <c r="L115" s="196"/>
      <c r="M115" s="196"/>
      <c r="N115" s="230">
        <f t="shared" si="3"/>
        <v>-1</v>
      </c>
      <c r="O115" s="186"/>
      <c r="P115" s="186"/>
      <c r="Q115" s="186"/>
      <c r="R115" s="186"/>
      <c r="S115" s="186"/>
      <c r="T115" s="186"/>
      <c r="U115" s="186"/>
      <c r="V115" s="186"/>
      <c r="W115" s="186"/>
    </row>
    <row r="116" spans="1:23" s="195" customFormat="1" ht="20.25" customHeight="1" x14ac:dyDescent="0.2">
      <c r="A116" s="229">
        <v>2023</v>
      </c>
      <c r="B116" s="228">
        <v>1</v>
      </c>
      <c r="C116" s="193">
        <v>4</v>
      </c>
      <c r="D116" s="229">
        <v>669</v>
      </c>
      <c r="E116" s="229">
        <v>423</v>
      </c>
      <c r="F116" s="207" t="s">
        <v>241</v>
      </c>
      <c r="G116" t="s">
        <v>242</v>
      </c>
      <c r="H116">
        <v>954</v>
      </c>
      <c r="I116" s="208">
        <v>897.71400000000006</v>
      </c>
      <c r="J116" s="209">
        <v>1021.734</v>
      </c>
      <c r="K116" s="210"/>
      <c r="L116" s="196"/>
      <c r="M116" s="196"/>
      <c r="N116" s="230">
        <f t="shared" si="3"/>
        <v>-1</v>
      </c>
      <c r="O116" s="186"/>
      <c r="P116" s="186"/>
      <c r="Q116" s="186"/>
      <c r="R116" s="186"/>
      <c r="S116" s="186"/>
      <c r="T116" s="186"/>
      <c r="U116" s="186"/>
      <c r="V116" s="186"/>
      <c r="W116" s="186"/>
    </row>
    <row r="117" spans="1:23" s="195" customFormat="1" ht="20.25" customHeight="1" x14ac:dyDescent="0.2">
      <c r="A117" s="229">
        <v>2023</v>
      </c>
      <c r="B117" s="228">
        <v>1</v>
      </c>
      <c r="C117" s="193">
        <v>4</v>
      </c>
      <c r="D117" s="229">
        <v>556</v>
      </c>
      <c r="E117" s="229">
        <v>384</v>
      </c>
      <c r="F117" s="207" t="s">
        <v>317</v>
      </c>
      <c r="G117" t="s">
        <v>318</v>
      </c>
      <c r="H117">
        <v>1066</v>
      </c>
      <c r="I117" s="208">
        <v>1003.106</v>
      </c>
      <c r="J117" s="209">
        <v>1141.6859999999999</v>
      </c>
      <c r="K117" s="210"/>
      <c r="L117" s="196"/>
      <c r="M117" s="196"/>
      <c r="N117" s="230">
        <f t="shared" si="3"/>
        <v>-1</v>
      </c>
      <c r="O117" s="186"/>
      <c r="P117" s="186"/>
      <c r="Q117" s="186"/>
      <c r="R117" s="186"/>
      <c r="S117" s="186"/>
      <c r="T117" s="186"/>
      <c r="U117" s="186"/>
      <c r="V117" s="186"/>
      <c r="W117" s="186"/>
    </row>
    <row r="118" spans="1:23" s="195" customFormat="1" ht="20.25" customHeight="1" x14ac:dyDescent="0.2">
      <c r="A118" s="229">
        <v>2023</v>
      </c>
      <c r="B118" s="228">
        <v>1</v>
      </c>
      <c r="C118" s="193">
        <v>4</v>
      </c>
      <c r="D118" s="229">
        <v>557</v>
      </c>
      <c r="E118" s="229">
        <v>384</v>
      </c>
      <c r="F118" s="207" t="s">
        <v>321</v>
      </c>
      <c r="G118" t="s">
        <v>322</v>
      </c>
      <c r="H118">
        <v>182</v>
      </c>
      <c r="I118" s="208">
        <v>171.262</v>
      </c>
      <c r="J118" s="209">
        <v>194.922</v>
      </c>
      <c r="K118" s="210"/>
      <c r="L118" s="196"/>
      <c r="M118" s="196"/>
      <c r="N118" s="230">
        <f t="shared" si="3"/>
        <v>-1</v>
      </c>
      <c r="O118" s="186"/>
      <c r="P118" s="186"/>
      <c r="Q118" s="186"/>
      <c r="R118" s="186"/>
      <c r="S118" s="186"/>
      <c r="T118" s="186"/>
      <c r="U118" s="186"/>
      <c r="V118" s="186"/>
      <c r="W118" s="186"/>
    </row>
    <row r="119" spans="1:23" s="195" customFormat="1" ht="20.25" customHeight="1" x14ac:dyDescent="0.2">
      <c r="A119" s="229">
        <v>2023</v>
      </c>
      <c r="B119" s="228">
        <v>1</v>
      </c>
      <c r="C119" s="193">
        <v>4</v>
      </c>
      <c r="D119" s="229">
        <v>645</v>
      </c>
      <c r="E119" s="229">
        <v>123</v>
      </c>
      <c r="F119" s="207" t="s">
        <v>325</v>
      </c>
      <c r="G119" t="s">
        <v>326</v>
      </c>
      <c r="H119">
        <v>133</v>
      </c>
      <c r="I119" s="208">
        <v>123.69</v>
      </c>
      <c r="J119" s="209">
        <v>142.31</v>
      </c>
      <c r="K119" s="210"/>
      <c r="L119" s="196"/>
      <c r="M119" s="196"/>
      <c r="N119" s="230">
        <f t="shared" si="3"/>
        <v>-1</v>
      </c>
      <c r="O119" s="186"/>
      <c r="P119" s="186"/>
      <c r="Q119" s="186"/>
      <c r="R119" s="186"/>
      <c r="S119" s="186"/>
      <c r="T119" s="186"/>
      <c r="U119" s="186"/>
      <c r="V119" s="186"/>
      <c r="W119" s="186"/>
    </row>
    <row r="120" spans="1:23" s="195" customFormat="1" ht="20.25" customHeight="1" x14ac:dyDescent="0.2">
      <c r="A120" s="229">
        <v>2023</v>
      </c>
      <c r="B120" s="228">
        <v>1</v>
      </c>
      <c r="C120" s="193">
        <v>4</v>
      </c>
      <c r="D120" s="229">
        <v>11</v>
      </c>
      <c r="E120" s="229">
        <v>4</v>
      </c>
      <c r="F120" s="207" t="s">
        <v>268</v>
      </c>
      <c r="G120" t="s">
        <v>269</v>
      </c>
      <c r="H120">
        <v>212</v>
      </c>
      <c r="I120" s="208">
        <v>197.16</v>
      </c>
      <c r="J120" s="209">
        <v>226.84</v>
      </c>
      <c r="K120" s="210"/>
      <c r="L120" s="196"/>
      <c r="M120" s="196"/>
      <c r="N120" s="230">
        <f t="shared" si="3"/>
        <v>-1</v>
      </c>
      <c r="O120" s="186"/>
      <c r="P120" s="186"/>
      <c r="Q120" s="186"/>
      <c r="R120" s="186"/>
      <c r="S120" s="186"/>
      <c r="T120" s="186"/>
      <c r="U120" s="186"/>
      <c r="V120" s="186"/>
      <c r="W120" s="186"/>
    </row>
    <row r="121" spans="1:23" s="195" customFormat="1" ht="20.25" customHeight="1" x14ac:dyDescent="0.2">
      <c r="A121" s="229">
        <v>2023</v>
      </c>
      <c r="B121" s="228">
        <v>1</v>
      </c>
      <c r="C121" s="193">
        <v>4</v>
      </c>
      <c r="D121" s="229">
        <v>12</v>
      </c>
      <c r="E121" s="229">
        <v>4</v>
      </c>
      <c r="F121" s="207" t="s">
        <v>273</v>
      </c>
      <c r="G121" t="s">
        <v>274</v>
      </c>
      <c r="H121">
        <v>212</v>
      </c>
      <c r="I121" s="208">
        <v>197.16</v>
      </c>
      <c r="J121" s="209">
        <v>226.84</v>
      </c>
      <c r="K121" s="210"/>
      <c r="L121" s="196"/>
      <c r="M121" s="196"/>
      <c r="N121" s="230">
        <f t="shared" si="3"/>
        <v>-1</v>
      </c>
      <c r="O121" s="186"/>
      <c r="P121" s="186"/>
      <c r="Q121" s="186"/>
      <c r="R121" s="186"/>
      <c r="S121" s="186"/>
      <c r="T121" s="186"/>
      <c r="U121" s="186"/>
      <c r="V121" s="186"/>
      <c r="W121" s="186"/>
    </row>
    <row r="122" spans="1:23" s="195" customFormat="1" ht="20.25" customHeight="1" x14ac:dyDescent="0.2">
      <c r="A122" s="229">
        <v>2023</v>
      </c>
      <c r="B122" s="228">
        <v>1</v>
      </c>
      <c r="C122" s="193">
        <v>4</v>
      </c>
      <c r="D122" s="229">
        <v>452</v>
      </c>
      <c r="E122" s="229">
        <v>433</v>
      </c>
      <c r="F122" s="207" t="s">
        <v>276</v>
      </c>
      <c r="G122" t="s">
        <v>277</v>
      </c>
      <c r="H122">
        <v>270</v>
      </c>
      <c r="I122" s="208">
        <v>251.1</v>
      </c>
      <c r="J122" s="209">
        <v>288.89999999999998</v>
      </c>
      <c r="K122" s="210"/>
      <c r="L122" s="196"/>
      <c r="M122" s="196"/>
      <c r="N122" s="230">
        <f t="shared" si="3"/>
        <v>-1</v>
      </c>
      <c r="O122" s="186"/>
      <c r="P122" s="186"/>
      <c r="Q122" s="186"/>
      <c r="R122" s="186"/>
      <c r="S122" s="186"/>
      <c r="T122" s="186"/>
      <c r="U122" s="186"/>
      <c r="V122" s="186"/>
      <c r="W122" s="186"/>
    </row>
    <row r="123" spans="1:23" s="195" customFormat="1" ht="20.25" customHeight="1" x14ac:dyDescent="0.2">
      <c r="A123" s="229">
        <v>2023</v>
      </c>
      <c r="B123" s="228">
        <v>1</v>
      </c>
      <c r="C123" s="193">
        <v>4</v>
      </c>
      <c r="D123" s="229">
        <v>453</v>
      </c>
      <c r="E123" s="229">
        <v>433</v>
      </c>
      <c r="F123" s="207" t="s">
        <v>279</v>
      </c>
      <c r="G123" t="s">
        <v>280</v>
      </c>
      <c r="H123">
        <v>175</v>
      </c>
      <c r="I123" s="208">
        <v>162.75</v>
      </c>
      <c r="J123" s="209">
        <v>187.25</v>
      </c>
      <c r="K123" s="210"/>
      <c r="L123" s="196"/>
      <c r="M123" s="196"/>
      <c r="N123" s="230">
        <f t="shared" si="3"/>
        <v>-1</v>
      </c>
      <c r="O123" s="186"/>
      <c r="P123" s="186"/>
      <c r="Q123" s="186"/>
      <c r="R123" s="186"/>
      <c r="S123" s="186"/>
      <c r="T123" s="186"/>
      <c r="U123" s="186"/>
      <c r="V123" s="186"/>
      <c r="W123" s="186"/>
    </row>
    <row r="124" spans="1:23" s="195" customFormat="1" ht="20.25" customHeight="1" x14ac:dyDescent="0.2">
      <c r="A124" s="229">
        <v>2023</v>
      </c>
      <c r="B124" s="228">
        <v>1</v>
      </c>
      <c r="C124" s="193">
        <v>5</v>
      </c>
      <c r="D124" s="229">
        <v>273</v>
      </c>
      <c r="E124" s="229">
        <v>137</v>
      </c>
      <c r="F124" s="207" t="s">
        <v>231</v>
      </c>
      <c r="G124" t="s">
        <v>232</v>
      </c>
      <c r="H124">
        <v>564</v>
      </c>
      <c r="I124" s="208">
        <v>524.52</v>
      </c>
      <c r="J124" s="209">
        <v>603.48</v>
      </c>
      <c r="K124" s="210"/>
      <c r="L124" s="196"/>
      <c r="M124" s="196"/>
      <c r="N124" s="230">
        <f t="shared" si="3"/>
        <v>-1</v>
      </c>
      <c r="O124" s="186"/>
      <c r="P124" s="186"/>
      <c r="Q124" s="186"/>
      <c r="R124" s="186"/>
      <c r="S124" s="186"/>
      <c r="T124" s="186"/>
      <c r="U124" s="186"/>
      <c r="V124" s="186"/>
      <c r="W124" s="186"/>
    </row>
    <row r="125" spans="1:23" s="195" customFormat="1" ht="20.25" customHeight="1" x14ac:dyDescent="0.2">
      <c r="A125" s="229">
        <v>2023</v>
      </c>
      <c r="B125" s="228">
        <v>1</v>
      </c>
      <c r="C125" s="193">
        <v>5</v>
      </c>
      <c r="D125" s="229">
        <v>674</v>
      </c>
      <c r="E125" s="229">
        <v>425</v>
      </c>
      <c r="F125" s="207" t="s">
        <v>238</v>
      </c>
      <c r="G125" t="s">
        <v>239</v>
      </c>
      <c r="H125">
        <v>256</v>
      </c>
      <c r="I125" s="208">
        <v>240.89599999999999</v>
      </c>
      <c r="J125" s="209">
        <v>274.17599999999999</v>
      </c>
      <c r="K125" s="210"/>
      <c r="L125" s="196"/>
      <c r="M125" s="196"/>
      <c r="N125" s="230">
        <f t="shared" si="3"/>
        <v>-1</v>
      </c>
      <c r="O125" s="186"/>
      <c r="P125" s="186"/>
      <c r="Q125" s="186"/>
      <c r="R125" s="186"/>
      <c r="S125" s="186"/>
      <c r="T125" s="186"/>
      <c r="U125" s="186"/>
      <c r="V125" s="186"/>
      <c r="W125" s="186"/>
    </row>
    <row r="126" spans="1:23" s="195" customFormat="1" ht="20.25" customHeight="1" x14ac:dyDescent="0.2">
      <c r="A126" s="229">
        <v>2023</v>
      </c>
      <c r="B126" s="228">
        <v>1</v>
      </c>
      <c r="C126" s="193">
        <v>5</v>
      </c>
      <c r="D126" s="229">
        <v>168</v>
      </c>
      <c r="E126" s="229">
        <v>137</v>
      </c>
      <c r="F126" s="207" t="s">
        <v>229</v>
      </c>
      <c r="G126" t="s">
        <v>230</v>
      </c>
      <c r="H126">
        <v>619</v>
      </c>
      <c r="I126" s="208">
        <v>575.66999999999996</v>
      </c>
      <c r="J126" s="209">
        <v>662.33</v>
      </c>
      <c r="K126" s="210"/>
      <c r="L126" s="196"/>
      <c r="M126" s="196"/>
      <c r="N126" s="230">
        <f t="shared" si="3"/>
        <v>-1</v>
      </c>
      <c r="O126" s="186"/>
      <c r="P126" s="186"/>
      <c r="Q126" s="186"/>
      <c r="R126" s="186"/>
      <c r="S126" s="186"/>
      <c r="T126" s="186"/>
      <c r="U126" s="186"/>
      <c r="V126" s="186"/>
      <c r="W126" s="186"/>
    </row>
    <row r="127" spans="1:23" s="195" customFormat="1" ht="20.25" customHeight="1" x14ac:dyDescent="0.2">
      <c r="A127" s="229">
        <v>2023</v>
      </c>
      <c r="B127" s="228">
        <v>1</v>
      </c>
      <c r="C127" s="193">
        <v>5</v>
      </c>
      <c r="D127" s="229">
        <v>273</v>
      </c>
      <c r="E127" s="229">
        <v>137</v>
      </c>
      <c r="F127" s="207" t="s">
        <v>231</v>
      </c>
      <c r="G127" t="s">
        <v>232</v>
      </c>
      <c r="H127">
        <v>564</v>
      </c>
      <c r="I127" s="208">
        <v>524.52</v>
      </c>
      <c r="J127" s="209">
        <v>603.48</v>
      </c>
      <c r="K127" s="210"/>
      <c r="L127" s="196"/>
      <c r="M127" s="196"/>
      <c r="N127" s="230">
        <f t="shared" si="3"/>
        <v>-1</v>
      </c>
      <c r="O127" s="186"/>
      <c r="P127" s="186"/>
      <c r="Q127" s="186"/>
      <c r="R127" s="186"/>
      <c r="S127" s="186"/>
      <c r="T127" s="186"/>
      <c r="U127" s="186"/>
      <c r="V127" s="186"/>
      <c r="W127" s="186"/>
    </row>
    <row r="128" spans="1:23" s="195" customFormat="1" ht="20.25" customHeight="1" x14ac:dyDescent="0.2">
      <c r="A128" s="229">
        <v>2023</v>
      </c>
      <c r="B128" s="228">
        <v>1</v>
      </c>
      <c r="C128" s="193">
        <v>5</v>
      </c>
      <c r="D128" s="229">
        <v>449</v>
      </c>
      <c r="E128" s="229">
        <v>382</v>
      </c>
      <c r="F128" s="207" t="s">
        <v>191</v>
      </c>
      <c r="G128" t="s">
        <v>192</v>
      </c>
      <c r="H128">
        <v>46</v>
      </c>
      <c r="I128" s="208">
        <v>40.985999999999997</v>
      </c>
      <c r="J128" s="209">
        <v>50.048000000000002</v>
      </c>
      <c r="K128" s="210"/>
      <c r="L128" s="196"/>
      <c r="M128" s="196"/>
      <c r="N128" s="230">
        <f t="shared" si="3"/>
        <v>-1</v>
      </c>
      <c r="O128" s="186"/>
      <c r="P128" s="186"/>
      <c r="Q128" s="186"/>
      <c r="R128" s="186"/>
      <c r="S128" s="186"/>
      <c r="T128" s="186"/>
      <c r="U128" s="186"/>
      <c r="V128" s="186"/>
      <c r="W128" s="186"/>
    </row>
    <row r="129" spans="1:23" s="195" customFormat="1" ht="20.25" customHeight="1" x14ac:dyDescent="0.2">
      <c r="A129" s="229">
        <v>2023</v>
      </c>
      <c r="B129" s="228">
        <v>1</v>
      </c>
      <c r="C129" s="193">
        <v>5</v>
      </c>
      <c r="D129" s="229">
        <v>1083</v>
      </c>
      <c r="E129" s="229">
        <v>570</v>
      </c>
      <c r="F129" s="207"/>
      <c r="I129" s="208"/>
      <c r="J129" s="209"/>
      <c r="K129" s="210"/>
      <c r="L129" s="196"/>
      <c r="M129" s="196"/>
      <c r="N129" s="230" t="str">
        <f t="shared" si="3"/>
        <v/>
      </c>
      <c r="O129" s="186"/>
      <c r="P129" s="186"/>
      <c r="Q129" s="186"/>
      <c r="R129" s="186"/>
      <c r="S129" s="186"/>
      <c r="T129" s="186"/>
      <c r="U129" s="186"/>
      <c r="V129" s="186"/>
      <c r="W129" s="186"/>
    </row>
    <row r="130" spans="1:23" s="195" customFormat="1" ht="20.25" customHeight="1" x14ac:dyDescent="0.2">
      <c r="A130" s="229">
        <v>2023</v>
      </c>
      <c r="B130" s="228">
        <v>1</v>
      </c>
      <c r="C130" s="193">
        <v>5</v>
      </c>
      <c r="D130" s="229">
        <v>1084</v>
      </c>
      <c r="E130" s="229">
        <v>570</v>
      </c>
      <c r="F130" s="207" t="s">
        <v>337</v>
      </c>
      <c r="G130" t="s">
        <v>338</v>
      </c>
      <c r="H130">
        <v>1469</v>
      </c>
      <c r="I130" s="208">
        <v>1411.7</v>
      </c>
      <c r="J130" s="209">
        <v>1543.9</v>
      </c>
      <c r="K130" s="210"/>
      <c r="L130" s="196"/>
      <c r="M130" s="196"/>
      <c r="N130" s="230">
        <f t="shared" si="3"/>
        <v>-1</v>
      </c>
      <c r="O130" s="186"/>
      <c r="P130" s="186"/>
      <c r="Q130" s="186"/>
      <c r="R130" s="186"/>
      <c r="S130" s="186"/>
      <c r="T130" s="186"/>
      <c r="U130" s="186"/>
      <c r="V130" s="186"/>
      <c r="W130" s="186"/>
    </row>
    <row r="131" spans="1:23" s="195" customFormat="1" ht="20.25" customHeight="1" x14ac:dyDescent="0.2">
      <c r="A131" s="229">
        <v>2023</v>
      </c>
      <c r="B131" s="228">
        <v>1</v>
      </c>
      <c r="C131" s="193">
        <v>5</v>
      </c>
      <c r="D131" s="229">
        <v>1085</v>
      </c>
      <c r="E131" s="229">
        <v>570</v>
      </c>
      <c r="F131" s="207"/>
      <c r="I131" s="208"/>
      <c r="J131" s="209"/>
      <c r="K131" s="210"/>
      <c r="L131" s="196"/>
      <c r="M131" s="196"/>
      <c r="N131" s="230" t="str">
        <f t="shared" si="3"/>
        <v/>
      </c>
      <c r="O131" s="186"/>
      <c r="P131" s="186"/>
      <c r="Q131" s="186"/>
      <c r="R131" s="186"/>
      <c r="S131" s="186"/>
      <c r="T131" s="186"/>
      <c r="U131" s="186"/>
      <c r="V131" s="186"/>
      <c r="W131" s="186"/>
    </row>
    <row r="132" spans="1:23" s="195" customFormat="1" ht="20.25" customHeight="1" x14ac:dyDescent="0.2">
      <c r="A132" s="229">
        <v>2023</v>
      </c>
      <c r="B132" s="228">
        <v>1</v>
      </c>
      <c r="C132" s="193">
        <v>5</v>
      </c>
      <c r="D132" s="229">
        <v>688</v>
      </c>
      <c r="E132" s="229">
        <v>124</v>
      </c>
      <c r="F132" s="207" t="s">
        <v>312</v>
      </c>
      <c r="G132" t="s">
        <v>313</v>
      </c>
      <c r="H132">
        <v>200</v>
      </c>
      <c r="I132" s="208">
        <v>180</v>
      </c>
      <c r="J132" s="209">
        <v>220</v>
      </c>
      <c r="K132" s="210"/>
      <c r="L132" s="196"/>
      <c r="M132" s="196"/>
      <c r="N132" s="230">
        <f t="shared" ref="N132:N167" si="4">IFERROR((L132-I132)/I132,"")</f>
        <v>-1</v>
      </c>
      <c r="O132" s="186"/>
      <c r="P132" s="186"/>
      <c r="Q132" s="186"/>
      <c r="R132" s="186"/>
      <c r="S132" s="186"/>
      <c r="T132" s="186"/>
      <c r="U132" s="186"/>
      <c r="V132" s="186"/>
      <c r="W132" s="186"/>
    </row>
    <row r="133" spans="1:23" s="195" customFormat="1" ht="20.25" customHeight="1" x14ac:dyDescent="0.2">
      <c r="A133" s="229">
        <v>2023</v>
      </c>
      <c r="B133" s="228">
        <v>1</v>
      </c>
      <c r="C133" s="193">
        <v>5</v>
      </c>
      <c r="D133" s="229">
        <v>689</v>
      </c>
      <c r="E133" s="229">
        <v>124</v>
      </c>
      <c r="F133" s="207" t="s">
        <v>315</v>
      </c>
      <c r="G133" t="s">
        <v>316</v>
      </c>
      <c r="H133">
        <v>75</v>
      </c>
      <c r="I133" s="208">
        <v>67.5</v>
      </c>
      <c r="J133" s="209">
        <v>82.5</v>
      </c>
      <c r="K133" s="210"/>
      <c r="L133" s="196"/>
      <c r="M133" s="196"/>
      <c r="N133" s="230">
        <f t="shared" si="4"/>
        <v>-1</v>
      </c>
      <c r="O133" s="186"/>
      <c r="P133" s="186"/>
      <c r="Q133" s="186"/>
      <c r="R133" s="186"/>
      <c r="S133" s="186"/>
      <c r="T133" s="186"/>
      <c r="U133" s="186"/>
      <c r="V133" s="186"/>
      <c r="W133" s="186"/>
    </row>
    <row r="134" spans="1:23" s="195" customFormat="1" ht="20.25" customHeight="1" x14ac:dyDescent="0.2">
      <c r="A134" s="229">
        <v>2023</v>
      </c>
      <c r="B134" s="228">
        <v>1</v>
      </c>
      <c r="C134" s="193">
        <v>5</v>
      </c>
      <c r="D134" s="229">
        <v>437</v>
      </c>
      <c r="E134" s="229">
        <v>375</v>
      </c>
      <c r="F134" s="207" t="s">
        <v>281</v>
      </c>
      <c r="G134" t="s">
        <v>282</v>
      </c>
      <c r="H134">
        <v>168</v>
      </c>
      <c r="I134" s="208">
        <v>158.08799999999999</v>
      </c>
      <c r="J134" s="209">
        <v>179.928</v>
      </c>
      <c r="K134" s="210"/>
      <c r="L134" s="196"/>
      <c r="M134" s="196"/>
      <c r="N134" s="230">
        <f t="shared" si="4"/>
        <v>-1</v>
      </c>
      <c r="O134" s="186"/>
      <c r="P134" s="186"/>
      <c r="Q134" s="186"/>
      <c r="R134" s="186"/>
      <c r="S134" s="186"/>
      <c r="T134" s="186"/>
      <c r="U134" s="186"/>
      <c r="V134" s="186"/>
      <c r="W134" s="186"/>
    </row>
    <row r="135" spans="1:23" s="195" customFormat="1" ht="20.25" customHeight="1" x14ac:dyDescent="0.2">
      <c r="A135" s="229">
        <v>2023</v>
      </c>
      <c r="B135" s="228">
        <v>1</v>
      </c>
      <c r="C135" s="193">
        <v>5</v>
      </c>
      <c r="D135" s="229">
        <v>667</v>
      </c>
      <c r="E135" s="229">
        <v>421</v>
      </c>
      <c r="F135" s="207" t="s">
        <v>289</v>
      </c>
      <c r="G135" t="s">
        <v>290</v>
      </c>
      <c r="H135">
        <v>1554</v>
      </c>
      <c r="I135" s="208">
        <v>1462.3140000000001</v>
      </c>
      <c r="J135" s="209">
        <v>1664.3340000000001</v>
      </c>
      <c r="K135" s="210"/>
      <c r="L135" s="196"/>
      <c r="M135" s="196"/>
      <c r="N135" s="230">
        <f t="shared" si="4"/>
        <v>-1</v>
      </c>
      <c r="O135" s="186"/>
      <c r="P135" s="186"/>
      <c r="Q135" s="186"/>
      <c r="R135" s="186"/>
      <c r="S135" s="186"/>
      <c r="T135" s="186"/>
      <c r="U135" s="186"/>
      <c r="V135" s="186"/>
      <c r="W135" s="186"/>
    </row>
    <row r="136" spans="1:23" s="195" customFormat="1" ht="20.25" customHeight="1" x14ac:dyDescent="0.2">
      <c r="A136" s="229">
        <v>2023</v>
      </c>
      <c r="B136" s="228">
        <v>1</v>
      </c>
      <c r="C136" s="193">
        <v>5</v>
      </c>
      <c r="D136" s="229">
        <v>673</v>
      </c>
      <c r="E136" s="229">
        <v>421</v>
      </c>
      <c r="F136" s="207" t="s">
        <v>293</v>
      </c>
      <c r="G136" t="s">
        <v>294</v>
      </c>
      <c r="H136">
        <v>61.6</v>
      </c>
      <c r="I136" s="208">
        <v>57.965600000000002</v>
      </c>
      <c r="J136" s="209">
        <v>65.973600000000005</v>
      </c>
      <c r="K136" s="210"/>
      <c r="L136" s="196"/>
      <c r="M136" s="196"/>
      <c r="N136" s="230">
        <f t="shared" si="4"/>
        <v>-1</v>
      </c>
      <c r="O136" s="186"/>
      <c r="P136" s="186"/>
      <c r="Q136" s="186"/>
      <c r="R136" s="186"/>
      <c r="S136" s="186"/>
      <c r="T136" s="186"/>
      <c r="U136" s="186"/>
      <c r="V136" s="186"/>
      <c r="W136" s="186"/>
    </row>
    <row r="137" spans="1:23" s="195" customFormat="1" ht="20.25" customHeight="1" x14ac:dyDescent="0.2">
      <c r="A137" s="229">
        <v>2023</v>
      </c>
      <c r="B137" s="228">
        <v>1</v>
      </c>
      <c r="C137" s="193">
        <v>5</v>
      </c>
      <c r="D137" s="229">
        <v>674</v>
      </c>
      <c r="E137" s="229">
        <v>425</v>
      </c>
      <c r="F137" s="207" t="s">
        <v>238</v>
      </c>
      <c r="G137" t="s">
        <v>239</v>
      </c>
      <c r="H137">
        <v>256</v>
      </c>
      <c r="I137" s="208">
        <v>240.89599999999999</v>
      </c>
      <c r="J137" s="209">
        <v>274.17599999999999</v>
      </c>
      <c r="K137" s="210"/>
      <c r="L137" s="196"/>
      <c r="M137" s="196"/>
      <c r="N137" s="230">
        <f t="shared" si="4"/>
        <v>-1</v>
      </c>
      <c r="O137" s="186"/>
      <c r="P137" s="186"/>
      <c r="Q137" s="186"/>
      <c r="R137" s="186"/>
      <c r="S137" s="186"/>
      <c r="T137" s="186"/>
      <c r="U137" s="186"/>
      <c r="V137" s="186"/>
      <c r="W137" s="186"/>
    </row>
    <row r="138" spans="1:23" s="195" customFormat="1" ht="20.25" customHeight="1" x14ac:dyDescent="0.2">
      <c r="A138" s="229">
        <v>2023</v>
      </c>
      <c r="B138" s="228">
        <v>1</v>
      </c>
      <c r="C138" s="193">
        <v>5</v>
      </c>
      <c r="D138" s="229">
        <v>668</v>
      </c>
      <c r="E138" s="229">
        <v>422</v>
      </c>
      <c r="F138" s="207" t="s">
        <v>235</v>
      </c>
      <c r="G138" t="s">
        <v>236</v>
      </c>
      <c r="H138">
        <v>103</v>
      </c>
      <c r="I138" s="208">
        <v>96.923000000000002</v>
      </c>
      <c r="J138" s="209">
        <v>110.313</v>
      </c>
      <c r="K138" s="210"/>
      <c r="L138" s="196"/>
      <c r="M138" s="196"/>
      <c r="N138" s="230">
        <f t="shared" si="4"/>
        <v>-1</v>
      </c>
      <c r="O138" s="186"/>
      <c r="P138" s="186"/>
      <c r="Q138" s="186"/>
      <c r="R138" s="186"/>
      <c r="S138" s="186"/>
      <c r="T138" s="186"/>
      <c r="U138" s="186"/>
      <c r="V138" s="186"/>
      <c r="W138" s="186"/>
    </row>
    <row r="139" spans="1:23" s="195" customFormat="1" ht="20.25" customHeight="1" x14ac:dyDescent="0.2">
      <c r="A139" s="229">
        <v>2023</v>
      </c>
      <c r="B139" s="228">
        <v>1</v>
      </c>
      <c r="C139" s="193">
        <v>5</v>
      </c>
      <c r="D139" s="229">
        <v>669</v>
      </c>
      <c r="E139" s="229">
        <v>423</v>
      </c>
      <c r="F139" s="207" t="s">
        <v>241</v>
      </c>
      <c r="G139" t="s">
        <v>242</v>
      </c>
      <c r="H139">
        <v>954</v>
      </c>
      <c r="I139" s="208">
        <v>897.71400000000006</v>
      </c>
      <c r="J139" s="209">
        <v>1021.734</v>
      </c>
      <c r="K139" s="210"/>
      <c r="L139" s="196"/>
      <c r="M139" s="196"/>
      <c r="N139" s="230">
        <f t="shared" si="4"/>
        <v>-1</v>
      </c>
      <c r="O139" s="186"/>
      <c r="P139" s="186"/>
      <c r="Q139" s="186"/>
      <c r="R139" s="186"/>
      <c r="S139" s="186"/>
      <c r="T139" s="186"/>
      <c r="U139" s="186"/>
      <c r="V139" s="186"/>
      <c r="W139" s="186"/>
    </row>
    <row r="140" spans="1:23" s="195" customFormat="1" ht="20.25" customHeight="1" x14ac:dyDescent="0.2">
      <c r="A140" s="229">
        <v>2023</v>
      </c>
      <c r="B140" s="228">
        <v>1</v>
      </c>
      <c r="C140" s="193">
        <v>5</v>
      </c>
      <c r="D140" s="229">
        <v>281</v>
      </c>
      <c r="E140" s="229">
        <v>143</v>
      </c>
      <c r="F140" s="207" t="s">
        <v>221</v>
      </c>
      <c r="G140" t="s">
        <v>222</v>
      </c>
      <c r="H140">
        <v>285</v>
      </c>
      <c r="I140" s="208">
        <v>265.05</v>
      </c>
      <c r="J140" s="209">
        <v>304.95</v>
      </c>
      <c r="K140" s="210"/>
      <c r="L140" s="196"/>
      <c r="M140" s="196"/>
      <c r="N140" s="230">
        <f t="shared" si="4"/>
        <v>-1</v>
      </c>
      <c r="O140" s="186"/>
      <c r="P140" s="186"/>
      <c r="Q140" s="186"/>
      <c r="R140" s="186"/>
      <c r="S140" s="186"/>
      <c r="T140" s="186"/>
      <c r="U140" s="186"/>
      <c r="V140" s="186"/>
      <c r="W140" s="186"/>
    </row>
    <row r="141" spans="1:23" s="195" customFormat="1" ht="20.25" customHeight="1" x14ac:dyDescent="0.2">
      <c r="A141" s="229">
        <v>2023</v>
      </c>
      <c r="B141" s="228">
        <v>1</v>
      </c>
      <c r="C141" s="193">
        <v>5</v>
      </c>
      <c r="D141" s="229">
        <v>556</v>
      </c>
      <c r="E141" s="229">
        <v>384</v>
      </c>
      <c r="F141" s="207" t="s">
        <v>317</v>
      </c>
      <c r="G141" t="s">
        <v>318</v>
      </c>
      <c r="H141">
        <v>1066</v>
      </c>
      <c r="I141" s="208">
        <v>1003.106</v>
      </c>
      <c r="J141" s="209">
        <v>1141.6859999999999</v>
      </c>
      <c r="K141" s="210"/>
      <c r="L141" s="196"/>
      <c r="M141" s="196"/>
      <c r="N141" s="230">
        <f t="shared" si="4"/>
        <v>-1</v>
      </c>
      <c r="O141" s="186"/>
      <c r="P141" s="186"/>
      <c r="Q141" s="186"/>
      <c r="R141" s="186"/>
      <c r="S141" s="186"/>
      <c r="T141" s="186"/>
      <c r="U141" s="186"/>
      <c r="V141" s="186"/>
      <c r="W141" s="186"/>
    </row>
    <row r="142" spans="1:23" s="195" customFormat="1" ht="20.25" customHeight="1" x14ac:dyDescent="0.2">
      <c r="A142" s="229">
        <v>2023</v>
      </c>
      <c r="B142" s="228">
        <v>1</v>
      </c>
      <c r="C142" s="193">
        <v>5</v>
      </c>
      <c r="D142" s="229">
        <v>557</v>
      </c>
      <c r="E142" s="229">
        <v>384</v>
      </c>
      <c r="F142" s="207" t="s">
        <v>321</v>
      </c>
      <c r="G142" t="s">
        <v>322</v>
      </c>
      <c r="H142">
        <v>182</v>
      </c>
      <c r="I142" s="208">
        <v>171.262</v>
      </c>
      <c r="J142" s="209">
        <v>194.922</v>
      </c>
      <c r="K142" s="210"/>
      <c r="L142" s="196"/>
      <c r="M142" s="196"/>
      <c r="N142" s="230">
        <f t="shared" si="4"/>
        <v>-1</v>
      </c>
      <c r="O142" s="186"/>
      <c r="P142" s="186"/>
      <c r="Q142" s="186"/>
      <c r="R142" s="186"/>
      <c r="S142" s="186"/>
      <c r="T142" s="186"/>
      <c r="U142" s="186"/>
      <c r="V142" s="186"/>
      <c r="W142" s="186"/>
    </row>
    <row r="143" spans="1:23" s="195" customFormat="1" ht="20.25" customHeight="1" x14ac:dyDescent="0.2">
      <c r="A143" s="229">
        <v>2023</v>
      </c>
      <c r="B143" s="228">
        <v>1</v>
      </c>
      <c r="C143" s="193">
        <v>5</v>
      </c>
      <c r="D143" s="229">
        <v>11</v>
      </c>
      <c r="E143" s="229">
        <v>4</v>
      </c>
      <c r="F143" s="207" t="s">
        <v>268</v>
      </c>
      <c r="G143" t="s">
        <v>269</v>
      </c>
      <c r="H143">
        <v>212</v>
      </c>
      <c r="I143" s="208">
        <v>197.16</v>
      </c>
      <c r="J143" s="209">
        <v>226.84</v>
      </c>
      <c r="K143" s="210"/>
      <c r="L143" s="196"/>
      <c r="M143" s="196"/>
      <c r="N143" s="230">
        <f t="shared" si="4"/>
        <v>-1</v>
      </c>
      <c r="O143" s="186"/>
      <c r="P143" s="186"/>
      <c r="Q143" s="186"/>
      <c r="R143" s="186"/>
      <c r="S143" s="186"/>
      <c r="T143" s="186"/>
      <c r="U143" s="186"/>
      <c r="V143" s="186"/>
      <c r="W143" s="186"/>
    </row>
    <row r="144" spans="1:23" s="195" customFormat="1" ht="20.25" customHeight="1" x14ac:dyDescent="0.2">
      <c r="A144" s="229">
        <v>2023</v>
      </c>
      <c r="B144" s="228">
        <v>1</v>
      </c>
      <c r="C144" s="193">
        <v>5</v>
      </c>
      <c r="D144" s="229">
        <v>12</v>
      </c>
      <c r="E144" s="229">
        <v>4</v>
      </c>
      <c r="F144" s="207" t="s">
        <v>273</v>
      </c>
      <c r="G144" t="s">
        <v>274</v>
      </c>
      <c r="H144">
        <v>212</v>
      </c>
      <c r="I144" s="208">
        <v>197.16</v>
      </c>
      <c r="J144" s="209">
        <v>226.84</v>
      </c>
      <c r="K144" s="210"/>
      <c r="L144" s="196"/>
      <c r="M144" s="196"/>
      <c r="N144" s="230">
        <f t="shared" si="4"/>
        <v>-1</v>
      </c>
      <c r="O144" s="186"/>
      <c r="P144" s="186"/>
      <c r="Q144" s="186"/>
      <c r="R144" s="186"/>
      <c r="S144" s="186"/>
      <c r="T144" s="186"/>
      <c r="U144" s="186"/>
      <c r="V144" s="186"/>
      <c r="W144" s="186"/>
    </row>
    <row r="145" spans="1:23" s="195" customFormat="1" ht="20.25" customHeight="1" x14ac:dyDescent="0.2">
      <c r="A145" s="229">
        <v>2023</v>
      </c>
      <c r="B145" s="228">
        <v>1</v>
      </c>
      <c r="C145" s="193">
        <v>7</v>
      </c>
      <c r="D145" s="229">
        <v>1286</v>
      </c>
      <c r="E145" s="229">
        <v>698</v>
      </c>
      <c r="F145" s="207" t="s">
        <v>341</v>
      </c>
      <c r="G145" t="s">
        <v>342</v>
      </c>
      <c r="H145">
        <v>4226.8500000000004</v>
      </c>
      <c r="I145" s="208">
        <v>4015.51</v>
      </c>
      <c r="J145" s="209">
        <v>4438.1899999999996</v>
      </c>
      <c r="K145" s="210"/>
      <c r="L145" s="196"/>
      <c r="M145" s="196"/>
      <c r="N145" s="230">
        <f t="shared" si="4"/>
        <v>-1</v>
      </c>
      <c r="O145" s="186"/>
      <c r="P145" s="186"/>
      <c r="Q145" s="186"/>
      <c r="R145" s="186"/>
      <c r="S145" s="186"/>
      <c r="T145" s="186"/>
      <c r="U145" s="186"/>
      <c r="V145" s="186"/>
      <c r="W145" s="186"/>
    </row>
    <row r="146" spans="1:23" s="195" customFormat="1" ht="20.25" customHeight="1" x14ac:dyDescent="0.2">
      <c r="A146" s="229">
        <v>2023</v>
      </c>
      <c r="B146" s="228">
        <v>1</v>
      </c>
      <c r="C146" s="193">
        <v>7</v>
      </c>
      <c r="D146" s="229">
        <v>1301</v>
      </c>
      <c r="E146" s="229">
        <v>723</v>
      </c>
      <c r="F146" s="207" t="s">
        <v>344</v>
      </c>
      <c r="H146">
        <v>2512.5</v>
      </c>
      <c r="I146" s="208">
        <v>2386.88</v>
      </c>
      <c r="J146" s="209">
        <v>2638.13</v>
      </c>
      <c r="K146" s="210"/>
      <c r="L146" s="196"/>
      <c r="M146" s="196"/>
      <c r="N146" s="230">
        <f t="shared" si="4"/>
        <v>-1</v>
      </c>
      <c r="O146" s="186"/>
      <c r="P146" s="186"/>
      <c r="Q146" s="186"/>
      <c r="R146" s="186"/>
      <c r="S146" s="186"/>
      <c r="T146" s="186"/>
      <c r="U146" s="186"/>
      <c r="V146" s="186"/>
      <c r="W146" s="186"/>
    </row>
    <row r="147" spans="1:23" s="195" customFormat="1" ht="20.25" customHeight="1" x14ac:dyDescent="0.2">
      <c r="A147" s="229">
        <v>2023</v>
      </c>
      <c r="B147" s="228">
        <v>1</v>
      </c>
      <c r="C147" s="193">
        <v>7</v>
      </c>
      <c r="D147" s="229">
        <v>1305</v>
      </c>
      <c r="E147" s="229">
        <v>726</v>
      </c>
      <c r="F147" s="207" t="s">
        <v>345</v>
      </c>
      <c r="G147" t="s">
        <v>346</v>
      </c>
      <c r="H147">
        <v>774</v>
      </c>
      <c r="I147" s="208">
        <v>735.3</v>
      </c>
      <c r="J147" s="209">
        <v>812.7</v>
      </c>
      <c r="K147" s="210"/>
      <c r="L147" s="196"/>
      <c r="M147" s="196"/>
      <c r="N147" s="230">
        <f t="shared" si="4"/>
        <v>-1</v>
      </c>
      <c r="O147" s="186"/>
      <c r="P147" s="186"/>
      <c r="Q147" s="186"/>
      <c r="R147" s="186"/>
      <c r="S147" s="186"/>
      <c r="T147" s="186"/>
      <c r="U147" s="186"/>
      <c r="V147" s="186"/>
      <c r="W147" s="186"/>
    </row>
    <row r="148" spans="1:23" s="195" customFormat="1" ht="20.25" customHeight="1" x14ac:dyDescent="0.2">
      <c r="A148" s="229">
        <v>2023</v>
      </c>
      <c r="B148" s="228">
        <v>1</v>
      </c>
      <c r="C148" s="193">
        <v>7</v>
      </c>
      <c r="D148" s="229">
        <v>1306</v>
      </c>
      <c r="E148" s="229">
        <v>727</v>
      </c>
      <c r="F148" s="207" t="s">
        <v>347</v>
      </c>
      <c r="G148" t="s">
        <v>348</v>
      </c>
      <c r="H148">
        <v>574.04999999999995</v>
      </c>
      <c r="I148" s="208">
        <v>545.35</v>
      </c>
      <c r="J148" s="209">
        <v>602.75</v>
      </c>
      <c r="K148" s="210"/>
      <c r="L148" s="196"/>
      <c r="M148" s="196"/>
      <c r="N148" s="230">
        <f t="shared" si="4"/>
        <v>-1</v>
      </c>
      <c r="O148" s="186"/>
      <c r="P148" s="186"/>
      <c r="Q148" s="186"/>
      <c r="R148" s="186"/>
      <c r="S148" s="186"/>
      <c r="T148" s="186"/>
      <c r="U148" s="186"/>
      <c r="V148" s="186"/>
      <c r="W148" s="186"/>
    </row>
    <row r="149" spans="1:23" s="195" customFormat="1" ht="20.25" customHeight="1" x14ac:dyDescent="0.2">
      <c r="A149" s="229">
        <v>2023</v>
      </c>
      <c r="B149" s="228">
        <v>1</v>
      </c>
      <c r="C149" s="193">
        <v>7</v>
      </c>
      <c r="D149" s="229">
        <v>1307</v>
      </c>
      <c r="E149" s="229">
        <v>728</v>
      </c>
      <c r="F149" s="207" t="s">
        <v>349</v>
      </c>
      <c r="G149" t="s">
        <v>350</v>
      </c>
      <c r="H149">
        <v>670.84</v>
      </c>
      <c r="I149" s="208">
        <v>637.29999999999995</v>
      </c>
      <c r="J149" s="209">
        <v>704.38</v>
      </c>
      <c r="K149" s="210"/>
      <c r="L149" s="196"/>
      <c r="M149" s="196"/>
      <c r="N149" s="230">
        <f t="shared" si="4"/>
        <v>-1</v>
      </c>
      <c r="O149" s="186"/>
      <c r="P149" s="186"/>
      <c r="Q149" s="186"/>
      <c r="R149" s="186"/>
      <c r="S149" s="186"/>
      <c r="T149" s="186"/>
      <c r="U149" s="186"/>
      <c r="V149" s="186"/>
      <c r="W149" s="186"/>
    </row>
    <row r="150" spans="1:23" s="195" customFormat="1" ht="20.25" customHeight="1" x14ac:dyDescent="0.2">
      <c r="A150" s="229">
        <v>2023</v>
      </c>
      <c r="B150" s="228">
        <v>1</v>
      </c>
      <c r="C150" s="193">
        <v>7</v>
      </c>
      <c r="D150" s="229">
        <v>1309</v>
      </c>
      <c r="E150" s="229">
        <v>730</v>
      </c>
      <c r="F150" s="207" t="s">
        <v>351</v>
      </c>
      <c r="G150" t="s">
        <v>352</v>
      </c>
      <c r="H150">
        <v>1176.05</v>
      </c>
      <c r="I150" s="208">
        <v>1117.25</v>
      </c>
      <c r="J150" s="209">
        <v>1234.8499999999999</v>
      </c>
      <c r="K150" s="210"/>
      <c r="L150" s="196"/>
      <c r="M150" s="196"/>
      <c r="N150" s="230">
        <f t="shared" si="4"/>
        <v>-1</v>
      </c>
      <c r="O150" s="186"/>
      <c r="P150" s="186"/>
      <c r="Q150" s="186"/>
      <c r="R150" s="186"/>
      <c r="S150" s="186"/>
      <c r="T150" s="186"/>
      <c r="U150" s="186"/>
      <c r="V150" s="186"/>
      <c r="W150" s="186"/>
    </row>
    <row r="151" spans="1:23" s="195" customFormat="1" ht="20.25" customHeight="1" x14ac:dyDescent="0.2">
      <c r="A151" s="229">
        <v>2023</v>
      </c>
      <c r="B151" s="228">
        <v>1</v>
      </c>
      <c r="C151" s="193">
        <v>7</v>
      </c>
      <c r="D151" s="229">
        <v>1319</v>
      </c>
      <c r="E151" s="229">
        <v>735</v>
      </c>
      <c r="F151" s="207" t="s">
        <v>353</v>
      </c>
      <c r="G151" t="s">
        <v>354</v>
      </c>
      <c r="H151">
        <v>1625.59</v>
      </c>
      <c r="I151" s="208">
        <v>1544.31</v>
      </c>
      <c r="J151" s="209">
        <v>1706.87</v>
      </c>
      <c r="K151" s="210"/>
      <c r="L151" s="196"/>
      <c r="M151" s="196"/>
      <c r="N151" s="230">
        <f t="shared" si="4"/>
        <v>-1</v>
      </c>
      <c r="O151" s="186"/>
      <c r="P151" s="186"/>
      <c r="Q151" s="186"/>
      <c r="R151" s="186"/>
      <c r="S151" s="186"/>
      <c r="T151" s="186"/>
      <c r="U151" s="186"/>
      <c r="V151" s="186"/>
      <c r="W151" s="186"/>
    </row>
    <row r="152" spans="1:23" s="195" customFormat="1" ht="20.25" customHeight="1" x14ac:dyDescent="0.2">
      <c r="A152" s="229">
        <v>2023</v>
      </c>
      <c r="B152" s="228">
        <v>1</v>
      </c>
      <c r="C152" s="193">
        <v>7</v>
      </c>
      <c r="D152" s="229">
        <v>168</v>
      </c>
      <c r="E152" s="229">
        <v>137</v>
      </c>
      <c r="F152" s="207" t="s">
        <v>229</v>
      </c>
      <c r="G152" t="s">
        <v>230</v>
      </c>
      <c r="H152">
        <v>619</v>
      </c>
      <c r="I152" s="208">
        <v>575.66999999999996</v>
      </c>
      <c r="J152" s="209">
        <v>662.33</v>
      </c>
      <c r="K152" s="210"/>
      <c r="L152" s="196"/>
      <c r="M152" s="196"/>
      <c r="N152" s="230">
        <f t="shared" si="4"/>
        <v>-1</v>
      </c>
      <c r="O152" s="186"/>
      <c r="P152" s="186"/>
      <c r="Q152" s="186"/>
      <c r="R152" s="186"/>
      <c r="S152" s="186"/>
      <c r="T152" s="186"/>
      <c r="U152" s="186"/>
      <c r="V152" s="186"/>
      <c r="W152" s="186"/>
    </row>
    <row r="153" spans="1:23" s="195" customFormat="1" ht="20.25" customHeight="1" x14ac:dyDescent="0.2">
      <c r="A153" s="229">
        <v>2023</v>
      </c>
      <c r="B153" s="228">
        <v>1</v>
      </c>
      <c r="C153" s="193">
        <v>7</v>
      </c>
      <c r="D153" s="229">
        <v>273</v>
      </c>
      <c r="E153" s="229">
        <v>137</v>
      </c>
      <c r="F153" s="207" t="s">
        <v>231</v>
      </c>
      <c r="G153" t="s">
        <v>232</v>
      </c>
      <c r="H153">
        <v>564</v>
      </c>
      <c r="I153" s="208">
        <v>524.52</v>
      </c>
      <c r="J153" s="209">
        <v>603.48</v>
      </c>
      <c r="K153" s="210"/>
      <c r="L153" s="196"/>
      <c r="M153" s="196"/>
      <c r="N153" s="230">
        <f t="shared" si="4"/>
        <v>-1</v>
      </c>
      <c r="O153" s="186"/>
      <c r="P153" s="186"/>
      <c r="Q153" s="186"/>
      <c r="R153" s="186"/>
      <c r="S153" s="186"/>
      <c r="T153" s="186"/>
      <c r="U153" s="186"/>
      <c r="V153" s="186"/>
      <c r="W153" s="186"/>
    </row>
    <row r="154" spans="1:23" s="195" customFormat="1" ht="20.25" customHeight="1" x14ac:dyDescent="0.2">
      <c r="A154" s="229">
        <v>2023</v>
      </c>
      <c r="B154" s="228">
        <v>1</v>
      </c>
      <c r="C154" s="193">
        <v>7</v>
      </c>
      <c r="D154" s="229">
        <v>449</v>
      </c>
      <c r="E154" s="229">
        <v>382</v>
      </c>
      <c r="F154" s="207" t="s">
        <v>191</v>
      </c>
      <c r="G154" t="s">
        <v>192</v>
      </c>
      <c r="H154">
        <v>46</v>
      </c>
      <c r="I154" s="208">
        <v>40.985999999999997</v>
      </c>
      <c r="J154" s="209">
        <v>50.048000000000002</v>
      </c>
      <c r="K154" s="210"/>
      <c r="L154" s="196"/>
      <c r="M154" s="196"/>
      <c r="N154" s="230">
        <f t="shared" si="4"/>
        <v>-1</v>
      </c>
      <c r="O154" s="186"/>
      <c r="P154" s="186"/>
      <c r="Q154" s="186"/>
      <c r="R154" s="186"/>
      <c r="S154" s="186"/>
      <c r="T154" s="186"/>
      <c r="U154" s="186"/>
      <c r="V154" s="186"/>
      <c r="W154" s="186"/>
    </row>
    <row r="155" spans="1:23" s="195" customFormat="1" ht="20.25" customHeight="1" x14ac:dyDescent="0.2">
      <c r="A155" s="229">
        <v>2023</v>
      </c>
      <c r="B155" s="228">
        <v>1</v>
      </c>
      <c r="C155" s="193">
        <v>7</v>
      </c>
      <c r="D155" s="229">
        <v>1083</v>
      </c>
      <c r="E155" s="229">
        <v>570</v>
      </c>
      <c r="F155" s="207"/>
      <c r="I155" s="208"/>
      <c r="J155" s="209"/>
      <c r="K155" s="210"/>
      <c r="L155" s="196"/>
      <c r="M155" s="196"/>
      <c r="N155" s="230" t="str">
        <f t="shared" si="4"/>
        <v/>
      </c>
      <c r="O155" s="186"/>
      <c r="P155" s="186"/>
      <c r="Q155" s="186"/>
      <c r="R155" s="186"/>
      <c r="S155" s="186"/>
      <c r="T155" s="186"/>
      <c r="U155" s="186"/>
      <c r="V155" s="186"/>
      <c r="W155" s="186"/>
    </row>
    <row r="156" spans="1:23" s="195" customFormat="1" ht="20.25" customHeight="1" x14ac:dyDescent="0.2">
      <c r="A156" s="229">
        <v>2023</v>
      </c>
      <c r="B156" s="228">
        <v>1</v>
      </c>
      <c r="C156" s="193">
        <v>7</v>
      </c>
      <c r="D156" s="229">
        <v>1084</v>
      </c>
      <c r="E156" s="229">
        <v>570</v>
      </c>
      <c r="F156" s="207" t="s">
        <v>337</v>
      </c>
      <c r="G156" t="s">
        <v>338</v>
      </c>
      <c r="H156">
        <v>1469</v>
      </c>
      <c r="I156" s="208">
        <v>1411.7</v>
      </c>
      <c r="J156" s="209">
        <v>1543.9</v>
      </c>
      <c r="K156" s="210"/>
      <c r="L156" s="196"/>
      <c r="M156" s="196"/>
      <c r="N156" s="230">
        <f t="shared" si="4"/>
        <v>-1</v>
      </c>
      <c r="O156" s="186"/>
      <c r="P156" s="186"/>
      <c r="Q156" s="186"/>
      <c r="R156" s="186"/>
      <c r="S156" s="186"/>
      <c r="T156" s="186"/>
      <c r="U156" s="186"/>
      <c r="V156" s="186"/>
      <c r="W156" s="186"/>
    </row>
    <row r="157" spans="1:23" s="195" customFormat="1" ht="20.25" customHeight="1" x14ac:dyDescent="0.2">
      <c r="A157" s="229">
        <v>2023</v>
      </c>
      <c r="B157" s="228">
        <v>1</v>
      </c>
      <c r="C157" s="193">
        <v>7</v>
      </c>
      <c r="D157" s="229">
        <v>1085</v>
      </c>
      <c r="E157" s="229">
        <v>570</v>
      </c>
      <c r="F157" s="207"/>
      <c r="I157" s="208"/>
      <c r="J157" s="209"/>
      <c r="K157" s="210"/>
      <c r="L157" s="196"/>
      <c r="M157" s="196"/>
      <c r="N157" s="230" t="str">
        <f t="shared" si="4"/>
        <v/>
      </c>
      <c r="O157" s="186"/>
      <c r="P157" s="186"/>
      <c r="Q157" s="186"/>
      <c r="R157" s="186"/>
      <c r="S157" s="186"/>
      <c r="T157" s="186"/>
      <c r="U157" s="186"/>
      <c r="V157" s="186"/>
      <c r="W157" s="186"/>
    </row>
    <row r="158" spans="1:23" s="195" customFormat="1" ht="20.25" customHeight="1" x14ac:dyDescent="0.2">
      <c r="A158" s="229">
        <v>2023</v>
      </c>
      <c r="B158" s="228">
        <v>1</v>
      </c>
      <c r="C158" s="193">
        <v>7</v>
      </c>
      <c r="D158" s="229">
        <v>688</v>
      </c>
      <c r="E158" s="229">
        <v>124</v>
      </c>
      <c r="F158" s="207" t="s">
        <v>312</v>
      </c>
      <c r="G158" t="s">
        <v>313</v>
      </c>
      <c r="H158">
        <v>200</v>
      </c>
      <c r="I158" s="208">
        <v>180</v>
      </c>
      <c r="J158" s="209">
        <v>220</v>
      </c>
      <c r="K158" s="210"/>
      <c r="L158" s="196"/>
      <c r="M158" s="196"/>
      <c r="N158" s="230">
        <f t="shared" si="4"/>
        <v>-1</v>
      </c>
      <c r="O158" s="186"/>
      <c r="P158" s="186"/>
      <c r="Q158" s="186"/>
      <c r="R158" s="186"/>
      <c r="S158" s="186"/>
      <c r="T158" s="186"/>
      <c r="U158" s="186"/>
      <c r="V158" s="186"/>
      <c r="W158" s="186"/>
    </row>
    <row r="159" spans="1:23" s="195" customFormat="1" ht="20.25" customHeight="1" x14ac:dyDescent="0.2">
      <c r="A159" s="229">
        <v>2023</v>
      </c>
      <c r="B159" s="228">
        <v>1</v>
      </c>
      <c r="C159" s="193">
        <v>7</v>
      </c>
      <c r="D159" s="229">
        <v>689</v>
      </c>
      <c r="E159" s="229">
        <v>124</v>
      </c>
      <c r="F159" s="207" t="s">
        <v>315</v>
      </c>
      <c r="G159" t="s">
        <v>316</v>
      </c>
      <c r="H159">
        <v>75</v>
      </c>
      <c r="I159" s="208">
        <v>67.5</v>
      </c>
      <c r="J159" s="209">
        <v>82.5</v>
      </c>
      <c r="K159" s="210"/>
      <c r="L159" s="196"/>
      <c r="M159" s="196"/>
      <c r="N159" s="230">
        <f t="shared" si="4"/>
        <v>-1</v>
      </c>
      <c r="O159" s="186"/>
      <c r="P159" s="186"/>
      <c r="Q159" s="186"/>
      <c r="R159" s="186"/>
      <c r="S159" s="186"/>
      <c r="T159" s="186"/>
      <c r="U159" s="186"/>
      <c r="V159" s="186"/>
      <c r="W159" s="186"/>
    </row>
    <row r="160" spans="1:23" s="195" customFormat="1" ht="20.25" customHeight="1" x14ac:dyDescent="0.2">
      <c r="A160" s="229">
        <v>2023</v>
      </c>
      <c r="B160" s="228">
        <v>1</v>
      </c>
      <c r="C160" s="193">
        <v>7</v>
      </c>
      <c r="D160" s="229">
        <v>437</v>
      </c>
      <c r="E160" s="229">
        <v>375</v>
      </c>
      <c r="F160" s="207" t="s">
        <v>281</v>
      </c>
      <c r="G160" t="s">
        <v>282</v>
      </c>
      <c r="H160">
        <v>168</v>
      </c>
      <c r="I160" s="208">
        <v>158.08799999999999</v>
      </c>
      <c r="J160" s="209">
        <v>179.928</v>
      </c>
      <c r="K160" s="210"/>
      <c r="L160" s="196"/>
      <c r="M160" s="196"/>
      <c r="N160" s="230">
        <f t="shared" si="4"/>
        <v>-1</v>
      </c>
      <c r="O160" s="186"/>
      <c r="P160" s="186"/>
      <c r="Q160" s="186"/>
      <c r="R160" s="186"/>
      <c r="S160" s="186"/>
      <c r="T160" s="186"/>
      <c r="U160" s="186"/>
      <c r="V160" s="186"/>
      <c r="W160" s="186"/>
    </row>
    <row r="161" spans="1:23" s="195" customFormat="1" ht="20.25" customHeight="1" x14ac:dyDescent="0.2">
      <c r="A161" s="229">
        <v>2023</v>
      </c>
      <c r="B161" s="228">
        <v>1</v>
      </c>
      <c r="C161" s="193">
        <v>7</v>
      </c>
      <c r="D161" s="229">
        <v>280</v>
      </c>
      <c r="E161" s="229">
        <v>142</v>
      </c>
      <c r="F161" s="207" t="s">
        <v>331</v>
      </c>
      <c r="G161" t="s">
        <v>332</v>
      </c>
      <c r="H161">
        <v>323</v>
      </c>
      <c r="I161" s="208">
        <v>300.39</v>
      </c>
      <c r="J161" s="209">
        <v>345.61</v>
      </c>
      <c r="K161" s="210"/>
      <c r="L161" s="196"/>
      <c r="M161" s="196"/>
      <c r="N161" s="230">
        <f t="shared" si="4"/>
        <v>-1</v>
      </c>
      <c r="O161" s="186"/>
      <c r="P161" s="186"/>
      <c r="Q161" s="186"/>
      <c r="R161" s="186"/>
      <c r="S161" s="186"/>
      <c r="T161" s="186"/>
      <c r="U161" s="186"/>
      <c r="V161" s="186"/>
      <c r="W161" s="186"/>
    </row>
    <row r="162" spans="1:23" s="195" customFormat="1" ht="20.25" customHeight="1" x14ac:dyDescent="0.2">
      <c r="A162" s="229">
        <v>2023</v>
      </c>
      <c r="B162" s="228">
        <v>1</v>
      </c>
      <c r="C162" s="193">
        <v>7</v>
      </c>
      <c r="D162" s="229">
        <v>667</v>
      </c>
      <c r="E162" s="229">
        <v>421</v>
      </c>
      <c r="F162" s="207" t="s">
        <v>289</v>
      </c>
      <c r="G162" t="s">
        <v>290</v>
      </c>
      <c r="H162">
        <v>1554</v>
      </c>
      <c r="I162" s="208">
        <v>1462.3140000000001</v>
      </c>
      <c r="J162" s="209">
        <v>1664.3340000000001</v>
      </c>
      <c r="K162" s="210"/>
      <c r="L162" s="196"/>
      <c r="M162" s="196"/>
      <c r="N162" s="230">
        <f t="shared" si="4"/>
        <v>-1</v>
      </c>
      <c r="O162" s="186"/>
      <c r="P162" s="186"/>
      <c r="Q162" s="186"/>
      <c r="R162" s="186"/>
      <c r="S162" s="186"/>
      <c r="T162" s="186"/>
      <c r="U162" s="186"/>
      <c r="V162" s="186"/>
      <c r="W162" s="186"/>
    </row>
    <row r="163" spans="1:23" s="195" customFormat="1" ht="20.25" customHeight="1" x14ac:dyDescent="0.2">
      <c r="A163" s="229">
        <v>2023</v>
      </c>
      <c r="B163" s="228">
        <v>1</v>
      </c>
      <c r="C163" s="193">
        <v>7</v>
      </c>
      <c r="D163" s="229">
        <v>673</v>
      </c>
      <c r="E163" s="229">
        <v>421</v>
      </c>
      <c r="F163" s="207" t="s">
        <v>293</v>
      </c>
      <c r="G163" t="s">
        <v>294</v>
      </c>
      <c r="H163">
        <v>61.6</v>
      </c>
      <c r="I163" s="208">
        <v>57.965600000000002</v>
      </c>
      <c r="J163" s="209">
        <v>65.973600000000005</v>
      </c>
      <c r="K163" s="210"/>
      <c r="L163" s="196"/>
      <c r="M163" s="196"/>
      <c r="N163" s="230">
        <f t="shared" si="4"/>
        <v>-1</v>
      </c>
      <c r="O163" s="186"/>
      <c r="P163" s="186"/>
      <c r="Q163" s="186"/>
      <c r="R163" s="186"/>
      <c r="S163" s="186"/>
      <c r="T163" s="186"/>
      <c r="U163" s="186"/>
      <c r="V163" s="186"/>
      <c r="W163" s="186"/>
    </row>
    <row r="164" spans="1:23" s="195" customFormat="1" ht="20.25" customHeight="1" x14ac:dyDescent="0.2">
      <c r="A164" s="229">
        <v>2023</v>
      </c>
      <c r="B164" s="228">
        <v>1</v>
      </c>
      <c r="C164" s="193">
        <v>7</v>
      </c>
      <c r="D164" s="229">
        <v>674</v>
      </c>
      <c r="E164" s="229">
        <v>425</v>
      </c>
      <c r="F164" s="207" t="s">
        <v>238</v>
      </c>
      <c r="G164" t="s">
        <v>239</v>
      </c>
      <c r="H164">
        <v>256</v>
      </c>
      <c r="I164" s="208">
        <v>240.89599999999999</v>
      </c>
      <c r="J164" s="209">
        <v>274.17599999999999</v>
      </c>
      <c r="K164" s="210"/>
      <c r="L164" s="196"/>
      <c r="M164" s="196"/>
      <c r="N164" s="230">
        <f t="shared" si="4"/>
        <v>-1</v>
      </c>
      <c r="O164" s="186"/>
      <c r="P164" s="186"/>
      <c r="Q164" s="186"/>
      <c r="R164" s="186"/>
      <c r="S164" s="186"/>
      <c r="T164" s="186"/>
      <c r="U164" s="186"/>
      <c r="V164" s="186"/>
      <c r="W164" s="186"/>
    </row>
    <row r="165" spans="1:23" s="195" customFormat="1" ht="20.25" customHeight="1" x14ac:dyDescent="0.2">
      <c r="A165" s="229">
        <v>2023</v>
      </c>
      <c r="B165" s="228">
        <v>1</v>
      </c>
      <c r="C165" s="193">
        <v>7</v>
      </c>
      <c r="D165" s="229">
        <v>122</v>
      </c>
      <c r="E165" s="229">
        <v>47</v>
      </c>
      <c r="F165" s="207" t="s">
        <v>215</v>
      </c>
      <c r="G165" t="s">
        <v>216</v>
      </c>
      <c r="H165">
        <v>280</v>
      </c>
      <c r="I165" s="208">
        <v>267.39999999999998</v>
      </c>
      <c r="J165" s="209">
        <v>292.60000000000002</v>
      </c>
      <c r="K165" s="210"/>
      <c r="L165" s="196"/>
      <c r="M165" s="196"/>
      <c r="N165" s="230">
        <f t="shared" si="4"/>
        <v>-1</v>
      </c>
      <c r="O165" s="186"/>
      <c r="P165" s="186"/>
      <c r="Q165" s="186"/>
      <c r="R165" s="186"/>
      <c r="S165" s="186"/>
      <c r="T165" s="186"/>
      <c r="U165" s="186"/>
      <c r="V165" s="186"/>
      <c r="W165" s="186"/>
    </row>
    <row r="166" spans="1:23" s="195" customFormat="1" ht="20.25" customHeight="1" x14ac:dyDescent="0.2">
      <c r="A166" s="229">
        <v>2023</v>
      </c>
      <c r="B166" s="228">
        <v>1</v>
      </c>
      <c r="C166" s="193">
        <v>7</v>
      </c>
      <c r="D166" s="229">
        <v>668</v>
      </c>
      <c r="E166" s="229">
        <v>422</v>
      </c>
      <c r="F166" s="207" t="s">
        <v>235</v>
      </c>
      <c r="G166" t="s">
        <v>236</v>
      </c>
      <c r="H166">
        <v>103</v>
      </c>
      <c r="I166" s="208">
        <v>96.923000000000002</v>
      </c>
      <c r="J166" s="209">
        <v>110.313</v>
      </c>
      <c r="K166" s="210"/>
      <c r="L166" s="196"/>
      <c r="M166" s="196"/>
      <c r="N166" s="230">
        <f t="shared" si="4"/>
        <v>-1</v>
      </c>
      <c r="O166" s="186"/>
      <c r="P166" s="186"/>
      <c r="Q166" s="186"/>
      <c r="R166" s="186"/>
      <c r="S166" s="186"/>
      <c r="T166" s="186"/>
      <c r="U166" s="186"/>
      <c r="V166" s="186"/>
      <c r="W166" s="186"/>
    </row>
    <row r="167" spans="1:23" s="195" customFormat="1" ht="20.25" customHeight="1" x14ac:dyDescent="0.2">
      <c r="A167" s="229">
        <v>2023</v>
      </c>
      <c r="B167" s="228">
        <v>1</v>
      </c>
      <c r="C167" s="193">
        <v>7</v>
      </c>
      <c r="D167" s="229">
        <v>669</v>
      </c>
      <c r="E167" s="229">
        <v>423</v>
      </c>
      <c r="F167" s="207" t="s">
        <v>241</v>
      </c>
      <c r="G167" t="s">
        <v>242</v>
      </c>
      <c r="H167">
        <v>954</v>
      </c>
      <c r="I167" s="208">
        <v>897.71400000000006</v>
      </c>
      <c r="J167" s="209">
        <v>1021.734</v>
      </c>
      <c r="K167" s="210"/>
      <c r="L167" s="196"/>
      <c r="M167" s="196"/>
      <c r="N167" s="230">
        <f t="shared" si="4"/>
        <v>-1</v>
      </c>
      <c r="O167" s="186"/>
      <c r="P167" s="186"/>
      <c r="Q167" s="186"/>
      <c r="R167" s="186"/>
      <c r="S167" s="186"/>
      <c r="T167" s="186"/>
      <c r="U167" s="186"/>
      <c r="V167" s="186"/>
      <c r="W167" s="186"/>
    </row>
    <row r="168" spans="1:23" s="195" customFormat="1" ht="20.25" customHeight="1" x14ac:dyDescent="0.2">
      <c r="A168" s="229">
        <v>2023</v>
      </c>
      <c r="B168" s="228">
        <v>1</v>
      </c>
      <c r="C168" s="193">
        <v>7</v>
      </c>
      <c r="D168" s="229">
        <v>281</v>
      </c>
      <c r="E168" s="229">
        <v>143</v>
      </c>
      <c r="F168" s="207" t="s">
        <v>221</v>
      </c>
      <c r="G168" t="s">
        <v>222</v>
      </c>
      <c r="H168">
        <v>285</v>
      </c>
      <c r="I168" s="208">
        <v>265.05</v>
      </c>
      <c r="J168" s="209">
        <v>304.95</v>
      </c>
      <c r="K168" s="210"/>
      <c r="L168" s="196"/>
      <c r="M168" s="196"/>
      <c r="N168" s="230"/>
      <c r="O168" s="186"/>
      <c r="P168" s="186"/>
      <c r="Q168" s="186"/>
      <c r="R168" s="186"/>
      <c r="S168" s="186"/>
      <c r="T168" s="186"/>
      <c r="U168" s="186"/>
      <c r="V168" s="186"/>
      <c r="W168" s="186"/>
    </row>
    <row r="169" spans="1:23" s="195" customFormat="1" ht="20.25" customHeight="1" x14ac:dyDescent="0.2">
      <c r="A169" s="229">
        <v>2023</v>
      </c>
      <c r="B169" s="228">
        <v>1</v>
      </c>
      <c r="C169" s="193">
        <v>7</v>
      </c>
      <c r="D169" s="229">
        <v>556</v>
      </c>
      <c r="E169" s="229">
        <v>384</v>
      </c>
      <c r="F169" s="207" t="s">
        <v>317</v>
      </c>
      <c r="G169" t="s">
        <v>318</v>
      </c>
      <c r="H169">
        <v>1066</v>
      </c>
      <c r="I169" s="208">
        <v>1003.106</v>
      </c>
      <c r="J169" s="209">
        <v>1141.6859999999999</v>
      </c>
      <c r="K169" s="210"/>
      <c r="L169" s="196"/>
      <c r="M169" s="196"/>
      <c r="N169" s="230"/>
      <c r="O169" s="186"/>
      <c r="P169" s="186"/>
      <c r="Q169" s="186"/>
      <c r="R169" s="186"/>
      <c r="S169" s="186"/>
      <c r="T169" s="186"/>
      <c r="U169" s="186"/>
      <c r="V169" s="186"/>
      <c r="W169" s="186"/>
    </row>
    <row r="170" spans="1:23" s="195" customFormat="1" ht="20.25" customHeight="1" x14ac:dyDescent="0.2">
      <c r="A170" s="229">
        <v>2023</v>
      </c>
      <c r="B170" s="228">
        <v>1</v>
      </c>
      <c r="C170" s="193">
        <v>7</v>
      </c>
      <c r="D170" s="229">
        <v>557</v>
      </c>
      <c r="E170" s="229">
        <v>384</v>
      </c>
      <c r="F170" s="207" t="s">
        <v>321</v>
      </c>
      <c r="G170" t="s">
        <v>322</v>
      </c>
      <c r="H170">
        <v>182</v>
      </c>
      <c r="I170" s="208">
        <v>171.262</v>
      </c>
      <c r="J170" s="209">
        <v>194.922</v>
      </c>
      <c r="K170" s="210"/>
      <c r="L170" s="196"/>
      <c r="M170" s="196"/>
      <c r="N170" s="230"/>
      <c r="O170" s="186"/>
      <c r="P170" s="186"/>
      <c r="Q170" s="186"/>
      <c r="R170" s="186"/>
      <c r="S170" s="186"/>
      <c r="T170" s="186"/>
      <c r="U170" s="186"/>
      <c r="V170" s="186"/>
      <c r="W170" s="186"/>
    </row>
    <row r="171" spans="1:23" ht="14.25" customHeight="1" x14ac:dyDescent="0.2">
      <c r="A171">
        <v>2023</v>
      </c>
      <c r="B171">
        <v>1</v>
      </c>
      <c r="C171">
        <v>7</v>
      </c>
      <c r="D171">
        <v>11</v>
      </c>
      <c r="E171">
        <v>4</v>
      </c>
      <c r="F171" t="s">
        <v>268</v>
      </c>
      <c r="G171" t="s">
        <v>269</v>
      </c>
      <c r="H171">
        <v>212</v>
      </c>
      <c r="I171">
        <v>197.16</v>
      </c>
      <c r="J171">
        <v>226.84</v>
      </c>
    </row>
    <row r="172" spans="1:23" ht="14.25" customHeight="1" x14ac:dyDescent="0.2">
      <c r="A172">
        <v>2023</v>
      </c>
      <c r="B172">
        <v>1</v>
      </c>
      <c r="C172">
        <v>7</v>
      </c>
      <c r="D172">
        <v>12</v>
      </c>
      <c r="E172">
        <v>4</v>
      </c>
      <c r="F172" t="s">
        <v>273</v>
      </c>
      <c r="G172" t="s">
        <v>274</v>
      </c>
      <c r="H172">
        <v>212</v>
      </c>
      <c r="I172">
        <v>197.16</v>
      </c>
      <c r="J172">
        <v>226.84</v>
      </c>
    </row>
    <row r="173" spans="1:23" ht="14.25" customHeight="1" x14ac:dyDescent="0.2">
      <c r="A173">
        <v>2023</v>
      </c>
      <c r="B173">
        <v>1</v>
      </c>
      <c r="C173">
        <v>8</v>
      </c>
      <c r="D173">
        <v>1286</v>
      </c>
      <c r="E173">
        <v>698</v>
      </c>
      <c r="F173" t="s">
        <v>341</v>
      </c>
      <c r="G173" t="s">
        <v>342</v>
      </c>
      <c r="H173">
        <v>4226.8500000000004</v>
      </c>
      <c r="I173">
        <v>4015.51</v>
      </c>
      <c r="J173">
        <v>4438.1899999999996</v>
      </c>
    </row>
    <row r="174" spans="1:23" ht="14.25" customHeight="1" x14ac:dyDescent="0.2">
      <c r="A174">
        <v>2023</v>
      </c>
      <c r="B174">
        <v>1</v>
      </c>
      <c r="C174">
        <v>8</v>
      </c>
      <c r="D174">
        <v>1301</v>
      </c>
      <c r="E174">
        <v>723</v>
      </c>
      <c r="F174" t="s">
        <v>344</v>
      </c>
      <c r="H174">
        <v>2512.5</v>
      </c>
      <c r="I174">
        <v>2386.88</v>
      </c>
      <c r="J174">
        <v>2638.13</v>
      </c>
    </row>
    <row r="175" spans="1:23" ht="14.25" customHeight="1" x14ac:dyDescent="0.2">
      <c r="A175">
        <v>2023</v>
      </c>
      <c r="B175">
        <v>1</v>
      </c>
      <c r="C175">
        <v>8</v>
      </c>
      <c r="D175">
        <v>1305</v>
      </c>
      <c r="E175">
        <v>726</v>
      </c>
      <c r="F175" t="s">
        <v>345</v>
      </c>
      <c r="G175" t="s">
        <v>346</v>
      </c>
      <c r="H175">
        <v>774</v>
      </c>
      <c r="I175">
        <v>735.3</v>
      </c>
      <c r="J175">
        <v>812.7</v>
      </c>
    </row>
    <row r="176" spans="1:23" ht="14.25" customHeight="1" x14ac:dyDescent="0.2">
      <c r="A176">
        <v>2023</v>
      </c>
      <c r="B176">
        <v>1</v>
      </c>
      <c r="C176">
        <v>8</v>
      </c>
      <c r="D176">
        <v>1306</v>
      </c>
      <c r="E176">
        <v>727</v>
      </c>
      <c r="F176" t="s">
        <v>347</v>
      </c>
      <c r="G176" t="s">
        <v>348</v>
      </c>
      <c r="H176">
        <v>574.04999999999995</v>
      </c>
      <c r="I176">
        <v>545.35</v>
      </c>
      <c r="J176">
        <v>602.75</v>
      </c>
    </row>
    <row r="177" spans="1:10" x14ac:dyDescent="0.2">
      <c r="A177">
        <v>2023</v>
      </c>
      <c r="B177">
        <v>1</v>
      </c>
      <c r="C177">
        <v>8</v>
      </c>
      <c r="D177">
        <v>1307</v>
      </c>
      <c r="E177">
        <v>728</v>
      </c>
      <c r="F177" t="s">
        <v>349</v>
      </c>
      <c r="G177" t="s">
        <v>350</v>
      </c>
      <c r="H177">
        <v>670.84</v>
      </c>
      <c r="I177">
        <v>637.29999999999995</v>
      </c>
      <c r="J177">
        <v>704.38</v>
      </c>
    </row>
    <row r="178" spans="1:10" x14ac:dyDescent="0.2">
      <c r="A178">
        <v>2023</v>
      </c>
      <c r="B178">
        <v>1</v>
      </c>
      <c r="C178">
        <v>8</v>
      </c>
      <c r="D178">
        <v>1309</v>
      </c>
      <c r="E178">
        <v>730</v>
      </c>
      <c r="F178" t="s">
        <v>351</v>
      </c>
      <c r="G178" t="s">
        <v>352</v>
      </c>
      <c r="H178">
        <v>1176.05</v>
      </c>
      <c r="I178">
        <v>1117.25</v>
      </c>
      <c r="J178">
        <v>1234.8499999999999</v>
      </c>
    </row>
    <row r="179" spans="1:10" x14ac:dyDescent="0.2">
      <c r="A179">
        <v>2023</v>
      </c>
      <c r="B179">
        <v>1</v>
      </c>
      <c r="C179">
        <v>8</v>
      </c>
      <c r="D179">
        <v>1313</v>
      </c>
      <c r="E179">
        <v>731</v>
      </c>
      <c r="F179" t="s">
        <v>355</v>
      </c>
      <c r="G179" t="s">
        <v>356</v>
      </c>
      <c r="I179">
        <v>1374.34</v>
      </c>
      <c r="J179">
        <v>1305.6199999999999</v>
      </c>
    </row>
    <row r="180" spans="1:10" x14ac:dyDescent="0.2">
      <c r="A180">
        <v>2023</v>
      </c>
      <c r="B180">
        <v>1</v>
      </c>
      <c r="C180">
        <v>8</v>
      </c>
      <c r="D180">
        <v>1319</v>
      </c>
      <c r="E180">
        <v>735</v>
      </c>
      <c r="F180" t="s">
        <v>353</v>
      </c>
      <c r="G180" t="s">
        <v>354</v>
      </c>
      <c r="H180">
        <v>1625.59</v>
      </c>
      <c r="I180">
        <v>1544.31</v>
      </c>
      <c r="J180">
        <v>1706.87</v>
      </c>
    </row>
    <row r="181" spans="1:10" x14ac:dyDescent="0.2">
      <c r="A181">
        <v>2023</v>
      </c>
      <c r="B181">
        <v>1</v>
      </c>
      <c r="C181">
        <v>8</v>
      </c>
      <c r="D181">
        <v>168</v>
      </c>
      <c r="E181">
        <v>137</v>
      </c>
      <c r="F181" t="s">
        <v>229</v>
      </c>
      <c r="G181" t="s">
        <v>230</v>
      </c>
      <c r="H181">
        <v>619</v>
      </c>
      <c r="I181">
        <v>575.66999999999996</v>
      </c>
      <c r="J181">
        <v>662.33</v>
      </c>
    </row>
    <row r="182" spans="1:10" x14ac:dyDescent="0.2">
      <c r="A182">
        <v>2023</v>
      </c>
      <c r="B182">
        <v>1</v>
      </c>
      <c r="C182">
        <v>8</v>
      </c>
      <c r="D182">
        <v>273</v>
      </c>
      <c r="E182">
        <v>137</v>
      </c>
      <c r="F182" t="s">
        <v>231</v>
      </c>
      <c r="G182" t="s">
        <v>232</v>
      </c>
      <c r="H182">
        <v>564</v>
      </c>
      <c r="I182">
        <v>524.52</v>
      </c>
      <c r="J182">
        <v>603.48</v>
      </c>
    </row>
    <row r="183" spans="1:10" x14ac:dyDescent="0.2">
      <c r="A183">
        <v>2023</v>
      </c>
      <c r="B183">
        <v>1</v>
      </c>
      <c r="C183">
        <v>8</v>
      </c>
      <c r="D183">
        <v>1287</v>
      </c>
      <c r="E183">
        <v>699</v>
      </c>
      <c r="F183" t="s">
        <v>357</v>
      </c>
      <c r="G183" t="s">
        <v>358</v>
      </c>
      <c r="H183">
        <v>1814.4</v>
      </c>
      <c r="I183">
        <v>1723.68</v>
      </c>
      <c r="J183">
        <v>1905.12</v>
      </c>
    </row>
    <row r="184" spans="1:10" x14ac:dyDescent="0.2">
      <c r="A184">
        <v>2023</v>
      </c>
      <c r="B184">
        <v>1</v>
      </c>
      <c r="C184">
        <v>8</v>
      </c>
      <c r="D184">
        <v>1083</v>
      </c>
      <c r="E184">
        <v>570</v>
      </c>
    </row>
    <row r="185" spans="1:10" x14ac:dyDescent="0.2">
      <c r="A185">
        <v>2023</v>
      </c>
      <c r="B185">
        <v>1</v>
      </c>
      <c r="C185">
        <v>8</v>
      </c>
      <c r="D185">
        <v>1084</v>
      </c>
      <c r="E185">
        <v>570</v>
      </c>
      <c r="F185" t="s">
        <v>337</v>
      </c>
      <c r="G185" t="s">
        <v>338</v>
      </c>
      <c r="H185">
        <v>1469</v>
      </c>
      <c r="I185">
        <v>1411.7</v>
      </c>
      <c r="J185">
        <v>1543.9</v>
      </c>
    </row>
    <row r="186" spans="1:10" x14ac:dyDescent="0.2">
      <c r="A186">
        <v>2023</v>
      </c>
      <c r="B186">
        <v>1</v>
      </c>
      <c r="C186">
        <v>8</v>
      </c>
      <c r="D186">
        <v>1085</v>
      </c>
      <c r="E186">
        <v>570</v>
      </c>
    </row>
    <row r="187" spans="1:10" x14ac:dyDescent="0.2">
      <c r="A187">
        <v>2023</v>
      </c>
      <c r="B187">
        <v>1</v>
      </c>
      <c r="C187">
        <v>8</v>
      </c>
      <c r="D187">
        <v>437</v>
      </c>
      <c r="E187">
        <v>375</v>
      </c>
      <c r="F187" t="s">
        <v>281</v>
      </c>
      <c r="G187" t="s">
        <v>282</v>
      </c>
      <c r="H187">
        <v>168</v>
      </c>
      <c r="I187">
        <v>158.08799999999999</v>
      </c>
      <c r="J187">
        <v>179.928</v>
      </c>
    </row>
    <row r="188" spans="1:10" x14ac:dyDescent="0.2">
      <c r="A188">
        <v>2023</v>
      </c>
      <c r="B188">
        <v>1</v>
      </c>
      <c r="C188">
        <v>8</v>
      </c>
      <c r="D188">
        <v>280</v>
      </c>
      <c r="E188">
        <v>142</v>
      </c>
      <c r="F188" t="s">
        <v>331</v>
      </c>
      <c r="G188" t="s">
        <v>332</v>
      </c>
      <c r="H188">
        <v>323</v>
      </c>
      <c r="I188">
        <v>300.39</v>
      </c>
      <c r="J188">
        <v>345.61</v>
      </c>
    </row>
    <row r="189" spans="1:10" x14ac:dyDescent="0.2">
      <c r="A189">
        <v>2023</v>
      </c>
      <c r="B189">
        <v>1</v>
      </c>
      <c r="C189">
        <v>8</v>
      </c>
      <c r="D189">
        <v>668</v>
      </c>
      <c r="E189">
        <v>422</v>
      </c>
      <c r="F189" t="s">
        <v>235</v>
      </c>
      <c r="G189" t="s">
        <v>236</v>
      </c>
      <c r="H189">
        <v>103</v>
      </c>
      <c r="I189">
        <v>96.923000000000002</v>
      </c>
      <c r="J189">
        <v>110.313</v>
      </c>
    </row>
    <row r="190" spans="1:10" x14ac:dyDescent="0.2">
      <c r="A190">
        <v>2023</v>
      </c>
      <c r="B190">
        <v>1</v>
      </c>
      <c r="C190">
        <v>8</v>
      </c>
      <c r="D190">
        <v>669</v>
      </c>
      <c r="E190">
        <v>423</v>
      </c>
      <c r="F190" t="s">
        <v>241</v>
      </c>
      <c r="G190" t="s">
        <v>242</v>
      </c>
      <c r="H190">
        <v>954</v>
      </c>
      <c r="I190">
        <v>897.71400000000006</v>
      </c>
      <c r="J190">
        <v>1021.734</v>
      </c>
    </row>
    <row r="191" spans="1:10" x14ac:dyDescent="0.2">
      <c r="A191">
        <v>2023</v>
      </c>
      <c r="B191">
        <v>1</v>
      </c>
      <c r="C191">
        <v>8</v>
      </c>
      <c r="D191">
        <v>281</v>
      </c>
      <c r="E191">
        <v>143</v>
      </c>
      <c r="F191" t="s">
        <v>221</v>
      </c>
      <c r="G191" t="s">
        <v>222</v>
      </c>
      <c r="H191">
        <v>285</v>
      </c>
      <c r="I191">
        <v>265.05</v>
      </c>
      <c r="J191">
        <v>304.95</v>
      </c>
    </row>
    <row r="192" spans="1:10" x14ac:dyDescent="0.2">
      <c r="A192">
        <v>2023</v>
      </c>
      <c r="B192">
        <v>1</v>
      </c>
      <c r="C192">
        <v>8</v>
      </c>
      <c r="D192">
        <v>751</v>
      </c>
      <c r="E192">
        <v>434</v>
      </c>
      <c r="F192" t="s">
        <v>360</v>
      </c>
      <c r="G192" t="s">
        <v>361</v>
      </c>
      <c r="H192">
        <v>1009</v>
      </c>
      <c r="I192">
        <v>949.46900000000005</v>
      </c>
      <c r="J192">
        <v>1080.6389999999999</v>
      </c>
    </row>
    <row r="193" spans="1:10" x14ac:dyDescent="0.2">
      <c r="A193">
        <v>2023</v>
      </c>
      <c r="B193">
        <v>1</v>
      </c>
      <c r="C193">
        <v>8</v>
      </c>
      <c r="D193">
        <v>752</v>
      </c>
      <c r="E193">
        <v>434</v>
      </c>
    </row>
    <row r="194" spans="1:10" x14ac:dyDescent="0.2">
      <c r="A194">
        <v>2023</v>
      </c>
      <c r="B194">
        <v>1</v>
      </c>
      <c r="C194">
        <v>9</v>
      </c>
      <c r="D194">
        <v>1286</v>
      </c>
      <c r="E194">
        <v>698</v>
      </c>
      <c r="F194" t="s">
        <v>341</v>
      </c>
      <c r="G194" t="s">
        <v>342</v>
      </c>
      <c r="H194">
        <v>4226.8500000000004</v>
      </c>
      <c r="I194">
        <v>4015.51</v>
      </c>
      <c r="J194">
        <v>4438.1899999999996</v>
      </c>
    </row>
    <row r="195" spans="1:10" x14ac:dyDescent="0.2">
      <c r="A195">
        <v>2023</v>
      </c>
      <c r="B195">
        <v>1</v>
      </c>
      <c r="C195">
        <v>9</v>
      </c>
      <c r="D195">
        <v>1301</v>
      </c>
      <c r="E195">
        <v>723</v>
      </c>
      <c r="F195" t="s">
        <v>344</v>
      </c>
      <c r="H195">
        <v>2512.5</v>
      </c>
      <c r="I195">
        <v>2386.88</v>
      </c>
      <c r="J195">
        <v>2638.13</v>
      </c>
    </row>
    <row r="196" spans="1:10" x14ac:dyDescent="0.2">
      <c r="A196">
        <v>2023</v>
      </c>
      <c r="B196">
        <v>1</v>
      </c>
      <c r="C196">
        <v>9</v>
      </c>
      <c r="D196">
        <v>1305</v>
      </c>
      <c r="E196">
        <v>726</v>
      </c>
      <c r="F196" t="s">
        <v>345</v>
      </c>
      <c r="G196" t="s">
        <v>346</v>
      </c>
      <c r="H196">
        <v>774</v>
      </c>
      <c r="I196">
        <v>735.3</v>
      </c>
      <c r="J196">
        <v>812.7</v>
      </c>
    </row>
    <row r="197" spans="1:10" x14ac:dyDescent="0.2">
      <c r="A197">
        <v>2023</v>
      </c>
      <c r="B197">
        <v>1</v>
      </c>
      <c r="C197">
        <v>9</v>
      </c>
      <c r="D197">
        <v>1306</v>
      </c>
      <c r="E197">
        <v>727</v>
      </c>
      <c r="F197" t="s">
        <v>347</v>
      </c>
      <c r="G197" t="s">
        <v>348</v>
      </c>
      <c r="H197">
        <v>574.04999999999995</v>
      </c>
      <c r="I197">
        <v>545.35</v>
      </c>
      <c r="J197">
        <v>602.75</v>
      </c>
    </row>
    <row r="198" spans="1:10" x14ac:dyDescent="0.2">
      <c r="A198">
        <v>2023</v>
      </c>
      <c r="B198">
        <v>1</v>
      </c>
      <c r="C198">
        <v>9</v>
      </c>
      <c r="D198">
        <v>1307</v>
      </c>
      <c r="E198">
        <v>728</v>
      </c>
      <c r="F198" t="s">
        <v>349</v>
      </c>
      <c r="G198" t="s">
        <v>350</v>
      </c>
      <c r="H198">
        <v>670.84</v>
      </c>
      <c r="I198">
        <v>637.29999999999995</v>
      </c>
      <c r="J198">
        <v>704.38</v>
      </c>
    </row>
    <row r="199" spans="1:10" x14ac:dyDescent="0.2">
      <c r="A199">
        <v>2023</v>
      </c>
      <c r="B199">
        <v>1</v>
      </c>
      <c r="C199">
        <v>9</v>
      </c>
      <c r="D199">
        <v>1309</v>
      </c>
      <c r="E199">
        <v>730</v>
      </c>
      <c r="F199" t="s">
        <v>351</v>
      </c>
      <c r="G199" t="s">
        <v>352</v>
      </c>
      <c r="H199">
        <v>1176.05</v>
      </c>
      <c r="I199">
        <v>1117.25</v>
      </c>
      <c r="J199">
        <v>1234.8499999999999</v>
      </c>
    </row>
    <row r="200" spans="1:10" x14ac:dyDescent="0.2">
      <c r="A200">
        <v>2023</v>
      </c>
      <c r="B200">
        <v>1</v>
      </c>
      <c r="C200">
        <v>9</v>
      </c>
      <c r="D200">
        <v>1313</v>
      </c>
      <c r="E200">
        <v>731</v>
      </c>
      <c r="F200" t="s">
        <v>355</v>
      </c>
      <c r="G200" t="s">
        <v>356</v>
      </c>
      <c r="I200">
        <v>1374.34</v>
      </c>
      <c r="J200">
        <v>1305.6199999999999</v>
      </c>
    </row>
    <row r="201" spans="1:10" x14ac:dyDescent="0.2">
      <c r="A201">
        <v>2023</v>
      </c>
      <c r="B201">
        <v>1</v>
      </c>
      <c r="C201">
        <v>9</v>
      </c>
      <c r="D201">
        <v>1319</v>
      </c>
      <c r="E201">
        <v>735</v>
      </c>
      <c r="F201" t="s">
        <v>353</v>
      </c>
      <c r="G201" t="s">
        <v>354</v>
      </c>
      <c r="H201">
        <v>1625.59</v>
      </c>
      <c r="I201">
        <v>1544.31</v>
      </c>
      <c r="J201">
        <v>1706.87</v>
      </c>
    </row>
    <row r="202" spans="1:10" x14ac:dyDescent="0.2">
      <c r="A202">
        <v>2023</v>
      </c>
      <c r="B202">
        <v>1</v>
      </c>
      <c r="C202">
        <v>9</v>
      </c>
      <c r="D202">
        <v>168</v>
      </c>
      <c r="E202">
        <v>137</v>
      </c>
      <c r="F202" t="s">
        <v>229</v>
      </c>
      <c r="G202" t="s">
        <v>230</v>
      </c>
      <c r="H202">
        <v>619</v>
      </c>
      <c r="I202">
        <v>575.66999999999996</v>
      </c>
      <c r="J202">
        <v>662.33</v>
      </c>
    </row>
    <row r="203" spans="1:10" x14ac:dyDescent="0.2">
      <c r="A203">
        <v>2023</v>
      </c>
      <c r="B203">
        <v>1</v>
      </c>
      <c r="C203">
        <v>9</v>
      </c>
      <c r="D203">
        <v>273</v>
      </c>
      <c r="E203">
        <v>137</v>
      </c>
      <c r="F203" t="s">
        <v>231</v>
      </c>
      <c r="G203" t="s">
        <v>232</v>
      </c>
      <c r="H203">
        <v>564</v>
      </c>
      <c r="I203">
        <v>524.52</v>
      </c>
      <c r="J203">
        <v>603.48</v>
      </c>
    </row>
    <row r="204" spans="1:10" x14ac:dyDescent="0.2">
      <c r="A204">
        <v>2023</v>
      </c>
      <c r="B204">
        <v>1</v>
      </c>
      <c r="C204">
        <v>9</v>
      </c>
      <c r="D204">
        <v>438</v>
      </c>
      <c r="E204">
        <v>376</v>
      </c>
      <c r="F204" t="s">
        <v>225</v>
      </c>
      <c r="G204" t="s">
        <v>226</v>
      </c>
      <c r="H204">
        <v>335</v>
      </c>
      <c r="I204">
        <v>315.23500000000001</v>
      </c>
      <c r="J204">
        <v>358.78500000000003</v>
      </c>
    </row>
    <row r="205" spans="1:10" x14ac:dyDescent="0.2">
      <c r="A205">
        <v>2023</v>
      </c>
      <c r="B205">
        <v>1</v>
      </c>
      <c r="C205">
        <v>9</v>
      </c>
      <c r="D205">
        <v>1287</v>
      </c>
      <c r="E205">
        <v>699</v>
      </c>
      <c r="F205" t="s">
        <v>357</v>
      </c>
      <c r="G205" t="s">
        <v>358</v>
      </c>
      <c r="H205">
        <v>1814.4</v>
      </c>
      <c r="I205">
        <v>1723.68</v>
      </c>
      <c r="J205">
        <v>1905.12</v>
      </c>
    </row>
    <row r="206" spans="1:10" x14ac:dyDescent="0.2">
      <c r="A206">
        <v>2023</v>
      </c>
      <c r="B206">
        <v>1</v>
      </c>
      <c r="C206">
        <v>9</v>
      </c>
      <c r="D206">
        <v>690</v>
      </c>
      <c r="E206">
        <v>125</v>
      </c>
      <c r="F206" t="s">
        <v>364</v>
      </c>
      <c r="G206" t="s">
        <v>365</v>
      </c>
      <c r="H206">
        <v>170</v>
      </c>
      <c r="I206">
        <v>153</v>
      </c>
      <c r="J206">
        <v>187</v>
      </c>
    </row>
    <row r="207" spans="1:10" x14ac:dyDescent="0.2">
      <c r="A207">
        <v>2023</v>
      </c>
      <c r="B207">
        <v>1</v>
      </c>
      <c r="C207">
        <v>9</v>
      </c>
      <c r="D207">
        <v>691</v>
      </c>
      <c r="E207">
        <v>125</v>
      </c>
      <c r="F207" t="s">
        <v>369</v>
      </c>
      <c r="G207" t="s">
        <v>370</v>
      </c>
      <c r="H207">
        <v>194</v>
      </c>
      <c r="I207">
        <v>174.6</v>
      </c>
      <c r="J207">
        <v>213.4</v>
      </c>
    </row>
    <row r="208" spans="1:10" x14ac:dyDescent="0.2">
      <c r="A208">
        <v>2023</v>
      </c>
      <c r="B208">
        <v>1</v>
      </c>
      <c r="C208">
        <v>9</v>
      </c>
      <c r="D208">
        <v>1083</v>
      </c>
      <c r="E208">
        <v>570</v>
      </c>
    </row>
    <row r="209" spans="1:10" x14ac:dyDescent="0.2">
      <c r="A209">
        <v>2023</v>
      </c>
      <c r="B209">
        <v>1</v>
      </c>
      <c r="C209">
        <v>9</v>
      </c>
      <c r="D209">
        <v>1084</v>
      </c>
      <c r="E209">
        <v>570</v>
      </c>
      <c r="F209" t="s">
        <v>337</v>
      </c>
      <c r="G209" t="s">
        <v>338</v>
      </c>
      <c r="H209">
        <v>1469</v>
      </c>
      <c r="I209">
        <v>1411.7</v>
      </c>
      <c r="J209">
        <v>1543.9</v>
      </c>
    </row>
    <row r="210" spans="1:10" x14ac:dyDescent="0.2">
      <c r="A210">
        <v>2023</v>
      </c>
      <c r="B210">
        <v>1</v>
      </c>
      <c r="C210">
        <v>9</v>
      </c>
      <c r="D210">
        <v>1085</v>
      </c>
      <c r="E210">
        <v>570</v>
      </c>
    </row>
    <row r="211" spans="1:10" x14ac:dyDescent="0.2">
      <c r="A211">
        <v>2023</v>
      </c>
      <c r="B211">
        <v>1</v>
      </c>
      <c r="C211">
        <v>9</v>
      </c>
      <c r="D211">
        <v>437</v>
      </c>
      <c r="E211">
        <v>375</v>
      </c>
      <c r="F211" t="s">
        <v>281</v>
      </c>
      <c r="G211" t="s">
        <v>282</v>
      </c>
      <c r="H211">
        <v>168</v>
      </c>
      <c r="I211">
        <v>158.08799999999999</v>
      </c>
      <c r="J211">
        <v>179.928</v>
      </c>
    </row>
    <row r="212" spans="1:10" x14ac:dyDescent="0.2">
      <c r="A212">
        <v>2023</v>
      </c>
      <c r="B212">
        <v>1</v>
      </c>
      <c r="C212">
        <v>9</v>
      </c>
      <c r="D212">
        <v>271</v>
      </c>
      <c r="E212">
        <v>135</v>
      </c>
      <c r="F212" t="s">
        <v>329</v>
      </c>
      <c r="G212" t="s">
        <v>330</v>
      </c>
      <c r="H212">
        <v>161</v>
      </c>
      <c r="I212">
        <v>149.72999999999999</v>
      </c>
      <c r="J212">
        <v>172.27</v>
      </c>
    </row>
    <row r="213" spans="1:10" x14ac:dyDescent="0.2">
      <c r="A213">
        <v>2023</v>
      </c>
      <c r="B213">
        <v>1</v>
      </c>
      <c r="C213">
        <v>9</v>
      </c>
      <c r="D213">
        <v>280</v>
      </c>
      <c r="E213">
        <v>142</v>
      </c>
      <c r="F213" t="s">
        <v>331</v>
      </c>
      <c r="G213" t="s">
        <v>332</v>
      </c>
      <c r="H213">
        <v>323</v>
      </c>
      <c r="I213">
        <v>300.39</v>
      </c>
      <c r="J213">
        <v>345.61</v>
      </c>
    </row>
    <row r="214" spans="1:10" x14ac:dyDescent="0.2">
      <c r="A214">
        <v>2023</v>
      </c>
      <c r="B214">
        <v>1</v>
      </c>
      <c r="C214">
        <v>9</v>
      </c>
      <c r="D214">
        <v>688</v>
      </c>
      <c r="E214">
        <v>124</v>
      </c>
      <c r="F214" t="s">
        <v>312</v>
      </c>
      <c r="G214" t="s">
        <v>313</v>
      </c>
      <c r="H214">
        <v>200</v>
      </c>
      <c r="I214">
        <v>180</v>
      </c>
      <c r="J214">
        <v>220</v>
      </c>
    </row>
    <row r="215" spans="1:10" x14ac:dyDescent="0.2">
      <c r="A215">
        <v>2023</v>
      </c>
      <c r="B215">
        <v>1</v>
      </c>
      <c r="C215">
        <v>9</v>
      </c>
      <c r="D215">
        <v>689</v>
      </c>
      <c r="E215">
        <v>124</v>
      </c>
      <c r="F215" t="s">
        <v>315</v>
      </c>
      <c r="G215" t="s">
        <v>316</v>
      </c>
      <c r="H215">
        <v>75</v>
      </c>
      <c r="I215">
        <v>67.5</v>
      </c>
      <c r="J215">
        <v>82.5</v>
      </c>
    </row>
    <row r="216" spans="1:10" x14ac:dyDescent="0.2">
      <c r="A216">
        <v>2023</v>
      </c>
      <c r="B216">
        <v>1</v>
      </c>
      <c r="C216">
        <v>9</v>
      </c>
      <c r="D216">
        <v>674</v>
      </c>
      <c r="E216">
        <v>425</v>
      </c>
      <c r="F216" t="s">
        <v>238</v>
      </c>
      <c r="G216" t="s">
        <v>239</v>
      </c>
      <c r="H216">
        <v>256</v>
      </c>
      <c r="I216">
        <v>240.89599999999999</v>
      </c>
      <c r="J216">
        <v>274.17599999999999</v>
      </c>
    </row>
    <row r="217" spans="1:10" x14ac:dyDescent="0.2">
      <c r="A217">
        <v>2023</v>
      </c>
      <c r="B217">
        <v>1</v>
      </c>
      <c r="C217">
        <v>9</v>
      </c>
      <c r="D217">
        <v>668</v>
      </c>
      <c r="E217">
        <v>422</v>
      </c>
      <c r="F217" t="s">
        <v>235</v>
      </c>
      <c r="G217" t="s">
        <v>236</v>
      </c>
      <c r="H217">
        <v>103</v>
      </c>
      <c r="I217">
        <v>96.923000000000002</v>
      </c>
      <c r="J217">
        <v>110.313</v>
      </c>
    </row>
    <row r="218" spans="1:10" x14ac:dyDescent="0.2">
      <c r="A218">
        <v>2023</v>
      </c>
      <c r="B218">
        <v>1</v>
      </c>
      <c r="C218">
        <v>9</v>
      </c>
      <c r="D218">
        <v>122</v>
      </c>
      <c r="E218">
        <v>47</v>
      </c>
      <c r="F218" t="s">
        <v>215</v>
      </c>
      <c r="G218" t="s">
        <v>216</v>
      </c>
      <c r="H218">
        <v>280</v>
      </c>
      <c r="I218">
        <v>267.39999999999998</v>
      </c>
      <c r="J218">
        <v>292.60000000000002</v>
      </c>
    </row>
    <row r="219" spans="1:10" x14ac:dyDescent="0.2">
      <c r="A219">
        <v>2023</v>
      </c>
      <c r="B219">
        <v>1</v>
      </c>
      <c r="C219">
        <v>9</v>
      </c>
      <c r="D219">
        <v>450</v>
      </c>
      <c r="E219">
        <v>432</v>
      </c>
      <c r="F219" t="s">
        <v>296</v>
      </c>
      <c r="G219" t="s">
        <v>280</v>
      </c>
      <c r="H219">
        <v>270</v>
      </c>
      <c r="I219">
        <v>251.1</v>
      </c>
      <c r="J219">
        <v>288.89999999999998</v>
      </c>
    </row>
    <row r="220" spans="1:10" x14ac:dyDescent="0.2">
      <c r="A220">
        <v>2023</v>
      </c>
      <c r="B220">
        <v>1</v>
      </c>
      <c r="C220">
        <v>9</v>
      </c>
      <c r="D220">
        <v>451</v>
      </c>
      <c r="E220">
        <v>432</v>
      </c>
      <c r="F220" t="s">
        <v>298</v>
      </c>
      <c r="G220" t="s">
        <v>277</v>
      </c>
      <c r="H220">
        <v>175</v>
      </c>
      <c r="I220">
        <v>162.75</v>
      </c>
      <c r="J220">
        <v>187.25</v>
      </c>
    </row>
    <row r="221" spans="1:10" x14ac:dyDescent="0.2">
      <c r="A221">
        <v>2023</v>
      </c>
      <c r="B221">
        <v>1</v>
      </c>
      <c r="C221">
        <v>9</v>
      </c>
      <c r="D221">
        <v>669</v>
      </c>
      <c r="E221">
        <v>423</v>
      </c>
      <c r="F221" t="s">
        <v>241</v>
      </c>
      <c r="G221" t="s">
        <v>242</v>
      </c>
      <c r="H221">
        <v>954</v>
      </c>
      <c r="I221">
        <v>897.71400000000006</v>
      </c>
      <c r="J221">
        <v>1021.734</v>
      </c>
    </row>
    <row r="222" spans="1:10" x14ac:dyDescent="0.2">
      <c r="A222">
        <v>2023</v>
      </c>
      <c r="B222">
        <v>1</v>
      </c>
      <c r="C222">
        <v>9</v>
      </c>
      <c r="D222">
        <v>281</v>
      </c>
      <c r="E222">
        <v>143</v>
      </c>
      <c r="F222" t="s">
        <v>221</v>
      </c>
      <c r="G222" t="s">
        <v>222</v>
      </c>
      <c r="H222">
        <v>285</v>
      </c>
      <c r="I222">
        <v>265.05</v>
      </c>
      <c r="J222">
        <v>304.95</v>
      </c>
    </row>
    <row r="223" spans="1:10" x14ac:dyDescent="0.2">
      <c r="A223">
        <v>2023</v>
      </c>
      <c r="B223">
        <v>1</v>
      </c>
      <c r="C223">
        <v>9</v>
      </c>
      <c r="D223">
        <v>751</v>
      </c>
      <c r="E223">
        <v>434</v>
      </c>
      <c r="F223" t="s">
        <v>360</v>
      </c>
      <c r="G223" t="s">
        <v>361</v>
      </c>
      <c r="H223">
        <v>1009</v>
      </c>
      <c r="I223">
        <v>949.46900000000005</v>
      </c>
      <c r="J223">
        <v>1080.6389999999999</v>
      </c>
    </row>
    <row r="224" spans="1:10" x14ac:dyDescent="0.2">
      <c r="A224">
        <v>2023</v>
      </c>
      <c r="B224">
        <v>1</v>
      </c>
      <c r="C224">
        <v>9</v>
      </c>
      <c r="D224">
        <v>752</v>
      </c>
      <c r="E224">
        <v>434</v>
      </c>
    </row>
    <row r="225" spans="1:10" x14ac:dyDescent="0.2">
      <c r="A225">
        <v>2023</v>
      </c>
      <c r="B225">
        <v>1</v>
      </c>
      <c r="C225">
        <v>10</v>
      </c>
      <c r="D225">
        <v>271</v>
      </c>
      <c r="E225">
        <v>135</v>
      </c>
      <c r="F225" t="s">
        <v>329</v>
      </c>
      <c r="G225" t="s">
        <v>330</v>
      </c>
      <c r="H225">
        <v>161</v>
      </c>
      <c r="I225">
        <v>149.72999999999999</v>
      </c>
      <c r="J225">
        <v>172.27</v>
      </c>
    </row>
    <row r="226" spans="1:10" x14ac:dyDescent="0.2">
      <c r="A226">
        <v>2023</v>
      </c>
      <c r="B226">
        <v>1</v>
      </c>
      <c r="C226">
        <v>10</v>
      </c>
      <c r="D226">
        <v>273</v>
      </c>
      <c r="E226">
        <v>137</v>
      </c>
      <c r="F226" t="s">
        <v>231</v>
      </c>
      <c r="G226" t="s">
        <v>232</v>
      </c>
      <c r="H226">
        <v>564</v>
      </c>
      <c r="I226">
        <v>524.52</v>
      </c>
      <c r="J226">
        <v>603.48</v>
      </c>
    </row>
    <row r="227" spans="1:10" x14ac:dyDescent="0.2">
      <c r="A227">
        <v>2023</v>
      </c>
      <c r="B227">
        <v>1</v>
      </c>
      <c r="C227">
        <v>10</v>
      </c>
      <c r="D227">
        <v>280</v>
      </c>
      <c r="E227">
        <v>142</v>
      </c>
      <c r="F227" t="s">
        <v>331</v>
      </c>
      <c r="G227" t="s">
        <v>332</v>
      </c>
      <c r="H227">
        <v>323</v>
      </c>
      <c r="I227">
        <v>300.39</v>
      </c>
      <c r="J227">
        <v>345.61</v>
      </c>
    </row>
    <row r="228" spans="1:10" x14ac:dyDescent="0.2">
      <c r="A228">
        <v>2023</v>
      </c>
      <c r="B228">
        <v>1</v>
      </c>
      <c r="C228">
        <v>10</v>
      </c>
      <c r="D228">
        <v>281</v>
      </c>
      <c r="E228">
        <v>143</v>
      </c>
      <c r="F228" t="s">
        <v>221</v>
      </c>
      <c r="G228" t="s">
        <v>222</v>
      </c>
      <c r="H228">
        <v>285</v>
      </c>
      <c r="I228">
        <v>265.05</v>
      </c>
      <c r="J228">
        <v>304.95</v>
      </c>
    </row>
    <row r="229" spans="1:10" x14ac:dyDescent="0.2">
      <c r="A229">
        <v>2023</v>
      </c>
      <c r="B229">
        <v>1</v>
      </c>
      <c r="C229">
        <v>10</v>
      </c>
      <c r="D229">
        <v>167</v>
      </c>
      <c r="E229">
        <v>243</v>
      </c>
      <c r="F229" t="s">
        <v>233</v>
      </c>
      <c r="G229" t="s">
        <v>234</v>
      </c>
      <c r="H229">
        <v>888</v>
      </c>
      <c r="I229">
        <v>825.84</v>
      </c>
      <c r="J229">
        <v>950.16</v>
      </c>
    </row>
    <row r="230" spans="1:10" x14ac:dyDescent="0.2">
      <c r="A230">
        <v>2023</v>
      </c>
      <c r="B230">
        <v>1</v>
      </c>
      <c r="C230">
        <v>10</v>
      </c>
      <c r="D230">
        <v>122</v>
      </c>
      <c r="E230">
        <v>47</v>
      </c>
      <c r="F230" t="s">
        <v>215</v>
      </c>
      <c r="G230" t="s">
        <v>216</v>
      </c>
      <c r="H230">
        <v>280</v>
      </c>
      <c r="I230">
        <v>267.39999999999998</v>
      </c>
      <c r="J230">
        <v>292.60000000000002</v>
      </c>
    </row>
    <row r="231" spans="1:10" x14ac:dyDescent="0.2">
      <c r="A231">
        <v>2023</v>
      </c>
      <c r="B231">
        <v>1</v>
      </c>
      <c r="C231">
        <v>10</v>
      </c>
      <c r="D231">
        <v>438</v>
      </c>
      <c r="E231">
        <v>376</v>
      </c>
      <c r="F231" t="s">
        <v>225</v>
      </c>
      <c r="G231" t="s">
        <v>226</v>
      </c>
      <c r="H231">
        <v>335</v>
      </c>
      <c r="I231">
        <v>315.23500000000001</v>
      </c>
      <c r="J231">
        <v>358.78500000000003</v>
      </c>
    </row>
    <row r="232" spans="1:10" x14ac:dyDescent="0.2">
      <c r="A232">
        <v>2023</v>
      </c>
      <c r="B232">
        <v>1</v>
      </c>
      <c r="C232">
        <v>10</v>
      </c>
      <c r="D232">
        <v>674</v>
      </c>
      <c r="E232">
        <v>425</v>
      </c>
      <c r="F232" t="s">
        <v>238</v>
      </c>
      <c r="G232" t="s">
        <v>239</v>
      </c>
      <c r="H232">
        <v>256</v>
      </c>
      <c r="I232">
        <v>240.89599999999999</v>
      </c>
      <c r="J232">
        <v>274.17599999999999</v>
      </c>
    </row>
    <row r="233" spans="1:10" x14ac:dyDescent="0.2">
      <c r="A233">
        <v>2023</v>
      </c>
      <c r="B233">
        <v>1</v>
      </c>
      <c r="C233">
        <v>10</v>
      </c>
      <c r="D233">
        <v>690</v>
      </c>
      <c r="E233">
        <v>125</v>
      </c>
      <c r="F233" t="s">
        <v>364</v>
      </c>
      <c r="G233" t="s">
        <v>365</v>
      </c>
      <c r="H233">
        <v>170</v>
      </c>
      <c r="I233">
        <v>153</v>
      </c>
      <c r="J233">
        <v>187</v>
      </c>
    </row>
    <row r="234" spans="1:10" x14ac:dyDescent="0.2">
      <c r="A234">
        <v>2023</v>
      </c>
      <c r="B234">
        <v>1</v>
      </c>
      <c r="C234">
        <v>10</v>
      </c>
      <c r="D234">
        <v>691</v>
      </c>
      <c r="E234">
        <v>125</v>
      </c>
      <c r="F234" t="s">
        <v>369</v>
      </c>
      <c r="G234" t="s">
        <v>370</v>
      </c>
      <c r="H234">
        <v>194</v>
      </c>
      <c r="I234">
        <v>174.6</v>
      </c>
      <c r="J234">
        <v>213.4</v>
      </c>
    </row>
    <row r="235" spans="1:10" x14ac:dyDescent="0.2">
      <c r="A235">
        <v>2023</v>
      </c>
      <c r="B235">
        <v>1</v>
      </c>
      <c r="C235">
        <v>10</v>
      </c>
      <c r="D235">
        <v>1083</v>
      </c>
      <c r="E235">
        <v>570</v>
      </c>
    </row>
    <row r="236" spans="1:10" x14ac:dyDescent="0.2">
      <c r="A236">
        <v>2023</v>
      </c>
      <c r="B236">
        <v>1</v>
      </c>
      <c r="C236">
        <v>10</v>
      </c>
      <c r="D236">
        <v>1084</v>
      </c>
      <c r="E236">
        <v>570</v>
      </c>
      <c r="F236" t="s">
        <v>337</v>
      </c>
      <c r="G236" t="s">
        <v>338</v>
      </c>
      <c r="H236">
        <v>1469</v>
      </c>
      <c r="I236">
        <v>1411.7</v>
      </c>
      <c r="J236">
        <v>1543.9</v>
      </c>
    </row>
    <row r="237" spans="1:10" x14ac:dyDescent="0.2">
      <c r="A237">
        <v>2023</v>
      </c>
      <c r="B237">
        <v>1</v>
      </c>
      <c r="C237">
        <v>10</v>
      </c>
      <c r="D237">
        <v>1085</v>
      </c>
      <c r="E237">
        <v>570</v>
      </c>
    </row>
    <row r="238" spans="1:10" x14ac:dyDescent="0.2">
      <c r="A238">
        <v>2023</v>
      </c>
      <c r="B238">
        <v>1</v>
      </c>
      <c r="C238">
        <v>10</v>
      </c>
      <c r="D238">
        <v>437</v>
      </c>
      <c r="E238">
        <v>375</v>
      </c>
      <c r="F238" t="s">
        <v>281</v>
      </c>
      <c r="G238" t="s">
        <v>282</v>
      </c>
      <c r="H238">
        <v>168</v>
      </c>
      <c r="I238">
        <v>158.08799999999999</v>
      </c>
      <c r="J238">
        <v>179.928</v>
      </c>
    </row>
    <row r="239" spans="1:10" x14ac:dyDescent="0.2">
      <c r="A239">
        <v>2023</v>
      </c>
      <c r="B239">
        <v>1</v>
      </c>
      <c r="C239">
        <v>10</v>
      </c>
      <c r="D239">
        <v>271</v>
      </c>
      <c r="E239">
        <v>135</v>
      </c>
      <c r="F239" t="s">
        <v>329</v>
      </c>
      <c r="G239" t="s">
        <v>330</v>
      </c>
      <c r="H239">
        <v>161</v>
      </c>
      <c r="I239">
        <v>149.72999999999999</v>
      </c>
      <c r="J239">
        <v>172.27</v>
      </c>
    </row>
    <row r="240" spans="1:10" x14ac:dyDescent="0.2">
      <c r="A240">
        <v>2023</v>
      </c>
      <c r="B240">
        <v>1</v>
      </c>
      <c r="C240">
        <v>10</v>
      </c>
      <c r="D240">
        <v>160</v>
      </c>
      <c r="E240">
        <v>236</v>
      </c>
      <c r="F240" t="s">
        <v>371</v>
      </c>
      <c r="G240" t="s">
        <v>372</v>
      </c>
      <c r="H240">
        <v>200</v>
      </c>
      <c r="I240">
        <v>186</v>
      </c>
      <c r="J240">
        <v>214</v>
      </c>
    </row>
    <row r="241" spans="1:10" x14ac:dyDescent="0.2">
      <c r="A241">
        <v>2023</v>
      </c>
      <c r="B241">
        <v>1</v>
      </c>
      <c r="C241">
        <v>10</v>
      </c>
      <c r="D241">
        <v>688</v>
      </c>
      <c r="E241">
        <v>124</v>
      </c>
      <c r="F241" t="s">
        <v>312</v>
      </c>
      <c r="G241" t="s">
        <v>313</v>
      </c>
      <c r="H241">
        <v>200</v>
      </c>
      <c r="I241">
        <v>180</v>
      </c>
      <c r="J241">
        <v>220</v>
      </c>
    </row>
    <row r="242" spans="1:10" x14ac:dyDescent="0.2">
      <c r="A242">
        <v>2023</v>
      </c>
      <c r="B242">
        <v>1</v>
      </c>
      <c r="C242">
        <v>10</v>
      </c>
      <c r="D242">
        <v>689</v>
      </c>
      <c r="E242">
        <v>124</v>
      </c>
      <c r="F242" t="s">
        <v>315</v>
      </c>
      <c r="G242" t="s">
        <v>316</v>
      </c>
      <c r="H242">
        <v>75</v>
      </c>
      <c r="I242">
        <v>67.5</v>
      </c>
      <c r="J242">
        <v>82.5</v>
      </c>
    </row>
    <row r="243" spans="1:10" x14ac:dyDescent="0.2">
      <c r="A243">
        <v>2023</v>
      </c>
      <c r="B243">
        <v>1</v>
      </c>
      <c r="C243">
        <v>10</v>
      </c>
      <c r="D243">
        <v>49</v>
      </c>
      <c r="E243">
        <v>18</v>
      </c>
      <c r="F243" t="s">
        <v>244</v>
      </c>
      <c r="G243" t="s">
        <v>245</v>
      </c>
      <c r="H243">
        <v>100</v>
      </c>
      <c r="I243">
        <v>95.5</v>
      </c>
      <c r="J243">
        <v>104.5</v>
      </c>
    </row>
    <row r="244" spans="1:10" x14ac:dyDescent="0.2">
      <c r="A244">
        <v>2023</v>
      </c>
      <c r="B244">
        <v>1</v>
      </c>
      <c r="C244">
        <v>10</v>
      </c>
      <c r="D244">
        <v>50</v>
      </c>
      <c r="E244">
        <v>18</v>
      </c>
      <c r="F244" t="s">
        <v>248</v>
      </c>
      <c r="G244" t="s">
        <v>249</v>
      </c>
      <c r="H244">
        <v>54</v>
      </c>
      <c r="I244">
        <v>51.57</v>
      </c>
      <c r="J244">
        <v>56.43</v>
      </c>
    </row>
    <row r="245" spans="1:10" x14ac:dyDescent="0.2">
      <c r="A245">
        <v>2023</v>
      </c>
      <c r="B245">
        <v>1</v>
      </c>
      <c r="C245">
        <v>10</v>
      </c>
      <c r="D245">
        <v>668</v>
      </c>
      <c r="E245">
        <v>422</v>
      </c>
      <c r="F245" t="s">
        <v>235</v>
      </c>
      <c r="G245" t="s">
        <v>236</v>
      </c>
      <c r="H245">
        <v>103</v>
      </c>
      <c r="I245">
        <v>96.923000000000002</v>
      </c>
      <c r="J245">
        <v>110.313</v>
      </c>
    </row>
    <row r="246" spans="1:10" x14ac:dyDescent="0.2">
      <c r="A246">
        <v>2023</v>
      </c>
      <c r="B246">
        <v>1</v>
      </c>
      <c r="C246">
        <v>10</v>
      </c>
      <c r="D246">
        <v>1</v>
      </c>
      <c r="E246">
        <v>1</v>
      </c>
      <c r="F246" t="s">
        <v>375</v>
      </c>
      <c r="G246" t="s">
        <v>376</v>
      </c>
      <c r="H246">
        <v>111</v>
      </c>
      <c r="I246">
        <v>103.23</v>
      </c>
      <c r="J246">
        <v>118.77</v>
      </c>
    </row>
    <row r="247" spans="1:10" x14ac:dyDescent="0.2">
      <c r="A247">
        <v>2023</v>
      </c>
      <c r="B247">
        <v>1</v>
      </c>
      <c r="C247">
        <v>10</v>
      </c>
      <c r="D247">
        <v>2</v>
      </c>
      <c r="E247">
        <v>1</v>
      </c>
      <c r="F247" t="s">
        <v>379</v>
      </c>
      <c r="G247" t="s">
        <v>380</v>
      </c>
      <c r="H247">
        <v>113</v>
      </c>
      <c r="I247">
        <v>105.09</v>
      </c>
      <c r="J247">
        <v>120.91</v>
      </c>
    </row>
    <row r="248" spans="1:10" x14ac:dyDescent="0.2">
      <c r="A248">
        <v>2023</v>
      </c>
      <c r="B248">
        <v>1</v>
      </c>
      <c r="C248">
        <v>10</v>
      </c>
      <c r="D248">
        <v>450</v>
      </c>
      <c r="E248">
        <v>432</v>
      </c>
      <c r="F248" t="s">
        <v>296</v>
      </c>
      <c r="G248" t="s">
        <v>280</v>
      </c>
      <c r="H248">
        <v>270</v>
      </c>
      <c r="I248">
        <v>251.1</v>
      </c>
      <c r="J248">
        <v>288.89999999999998</v>
      </c>
    </row>
    <row r="249" spans="1:10" x14ac:dyDescent="0.2">
      <c r="A249">
        <v>2023</v>
      </c>
      <c r="B249">
        <v>1</v>
      </c>
      <c r="C249">
        <v>10</v>
      </c>
      <c r="D249">
        <v>451</v>
      </c>
      <c r="E249">
        <v>432</v>
      </c>
      <c r="F249" t="s">
        <v>298</v>
      </c>
      <c r="G249" t="s">
        <v>277</v>
      </c>
      <c r="H249">
        <v>175</v>
      </c>
      <c r="I249">
        <v>162.75</v>
      </c>
      <c r="J249">
        <v>187.25</v>
      </c>
    </row>
    <row r="250" spans="1:10" x14ac:dyDescent="0.2">
      <c r="A250">
        <v>2023</v>
      </c>
      <c r="B250">
        <v>1</v>
      </c>
      <c r="C250">
        <v>10</v>
      </c>
      <c r="D250">
        <v>669</v>
      </c>
      <c r="E250">
        <v>423</v>
      </c>
      <c r="F250" t="s">
        <v>241</v>
      </c>
      <c r="G250" t="s">
        <v>242</v>
      </c>
      <c r="H250">
        <v>954</v>
      </c>
      <c r="I250">
        <v>897.71400000000006</v>
      </c>
      <c r="J250">
        <v>1021.734</v>
      </c>
    </row>
    <row r="251" spans="1:10" x14ac:dyDescent="0.2">
      <c r="A251">
        <v>2023</v>
      </c>
      <c r="B251">
        <v>1</v>
      </c>
      <c r="C251">
        <v>10</v>
      </c>
      <c r="D251">
        <v>751</v>
      </c>
      <c r="E251">
        <v>434</v>
      </c>
      <c r="F251" t="s">
        <v>360</v>
      </c>
      <c r="G251" t="s">
        <v>361</v>
      </c>
      <c r="H251">
        <v>1009</v>
      </c>
      <c r="I251">
        <v>949.46900000000005</v>
      </c>
      <c r="J251">
        <v>1080.6389999999999</v>
      </c>
    </row>
    <row r="252" spans="1:10" x14ac:dyDescent="0.2">
      <c r="A252">
        <v>2023</v>
      </c>
      <c r="B252">
        <v>1</v>
      </c>
      <c r="C252">
        <v>10</v>
      </c>
      <c r="D252">
        <v>752</v>
      </c>
      <c r="E252">
        <v>434</v>
      </c>
    </row>
    <row r="253" spans="1:10" x14ac:dyDescent="0.2">
      <c r="A253">
        <v>2023</v>
      </c>
      <c r="B253">
        <v>1</v>
      </c>
      <c r="C253">
        <v>10</v>
      </c>
      <c r="D253">
        <v>131</v>
      </c>
      <c r="E253">
        <v>53</v>
      </c>
      <c r="F253" t="s">
        <v>382</v>
      </c>
      <c r="G253" t="s">
        <v>383</v>
      </c>
      <c r="H253">
        <v>10</v>
      </c>
      <c r="I253">
        <v>9.3000000000000007</v>
      </c>
      <c r="J253">
        <v>10.7</v>
      </c>
    </row>
    <row r="254" spans="1:10" x14ac:dyDescent="0.2">
      <c r="A254">
        <v>2023</v>
      </c>
      <c r="B254">
        <v>1</v>
      </c>
      <c r="C254">
        <v>10</v>
      </c>
      <c r="D254">
        <v>299</v>
      </c>
      <c r="E254">
        <v>159</v>
      </c>
      <c r="F254" t="s">
        <v>385</v>
      </c>
      <c r="G254" t="s">
        <v>386</v>
      </c>
      <c r="H254">
        <v>115</v>
      </c>
      <c r="I254">
        <v>106.95</v>
      </c>
      <c r="J254">
        <v>123.05</v>
      </c>
    </row>
    <row r="255" spans="1:10" x14ac:dyDescent="0.2">
      <c r="A255">
        <v>2023</v>
      </c>
      <c r="B255">
        <v>1</v>
      </c>
      <c r="C255">
        <v>11</v>
      </c>
      <c r="D255">
        <v>1251</v>
      </c>
      <c r="E255">
        <v>665</v>
      </c>
      <c r="F255" t="s">
        <v>388</v>
      </c>
      <c r="G255" t="s">
        <v>389</v>
      </c>
      <c r="H255">
        <v>176</v>
      </c>
      <c r="I255">
        <v>167.2</v>
      </c>
      <c r="J255">
        <v>184.8</v>
      </c>
    </row>
    <row r="256" spans="1:10" x14ac:dyDescent="0.2">
      <c r="A256">
        <v>2023</v>
      </c>
      <c r="B256">
        <v>1</v>
      </c>
      <c r="C256">
        <v>11</v>
      </c>
      <c r="D256">
        <v>1264</v>
      </c>
      <c r="E256">
        <v>675</v>
      </c>
      <c r="F256" t="s">
        <v>187</v>
      </c>
      <c r="G256" t="s">
        <v>188</v>
      </c>
      <c r="H256">
        <v>90</v>
      </c>
      <c r="I256">
        <v>85.5</v>
      </c>
      <c r="J256">
        <v>94.5</v>
      </c>
    </row>
    <row r="257" spans="1:10" x14ac:dyDescent="0.2">
      <c r="A257">
        <v>2023</v>
      </c>
      <c r="B257">
        <v>1</v>
      </c>
      <c r="C257">
        <v>11</v>
      </c>
      <c r="D257">
        <v>1271</v>
      </c>
      <c r="E257">
        <v>679</v>
      </c>
      <c r="F257" t="s">
        <v>390</v>
      </c>
      <c r="G257" t="s">
        <v>391</v>
      </c>
      <c r="H257">
        <v>480</v>
      </c>
      <c r="I257">
        <v>456</v>
      </c>
      <c r="J257">
        <v>504</v>
      </c>
    </row>
    <row r="258" spans="1:10" x14ac:dyDescent="0.2">
      <c r="A258">
        <v>2023</v>
      </c>
      <c r="B258">
        <v>1</v>
      </c>
      <c r="C258">
        <v>11</v>
      </c>
      <c r="D258">
        <v>438</v>
      </c>
      <c r="E258">
        <v>376</v>
      </c>
      <c r="F258" t="s">
        <v>225</v>
      </c>
      <c r="G258" t="s">
        <v>226</v>
      </c>
      <c r="H258">
        <v>335</v>
      </c>
      <c r="I258">
        <v>315.23500000000001</v>
      </c>
      <c r="J258">
        <v>358.78500000000003</v>
      </c>
    </row>
    <row r="259" spans="1:10" x14ac:dyDescent="0.2">
      <c r="A259">
        <v>2023</v>
      </c>
      <c r="B259">
        <v>1</v>
      </c>
      <c r="C259">
        <v>11</v>
      </c>
      <c r="D259">
        <v>674</v>
      </c>
      <c r="E259">
        <v>425</v>
      </c>
      <c r="F259" t="s">
        <v>238</v>
      </c>
      <c r="G259" t="s">
        <v>239</v>
      </c>
      <c r="H259">
        <v>256</v>
      </c>
      <c r="I259">
        <v>240.89599999999999</v>
      </c>
      <c r="J259">
        <v>274.17599999999999</v>
      </c>
    </row>
    <row r="260" spans="1:10" x14ac:dyDescent="0.2">
      <c r="A260">
        <v>2023</v>
      </c>
      <c r="B260">
        <v>1</v>
      </c>
      <c r="C260">
        <v>11</v>
      </c>
      <c r="D260">
        <v>690</v>
      </c>
      <c r="E260">
        <v>125</v>
      </c>
      <c r="F260" t="s">
        <v>364</v>
      </c>
      <c r="G260" t="s">
        <v>365</v>
      </c>
      <c r="H260">
        <v>170</v>
      </c>
      <c r="I260">
        <v>153</v>
      </c>
      <c r="J260">
        <v>187</v>
      </c>
    </row>
    <row r="261" spans="1:10" x14ac:dyDescent="0.2">
      <c r="A261">
        <v>2023</v>
      </c>
      <c r="B261">
        <v>1</v>
      </c>
      <c r="C261">
        <v>11</v>
      </c>
      <c r="D261">
        <v>691</v>
      </c>
      <c r="E261">
        <v>125</v>
      </c>
      <c r="F261" t="s">
        <v>369</v>
      </c>
      <c r="G261" t="s">
        <v>370</v>
      </c>
      <c r="H261">
        <v>194</v>
      </c>
      <c r="I261">
        <v>174.6</v>
      </c>
      <c r="J261">
        <v>213.4</v>
      </c>
    </row>
    <row r="262" spans="1:10" x14ac:dyDescent="0.2">
      <c r="A262">
        <v>2023</v>
      </c>
      <c r="B262">
        <v>1</v>
      </c>
      <c r="C262">
        <v>11</v>
      </c>
      <c r="D262">
        <v>1083</v>
      </c>
      <c r="E262">
        <v>570</v>
      </c>
    </row>
    <row r="263" spans="1:10" x14ac:dyDescent="0.2">
      <c r="A263">
        <v>2023</v>
      </c>
      <c r="B263">
        <v>1</v>
      </c>
      <c r="C263">
        <v>11</v>
      </c>
      <c r="D263">
        <v>1084</v>
      </c>
      <c r="E263">
        <v>570</v>
      </c>
      <c r="F263" t="s">
        <v>337</v>
      </c>
      <c r="G263" t="s">
        <v>338</v>
      </c>
      <c r="H263">
        <v>1469</v>
      </c>
      <c r="I263">
        <v>1411.7</v>
      </c>
      <c r="J263">
        <v>1543.9</v>
      </c>
    </row>
    <row r="264" spans="1:10" x14ac:dyDescent="0.2">
      <c r="A264">
        <v>2023</v>
      </c>
      <c r="B264">
        <v>1</v>
      </c>
      <c r="C264">
        <v>11</v>
      </c>
      <c r="D264">
        <v>1085</v>
      </c>
      <c r="E264">
        <v>570</v>
      </c>
    </row>
    <row r="265" spans="1:10" x14ac:dyDescent="0.2">
      <c r="A265">
        <v>2023</v>
      </c>
      <c r="B265">
        <v>1</v>
      </c>
      <c r="C265">
        <v>11</v>
      </c>
      <c r="D265">
        <v>122</v>
      </c>
      <c r="E265">
        <v>47</v>
      </c>
      <c r="F265" t="s">
        <v>215</v>
      </c>
      <c r="G265" t="s">
        <v>216</v>
      </c>
      <c r="H265">
        <v>280</v>
      </c>
      <c r="I265">
        <v>267.39999999999998</v>
      </c>
      <c r="J265">
        <v>292.60000000000002</v>
      </c>
    </row>
    <row r="266" spans="1:10" x14ac:dyDescent="0.2">
      <c r="A266">
        <v>2023</v>
      </c>
      <c r="B266">
        <v>1</v>
      </c>
      <c r="C266">
        <v>11</v>
      </c>
      <c r="D266">
        <v>437</v>
      </c>
      <c r="E266">
        <v>375</v>
      </c>
      <c r="F266" t="s">
        <v>281</v>
      </c>
      <c r="G266" t="s">
        <v>282</v>
      </c>
      <c r="H266">
        <v>168</v>
      </c>
      <c r="I266">
        <v>158.08799999999999</v>
      </c>
      <c r="J266">
        <v>179.928</v>
      </c>
    </row>
    <row r="267" spans="1:10" x14ac:dyDescent="0.2">
      <c r="A267">
        <v>2023</v>
      </c>
      <c r="B267">
        <v>1</v>
      </c>
      <c r="C267">
        <v>11</v>
      </c>
      <c r="D267">
        <v>271</v>
      </c>
      <c r="E267">
        <v>135</v>
      </c>
      <c r="F267" t="s">
        <v>329</v>
      </c>
      <c r="G267" t="s">
        <v>330</v>
      </c>
      <c r="H267">
        <v>161</v>
      </c>
      <c r="I267">
        <v>149.72999999999999</v>
      </c>
      <c r="J267">
        <v>172.27</v>
      </c>
    </row>
    <row r="268" spans="1:10" x14ac:dyDescent="0.2">
      <c r="A268">
        <v>2023</v>
      </c>
      <c r="B268">
        <v>1</v>
      </c>
      <c r="C268">
        <v>11</v>
      </c>
      <c r="D268">
        <v>160</v>
      </c>
      <c r="E268">
        <v>236</v>
      </c>
      <c r="F268" t="s">
        <v>371</v>
      </c>
      <c r="G268" t="s">
        <v>372</v>
      </c>
      <c r="H268">
        <v>200</v>
      </c>
      <c r="I268">
        <v>186</v>
      </c>
      <c r="J268">
        <v>214</v>
      </c>
    </row>
    <row r="269" spans="1:10" x14ac:dyDescent="0.2">
      <c r="A269">
        <v>2023</v>
      </c>
      <c r="B269">
        <v>1</v>
      </c>
      <c r="C269">
        <v>11</v>
      </c>
      <c r="D269">
        <v>688</v>
      </c>
      <c r="E269">
        <v>124</v>
      </c>
      <c r="F269" t="s">
        <v>312</v>
      </c>
      <c r="G269" t="s">
        <v>313</v>
      </c>
      <c r="H269">
        <v>200</v>
      </c>
      <c r="I269">
        <v>180</v>
      </c>
      <c r="J269">
        <v>220</v>
      </c>
    </row>
    <row r="270" spans="1:10" x14ac:dyDescent="0.2">
      <c r="A270">
        <v>2023</v>
      </c>
      <c r="B270">
        <v>1</v>
      </c>
      <c r="C270">
        <v>11</v>
      </c>
      <c r="D270">
        <v>689</v>
      </c>
      <c r="E270">
        <v>124</v>
      </c>
      <c r="F270" t="s">
        <v>315</v>
      </c>
      <c r="G270" t="s">
        <v>316</v>
      </c>
      <c r="H270">
        <v>75</v>
      </c>
      <c r="I270">
        <v>67.5</v>
      </c>
      <c r="J270">
        <v>82.5</v>
      </c>
    </row>
    <row r="271" spans="1:10" x14ac:dyDescent="0.2">
      <c r="A271">
        <v>2023</v>
      </c>
      <c r="B271">
        <v>1</v>
      </c>
      <c r="C271">
        <v>11</v>
      </c>
      <c r="D271">
        <v>49</v>
      </c>
      <c r="E271">
        <v>18</v>
      </c>
      <c r="F271" t="s">
        <v>244</v>
      </c>
      <c r="G271" t="s">
        <v>245</v>
      </c>
      <c r="H271">
        <v>100</v>
      </c>
      <c r="I271">
        <v>95.5</v>
      </c>
      <c r="J271">
        <v>104.5</v>
      </c>
    </row>
    <row r="272" spans="1:10" x14ac:dyDescent="0.2">
      <c r="A272">
        <v>2023</v>
      </c>
      <c r="B272">
        <v>1</v>
      </c>
      <c r="C272">
        <v>11</v>
      </c>
      <c r="D272">
        <v>50</v>
      </c>
      <c r="E272">
        <v>18</v>
      </c>
      <c r="F272" t="s">
        <v>248</v>
      </c>
      <c r="G272" t="s">
        <v>249</v>
      </c>
      <c r="H272">
        <v>54</v>
      </c>
      <c r="I272">
        <v>51.57</v>
      </c>
      <c r="J272">
        <v>56.43</v>
      </c>
    </row>
    <row r="273" spans="1:10" x14ac:dyDescent="0.2">
      <c r="A273">
        <v>2023</v>
      </c>
      <c r="B273">
        <v>1</v>
      </c>
      <c r="C273">
        <v>11</v>
      </c>
      <c r="D273">
        <v>668</v>
      </c>
      <c r="E273">
        <v>422</v>
      </c>
      <c r="F273" t="s">
        <v>235</v>
      </c>
      <c r="G273" t="s">
        <v>236</v>
      </c>
      <c r="H273">
        <v>103</v>
      </c>
      <c r="I273">
        <v>96.923000000000002</v>
      </c>
      <c r="J273">
        <v>110.313</v>
      </c>
    </row>
    <row r="274" spans="1:10" x14ac:dyDescent="0.2">
      <c r="A274">
        <v>2023</v>
      </c>
      <c r="B274">
        <v>1</v>
      </c>
      <c r="C274">
        <v>11</v>
      </c>
      <c r="D274">
        <v>1</v>
      </c>
      <c r="E274">
        <v>1</v>
      </c>
      <c r="F274" t="s">
        <v>375</v>
      </c>
      <c r="G274" t="s">
        <v>376</v>
      </c>
      <c r="H274">
        <v>111</v>
      </c>
      <c r="I274">
        <v>103.23</v>
      </c>
      <c r="J274">
        <v>118.77</v>
      </c>
    </row>
    <row r="275" spans="1:10" x14ac:dyDescent="0.2">
      <c r="A275">
        <v>2023</v>
      </c>
      <c r="B275">
        <v>1</v>
      </c>
      <c r="C275">
        <v>11</v>
      </c>
      <c r="D275">
        <v>2</v>
      </c>
      <c r="E275">
        <v>1</v>
      </c>
      <c r="F275" t="s">
        <v>379</v>
      </c>
      <c r="G275" t="s">
        <v>380</v>
      </c>
      <c r="H275">
        <v>113</v>
      </c>
      <c r="I275">
        <v>105.09</v>
      </c>
      <c r="J275">
        <v>120.91</v>
      </c>
    </row>
    <row r="276" spans="1:10" x14ac:dyDescent="0.2">
      <c r="A276">
        <v>2023</v>
      </c>
      <c r="B276">
        <v>1</v>
      </c>
      <c r="C276">
        <v>11</v>
      </c>
      <c r="D276">
        <v>450</v>
      </c>
      <c r="E276">
        <v>432</v>
      </c>
      <c r="F276" t="s">
        <v>296</v>
      </c>
      <c r="G276" t="s">
        <v>280</v>
      </c>
      <c r="H276">
        <v>270</v>
      </c>
      <c r="I276">
        <v>251.1</v>
      </c>
      <c r="J276">
        <v>288.89999999999998</v>
      </c>
    </row>
    <row r="277" spans="1:10" x14ac:dyDescent="0.2">
      <c r="A277">
        <v>2023</v>
      </c>
      <c r="B277">
        <v>1</v>
      </c>
      <c r="C277">
        <v>11</v>
      </c>
      <c r="D277">
        <v>451</v>
      </c>
      <c r="E277">
        <v>432</v>
      </c>
      <c r="F277" t="s">
        <v>298</v>
      </c>
      <c r="G277" t="s">
        <v>277</v>
      </c>
      <c r="H277">
        <v>175</v>
      </c>
      <c r="I277">
        <v>162.75</v>
      </c>
      <c r="J277">
        <v>187.25</v>
      </c>
    </row>
    <row r="278" spans="1:10" x14ac:dyDescent="0.2">
      <c r="A278">
        <v>2023</v>
      </c>
      <c r="B278">
        <v>1</v>
      </c>
      <c r="C278">
        <v>11</v>
      </c>
      <c r="D278">
        <v>669</v>
      </c>
      <c r="E278">
        <v>423</v>
      </c>
      <c r="F278" t="s">
        <v>241</v>
      </c>
      <c r="G278" t="s">
        <v>242</v>
      </c>
      <c r="H278">
        <v>954</v>
      </c>
      <c r="I278">
        <v>897.71400000000006</v>
      </c>
      <c r="J278">
        <v>1021.734</v>
      </c>
    </row>
    <row r="279" spans="1:10" x14ac:dyDescent="0.2">
      <c r="A279">
        <v>2023</v>
      </c>
      <c r="B279">
        <v>1</v>
      </c>
      <c r="C279">
        <v>11</v>
      </c>
      <c r="D279">
        <v>751</v>
      </c>
      <c r="E279">
        <v>434</v>
      </c>
      <c r="F279" t="s">
        <v>360</v>
      </c>
      <c r="G279" t="s">
        <v>361</v>
      </c>
      <c r="H279">
        <v>1009</v>
      </c>
      <c r="I279">
        <v>949.46900000000005</v>
      </c>
      <c r="J279">
        <v>1080.6389999999999</v>
      </c>
    </row>
    <row r="280" spans="1:10" x14ac:dyDescent="0.2">
      <c r="A280">
        <v>2023</v>
      </c>
      <c r="B280">
        <v>1</v>
      </c>
      <c r="C280">
        <v>11</v>
      </c>
      <c r="D280">
        <v>752</v>
      </c>
      <c r="E280">
        <v>434</v>
      </c>
    </row>
    <row r="281" spans="1:10" x14ac:dyDescent="0.2">
      <c r="A281">
        <v>2023</v>
      </c>
      <c r="B281">
        <v>1</v>
      </c>
      <c r="C281">
        <v>11</v>
      </c>
      <c r="D281">
        <v>131</v>
      </c>
      <c r="E281">
        <v>53</v>
      </c>
      <c r="F281" t="s">
        <v>382</v>
      </c>
      <c r="G281" t="s">
        <v>383</v>
      </c>
      <c r="H281">
        <v>10</v>
      </c>
      <c r="I281">
        <v>9.3000000000000007</v>
      </c>
      <c r="J281">
        <v>10.7</v>
      </c>
    </row>
    <row r="282" spans="1:10" x14ac:dyDescent="0.2">
      <c r="A282">
        <v>2023</v>
      </c>
      <c r="B282">
        <v>1</v>
      </c>
      <c r="C282">
        <v>11</v>
      </c>
      <c r="D282">
        <v>299</v>
      </c>
      <c r="E282">
        <v>159</v>
      </c>
      <c r="F282" t="s">
        <v>385</v>
      </c>
      <c r="G282" t="s">
        <v>386</v>
      </c>
      <c r="H282">
        <v>115</v>
      </c>
      <c r="I282">
        <v>106.95</v>
      </c>
      <c r="J282">
        <v>123.05</v>
      </c>
    </row>
    <row r="283" spans="1:10" x14ac:dyDescent="0.2">
      <c r="A283">
        <v>2023</v>
      </c>
      <c r="B283">
        <v>1</v>
      </c>
      <c r="C283">
        <v>11</v>
      </c>
      <c r="D283">
        <v>452</v>
      </c>
      <c r="E283">
        <v>433</v>
      </c>
      <c r="F283" t="s">
        <v>276</v>
      </c>
      <c r="G283" t="s">
        <v>277</v>
      </c>
      <c r="H283">
        <v>270</v>
      </c>
      <c r="I283">
        <v>251.1</v>
      </c>
      <c r="J283">
        <v>288.89999999999998</v>
      </c>
    </row>
    <row r="284" spans="1:10" x14ac:dyDescent="0.2">
      <c r="A284">
        <v>2023</v>
      </c>
      <c r="B284">
        <v>1</v>
      </c>
      <c r="C284">
        <v>11</v>
      </c>
      <c r="D284">
        <v>453</v>
      </c>
      <c r="E284">
        <v>433</v>
      </c>
      <c r="F284" t="s">
        <v>279</v>
      </c>
      <c r="G284" t="s">
        <v>280</v>
      </c>
      <c r="H284">
        <v>175</v>
      </c>
      <c r="I284">
        <v>162.75</v>
      </c>
      <c r="J284">
        <v>187.25</v>
      </c>
    </row>
    <row r="285" spans="1:10" x14ac:dyDescent="0.2">
      <c r="A285">
        <v>2023</v>
      </c>
      <c r="B285">
        <v>1</v>
      </c>
      <c r="C285">
        <v>12</v>
      </c>
      <c r="D285">
        <v>1212</v>
      </c>
      <c r="E285">
        <v>648</v>
      </c>
      <c r="F285" t="s">
        <v>393</v>
      </c>
      <c r="H285">
        <v>600</v>
      </c>
      <c r="I285">
        <v>570</v>
      </c>
      <c r="J285">
        <v>630</v>
      </c>
    </row>
    <row r="286" spans="1:10" x14ac:dyDescent="0.2">
      <c r="A286">
        <v>2023</v>
      </c>
      <c r="B286">
        <v>1</v>
      </c>
      <c r="C286">
        <v>12</v>
      </c>
      <c r="D286">
        <v>1251</v>
      </c>
      <c r="E286">
        <v>665</v>
      </c>
      <c r="F286" t="s">
        <v>388</v>
      </c>
      <c r="G286" t="s">
        <v>389</v>
      </c>
      <c r="H286">
        <v>176</v>
      </c>
      <c r="I286">
        <v>167.2</v>
      </c>
      <c r="J286">
        <v>184.8</v>
      </c>
    </row>
    <row r="287" spans="1:10" x14ac:dyDescent="0.2">
      <c r="A287">
        <v>2023</v>
      </c>
      <c r="B287">
        <v>1</v>
      </c>
      <c r="C287">
        <v>12</v>
      </c>
      <c r="D287">
        <v>1264</v>
      </c>
      <c r="E287">
        <v>675</v>
      </c>
      <c r="F287" t="s">
        <v>187</v>
      </c>
      <c r="G287" t="s">
        <v>188</v>
      </c>
      <c r="H287">
        <v>90</v>
      </c>
      <c r="I287">
        <v>85.5</v>
      </c>
      <c r="J287">
        <v>94.5</v>
      </c>
    </row>
    <row r="288" spans="1:10" x14ac:dyDescent="0.2">
      <c r="A288">
        <v>2023</v>
      </c>
      <c r="B288">
        <v>1</v>
      </c>
      <c r="C288">
        <v>12</v>
      </c>
      <c r="D288">
        <v>1271</v>
      </c>
      <c r="E288">
        <v>679</v>
      </c>
      <c r="F288" t="s">
        <v>390</v>
      </c>
      <c r="G288" t="s">
        <v>391</v>
      </c>
      <c r="H288">
        <v>480</v>
      </c>
      <c r="I288">
        <v>456</v>
      </c>
      <c r="J288">
        <v>504</v>
      </c>
    </row>
    <row r="289" spans="1:10" x14ac:dyDescent="0.2">
      <c r="A289">
        <v>2023</v>
      </c>
      <c r="B289">
        <v>1</v>
      </c>
      <c r="C289">
        <v>12</v>
      </c>
      <c r="D289">
        <v>438</v>
      </c>
      <c r="E289">
        <v>376</v>
      </c>
      <c r="F289" t="s">
        <v>225</v>
      </c>
      <c r="G289" t="s">
        <v>226</v>
      </c>
      <c r="H289">
        <v>335</v>
      </c>
      <c r="I289">
        <v>315.23500000000001</v>
      </c>
      <c r="J289">
        <v>358.78500000000003</v>
      </c>
    </row>
    <row r="290" spans="1:10" x14ac:dyDescent="0.2">
      <c r="A290">
        <v>2023</v>
      </c>
      <c r="B290">
        <v>1</v>
      </c>
      <c r="C290">
        <v>12</v>
      </c>
      <c r="D290">
        <v>674</v>
      </c>
      <c r="E290">
        <v>425</v>
      </c>
      <c r="F290" t="s">
        <v>238</v>
      </c>
      <c r="G290" t="s">
        <v>239</v>
      </c>
      <c r="H290">
        <v>256</v>
      </c>
      <c r="I290">
        <v>240.89599999999999</v>
      </c>
      <c r="J290">
        <v>274.17599999999999</v>
      </c>
    </row>
    <row r="291" spans="1:10" x14ac:dyDescent="0.2">
      <c r="A291">
        <v>2023</v>
      </c>
      <c r="B291">
        <v>1</v>
      </c>
      <c r="C291">
        <v>12</v>
      </c>
      <c r="D291">
        <v>690</v>
      </c>
      <c r="E291">
        <v>125</v>
      </c>
      <c r="F291" t="s">
        <v>364</v>
      </c>
      <c r="G291" t="s">
        <v>365</v>
      </c>
      <c r="H291">
        <v>170</v>
      </c>
      <c r="I291">
        <v>153</v>
      </c>
      <c r="J291">
        <v>187</v>
      </c>
    </row>
    <row r="292" spans="1:10" x14ac:dyDescent="0.2">
      <c r="A292">
        <v>2023</v>
      </c>
      <c r="B292">
        <v>1</v>
      </c>
      <c r="C292">
        <v>12</v>
      </c>
      <c r="D292">
        <v>691</v>
      </c>
      <c r="E292">
        <v>125</v>
      </c>
      <c r="F292" t="s">
        <v>369</v>
      </c>
      <c r="G292" t="s">
        <v>370</v>
      </c>
      <c r="H292">
        <v>194</v>
      </c>
      <c r="I292">
        <v>174.6</v>
      </c>
      <c r="J292">
        <v>213.4</v>
      </c>
    </row>
    <row r="293" spans="1:10" x14ac:dyDescent="0.2">
      <c r="A293">
        <v>2023</v>
      </c>
      <c r="B293">
        <v>1</v>
      </c>
      <c r="C293">
        <v>12</v>
      </c>
      <c r="D293">
        <v>1083</v>
      </c>
      <c r="E293">
        <v>570</v>
      </c>
    </row>
    <row r="294" spans="1:10" x14ac:dyDescent="0.2">
      <c r="A294">
        <v>2023</v>
      </c>
      <c r="B294">
        <v>1</v>
      </c>
      <c r="C294">
        <v>12</v>
      </c>
      <c r="D294">
        <v>1084</v>
      </c>
      <c r="E294">
        <v>570</v>
      </c>
      <c r="F294" t="s">
        <v>337</v>
      </c>
      <c r="G294" t="s">
        <v>338</v>
      </c>
      <c r="H294">
        <v>1469</v>
      </c>
      <c r="I294">
        <v>1411.7</v>
      </c>
      <c r="J294">
        <v>1543.9</v>
      </c>
    </row>
    <row r="295" spans="1:10" x14ac:dyDescent="0.2">
      <c r="A295">
        <v>2023</v>
      </c>
      <c r="B295">
        <v>1</v>
      </c>
      <c r="C295">
        <v>12</v>
      </c>
      <c r="D295">
        <v>1085</v>
      </c>
      <c r="E295">
        <v>570</v>
      </c>
    </row>
    <row r="296" spans="1:10" x14ac:dyDescent="0.2">
      <c r="A296">
        <v>2023</v>
      </c>
      <c r="B296">
        <v>1</v>
      </c>
      <c r="C296">
        <v>12</v>
      </c>
      <c r="D296">
        <v>437</v>
      </c>
      <c r="E296">
        <v>375</v>
      </c>
      <c r="F296" t="s">
        <v>281</v>
      </c>
      <c r="G296" t="s">
        <v>282</v>
      </c>
      <c r="H296">
        <v>168</v>
      </c>
      <c r="I296">
        <v>158.08799999999999</v>
      </c>
      <c r="J296">
        <v>179.928</v>
      </c>
    </row>
    <row r="297" spans="1:10" x14ac:dyDescent="0.2">
      <c r="A297">
        <v>2023</v>
      </c>
      <c r="B297">
        <v>1</v>
      </c>
      <c r="C297">
        <v>12</v>
      </c>
      <c r="D297">
        <v>271</v>
      </c>
      <c r="E297">
        <v>135</v>
      </c>
      <c r="F297" t="s">
        <v>329</v>
      </c>
      <c r="G297" t="s">
        <v>330</v>
      </c>
      <c r="H297">
        <v>161</v>
      </c>
      <c r="I297">
        <v>149.72999999999999</v>
      </c>
      <c r="J297">
        <v>172.27</v>
      </c>
    </row>
    <row r="298" spans="1:10" x14ac:dyDescent="0.2">
      <c r="A298">
        <v>2023</v>
      </c>
      <c r="B298">
        <v>1</v>
      </c>
      <c r="C298">
        <v>12</v>
      </c>
      <c r="D298">
        <v>160</v>
      </c>
      <c r="E298">
        <v>236</v>
      </c>
      <c r="F298" t="s">
        <v>371</v>
      </c>
      <c r="G298" t="s">
        <v>372</v>
      </c>
      <c r="H298">
        <v>200</v>
      </c>
      <c r="I298">
        <v>186</v>
      </c>
      <c r="J298">
        <v>214</v>
      </c>
    </row>
    <row r="299" spans="1:10" x14ac:dyDescent="0.2">
      <c r="A299">
        <v>2023</v>
      </c>
      <c r="B299">
        <v>1</v>
      </c>
      <c r="C299">
        <v>12</v>
      </c>
      <c r="D299">
        <v>688</v>
      </c>
      <c r="E299">
        <v>124</v>
      </c>
      <c r="F299" t="s">
        <v>312</v>
      </c>
      <c r="G299" t="s">
        <v>313</v>
      </c>
      <c r="H299">
        <v>200</v>
      </c>
      <c r="I299">
        <v>180</v>
      </c>
      <c r="J299">
        <v>220</v>
      </c>
    </row>
    <row r="300" spans="1:10" x14ac:dyDescent="0.2">
      <c r="A300">
        <v>2023</v>
      </c>
      <c r="B300">
        <v>1</v>
      </c>
      <c r="C300">
        <v>12</v>
      </c>
      <c r="D300">
        <v>689</v>
      </c>
      <c r="E300">
        <v>124</v>
      </c>
      <c r="F300" t="s">
        <v>315</v>
      </c>
      <c r="G300" t="s">
        <v>316</v>
      </c>
      <c r="H300">
        <v>75</v>
      </c>
      <c r="I300">
        <v>67.5</v>
      </c>
      <c r="J300">
        <v>82.5</v>
      </c>
    </row>
    <row r="301" spans="1:10" x14ac:dyDescent="0.2">
      <c r="A301">
        <v>2023</v>
      </c>
      <c r="B301">
        <v>1</v>
      </c>
      <c r="C301">
        <v>12</v>
      </c>
      <c r="D301">
        <v>49</v>
      </c>
      <c r="E301">
        <v>18</v>
      </c>
      <c r="F301" t="s">
        <v>244</v>
      </c>
      <c r="G301" t="s">
        <v>245</v>
      </c>
      <c r="H301">
        <v>100</v>
      </c>
      <c r="I301">
        <v>95.5</v>
      </c>
      <c r="J301">
        <v>104.5</v>
      </c>
    </row>
    <row r="302" spans="1:10" x14ac:dyDescent="0.2">
      <c r="A302">
        <v>2023</v>
      </c>
      <c r="B302">
        <v>1</v>
      </c>
      <c r="C302">
        <v>12</v>
      </c>
      <c r="D302">
        <v>50</v>
      </c>
      <c r="E302">
        <v>18</v>
      </c>
      <c r="F302" t="s">
        <v>248</v>
      </c>
      <c r="G302" t="s">
        <v>249</v>
      </c>
      <c r="H302">
        <v>54</v>
      </c>
      <c r="I302">
        <v>51.57</v>
      </c>
      <c r="J302">
        <v>56.43</v>
      </c>
    </row>
    <row r="303" spans="1:10" x14ac:dyDescent="0.2">
      <c r="A303">
        <v>2023</v>
      </c>
      <c r="B303">
        <v>1</v>
      </c>
      <c r="C303">
        <v>12</v>
      </c>
      <c r="D303">
        <v>668</v>
      </c>
      <c r="E303">
        <v>422</v>
      </c>
      <c r="F303" t="s">
        <v>235</v>
      </c>
      <c r="G303" t="s">
        <v>236</v>
      </c>
      <c r="H303">
        <v>103</v>
      </c>
      <c r="I303">
        <v>96.923000000000002</v>
      </c>
      <c r="J303">
        <v>110.313</v>
      </c>
    </row>
    <row r="304" spans="1:10" x14ac:dyDescent="0.2">
      <c r="A304">
        <v>2023</v>
      </c>
      <c r="B304">
        <v>1</v>
      </c>
      <c r="C304">
        <v>12</v>
      </c>
      <c r="D304">
        <v>1</v>
      </c>
      <c r="E304">
        <v>1</v>
      </c>
      <c r="F304" t="s">
        <v>375</v>
      </c>
      <c r="G304" t="s">
        <v>376</v>
      </c>
      <c r="H304">
        <v>111</v>
      </c>
      <c r="I304">
        <v>103.23</v>
      </c>
      <c r="J304">
        <v>118.77</v>
      </c>
    </row>
    <row r="305" spans="1:10" x14ac:dyDescent="0.2">
      <c r="A305">
        <v>2023</v>
      </c>
      <c r="B305">
        <v>1</v>
      </c>
      <c r="C305">
        <v>12</v>
      </c>
      <c r="D305">
        <v>2</v>
      </c>
      <c r="E305">
        <v>1</v>
      </c>
      <c r="F305" t="s">
        <v>379</v>
      </c>
      <c r="G305" t="s">
        <v>380</v>
      </c>
      <c r="H305">
        <v>113</v>
      </c>
      <c r="I305">
        <v>105.09</v>
      </c>
      <c r="J305">
        <v>120.91</v>
      </c>
    </row>
    <row r="306" spans="1:10" x14ac:dyDescent="0.2">
      <c r="A306">
        <v>2023</v>
      </c>
      <c r="B306">
        <v>1</v>
      </c>
      <c r="C306">
        <v>12</v>
      </c>
      <c r="D306">
        <v>122</v>
      </c>
      <c r="E306">
        <v>47</v>
      </c>
      <c r="F306" t="s">
        <v>215</v>
      </c>
      <c r="G306" t="s">
        <v>216</v>
      </c>
      <c r="H306">
        <v>280</v>
      </c>
      <c r="I306">
        <v>267.39999999999998</v>
      </c>
      <c r="J306">
        <v>292.60000000000002</v>
      </c>
    </row>
    <row r="307" spans="1:10" x14ac:dyDescent="0.2">
      <c r="A307">
        <v>2023</v>
      </c>
      <c r="B307">
        <v>1</v>
      </c>
      <c r="C307">
        <v>12</v>
      </c>
      <c r="D307">
        <v>450</v>
      </c>
      <c r="E307">
        <v>432</v>
      </c>
      <c r="F307" t="s">
        <v>296</v>
      </c>
      <c r="G307" t="s">
        <v>280</v>
      </c>
      <c r="H307">
        <v>270</v>
      </c>
      <c r="I307">
        <v>251.1</v>
      </c>
      <c r="J307">
        <v>288.89999999999998</v>
      </c>
    </row>
    <row r="308" spans="1:10" x14ac:dyDescent="0.2">
      <c r="A308">
        <v>2023</v>
      </c>
      <c r="B308">
        <v>1</v>
      </c>
      <c r="C308">
        <v>12</v>
      </c>
      <c r="D308">
        <v>451</v>
      </c>
      <c r="E308">
        <v>432</v>
      </c>
      <c r="F308" t="s">
        <v>298</v>
      </c>
      <c r="G308" t="s">
        <v>277</v>
      </c>
      <c r="H308">
        <v>175</v>
      </c>
      <c r="I308">
        <v>162.75</v>
      </c>
      <c r="J308">
        <v>187.25</v>
      </c>
    </row>
    <row r="309" spans="1:10" x14ac:dyDescent="0.2">
      <c r="A309">
        <v>2023</v>
      </c>
      <c r="B309">
        <v>1</v>
      </c>
      <c r="C309">
        <v>12</v>
      </c>
      <c r="D309">
        <v>669</v>
      </c>
      <c r="E309">
        <v>423</v>
      </c>
      <c r="F309" t="s">
        <v>241</v>
      </c>
      <c r="G309" t="s">
        <v>242</v>
      </c>
      <c r="H309">
        <v>954</v>
      </c>
      <c r="I309">
        <v>897.71400000000006</v>
      </c>
      <c r="J309">
        <v>1021.734</v>
      </c>
    </row>
    <row r="310" spans="1:10" x14ac:dyDescent="0.2">
      <c r="A310">
        <v>2023</v>
      </c>
      <c r="B310">
        <v>1</v>
      </c>
      <c r="C310">
        <v>12</v>
      </c>
      <c r="D310">
        <v>751</v>
      </c>
      <c r="E310">
        <v>434</v>
      </c>
      <c r="F310" t="s">
        <v>360</v>
      </c>
      <c r="G310" t="s">
        <v>361</v>
      </c>
      <c r="H310">
        <v>1009</v>
      </c>
      <c r="I310">
        <v>949.46900000000005</v>
      </c>
      <c r="J310">
        <v>1080.6389999999999</v>
      </c>
    </row>
    <row r="311" spans="1:10" x14ac:dyDescent="0.2">
      <c r="A311">
        <v>2023</v>
      </c>
      <c r="B311">
        <v>1</v>
      </c>
      <c r="C311">
        <v>12</v>
      </c>
      <c r="D311">
        <v>752</v>
      </c>
      <c r="E311">
        <v>434</v>
      </c>
    </row>
    <row r="312" spans="1:10" x14ac:dyDescent="0.2">
      <c r="A312">
        <v>2023</v>
      </c>
      <c r="B312">
        <v>1</v>
      </c>
      <c r="C312">
        <v>12</v>
      </c>
      <c r="D312">
        <v>1064</v>
      </c>
      <c r="E312">
        <v>571</v>
      </c>
      <c r="F312" t="s">
        <v>396</v>
      </c>
      <c r="G312" t="s">
        <v>397</v>
      </c>
    </row>
    <row r="313" spans="1:10" x14ac:dyDescent="0.2">
      <c r="A313">
        <v>2023</v>
      </c>
      <c r="B313">
        <v>1</v>
      </c>
      <c r="C313">
        <v>12</v>
      </c>
      <c r="D313">
        <v>1065</v>
      </c>
      <c r="E313">
        <v>571</v>
      </c>
      <c r="F313" t="s">
        <v>400</v>
      </c>
      <c r="G313" t="s">
        <v>401</v>
      </c>
      <c r="H313">
        <v>69.5</v>
      </c>
      <c r="I313">
        <v>66.8</v>
      </c>
      <c r="J313">
        <v>73</v>
      </c>
    </row>
    <row r="314" spans="1:10" x14ac:dyDescent="0.2">
      <c r="A314">
        <v>2023</v>
      </c>
      <c r="B314">
        <v>1</v>
      </c>
      <c r="C314">
        <v>12</v>
      </c>
      <c r="D314">
        <v>1068</v>
      </c>
      <c r="E314">
        <v>571</v>
      </c>
    </row>
    <row r="315" spans="1:10" x14ac:dyDescent="0.2">
      <c r="A315">
        <v>2023</v>
      </c>
      <c r="B315">
        <v>1</v>
      </c>
      <c r="C315">
        <v>12</v>
      </c>
      <c r="D315">
        <v>131</v>
      </c>
      <c r="E315">
        <v>53</v>
      </c>
      <c r="F315" t="s">
        <v>382</v>
      </c>
      <c r="G315" t="s">
        <v>383</v>
      </c>
      <c r="H315">
        <v>10</v>
      </c>
      <c r="I315">
        <v>9.3000000000000007</v>
      </c>
      <c r="J315">
        <v>10.7</v>
      </c>
    </row>
    <row r="316" spans="1:10" x14ac:dyDescent="0.2">
      <c r="A316">
        <v>2023</v>
      </c>
      <c r="B316">
        <v>1</v>
      </c>
      <c r="C316">
        <v>12</v>
      </c>
      <c r="D316">
        <v>299</v>
      </c>
      <c r="E316">
        <v>159</v>
      </c>
      <c r="F316" t="s">
        <v>385</v>
      </c>
      <c r="G316" t="s">
        <v>386</v>
      </c>
      <c r="H316">
        <v>115</v>
      </c>
      <c r="I316">
        <v>106.95</v>
      </c>
      <c r="J316">
        <v>123.05</v>
      </c>
    </row>
    <row r="317" spans="1:10" x14ac:dyDescent="0.2">
      <c r="A317">
        <v>2023</v>
      </c>
      <c r="B317">
        <v>1</v>
      </c>
      <c r="C317">
        <v>12</v>
      </c>
      <c r="D317">
        <v>452</v>
      </c>
      <c r="E317">
        <v>433</v>
      </c>
      <c r="F317" t="s">
        <v>276</v>
      </c>
      <c r="G317" t="s">
        <v>277</v>
      </c>
      <c r="H317">
        <v>270</v>
      </c>
      <c r="I317">
        <v>251.1</v>
      </c>
      <c r="J317">
        <v>288.89999999999998</v>
      </c>
    </row>
    <row r="318" spans="1:10" x14ac:dyDescent="0.2">
      <c r="A318">
        <v>2023</v>
      </c>
      <c r="B318">
        <v>1</v>
      </c>
      <c r="C318">
        <v>12</v>
      </c>
      <c r="D318">
        <v>453</v>
      </c>
      <c r="E318">
        <v>433</v>
      </c>
      <c r="F318" t="s">
        <v>279</v>
      </c>
      <c r="G318" t="s">
        <v>280</v>
      </c>
      <c r="H318">
        <v>175</v>
      </c>
      <c r="I318">
        <v>162.75</v>
      </c>
      <c r="J318">
        <v>187.25</v>
      </c>
    </row>
    <row r="319" spans="1:10" x14ac:dyDescent="0.2">
      <c r="A319">
        <v>2023</v>
      </c>
      <c r="B319">
        <v>1</v>
      </c>
      <c r="C319">
        <v>15</v>
      </c>
      <c r="D319">
        <v>1197</v>
      </c>
      <c r="E319">
        <v>640</v>
      </c>
      <c r="F319" t="s">
        <v>403</v>
      </c>
      <c r="H319">
        <v>187.5</v>
      </c>
      <c r="I319">
        <v>178.13</v>
      </c>
      <c r="J319">
        <v>196.88</v>
      </c>
    </row>
    <row r="320" spans="1:10" x14ac:dyDescent="0.2">
      <c r="A320">
        <v>2023</v>
      </c>
      <c r="B320">
        <v>1</v>
      </c>
      <c r="C320">
        <v>15</v>
      </c>
      <c r="D320">
        <v>1204</v>
      </c>
      <c r="E320">
        <v>642</v>
      </c>
      <c r="F320" t="s">
        <v>404</v>
      </c>
      <c r="H320">
        <v>500</v>
      </c>
      <c r="I320">
        <v>475</v>
      </c>
      <c r="J320">
        <v>525</v>
      </c>
    </row>
    <row r="321" spans="1:10" x14ac:dyDescent="0.2">
      <c r="A321">
        <v>2023</v>
      </c>
      <c r="B321">
        <v>1</v>
      </c>
      <c r="C321">
        <v>15</v>
      </c>
      <c r="D321">
        <v>1206</v>
      </c>
      <c r="E321">
        <v>643</v>
      </c>
      <c r="F321" t="s">
        <v>405</v>
      </c>
      <c r="H321">
        <v>500</v>
      </c>
      <c r="I321">
        <v>475</v>
      </c>
      <c r="J321">
        <v>525</v>
      </c>
    </row>
    <row r="322" spans="1:10" x14ac:dyDescent="0.2">
      <c r="A322">
        <v>2023</v>
      </c>
      <c r="B322">
        <v>1</v>
      </c>
      <c r="C322">
        <v>15</v>
      </c>
      <c r="D322">
        <v>1208</v>
      </c>
      <c r="E322">
        <v>644</v>
      </c>
      <c r="F322" t="s">
        <v>406</v>
      </c>
      <c r="H322">
        <v>150</v>
      </c>
      <c r="I322">
        <v>142.5</v>
      </c>
      <c r="J322">
        <v>157.5</v>
      </c>
    </row>
    <row r="323" spans="1:10" x14ac:dyDescent="0.2">
      <c r="A323">
        <v>2023</v>
      </c>
      <c r="B323">
        <v>1</v>
      </c>
      <c r="C323">
        <v>15</v>
      </c>
      <c r="D323">
        <v>1212</v>
      </c>
      <c r="E323">
        <v>648</v>
      </c>
      <c r="F323" t="s">
        <v>393</v>
      </c>
      <c r="H323">
        <v>600</v>
      </c>
      <c r="I323">
        <v>570</v>
      </c>
      <c r="J323">
        <v>630</v>
      </c>
    </row>
    <row r="324" spans="1:10" x14ac:dyDescent="0.2">
      <c r="A324">
        <v>2023</v>
      </c>
      <c r="B324">
        <v>1</v>
      </c>
      <c r="C324">
        <v>15</v>
      </c>
      <c r="D324">
        <v>1251</v>
      </c>
      <c r="E324">
        <v>665</v>
      </c>
      <c r="F324" t="s">
        <v>388</v>
      </c>
      <c r="G324" t="s">
        <v>389</v>
      </c>
      <c r="H324">
        <v>176</v>
      </c>
      <c r="I324">
        <v>167.2</v>
      </c>
      <c r="J324">
        <v>184.8</v>
      </c>
    </row>
    <row r="325" spans="1:10" x14ac:dyDescent="0.2">
      <c r="A325">
        <v>2023</v>
      </c>
      <c r="B325">
        <v>1</v>
      </c>
      <c r="C325">
        <v>15</v>
      </c>
      <c r="D325">
        <v>1264</v>
      </c>
      <c r="E325">
        <v>675</v>
      </c>
      <c r="F325" t="s">
        <v>187</v>
      </c>
      <c r="G325" t="s">
        <v>188</v>
      </c>
      <c r="H325">
        <v>90</v>
      </c>
      <c r="I325">
        <v>85.5</v>
      </c>
      <c r="J325">
        <v>94.5</v>
      </c>
    </row>
    <row r="326" spans="1:10" x14ac:dyDescent="0.2">
      <c r="A326">
        <v>2023</v>
      </c>
      <c r="B326">
        <v>1</v>
      </c>
      <c r="C326">
        <v>15</v>
      </c>
      <c r="D326">
        <v>1271</v>
      </c>
      <c r="E326">
        <v>679</v>
      </c>
      <c r="F326" t="s">
        <v>390</v>
      </c>
      <c r="G326" t="s">
        <v>391</v>
      </c>
      <c r="H326">
        <v>480</v>
      </c>
      <c r="I326">
        <v>456</v>
      </c>
      <c r="J326">
        <v>504</v>
      </c>
    </row>
    <row r="327" spans="1:10" x14ac:dyDescent="0.2">
      <c r="A327">
        <v>2023</v>
      </c>
      <c r="B327">
        <v>1</v>
      </c>
      <c r="C327">
        <v>15</v>
      </c>
      <c r="D327">
        <v>1273</v>
      </c>
      <c r="E327">
        <v>681</v>
      </c>
      <c r="F327" t="s">
        <v>189</v>
      </c>
      <c r="G327" t="s">
        <v>190</v>
      </c>
      <c r="H327">
        <v>216</v>
      </c>
      <c r="I327">
        <v>205.2</v>
      </c>
      <c r="J327">
        <v>226.8</v>
      </c>
    </row>
    <row r="328" spans="1:10" x14ac:dyDescent="0.2">
      <c r="A328">
        <v>2023</v>
      </c>
      <c r="B328">
        <v>1</v>
      </c>
      <c r="C328">
        <v>15</v>
      </c>
      <c r="D328">
        <v>450</v>
      </c>
      <c r="E328">
        <v>432</v>
      </c>
      <c r="F328" t="s">
        <v>296</v>
      </c>
      <c r="G328" t="s">
        <v>280</v>
      </c>
      <c r="H328">
        <v>270</v>
      </c>
      <c r="I328">
        <v>251.1</v>
      </c>
      <c r="J328">
        <v>288.89999999999998</v>
      </c>
    </row>
    <row r="329" spans="1:10" x14ac:dyDescent="0.2">
      <c r="A329">
        <v>2023</v>
      </c>
      <c r="B329">
        <v>1</v>
      </c>
      <c r="C329">
        <v>15</v>
      </c>
      <c r="D329">
        <v>451</v>
      </c>
      <c r="E329">
        <v>432</v>
      </c>
      <c r="F329" t="s">
        <v>298</v>
      </c>
      <c r="G329" t="s">
        <v>277</v>
      </c>
      <c r="H329">
        <v>175</v>
      </c>
      <c r="I329">
        <v>162.75</v>
      </c>
      <c r="J329">
        <v>187.25</v>
      </c>
    </row>
    <row r="330" spans="1:10" x14ac:dyDescent="0.2">
      <c r="A330">
        <v>2023</v>
      </c>
      <c r="B330">
        <v>1</v>
      </c>
      <c r="C330">
        <v>15</v>
      </c>
      <c r="D330">
        <v>690</v>
      </c>
      <c r="E330">
        <v>125</v>
      </c>
      <c r="F330" t="s">
        <v>364</v>
      </c>
      <c r="G330" t="s">
        <v>365</v>
      </c>
      <c r="H330">
        <v>170</v>
      </c>
      <c r="I330">
        <v>153</v>
      </c>
      <c r="J330">
        <v>187</v>
      </c>
    </row>
    <row r="331" spans="1:10" x14ac:dyDescent="0.2">
      <c r="A331">
        <v>2023</v>
      </c>
      <c r="B331">
        <v>1</v>
      </c>
      <c r="C331">
        <v>15</v>
      </c>
      <c r="D331">
        <v>691</v>
      </c>
      <c r="E331">
        <v>125</v>
      </c>
      <c r="F331" t="s">
        <v>369</v>
      </c>
      <c r="G331" t="s">
        <v>370</v>
      </c>
      <c r="H331">
        <v>194</v>
      </c>
      <c r="I331">
        <v>174.6</v>
      </c>
      <c r="J331">
        <v>213.4</v>
      </c>
    </row>
    <row r="332" spans="1:10" x14ac:dyDescent="0.2">
      <c r="A332">
        <v>2023</v>
      </c>
      <c r="B332">
        <v>1</v>
      </c>
      <c r="C332">
        <v>15</v>
      </c>
      <c r="D332">
        <v>670</v>
      </c>
      <c r="E332">
        <v>419</v>
      </c>
      <c r="F332" t="s">
        <v>407</v>
      </c>
      <c r="G332" t="s">
        <v>408</v>
      </c>
      <c r="H332">
        <v>298</v>
      </c>
      <c r="I332">
        <v>280.41800000000001</v>
      </c>
      <c r="J332">
        <v>319.15800000000002</v>
      </c>
    </row>
    <row r="333" spans="1:10" x14ac:dyDescent="0.2">
      <c r="A333">
        <v>2023</v>
      </c>
      <c r="B333">
        <v>1</v>
      </c>
      <c r="C333">
        <v>15</v>
      </c>
      <c r="D333">
        <v>122</v>
      </c>
      <c r="E333">
        <v>47</v>
      </c>
      <c r="F333" t="s">
        <v>215</v>
      </c>
      <c r="G333" t="s">
        <v>216</v>
      </c>
      <c r="H333">
        <v>280</v>
      </c>
      <c r="I333">
        <v>267.39999999999998</v>
      </c>
      <c r="J333">
        <v>292.60000000000002</v>
      </c>
    </row>
    <row r="334" spans="1:10" x14ac:dyDescent="0.2">
      <c r="A334">
        <v>2023</v>
      </c>
      <c r="B334">
        <v>1</v>
      </c>
      <c r="C334">
        <v>15</v>
      </c>
      <c r="D334">
        <v>437</v>
      </c>
      <c r="E334">
        <v>375</v>
      </c>
      <c r="F334" t="s">
        <v>281</v>
      </c>
      <c r="G334" t="s">
        <v>282</v>
      </c>
      <c r="H334">
        <v>168</v>
      </c>
      <c r="I334">
        <v>158.08799999999999</v>
      </c>
      <c r="J334">
        <v>179.928</v>
      </c>
    </row>
    <row r="335" spans="1:10" x14ac:dyDescent="0.2">
      <c r="A335">
        <v>2023</v>
      </c>
      <c r="B335">
        <v>1</v>
      </c>
      <c r="C335">
        <v>15</v>
      </c>
      <c r="D335">
        <v>160</v>
      </c>
      <c r="E335">
        <v>236</v>
      </c>
      <c r="F335" t="s">
        <v>371</v>
      </c>
      <c r="G335" t="s">
        <v>372</v>
      </c>
      <c r="H335">
        <v>200</v>
      </c>
      <c r="I335">
        <v>186</v>
      </c>
      <c r="J335">
        <v>214</v>
      </c>
    </row>
    <row r="336" spans="1:10" x14ac:dyDescent="0.2">
      <c r="A336">
        <v>2023</v>
      </c>
      <c r="B336">
        <v>1</v>
      </c>
      <c r="C336">
        <v>15</v>
      </c>
      <c r="D336">
        <v>688</v>
      </c>
      <c r="E336">
        <v>124</v>
      </c>
      <c r="F336" t="s">
        <v>312</v>
      </c>
      <c r="G336" t="s">
        <v>313</v>
      </c>
      <c r="H336">
        <v>200</v>
      </c>
      <c r="I336">
        <v>180</v>
      </c>
      <c r="J336">
        <v>220</v>
      </c>
    </row>
    <row r="337" spans="1:10" x14ac:dyDescent="0.2">
      <c r="A337">
        <v>2023</v>
      </c>
      <c r="B337">
        <v>1</v>
      </c>
      <c r="C337">
        <v>15</v>
      </c>
      <c r="D337">
        <v>689</v>
      </c>
      <c r="E337">
        <v>124</v>
      </c>
      <c r="F337" t="s">
        <v>315</v>
      </c>
      <c r="G337" t="s">
        <v>316</v>
      </c>
      <c r="H337">
        <v>75</v>
      </c>
      <c r="I337">
        <v>67.5</v>
      </c>
      <c r="J337">
        <v>82.5</v>
      </c>
    </row>
    <row r="338" spans="1:10" x14ac:dyDescent="0.2">
      <c r="A338">
        <v>2023</v>
      </c>
      <c r="B338">
        <v>1</v>
      </c>
      <c r="C338">
        <v>15</v>
      </c>
      <c r="D338">
        <v>674</v>
      </c>
      <c r="E338">
        <v>425</v>
      </c>
      <c r="F338" t="s">
        <v>238</v>
      </c>
      <c r="G338" t="s">
        <v>239</v>
      </c>
      <c r="H338">
        <v>256</v>
      </c>
      <c r="I338">
        <v>240.89599999999999</v>
      </c>
      <c r="J338">
        <v>274.17599999999999</v>
      </c>
    </row>
    <row r="339" spans="1:10" x14ac:dyDescent="0.2">
      <c r="A339">
        <v>2023</v>
      </c>
      <c r="B339">
        <v>1</v>
      </c>
      <c r="C339">
        <v>15</v>
      </c>
      <c r="D339">
        <v>49</v>
      </c>
      <c r="E339">
        <v>18</v>
      </c>
      <c r="F339" t="s">
        <v>244</v>
      </c>
      <c r="G339" t="s">
        <v>245</v>
      </c>
      <c r="H339">
        <v>100</v>
      </c>
      <c r="I339">
        <v>95.5</v>
      </c>
      <c r="J339">
        <v>104.5</v>
      </c>
    </row>
    <row r="340" spans="1:10" x14ac:dyDescent="0.2">
      <c r="A340">
        <v>2023</v>
      </c>
      <c r="B340">
        <v>1</v>
      </c>
      <c r="C340">
        <v>15</v>
      </c>
      <c r="D340">
        <v>50</v>
      </c>
      <c r="E340">
        <v>18</v>
      </c>
      <c r="F340" t="s">
        <v>248</v>
      </c>
      <c r="G340" t="s">
        <v>249</v>
      </c>
      <c r="H340">
        <v>54</v>
      </c>
      <c r="I340">
        <v>51.57</v>
      </c>
      <c r="J340">
        <v>56.43</v>
      </c>
    </row>
    <row r="341" spans="1:10" x14ac:dyDescent="0.2">
      <c r="A341">
        <v>2023</v>
      </c>
      <c r="B341">
        <v>1</v>
      </c>
      <c r="C341">
        <v>15</v>
      </c>
      <c r="D341">
        <v>1</v>
      </c>
      <c r="E341">
        <v>1</v>
      </c>
      <c r="F341" t="s">
        <v>375</v>
      </c>
      <c r="G341" t="s">
        <v>376</v>
      </c>
      <c r="H341">
        <v>111</v>
      </c>
      <c r="I341">
        <v>103.23</v>
      </c>
      <c r="J341">
        <v>118.77</v>
      </c>
    </row>
    <row r="342" spans="1:10" x14ac:dyDescent="0.2">
      <c r="A342">
        <v>2023</v>
      </c>
      <c r="B342">
        <v>1</v>
      </c>
      <c r="C342">
        <v>15</v>
      </c>
      <c r="D342">
        <v>2</v>
      </c>
      <c r="E342">
        <v>1</v>
      </c>
      <c r="F342" t="s">
        <v>379</v>
      </c>
      <c r="G342" t="s">
        <v>380</v>
      </c>
      <c r="H342">
        <v>113</v>
      </c>
      <c r="I342">
        <v>105.09</v>
      </c>
      <c r="J342">
        <v>120.91</v>
      </c>
    </row>
    <row r="343" spans="1:10" x14ac:dyDescent="0.2">
      <c r="A343">
        <v>2023</v>
      </c>
      <c r="B343">
        <v>1</v>
      </c>
      <c r="C343">
        <v>15</v>
      </c>
      <c r="D343">
        <v>669</v>
      </c>
      <c r="E343">
        <v>423</v>
      </c>
      <c r="F343" t="s">
        <v>241</v>
      </c>
      <c r="G343" t="s">
        <v>242</v>
      </c>
      <c r="H343">
        <v>954</v>
      </c>
      <c r="I343">
        <v>897.71400000000006</v>
      </c>
      <c r="J343">
        <v>1021.734</v>
      </c>
    </row>
    <row r="344" spans="1:10" x14ac:dyDescent="0.2">
      <c r="A344">
        <v>2023</v>
      </c>
      <c r="B344">
        <v>1</v>
      </c>
      <c r="C344">
        <v>15</v>
      </c>
      <c r="D344">
        <v>751</v>
      </c>
      <c r="E344">
        <v>434</v>
      </c>
      <c r="F344" t="s">
        <v>360</v>
      </c>
      <c r="G344" t="s">
        <v>361</v>
      </c>
      <c r="H344">
        <v>1009</v>
      </c>
      <c r="I344">
        <v>949.46900000000005</v>
      </c>
      <c r="J344">
        <v>1080.6389999999999</v>
      </c>
    </row>
    <row r="345" spans="1:10" x14ac:dyDescent="0.2">
      <c r="A345">
        <v>2023</v>
      </c>
      <c r="B345">
        <v>1</v>
      </c>
      <c r="C345">
        <v>15</v>
      </c>
      <c r="D345">
        <v>752</v>
      </c>
      <c r="E345">
        <v>434</v>
      </c>
    </row>
    <row r="346" spans="1:10" x14ac:dyDescent="0.2">
      <c r="A346">
        <v>2023</v>
      </c>
      <c r="B346">
        <v>1</v>
      </c>
      <c r="C346">
        <v>15</v>
      </c>
      <c r="D346">
        <v>1064</v>
      </c>
      <c r="E346">
        <v>571</v>
      </c>
      <c r="F346" t="s">
        <v>396</v>
      </c>
      <c r="G346" t="s">
        <v>397</v>
      </c>
    </row>
    <row r="347" spans="1:10" x14ac:dyDescent="0.2">
      <c r="A347">
        <v>2023</v>
      </c>
      <c r="B347">
        <v>1</v>
      </c>
      <c r="C347">
        <v>15</v>
      </c>
      <c r="D347">
        <v>1065</v>
      </c>
      <c r="E347">
        <v>571</v>
      </c>
      <c r="F347" t="s">
        <v>400</v>
      </c>
      <c r="G347" t="s">
        <v>401</v>
      </c>
      <c r="H347">
        <v>69.5</v>
      </c>
      <c r="I347">
        <v>66.8</v>
      </c>
      <c r="J347">
        <v>73</v>
      </c>
    </row>
    <row r="348" spans="1:10" x14ac:dyDescent="0.2">
      <c r="A348">
        <v>2023</v>
      </c>
      <c r="B348">
        <v>1</v>
      </c>
      <c r="C348">
        <v>15</v>
      </c>
      <c r="D348">
        <v>1068</v>
      </c>
      <c r="E348">
        <v>571</v>
      </c>
    </row>
    <row r="349" spans="1:10" x14ac:dyDescent="0.2">
      <c r="A349">
        <v>2023</v>
      </c>
      <c r="B349">
        <v>1</v>
      </c>
      <c r="C349">
        <v>15</v>
      </c>
      <c r="D349">
        <v>134</v>
      </c>
      <c r="E349">
        <v>56</v>
      </c>
      <c r="F349" t="s">
        <v>411</v>
      </c>
      <c r="G349" t="s">
        <v>412</v>
      </c>
      <c r="H349">
        <v>10</v>
      </c>
      <c r="I349">
        <v>9.3000000000000007</v>
      </c>
      <c r="J349">
        <v>10.7</v>
      </c>
    </row>
    <row r="350" spans="1:10" x14ac:dyDescent="0.2">
      <c r="A350">
        <v>2023</v>
      </c>
      <c r="B350">
        <v>1</v>
      </c>
      <c r="C350">
        <v>15</v>
      </c>
      <c r="D350">
        <v>131</v>
      </c>
      <c r="E350">
        <v>53</v>
      </c>
      <c r="F350" t="s">
        <v>382</v>
      </c>
      <c r="G350" t="s">
        <v>383</v>
      </c>
      <c r="H350">
        <v>10</v>
      </c>
      <c r="I350">
        <v>9.3000000000000007</v>
      </c>
      <c r="J350">
        <v>10.7</v>
      </c>
    </row>
    <row r="351" spans="1:10" x14ac:dyDescent="0.2">
      <c r="A351">
        <v>2023</v>
      </c>
      <c r="B351">
        <v>1</v>
      </c>
      <c r="C351">
        <v>15</v>
      </c>
      <c r="D351">
        <v>299</v>
      </c>
      <c r="E351">
        <v>159</v>
      </c>
      <c r="F351" t="s">
        <v>385</v>
      </c>
      <c r="G351" t="s">
        <v>386</v>
      </c>
      <c r="H351">
        <v>115</v>
      </c>
      <c r="I351">
        <v>106.95</v>
      </c>
      <c r="J351">
        <v>123.05</v>
      </c>
    </row>
    <row r="352" spans="1:10" x14ac:dyDescent="0.2">
      <c r="A352">
        <v>2023</v>
      </c>
      <c r="B352">
        <v>1</v>
      </c>
      <c r="C352">
        <v>15</v>
      </c>
      <c r="D352">
        <v>452</v>
      </c>
      <c r="E352">
        <v>433</v>
      </c>
      <c r="F352" t="s">
        <v>276</v>
      </c>
      <c r="G352" t="s">
        <v>277</v>
      </c>
      <c r="H352">
        <v>270</v>
      </c>
      <c r="I352">
        <v>251.1</v>
      </c>
      <c r="J352">
        <v>288.89999999999998</v>
      </c>
    </row>
    <row r="353" spans="1:10" x14ac:dyDescent="0.2">
      <c r="A353">
        <v>2023</v>
      </c>
      <c r="B353">
        <v>1</v>
      </c>
      <c r="C353">
        <v>15</v>
      </c>
      <c r="D353">
        <v>453</v>
      </c>
      <c r="E353">
        <v>433</v>
      </c>
      <c r="F353" t="s">
        <v>279</v>
      </c>
      <c r="G353" t="s">
        <v>280</v>
      </c>
      <c r="H353">
        <v>175</v>
      </c>
      <c r="I353">
        <v>162.75</v>
      </c>
      <c r="J353">
        <v>187.25</v>
      </c>
    </row>
    <row r="354" spans="1:10" x14ac:dyDescent="0.2">
      <c r="A354">
        <v>2023</v>
      </c>
      <c r="B354">
        <v>1</v>
      </c>
      <c r="C354">
        <v>16</v>
      </c>
      <c r="D354">
        <v>1251</v>
      </c>
      <c r="E354">
        <v>665</v>
      </c>
      <c r="F354" t="s">
        <v>388</v>
      </c>
      <c r="G354" t="s">
        <v>389</v>
      </c>
      <c r="H354">
        <v>176</v>
      </c>
      <c r="I354">
        <v>167.2</v>
      </c>
      <c r="J354">
        <v>184.8</v>
      </c>
    </row>
    <row r="355" spans="1:10" x14ac:dyDescent="0.2">
      <c r="A355">
        <v>2023</v>
      </c>
      <c r="B355">
        <v>1</v>
      </c>
      <c r="C355">
        <v>16</v>
      </c>
      <c r="D355">
        <v>1255</v>
      </c>
      <c r="E355">
        <v>668</v>
      </c>
      <c r="F355" t="s">
        <v>182</v>
      </c>
      <c r="G355" t="s">
        <v>183</v>
      </c>
      <c r="H355">
        <v>162</v>
      </c>
      <c r="I355">
        <v>153.9</v>
      </c>
      <c r="J355">
        <v>170.1</v>
      </c>
    </row>
    <row r="356" spans="1:10" x14ac:dyDescent="0.2">
      <c r="A356">
        <v>2023</v>
      </c>
      <c r="B356">
        <v>1</v>
      </c>
      <c r="C356">
        <v>16</v>
      </c>
      <c r="D356">
        <v>1257</v>
      </c>
      <c r="E356">
        <v>670</v>
      </c>
      <c r="F356" t="s">
        <v>415</v>
      </c>
      <c r="G356" t="s">
        <v>416</v>
      </c>
      <c r="H356">
        <v>42</v>
      </c>
      <c r="I356">
        <v>39.9</v>
      </c>
      <c r="J356">
        <v>44.1</v>
      </c>
    </row>
    <row r="357" spans="1:10" x14ac:dyDescent="0.2">
      <c r="A357">
        <v>2023</v>
      </c>
      <c r="B357">
        <v>1</v>
      </c>
      <c r="C357">
        <v>16</v>
      </c>
      <c r="D357">
        <v>1261</v>
      </c>
      <c r="E357">
        <v>672</v>
      </c>
      <c r="F357" t="s">
        <v>417</v>
      </c>
      <c r="G357" t="s">
        <v>418</v>
      </c>
      <c r="H357">
        <v>98</v>
      </c>
      <c r="I357">
        <v>93.1</v>
      </c>
      <c r="J357">
        <v>102.9</v>
      </c>
    </row>
    <row r="358" spans="1:10" x14ac:dyDescent="0.2">
      <c r="A358">
        <v>2023</v>
      </c>
      <c r="B358">
        <v>1</v>
      </c>
      <c r="C358">
        <v>16</v>
      </c>
      <c r="D358">
        <v>1262</v>
      </c>
      <c r="E358">
        <v>673</v>
      </c>
      <c r="F358" t="s">
        <v>185</v>
      </c>
      <c r="G358" t="s">
        <v>186</v>
      </c>
    </row>
    <row r="359" spans="1:10" x14ac:dyDescent="0.2">
      <c r="A359">
        <v>2023</v>
      </c>
      <c r="B359">
        <v>1</v>
      </c>
      <c r="C359">
        <v>16</v>
      </c>
      <c r="D359">
        <v>1264</v>
      </c>
      <c r="E359">
        <v>675</v>
      </c>
      <c r="F359" t="s">
        <v>187</v>
      </c>
      <c r="G359" t="s">
        <v>188</v>
      </c>
      <c r="H359">
        <v>90</v>
      </c>
      <c r="I359">
        <v>85.5</v>
      </c>
      <c r="J359">
        <v>94.5</v>
      </c>
    </row>
    <row r="360" spans="1:10" x14ac:dyDescent="0.2">
      <c r="A360">
        <v>2023</v>
      </c>
      <c r="B360">
        <v>1</v>
      </c>
      <c r="C360">
        <v>16</v>
      </c>
      <c r="D360">
        <v>1271</v>
      </c>
      <c r="E360">
        <v>679</v>
      </c>
      <c r="F360" t="s">
        <v>390</v>
      </c>
      <c r="G360" t="s">
        <v>391</v>
      </c>
      <c r="H360">
        <v>480</v>
      </c>
      <c r="I360">
        <v>456</v>
      </c>
      <c r="J360">
        <v>504</v>
      </c>
    </row>
    <row r="361" spans="1:10" x14ac:dyDescent="0.2">
      <c r="A361">
        <v>2023</v>
      </c>
      <c r="B361">
        <v>1</v>
      </c>
      <c r="C361">
        <v>16</v>
      </c>
      <c r="D361">
        <v>1273</v>
      </c>
      <c r="E361">
        <v>681</v>
      </c>
      <c r="F361" t="s">
        <v>189</v>
      </c>
      <c r="G361" t="s">
        <v>190</v>
      </c>
      <c r="H361">
        <v>216</v>
      </c>
      <c r="I361">
        <v>205.2</v>
      </c>
      <c r="J361">
        <v>226.8</v>
      </c>
    </row>
    <row r="362" spans="1:10" x14ac:dyDescent="0.2">
      <c r="A362">
        <v>2023</v>
      </c>
      <c r="B362">
        <v>1</v>
      </c>
      <c r="C362">
        <v>16</v>
      </c>
      <c r="D362">
        <v>450</v>
      </c>
      <c r="E362">
        <v>432</v>
      </c>
      <c r="F362" t="s">
        <v>296</v>
      </c>
      <c r="G362" t="s">
        <v>280</v>
      </c>
      <c r="H362">
        <v>270</v>
      </c>
      <c r="I362">
        <v>251.1</v>
      </c>
      <c r="J362">
        <v>288.89999999999998</v>
      </c>
    </row>
    <row r="363" spans="1:10" x14ac:dyDescent="0.2">
      <c r="A363">
        <v>2023</v>
      </c>
      <c r="B363">
        <v>1</v>
      </c>
      <c r="C363">
        <v>16</v>
      </c>
      <c r="D363">
        <v>451</v>
      </c>
      <c r="E363">
        <v>432</v>
      </c>
      <c r="F363" t="s">
        <v>298</v>
      </c>
      <c r="G363" t="s">
        <v>277</v>
      </c>
      <c r="H363">
        <v>175</v>
      </c>
      <c r="I363">
        <v>162.75</v>
      </c>
      <c r="J363">
        <v>187.25</v>
      </c>
    </row>
    <row r="364" spans="1:10" x14ac:dyDescent="0.2">
      <c r="A364">
        <v>2023</v>
      </c>
      <c r="B364">
        <v>1</v>
      </c>
      <c r="C364">
        <v>16</v>
      </c>
      <c r="D364">
        <v>670</v>
      </c>
      <c r="E364">
        <v>419</v>
      </c>
      <c r="F364" t="s">
        <v>407</v>
      </c>
      <c r="G364" t="s">
        <v>408</v>
      </c>
      <c r="H364">
        <v>298</v>
      </c>
      <c r="I364">
        <v>280.41800000000001</v>
      </c>
      <c r="J364">
        <v>319.15800000000002</v>
      </c>
    </row>
    <row r="365" spans="1:10" x14ac:dyDescent="0.2">
      <c r="A365">
        <v>2023</v>
      </c>
      <c r="B365">
        <v>1</v>
      </c>
      <c r="C365">
        <v>16</v>
      </c>
      <c r="D365">
        <v>122</v>
      </c>
      <c r="E365">
        <v>47</v>
      </c>
      <c r="F365" t="s">
        <v>215</v>
      </c>
      <c r="G365" t="s">
        <v>216</v>
      </c>
      <c r="H365">
        <v>280</v>
      </c>
      <c r="I365">
        <v>267.39999999999998</v>
      </c>
      <c r="J365">
        <v>292.60000000000002</v>
      </c>
    </row>
    <row r="366" spans="1:10" x14ac:dyDescent="0.2">
      <c r="A366">
        <v>2023</v>
      </c>
      <c r="B366">
        <v>1</v>
      </c>
      <c r="C366">
        <v>16</v>
      </c>
      <c r="D366">
        <v>667</v>
      </c>
      <c r="E366">
        <v>421</v>
      </c>
      <c r="F366" t="s">
        <v>289</v>
      </c>
      <c r="G366" t="s">
        <v>290</v>
      </c>
      <c r="H366">
        <v>1554</v>
      </c>
      <c r="I366">
        <v>1462.3140000000001</v>
      </c>
      <c r="J366">
        <v>1664.3340000000001</v>
      </c>
    </row>
    <row r="367" spans="1:10" x14ac:dyDescent="0.2">
      <c r="A367">
        <v>2023</v>
      </c>
      <c r="B367">
        <v>1</v>
      </c>
      <c r="C367">
        <v>16</v>
      </c>
      <c r="D367">
        <v>673</v>
      </c>
      <c r="E367">
        <v>421</v>
      </c>
      <c r="F367" t="s">
        <v>293</v>
      </c>
      <c r="G367" t="s">
        <v>294</v>
      </c>
      <c r="H367">
        <v>61.6</v>
      </c>
      <c r="I367">
        <v>57.965600000000002</v>
      </c>
      <c r="J367">
        <v>65.973600000000005</v>
      </c>
    </row>
    <row r="368" spans="1:10" x14ac:dyDescent="0.2">
      <c r="A368">
        <v>2023</v>
      </c>
      <c r="B368">
        <v>1</v>
      </c>
      <c r="C368">
        <v>16</v>
      </c>
      <c r="D368">
        <v>160</v>
      </c>
      <c r="E368">
        <v>236</v>
      </c>
      <c r="F368" t="s">
        <v>371</v>
      </c>
      <c r="G368" t="s">
        <v>372</v>
      </c>
      <c r="H368">
        <v>200</v>
      </c>
      <c r="I368">
        <v>186</v>
      </c>
      <c r="J368">
        <v>214</v>
      </c>
    </row>
    <row r="369" spans="1:10" x14ac:dyDescent="0.2">
      <c r="A369">
        <v>2023</v>
      </c>
      <c r="B369">
        <v>1</v>
      </c>
      <c r="C369">
        <v>16</v>
      </c>
      <c r="D369">
        <v>674</v>
      </c>
      <c r="E369">
        <v>425</v>
      </c>
      <c r="F369" t="s">
        <v>238</v>
      </c>
      <c r="G369" t="s">
        <v>239</v>
      </c>
      <c r="H369">
        <v>256</v>
      </c>
      <c r="I369">
        <v>240.89599999999999</v>
      </c>
      <c r="J369">
        <v>274.17599999999999</v>
      </c>
    </row>
    <row r="370" spans="1:10" x14ac:dyDescent="0.2">
      <c r="A370">
        <v>2023</v>
      </c>
      <c r="B370">
        <v>1</v>
      </c>
      <c r="C370">
        <v>16</v>
      </c>
      <c r="D370">
        <v>49</v>
      </c>
      <c r="E370">
        <v>18</v>
      </c>
      <c r="F370" t="s">
        <v>244</v>
      </c>
      <c r="G370" t="s">
        <v>245</v>
      </c>
      <c r="H370">
        <v>100</v>
      </c>
      <c r="I370">
        <v>95.5</v>
      </c>
      <c r="J370">
        <v>104.5</v>
      </c>
    </row>
    <row r="371" spans="1:10" x14ac:dyDescent="0.2">
      <c r="A371">
        <v>2023</v>
      </c>
      <c r="B371">
        <v>1</v>
      </c>
      <c r="C371">
        <v>16</v>
      </c>
      <c r="D371">
        <v>50</v>
      </c>
      <c r="E371">
        <v>18</v>
      </c>
      <c r="F371" t="s">
        <v>248</v>
      </c>
      <c r="G371" t="s">
        <v>249</v>
      </c>
      <c r="H371">
        <v>54</v>
      </c>
      <c r="I371">
        <v>51.57</v>
      </c>
      <c r="J371">
        <v>56.43</v>
      </c>
    </row>
    <row r="372" spans="1:10" x14ac:dyDescent="0.2">
      <c r="A372">
        <v>2023</v>
      </c>
      <c r="B372">
        <v>1</v>
      </c>
      <c r="C372">
        <v>16</v>
      </c>
      <c r="D372">
        <v>1</v>
      </c>
      <c r="E372">
        <v>1</v>
      </c>
      <c r="F372" t="s">
        <v>375</v>
      </c>
      <c r="G372" t="s">
        <v>376</v>
      </c>
      <c r="H372">
        <v>111</v>
      </c>
      <c r="I372">
        <v>103.23</v>
      </c>
      <c r="J372">
        <v>118.77</v>
      </c>
    </row>
    <row r="373" spans="1:10" x14ac:dyDescent="0.2">
      <c r="A373">
        <v>2023</v>
      </c>
      <c r="B373">
        <v>1</v>
      </c>
      <c r="C373">
        <v>16</v>
      </c>
      <c r="D373">
        <v>2</v>
      </c>
      <c r="E373">
        <v>1</v>
      </c>
      <c r="F373" t="s">
        <v>379</v>
      </c>
      <c r="G373" t="s">
        <v>380</v>
      </c>
      <c r="H373">
        <v>113</v>
      </c>
      <c r="I373">
        <v>105.09</v>
      </c>
      <c r="J373">
        <v>120.91</v>
      </c>
    </row>
    <row r="374" spans="1:10" x14ac:dyDescent="0.2">
      <c r="A374">
        <v>2023</v>
      </c>
      <c r="B374">
        <v>1</v>
      </c>
      <c r="C374">
        <v>16</v>
      </c>
      <c r="D374">
        <v>81</v>
      </c>
      <c r="E374">
        <v>29</v>
      </c>
      <c r="F374" t="s">
        <v>199</v>
      </c>
      <c r="G374" t="s">
        <v>200</v>
      </c>
      <c r="H374">
        <v>388</v>
      </c>
      <c r="I374">
        <v>360.84</v>
      </c>
      <c r="J374">
        <v>415.16</v>
      </c>
    </row>
    <row r="375" spans="1:10" x14ac:dyDescent="0.2">
      <c r="A375">
        <v>2023</v>
      </c>
      <c r="B375">
        <v>1</v>
      </c>
      <c r="C375">
        <v>16</v>
      </c>
      <c r="D375">
        <v>83</v>
      </c>
      <c r="E375">
        <v>29</v>
      </c>
      <c r="F375" t="s">
        <v>205</v>
      </c>
      <c r="G375" t="s">
        <v>206</v>
      </c>
      <c r="H375">
        <v>22</v>
      </c>
      <c r="I375">
        <v>20.46</v>
      </c>
      <c r="J375">
        <v>23.54</v>
      </c>
    </row>
    <row r="376" spans="1:10" x14ac:dyDescent="0.2">
      <c r="A376">
        <v>2023</v>
      </c>
      <c r="B376">
        <v>1</v>
      </c>
      <c r="C376">
        <v>16</v>
      </c>
      <c r="D376">
        <v>669</v>
      </c>
      <c r="E376">
        <v>423</v>
      </c>
      <c r="F376" t="s">
        <v>241</v>
      </c>
      <c r="G376" t="s">
        <v>242</v>
      </c>
      <c r="H376">
        <v>954</v>
      </c>
      <c r="I376">
        <v>897.71400000000006</v>
      </c>
      <c r="J376">
        <v>1021.734</v>
      </c>
    </row>
    <row r="377" spans="1:10" x14ac:dyDescent="0.2">
      <c r="A377">
        <v>2023</v>
      </c>
      <c r="B377">
        <v>1</v>
      </c>
      <c r="C377">
        <v>16</v>
      </c>
      <c r="D377">
        <v>1064</v>
      </c>
      <c r="E377">
        <v>571</v>
      </c>
      <c r="F377" t="s">
        <v>396</v>
      </c>
      <c r="G377" t="s">
        <v>397</v>
      </c>
    </row>
    <row r="378" spans="1:10" x14ac:dyDescent="0.2">
      <c r="A378">
        <v>2023</v>
      </c>
      <c r="B378">
        <v>1</v>
      </c>
      <c r="C378">
        <v>16</v>
      </c>
      <c r="D378">
        <v>1065</v>
      </c>
      <c r="E378">
        <v>571</v>
      </c>
      <c r="F378" t="s">
        <v>400</v>
      </c>
      <c r="G378" t="s">
        <v>401</v>
      </c>
      <c r="H378">
        <v>69.5</v>
      </c>
      <c r="I378">
        <v>66.8</v>
      </c>
      <c r="J378">
        <v>73</v>
      </c>
    </row>
    <row r="379" spans="1:10" x14ac:dyDescent="0.2">
      <c r="A379">
        <v>2023</v>
      </c>
      <c r="B379">
        <v>1</v>
      </c>
      <c r="C379">
        <v>16</v>
      </c>
      <c r="D379">
        <v>1068</v>
      </c>
      <c r="E379">
        <v>571</v>
      </c>
    </row>
    <row r="380" spans="1:10" x14ac:dyDescent="0.2">
      <c r="A380">
        <v>2023</v>
      </c>
      <c r="B380">
        <v>1</v>
      </c>
      <c r="C380">
        <v>16</v>
      </c>
      <c r="D380">
        <v>134</v>
      </c>
      <c r="E380">
        <v>56</v>
      </c>
      <c r="F380" t="s">
        <v>411</v>
      </c>
      <c r="G380" t="s">
        <v>412</v>
      </c>
      <c r="H380">
        <v>10</v>
      </c>
      <c r="I380">
        <v>9.3000000000000007</v>
      </c>
      <c r="J380">
        <v>10.7</v>
      </c>
    </row>
    <row r="381" spans="1:10" x14ac:dyDescent="0.2">
      <c r="A381">
        <v>2023</v>
      </c>
      <c r="B381">
        <v>1</v>
      </c>
      <c r="C381">
        <v>16</v>
      </c>
      <c r="D381">
        <v>131</v>
      </c>
      <c r="E381">
        <v>53</v>
      </c>
      <c r="F381" t="s">
        <v>382</v>
      </c>
      <c r="G381" t="s">
        <v>383</v>
      </c>
      <c r="H381">
        <v>10</v>
      </c>
      <c r="I381">
        <v>9.3000000000000007</v>
      </c>
      <c r="J381">
        <v>10.7</v>
      </c>
    </row>
    <row r="382" spans="1:10" x14ac:dyDescent="0.2">
      <c r="A382">
        <v>2023</v>
      </c>
      <c r="B382">
        <v>1</v>
      </c>
      <c r="C382">
        <v>17</v>
      </c>
      <c r="D382">
        <v>450</v>
      </c>
      <c r="E382">
        <v>432</v>
      </c>
      <c r="F382" t="s">
        <v>296</v>
      </c>
      <c r="G382" t="s">
        <v>280</v>
      </c>
      <c r="H382">
        <v>270</v>
      </c>
      <c r="I382">
        <v>251.1</v>
      </c>
      <c r="J382">
        <v>288.89999999999998</v>
      </c>
    </row>
    <row r="383" spans="1:10" x14ac:dyDescent="0.2">
      <c r="A383">
        <v>2023</v>
      </c>
      <c r="B383">
        <v>1</v>
      </c>
      <c r="C383">
        <v>17</v>
      </c>
      <c r="D383">
        <v>451</v>
      </c>
      <c r="E383">
        <v>432</v>
      </c>
      <c r="F383" t="s">
        <v>298</v>
      </c>
      <c r="G383" t="s">
        <v>277</v>
      </c>
      <c r="H383">
        <v>175</v>
      </c>
      <c r="I383">
        <v>162.75</v>
      </c>
      <c r="J383">
        <v>187.25</v>
      </c>
    </row>
    <row r="384" spans="1:10" x14ac:dyDescent="0.2">
      <c r="A384">
        <v>2023</v>
      </c>
      <c r="B384">
        <v>1</v>
      </c>
      <c r="C384">
        <v>17</v>
      </c>
      <c r="D384">
        <v>670</v>
      </c>
      <c r="E384">
        <v>419</v>
      </c>
      <c r="F384" t="s">
        <v>407</v>
      </c>
      <c r="G384" t="s">
        <v>408</v>
      </c>
      <c r="H384">
        <v>298</v>
      </c>
      <c r="I384">
        <v>280.41800000000001</v>
      </c>
      <c r="J384">
        <v>319.15800000000002</v>
      </c>
    </row>
    <row r="385" spans="1:10" x14ac:dyDescent="0.2">
      <c r="A385">
        <v>2023</v>
      </c>
      <c r="B385">
        <v>1</v>
      </c>
      <c r="C385">
        <v>17</v>
      </c>
      <c r="D385">
        <v>122</v>
      </c>
      <c r="E385">
        <v>47</v>
      </c>
      <c r="F385" t="s">
        <v>215</v>
      </c>
      <c r="G385" t="s">
        <v>216</v>
      </c>
      <c r="H385">
        <v>280</v>
      </c>
      <c r="I385">
        <v>267.39999999999998</v>
      </c>
      <c r="J385">
        <v>292.60000000000002</v>
      </c>
    </row>
    <row r="386" spans="1:10" x14ac:dyDescent="0.2">
      <c r="A386">
        <v>2023</v>
      </c>
      <c r="B386">
        <v>1</v>
      </c>
      <c r="C386">
        <v>17</v>
      </c>
      <c r="D386">
        <v>667</v>
      </c>
      <c r="E386">
        <v>421</v>
      </c>
      <c r="F386" t="s">
        <v>289</v>
      </c>
      <c r="G386" t="s">
        <v>290</v>
      </c>
      <c r="H386">
        <v>1554</v>
      </c>
      <c r="I386">
        <v>1462.3140000000001</v>
      </c>
      <c r="J386">
        <v>1664.3340000000001</v>
      </c>
    </row>
    <row r="387" spans="1:10" x14ac:dyDescent="0.2">
      <c r="A387">
        <v>2023</v>
      </c>
      <c r="B387">
        <v>1</v>
      </c>
      <c r="C387">
        <v>17</v>
      </c>
      <c r="D387">
        <v>673</v>
      </c>
      <c r="E387">
        <v>421</v>
      </c>
      <c r="F387" t="s">
        <v>293</v>
      </c>
      <c r="G387" t="s">
        <v>294</v>
      </c>
      <c r="H387">
        <v>61.6</v>
      </c>
      <c r="I387">
        <v>57.965600000000002</v>
      </c>
      <c r="J387">
        <v>65.973600000000005</v>
      </c>
    </row>
    <row r="388" spans="1:10" x14ac:dyDescent="0.2">
      <c r="A388">
        <v>2023</v>
      </c>
      <c r="B388">
        <v>1</v>
      </c>
      <c r="C388">
        <v>17</v>
      </c>
      <c r="D388">
        <v>160</v>
      </c>
      <c r="E388">
        <v>236</v>
      </c>
      <c r="F388" t="s">
        <v>371</v>
      </c>
      <c r="G388" t="s">
        <v>372</v>
      </c>
      <c r="H388">
        <v>200</v>
      </c>
      <c r="I388">
        <v>186</v>
      </c>
      <c r="J388">
        <v>214</v>
      </c>
    </row>
    <row r="389" spans="1:10" x14ac:dyDescent="0.2">
      <c r="A389">
        <v>2023</v>
      </c>
      <c r="B389">
        <v>1</v>
      </c>
      <c r="C389">
        <v>17</v>
      </c>
      <c r="D389">
        <v>674</v>
      </c>
      <c r="E389">
        <v>425</v>
      </c>
      <c r="F389" t="s">
        <v>238</v>
      </c>
      <c r="G389" t="s">
        <v>239</v>
      </c>
      <c r="H389">
        <v>256</v>
      </c>
      <c r="I389">
        <v>240.89599999999999</v>
      </c>
      <c r="J389">
        <v>274.17599999999999</v>
      </c>
    </row>
    <row r="390" spans="1:10" x14ac:dyDescent="0.2">
      <c r="A390">
        <v>2023</v>
      </c>
      <c r="B390">
        <v>1</v>
      </c>
      <c r="C390">
        <v>17</v>
      </c>
      <c r="D390">
        <v>49</v>
      </c>
      <c r="E390">
        <v>18</v>
      </c>
      <c r="F390" t="s">
        <v>244</v>
      </c>
      <c r="G390" t="s">
        <v>245</v>
      </c>
      <c r="H390">
        <v>100</v>
      </c>
      <c r="I390">
        <v>95.5</v>
      </c>
      <c r="J390">
        <v>104.5</v>
      </c>
    </row>
    <row r="391" spans="1:10" x14ac:dyDescent="0.2">
      <c r="A391">
        <v>2023</v>
      </c>
      <c r="B391">
        <v>1</v>
      </c>
      <c r="C391">
        <v>17</v>
      </c>
      <c r="D391">
        <v>50</v>
      </c>
      <c r="E391">
        <v>18</v>
      </c>
      <c r="F391" t="s">
        <v>248</v>
      </c>
      <c r="G391" t="s">
        <v>249</v>
      </c>
      <c r="H391">
        <v>54</v>
      </c>
      <c r="I391">
        <v>51.57</v>
      </c>
      <c r="J391">
        <v>56.43</v>
      </c>
    </row>
    <row r="392" spans="1:10" x14ac:dyDescent="0.2">
      <c r="A392">
        <v>2023</v>
      </c>
      <c r="B392">
        <v>1</v>
      </c>
      <c r="C392">
        <v>17</v>
      </c>
      <c r="D392">
        <v>2</v>
      </c>
      <c r="E392">
        <v>1</v>
      </c>
      <c r="F392" t="s">
        <v>379</v>
      </c>
      <c r="G392" t="s">
        <v>380</v>
      </c>
      <c r="H392">
        <v>113</v>
      </c>
      <c r="I392">
        <v>105.09</v>
      </c>
      <c r="J392">
        <v>120.91</v>
      </c>
    </row>
    <row r="393" spans="1:10" x14ac:dyDescent="0.2">
      <c r="A393">
        <v>2023</v>
      </c>
      <c r="B393">
        <v>1</v>
      </c>
      <c r="C393">
        <v>17</v>
      </c>
      <c r="D393">
        <v>81</v>
      </c>
      <c r="E393">
        <v>29</v>
      </c>
      <c r="F393" t="s">
        <v>199</v>
      </c>
      <c r="G393" t="s">
        <v>200</v>
      </c>
      <c r="H393">
        <v>388</v>
      </c>
      <c r="I393">
        <v>360.84</v>
      </c>
      <c r="J393">
        <v>415.16</v>
      </c>
    </row>
    <row r="394" spans="1:10" x14ac:dyDescent="0.2">
      <c r="A394">
        <v>2023</v>
      </c>
      <c r="B394">
        <v>1</v>
      </c>
      <c r="C394">
        <v>17</v>
      </c>
      <c r="D394">
        <v>83</v>
      </c>
      <c r="E394">
        <v>29</v>
      </c>
      <c r="F394" t="s">
        <v>205</v>
      </c>
      <c r="G394" t="s">
        <v>206</v>
      </c>
      <c r="H394">
        <v>22</v>
      </c>
      <c r="I394">
        <v>20.46</v>
      </c>
      <c r="J394">
        <v>23.54</v>
      </c>
    </row>
    <row r="395" spans="1:10" x14ac:dyDescent="0.2">
      <c r="A395">
        <v>2023</v>
      </c>
      <c r="B395">
        <v>1</v>
      </c>
      <c r="C395">
        <v>17</v>
      </c>
      <c r="D395">
        <v>669</v>
      </c>
      <c r="E395">
        <v>423</v>
      </c>
      <c r="F395" t="s">
        <v>241</v>
      </c>
      <c r="G395" t="s">
        <v>242</v>
      </c>
      <c r="H395">
        <v>954</v>
      </c>
      <c r="I395">
        <v>897.71400000000006</v>
      </c>
      <c r="J395">
        <v>1021.734</v>
      </c>
    </row>
    <row r="396" spans="1:10" x14ac:dyDescent="0.2">
      <c r="A396">
        <v>2023</v>
      </c>
      <c r="B396">
        <v>1</v>
      </c>
      <c r="C396">
        <v>17</v>
      </c>
      <c r="D396">
        <v>556</v>
      </c>
      <c r="E396">
        <v>384</v>
      </c>
      <c r="F396" t="s">
        <v>317</v>
      </c>
      <c r="G396" t="s">
        <v>318</v>
      </c>
      <c r="H396">
        <v>1066</v>
      </c>
      <c r="I396">
        <v>1003.106</v>
      </c>
      <c r="J396">
        <v>1141.6859999999999</v>
      </c>
    </row>
    <row r="397" spans="1:10" x14ac:dyDescent="0.2">
      <c r="A397">
        <v>2023</v>
      </c>
      <c r="B397">
        <v>1</v>
      </c>
      <c r="C397">
        <v>17</v>
      </c>
      <c r="D397">
        <v>557</v>
      </c>
      <c r="E397">
        <v>384</v>
      </c>
      <c r="F397" t="s">
        <v>321</v>
      </c>
      <c r="G397" t="s">
        <v>322</v>
      </c>
      <c r="H397">
        <v>182</v>
      </c>
      <c r="I397">
        <v>171.262</v>
      </c>
      <c r="J397">
        <v>194.922</v>
      </c>
    </row>
    <row r="398" spans="1:10" x14ac:dyDescent="0.2">
      <c r="A398">
        <v>2023</v>
      </c>
      <c r="B398">
        <v>1</v>
      </c>
      <c r="C398">
        <v>17</v>
      </c>
      <c r="D398">
        <v>1064</v>
      </c>
      <c r="E398">
        <v>571</v>
      </c>
      <c r="F398" t="s">
        <v>396</v>
      </c>
      <c r="G398" t="s">
        <v>397</v>
      </c>
    </row>
    <row r="399" spans="1:10" x14ac:dyDescent="0.2">
      <c r="A399">
        <v>2023</v>
      </c>
      <c r="B399">
        <v>1</v>
      </c>
      <c r="C399">
        <v>17</v>
      </c>
      <c r="D399">
        <v>1065</v>
      </c>
      <c r="E399">
        <v>571</v>
      </c>
      <c r="F399" t="s">
        <v>400</v>
      </c>
      <c r="G399" t="s">
        <v>401</v>
      </c>
      <c r="H399">
        <v>69.5</v>
      </c>
      <c r="I399">
        <v>66.8</v>
      </c>
      <c r="J399">
        <v>73</v>
      </c>
    </row>
    <row r="400" spans="1:10" x14ac:dyDescent="0.2">
      <c r="A400">
        <v>2023</v>
      </c>
      <c r="B400">
        <v>1</v>
      </c>
      <c r="C400">
        <v>17</v>
      </c>
      <c r="D400">
        <v>1068</v>
      </c>
      <c r="E400">
        <v>571</v>
      </c>
    </row>
    <row r="401" spans="1:10" x14ac:dyDescent="0.2">
      <c r="A401">
        <v>2023</v>
      </c>
      <c r="B401">
        <v>1</v>
      </c>
      <c r="C401">
        <v>17</v>
      </c>
      <c r="D401">
        <v>134</v>
      </c>
      <c r="E401">
        <v>56</v>
      </c>
      <c r="F401" t="s">
        <v>411</v>
      </c>
      <c r="G401" t="s">
        <v>412</v>
      </c>
      <c r="H401">
        <v>10</v>
      </c>
      <c r="I401">
        <v>9.3000000000000007</v>
      </c>
      <c r="J401">
        <v>10.7</v>
      </c>
    </row>
    <row r="402" spans="1:10" x14ac:dyDescent="0.2">
      <c r="A402">
        <v>2023</v>
      </c>
      <c r="B402">
        <v>1</v>
      </c>
      <c r="C402">
        <v>17</v>
      </c>
      <c r="D402">
        <v>131</v>
      </c>
      <c r="E402">
        <v>53</v>
      </c>
      <c r="F402" t="s">
        <v>382</v>
      </c>
      <c r="G402" t="s">
        <v>383</v>
      </c>
      <c r="H402">
        <v>10</v>
      </c>
      <c r="I402">
        <v>9.3000000000000007</v>
      </c>
      <c r="J402">
        <v>10.7</v>
      </c>
    </row>
    <row r="403" spans="1:10" x14ac:dyDescent="0.2">
      <c r="A403">
        <v>2023</v>
      </c>
      <c r="B403">
        <v>1</v>
      </c>
      <c r="C403">
        <v>18</v>
      </c>
      <c r="D403">
        <v>450</v>
      </c>
      <c r="E403">
        <v>432</v>
      </c>
      <c r="F403" t="s">
        <v>296</v>
      </c>
      <c r="G403" t="s">
        <v>280</v>
      </c>
      <c r="H403">
        <v>270</v>
      </c>
      <c r="I403">
        <v>251.1</v>
      </c>
      <c r="J403">
        <v>288.89999999999998</v>
      </c>
    </row>
    <row r="404" spans="1:10" x14ac:dyDescent="0.2">
      <c r="A404">
        <v>2023</v>
      </c>
      <c r="B404">
        <v>1</v>
      </c>
      <c r="C404">
        <v>18</v>
      </c>
      <c r="D404">
        <v>451</v>
      </c>
      <c r="E404">
        <v>432</v>
      </c>
      <c r="F404" t="s">
        <v>298</v>
      </c>
      <c r="G404" t="s">
        <v>277</v>
      </c>
      <c r="H404">
        <v>175</v>
      </c>
      <c r="I404">
        <v>162.75</v>
      </c>
      <c r="J404">
        <v>187.25</v>
      </c>
    </row>
    <row r="405" spans="1:10" x14ac:dyDescent="0.2">
      <c r="A405">
        <v>2023</v>
      </c>
      <c r="B405">
        <v>1</v>
      </c>
      <c r="C405">
        <v>18</v>
      </c>
      <c r="D405">
        <v>649</v>
      </c>
      <c r="E405">
        <v>414</v>
      </c>
      <c r="F405" t="s">
        <v>419</v>
      </c>
      <c r="G405" t="s">
        <v>420</v>
      </c>
      <c r="H405">
        <v>143</v>
      </c>
      <c r="I405">
        <v>132.99</v>
      </c>
      <c r="J405">
        <v>153.01</v>
      </c>
    </row>
    <row r="406" spans="1:10" x14ac:dyDescent="0.2">
      <c r="A406">
        <v>2023</v>
      </c>
      <c r="B406">
        <v>1</v>
      </c>
      <c r="C406">
        <v>18</v>
      </c>
      <c r="D406">
        <v>650</v>
      </c>
      <c r="E406">
        <v>414</v>
      </c>
      <c r="F406" t="s">
        <v>424</v>
      </c>
      <c r="G406" t="s">
        <v>425</v>
      </c>
      <c r="H406">
        <v>131</v>
      </c>
      <c r="I406">
        <v>121.83</v>
      </c>
      <c r="J406">
        <v>140.16999999999999</v>
      </c>
    </row>
    <row r="407" spans="1:10" x14ac:dyDescent="0.2">
      <c r="A407">
        <v>2023</v>
      </c>
      <c r="B407">
        <v>1</v>
      </c>
      <c r="C407">
        <v>18</v>
      </c>
      <c r="D407">
        <v>670</v>
      </c>
      <c r="E407">
        <v>419</v>
      </c>
      <c r="F407" t="s">
        <v>407</v>
      </c>
      <c r="G407" t="s">
        <v>408</v>
      </c>
      <c r="H407">
        <v>298</v>
      </c>
      <c r="I407">
        <v>280.41800000000001</v>
      </c>
      <c r="J407">
        <v>319.15800000000002</v>
      </c>
    </row>
    <row r="408" spans="1:10" x14ac:dyDescent="0.2">
      <c r="A408">
        <v>2023</v>
      </c>
      <c r="B408">
        <v>1</v>
      </c>
      <c r="C408">
        <v>18</v>
      </c>
      <c r="D408">
        <v>122</v>
      </c>
      <c r="E408">
        <v>47</v>
      </c>
      <c r="F408" t="s">
        <v>215</v>
      </c>
      <c r="G408" t="s">
        <v>216</v>
      </c>
      <c r="H408">
        <v>280</v>
      </c>
      <c r="I408">
        <v>267.39999999999998</v>
      </c>
      <c r="J408">
        <v>292.60000000000002</v>
      </c>
    </row>
    <row r="409" spans="1:10" x14ac:dyDescent="0.2">
      <c r="A409">
        <v>2023</v>
      </c>
      <c r="B409">
        <v>1</v>
      </c>
      <c r="C409">
        <v>18</v>
      </c>
      <c r="D409">
        <v>660</v>
      </c>
      <c r="E409">
        <v>417</v>
      </c>
      <c r="F409" t="s">
        <v>426</v>
      </c>
      <c r="G409" t="s">
        <v>427</v>
      </c>
      <c r="H409">
        <v>1265</v>
      </c>
      <c r="I409">
        <v>1190.365</v>
      </c>
      <c r="J409">
        <v>1354.8150000000001</v>
      </c>
    </row>
    <row r="410" spans="1:10" x14ac:dyDescent="0.2">
      <c r="A410">
        <v>2023</v>
      </c>
      <c r="B410">
        <v>1</v>
      </c>
      <c r="C410">
        <v>18</v>
      </c>
      <c r="D410">
        <v>661</v>
      </c>
      <c r="E410">
        <v>417</v>
      </c>
      <c r="F410" t="s">
        <v>430</v>
      </c>
      <c r="G410" t="s">
        <v>431</v>
      </c>
      <c r="H410">
        <v>276</v>
      </c>
      <c r="I410">
        <v>259.7</v>
      </c>
      <c r="J410">
        <v>295.60000000000002</v>
      </c>
    </row>
    <row r="411" spans="1:10" x14ac:dyDescent="0.2">
      <c r="A411">
        <v>2023</v>
      </c>
      <c r="B411">
        <v>1</v>
      </c>
      <c r="C411">
        <v>18</v>
      </c>
      <c r="D411">
        <v>667</v>
      </c>
      <c r="E411">
        <v>421</v>
      </c>
      <c r="F411" t="s">
        <v>289</v>
      </c>
      <c r="G411" t="s">
        <v>290</v>
      </c>
      <c r="H411">
        <v>1554</v>
      </c>
      <c r="I411">
        <v>1462.3140000000001</v>
      </c>
      <c r="J411">
        <v>1664.3340000000001</v>
      </c>
    </row>
    <row r="412" spans="1:10" x14ac:dyDescent="0.2">
      <c r="A412">
        <v>2023</v>
      </c>
      <c r="B412">
        <v>1</v>
      </c>
      <c r="C412">
        <v>18</v>
      </c>
      <c r="D412">
        <v>673</v>
      </c>
      <c r="E412">
        <v>421</v>
      </c>
      <c r="F412" t="s">
        <v>293</v>
      </c>
      <c r="G412" t="s">
        <v>294</v>
      </c>
      <c r="H412">
        <v>61.6</v>
      </c>
      <c r="I412">
        <v>57.965600000000002</v>
      </c>
      <c r="J412">
        <v>65.973600000000005</v>
      </c>
    </row>
    <row r="413" spans="1:10" x14ac:dyDescent="0.2">
      <c r="A413">
        <v>2023</v>
      </c>
      <c r="B413">
        <v>1</v>
      </c>
      <c r="C413">
        <v>18</v>
      </c>
      <c r="D413">
        <v>160</v>
      </c>
      <c r="E413">
        <v>236</v>
      </c>
      <c r="F413" t="s">
        <v>371</v>
      </c>
      <c r="G413" t="s">
        <v>372</v>
      </c>
      <c r="H413">
        <v>200</v>
      </c>
      <c r="I413">
        <v>186</v>
      </c>
      <c r="J413">
        <v>214</v>
      </c>
    </row>
    <row r="414" spans="1:10" x14ac:dyDescent="0.2">
      <c r="A414">
        <v>2023</v>
      </c>
      <c r="B414">
        <v>1</v>
      </c>
      <c r="C414">
        <v>18</v>
      </c>
      <c r="D414">
        <v>674</v>
      </c>
      <c r="E414">
        <v>425</v>
      </c>
      <c r="F414" t="s">
        <v>238</v>
      </c>
      <c r="G414" t="s">
        <v>239</v>
      </c>
      <c r="H414">
        <v>256</v>
      </c>
      <c r="I414">
        <v>240.89599999999999</v>
      </c>
      <c r="J414">
        <v>274.17599999999999</v>
      </c>
    </row>
    <row r="415" spans="1:10" x14ac:dyDescent="0.2">
      <c r="A415">
        <v>2023</v>
      </c>
      <c r="B415">
        <v>1</v>
      </c>
      <c r="C415">
        <v>18</v>
      </c>
      <c r="D415">
        <v>49</v>
      </c>
      <c r="E415">
        <v>18</v>
      </c>
      <c r="F415" t="s">
        <v>244</v>
      </c>
      <c r="G415" t="s">
        <v>245</v>
      </c>
      <c r="H415">
        <v>100</v>
      </c>
      <c r="I415">
        <v>95.5</v>
      </c>
      <c r="J415">
        <v>104.5</v>
      </c>
    </row>
    <row r="416" spans="1:10" x14ac:dyDescent="0.2">
      <c r="A416">
        <v>2023</v>
      </c>
      <c r="B416">
        <v>1</v>
      </c>
      <c r="C416">
        <v>18</v>
      </c>
      <c r="D416">
        <v>50</v>
      </c>
      <c r="E416">
        <v>18</v>
      </c>
      <c r="F416" t="s">
        <v>248</v>
      </c>
      <c r="G416" t="s">
        <v>249</v>
      </c>
      <c r="H416">
        <v>54</v>
      </c>
      <c r="I416">
        <v>51.57</v>
      </c>
      <c r="J416">
        <v>56.43</v>
      </c>
    </row>
    <row r="417" spans="1:10" x14ac:dyDescent="0.2">
      <c r="A417">
        <v>2023</v>
      </c>
      <c r="B417">
        <v>1</v>
      </c>
      <c r="C417">
        <v>18</v>
      </c>
      <c r="D417">
        <v>1</v>
      </c>
      <c r="E417">
        <v>1</v>
      </c>
      <c r="F417" t="s">
        <v>375</v>
      </c>
      <c r="G417" t="s">
        <v>376</v>
      </c>
      <c r="H417">
        <v>111</v>
      </c>
      <c r="I417">
        <v>103.23</v>
      </c>
      <c r="J417">
        <v>118.77</v>
      </c>
    </row>
    <row r="418" spans="1:10" x14ac:dyDescent="0.2">
      <c r="A418">
        <v>2023</v>
      </c>
      <c r="B418">
        <v>1</v>
      </c>
      <c r="C418">
        <v>18</v>
      </c>
      <c r="D418">
        <v>2</v>
      </c>
      <c r="E418">
        <v>1</v>
      </c>
      <c r="F418" t="s">
        <v>379</v>
      </c>
      <c r="G418" t="s">
        <v>380</v>
      </c>
      <c r="H418">
        <v>113</v>
      </c>
      <c r="I418">
        <v>105.09</v>
      </c>
      <c r="J418">
        <v>120.91</v>
      </c>
    </row>
    <row r="419" spans="1:10" x14ac:dyDescent="0.2">
      <c r="A419">
        <v>2023</v>
      </c>
      <c r="B419">
        <v>1</v>
      </c>
      <c r="C419">
        <v>18</v>
      </c>
      <c r="D419">
        <v>81</v>
      </c>
      <c r="E419">
        <v>29</v>
      </c>
      <c r="F419" t="s">
        <v>199</v>
      </c>
      <c r="G419" t="s">
        <v>200</v>
      </c>
      <c r="H419">
        <v>388</v>
      </c>
      <c r="I419">
        <v>360.84</v>
      </c>
      <c r="J419">
        <v>415.16</v>
      </c>
    </row>
    <row r="420" spans="1:10" x14ac:dyDescent="0.2">
      <c r="A420">
        <v>2023</v>
      </c>
      <c r="B420">
        <v>1</v>
      </c>
      <c r="C420">
        <v>18</v>
      </c>
      <c r="D420">
        <v>83</v>
      </c>
      <c r="E420">
        <v>29</v>
      </c>
      <c r="F420" t="s">
        <v>205</v>
      </c>
      <c r="G420" t="s">
        <v>206</v>
      </c>
      <c r="H420">
        <v>22</v>
      </c>
      <c r="I420">
        <v>20.46</v>
      </c>
      <c r="J420">
        <v>23.54</v>
      </c>
    </row>
    <row r="421" spans="1:10" x14ac:dyDescent="0.2">
      <c r="A421">
        <v>2023</v>
      </c>
      <c r="B421">
        <v>1</v>
      </c>
      <c r="C421">
        <v>18</v>
      </c>
      <c r="D421">
        <v>669</v>
      </c>
      <c r="E421">
        <v>423</v>
      </c>
      <c r="F421" t="s">
        <v>241</v>
      </c>
      <c r="G421" t="s">
        <v>242</v>
      </c>
      <c r="H421">
        <v>954</v>
      </c>
      <c r="I421">
        <v>897.71400000000006</v>
      </c>
      <c r="J421">
        <v>1021.734</v>
      </c>
    </row>
    <row r="422" spans="1:10" x14ac:dyDescent="0.2">
      <c r="A422">
        <v>2023</v>
      </c>
      <c r="B422">
        <v>1</v>
      </c>
      <c r="C422">
        <v>18</v>
      </c>
      <c r="D422">
        <v>556</v>
      </c>
      <c r="E422">
        <v>384</v>
      </c>
      <c r="F422" t="s">
        <v>317</v>
      </c>
      <c r="G422" t="s">
        <v>318</v>
      </c>
      <c r="H422">
        <v>1066</v>
      </c>
      <c r="I422">
        <v>1003.106</v>
      </c>
      <c r="J422">
        <v>1141.6859999999999</v>
      </c>
    </row>
    <row r="423" spans="1:10" x14ac:dyDescent="0.2">
      <c r="A423">
        <v>2023</v>
      </c>
      <c r="B423">
        <v>1</v>
      </c>
      <c r="C423">
        <v>18</v>
      </c>
      <c r="D423">
        <v>557</v>
      </c>
      <c r="E423">
        <v>384</v>
      </c>
      <c r="F423" t="s">
        <v>321</v>
      </c>
      <c r="G423" t="s">
        <v>322</v>
      </c>
      <c r="H423">
        <v>182</v>
      </c>
      <c r="I423">
        <v>171.262</v>
      </c>
      <c r="J423">
        <v>194.922</v>
      </c>
    </row>
    <row r="424" spans="1:10" x14ac:dyDescent="0.2">
      <c r="A424">
        <v>2023</v>
      </c>
      <c r="B424">
        <v>1</v>
      </c>
      <c r="C424">
        <v>18</v>
      </c>
      <c r="D424">
        <v>1064</v>
      </c>
      <c r="E424">
        <v>571</v>
      </c>
      <c r="F424" t="s">
        <v>396</v>
      </c>
      <c r="G424" t="s">
        <v>397</v>
      </c>
    </row>
    <row r="425" spans="1:10" x14ac:dyDescent="0.2">
      <c r="A425">
        <v>2023</v>
      </c>
      <c r="B425">
        <v>1</v>
      </c>
      <c r="C425">
        <v>18</v>
      </c>
      <c r="D425">
        <v>1065</v>
      </c>
      <c r="E425">
        <v>571</v>
      </c>
      <c r="F425" t="s">
        <v>400</v>
      </c>
      <c r="G425" t="s">
        <v>401</v>
      </c>
      <c r="H425">
        <v>69.5</v>
      </c>
      <c r="I425">
        <v>66.8</v>
      </c>
      <c r="J425">
        <v>73</v>
      </c>
    </row>
    <row r="426" spans="1:10" x14ac:dyDescent="0.2">
      <c r="A426">
        <v>2023</v>
      </c>
      <c r="B426">
        <v>1</v>
      </c>
      <c r="C426">
        <v>18</v>
      </c>
      <c r="D426">
        <v>1068</v>
      </c>
      <c r="E426">
        <v>571</v>
      </c>
    </row>
    <row r="427" spans="1:10" x14ac:dyDescent="0.2">
      <c r="A427">
        <v>2023</v>
      </c>
      <c r="B427">
        <v>1</v>
      </c>
      <c r="C427">
        <v>18</v>
      </c>
      <c r="D427">
        <v>134</v>
      </c>
      <c r="E427">
        <v>56</v>
      </c>
      <c r="F427" t="s">
        <v>411</v>
      </c>
      <c r="G427" t="s">
        <v>412</v>
      </c>
      <c r="H427">
        <v>10</v>
      </c>
      <c r="I427">
        <v>9.3000000000000007</v>
      </c>
      <c r="J427">
        <v>10.7</v>
      </c>
    </row>
    <row r="428" spans="1:10" x14ac:dyDescent="0.2">
      <c r="A428">
        <v>2023</v>
      </c>
      <c r="B428">
        <v>1</v>
      </c>
      <c r="C428">
        <v>18</v>
      </c>
      <c r="D428">
        <v>135</v>
      </c>
      <c r="E428">
        <v>57</v>
      </c>
      <c r="F428" t="s">
        <v>433</v>
      </c>
      <c r="G428" t="s">
        <v>434</v>
      </c>
      <c r="H428">
        <v>10.625</v>
      </c>
      <c r="I428">
        <v>9.8812499999999996</v>
      </c>
      <c r="J428">
        <v>11.36875</v>
      </c>
    </row>
    <row r="429" spans="1:10" x14ac:dyDescent="0.2">
      <c r="A429">
        <v>2023</v>
      </c>
      <c r="B429">
        <v>1</v>
      </c>
      <c r="C429">
        <v>18</v>
      </c>
      <c r="D429">
        <v>131</v>
      </c>
      <c r="E429">
        <v>53</v>
      </c>
      <c r="F429" t="s">
        <v>382</v>
      </c>
      <c r="G429" t="s">
        <v>383</v>
      </c>
      <c r="H429">
        <v>10</v>
      </c>
      <c r="I429">
        <v>9.3000000000000007</v>
      </c>
      <c r="J429">
        <v>10.7</v>
      </c>
    </row>
    <row r="430" spans="1:10" x14ac:dyDescent="0.2">
      <c r="A430">
        <v>2023</v>
      </c>
      <c r="B430">
        <v>1</v>
      </c>
      <c r="C430">
        <v>19</v>
      </c>
      <c r="D430">
        <v>450</v>
      </c>
      <c r="E430">
        <v>432</v>
      </c>
      <c r="F430" t="s">
        <v>296</v>
      </c>
      <c r="G430" t="s">
        <v>280</v>
      </c>
      <c r="H430">
        <v>270</v>
      </c>
      <c r="I430">
        <v>251.1</v>
      </c>
      <c r="J430">
        <v>288.89999999999998</v>
      </c>
    </row>
    <row r="431" spans="1:10" x14ac:dyDescent="0.2">
      <c r="A431">
        <v>2023</v>
      </c>
      <c r="B431">
        <v>1</v>
      </c>
      <c r="C431">
        <v>19</v>
      </c>
      <c r="D431">
        <v>451</v>
      </c>
      <c r="E431">
        <v>432</v>
      </c>
      <c r="F431" t="s">
        <v>298</v>
      </c>
      <c r="G431" t="s">
        <v>277</v>
      </c>
      <c r="H431">
        <v>175</v>
      </c>
      <c r="I431">
        <v>162.75</v>
      </c>
      <c r="J431">
        <v>187.25</v>
      </c>
    </row>
    <row r="432" spans="1:10" x14ac:dyDescent="0.2">
      <c r="A432">
        <v>2023</v>
      </c>
      <c r="B432">
        <v>1</v>
      </c>
      <c r="C432">
        <v>19</v>
      </c>
      <c r="D432">
        <v>607</v>
      </c>
      <c r="E432">
        <v>395</v>
      </c>
      <c r="F432" t="s">
        <v>435</v>
      </c>
      <c r="G432" t="s">
        <v>436</v>
      </c>
      <c r="H432">
        <v>100</v>
      </c>
      <c r="I432">
        <v>93</v>
      </c>
      <c r="J432">
        <v>107</v>
      </c>
    </row>
    <row r="433" spans="1:10" x14ac:dyDescent="0.2">
      <c r="A433">
        <v>2023</v>
      </c>
      <c r="B433">
        <v>1</v>
      </c>
      <c r="C433">
        <v>19</v>
      </c>
      <c r="D433">
        <v>608</v>
      </c>
      <c r="E433">
        <v>395</v>
      </c>
      <c r="F433" t="s">
        <v>438</v>
      </c>
      <c r="G433" t="s">
        <v>439</v>
      </c>
      <c r="H433">
        <v>100</v>
      </c>
      <c r="I433">
        <v>93</v>
      </c>
      <c r="J433">
        <v>107</v>
      </c>
    </row>
    <row r="434" spans="1:10" x14ac:dyDescent="0.2">
      <c r="A434">
        <v>2023</v>
      </c>
      <c r="B434">
        <v>1</v>
      </c>
      <c r="C434">
        <v>19</v>
      </c>
      <c r="D434">
        <v>609</v>
      </c>
      <c r="E434">
        <v>395</v>
      </c>
      <c r="F434" t="s">
        <v>440</v>
      </c>
      <c r="G434" t="s">
        <v>441</v>
      </c>
      <c r="H434">
        <v>35</v>
      </c>
      <c r="I434">
        <v>32.6</v>
      </c>
      <c r="J434">
        <v>37.5</v>
      </c>
    </row>
    <row r="435" spans="1:10" x14ac:dyDescent="0.2">
      <c r="A435">
        <v>2023</v>
      </c>
      <c r="B435">
        <v>1</v>
      </c>
      <c r="C435">
        <v>19</v>
      </c>
      <c r="D435">
        <v>649</v>
      </c>
      <c r="E435">
        <v>414</v>
      </c>
      <c r="F435" t="s">
        <v>419</v>
      </c>
      <c r="G435" t="s">
        <v>420</v>
      </c>
      <c r="H435">
        <v>143</v>
      </c>
      <c r="I435">
        <v>132.99</v>
      </c>
      <c r="J435">
        <v>153.01</v>
      </c>
    </row>
    <row r="436" spans="1:10" x14ac:dyDescent="0.2">
      <c r="A436">
        <v>2023</v>
      </c>
      <c r="B436">
        <v>1</v>
      </c>
      <c r="C436">
        <v>19</v>
      </c>
      <c r="D436">
        <v>650</v>
      </c>
      <c r="E436">
        <v>414</v>
      </c>
      <c r="F436" t="s">
        <v>424</v>
      </c>
      <c r="G436" t="s">
        <v>425</v>
      </c>
      <c r="H436">
        <v>131</v>
      </c>
      <c r="I436">
        <v>121.83</v>
      </c>
      <c r="J436">
        <v>140.16999999999999</v>
      </c>
    </row>
    <row r="437" spans="1:10" x14ac:dyDescent="0.2">
      <c r="A437">
        <v>2023</v>
      </c>
      <c r="B437">
        <v>1</v>
      </c>
      <c r="C437">
        <v>19</v>
      </c>
      <c r="D437">
        <v>122</v>
      </c>
      <c r="E437">
        <v>47</v>
      </c>
      <c r="F437" t="s">
        <v>215</v>
      </c>
      <c r="G437" t="s">
        <v>216</v>
      </c>
      <c r="H437">
        <v>280</v>
      </c>
      <c r="I437">
        <v>267.39999999999998</v>
      </c>
      <c r="J437">
        <v>292.60000000000002</v>
      </c>
    </row>
    <row r="438" spans="1:10" x14ac:dyDescent="0.2">
      <c r="A438">
        <v>2023</v>
      </c>
      <c r="B438">
        <v>1</v>
      </c>
      <c r="C438">
        <v>19</v>
      </c>
      <c r="D438">
        <v>660</v>
      </c>
      <c r="E438">
        <v>417</v>
      </c>
      <c r="F438" t="s">
        <v>426</v>
      </c>
      <c r="G438" t="s">
        <v>427</v>
      </c>
      <c r="H438">
        <v>1265</v>
      </c>
      <c r="I438">
        <v>1190.365</v>
      </c>
      <c r="J438">
        <v>1354.8150000000001</v>
      </c>
    </row>
    <row r="439" spans="1:10" x14ac:dyDescent="0.2">
      <c r="A439">
        <v>2023</v>
      </c>
      <c r="B439">
        <v>1</v>
      </c>
      <c r="C439">
        <v>19</v>
      </c>
      <c r="D439">
        <v>661</v>
      </c>
      <c r="E439">
        <v>417</v>
      </c>
      <c r="F439" t="s">
        <v>430</v>
      </c>
      <c r="G439" t="s">
        <v>431</v>
      </c>
      <c r="H439">
        <v>276</v>
      </c>
      <c r="I439">
        <v>259.7</v>
      </c>
      <c r="J439">
        <v>295.60000000000002</v>
      </c>
    </row>
    <row r="440" spans="1:10" x14ac:dyDescent="0.2">
      <c r="A440">
        <v>2023</v>
      </c>
      <c r="B440">
        <v>1</v>
      </c>
      <c r="C440">
        <v>19</v>
      </c>
      <c r="D440">
        <v>673</v>
      </c>
      <c r="E440">
        <v>421</v>
      </c>
      <c r="F440" t="s">
        <v>293</v>
      </c>
      <c r="G440" t="s">
        <v>294</v>
      </c>
      <c r="H440">
        <v>61.6</v>
      </c>
      <c r="I440">
        <v>57.965600000000002</v>
      </c>
      <c r="J440">
        <v>65.973600000000005</v>
      </c>
    </row>
    <row r="441" spans="1:10" x14ac:dyDescent="0.2">
      <c r="A441">
        <v>2023</v>
      </c>
      <c r="B441">
        <v>1</v>
      </c>
      <c r="C441">
        <v>19</v>
      </c>
      <c r="D441">
        <v>160</v>
      </c>
      <c r="E441">
        <v>236</v>
      </c>
      <c r="F441" t="s">
        <v>371</v>
      </c>
      <c r="G441" t="s">
        <v>372</v>
      </c>
      <c r="H441">
        <v>200</v>
      </c>
      <c r="I441">
        <v>186</v>
      </c>
      <c r="J441">
        <v>214</v>
      </c>
    </row>
    <row r="442" spans="1:10" x14ac:dyDescent="0.2">
      <c r="A442">
        <v>2023</v>
      </c>
      <c r="B442">
        <v>1</v>
      </c>
      <c r="C442">
        <v>19</v>
      </c>
      <c r="D442">
        <v>674</v>
      </c>
      <c r="E442">
        <v>425</v>
      </c>
      <c r="F442" t="s">
        <v>238</v>
      </c>
      <c r="G442" t="s">
        <v>239</v>
      </c>
      <c r="H442">
        <v>256</v>
      </c>
      <c r="I442">
        <v>240.89599999999999</v>
      </c>
      <c r="J442">
        <v>274.17599999999999</v>
      </c>
    </row>
    <row r="443" spans="1:10" x14ac:dyDescent="0.2">
      <c r="A443">
        <v>2023</v>
      </c>
      <c r="B443">
        <v>1</v>
      </c>
      <c r="C443">
        <v>19</v>
      </c>
      <c r="D443">
        <v>49</v>
      </c>
      <c r="E443">
        <v>18</v>
      </c>
      <c r="F443" t="s">
        <v>244</v>
      </c>
      <c r="G443" t="s">
        <v>245</v>
      </c>
      <c r="H443">
        <v>100</v>
      </c>
      <c r="I443">
        <v>95.5</v>
      </c>
      <c r="J443">
        <v>104.5</v>
      </c>
    </row>
    <row r="444" spans="1:10" x14ac:dyDescent="0.2">
      <c r="A444">
        <v>2023</v>
      </c>
      <c r="B444">
        <v>1</v>
      </c>
      <c r="C444">
        <v>19</v>
      </c>
      <c r="D444">
        <v>50</v>
      </c>
      <c r="E444">
        <v>18</v>
      </c>
      <c r="F444" t="s">
        <v>248</v>
      </c>
      <c r="G444" t="s">
        <v>249</v>
      </c>
      <c r="H444">
        <v>54</v>
      </c>
      <c r="I444">
        <v>51.57</v>
      </c>
      <c r="J444">
        <v>56.43</v>
      </c>
    </row>
    <row r="445" spans="1:10" x14ac:dyDescent="0.2">
      <c r="A445">
        <v>2023</v>
      </c>
      <c r="B445">
        <v>1</v>
      </c>
      <c r="C445">
        <v>19</v>
      </c>
      <c r="D445">
        <v>81</v>
      </c>
      <c r="E445">
        <v>29</v>
      </c>
      <c r="F445" t="s">
        <v>199</v>
      </c>
      <c r="G445" t="s">
        <v>200</v>
      </c>
      <c r="H445">
        <v>388</v>
      </c>
      <c r="I445">
        <v>360.84</v>
      </c>
      <c r="J445">
        <v>415.16</v>
      </c>
    </row>
    <row r="446" spans="1:10" x14ac:dyDescent="0.2">
      <c r="A446">
        <v>2023</v>
      </c>
      <c r="B446">
        <v>1</v>
      </c>
      <c r="C446">
        <v>19</v>
      </c>
      <c r="D446">
        <v>83</v>
      </c>
      <c r="E446">
        <v>29</v>
      </c>
      <c r="F446" t="s">
        <v>205</v>
      </c>
      <c r="G446" t="s">
        <v>206</v>
      </c>
      <c r="H446">
        <v>22</v>
      </c>
      <c r="I446">
        <v>20.46</v>
      </c>
      <c r="J446">
        <v>23.54</v>
      </c>
    </row>
    <row r="447" spans="1:10" x14ac:dyDescent="0.2">
      <c r="A447">
        <v>2023</v>
      </c>
      <c r="B447">
        <v>1</v>
      </c>
      <c r="C447">
        <v>19</v>
      </c>
      <c r="D447">
        <v>669</v>
      </c>
      <c r="E447">
        <v>423</v>
      </c>
      <c r="F447" t="s">
        <v>241</v>
      </c>
      <c r="G447" t="s">
        <v>242</v>
      </c>
      <c r="H447">
        <v>954</v>
      </c>
      <c r="I447">
        <v>897.71400000000006</v>
      </c>
      <c r="J447">
        <v>1021.734</v>
      </c>
    </row>
    <row r="448" spans="1:10" x14ac:dyDescent="0.2">
      <c r="A448">
        <v>2023</v>
      </c>
      <c r="B448">
        <v>1</v>
      </c>
      <c r="C448">
        <v>19</v>
      </c>
      <c r="D448">
        <v>556</v>
      </c>
      <c r="E448">
        <v>384</v>
      </c>
      <c r="F448" t="s">
        <v>317</v>
      </c>
      <c r="G448" t="s">
        <v>318</v>
      </c>
      <c r="H448">
        <v>1066</v>
      </c>
      <c r="I448">
        <v>1003.106</v>
      </c>
      <c r="J448">
        <v>1141.6859999999999</v>
      </c>
    </row>
    <row r="449" spans="1:10" x14ac:dyDescent="0.2">
      <c r="A449">
        <v>2023</v>
      </c>
      <c r="B449">
        <v>1</v>
      </c>
      <c r="C449">
        <v>19</v>
      </c>
      <c r="D449">
        <v>557</v>
      </c>
      <c r="E449">
        <v>384</v>
      </c>
      <c r="F449" t="s">
        <v>321</v>
      </c>
      <c r="G449" t="s">
        <v>322</v>
      </c>
      <c r="H449">
        <v>182</v>
      </c>
      <c r="I449">
        <v>171.262</v>
      </c>
      <c r="J449">
        <v>194.922</v>
      </c>
    </row>
    <row r="450" spans="1:10" x14ac:dyDescent="0.2">
      <c r="A450">
        <v>2023</v>
      </c>
      <c r="B450">
        <v>1</v>
      </c>
      <c r="C450">
        <v>19</v>
      </c>
      <c r="D450">
        <v>659</v>
      </c>
      <c r="E450">
        <v>416</v>
      </c>
      <c r="F450" t="s">
        <v>442</v>
      </c>
      <c r="G450" t="s">
        <v>443</v>
      </c>
      <c r="H450">
        <v>301</v>
      </c>
      <c r="I450">
        <v>283.24099999999999</v>
      </c>
      <c r="J450">
        <v>322.37099999999998</v>
      </c>
    </row>
    <row r="451" spans="1:10" x14ac:dyDescent="0.2">
      <c r="A451">
        <v>2023</v>
      </c>
      <c r="B451">
        <v>1</v>
      </c>
      <c r="C451">
        <v>19</v>
      </c>
      <c r="D451">
        <v>1064</v>
      </c>
      <c r="E451">
        <v>571</v>
      </c>
      <c r="F451" t="s">
        <v>396</v>
      </c>
      <c r="G451" t="s">
        <v>397</v>
      </c>
    </row>
    <row r="452" spans="1:10" x14ac:dyDescent="0.2">
      <c r="A452">
        <v>2023</v>
      </c>
      <c r="B452">
        <v>1</v>
      </c>
      <c r="C452">
        <v>19</v>
      </c>
      <c r="D452">
        <v>1068</v>
      </c>
      <c r="E452">
        <v>571</v>
      </c>
    </row>
    <row r="453" spans="1:10" x14ac:dyDescent="0.2">
      <c r="A453">
        <v>2023</v>
      </c>
      <c r="B453">
        <v>1</v>
      </c>
      <c r="C453">
        <v>19</v>
      </c>
      <c r="D453">
        <v>135</v>
      </c>
      <c r="E453">
        <v>57</v>
      </c>
      <c r="F453" t="s">
        <v>433</v>
      </c>
      <c r="G453" t="s">
        <v>434</v>
      </c>
      <c r="H453">
        <v>10.625</v>
      </c>
      <c r="I453">
        <v>9.8812499999999996</v>
      </c>
      <c r="J453">
        <v>11.36875</v>
      </c>
    </row>
    <row r="454" spans="1:10" x14ac:dyDescent="0.2">
      <c r="A454">
        <v>2023</v>
      </c>
      <c r="B454">
        <v>1</v>
      </c>
      <c r="C454">
        <v>19</v>
      </c>
      <c r="D454">
        <v>452</v>
      </c>
      <c r="E454">
        <v>433</v>
      </c>
      <c r="F454" t="s">
        <v>276</v>
      </c>
      <c r="G454" t="s">
        <v>277</v>
      </c>
      <c r="H454">
        <v>270</v>
      </c>
      <c r="I454">
        <v>251.1</v>
      </c>
      <c r="J454">
        <v>288.89999999999998</v>
      </c>
    </row>
    <row r="455" spans="1:10" x14ac:dyDescent="0.2">
      <c r="A455">
        <v>2023</v>
      </c>
      <c r="B455">
        <v>1</v>
      </c>
      <c r="C455">
        <v>19</v>
      </c>
      <c r="D455">
        <v>453</v>
      </c>
      <c r="E455">
        <v>433</v>
      </c>
      <c r="F455" t="s">
        <v>279</v>
      </c>
      <c r="G455" t="s">
        <v>280</v>
      </c>
      <c r="H455">
        <v>175</v>
      </c>
      <c r="I455">
        <v>162.75</v>
      </c>
      <c r="J455">
        <v>187.25</v>
      </c>
    </row>
    <row r="456" spans="1:10" x14ac:dyDescent="0.2">
      <c r="A456">
        <v>2023</v>
      </c>
      <c r="B456">
        <v>1</v>
      </c>
      <c r="C456">
        <v>22</v>
      </c>
      <c r="D456">
        <v>450</v>
      </c>
      <c r="E456">
        <v>432</v>
      </c>
      <c r="F456" t="s">
        <v>296</v>
      </c>
      <c r="G456" t="s">
        <v>280</v>
      </c>
      <c r="H456">
        <v>270</v>
      </c>
      <c r="I456">
        <v>251.1</v>
      </c>
      <c r="J456">
        <v>288.89999999999998</v>
      </c>
    </row>
    <row r="457" spans="1:10" x14ac:dyDescent="0.2">
      <c r="A457">
        <v>2023</v>
      </c>
      <c r="B457">
        <v>1</v>
      </c>
      <c r="C457">
        <v>22</v>
      </c>
      <c r="D457">
        <v>451</v>
      </c>
      <c r="E457">
        <v>432</v>
      </c>
      <c r="F457" t="s">
        <v>298</v>
      </c>
      <c r="G457" t="s">
        <v>277</v>
      </c>
      <c r="H457">
        <v>175</v>
      </c>
      <c r="I457">
        <v>162.75</v>
      </c>
      <c r="J457">
        <v>187.25</v>
      </c>
    </row>
    <row r="458" spans="1:10" x14ac:dyDescent="0.2">
      <c r="A458">
        <v>2023</v>
      </c>
      <c r="B458">
        <v>1</v>
      </c>
      <c r="C458">
        <v>22</v>
      </c>
      <c r="D458">
        <v>607</v>
      </c>
      <c r="E458">
        <v>395</v>
      </c>
      <c r="F458" t="s">
        <v>435</v>
      </c>
      <c r="G458" t="s">
        <v>436</v>
      </c>
      <c r="H458">
        <v>100</v>
      </c>
      <c r="I458">
        <v>93</v>
      </c>
      <c r="J458">
        <v>107</v>
      </c>
    </row>
    <row r="459" spans="1:10" x14ac:dyDescent="0.2">
      <c r="A459">
        <v>2023</v>
      </c>
      <c r="B459">
        <v>1</v>
      </c>
      <c r="C459">
        <v>22</v>
      </c>
      <c r="D459">
        <v>608</v>
      </c>
      <c r="E459">
        <v>395</v>
      </c>
      <c r="F459" t="s">
        <v>438</v>
      </c>
      <c r="G459" t="s">
        <v>439</v>
      </c>
      <c r="H459">
        <v>100</v>
      </c>
      <c r="I459">
        <v>93</v>
      </c>
      <c r="J459">
        <v>107</v>
      </c>
    </row>
    <row r="460" spans="1:10" x14ac:dyDescent="0.2">
      <c r="A460">
        <v>2023</v>
      </c>
      <c r="B460">
        <v>1</v>
      </c>
      <c r="C460">
        <v>22</v>
      </c>
      <c r="D460">
        <v>609</v>
      </c>
      <c r="E460">
        <v>395</v>
      </c>
      <c r="F460" t="s">
        <v>440</v>
      </c>
      <c r="G460" t="s">
        <v>441</v>
      </c>
      <c r="H460">
        <v>35</v>
      </c>
      <c r="I460">
        <v>32.6</v>
      </c>
      <c r="J460">
        <v>37.5</v>
      </c>
    </row>
    <row r="461" spans="1:10" x14ac:dyDescent="0.2">
      <c r="A461">
        <v>2023</v>
      </c>
      <c r="B461">
        <v>1</v>
      </c>
      <c r="C461">
        <v>22</v>
      </c>
      <c r="D461">
        <v>122</v>
      </c>
      <c r="E461">
        <v>47</v>
      </c>
      <c r="F461" t="s">
        <v>215</v>
      </c>
      <c r="G461" t="s">
        <v>216</v>
      </c>
      <c r="H461">
        <v>280</v>
      </c>
      <c r="I461">
        <v>267.39999999999998</v>
      </c>
      <c r="J461">
        <v>292.60000000000002</v>
      </c>
    </row>
    <row r="462" spans="1:10" x14ac:dyDescent="0.2">
      <c r="A462">
        <v>2023</v>
      </c>
      <c r="B462">
        <v>1</v>
      </c>
      <c r="C462">
        <v>22</v>
      </c>
      <c r="D462">
        <v>660</v>
      </c>
      <c r="E462">
        <v>417</v>
      </c>
      <c r="F462" t="s">
        <v>426</v>
      </c>
      <c r="G462" t="s">
        <v>427</v>
      </c>
      <c r="H462">
        <v>1265</v>
      </c>
      <c r="I462">
        <v>1190.365</v>
      </c>
      <c r="J462">
        <v>1354.8150000000001</v>
      </c>
    </row>
    <row r="463" spans="1:10" x14ac:dyDescent="0.2">
      <c r="A463">
        <v>2023</v>
      </c>
      <c r="B463">
        <v>1</v>
      </c>
      <c r="C463">
        <v>22</v>
      </c>
      <c r="D463">
        <v>661</v>
      </c>
      <c r="E463">
        <v>417</v>
      </c>
      <c r="F463" t="s">
        <v>430</v>
      </c>
      <c r="G463" t="s">
        <v>431</v>
      </c>
      <c r="H463">
        <v>276</v>
      </c>
      <c r="I463">
        <v>259.7</v>
      </c>
      <c r="J463">
        <v>295.60000000000002</v>
      </c>
    </row>
    <row r="464" spans="1:10" x14ac:dyDescent="0.2">
      <c r="A464">
        <v>2023</v>
      </c>
      <c r="B464">
        <v>1</v>
      </c>
      <c r="C464">
        <v>22</v>
      </c>
      <c r="D464">
        <v>673</v>
      </c>
      <c r="E464">
        <v>421</v>
      </c>
      <c r="F464" t="s">
        <v>293</v>
      </c>
      <c r="G464" t="s">
        <v>294</v>
      </c>
      <c r="H464">
        <v>61.6</v>
      </c>
      <c r="I464">
        <v>57.965600000000002</v>
      </c>
      <c r="J464">
        <v>65.973600000000005</v>
      </c>
    </row>
    <row r="465" spans="1:10" x14ac:dyDescent="0.2">
      <c r="A465">
        <v>2023</v>
      </c>
      <c r="B465">
        <v>1</v>
      </c>
      <c r="C465">
        <v>22</v>
      </c>
      <c r="D465">
        <v>160</v>
      </c>
      <c r="E465">
        <v>236</v>
      </c>
      <c r="F465" t="s">
        <v>371</v>
      </c>
      <c r="G465" t="s">
        <v>372</v>
      </c>
      <c r="H465">
        <v>200</v>
      </c>
      <c r="I465">
        <v>186</v>
      </c>
      <c r="J465">
        <v>214</v>
      </c>
    </row>
    <row r="466" spans="1:10" x14ac:dyDescent="0.2">
      <c r="A466">
        <v>2023</v>
      </c>
      <c r="B466">
        <v>1</v>
      </c>
      <c r="C466">
        <v>22</v>
      </c>
      <c r="D466">
        <v>674</v>
      </c>
      <c r="E466">
        <v>425</v>
      </c>
      <c r="F466" t="s">
        <v>238</v>
      </c>
      <c r="G466" t="s">
        <v>239</v>
      </c>
      <c r="H466">
        <v>256</v>
      </c>
      <c r="I466">
        <v>240.89599999999999</v>
      </c>
      <c r="J466">
        <v>274.17599999999999</v>
      </c>
    </row>
    <row r="467" spans="1:10" x14ac:dyDescent="0.2">
      <c r="A467">
        <v>2023</v>
      </c>
      <c r="B467">
        <v>1</v>
      </c>
      <c r="C467">
        <v>22</v>
      </c>
      <c r="D467">
        <v>49</v>
      </c>
      <c r="E467">
        <v>18</v>
      </c>
      <c r="F467" t="s">
        <v>244</v>
      </c>
      <c r="G467" t="s">
        <v>245</v>
      </c>
      <c r="H467">
        <v>100</v>
      </c>
      <c r="I467">
        <v>95.5</v>
      </c>
      <c r="J467">
        <v>104.5</v>
      </c>
    </row>
    <row r="468" spans="1:10" x14ac:dyDescent="0.2">
      <c r="A468">
        <v>2023</v>
      </c>
      <c r="B468">
        <v>1</v>
      </c>
      <c r="C468">
        <v>22</v>
      </c>
      <c r="D468">
        <v>50</v>
      </c>
      <c r="E468">
        <v>18</v>
      </c>
      <c r="F468" t="s">
        <v>248</v>
      </c>
      <c r="G468" t="s">
        <v>249</v>
      </c>
      <c r="H468">
        <v>54</v>
      </c>
      <c r="I468">
        <v>51.57</v>
      </c>
      <c r="J468">
        <v>56.43</v>
      </c>
    </row>
    <row r="469" spans="1:10" x14ac:dyDescent="0.2">
      <c r="A469">
        <v>2023</v>
      </c>
      <c r="B469">
        <v>1</v>
      </c>
      <c r="C469">
        <v>22</v>
      </c>
      <c r="D469">
        <v>623</v>
      </c>
      <c r="E469">
        <v>406</v>
      </c>
      <c r="F469" t="s">
        <v>446</v>
      </c>
      <c r="G469" t="s">
        <v>447</v>
      </c>
      <c r="H469">
        <v>599</v>
      </c>
      <c r="I469">
        <v>551.02009999999996</v>
      </c>
      <c r="J469">
        <v>646.97990000000004</v>
      </c>
    </row>
    <row r="470" spans="1:10" x14ac:dyDescent="0.2">
      <c r="A470">
        <v>2023</v>
      </c>
      <c r="B470">
        <v>1</v>
      </c>
      <c r="C470">
        <v>22</v>
      </c>
      <c r="D470">
        <v>624</v>
      </c>
      <c r="E470">
        <v>406</v>
      </c>
      <c r="F470" t="s">
        <v>450</v>
      </c>
      <c r="G470" t="s">
        <v>451</v>
      </c>
      <c r="H470">
        <v>374</v>
      </c>
      <c r="I470">
        <v>344.04259999999999</v>
      </c>
      <c r="J470">
        <v>403.95740000000001</v>
      </c>
    </row>
    <row r="471" spans="1:10" x14ac:dyDescent="0.2">
      <c r="A471">
        <v>2023</v>
      </c>
      <c r="B471">
        <v>1</v>
      </c>
      <c r="C471">
        <v>22</v>
      </c>
      <c r="D471">
        <v>625</v>
      </c>
      <c r="E471">
        <v>406</v>
      </c>
      <c r="F471" t="s">
        <v>453</v>
      </c>
      <c r="G471" t="s">
        <v>454</v>
      </c>
      <c r="H471">
        <v>140</v>
      </c>
      <c r="I471">
        <v>129.01</v>
      </c>
      <c r="J471">
        <v>150.99</v>
      </c>
    </row>
    <row r="472" spans="1:10" x14ac:dyDescent="0.2">
      <c r="A472">
        <v>2023</v>
      </c>
      <c r="B472">
        <v>1</v>
      </c>
      <c r="C472">
        <v>22</v>
      </c>
      <c r="D472">
        <v>626</v>
      </c>
      <c r="E472">
        <v>406</v>
      </c>
      <c r="F472" t="s">
        <v>455</v>
      </c>
      <c r="G472" t="s">
        <v>456</v>
      </c>
      <c r="H472">
        <v>276</v>
      </c>
      <c r="I472">
        <v>254.05799999999999</v>
      </c>
      <c r="J472">
        <v>297.94200000000001</v>
      </c>
    </row>
    <row r="473" spans="1:10" x14ac:dyDescent="0.2">
      <c r="A473">
        <v>2023</v>
      </c>
      <c r="B473">
        <v>1</v>
      </c>
      <c r="C473">
        <v>22</v>
      </c>
      <c r="D473">
        <v>81</v>
      </c>
      <c r="E473">
        <v>29</v>
      </c>
      <c r="F473" t="s">
        <v>199</v>
      </c>
      <c r="G473" t="s">
        <v>200</v>
      </c>
      <c r="H473">
        <v>388</v>
      </c>
      <c r="I473">
        <v>360.84</v>
      </c>
      <c r="J473">
        <v>415.16</v>
      </c>
    </row>
    <row r="474" spans="1:10" x14ac:dyDescent="0.2">
      <c r="A474">
        <v>2023</v>
      </c>
      <c r="B474">
        <v>1</v>
      </c>
      <c r="C474">
        <v>22</v>
      </c>
      <c r="D474">
        <v>83</v>
      </c>
      <c r="E474">
        <v>29</v>
      </c>
      <c r="F474" t="s">
        <v>205</v>
      </c>
      <c r="G474" t="s">
        <v>206</v>
      </c>
      <c r="H474">
        <v>22</v>
      </c>
      <c r="I474">
        <v>20.46</v>
      </c>
      <c r="J474">
        <v>23.54</v>
      </c>
    </row>
    <row r="475" spans="1:10" x14ac:dyDescent="0.2">
      <c r="A475">
        <v>2023</v>
      </c>
      <c r="B475">
        <v>1</v>
      </c>
      <c r="C475">
        <v>22</v>
      </c>
      <c r="D475">
        <v>627</v>
      </c>
      <c r="E475">
        <v>407</v>
      </c>
      <c r="F475" t="s">
        <v>457</v>
      </c>
      <c r="G475" t="s">
        <v>458</v>
      </c>
      <c r="H475">
        <v>418.5</v>
      </c>
      <c r="I475">
        <v>384.97815000000003</v>
      </c>
      <c r="J475">
        <v>452.02184999999997</v>
      </c>
    </row>
    <row r="476" spans="1:10" x14ac:dyDescent="0.2">
      <c r="A476">
        <v>2023</v>
      </c>
      <c r="B476">
        <v>1</v>
      </c>
      <c r="C476">
        <v>22</v>
      </c>
      <c r="D476">
        <v>628</v>
      </c>
      <c r="E476">
        <v>407</v>
      </c>
      <c r="F476" t="s">
        <v>461</v>
      </c>
      <c r="G476" t="s">
        <v>462</v>
      </c>
      <c r="H476">
        <v>330</v>
      </c>
      <c r="I476">
        <v>303.99599999999998</v>
      </c>
      <c r="J476">
        <v>356.00400000000002</v>
      </c>
    </row>
    <row r="477" spans="1:10" x14ac:dyDescent="0.2">
      <c r="A477">
        <v>2023</v>
      </c>
      <c r="B477">
        <v>1</v>
      </c>
      <c r="C477">
        <v>22</v>
      </c>
      <c r="D477">
        <v>629</v>
      </c>
      <c r="E477">
        <v>407</v>
      </c>
      <c r="F477" t="s">
        <v>463</v>
      </c>
      <c r="G477" t="s">
        <v>464</v>
      </c>
      <c r="H477">
        <v>221</v>
      </c>
      <c r="I477">
        <v>203.983</v>
      </c>
      <c r="J477">
        <v>238.017</v>
      </c>
    </row>
    <row r="478" spans="1:10" x14ac:dyDescent="0.2">
      <c r="A478">
        <v>2023</v>
      </c>
      <c r="B478">
        <v>1</v>
      </c>
      <c r="C478">
        <v>22</v>
      </c>
      <c r="D478">
        <v>630</v>
      </c>
      <c r="E478">
        <v>407</v>
      </c>
      <c r="F478" t="s">
        <v>465</v>
      </c>
      <c r="G478" t="s">
        <v>466</v>
      </c>
      <c r="H478">
        <v>214</v>
      </c>
      <c r="I478">
        <v>197.84299999999999</v>
      </c>
      <c r="J478">
        <v>230.15700000000001</v>
      </c>
    </row>
    <row r="479" spans="1:10" x14ac:dyDescent="0.2">
      <c r="A479">
        <v>2023</v>
      </c>
      <c r="B479">
        <v>1</v>
      </c>
      <c r="C479">
        <v>22</v>
      </c>
      <c r="D479">
        <v>669</v>
      </c>
      <c r="E479">
        <v>423</v>
      </c>
      <c r="F479" t="s">
        <v>241</v>
      </c>
      <c r="G479" t="s">
        <v>242</v>
      </c>
      <c r="H479">
        <v>954</v>
      </c>
      <c r="I479">
        <v>897.71400000000006</v>
      </c>
      <c r="J479">
        <v>1021.734</v>
      </c>
    </row>
    <row r="480" spans="1:10" x14ac:dyDescent="0.2">
      <c r="A480">
        <v>2023</v>
      </c>
      <c r="B480">
        <v>1</v>
      </c>
      <c r="C480">
        <v>22</v>
      </c>
      <c r="D480">
        <v>557</v>
      </c>
      <c r="E480">
        <v>384</v>
      </c>
      <c r="F480" t="s">
        <v>321</v>
      </c>
      <c r="G480" t="s">
        <v>322</v>
      </c>
      <c r="H480">
        <v>182</v>
      </c>
      <c r="I480">
        <v>171.262</v>
      </c>
      <c r="J480">
        <v>194.922</v>
      </c>
    </row>
    <row r="481" spans="1:10" x14ac:dyDescent="0.2">
      <c r="A481">
        <v>2023</v>
      </c>
      <c r="B481">
        <v>1</v>
      </c>
      <c r="C481">
        <v>22</v>
      </c>
      <c r="D481">
        <v>659</v>
      </c>
      <c r="E481">
        <v>416</v>
      </c>
      <c r="F481" t="s">
        <v>442</v>
      </c>
      <c r="G481" t="s">
        <v>443</v>
      </c>
      <c r="H481">
        <v>301</v>
      </c>
      <c r="I481">
        <v>283.24099999999999</v>
      </c>
      <c r="J481">
        <v>322.37099999999998</v>
      </c>
    </row>
    <row r="482" spans="1:10" x14ac:dyDescent="0.2">
      <c r="A482">
        <v>2023</v>
      </c>
      <c r="B482">
        <v>1</v>
      </c>
      <c r="C482">
        <v>22</v>
      </c>
      <c r="D482">
        <v>1064</v>
      </c>
      <c r="E482">
        <v>571</v>
      </c>
      <c r="F482" t="s">
        <v>396</v>
      </c>
      <c r="G482" t="s">
        <v>397</v>
      </c>
    </row>
    <row r="483" spans="1:10" x14ac:dyDescent="0.2">
      <c r="A483">
        <v>2023</v>
      </c>
      <c r="B483">
        <v>1</v>
      </c>
      <c r="C483">
        <v>22</v>
      </c>
      <c r="D483">
        <v>1068</v>
      </c>
      <c r="E483">
        <v>571</v>
      </c>
    </row>
    <row r="484" spans="1:10" x14ac:dyDescent="0.2">
      <c r="A484">
        <v>2023</v>
      </c>
      <c r="B484">
        <v>1</v>
      </c>
      <c r="C484">
        <v>22</v>
      </c>
      <c r="D484">
        <v>135</v>
      </c>
      <c r="E484">
        <v>57</v>
      </c>
      <c r="F484" t="s">
        <v>433</v>
      </c>
      <c r="G484" t="s">
        <v>434</v>
      </c>
      <c r="H484">
        <v>10.625</v>
      </c>
      <c r="I484">
        <v>9.8812499999999996</v>
      </c>
      <c r="J484">
        <v>11.36875</v>
      </c>
    </row>
    <row r="485" spans="1:10" x14ac:dyDescent="0.2">
      <c r="A485">
        <v>2023</v>
      </c>
      <c r="B485">
        <v>1</v>
      </c>
      <c r="C485">
        <v>22</v>
      </c>
      <c r="D485">
        <v>131</v>
      </c>
      <c r="E485">
        <v>53</v>
      </c>
      <c r="F485" t="s">
        <v>382</v>
      </c>
      <c r="G485" t="s">
        <v>383</v>
      </c>
      <c r="H485">
        <v>10</v>
      </c>
      <c r="I485">
        <v>9.3000000000000007</v>
      </c>
      <c r="J485">
        <v>10.7</v>
      </c>
    </row>
    <row r="486" spans="1:10" x14ac:dyDescent="0.2">
      <c r="A486">
        <v>2023</v>
      </c>
      <c r="B486">
        <v>1</v>
      </c>
      <c r="C486">
        <v>22</v>
      </c>
      <c r="D486">
        <v>11</v>
      </c>
      <c r="E486">
        <v>4</v>
      </c>
      <c r="F486" t="s">
        <v>268</v>
      </c>
      <c r="G486" t="s">
        <v>269</v>
      </c>
      <c r="H486">
        <v>212</v>
      </c>
      <c r="I486">
        <v>197.16</v>
      </c>
      <c r="J486">
        <v>226.84</v>
      </c>
    </row>
    <row r="487" spans="1:10" x14ac:dyDescent="0.2">
      <c r="A487">
        <v>2023</v>
      </c>
      <c r="B487">
        <v>1</v>
      </c>
      <c r="C487">
        <v>22</v>
      </c>
      <c r="D487">
        <v>12</v>
      </c>
      <c r="E487">
        <v>4</v>
      </c>
      <c r="F487" t="s">
        <v>273</v>
      </c>
      <c r="G487" t="s">
        <v>274</v>
      </c>
      <c r="H487">
        <v>212</v>
      </c>
      <c r="I487">
        <v>197.16</v>
      </c>
      <c r="J487">
        <v>226.84</v>
      </c>
    </row>
    <row r="488" spans="1:10" x14ac:dyDescent="0.2">
      <c r="A488">
        <v>2023</v>
      </c>
      <c r="B488">
        <v>1</v>
      </c>
      <c r="C488">
        <v>22</v>
      </c>
      <c r="D488">
        <v>452</v>
      </c>
      <c r="E488">
        <v>433</v>
      </c>
      <c r="F488" t="s">
        <v>276</v>
      </c>
      <c r="G488" t="s">
        <v>277</v>
      </c>
      <c r="H488">
        <v>270</v>
      </c>
      <c r="I488">
        <v>251.1</v>
      </c>
      <c r="J488">
        <v>288.89999999999998</v>
      </c>
    </row>
    <row r="489" spans="1:10" x14ac:dyDescent="0.2">
      <c r="A489">
        <v>2023</v>
      </c>
      <c r="B489">
        <v>1</v>
      </c>
      <c r="C489">
        <v>22</v>
      </c>
      <c r="D489">
        <v>453</v>
      </c>
      <c r="E489">
        <v>433</v>
      </c>
      <c r="F489" t="s">
        <v>279</v>
      </c>
      <c r="G489" t="s">
        <v>280</v>
      </c>
      <c r="H489">
        <v>175</v>
      </c>
      <c r="I489">
        <v>162.75</v>
      </c>
      <c r="J489">
        <v>187.25</v>
      </c>
    </row>
    <row r="490" spans="1:10" x14ac:dyDescent="0.2">
      <c r="A490">
        <v>2023</v>
      </c>
      <c r="B490">
        <v>1</v>
      </c>
      <c r="C490">
        <v>23</v>
      </c>
      <c r="D490">
        <v>450</v>
      </c>
      <c r="E490">
        <v>432</v>
      </c>
      <c r="F490" t="s">
        <v>296</v>
      </c>
      <c r="G490" t="s">
        <v>280</v>
      </c>
      <c r="H490">
        <v>270</v>
      </c>
      <c r="I490">
        <v>251.1</v>
      </c>
      <c r="J490">
        <v>288.89999999999998</v>
      </c>
    </row>
    <row r="491" spans="1:10" x14ac:dyDescent="0.2">
      <c r="A491">
        <v>2023</v>
      </c>
      <c r="B491">
        <v>1</v>
      </c>
      <c r="C491">
        <v>23</v>
      </c>
      <c r="D491">
        <v>451</v>
      </c>
      <c r="E491">
        <v>432</v>
      </c>
      <c r="F491" t="s">
        <v>298</v>
      </c>
      <c r="G491" t="s">
        <v>277</v>
      </c>
      <c r="H491">
        <v>175</v>
      </c>
      <c r="I491">
        <v>162.75</v>
      </c>
      <c r="J491">
        <v>187.25</v>
      </c>
    </row>
    <row r="492" spans="1:10" x14ac:dyDescent="0.2">
      <c r="A492">
        <v>2023</v>
      </c>
      <c r="B492">
        <v>1</v>
      </c>
      <c r="C492">
        <v>23</v>
      </c>
      <c r="D492">
        <v>607</v>
      </c>
      <c r="E492">
        <v>395</v>
      </c>
      <c r="F492" t="s">
        <v>435</v>
      </c>
      <c r="G492" t="s">
        <v>436</v>
      </c>
      <c r="H492">
        <v>100</v>
      </c>
      <c r="I492">
        <v>93</v>
      </c>
      <c r="J492">
        <v>107</v>
      </c>
    </row>
    <row r="493" spans="1:10" x14ac:dyDescent="0.2">
      <c r="A493">
        <v>2023</v>
      </c>
      <c r="B493">
        <v>1</v>
      </c>
      <c r="C493">
        <v>23</v>
      </c>
      <c r="D493">
        <v>608</v>
      </c>
      <c r="E493">
        <v>395</v>
      </c>
      <c r="F493" t="s">
        <v>438</v>
      </c>
      <c r="G493" t="s">
        <v>439</v>
      </c>
      <c r="H493">
        <v>100</v>
      </c>
      <c r="I493">
        <v>93</v>
      </c>
      <c r="J493">
        <v>107</v>
      </c>
    </row>
    <row r="494" spans="1:10" x14ac:dyDescent="0.2">
      <c r="A494">
        <v>2023</v>
      </c>
      <c r="B494">
        <v>1</v>
      </c>
      <c r="C494">
        <v>23</v>
      </c>
      <c r="D494">
        <v>609</v>
      </c>
      <c r="E494">
        <v>395</v>
      </c>
      <c r="F494" t="s">
        <v>440</v>
      </c>
      <c r="G494" t="s">
        <v>441</v>
      </c>
      <c r="H494">
        <v>35</v>
      </c>
      <c r="I494">
        <v>32.6</v>
      </c>
      <c r="J494">
        <v>37.5</v>
      </c>
    </row>
    <row r="495" spans="1:10" x14ac:dyDescent="0.2">
      <c r="A495">
        <v>2023</v>
      </c>
      <c r="B495">
        <v>1</v>
      </c>
      <c r="C495">
        <v>23</v>
      </c>
      <c r="D495">
        <v>122</v>
      </c>
      <c r="E495">
        <v>47</v>
      </c>
      <c r="F495" t="s">
        <v>215</v>
      </c>
      <c r="G495" t="s">
        <v>216</v>
      </c>
      <c r="H495">
        <v>280</v>
      </c>
      <c r="I495">
        <v>267.39999999999998</v>
      </c>
      <c r="J495">
        <v>292.60000000000002</v>
      </c>
    </row>
    <row r="496" spans="1:10" x14ac:dyDescent="0.2">
      <c r="A496">
        <v>2023</v>
      </c>
      <c r="B496">
        <v>1</v>
      </c>
      <c r="C496">
        <v>23</v>
      </c>
      <c r="D496">
        <v>660</v>
      </c>
      <c r="E496">
        <v>417</v>
      </c>
      <c r="F496" t="s">
        <v>426</v>
      </c>
      <c r="G496" t="s">
        <v>427</v>
      </c>
      <c r="H496">
        <v>1265</v>
      </c>
      <c r="I496">
        <v>1190.365</v>
      </c>
      <c r="J496">
        <v>1354.8150000000001</v>
      </c>
    </row>
    <row r="497" spans="1:10" x14ac:dyDescent="0.2">
      <c r="A497">
        <v>2023</v>
      </c>
      <c r="B497">
        <v>1</v>
      </c>
      <c r="C497">
        <v>23</v>
      </c>
      <c r="D497">
        <v>661</v>
      </c>
      <c r="E497">
        <v>417</v>
      </c>
      <c r="F497" t="s">
        <v>430</v>
      </c>
      <c r="G497" t="s">
        <v>431</v>
      </c>
      <c r="H497">
        <v>276</v>
      </c>
      <c r="I497">
        <v>259.7</v>
      </c>
      <c r="J497">
        <v>295.60000000000002</v>
      </c>
    </row>
    <row r="498" spans="1:10" x14ac:dyDescent="0.2">
      <c r="A498">
        <v>2023</v>
      </c>
      <c r="B498">
        <v>1</v>
      </c>
      <c r="C498">
        <v>23</v>
      </c>
      <c r="D498">
        <v>160</v>
      </c>
      <c r="E498">
        <v>236</v>
      </c>
      <c r="F498" t="s">
        <v>371</v>
      </c>
      <c r="G498" t="s">
        <v>372</v>
      </c>
      <c r="H498">
        <v>200</v>
      </c>
      <c r="I498">
        <v>186</v>
      </c>
      <c r="J498">
        <v>214</v>
      </c>
    </row>
    <row r="499" spans="1:10" x14ac:dyDescent="0.2">
      <c r="A499">
        <v>2023</v>
      </c>
      <c r="B499">
        <v>1</v>
      </c>
      <c r="C499">
        <v>23</v>
      </c>
      <c r="D499">
        <v>674</v>
      </c>
      <c r="E499">
        <v>425</v>
      </c>
      <c r="F499" t="s">
        <v>238</v>
      </c>
      <c r="G499" t="s">
        <v>239</v>
      </c>
      <c r="H499">
        <v>256</v>
      </c>
      <c r="I499">
        <v>240.89599999999999</v>
      </c>
      <c r="J499">
        <v>274.17599999999999</v>
      </c>
    </row>
    <row r="500" spans="1:10" x14ac:dyDescent="0.2">
      <c r="A500">
        <v>2023</v>
      </c>
      <c r="B500">
        <v>1</v>
      </c>
      <c r="C500">
        <v>23</v>
      </c>
      <c r="D500">
        <v>623</v>
      </c>
      <c r="E500">
        <v>406</v>
      </c>
      <c r="F500" t="s">
        <v>446</v>
      </c>
      <c r="G500" t="s">
        <v>447</v>
      </c>
      <c r="H500">
        <v>599</v>
      </c>
      <c r="I500">
        <v>551.02009999999996</v>
      </c>
      <c r="J500">
        <v>646.97990000000004</v>
      </c>
    </row>
    <row r="501" spans="1:10" x14ac:dyDescent="0.2">
      <c r="A501">
        <v>2023</v>
      </c>
      <c r="B501">
        <v>1</v>
      </c>
      <c r="C501">
        <v>23</v>
      </c>
      <c r="D501">
        <v>624</v>
      </c>
      <c r="E501">
        <v>406</v>
      </c>
      <c r="F501" t="s">
        <v>450</v>
      </c>
      <c r="G501" t="s">
        <v>451</v>
      </c>
      <c r="H501">
        <v>374</v>
      </c>
      <c r="I501">
        <v>344.04259999999999</v>
      </c>
      <c r="J501">
        <v>403.95740000000001</v>
      </c>
    </row>
    <row r="502" spans="1:10" x14ac:dyDescent="0.2">
      <c r="A502">
        <v>2023</v>
      </c>
      <c r="B502">
        <v>1</v>
      </c>
      <c r="C502">
        <v>23</v>
      </c>
      <c r="D502">
        <v>625</v>
      </c>
      <c r="E502">
        <v>406</v>
      </c>
      <c r="F502" t="s">
        <v>453</v>
      </c>
      <c r="G502" t="s">
        <v>454</v>
      </c>
      <c r="H502">
        <v>140</v>
      </c>
      <c r="I502">
        <v>129.01</v>
      </c>
      <c r="J502">
        <v>150.99</v>
      </c>
    </row>
    <row r="503" spans="1:10" x14ac:dyDescent="0.2">
      <c r="A503">
        <v>2023</v>
      </c>
      <c r="B503">
        <v>1</v>
      </c>
      <c r="C503">
        <v>23</v>
      </c>
      <c r="D503">
        <v>626</v>
      </c>
      <c r="E503">
        <v>406</v>
      </c>
      <c r="F503" t="s">
        <v>455</v>
      </c>
      <c r="G503" t="s">
        <v>456</v>
      </c>
      <c r="H503">
        <v>276</v>
      </c>
      <c r="I503">
        <v>254.05799999999999</v>
      </c>
      <c r="J503">
        <v>297.94200000000001</v>
      </c>
    </row>
    <row r="504" spans="1:10" x14ac:dyDescent="0.2">
      <c r="A504">
        <v>2023</v>
      </c>
      <c r="B504">
        <v>1</v>
      </c>
      <c r="C504">
        <v>23</v>
      </c>
      <c r="D504">
        <v>627</v>
      </c>
      <c r="E504">
        <v>407</v>
      </c>
      <c r="F504" t="s">
        <v>457</v>
      </c>
      <c r="G504" t="s">
        <v>458</v>
      </c>
      <c r="H504">
        <v>418.5</v>
      </c>
      <c r="I504">
        <v>384.97815000000003</v>
      </c>
      <c r="J504">
        <v>452.02184999999997</v>
      </c>
    </row>
    <row r="505" spans="1:10" x14ac:dyDescent="0.2">
      <c r="A505">
        <v>2023</v>
      </c>
      <c r="B505">
        <v>1</v>
      </c>
      <c r="C505">
        <v>23</v>
      </c>
      <c r="D505">
        <v>628</v>
      </c>
      <c r="E505">
        <v>407</v>
      </c>
      <c r="F505" t="s">
        <v>461</v>
      </c>
      <c r="G505" t="s">
        <v>462</v>
      </c>
      <c r="H505">
        <v>330</v>
      </c>
      <c r="I505">
        <v>303.99599999999998</v>
      </c>
      <c r="J505">
        <v>356.00400000000002</v>
      </c>
    </row>
    <row r="506" spans="1:10" x14ac:dyDescent="0.2">
      <c r="A506">
        <v>2023</v>
      </c>
      <c r="B506">
        <v>1</v>
      </c>
      <c r="C506">
        <v>23</v>
      </c>
      <c r="D506">
        <v>629</v>
      </c>
      <c r="E506">
        <v>407</v>
      </c>
      <c r="F506" t="s">
        <v>463</v>
      </c>
      <c r="G506" t="s">
        <v>464</v>
      </c>
      <c r="H506">
        <v>221</v>
      </c>
      <c r="I506">
        <v>203.983</v>
      </c>
      <c r="J506">
        <v>238.017</v>
      </c>
    </row>
    <row r="507" spans="1:10" x14ac:dyDescent="0.2">
      <c r="A507">
        <v>2023</v>
      </c>
      <c r="B507">
        <v>1</v>
      </c>
      <c r="C507">
        <v>23</v>
      </c>
      <c r="D507">
        <v>630</v>
      </c>
      <c r="E507">
        <v>407</v>
      </c>
      <c r="F507" t="s">
        <v>465</v>
      </c>
      <c r="G507" t="s">
        <v>466</v>
      </c>
      <c r="H507">
        <v>214</v>
      </c>
      <c r="I507">
        <v>197.84299999999999</v>
      </c>
      <c r="J507">
        <v>230.15700000000001</v>
      </c>
    </row>
    <row r="508" spans="1:10" x14ac:dyDescent="0.2">
      <c r="A508">
        <v>2023</v>
      </c>
      <c r="B508">
        <v>1</v>
      </c>
      <c r="C508">
        <v>23</v>
      </c>
      <c r="D508">
        <v>669</v>
      </c>
      <c r="E508">
        <v>423</v>
      </c>
      <c r="F508" t="s">
        <v>241</v>
      </c>
      <c r="G508" t="s">
        <v>242</v>
      </c>
      <c r="H508">
        <v>954</v>
      </c>
      <c r="I508">
        <v>897.71400000000006</v>
      </c>
      <c r="J508">
        <v>1021.734</v>
      </c>
    </row>
    <row r="509" spans="1:10" x14ac:dyDescent="0.2">
      <c r="A509">
        <v>2023</v>
      </c>
      <c r="B509">
        <v>1</v>
      </c>
      <c r="C509">
        <v>23</v>
      </c>
      <c r="D509">
        <v>619</v>
      </c>
      <c r="E509">
        <v>405</v>
      </c>
      <c r="F509" t="s">
        <v>467</v>
      </c>
      <c r="G509" t="s">
        <v>468</v>
      </c>
      <c r="H509">
        <v>420</v>
      </c>
      <c r="I509">
        <v>385.98</v>
      </c>
      <c r="J509">
        <v>454.02</v>
      </c>
    </row>
    <row r="510" spans="1:10" x14ac:dyDescent="0.2">
      <c r="A510">
        <v>2023</v>
      </c>
      <c r="B510">
        <v>1</v>
      </c>
      <c r="C510">
        <v>23</v>
      </c>
      <c r="D510">
        <v>620</v>
      </c>
      <c r="E510">
        <v>405</v>
      </c>
      <c r="F510" t="s">
        <v>471</v>
      </c>
      <c r="G510" t="s">
        <v>472</v>
      </c>
      <c r="H510">
        <v>233</v>
      </c>
      <c r="I510">
        <v>214.01050000000001</v>
      </c>
      <c r="J510">
        <v>251.98949999999999</v>
      </c>
    </row>
    <row r="511" spans="1:10" x14ac:dyDescent="0.2">
      <c r="A511">
        <v>2023</v>
      </c>
      <c r="B511">
        <v>1</v>
      </c>
      <c r="C511">
        <v>23</v>
      </c>
      <c r="D511">
        <v>621</v>
      </c>
      <c r="E511">
        <v>405</v>
      </c>
      <c r="F511" t="s">
        <v>473</v>
      </c>
      <c r="G511" t="s">
        <v>474</v>
      </c>
      <c r="H511">
        <v>191.5</v>
      </c>
      <c r="I511">
        <v>175.98849999999999</v>
      </c>
      <c r="J511">
        <v>207.01150000000001</v>
      </c>
    </row>
    <row r="512" spans="1:10" x14ac:dyDescent="0.2">
      <c r="A512">
        <v>2023</v>
      </c>
      <c r="B512">
        <v>1</v>
      </c>
      <c r="C512">
        <v>23</v>
      </c>
      <c r="D512">
        <v>622</v>
      </c>
      <c r="E512">
        <v>405</v>
      </c>
      <c r="F512" t="s">
        <v>475</v>
      </c>
      <c r="G512" t="s">
        <v>476</v>
      </c>
      <c r="H512">
        <v>187</v>
      </c>
      <c r="I512">
        <v>172.41399999999999</v>
      </c>
      <c r="J512">
        <v>201.58600000000001</v>
      </c>
    </row>
    <row r="513" spans="1:10" x14ac:dyDescent="0.2">
      <c r="A513">
        <v>2023</v>
      </c>
      <c r="B513">
        <v>1</v>
      </c>
      <c r="C513">
        <v>23</v>
      </c>
      <c r="D513">
        <v>659</v>
      </c>
      <c r="E513">
        <v>416</v>
      </c>
      <c r="F513" t="s">
        <v>442</v>
      </c>
      <c r="G513" t="s">
        <v>443</v>
      </c>
      <c r="H513">
        <v>301</v>
      </c>
      <c r="I513">
        <v>283.24099999999999</v>
      </c>
      <c r="J513">
        <v>322.37099999999998</v>
      </c>
    </row>
    <row r="514" spans="1:10" x14ac:dyDescent="0.2">
      <c r="A514">
        <v>2023</v>
      </c>
      <c r="B514">
        <v>1</v>
      </c>
      <c r="C514">
        <v>23</v>
      </c>
      <c r="D514">
        <v>135</v>
      </c>
      <c r="E514">
        <v>57</v>
      </c>
      <c r="F514" t="s">
        <v>433</v>
      </c>
      <c r="G514" t="s">
        <v>434</v>
      </c>
      <c r="H514">
        <v>10.625</v>
      </c>
      <c r="I514">
        <v>9.8812499999999996</v>
      </c>
      <c r="J514">
        <v>11.36875</v>
      </c>
    </row>
    <row r="515" spans="1:10" x14ac:dyDescent="0.2">
      <c r="A515">
        <v>2023</v>
      </c>
      <c r="B515">
        <v>1</v>
      </c>
      <c r="C515">
        <v>23</v>
      </c>
      <c r="D515">
        <v>131</v>
      </c>
      <c r="E515">
        <v>53</v>
      </c>
      <c r="F515" t="s">
        <v>382</v>
      </c>
      <c r="G515" t="s">
        <v>383</v>
      </c>
      <c r="H515">
        <v>10</v>
      </c>
      <c r="I515">
        <v>9.3000000000000007</v>
      </c>
      <c r="J515">
        <v>10.7</v>
      </c>
    </row>
    <row r="516" spans="1:10" x14ac:dyDescent="0.2">
      <c r="A516">
        <v>2023</v>
      </c>
      <c r="B516">
        <v>1</v>
      </c>
      <c r="C516">
        <v>23</v>
      </c>
      <c r="D516">
        <v>11</v>
      </c>
      <c r="E516">
        <v>4</v>
      </c>
      <c r="F516" t="s">
        <v>268</v>
      </c>
      <c r="G516" t="s">
        <v>269</v>
      </c>
      <c r="H516">
        <v>212</v>
      </c>
      <c r="I516">
        <v>197.16</v>
      </c>
      <c r="J516">
        <v>226.84</v>
      </c>
    </row>
    <row r="517" spans="1:10" x14ac:dyDescent="0.2">
      <c r="A517">
        <v>2023</v>
      </c>
      <c r="B517">
        <v>1</v>
      </c>
      <c r="C517">
        <v>23</v>
      </c>
      <c r="D517">
        <v>12</v>
      </c>
      <c r="E517">
        <v>4</v>
      </c>
      <c r="F517" t="s">
        <v>273</v>
      </c>
      <c r="G517" t="s">
        <v>274</v>
      </c>
      <c r="H517">
        <v>212</v>
      </c>
      <c r="I517">
        <v>197.16</v>
      </c>
      <c r="J517">
        <v>226.84</v>
      </c>
    </row>
    <row r="518" spans="1:10" x14ac:dyDescent="0.2">
      <c r="A518">
        <v>2023</v>
      </c>
      <c r="B518">
        <v>1</v>
      </c>
      <c r="C518">
        <v>23</v>
      </c>
      <c r="D518">
        <v>452</v>
      </c>
      <c r="E518">
        <v>433</v>
      </c>
      <c r="F518" t="s">
        <v>276</v>
      </c>
      <c r="G518" t="s">
        <v>277</v>
      </c>
      <c r="H518">
        <v>270</v>
      </c>
      <c r="I518">
        <v>251.1</v>
      </c>
      <c r="J518">
        <v>288.89999999999998</v>
      </c>
    </row>
    <row r="519" spans="1:10" x14ac:dyDescent="0.2">
      <c r="A519">
        <v>2023</v>
      </c>
      <c r="B519">
        <v>1</v>
      </c>
      <c r="C519">
        <v>23</v>
      </c>
      <c r="D519">
        <v>453</v>
      </c>
      <c r="E519">
        <v>433</v>
      </c>
      <c r="F519" t="s">
        <v>279</v>
      </c>
      <c r="G519" t="s">
        <v>280</v>
      </c>
      <c r="H519">
        <v>175</v>
      </c>
      <c r="I519">
        <v>162.75</v>
      </c>
      <c r="J519">
        <v>187.25</v>
      </c>
    </row>
    <row r="520" spans="1:10" x14ac:dyDescent="0.2">
      <c r="A520">
        <v>2023</v>
      </c>
      <c r="B520">
        <v>1</v>
      </c>
      <c r="C520">
        <v>24</v>
      </c>
      <c r="D520">
        <v>450</v>
      </c>
      <c r="E520">
        <v>432</v>
      </c>
      <c r="F520" t="s">
        <v>296</v>
      </c>
      <c r="G520" t="s">
        <v>280</v>
      </c>
      <c r="H520">
        <v>270</v>
      </c>
      <c r="I520">
        <v>251.1</v>
      </c>
      <c r="J520">
        <v>288.89999999999998</v>
      </c>
    </row>
    <row r="521" spans="1:10" x14ac:dyDescent="0.2">
      <c r="A521">
        <v>2023</v>
      </c>
      <c r="B521">
        <v>1</v>
      </c>
      <c r="C521">
        <v>24</v>
      </c>
      <c r="D521">
        <v>451</v>
      </c>
      <c r="E521">
        <v>432</v>
      </c>
      <c r="F521" t="s">
        <v>298</v>
      </c>
      <c r="G521" t="s">
        <v>277</v>
      </c>
      <c r="H521">
        <v>175</v>
      </c>
      <c r="I521">
        <v>162.75</v>
      </c>
      <c r="J521">
        <v>187.25</v>
      </c>
    </row>
    <row r="522" spans="1:10" x14ac:dyDescent="0.2">
      <c r="A522">
        <v>2023</v>
      </c>
      <c r="B522">
        <v>1</v>
      </c>
      <c r="C522">
        <v>24</v>
      </c>
      <c r="D522">
        <v>607</v>
      </c>
      <c r="E522">
        <v>395</v>
      </c>
      <c r="F522" t="s">
        <v>435</v>
      </c>
      <c r="G522" t="s">
        <v>436</v>
      </c>
      <c r="H522">
        <v>100</v>
      </c>
      <c r="I522">
        <v>93</v>
      </c>
      <c r="J522">
        <v>107</v>
      </c>
    </row>
    <row r="523" spans="1:10" x14ac:dyDescent="0.2">
      <c r="A523">
        <v>2023</v>
      </c>
      <c r="B523">
        <v>1</v>
      </c>
      <c r="C523">
        <v>24</v>
      </c>
      <c r="D523">
        <v>608</v>
      </c>
      <c r="E523">
        <v>395</v>
      </c>
      <c r="F523" t="s">
        <v>438</v>
      </c>
      <c r="G523" t="s">
        <v>439</v>
      </c>
      <c r="H523">
        <v>100</v>
      </c>
      <c r="I523">
        <v>93</v>
      </c>
      <c r="J523">
        <v>107</v>
      </c>
    </row>
    <row r="524" spans="1:10" x14ac:dyDescent="0.2">
      <c r="A524">
        <v>2023</v>
      </c>
      <c r="B524">
        <v>1</v>
      </c>
      <c r="C524">
        <v>24</v>
      </c>
      <c r="D524">
        <v>609</v>
      </c>
      <c r="E524">
        <v>395</v>
      </c>
      <c r="F524" t="s">
        <v>440</v>
      </c>
      <c r="G524" t="s">
        <v>441</v>
      </c>
      <c r="H524">
        <v>35</v>
      </c>
      <c r="I524">
        <v>32.6</v>
      </c>
      <c r="J524">
        <v>37.5</v>
      </c>
    </row>
    <row r="525" spans="1:10" x14ac:dyDescent="0.2">
      <c r="A525">
        <v>2023</v>
      </c>
      <c r="B525">
        <v>1</v>
      </c>
      <c r="C525">
        <v>24</v>
      </c>
      <c r="D525">
        <v>122</v>
      </c>
      <c r="E525">
        <v>47</v>
      </c>
      <c r="F525" t="s">
        <v>215</v>
      </c>
      <c r="G525" t="s">
        <v>216</v>
      </c>
      <c r="H525">
        <v>280</v>
      </c>
      <c r="I525">
        <v>267.39999999999998</v>
      </c>
      <c r="J525">
        <v>292.60000000000002</v>
      </c>
    </row>
    <row r="526" spans="1:10" x14ac:dyDescent="0.2">
      <c r="A526">
        <v>2023</v>
      </c>
      <c r="B526">
        <v>1</v>
      </c>
      <c r="C526">
        <v>24</v>
      </c>
      <c r="D526">
        <v>438</v>
      </c>
      <c r="E526">
        <v>376</v>
      </c>
      <c r="F526" t="s">
        <v>225</v>
      </c>
      <c r="G526" t="s">
        <v>226</v>
      </c>
      <c r="H526">
        <v>335</v>
      </c>
      <c r="I526">
        <v>315.23500000000001</v>
      </c>
      <c r="J526">
        <v>358.78500000000003</v>
      </c>
    </row>
    <row r="527" spans="1:10" x14ac:dyDescent="0.2">
      <c r="A527">
        <v>2023</v>
      </c>
      <c r="B527">
        <v>1</v>
      </c>
      <c r="C527">
        <v>24</v>
      </c>
      <c r="D527">
        <v>660</v>
      </c>
      <c r="E527">
        <v>417</v>
      </c>
      <c r="F527" t="s">
        <v>426</v>
      </c>
      <c r="G527" t="s">
        <v>427</v>
      </c>
      <c r="H527">
        <v>1265</v>
      </c>
      <c r="I527">
        <v>1190.365</v>
      </c>
      <c r="J527">
        <v>1354.8150000000001</v>
      </c>
    </row>
    <row r="528" spans="1:10" x14ac:dyDescent="0.2">
      <c r="A528">
        <v>2023</v>
      </c>
      <c r="B528">
        <v>1</v>
      </c>
      <c r="C528">
        <v>24</v>
      </c>
      <c r="D528">
        <v>661</v>
      </c>
      <c r="E528">
        <v>417</v>
      </c>
      <c r="F528" t="s">
        <v>430</v>
      </c>
      <c r="G528" t="s">
        <v>431</v>
      </c>
      <c r="H528">
        <v>276</v>
      </c>
      <c r="I528">
        <v>259.7</v>
      </c>
      <c r="J528">
        <v>295.60000000000002</v>
      </c>
    </row>
    <row r="529" spans="1:10" x14ac:dyDescent="0.2">
      <c r="A529">
        <v>2023</v>
      </c>
      <c r="B529">
        <v>1</v>
      </c>
      <c r="C529">
        <v>24</v>
      </c>
      <c r="D529">
        <v>160</v>
      </c>
      <c r="E529">
        <v>236</v>
      </c>
      <c r="F529" t="s">
        <v>371</v>
      </c>
      <c r="G529" t="s">
        <v>372</v>
      </c>
      <c r="H529">
        <v>200</v>
      </c>
      <c r="I529">
        <v>186</v>
      </c>
      <c r="J529">
        <v>214</v>
      </c>
    </row>
    <row r="530" spans="1:10" x14ac:dyDescent="0.2">
      <c r="A530">
        <v>2023</v>
      </c>
      <c r="B530">
        <v>1</v>
      </c>
      <c r="C530">
        <v>24</v>
      </c>
      <c r="D530">
        <v>674</v>
      </c>
      <c r="E530">
        <v>425</v>
      </c>
      <c r="F530" t="s">
        <v>238</v>
      </c>
      <c r="G530" t="s">
        <v>239</v>
      </c>
      <c r="H530">
        <v>256</v>
      </c>
      <c r="I530">
        <v>240.89599999999999</v>
      </c>
      <c r="J530">
        <v>274.17599999999999</v>
      </c>
    </row>
    <row r="531" spans="1:10" x14ac:dyDescent="0.2">
      <c r="A531">
        <v>2023</v>
      </c>
      <c r="B531">
        <v>1</v>
      </c>
      <c r="C531">
        <v>24</v>
      </c>
      <c r="D531">
        <v>449</v>
      </c>
      <c r="E531">
        <v>382</v>
      </c>
      <c r="F531" t="s">
        <v>191</v>
      </c>
      <c r="G531" t="s">
        <v>192</v>
      </c>
      <c r="H531">
        <v>46</v>
      </c>
      <c r="I531">
        <v>40.985999999999997</v>
      </c>
      <c r="J531">
        <v>50.048000000000002</v>
      </c>
    </row>
    <row r="532" spans="1:10" x14ac:dyDescent="0.2">
      <c r="A532">
        <v>2023</v>
      </c>
      <c r="B532">
        <v>1</v>
      </c>
      <c r="C532">
        <v>24</v>
      </c>
      <c r="D532">
        <v>623</v>
      </c>
      <c r="E532">
        <v>406</v>
      </c>
      <c r="F532" t="s">
        <v>446</v>
      </c>
      <c r="G532" t="s">
        <v>447</v>
      </c>
      <c r="H532">
        <v>599</v>
      </c>
      <c r="I532">
        <v>551.02009999999996</v>
      </c>
      <c r="J532">
        <v>646.97990000000004</v>
      </c>
    </row>
    <row r="533" spans="1:10" x14ac:dyDescent="0.2">
      <c r="A533">
        <v>2023</v>
      </c>
      <c r="B533">
        <v>1</v>
      </c>
      <c r="C533">
        <v>24</v>
      </c>
      <c r="D533">
        <v>624</v>
      </c>
      <c r="E533">
        <v>406</v>
      </c>
      <c r="F533" t="s">
        <v>450</v>
      </c>
      <c r="G533" t="s">
        <v>451</v>
      </c>
      <c r="H533">
        <v>374</v>
      </c>
      <c r="I533">
        <v>344.04259999999999</v>
      </c>
      <c r="J533">
        <v>403.95740000000001</v>
      </c>
    </row>
    <row r="534" spans="1:10" x14ac:dyDescent="0.2">
      <c r="A534">
        <v>2023</v>
      </c>
      <c r="B534">
        <v>1</v>
      </c>
      <c r="C534">
        <v>24</v>
      </c>
      <c r="D534">
        <v>625</v>
      </c>
      <c r="E534">
        <v>406</v>
      </c>
      <c r="F534" t="s">
        <v>453</v>
      </c>
      <c r="G534" t="s">
        <v>454</v>
      </c>
      <c r="H534">
        <v>140</v>
      </c>
      <c r="I534">
        <v>129.01</v>
      </c>
      <c r="J534">
        <v>150.99</v>
      </c>
    </row>
    <row r="535" spans="1:10" x14ac:dyDescent="0.2">
      <c r="A535">
        <v>2023</v>
      </c>
      <c r="B535">
        <v>1</v>
      </c>
      <c r="C535">
        <v>24</v>
      </c>
      <c r="D535">
        <v>626</v>
      </c>
      <c r="E535">
        <v>406</v>
      </c>
      <c r="F535" t="s">
        <v>455</v>
      </c>
      <c r="G535" t="s">
        <v>456</v>
      </c>
      <c r="H535">
        <v>276</v>
      </c>
      <c r="I535">
        <v>254.05799999999999</v>
      </c>
      <c r="J535">
        <v>297.94200000000001</v>
      </c>
    </row>
    <row r="536" spans="1:10" x14ac:dyDescent="0.2">
      <c r="A536">
        <v>2023</v>
      </c>
      <c r="B536">
        <v>1</v>
      </c>
      <c r="C536">
        <v>24</v>
      </c>
      <c r="D536">
        <v>437</v>
      </c>
      <c r="E536">
        <v>375</v>
      </c>
      <c r="F536" t="s">
        <v>281</v>
      </c>
      <c r="G536" t="s">
        <v>282</v>
      </c>
      <c r="H536">
        <v>168</v>
      </c>
      <c r="I536">
        <v>158.08799999999999</v>
      </c>
      <c r="J536">
        <v>179.928</v>
      </c>
    </row>
    <row r="537" spans="1:10" x14ac:dyDescent="0.2">
      <c r="A537">
        <v>2023</v>
      </c>
      <c r="B537">
        <v>1</v>
      </c>
      <c r="C537">
        <v>24</v>
      </c>
      <c r="D537">
        <v>627</v>
      </c>
      <c r="E537">
        <v>407</v>
      </c>
      <c r="F537" t="s">
        <v>457</v>
      </c>
      <c r="G537" t="s">
        <v>458</v>
      </c>
      <c r="H537">
        <v>418.5</v>
      </c>
      <c r="I537">
        <v>384.97815000000003</v>
      </c>
      <c r="J537">
        <v>452.02184999999997</v>
      </c>
    </row>
    <row r="538" spans="1:10" x14ac:dyDescent="0.2">
      <c r="A538">
        <v>2023</v>
      </c>
      <c r="B538">
        <v>1</v>
      </c>
      <c r="C538">
        <v>24</v>
      </c>
      <c r="D538">
        <v>628</v>
      </c>
      <c r="E538">
        <v>407</v>
      </c>
      <c r="F538" t="s">
        <v>461</v>
      </c>
      <c r="G538" t="s">
        <v>462</v>
      </c>
      <c r="H538">
        <v>330</v>
      </c>
      <c r="I538">
        <v>303.99599999999998</v>
      </c>
      <c r="J538">
        <v>356.00400000000002</v>
      </c>
    </row>
    <row r="539" spans="1:10" x14ac:dyDescent="0.2">
      <c r="A539">
        <v>2023</v>
      </c>
      <c r="B539">
        <v>1</v>
      </c>
      <c r="C539">
        <v>24</v>
      </c>
      <c r="D539">
        <v>629</v>
      </c>
      <c r="E539">
        <v>407</v>
      </c>
      <c r="F539" t="s">
        <v>463</v>
      </c>
      <c r="G539" t="s">
        <v>464</v>
      </c>
      <c r="H539">
        <v>221</v>
      </c>
      <c r="I539">
        <v>203.983</v>
      </c>
      <c r="J539">
        <v>238.017</v>
      </c>
    </row>
    <row r="540" spans="1:10" x14ac:dyDescent="0.2">
      <c r="A540">
        <v>2023</v>
      </c>
      <c r="B540">
        <v>1</v>
      </c>
      <c r="C540">
        <v>24</v>
      </c>
      <c r="D540">
        <v>630</v>
      </c>
      <c r="E540">
        <v>407</v>
      </c>
      <c r="F540" t="s">
        <v>465</v>
      </c>
      <c r="G540" t="s">
        <v>466</v>
      </c>
      <c r="H540">
        <v>214</v>
      </c>
      <c r="I540">
        <v>197.84299999999999</v>
      </c>
      <c r="J540">
        <v>230.15700000000001</v>
      </c>
    </row>
    <row r="541" spans="1:10" x14ac:dyDescent="0.2">
      <c r="A541">
        <v>2023</v>
      </c>
      <c r="B541">
        <v>1</v>
      </c>
      <c r="C541">
        <v>24</v>
      </c>
      <c r="D541">
        <v>669</v>
      </c>
      <c r="E541">
        <v>423</v>
      </c>
      <c r="F541" t="s">
        <v>241</v>
      </c>
      <c r="G541" t="s">
        <v>242</v>
      </c>
      <c r="H541">
        <v>954</v>
      </c>
      <c r="I541">
        <v>897.71400000000006</v>
      </c>
      <c r="J541">
        <v>1021.734</v>
      </c>
    </row>
    <row r="542" spans="1:10" x14ac:dyDescent="0.2">
      <c r="A542">
        <v>2023</v>
      </c>
      <c r="B542">
        <v>1</v>
      </c>
      <c r="C542">
        <v>24</v>
      </c>
      <c r="D542">
        <v>1</v>
      </c>
      <c r="E542">
        <v>1</v>
      </c>
      <c r="F542" t="s">
        <v>375</v>
      </c>
      <c r="G542" t="s">
        <v>376</v>
      </c>
      <c r="H542">
        <v>111</v>
      </c>
      <c r="I542">
        <v>103.23</v>
      </c>
      <c r="J542">
        <v>118.77</v>
      </c>
    </row>
    <row r="543" spans="1:10" x14ac:dyDescent="0.2">
      <c r="A543">
        <v>2023</v>
      </c>
      <c r="B543">
        <v>1</v>
      </c>
      <c r="C543">
        <v>24</v>
      </c>
      <c r="D543">
        <v>2</v>
      </c>
      <c r="E543">
        <v>1</v>
      </c>
      <c r="F543" t="s">
        <v>379</v>
      </c>
      <c r="G543" t="s">
        <v>380</v>
      </c>
      <c r="H543">
        <v>113</v>
      </c>
      <c r="I543">
        <v>105.09</v>
      </c>
      <c r="J543">
        <v>120.91</v>
      </c>
    </row>
    <row r="544" spans="1:10" x14ac:dyDescent="0.2">
      <c r="A544">
        <v>2023</v>
      </c>
      <c r="B544">
        <v>1</v>
      </c>
      <c r="C544">
        <v>24</v>
      </c>
      <c r="D544">
        <v>619</v>
      </c>
      <c r="E544">
        <v>405</v>
      </c>
      <c r="F544" t="s">
        <v>467</v>
      </c>
      <c r="G544" t="s">
        <v>468</v>
      </c>
      <c r="H544">
        <v>420</v>
      </c>
      <c r="I544">
        <v>385.98</v>
      </c>
      <c r="J544">
        <v>454.02</v>
      </c>
    </row>
    <row r="545" spans="1:10" x14ac:dyDescent="0.2">
      <c r="A545">
        <v>2023</v>
      </c>
      <c r="B545">
        <v>1</v>
      </c>
      <c r="C545">
        <v>24</v>
      </c>
      <c r="D545">
        <v>620</v>
      </c>
      <c r="E545">
        <v>405</v>
      </c>
      <c r="F545" t="s">
        <v>471</v>
      </c>
      <c r="G545" t="s">
        <v>472</v>
      </c>
      <c r="H545">
        <v>233</v>
      </c>
      <c r="I545">
        <v>214.01050000000001</v>
      </c>
      <c r="J545">
        <v>251.98949999999999</v>
      </c>
    </row>
    <row r="546" spans="1:10" x14ac:dyDescent="0.2">
      <c r="A546">
        <v>2023</v>
      </c>
      <c r="B546">
        <v>1</v>
      </c>
      <c r="C546">
        <v>24</v>
      </c>
      <c r="D546">
        <v>621</v>
      </c>
      <c r="E546">
        <v>405</v>
      </c>
      <c r="F546" t="s">
        <v>473</v>
      </c>
      <c r="G546" t="s">
        <v>474</v>
      </c>
      <c r="H546">
        <v>191.5</v>
      </c>
      <c r="I546">
        <v>175.98849999999999</v>
      </c>
      <c r="J546">
        <v>207.01150000000001</v>
      </c>
    </row>
    <row r="547" spans="1:10" x14ac:dyDescent="0.2">
      <c r="A547">
        <v>2023</v>
      </c>
      <c r="B547">
        <v>1</v>
      </c>
      <c r="C547">
        <v>24</v>
      </c>
      <c r="D547">
        <v>622</v>
      </c>
      <c r="E547">
        <v>405</v>
      </c>
      <c r="F547" t="s">
        <v>475</v>
      </c>
      <c r="G547" t="s">
        <v>476</v>
      </c>
      <c r="H547">
        <v>187</v>
      </c>
      <c r="I547">
        <v>172.41399999999999</v>
      </c>
      <c r="J547">
        <v>201.58600000000001</v>
      </c>
    </row>
    <row r="548" spans="1:10" x14ac:dyDescent="0.2">
      <c r="A548">
        <v>2023</v>
      </c>
      <c r="B548">
        <v>1</v>
      </c>
      <c r="C548">
        <v>24</v>
      </c>
      <c r="D548">
        <v>135</v>
      </c>
      <c r="E548">
        <v>57</v>
      </c>
      <c r="F548" t="s">
        <v>433</v>
      </c>
      <c r="G548" t="s">
        <v>434</v>
      </c>
      <c r="H548">
        <v>10.625</v>
      </c>
      <c r="I548">
        <v>9.8812499999999996</v>
      </c>
      <c r="J548">
        <v>11.36875</v>
      </c>
    </row>
    <row r="549" spans="1:10" x14ac:dyDescent="0.2">
      <c r="A549">
        <v>2023</v>
      </c>
      <c r="B549">
        <v>1</v>
      </c>
      <c r="C549">
        <v>24</v>
      </c>
      <c r="D549">
        <v>131</v>
      </c>
      <c r="E549">
        <v>53</v>
      </c>
      <c r="F549" t="s">
        <v>382</v>
      </c>
      <c r="G549" t="s">
        <v>383</v>
      </c>
      <c r="H549">
        <v>10</v>
      </c>
      <c r="I549">
        <v>9.3000000000000007</v>
      </c>
      <c r="J549">
        <v>10.7</v>
      </c>
    </row>
    <row r="550" spans="1:10" x14ac:dyDescent="0.2">
      <c r="A550">
        <v>2023</v>
      </c>
      <c r="B550">
        <v>1</v>
      </c>
      <c r="C550">
        <v>24</v>
      </c>
      <c r="D550">
        <v>11</v>
      </c>
      <c r="E550">
        <v>4</v>
      </c>
      <c r="F550" t="s">
        <v>268</v>
      </c>
      <c r="G550" t="s">
        <v>269</v>
      </c>
      <c r="H550">
        <v>212</v>
      </c>
      <c r="I550">
        <v>197.16</v>
      </c>
      <c r="J550">
        <v>226.84</v>
      </c>
    </row>
    <row r="551" spans="1:10" x14ac:dyDescent="0.2">
      <c r="A551">
        <v>2023</v>
      </c>
      <c r="B551">
        <v>1</v>
      </c>
      <c r="C551">
        <v>24</v>
      </c>
      <c r="D551">
        <v>12</v>
      </c>
      <c r="E551">
        <v>4</v>
      </c>
      <c r="F551" t="s">
        <v>273</v>
      </c>
      <c r="G551" t="s">
        <v>274</v>
      </c>
      <c r="H551">
        <v>212</v>
      </c>
      <c r="I551">
        <v>197.16</v>
      </c>
      <c r="J551">
        <v>226.84</v>
      </c>
    </row>
    <row r="552" spans="1:10" x14ac:dyDescent="0.2">
      <c r="A552">
        <v>2023</v>
      </c>
      <c r="B552">
        <v>1</v>
      </c>
      <c r="C552">
        <v>24</v>
      </c>
      <c r="D552">
        <v>452</v>
      </c>
      <c r="E552">
        <v>433</v>
      </c>
      <c r="F552" t="s">
        <v>276</v>
      </c>
      <c r="G552" t="s">
        <v>277</v>
      </c>
      <c r="H552">
        <v>270</v>
      </c>
      <c r="I552">
        <v>251.1</v>
      </c>
      <c r="J552">
        <v>288.89999999999998</v>
      </c>
    </row>
    <row r="553" spans="1:10" x14ac:dyDescent="0.2">
      <c r="A553">
        <v>2023</v>
      </c>
      <c r="B553">
        <v>1</v>
      </c>
      <c r="C553">
        <v>24</v>
      </c>
      <c r="D553">
        <v>453</v>
      </c>
      <c r="E553">
        <v>433</v>
      </c>
      <c r="F553" t="s">
        <v>279</v>
      </c>
      <c r="G553" t="s">
        <v>280</v>
      </c>
      <c r="H553">
        <v>175</v>
      </c>
      <c r="I553">
        <v>162.75</v>
      </c>
      <c r="J553">
        <v>187.25</v>
      </c>
    </row>
    <row r="554" spans="1:10" x14ac:dyDescent="0.2">
      <c r="A554">
        <v>2023</v>
      </c>
      <c r="B554">
        <v>1</v>
      </c>
      <c r="C554">
        <v>31</v>
      </c>
      <c r="D554">
        <v>449</v>
      </c>
      <c r="E554">
        <v>382</v>
      </c>
      <c r="F554" t="s">
        <v>191</v>
      </c>
      <c r="G554" t="s">
        <v>192</v>
      </c>
      <c r="H554">
        <v>46</v>
      </c>
      <c r="I554">
        <v>40.985999999999997</v>
      </c>
      <c r="J554">
        <v>50.048000000000002</v>
      </c>
    </row>
    <row r="555" spans="1:10" x14ac:dyDescent="0.2">
      <c r="A555">
        <v>2023</v>
      </c>
      <c r="B555">
        <v>1</v>
      </c>
      <c r="C555">
        <v>31</v>
      </c>
      <c r="D555">
        <v>140</v>
      </c>
      <c r="E555">
        <v>212</v>
      </c>
      <c r="F555" t="s">
        <v>208</v>
      </c>
      <c r="G555" t="s">
        <v>209</v>
      </c>
      <c r="H555">
        <v>485</v>
      </c>
      <c r="I555">
        <v>451.05</v>
      </c>
      <c r="J555">
        <v>518.95000000000005</v>
      </c>
    </row>
    <row r="556" spans="1:10" x14ac:dyDescent="0.2">
      <c r="A556">
        <v>2023</v>
      </c>
      <c r="B556">
        <v>1</v>
      </c>
      <c r="C556">
        <v>31</v>
      </c>
      <c r="D556">
        <v>178</v>
      </c>
      <c r="E556">
        <v>212</v>
      </c>
      <c r="F556" t="s">
        <v>212</v>
      </c>
      <c r="G556" t="s">
        <v>213</v>
      </c>
      <c r="H556">
        <v>50</v>
      </c>
      <c r="I556">
        <v>46.5</v>
      </c>
      <c r="J556">
        <v>53.5</v>
      </c>
    </row>
    <row r="557" spans="1:10" x14ac:dyDescent="0.2">
      <c r="A557">
        <v>2023</v>
      </c>
      <c r="B557">
        <v>1</v>
      </c>
      <c r="C557">
        <v>31</v>
      </c>
      <c r="D557">
        <v>122</v>
      </c>
      <c r="E557">
        <v>47</v>
      </c>
      <c r="F557" t="s">
        <v>215</v>
      </c>
      <c r="G557" t="s">
        <v>216</v>
      </c>
      <c r="H557">
        <v>280</v>
      </c>
      <c r="I557">
        <v>267.39999999999998</v>
      </c>
      <c r="J557">
        <v>292.60000000000002</v>
      </c>
    </row>
    <row r="558" spans="1:10" x14ac:dyDescent="0.2">
      <c r="A558">
        <v>2023</v>
      </c>
      <c r="B558">
        <v>1</v>
      </c>
      <c r="C558">
        <v>31</v>
      </c>
      <c r="D558">
        <v>438</v>
      </c>
      <c r="E558">
        <v>376</v>
      </c>
      <c r="F558" t="s">
        <v>225</v>
      </c>
      <c r="G558" t="s">
        <v>226</v>
      </c>
      <c r="H558">
        <v>335</v>
      </c>
      <c r="I558">
        <v>315.23500000000001</v>
      </c>
      <c r="J558">
        <v>358.78500000000003</v>
      </c>
    </row>
    <row r="559" spans="1:10" x14ac:dyDescent="0.2">
      <c r="A559">
        <v>2023</v>
      </c>
      <c r="B559">
        <v>1</v>
      </c>
      <c r="C559">
        <v>31</v>
      </c>
      <c r="D559">
        <v>168</v>
      </c>
      <c r="E559">
        <v>137</v>
      </c>
      <c r="F559" t="s">
        <v>229</v>
      </c>
      <c r="G559" t="s">
        <v>230</v>
      </c>
      <c r="H559">
        <v>619</v>
      </c>
      <c r="I559">
        <v>575.66999999999996</v>
      </c>
      <c r="J559">
        <v>662.33</v>
      </c>
    </row>
    <row r="560" spans="1:10" x14ac:dyDescent="0.2">
      <c r="A560">
        <v>2023</v>
      </c>
      <c r="B560">
        <v>1</v>
      </c>
      <c r="C560">
        <v>31</v>
      </c>
      <c r="D560">
        <v>273</v>
      </c>
      <c r="E560">
        <v>137</v>
      </c>
      <c r="F560" t="s">
        <v>231</v>
      </c>
      <c r="G560" t="s">
        <v>232</v>
      </c>
      <c r="H560">
        <v>564</v>
      </c>
      <c r="I560">
        <v>524.52</v>
      </c>
      <c r="J560">
        <v>603.48</v>
      </c>
    </row>
    <row r="561" spans="1:10" x14ac:dyDescent="0.2">
      <c r="A561">
        <v>2023</v>
      </c>
      <c r="B561">
        <v>1</v>
      </c>
      <c r="C561">
        <v>31</v>
      </c>
      <c r="D561">
        <v>167</v>
      </c>
      <c r="E561">
        <v>243</v>
      </c>
      <c r="F561" t="s">
        <v>233</v>
      </c>
      <c r="G561" t="s">
        <v>234</v>
      </c>
      <c r="H561">
        <v>888</v>
      </c>
      <c r="I561">
        <v>825.84</v>
      </c>
      <c r="J561">
        <v>950.16</v>
      </c>
    </row>
    <row r="562" spans="1:10" x14ac:dyDescent="0.2">
      <c r="A562">
        <v>2023</v>
      </c>
      <c r="B562">
        <v>1</v>
      </c>
      <c r="C562">
        <v>31</v>
      </c>
      <c r="D562">
        <v>674</v>
      </c>
      <c r="E562">
        <v>425</v>
      </c>
      <c r="F562" t="s">
        <v>238</v>
      </c>
      <c r="G562" t="s">
        <v>239</v>
      </c>
      <c r="H562">
        <v>256</v>
      </c>
      <c r="I562">
        <v>240.89599999999999</v>
      </c>
      <c r="J562">
        <v>274.17599999999999</v>
      </c>
    </row>
    <row r="563" spans="1:10" x14ac:dyDescent="0.2">
      <c r="A563">
        <v>2023</v>
      </c>
      <c r="B563">
        <v>1</v>
      </c>
      <c r="C563">
        <v>31</v>
      </c>
      <c r="D563">
        <v>669</v>
      </c>
      <c r="E563">
        <v>423</v>
      </c>
      <c r="F563" t="s">
        <v>241</v>
      </c>
      <c r="G563" t="s">
        <v>242</v>
      </c>
      <c r="H563">
        <v>954</v>
      </c>
      <c r="I563">
        <v>897.71400000000006</v>
      </c>
      <c r="J563">
        <v>1021.734</v>
      </c>
    </row>
    <row r="564" spans="1:10" x14ac:dyDescent="0.2">
      <c r="A564">
        <v>2023</v>
      </c>
      <c r="B564">
        <v>1</v>
      </c>
      <c r="C564">
        <v>31</v>
      </c>
      <c r="D564">
        <v>49</v>
      </c>
      <c r="E564">
        <v>18</v>
      </c>
      <c r="F564" t="s">
        <v>244</v>
      </c>
      <c r="G564" t="s">
        <v>245</v>
      </c>
      <c r="H564">
        <v>100</v>
      </c>
      <c r="I564">
        <v>95.5</v>
      </c>
      <c r="J564">
        <v>104.5</v>
      </c>
    </row>
    <row r="565" spans="1:10" x14ac:dyDescent="0.2">
      <c r="A565">
        <v>2023</v>
      </c>
      <c r="B565">
        <v>1</v>
      </c>
      <c r="C565">
        <v>31</v>
      </c>
      <c r="D565">
        <v>50</v>
      </c>
      <c r="E565">
        <v>18</v>
      </c>
      <c r="F565" t="s">
        <v>248</v>
      </c>
      <c r="G565" t="s">
        <v>249</v>
      </c>
      <c r="H565">
        <v>54</v>
      </c>
      <c r="I565">
        <v>51.57</v>
      </c>
      <c r="J565">
        <v>56.43</v>
      </c>
    </row>
    <row r="566" spans="1:10" x14ac:dyDescent="0.2">
      <c r="A566">
        <v>2023</v>
      </c>
      <c r="B566">
        <v>1</v>
      </c>
      <c r="C566">
        <v>31</v>
      </c>
      <c r="D566">
        <v>646</v>
      </c>
      <c r="E566">
        <v>372</v>
      </c>
      <c r="F566" t="s">
        <v>268</v>
      </c>
      <c r="G566" t="s">
        <v>269</v>
      </c>
      <c r="H566">
        <v>212</v>
      </c>
      <c r="I566">
        <v>197.16</v>
      </c>
      <c r="J566">
        <v>226.84</v>
      </c>
    </row>
    <row r="567" spans="1:10" x14ac:dyDescent="0.2">
      <c r="A567">
        <v>2023</v>
      </c>
      <c r="B567">
        <v>1</v>
      </c>
      <c r="C567">
        <v>31</v>
      </c>
      <c r="D567">
        <v>647</v>
      </c>
      <c r="E567">
        <v>372</v>
      </c>
      <c r="F567" t="s">
        <v>273</v>
      </c>
      <c r="G567" t="s">
        <v>274</v>
      </c>
      <c r="H567">
        <v>212</v>
      </c>
      <c r="I567">
        <v>197.16</v>
      </c>
      <c r="J567">
        <v>226.84</v>
      </c>
    </row>
  </sheetData>
  <autoFilter ref="A3:W3" xr:uid="{00000000-0009-0000-0000-000005000000}"/>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M4">
    <cfRule type="containsBlanks" priority="185" stopIfTrue="1">
      <formula>LEN(TRIM(L4))=0</formula>
    </cfRule>
  </conditionalFormatting>
  <conditionalFormatting sqref="L4">
    <cfRule type="expression" dxfId="448" priority="198" stopIfTrue="1">
      <formula>L4&gt;#REF!*1.5</formula>
    </cfRule>
    <cfRule type="expression" dxfId="447" priority="199" stopIfTrue="1">
      <formula>L4*1.5&lt;#REF!</formula>
    </cfRule>
    <cfRule type="expression" dxfId="446" priority="188" stopIfTrue="1">
      <formula>L4&lt;#REF!</formula>
    </cfRule>
    <cfRule type="expression" dxfId="445" priority="195" stopIfTrue="1">
      <formula>L4&gt;#REF!</formula>
    </cfRule>
  </conditionalFormatting>
  <conditionalFormatting sqref="M4">
    <cfRule type="expression" dxfId="444" priority="513" stopIfTrue="1">
      <formula>M4&gt;$K4*1.5</formula>
    </cfRule>
    <cfRule type="expression" dxfId="443" priority="514" stopIfTrue="1">
      <formula>M4*1.5&lt;$J4</formula>
    </cfRule>
    <cfRule type="expression" dxfId="442" priority="523" stopIfTrue="1">
      <formula>M4&lt;$J4</formula>
    </cfRule>
    <cfRule type="expression" dxfId="441" priority="524" stopIfTrue="1">
      <formula>M4&gt;$K4</formula>
    </cfRule>
  </conditionalFormatting>
  <conditionalFormatting sqref="N4">
    <cfRule type="containsBlanks" priority="12" stopIfTrue="1">
      <formula>LEN(TRIM(N4))=0</formula>
    </cfRule>
    <cfRule type="cellIs" dxfId="440"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439" priority="6" stopIfTrue="1">
      <formula>L5&gt;#REF!*1.5</formula>
    </cfRule>
    <cfRule type="expression" dxfId="438" priority="7" stopIfTrue="1">
      <formula>L5*1.5&lt;#REF!</formula>
    </cfRule>
    <cfRule type="expression" dxfId="437" priority="4" stopIfTrue="1">
      <formula>L5&lt;#REF!</formula>
    </cfRule>
    <cfRule type="expression" dxfId="436" priority="5" stopIfTrue="1">
      <formula>L5&gt;#REF!</formula>
    </cfRule>
  </conditionalFormatting>
  <conditionalFormatting sqref="M5:M170">
    <cfRule type="expression" dxfId="435" priority="8" stopIfTrue="1">
      <formula>M5&gt;$K5*1.5</formula>
    </cfRule>
    <cfRule type="expression" dxfId="434" priority="9" stopIfTrue="1">
      <formula>M5*1.5&lt;$J5</formula>
    </cfRule>
    <cfRule type="expression" dxfId="433" priority="10" stopIfTrue="1">
      <formula>M5&lt;$J5</formula>
    </cfRule>
    <cfRule type="expression" dxfId="432" priority="11" stopIfTrue="1">
      <formula>M5&gt;$K5</formula>
    </cfRule>
  </conditionalFormatting>
  <conditionalFormatting sqref="N5:N170">
    <cfRule type="containsBlanks" priority="1" stopIfTrue="1">
      <formula>LEN(TRIM(N5))=0</formula>
    </cfRule>
    <cfRule type="cellIs" dxfId="431" priority="2" stopIfTrue="1" operator="greaterThan">
      <formula>0.22</formula>
    </cfRule>
  </conditionalFormatting>
  <hyperlinks>
    <hyperlink ref="O1" location="index!A1" display="العودة للفهرس" xr:uid="{00000000-0004-0000-0500-000000000000}"/>
  </hyperlinks>
  <pageMargins left="0.7" right="0.7" top="0.75" bottom="0.75" header="0.3" footer="0.3"/>
  <pageSetup paperSize="9" scale="51" orientation="portrait" verticalDpi="4294967293" r:id="rId1"/>
  <colBreaks count="1" manualBreakCount="1">
    <brk id="15" max="17"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7"/>
  <dimension ref="A1:CV656"/>
  <sheetViews>
    <sheetView rightToLeft="1" view="pageBreakPreview" zoomScale="60" zoomScaleNormal="60" workbookViewId="0">
      <pane xSplit="5" ySplit="3" topLeftCell="F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1" width="14.625" style="62" bestFit="1" customWidth="1"/>
    <col min="2" max="5" width="9.125" style="62" customWidth="1"/>
    <col min="6" max="6" width="26.75" style="86" customWidth="1"/>
    <col min="7" max="7" width="24.875" style="87" customWidth="1"/>
    <col min="8" max="8" width="15.75" style="88" customWidth="1"/>
    <col min="9" max="10" width="8.25" style="88" customWidth="1"/>
    <col min="11" max="11" width="10.375" style="153" customWidth="1"/>
    <col min="12" max="12" width="11.25" style="154" customWidth="1"/>
    <col min="13" max="13" width="13" style="155" customWidth="1"/>
    <col min="14" max="14" width="10.25" style="26" hidden="1" customWidth="1"/>
    <col min="15" max="18" width="10.25" style="62" hidden="1" customWidth="1"/>
    <col min="19" max="19" width="10.375" style="89" hidden="1" customWidth="1"/>
    <col min="20" max="20" width="10.375" style="27" hidden="1" customWidth="1"/>
    <col min="21" max="21" width="10.25" style="26" hidden="1" customWidth="1"/>
    <col min="22" max="25" width="10.25" style="62" hidden="1" customWidth="1"/>
    <col min="26" max="26" width="10.375" style="89" hidden="1" customWidth="1"/>
    <col min="27" max="27" width="10.375" style="27" hidden="1" customWidth="1"/>
    <col min="28" max="28" width="10.25" style="26" hidden="1" customWidth="1"/>
    <col min="29" max="32" width="10.25" style="62" hidden="1" customWidth="1"/>
    <col min="33" max="33" width="10.375" style="90" hidden="1" customWidth="1"/>
    <col min="34" max="34" width="10.375" style="28" hidden="1" customWidth="1"/>
    <col min="35" max="35" width="11.75" style="66" customWidth="1"/>
    <col min="36" max="36" width="10.625" style="91" customWidth="1"/>
    <col min="37" max="37" width="10.625" style="92" customWidth="1"/>
    <col min="38" max="38" width="11.75" style="93" customWidth="1"/>
    <col min="39" max="39" width="10.625" style="94" customWidth="1"/>
    <col min="40" max="48" width="8.375" style="95" hidden="1" customWidth="1"/>
    <col min="49" max="49" width="15.25" style="96" customWidth="1"/>
    <col min="50" max="50" width="15.625" style="95" customWidth="1"/>
    <col min="51" max="51" width="12.375" style="91" customWidth="1"/>
    <col min="52" max="52" width="15.625" style="95" customWidth="1"/>
    <col min="53" max="57" width="15.875" style="95" hidden="1" customWidth="1"/>
    <col min="58" max="58" width="24" style="97" hidden="1" customWidth="1"/>
    <col min="59" max="59" width="21.375" style="62" hidden="1" customWidth="1"/>
    <col min="60" max="60" width="20.25" style="62" hidden="1" customWidth="1"/>
    <col min="61" max="61" width="23.125" style="62" hidden="1" customWidth="1"/>
    <col min="62" max="62" width="9.125" style="62" hidden="1" customWidth="1"/>
    <col min="63" max="74" width="9.125" style="62" customWidth="1"/>
    <col min="75" max="16384" width="9.125" style="62"/>
  </cols>
  <sheetData>
    <row r="1" spans="1:100" s="73" customFormat="1" ht="41.25" customHeight="1" thickBot="1" x14ac:dyDescent="0.25">
      <c r="A1" s="104"/>
      <c r="B1" s="104"/>
      <c r="C1" s="104"/>
      <c r="D1" s="104"/>
      <c r="E1" s="104"/>
      <c r="F1" s="78" t="s">
        <v>527</v>
      </c>
      <c r="G1" s="181"/>
      <c r="H1" s="181"/>
      <c r="I1" s="79" t="s">
        <v>504</v>
      </c>
      <c r="J1" s="80">
        <f>B4</f>
        <v>2</v>
      </c>
      <c r="K1" s="156" t="s">
        <v>505</v>
      </c>
      <c r="L1" s="574">
        <f>C4</f>
        <v>2021</v>
      </c>
      <c r="M1" s="499"/>
      <c r="N1" s="540"/>
      <c r="O1" s="541"/>
      <c r="P1" s="541"/>
      <c r="Q1" s="541"/>
      <c r="R1" s="532"/>
      <c r="S1" s="20"/>
      <c r="T1" s="20"/>
      <c r="U1" s="540"/>
      <c r="V1" s="541"/>
      <c r="W1" s="541"/>
      <c r="X1" s="541"/>
      <c r="Y1" s="532"/>
      <c r="Z1" s="20"/>
      <c r="AA1" s="20"/>
      <c r="AB1" s="540"/>
      <c r="AC1" s="541"/>
      <c r="AD1" s="541"/>
      <c r="AE1" s="541"/>
      <c r="AF1" s="532"/>
      <c r="AG1" s="140"/>
      <c r="AH1" s="140"/>
      <c r="AI1" s="81"/>
      <c r="AJ1" s="81"/>
      <c r="AK1" s="81"/>
      <c r="AL1" s="81"/>
      <c r="AM1" s="81"/>
      <c r="AN1" s="81"/>
      <c r="AO1" s="81"/>
      <c r="AP1" s="81"/>
      <c r="AQ1" s="81"/>
      <c r="AR1" s="81"/>
      <c r="AS1" s="81"/>
      <c r="AT1" s="81"/>
      <c r="AU1" s="81"/>
      <c r="AV1" s="81"/>
      <c r="AW1" s="81"/>
      <c r="AX1" s="81"/>
      <c r="AY1" s="81"/>
      <c r="AZ1" s="55" t="s">
        <v>93</v>
      </c>
      <c r="BA1" s="21"/>
      <c r="BB1" s="21"/>
      <c r="BC1" s="21"/>
      <c r="BD1" s="21"/>
      <c r="BE1" s="21"/>
      <c r="BF1" s="22"/>
    </row>
    <row r="2" spans="1:100" s="73" customFormat="1" ht="52.5" customHeight="1" x14ac:dyDescent="0.2">
      <c r="A2" s="567" t="s">
        <v>96</v>
      </c>
      <c r="B2" s="567" t="s">
        <v>97</v>
      </c>
      <c r="C2" s="567" t="s">
        <v>98</v>
      </c>
      <c r="D2" s="518" t="s">
        <v>99</v>
      </c>
      <c r="E2" s="518" t="s">
        <v>100</v>
      </c>
      <c r="F2" s="569" t="s">
        <v>102</v>
      </c>
      <c r="G2" s="569" t="s">
        <v>103</v>
      </c>
      <c r="H2" s="570" t="s">
        <v>104</v>
      </c>
      <c r="I2" s="570" t="s">
        <v>105</v>
      </c>
      <c r="J2" s="569" t="s">
        <v>106</v>
      </c>
      <c r="K2" s="543" t="s">
        <v>509</v>
      </c>
      <c r="L2" s="571" t="s">
        <v>509</v>
      </c>
      <c r="M2" s="498"/>
      <c r="N2" s="572" t="s">
        <v>110</v>
      </c>
      <c r="O2" s="489"/>
      <c r="P2" s="489"/>
      <c r="Q2" s="489"/>
      <c r="R2" s="490"/>
      <c r="S2" s="573" t="s">
        <v>111</v>
      </c>
      <c r="T2" s="490"/>
      <c r="U2" s="572" t="s">
        <v>113</v>
      </c>
      <c r="V2" s="489"/>
      <c r="W2" s="489"/>
      <c r="X2" s="489"/>
      <c r="Y2" s="490"/>
      <c r="Z2" s="573" t="s">
        <v>114</v>
      </c>
      <c r="AA2" s="490"/>
      <c r="AB2" s="568" t="s">
        <v>528</v>
      </c>
      <c r="AC2" s="489"/>
      <c r="AD2" s="489"/>
      <c r="AE2" s="489"/>
      <c r="AF2" s="490"/>
      <c r="AG2" s="560" t="s">
        <v>529</v>
      </c>
      <c r="AH2" s="490"/>
      <c r="AI2" s="543" t="s">
        <v>510</v>
      </c>
      <c r="AJ2" s="544" t="s">
        <v>511</v>
      </c>
      <c r="AK2" s="546" t="s">
        <v>512</v>
      </c>
      <c r="AL2" s="545" t="s">
        <v>513</v>
      </c>
      <c r="AM2" s="547" t="s">
        <v>120</v>
      </c>
      <c r="AN2" s="561" t="s">
        <v>134</v>
      </c>
      <c r="AO2" s="489"/>
      <c r="AP2" s="489"/>
      <c r="AQ2" s="489"/>
      <c r="AR2" s="489"/>
      <c r="AS2" s="489"/>
      <c r="AT2" s="489"/>
      <c r="AU2" s="489"/>
      <c r="AV2" s="490"/>
      <c r="AW2" s="562" t="s">
        <v>530</v>
      </c>
      <c r="AX2" s="563" t="s">
        <v>531</v>
      </c>
      <c r="AY2" s="565" t="s">
        <v>515</v>
      </c>
      <c r="AZ2" s="566" t="s">
        <v>532</v>
      </c>
      <c r="BA2" s="552" t="s">
        <v>533</v>
      </c>
      <c r="BB2" s="552" t="s">
        <v>139</v>
      </c>
      <c r="BC2" s="552" t="s">
        <v>140</v>
      </c>
      <c r="BD2" s="552" t="s">
        <v>141</v>
      </c>
      <c r="BE2" s="552" t="s">
        <v>142</v>
      </c>
      <c r="BF2" s="494" t="s">
        <v>534</v>
      </c>
      <c r="BG2" s="494" t="s">
        <v>535</v>
      </c>
      <c r="BH2" s="494" t="s">
        <v>536</v>
      </c>
      <c r="BI2" s="494" t="s">
        <v>537</v>
      </c>
      <c r="BJ2" s="495" t="s">
        <v>128</v>
      </c>
    </row>
    <row r="3" spans="1:100" s="73" customFormat="1" ht="52.5" customHeight="1" x14ac:dyDescent="0.2">
      <c r="A3" s="485"/>
      <c r="B3" s="485"/>
      <c r="C3" s="485"/>
      <c r="D3" s="481"/>
      <c r="E3" s="481"/>
      <c r="F3" s="485"/>
      <c r="G3" s="485"/>
      <c r="H3" s="485"/>
      <c r="I3" s="485"/>
      <c r="J3" s="485"/>
      <c r="K3" s="485"/>
      <c r="L3" s="151" t="s">
        <v>150</v>
      </c>
      <c r="M3" s="180" t="s">
        <v>151</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485"/>
      <c r="AJ3" s="485"/>
      <c r="AK3" s="485"/>
      <c r="AL3" s="485"/>
      <c r="AM3" s="485"/>
      <c r="AN3" s="85" t="s">
        <v>155</v>
      </c>
      <c r="AO3" s="85" t="s">
        <v>156</v>
      </c>
      <c r="AP3" s="85" t="s">
        <v>157</v>
      </c>
      <c r="AQ3" s="85" t="s">
        <v>158</v>
      </c>
      <c r="AR3" s="85" t="s">
        <v>159</v>
      </c>
      <c r="AS3" s="85" t="s">
        <v>160</v>
      </c>
      <c r="AT3" s="85" t="s">
        <v>161</v>
      </c>
      <c r="AU3" s="85" t="s">
        <v>162</v>
      </c>
      <c r="AV3" s="85" t="s">
        <v>163</v>
      </c>
      <c r="AW3" s="485"/>
      <c r="AX3" s="564"/>
      <c r="AY3" s="485"/>
      <c r="AZ3" s="485"/>
      <c r="BA3" s="485"/>
      <c r="BB3" s="485"/>
      <c r="BC3" s="485"/>
      <c r="BD3" s="485"/>
      <c r="BE3" s="485"/>
      <c r="BF3" s="481"/>
      <c r="BG3" s="481"/>
      <c r="BH3" s="481"/>
      <c r="BI3" s="481"/>
      <c r="BJ3" s="481"/>
    </row>
    <row r="4" spans="1:100" s="74" customFormat="1" ht="31.5" customHeight="1" x14ac:dyDescent="0.3">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194</v>
      </c>
      <c r="BG4" s="73" t="s">
        <v>195</v>
      </c>
      <c r="BH4" s="73" t="s">
        <v>323</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x14ac:dyDescent="0.3">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194</v>
      </c>
      <c r="BG5" s="73" t="s">
        <v>195</v>
      </c>
      <c r="BH5" s="73" t="s">
        <v>323</v>
      </c>
      <c r="BI5" s="73" t="s">
        <v>324</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x14ac:dyDescent="0.3">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194</v>
      </c>
      <c r="BG6" s="73" t="s">
        <v>195</v>
      </c>
      <c r="BH6" s="73" t="s">
        <v>227</v>
      </c>
      <c r="BI6" s="73" t="s">
        <v>197</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x14ac:dyDescent="0.3">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194</v>
      </c>
      <c r="BG7" s="73" t="s">
        <v>195</v>
      </c>
      <c r="BH7" s="73" t="s">
        <v>246</v>
      </c>
      <c r="BI7" s="73" t="s">
        <v>219</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x14ac:dyDescent="0.3">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194</v>
      </c>
      <c r="BG8" s="73" t="s">
        <v>195</v>
      </c>
      <c r="BH8" s="73" t="s">
        <v>250</v>
      </c>
      <c r="BI8" s="73" t="s">
        <v>219</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x14ac:dyDescent="0.3">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223</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x14ac:dyDescent="0.3">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194</v>
      </c>
      <c r="BG10" s="73" t="s">
        <v>195</v>
      </c>
      <c r="BH10" s="73" t="s">
        <v>538</v>
      </c>
      <c r="BI10" s="73" t="s">
        <v>197</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x14ac:dyDescent="0.3">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223</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x14ac:dyDescent="0.3">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223</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x14ac:dyDescent="0.3">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539</v>
      </c>
      <c r="BG13" s="73" t="s">
        <v>540</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x14ac:dyDescent="0.3">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194</v>
      </c>
      <c r="BG14" s="73" t="s">
        <v>195</v>
      </c>
      <c r="BH14" s="73" t="s">
        <v>218</v>
      </c>
      <c r="BI14" s="73" t="s">
        <v>219</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x14ac:dyDescent="0.3">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201</v>
      </c>
      <c r="BG15" s="73" t="s">
        <v>541</v>
      </c>
      <c r="BH15" s="73" t="s">
        <v>469</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x14ac:dyDescent="0.3">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201</v>
      </c>
      <c r="BG16" s="73" t="s">
        <v>541</v>
      </c>
      <c r="BH16" s="73" t="s">
        <v>542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x14ac:dyDescent="0.3">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201</v>
      </c>
      <c r="BG17" s="73" t="s">
        <v>541</v>
      </c>
      <c r="BH17" s="73" t="s">
        <v>542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x14ac:dyDescent="0.3">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201</v>
      </c>
      <c r="BG18" s="73" t="s">
        <v>541</v>
      </c>
      <c r="BH18" s="73" t="s">
        <v>542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x14ac:dyDescent="0.3">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543</v>
      </c>
      <c r="BG19" s="73" t="s">
        <v>543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x14ac:dyDescent="0.3">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543</v>
      </c>
      <c r="BG20" s="73" t="s">
        <v>543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x14ac:dyDescent="0.3">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201</v>
      </c>
      <c r="BG21" s="73" t="s">
        <v>202</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x14ac:dyDescent="0.3">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544</v>
      </c>
      <c r="BG22" s="73" t="s">
        <v>544</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x14ac:dyDescent="0.3">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201</v>
      </c>
      <c r="BG23" s="73" t="s">
        <v>545</v>
      </c>
      <c r="BH23" s="73" t="s">
        <v>271</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x14ac:dyDescent="0.3">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201</v>
      </c>
      <c r="BG24" s="73" t="s">
        <v>545</v>
      </c>
      <c r="BH24" s="73" t="s">
        <v>275</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x14ac:dyDescent="0.3">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201</v>
      </c>
      <c r="BG25" s="73" t="s">
        <v>202</v>
      </c>
      <c r="BH25" s="73" t="s">
        <v>546</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x14ac:dyDescent="0.3">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194</v>
      </c>
      <c r="BG26" s="73" t="s">
        <v>195</v>
      </c>
      <c r="BH26" s="73" t="s">
        <v>323</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x14ac:dyDescent="0.3">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194</v>
      </c>
      <c r="BG27" s="73" t="s">
        <v>195</v>
      </c>
      <c r="BH27" s="73" t="s">
        <v>323</v>
      </c>
      <c r="BI27" s="73" t="s">
        <v>324</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x14ac:dyDescent="0.3">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194</v>
      </c>
      <c r="BG28" s="73" t="s">
        <v>195</v>
      </c>
      <c r="BH28" s="73" t="s">
        <v>227</v>
      </c>
      <c r="BI28" s="73" t="s">
        <v>197</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x14ac:dyDescent="0.3">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254</v>
      </c>
      <c r="BG29" s="73" t="s">
        <v>254</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x14ac:dyDescent="0.3">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254</v>
      </c>
      <c r="BG30" s="73" t="s">
        <v>254</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x14ac:dyDescent="0.3">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223</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x14ac:dyDescent="0.3">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223</v>
      </c>
      <c r="BG32" s="73" t="s">
        <v>223</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x14ac:dyDescent="0.3">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194</v>
      </c>
      <c r="BG33" s="73" t="s">
        <v>195</v>
      </c>
      <c r="BH33" s="73" t="s">
        <v>538</v>
      </c>
      <c r="BI33" s="73" t="s">
        <v>197</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x14ac:dyDescent="0.3">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539</v>
      </c>
      <c r="BG34" s="73" t="s">
        <v>540</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x14ac:dyDescent="0.3">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223</v>
      </c>
      <c r="BG35" s="73" t="s">
        <v>223</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x14ac:dyDescent="0.3">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223</v>
      </c>
      <c r="BG36" s="73" t="s">
        <v>223</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x14ac:dyDescent="0.3">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201</v>
      </c>
      <c r="BG37" s="73" t="s">
        <v>541</v>
      </c>
      <c r="BH37" s="73" t="s">
        <v>469</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x14ac:dyDescent="0.3">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201</v>
      </c>
      <c r="BG38" s="73" t="s">
        <v>541</v>
      </c>
      <c r="BH38" s="73" t="s">
        <v>542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x14ac:dyDescent="0.3">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201</v>
      </c>
      <c r="BG39" s="73" t="s">
        <v>541</v>
      </c>
      <c r="BH39" s="73" t="s">
        <v>542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x14ac:dyDescent="0.3">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201</v>
      </c>
      <c r="BG40" s="73" t="s">
        <v>541</v>
      </c>
      <c r="BH40" s="73" t="s">
        <v>542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x14ac:dyDescent="0.3">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543</v>
      </c>
      <c r="BG41" s="73" t="s">
        <v>543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x14ac:dyDescent="0.3">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543</v>
      </c>
      <c r="BG42" s="73" t="s">
        <v>543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x14ac:dyDescent="0.3">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201</v>
      </c>
      <c r="BG43" s="73" t="s">
        <v>545</v>
      </c>
      <c r="BH43" s="73" t="s">
        <v>260</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x14ac:dyDescent="0.3">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201</v>
      </c>
      <c r="BG44" s="73" t="s">
        <v>202</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x14ac:dyDescent="0.3">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544</v>
      </c>
      <c r="BG45" s="73" t="s">
        <v>544</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x14ac:dyDescent="0.3">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201</v>
      </c>
      <c r="BG46" s="73" t="s">
        <v>202</v>
      </c>
      <c r="BH46" s="73" t="s">
        <v>546</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x14ac:dyDescent="0.3">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194</v>
      </c>
      <c r="BG47" s="73" t="s">
        <v>195</v>
      </c>
      <c r="BH47" s="73" t="s">
        <v>323</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x14ac:dyDescent="0.3">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194</v>
      </c>
      <c r="BG48" s="73" t="s">
        <v>195</v>
      </c>
      <c r="BH48" s="73" t="s">
        <v>323</v>
      </c>
      <c r="BI48" s="73" t="s">
        <v>324</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x14ac:dyDescent="0.3">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194</v>
      </c>
      <c r="BG49" s="73" t="s">
        <v>195</v>
      </c>
      <c r="BH49" s="73" t="s">
        <v>227</v>
      </c>
      <c r="BI49" s="73" t="s">
        <v>197</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x14ac:dyDescent="0.3">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254</v>
      </c>
      <c r="BG50" s="73" t="s">
        <v>254</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x14ac:dyDescent="0.3">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254</v>
      </c>
      <c r="BG51" s="73" t="s">
        <v>254</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x14ac:dyDescent="0.3">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223</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x14ac:dyDescent="0.3">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201</v>
      </c>
      <c r="BG53" s="73" t="s">
        <v>541</v>
      </c>
      <c r="BH53" s="73" t="s">
        <v>547</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x14ac:dyDescent="0.3">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201</v>
      </c>
      <c r="BG54" s="73" t="s">
        <v>541</v>
      </c>
      <c r="BH54" s="73" t="s">
        <v>548</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x14ac:dyDescent="0.3">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201</v>
      </c>
      <c r="BG55" s="73" t="s">
        <v>541</v>
      </c>
      <c r="BH55" s="73" t="s">
        <v>549</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x14ac:dyDescent="0.3">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201</v>
      </c>
      <c r="BG56" s="73" t="s">
        <v>541</v>
      </c>
      <c r="BH56" s="73" t="s">
        <v>550</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x14ac:dyDescent="0.3">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201</v>
      </c>
      <c r="BG57" s="73" t="s">
        <v>541</v>
      </c>
      <c r="BH57" s="73" t="s">
        <v>551</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x14ac:dyDescent="0.3">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201</v>
      </c>
      <c r="BG58" s="73" t="s">
        <v>541</v>
      </c>
      <c r="BH58" s="73" t="s">
        <v>552</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x14ac:dyDescent="0.3">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223</v>
      </c>
      <c r="BG59" s="73" t="s">
        <v>223</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x14ac:dyDescent="0.3">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194</v>
      </c>
      <c r="BG60" s="73" t="s">
        <v>195</v>
      </c>
      <c r="BH60" s="73" t="s">
        <v>538</v>
      </c>
      <c r="BI60" s="73" t="s">
        <v>197</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x14ac:dyDescent="0.3">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539</v>
      </c>
      <c r="BG61" s="73" t="s">
        <v>540</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x14ac:dyDescent="0.3">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223</v>
      </c>
      <c r="BG62" s="73" t="s">
        <v>223</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x14ac:dyDescent="0.3">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194</v>
      </c>
      <c r="BG63" s="73" t="s">
        <v>195</v>
      </c>
      <c r="BH63" s="73" t="s">
        <v>218</v>
      </c>
      <c r="BI63" s="73" t="s">
        <v>219</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x14ac:dyDescent="0.3">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553</v>
      </c>
      <c r="BG64" s="73" t="s">
        <v>554</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x14ac:dyDescent="0.3">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553</v>
      </c>
      <c r="BG65" s="73" t="s">
        <v>554</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x14ac:dyDescent="0.3">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553</v>
      </c>
      <c r="BG66" s="73" t="s">
        <v>554</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x14ac:dyDescent="0.3">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223</v>
      </c>
      <c r="BG67" s="73" t="s">
        <v>223</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x14ac:dyDescent="0.3">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543</v>
      </c>
      <c r="BG68" s="73" t="s">
        <v>543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x14ac:dyDescent="0.3">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543</v>
      </c>
      <c r="BG69" s="73" t="s">
        <v>543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x14ac:dyDescent="0.3">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194</v>
      </c>
      <c r="BG70" s="73" t="s">
        <v>195</v>
      </c>
      <c r="BH70" s="73" t="s">
        <v>555</v>
      </c>
      <c r="BI70" s="73" t="s">
        <v>197</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x14ac:dyDescent="0.3">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201</v>
      </c>
      <c r="BG71" s="73" t="s">
        <v>545</v>
      </c>
      <c r="BH71" s="73" t="s">
        <v>260</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x14ac:dyDescent="0.3">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201</v>
      </c>
      <c r="BG72" s="73" t="s">
        <v>202</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x14ac:dyDescent="0.3">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544</v>
      </c>
      <c r="BG73" s="73" t="s">
        <v>544</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x14ac:dyDescent="0.3">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201</v>
      </c>
      <c r="BG74" s="73" t="s">
        <v>202</v>
      </c>
      <c r="BH74" s="73" t="s">
        <v>546</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x14ac:dyDescent="0.3">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194</v>
      </c>
      <c r="BG75" s="73" t="s">
        <v>195</v>
      </c>
      <c r="BH75" s="73" t="s">
        <v>323</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x14ac:dyDescent="0.3">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194</v>
      </c>
      <c r="BG76" s="73" t="s">
        <v>195</v>
      </c>
      <c r="BH76" s="73" t="s">
        <v>323</v>
      </c>
      <c r="BI76" s="73" t="s">
        <v>324</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x14ac:dyDescent="0.3">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194</v>
      </c>
      <c r="BG77" s="73" t="s">
        <v>195</v>
      </c>
      <c r="BH77" s="73" t="s">
        <v>227</v>
      </c>
      <c r="BI77" s="73" t="s">
        <v>197</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x14ac:dyDescent="0.3">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201</v>
      </c>
      <c r="BG78" s="73" t="s">
        <v>541</v>
      </c>
      <c r="BH78" s="73" t="s">
        <v>287</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x14ac:dyDescent="0.3">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254</v>
      </c>
      <c r="BG79" s="73" t="s">
        <v>254</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x14ac:dyDescent="0.3">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254</v>
      </c>
      <c r="BG80" s="73" t="s">
        <v>254</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x14ac:dyDescent="0.3">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201</v>
      </c>
      <c r="BG81" s="73" t="s">
        <v>541</v>
      </c>
      <c r="BH81" s="73" t="s">
        <v>547</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x14ac:dyDescent="0.3">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201</v>
      </c>
      <c r="BG82" s="73" t="s">
        <v>541</v>
      </c>
      <c r="BH82" s="73" t="s">
        <v>548</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x14ac:dyDescent="0.3">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201</v>
      </c>
      <c r="BG83" s="73" t="s">
        <v>541</v>
      </c>
      <c r="BH83" s="73" t="s">
        <v>549</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x14ac:dyDescent="0.3">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201</v>
      </c>
      <c r="BG84" s="73" t="s">
        <v>541</v>
      </c>
      <c r="BH84" s="73" t="s">
        <v>550</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x14ac:dyDescent="0.3">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201</v>
      </c>
      <c r="BG85" s="73" t="s">
        <v>541</v>
      </c>
      <c r="BH85" s="73" t="s">
        <v>551</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x14ac:dyDescent="0.3">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201</v>
      </c>
      <c r="BG86" s="73" t="s">
        <v>541</v>
      </c>
      <c r="BH86" s="73" t="s">
        <v>552</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x14ac:dyDescent="0.3">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201</v>
      </c>
      <c r="BG87" s="73" t="s">
        <v>541</v>
      </c>
      <c r="BH87" s="73" t="s">
        <v>556</v>
      </c>
      <c r="BI87" s="73" t="s">
        <v>557</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x14ac:dyDescent="0.3">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201</v>
      </c>
      <c r="BG88" s="73" t="s">
        <v>541</v>
      </c>
      <c r="BH88" s="73" t="s">
        <v>558</v>
      </c>
      <c r="BI88" s="73" t="s">
        <v>557</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x14ac:dyDescent="0.3">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201</v>
      </c>
      <c r="BG89" s="73" t="s">
        <v>541</v>
      </c>
      <c r="BH89" s="73" t="s">
        <v>559</v>
      </c>
      <c r="BI89" s="73" t="s">
        <v>557</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x14ac:dyDescent="0.3">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553</v>
      </c>
      <c r="BG90" s="73" t="s">
        <v>554</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x14ac:dyDescent="0.3">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553</v>
      </c>
      <c r="BG91" s="73" t="s">
        <v>554</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x14ac:dyDescent="0.3">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553</v>
      </c>
      <c r="BG92" s="73" t="s">
        <v>554</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x14ac:dyDescent="0.3">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553</v>
      </c>
      <c r="BG93" s="73" t="s">
        <v>554</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x14ac:dyDescent="0.3">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194</v>
      </c>
      <c r="BG94" s="73" t="s">
        <v>195</v>
      </c>
      <c r="BH94" s="73" t="s">
        <v>555</v>
      </c>
      <c r="BI94" s="73" t="s">
        <v>197</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x14ac:dyDescent="0.3">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201</v>
      </c>
      <c r="BG95" s="73" t="s">
        <v>202</v>
      </c>
      <c r="BH95" s="73" t="s">
        <v>560</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x14ac:dyDescent="0.3">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267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x14ac:dyDescent="0.3">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x14ac:dyDescent="0.3">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201</v>
      </c>
      <c r="BG98" s="73" t="s">
        <v>541</v>
      </c>
      <c r="BH98" s="73" t="s">
        <v>561</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x14ac:dyDescent="0.3">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201</v>
      </c>
      <c r="BG99" s="73" t="s">
        <v>541</v>
      </c>
      <c r="BH99" s="73" t="s">
        <v>562</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x14ac:dyDescent="0.3">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201</v>
      </c>
      <c r="BG100" s="73" t="s">
        <v>541</v>
      </c>
      <c r="BH100" s="73" t="s">
        <v>563</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x14ac:dyDescent="0.3">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201</v>
      </c>
      <c r="BG101" s="73" t="s">
        <v>541</v>
      </c>
      <c r="BH101" s="73" t="s">
        <v>564</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x14ac:dyDescent="0.3">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201</v>
      </c>
      <c r="BG102" s="73" t="s">
        <v>202</v>
      </c>
      <c r="BH102" s="73" t="s">
        <v>546</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x14ac:dyDescent="0.3">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194</v>
      </c>
      <c r="BG103" s="73" t="s">
        <v>195</v>
      </c>
      <c r="BH103" s="73" t="s">
        <v>323</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x14ac:dyDescent="0.3">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194</v>
      </c>
      <c r="BG104" s="73" t="s">
        <v>195</v>
      </c>
      <c r="BH104" s="73" t="s">
        <v>323</v>
      </c>
      <c r="BI104" s="73" t="s">
        <v>324</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x14ac:dyDescent="0.3">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201</v>
      </c>
      <c r="BG105" s="73" t="s">
        <v>541</v>
      </c>
      <c r="BH105" s="73" t="s">
        <v>287</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x14ac:dyDescent="0.3">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254</v>
      </c>
      <c r="BG106" s="73" t="s">
        <v>254</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x14ac:dyDescent="0.3">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254</v>
      </c>
      <c r="BG107" s="73" t="s">
        <v>254</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x14ac:dyDescent="0.3">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201</v>
      </c>
      <c r="BG108" s="73" t="s">
        <v>541</v>
      </c>
      <c r="BH108" s="73" t="s">
        <v>547</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x14ac:dyDescent="0.3">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201</v>
      </c>
      <c r="BG109" s="73" t="s">
        <v>541</v>
      </c>
      <c r="BH109" s="73" t="s">
        <v>548</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x14ac:dyDescent="0.3">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201</v>
      </c>
      <c r="BG110" s="73" t="s">
        <v>541</v>
      </c>
      <c r="BH110" s="73" t="s">
        <v>549</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x14ac:dyDescent="0.3">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201</v>
      </c>
      <c r="BG111" s="73" t="s">
        <v>541</v>
      </c>
      <c r="BH111" s="73" t="s">
        <v>550</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x14ac:dyDescent="0.3">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201</v>
      </c>
      <c r="BG112" s="73" t="s">
        <v>541</v>
      </c>
      <c r="BH112" s="73" t="s">
        <v>551</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x14ac:dyDescent="0.3">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201</v>
      </c>
      <c r="BG113" s="73" t="s">
        <v>541</v>
      </c>
      <c r="BH113" s="73" t="s">
        <v>552</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x14ac:dyDescent="0.3">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223</v>
      </c>
      <c r="BG114" s="73" t="s">
        <v>223</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x14ac:dyDescent="0.3">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201</v>
      </c>
      <c r="BG115" s="73" t="s">
        <v>541</v>
      </c>
      <c r="BH115" s="73" t="s">
        <v>565</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x14ac:dyDescent="0.3">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201</v>
      </c>
      <c r="BG116" s="73" t="s">
        <v>541</v>
      </c>
      <c r="BH116" s="73" t="s">
        <v>566</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x14ac:dyDescent="0.3">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201</v>
      </c>
      <c r="BG117" s="73" t="s">
        <v>541</v>
      </c>
      <c r="BH117" s="73" t="s">
        <v>567</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x14ac:dyDescent="0.3">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201</v>
      </c>
      <c r="BG118" s="73" t="s">
        <v>541</v>
      </c>
      <c r="BH118" s="73" t="s">
        <v>267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x14ac:dyDescent="0.3">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201</v>
      </c>
      <c r="BG119" s="73" t="s">
        <v>541</v>
      </c>
      <c r="BH119" s="73" t="s">
        <v>556</v>
      </c>
      <c r="BI119" s="73" t="s">
        <v>557</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x14ac:dyDescent="0.3">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201</v>
      </c>
      <c r="BG120" s="73" t="s">
        <v>541</v>
      </c>
      <c r="BH120" s="73" t="s">
        <v>558</v>
      </c>
      <c r="BI120" s="73" t="s">
        <v>557</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x14ac:dyDescent="0.3">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201</v>
      </c>
      <c r="BG121" s="73" t="s">
        <v>541</v>
      </c>
      <c r="BH121" s="73" t="s">
        <v>559</v>
      </c>
      <c r="BI121" s="73" t="s">
        <v>557</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x14ac:dyDescent="0.3">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194</v>
      </c>
      <c r="BG122" s="73" t="s">
        <v>195</v>
      </c>
      <c r="BH122" s="73" t="s">
        <v>218</v>
      </c>
      <c r="BI122" s="73" t="s">
        <v>219</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x14ac:dyDescent="0.3">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553</v>
      </c>
      <c r="BG123" s="73" t="s">
        <v>554</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x14ac:dyDescent="0.3">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553</v>
      </c>
      <c r="BG124" s="73" t="s">
        <v>554</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x14ac:dyDescent="0.3">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553</v>
      </c>
      <c r="BG125" s="73" t="s">
        <v>554</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x14ac:dyDescent="0.3">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553</v>
      </c>
      <c r="BG126" s="73" t="s">
        <v>554</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x14ac:dyDescent="0.3">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194</v>
      </c>
      <c r="BG127" s="73" t="s">
        <v>195</v>
      </c>
      <c r="BH127" s="73" t="s">
        <v>555</v>
      </c>
      <c r="BI127" s="73" t="s">
        <v>197</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x14ac:dyDescent="0.3">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201</v>
      </c>
      <c r="BG128" s="73" t="s">
        <v>202</v>
      </c>
      <c r="BH128" s="73" t="s">
        <v>560</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x14ac:dyDescent="0.3">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267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x14ac:dyDescent="0.3">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x14ac:dyDescent="0.3">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201</v>
      </c>
      <c r="BG131" s="73" t="s">
        <v>541</v>
      </c>
      <c r="BH131" s="73" t="s">
        <v>561</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x14ac:dyDescent="0.3">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201</v>
      </c>
      <c r="BG132" s="73" t="s">
        <v>541</v>
      </c>
      <c r="BH132" s="73" t="s">
        <v>562</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x14ac:dyDescent="0.3">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201</v>
      </c>
      <c r="BG133" s="73" t="s">
        <v>541</v>
      </c>
      <c r="BH133" s="73" t="s">
        <v>563</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x14ac:dyDescent="0.3">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201</v>
      </c>
      <c r="BG134" s="73" t="s">
        <v>541</v>
      </c>
      <c r="BH134" s="73" t="s">
        <v>564</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x14ac:dyDescent="0.3">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201</v>
      </c>
      <c r="BG135" s="73" t="s">
        <v>202</v>
      </c>
      <c r="BH135" s="73" t="s">
        <v>546</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x14ac:dyDescent="0.3">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194</v>
      </c>
      <c r="BG136" s="73" t="s">
        <v>195</v>
      </c>
      <c r="BH136" s="73" t="s">
        <v>323</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x14ac:dyDescent="0.3">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194</v>
      </c>
      <c r="BG137" s="73" t="s">
        <v>195</v>
      </c>
      <c r="BH137" s="73" t="s">
        <v>323</v>
      </c>
      <c r="BI137" s="73" t="s">
        <v>324</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x14ac:dyDescent="0.3">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374</v>
      </c>
      <c r="BG138" s="73" t="s">
        <v>374</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x14ac:dyDescent="0.3">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254</v>
      </c>
      <c r="BG139" s="73" t="s">
        <v>254</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x14ac:dyDescent="0.3">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254</v>
      </c>
      <c r="BG140" s="73" t="s">
        <v>254</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x14ac:dyDescent="0.3">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223</v>
      </c>
      <c r="BG141" s="73" t="s">
        <v>223</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x14ac:dyDescent="0.3">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201</v>
      </c>
      <c r="BG142" s="73" t="s">
        <v>541</v>
      </c>
      <c r="BH142" s="73" t="s">
        <v>565</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x14ac:dyDescent="0.3">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201</v>
      </c>
      <c r="BG143" s="73" t="s">
        <v>541</v>
      </c>
      <c r="BH143" s="73" t="s">
        <v>566</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x14ac:dyDescent="0.3">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201</v>
      </c>
      <c r="BG144" s="73" t="s">
        <v>541</v>
      </c>
      <c r="BH144" s="73" t="s">
        <v>567</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x14ac:dyDescent="0.3">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201</v>
      </c>
      <c r="BG145" s="73" t="s">
        <v>541</v>
      </c>
      <c r="BH145" s="73" t="s">
        <v>267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x14ac:dyDescent="0.3">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201</v>
      </c>
      <c r="BG146" s="73" t="s">
        <v>541</v>
      </c>
      <c r="BH146" s="73" t="s">
        <v>556</v>
      </c>
      <c r="BI146" s="73" t="s">
        <v>557</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x14ac:dyDescent="0.3">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201</v>
      </c>
      <c r="BG147" s="73" t="s">
        <v>541</v>
      </c>
      <c r="BH147" s="73" t="s">
        <v>558</v>
      </c>
      <c r="BI147" s="73" t="s">
        <v>557</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x14ac:dyDescent="0.3">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201</v>
      </c>
      <c r="BG148" s="73" t="s">
        <v>541</v>
      </c>
      <c r="BH148" s="73" t="s">
        <v>559</v>
      </c>
      <c r="BI148" s="73" t="s">
        <v>557</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x14ac:dyDescent="0.3">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223</v>
      </c>
      <c r="BG149" s="73" t="s">
        <v>223</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x14ac:dyDescent="0.3">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194</v>
      </c>
      <c r="BG150" s="73" t="s">
        <v>195</v>
      </c>
      <c r="BH150" s="73" t="s">
        <v>246</v>
      </c>
      <c r="BI150" s="73" t="s">
        <v>219</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x14ac:dyDescent="0.3">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194</v>
      </c>
      <c r="BG151" s="73" t="s">
        <v>195</v>
      </c>
      <c r="BH151" s="73" t="s">
        <v>250</v>
      </c>
      <c r="BI151" s="73" t="s">
        <v>219</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x14ac:dyDescent="0.3">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194</v>
      </c>
      <c r="BG152" s="73" t="s">
        <v>195</v>
      </c>
      <c r="BH152" s="73" t="s">
        <v>555</v>
      </c>
      <c r="BI152" s="73" t="s">
        <v>197</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x14ac:dyDescent="0.3">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201</v>
      </c>
      <c r="BG153" s="73" t="s">
        <v>202</v>
      </c>
      <c r="BH153" s="73" t="s">
        <v>560</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x14ac:dyDescent="0.3">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201</v>
      </c>
      <c r="BG154" s="73" t="s">
        <v>541</v>
      </c>
      <c r="BH154" s="73" t="s">
        <v>561</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x14ac:dyDescent="0.3">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201</v>
      </c>
      <c r="BG155" s="73" t="s">
        <v>541</v>
      </c>
      <c r="BH155" s="73" t="s">
        <v>562</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x14ac:dyDescent="0.3">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201</v>
      </c>
      <c r="BG156" s="73" t="s">
        <v>541</v>
      </c>
      <c r="BH156" s="73" t="s">
        <v>563</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x14ac:dyDescent="0.3">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201</v>
      </c>
      <c r="BG157" s="73" t="s">
        <v>541</v>
      </c>
      <c r="BH157" s="73" t="s">
        <v>564</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x14ac:dyDescent="0.3">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201</v>
      </c>
      <c r="BG158" s="73" t="s">
        <v>545</v>
      </c>
      <c r="BH158" s="73" t="s">
        <v>271</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x14ac:dyDescent="0.3">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201</v>
      </c>
      <c r="BG159" s="73" t="s">
        <v>545</v>
      </c>
      <c r="BH159" s="73" t="s">
        <v>275</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x14ac:dyDescent="0.3">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201</v>
      </c>
      <c r="BG160" s="73" t="s">
        <v>202</v>
      </c>
      <c r="BH160" s="73" t="s">
        <v>546</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x14ac:dyDescent="0.3">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194</v>
      </c>
      <c r="BG161" s="73" t="s">
        <v>195</v>
      </c>
      <c r="BH161" s="73" t="s">
        <v>283</v>
      </c>
      <c r="BI161" s="73" t="s">
        <v>197</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x14ac:dyDescent="0.3">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194</v>
      </c>
      <c r="BG162" s="73" t="s">
        <v>195</v>
      </c>
      <c r="BH162" s="73" t="s">
        <v>323</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x14ac:dyDescent="0.3">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194</v>
      </c>
      <c r="BG163" s="73" t="s">
        <v>195</v>
      </c>
      <c r="BH163" s="73" t="s">
        <v>323</v>
      </c>
      <c r="BI163" s="73" t="s">
        <v>324</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x14ac:dyDescent="0.3">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374</v>
      </c>
      <c r="BG164" s="73" t="s">
        <v>374</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x14ac:dyDescent="0.3">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254</v>
      </c>
      <c r="BG165" s="73" t="s">
        <v>254</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x14ac:dyDescent="0.3">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254</v>
      </c>
      <c r="BG166" s="73" t="s">
        <v>254</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x14ac:dyDescent="0.3">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194</v>
      </c>
      <c r="BG167" s="73" t="s">
        <v>195</v>
      </c>
      <c r="BH167" s="73" t="s">
        <v>218</v>
      </c>
      <c r="BI167" s="73" t="s">
        <v>219</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x14ac:dyDescent="0.3">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223</v>
      </c>
      <c r="BG168" s="73" t="s">
        <v>223</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x14ac:dyDescent="0.3">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201</v>
      </c>
      <c r="BG169" s="73" t="s">
        <v>541</v>
      </c>
      <c r="BH169" s="73" t="s">
        <v>565</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x14ac:dyDescent="0.3">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201</v>
      </c>
      <c r="BG170" s="73" t="s">
        <v>541</v>
      </c>
      <c r="BH170" s="73" t="s">
        <v>566</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x14ac:dyDescent="0.3">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201</v>
      </c>
      <c r="BG171" s="73" t="s">
        <v>541</v>
      </c>
      <c r="BH171" s="73" t="s">
        <v>567</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x14ac:dyDescent="0.3">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201</v>
      </c>
      <c r="BG172" s="73" t="s">
        <v>541</v>
      </c>
      <c r="BH172" s="73" t="s">
        <v>267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x14ac:dyDescent="0.3">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201</v>
      </c>
      <c r="BG173" s="73" t="s">
        <v>541</v>
      </c>
      <c r="BH173" s="73" t="s">
        <v>556</v>
      </c>
      <c r="BI173" s="73" t="s">
        <v>557</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x14ac:dyDescent="0.3">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201</v>
      </c>
      <c r="BG174" s="73" t="s">
        <v>541</v>
      </c>
      <c r="BH174" s="73" t="s">
        <v>558</v>
      </c>
      <c r="BI174" s="73" t="s">
        <v>557</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x14ac:dyDescent="0.3">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223</v>
      </c>
      <c r="BG175" s="73" t="s">
        <v>223</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x14ac:dyDescent="0.3">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194</v>
      </c>
      <c r="BG176" s="73" t="s">
        <v>195</v>
      </c>
      <c r="BH176" s="73" t="s">
        <v>246</v>
      </c>
      <c r="BI176" s="73" t="s">
        <v>219</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x14ac:dyDescent="0.3">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194</v>
      </c>
      <c r="BG177" s="73" t="s">
        <v>195</v>
      </c>
      <c r="BH177" s="73" t="s">
        <v>250</v>
      </c>
      <c r="BI177" s="73" t="s">
        <v>219</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x14ac:dyDescent="0.3">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201</v>
      </c>
      <c r="BG178" s="73" t="s">
        <v>202</v>
      </c>
      <c r="BH178" s="73" t="s">
        <v>560</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x14ac:dyDescent="0.3">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254</v>
      </c>
      <c r="BG179" s="73" t="s">
        <v>254</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x14ac:dyDescent="0.3">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201</v>
      </c>
      <c r="BG180" s="73" t="s">
        <v>545</v>
      </c>
      <c r="BH180" s="73" t="s">
        <v>271</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x14ac:dyDescent="0.3">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201</v>
      </c>
      <c r="BG181" s="73" t="s">
        <v>545</v>
      </c>
      <c r="BH181" s="73" t="s">
        <v>275</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x14ac:dyDescent="0.3">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201</v>
      </c>
      <c r="BG182" s="73" t="s">
        <v>202</v>
      </c>
      <c r="BH182" s="73" t="s">
        <v>546</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x14ac:dyDescent="0.3">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194</v>
      </c>
      <c r="BG183" s="73" t="s">
        <v>195</v>
      </c>
      <c r="BH183" s="73" t="s">
        <v>283</v>
      </c>
      <c r="BI183" s="73" t="s">
        <v>197</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x14ac:dyDescent="0.3">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374</v>
      </c>
      <c r="BG184" s="73" t="s">
        <v>374</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x14ac:dyDescent="0.3">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254</v>
      </c>
      <c r="BG185" s="73" t="s">
        <v>254</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x14ac:dyDescent="0.3">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254</v>
      </c>
      <c r="BG186" s="73" t="s">
        <v>254</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x14ac:dyDescent="0.3">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194</v>
      </c>
      <c r="BG187" s="73" t="s">
        <v>195</v>
      </c>
      <c r="BH187" s="73" t="s">
        <v>218</v>
      </c>
      <c r="BI187" s="73" t="s">
        <v>219</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x14ac:dyDescent="0.3">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201</v>
      </c>
      <c r="BG188" s="73" t="s">
        <v>541</v>
      </c>
      <c r="BH188" s="73" t="s">
        <v>556</v>
      </c>
      <c r="BI188" s="73" t="s">
        <v>557</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x14ac:dyDescent="0.3">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201</v>
      </c>
      <c r="BG189" s="73" t="s">
        <v>541</v>
      </c>
      <c r="BH189" s="73" t="s">
        <v>558</v>
      </c>
      <c r="BI189" s="73" t="s">
        <v>557</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x14ac:dyDescent="0.3">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223</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x14ac:dyDescent="0.3">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223</v>
      </c>
      <c r="BG191" s="73" t="s">
        <v>223</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x14ac:dyDescent="0.3">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201</v>
      </c>
      <c r="BG192" s="73" t="s">
        <v>541</v>
      </c>
      <c r="BH192" s="73" t="s">
        <v>459</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x14ac:dyDescent="0.3">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201</v>
      </c>
      <c r="BG193" s="73" t="s">
        <v>541</v>
      </c>
      <c r="BH193" s="73" t="s">
        <v>542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x14ac:dyDescent="0.3">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201</v>
      </c>
      <c r="BG194" s="73" t="s">
        <v>541</v>
      </c>
      <c r="BH194" s="73" t="s">
        <v>542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x14ac:dyDescent="0.3">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201</v>
      </c>
      <c r="BG195" s="73" t="s">
        <v>541</v>
      </c>
      <c r="BH195" s="73" t="s">
        <v>542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x14ac:dyDescent="0.3">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194</v>
      </c>
      <c r="BG196" s="73" t="s">
        <v>195</v>
      </c>
      <c r="BH196" s="73" t="s">
        <v>246</v>
      </c>
      <c r="BI196" s="73" t="s">
        <v>219</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x14ac:dyDescent="0.3">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194</v>
      </c>
      <c r="BG197" s="73" t="s">
        <v>195</v>
      </c>
      <c r="BH197" s="73" t="s">
        <v>250</v>
      </c>
      <c r="BI197" s="73" t="s">
        <v>219</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x14ac:dyDescent="0.3">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254</v>
      </c>
      <c r="BG198" s="73" t="s">
        <v>254</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x14ac:dyDescent="0.3">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201</v>
      </c>
      <c r="BG199" s="73" t="s">
        <v>202</v>
      </c>
      <c r="BH199" s="73" t="s">
        <v>560</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x14ac:dyDescent="0.3">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254</v>
      </c>
      <c r="BG200" s="73" t="s">
        <v>254</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x14ac:dyDescent="0.3">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201</v>
      </c>
      <c r="BG201" s="73" t="s">
        <v>545</v>
      </c>
      <c r="BH201" s="73" t="s">
        <v>271</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x14ac:dyDescent="0.3">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201</v>
      </c>
      <c r="BG202" s="73" t="s">
        <v>545</v>
      </c>
      <c r="BH202" s="73" t="s">
        <v>275</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x14ac:dyDescent="0.3">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201</v>
      </c>
      <c r="BG203" s="73" t="s">
        <v>202</v>
      </c>
      <c r="BH203" s="73" t="s">
        <v>546</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x14ac:dyDescent="0.3">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194</v>
      </c>
      <c r="BG204" s="73" t="s">
        <v>195</v>
      </c>
      <c r="BH204" s="73" t="s">
        <v>283</v>
      </c>
      <c r="BI204" s="73" t="s">
        <v>197</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x14ac:dyDescent="0.3">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374</v>
      </c>
      <c r="BG205" s="73" t="s">
        <v>374</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x14ac:dyDescent="0.3">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254</v>
      </c>
      <c r="BG206" s="73" t="s">
        <v>254</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x14ac:dyDescent="0.3">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254</v>
      </c>
      <c r="BG207" s="73" t="s">
        <v>254</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x14ac:dyDescent="0.3">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553</v>
      </c>
      <c r="BG208" s="73" t="s">
        <v>554</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x14ac:dyDescent="0.3">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194</v>
      </c>
      <c r="BG209" s="73" t="s">
        <v>195</v>
      </c>
      <c r="BH209" s="73" t="s">
        <v>218</v>
      </c>
      <c r="BI209" s="73" t="s">
        <v>219</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x14ac:dyDescent="0.3">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223</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x14ac:dyDescent="0.3">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201</v>
      </c>
      <c r="BG211" s="73" t="s">
        <v>541</v>
      </c>
      <c r="BH211" s="73" t="s">
        <v>459</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x14ac:dyDescent="0.3">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201</v>
      </c>
      <c r="BG212" s="73" t="s">
        <v>541</v>
      </c>
      <c r="BH212" s="73" t="s">
        <v>542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x14ac:dyDescent="0.3">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201</v>
      </c>
      <c r="BG213" s="73" t="s">
        <v>541</v>
      </c>
      <c r="BH213" s="73" t="s">
        <v>542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x14ac:dyDescent="0.3">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201</v>
      </c>
      <c r="BG214" s="73" t="s">
        <v>541</v>
      </c>
      <c r="BH214" s="73" t="s">
        <v>542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x14ac:dyDescent="0.3">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194</v>
      </c>
      <c r="BG215" s="73" t="s">
        <v>195</v>
      </c>
      <c r="BH215" s="73" t="s">
        <v>246</v>
      </c>
      <c r="BI215" s="73" t="s">
        <v>219</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x14ac:dyDescent="0.3">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194</v>
      </c>
      <c r="BG216" s="73" t="s">
        <v>195</v>
      </c>
      <c r="BH216" s="73" t="s">
        <v>250</v>
      </c>
      <c r="BI216" s="73" t="s">
        <v>219</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x14ac:dyDescent="0.3">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254</v>
      </c>
      <c r="BG217" s="73" t="s">
        <v>254</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x14ac:dyDescent="0.3">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201</v>
      </c>
      <c r="BG218" s="73" t="s">
        <v>202</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x14ac:dyDescent="0.3">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201</v>
      </c>
      <c r="BG219" s="73" t="s">
        <v>202</v>
      </c>
      <c r="BH219" s="73" t="s">
        <v>560</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x14ac:dyDescent="0.3">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254</v>
      </c>
      <c r="BG220" s="73" t="s">
        <v>254</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x14ac:dyDescent="0.3">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201</v>
      </c>
      <c r="BG221" s="73" t="s">
        <v>202</v>
      </c>
      <c r="BH221" s="73" t="s">
        <v>546</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x14ac:dyDescent="0.3">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194</v>
      </c>
      <c r="BG222" s="73" t="s">
        <v>195</v>
      </c>
      <c r="BH222" s="73" t="s">
        <v>283</v>
      </c>
      <c r="BI222" s="73" t="s">
        <v>197</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x14ac:dyDescent="0.3">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374</v>
      </c>
      <c r="BG223" s="73" t="s">
        <v>374</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x14ac:dyDescent="0.3">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201</v>
      </c>
      <c r="BG224" s="73" t="s">
        <v>541</v>
      </c>
      <c r="BH224" s="73" t="s">
        <v>448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x14ac:dyDescent="0.3">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201</v>
      </c>
      <c r="BG225" s="73" t="s">
        <v>541</v>
      </c>
      <c r="BH225" s="73" t="s">
        <v>542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x14ac:dyDescent="0.3">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201</v>
      </c>
      <c r="BG226" s="73" t="s">
        <v>541</v>
      </c>
      <c r="BH226" s="73" t="s">
        <v>542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x14ac:dyDescent="0.3">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201</v>
      </c>
      <c r="BG227" s="73" t="s">
        <v>541</v>
      </c>
      <c r="BH227" s="73" t="s">
        <v>542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x14ac:dyDescent="0.3">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254</v>
      </c>
      <c r="BG228" s="73" t="s">
        <v>254</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x14ac:dyDescent="0.3">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553</v>
      </c>
      <c r="BG229" s="73" t="s">
        <v>554</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x14ac:dyDescent="0.3">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194</v>
      </c>
      <c r="BG230" s="73" t="s">
        <v>195</v>
      </c>
      <c r="BH230" s="73" t="s">
        <v>218</v>
      </c>
      <c r="BI230" s="73" t="s">
        <v>219</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x14ac:dyDescent="0.3">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223</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x14ac:dyDescent="0.3">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568</v>
      </c>
      <c r="BG232" s="73" t="s">
        <v>568</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x14ac:dyDescent="0.3">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194</v>
      </c>
      <c r="BG233" s="73" t="s">
        <v>195</v>
      </c>
      <c r="BH233" s="73" t="s">
        <v>246</v>
      </c>
      <c r="BI233" s="73" t="s">
        <v>219</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x14ac:dyDescent="0.3">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194</v>
      </c>
      <c r="BG234" s="73" t="s">
        <v>195</v>
      </c>
      <c r="BH234" s="73" t="s">
        <v>250</v>
      </c>
      <c r="BI234" s="73" t="s">
        <v>219</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x14ac:dyDescent="0.3">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194</v>
      </c>
      <c r="BG235" s="73" t="s">
        <v>195</v>
      </c>
      <c r="BH235" s="73" t="s">
        <v>538</v>
      </c>
      <c r="BI235" s="73" t="s">
        <v>197</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x14ac:dyDescent="0.3">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254</v>
      </c>
      <c r="BG236" s="73" t="s">
        <v>254</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x14ac:dyDescent="0.3">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201</v>
      </c>
      <c r="BG237" s="73" t="s">
        <v>202</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x14ac:dyDescent="0.3">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254</v>
      </c>
      <c r="BG238" s="73" t="s">
        <v>254</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x14ac:dyDescent="0.3">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201</v>
      </c>
      <c r="BG239" s="73" t="s">
        <v>202</v>
      </c>
      <c r="BH239" s="73" t="s">
        <v>546</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x14ac:dyDescent="0.3">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223</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x14ac:dyDescent="0.3">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194</v>
      </c>
      <c r="BG241" s="73" t="s">
        <v>195</v>
      </c>
      <c r="BH241" s="73" t="s">
        <v>283</v>
      </c>
      <c r="BI241" s="73" t="s">
        <v>197</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x14ac:dyDescent="0.3">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201</v>
      </c>
      <c r="BG242" s="73" t="s">
        <v>541</v>
      </c>
      <c r="BH242" s="73" t="s">
        <v>448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x14ac:dyDescent="0.3">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201</v>
      </c>
      <c r="BG243" s="73" t="s">
        <v>541</v>
      </c>
      <c r="BH243" s="73" t="s">
        <v>542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x14ac:dyDescent="0.3">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201</v>
      </c>
      <c r="BG244" s="73" t="s">
        <v>541</v>
      </c>
      <c r="BH244" s="73" t="s">
        <v>542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x14ac:dyDescent="0.3">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201</v>
      </c>
      <c r="BG245" s="73" t="s">
        <v>541</v>
      </c>
      <c r="BH245" s="73" t="s">
        <v>542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x14ac:dyDescent="0.3">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421</v>
      </c>
      <c r="BG246" s="73" t="s">
        <v>421</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x14ac:dyDescent="0.3">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421</v>
      </c>
      <c r="BG247" s="73" t="s">
        <v>421</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x14ac:dyDescent="0.3">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421</v>
      </c>
      <c r="BG248" s="73" t="s">
        <v>421</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x14ac:dyDescent="0.3">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553</v>
      </c>
      <c r="BG249" s="73" t="s">
        <v>554</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x14ac:dyDescent="0.3">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194</v>
      </c>
      <c r="BG250" s="73" t="s">
        <v>195</v>
      </c>
      <c r="BH250" s="73" t="s">
        <v>218</v>
      </c>
      <c r="BI250" s="73" t="s">
        <v>219</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x14ac:dyDescent="0.3">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223</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x14ac:dyDescent="0.3">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201</v>
      </c>
      <c r="BG252" s="73" t="s">
        <v>202</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x14ac:dyDescent="0.3">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568</v>
      </c>
      <c r="BG253" s="73" t="s">
        <v>568</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x14ac:dyDescent="0.3">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201</v>
      </c>
      <c r="BG254" s="73" t="s">
        <v>545</v>
      </c>
      <c r="BH254" s="73" t="s">
        <v>203</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x14ac:dyDescent="0.3">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194</v>
      </c>
      <c r="BG255" s="73" t="s">
        <v>195</v>
      </c>
      <c r="BH255" s="73" t="s">
        <v>538</v>
      </c>
      <c r="BI255" s="73" t="s">
        <v>197</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x14ac:dyDescent="0.3">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254</v>
      </c>
      <c r="BG256" s="73" t="s">
        <v>254</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x14ac:dyDescent="0.3">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201</v>
      </c>
      <c r="BG257" s="73" t="s">
        <v>202</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x14ac:dyDescent="0.3">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254</v>
      </c>
      <c r="BG258" s="73" t="s">
        <v>254</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x14ac:dyDescent="0.3">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201</v>
      </c>
      <c r="BG259" s="73" t="s">
        <v>202</v>
      </c>
      <c r="BH259" s="73" t="s">
        <v>546</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x14ac:dyDescent="0.3">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223</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x14ac:dyDescent="0.3">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201</v>
      </c>
      <c r="BG261" s="73" t="s">
        <v>541</v>
      </c>
      <c r="BH261" s="73" t="s">
        <v>448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x14ac:dyDescent="0.3">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201</v>
      </c>
      <c r="BG262" s="73" t="s">
        <v>541</v>
      </c>
      <c r="BH262" s="73" t="s">
        <v>542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x14ac:dyDescent="0.3">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201</v>
      </c>
      <c r="BG263" s="73" t="s">
        <v>541</v>
      </c>
      <c r="BH263" s="73" t="s">
        <v>542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x14ac:dyDescent="0.3">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201</v>
      </c>
      <c r="BG264" s="73" t="s">
        <v>541</v>
      </c>
      <c r="BH264" s="73" t="s">
        <v>542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x14ac:dyDescent="0.3">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194</v>
      </c>
      <c r="BG265" s="73" t="s">
        <v>195</v>
      </c>
      <c r="BH265" s="73"/>
      <c r="BI265" s="73" t="s">
        <v>197</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x14ac:dyDescent="0.3">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421</v>
      </c>
      <c r="BG266" s="73" t="s">
        <v>421</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x14ac:dyDescent="0.3">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421</v>
      </c>
      <c r="BG267" s="73" t="s">
        <v>421</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x14ac:dyDescent="0.3">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421</v>
      </c>
      <c r="BG268" s="73" t="s">
        <v>421</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x14ac:dyDescent="0.3">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194</v>
      </c>
      <c r="BG269" s="73" t="s">
        <v>195</v>
      </c>
      <c r="BH269" s="73" t="s">
        <v>218</v>
      </c>
      <c r="BI269" s="73" t="s">
        <v>219</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x14ac:dyDescent="0.3">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553</v>
      </c>
      <c r="BG270" s="73" t="s">
        <v>554</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x14ac:dyDescent="0.3">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553</v>
      </c>
      <c r="BG271" s="73" t="s">
        <v>554</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x14ac:dyDescent="0.3">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553</v>
      </c>
      <c r="BG272" s="73" t="s">
        <v>554</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x14ac:dyDescent="0.3">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201</v>
      </c>
      <c r="BG273" s="73" t="s">
        <v>202</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x14ac:dyDescent="0.3">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194</v>
      </c>
      <c r="BG274" s="73" t="s">
        <v>195</v>
      </c>
      <c r="BH274" s="73" t="s">
        <v>243</v>
      </c>
      <c r="BI274" s="73" t="s">
        <v>197</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x14ac:dyDescent="0.3">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568</v>
      </c>
      <c r="BG275" s="73" t="s">
        <v>568</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x14ac:dyDescent="0.3">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201</v>
      </c>
      <c r="BG276" s="73" t="s">
        <v>545</v>
      </c>
      <c r="BH276" s="73" t="s">
        <v>203</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x14ac:dyDescent="0.3">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254</v>
      </c>
      <c r="BG277" s="73" t="s">
        <v>254</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x14ac:dyDescent="0.3">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201</v>
      </c>
      <c r="BG278" s="73" t="s">
        <v>202</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x14ac:dyDescent="0.3">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254</v>
      </c>
      <c r="BG279" s="73" t="s">
        <v>254</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x14ac:dyDescent="0.3">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201</v>
      </c>
      <c r="BG280" s="73" t="s">
        <v>202</v>
      </c>
      <c r="BH280" s="73" t="s">
        <v>546</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x14ac:dyDescent="0.3">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223</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x14ac:dyDescent="0.3">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194</v>
      </c>
      <c r="BG282" s="73" t="s">
        <v>195</v>
      </c>
      <c r="BH282" s="73" t="s">
        <v>227</v>
      </c>
      <c r="BI282" s="73" t="s">
        <v>197</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x14ac:dyDescent="0.3">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194</v>
      </c>
      <c r="BG283" s="73" t="s">
        <v>195</v>
      </c>
      <c r="BH283" s="73"/>
      <c r="BI283" s="73" t="s">
        <v>197</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x14ac:dyDescent="0.3">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254</v>
      </c>
      <c r="BG284" s="73" t="s">
        <v>254</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x14ac:dyDescent="0.3">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254</v>
      </c>
      <c r="BG285" s="73" t="s">
        <v>254</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x14ac:dyDescent="0.3">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421</v>
      </c>
      <c r="BG286" s="73" t="s">
        <v>421</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x14ac:dyDescent="0.3">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421</v>
      </c>
      <c r="BG287" s="73" t="s">
        <v>421</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x14ac:dyDescent="0.3">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421</v>
      </c>
      <c r="BG288" s="73" t="s">
        <v>421</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x14ac:dyDescent="0.3">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194</v>
      </c>
      <c r="BG289" s="73" t="s">
        <v>195</v>
      </c>
      <c r="BH289" s="73" t="s">
        <v>218</v>
      </c>
      <c r="BI289" s="73" t="s">
        <v>219</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x14ac:dyDescent="0.3">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553</v>
      </c>
      <c r="BG290" s="73" t="s">
        <v>554</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x14ac:dyDescent="0.3">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553</v>
      </c>
      <c r="BG291" s="73" t="s">
        <v>554</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x14ac:dyDescent="0.3">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553</v>
      </c>
      <c r="BG292" s="73" t="s">
        <v>554</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x14ac:dyDescent="0.3">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553</v>
      </c>
      <c r="BG293" s="73" t="s">
        <v>554</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x14ac:dyDescent="0.3">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194</v>
      </c>
      <c r="BG294" s="73" t="s">
        <v>195</v>
      </c>
      <c r="BH294" s="73" t="s">
        <v>243</v>
      </c>
      <c r="BI294" s="73" t="s">
        <v>197</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x14ac:dyDescent="0.3">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223</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x14ac:dyDescent="0.3">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568</v>
      </c>
      <c r="BG296" s="73" t="s">
        <v>568</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x14ac:dyDescent="0.3">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194</v>
      </c>
      <c r="BG297" s="73" t="s">
        <v>195</v>
      </c>
      <c r="BH297" s="73" t="s">
        <v>237</v>
      </c>
      <c r="BI297" s="73" t="s">
        <v>197</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x14ac:dyDescent="0.3">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201</v>
      </c>
      <c r="BG298" s="73" t="s">
        <v>545</v>
      </c>
      <c r="BH298" s="73" t="s">
        <v>203</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x14ac:dyDescent="0.3">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254</v>
      </c>
      <c r="BG299" s="73" t="s">
        <v>254</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x14ac:dyDescent="0.3">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254</v>
      </c>
      <c r="BG300" s="73" t="s">
        <v>254</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x14ac:dyDescent="0.3">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201</v>
      </c>
      <c r="BG301" s="73" t="s">
        <v>202</v>
      </c>
      <c r="BH301" s="73" t="s">
        <v>546</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x14ac:dyDescent="0.3">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223</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x14ac:dyDescent="0.3">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194</v>
      </c>
      <c r="BG303" s="73" t="s">
        <v>195</v>
      </c>
      <c r="BH303" s="73" t="s">
        <v>227</v>
      </c>
      <c r="BI303" s="73" t="s">
        <v>197</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x14ac:dyDescent="0.3">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254</v>
      </c>
      <c r="BG304" s="73" t="s">
        <v>254</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x14ac:dyDescent="0.3">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254</v>
      </c>
      <c r="BG305" s="73" t="s">
        <v>254</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x14ac:dyDescent="0.3">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223</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x14ac:dyDescent="0.3">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553</v>
      </c>
      <c r="BG307" s="73" t="s">
        <v>554</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x14ac:dyDescent="0.3">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553</v>
      </c>
      <c r="BG308" s="73" t="s">
        <v>554</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x14ac:dyDescent="0.3">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553</v>
      </c>
      <c r="BG309" s="73" t="s">
        <v>554</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x14ac:dyDescent="0.3">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194</v>
      </c>
      <c r="BG310" s="73" t="s">
        <v>195</v>
      </c>
      <c r="BH310" s="73" t="s">
        <v>569</v>
      </c>
      <c r="BI310" s="73" t="s">
        <v>197</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x14ac:dyDescent="0.3">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194</v>
      </c>
      <c r="BG311" s="73" t="s">
        <v>195</v>
      </c>
      <c r="BH311" s="73" t="s">
        <v>196</v>
      </c>
      <c r="BI311" s="73" t="s">
        <v>197</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x14ac:dyDescent="0.3">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194</v>
      </c>
      <c r="BG312" s="73" t="s">
        <v>195</v>
      </c>
      <c r="BH312" s="73" t="s">
        <v>243</v>
      </c>
      <c r="BI312" s="73" t="s">
        <v>197</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x14ac:dyDescent="0.3">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223</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x14ac:dyDescent="0.3">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201</v>
      </c>
      <c r="BG314" s="73" t="s">
        <v>545</v>
      </c>
      <c r="BH314" s="73" t="s">
        <v>203</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x14ac:dyDescent="0.3">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254</v>
      </c>
      <c r="BG315" s="73" t="s">
        <v>254</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x14ac:dyDescent="0.3">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201</v>
      </c>
      <c r="BG316" s="73" t="s">
        <v>202</v>
      </c>
      <c r="BH316" s="73" t="s">
        <v>546</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x14ac:dyDescent="0.3">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223</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x14ac:dyDescent="0.3">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223</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x14ac:dyDescent="0.3">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374</v>
      </c>
      <c r="BG319" s="73" t="s">
        <v>374</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x14ac:dyDescent="0.3">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194</v>
      </c>
      <c r="BG320" s="73" t="s">
        <v>195</v>
      </c>
      <c r="BH320" s="73" t="s">
        <v>227</v>
      </c>
      <c r="BI320" s="73" t="s">
        <v>197</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x14ac:dyDescent="0.3">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254</v>
      </c>
      <c r="BG321" s="73" t="s">
        <v>254</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x14ac:dyDescent="0.3">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254</v>
      </c>
      <c r="BG322" s="73" t="s">
        <v>254</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x14ac:dyDescent="0.3">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194</v>
      </c>
      <c r="BG323" s="73" t="s">
        <v>195</v>
      </c>
      <c r="BH323" s="73" t="s">
        <v>218</v>
      </c>
      <c r="BI323" s="73" t="s">
        <v>219</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x14ac:dyDescent="0.3">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223</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x14ac:dyDescent="0.3">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201</v>
      </c>
      <c r="BG325" s="73" t="s">
        <v>202</v>
      </c>
      <c r="BH325" s="73" t="s">
        <v>546</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x14ac:dyDescent="0.3">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194</v>
      </c>
      <c r="BG326" s="73" t="s">
        <v>195</v>
      </c>
      <c r="BH326" s="73" t="s">
        <v>196</v>
      </c>
      <c r="BI326" s="73" t="s">
        <v>197</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x14ac:dyDescent="0.3">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223</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x14ac:dyDescent="0.3">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201</v>
      </c>
      <c r="BG328" s="73" t="s">
        <v>545</v>
      </c>
      <c r="BH328" s="73" t="s">
        <v>203</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x14ac:dyDescent="0.3">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254</v>
      </c>
      <c r="BG329" s="73" t="s">
        <v>254</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x14ac:dyDescent="0.3">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201</v>
      </c>
      <c r="BG330" s="73" t="s">
        <v>545</v>
      </c>
      <c r="BH330" s="73" t="s">
        <v>570</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x14ac:dyDescent="0.3">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201</v>
      </c>
      <c r="BG331" s="73" t="s">
        <v>202</v>
      </c>
      <c r="BH331" s="73" t="s">
        <v>546</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x14ac:dyDescent="0.3">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223</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x14ac:dyDescent="0.3">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194</v>
      </c>
      <c r="BG333" s="73" t="s">
        <v>195</v>
      </c>
      <c r="BH333" s="73" t="s">
        <v>571</v>
      </c>
      <c r="BI333" s="73" t="s">
        <v>197</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x14ac:dyDescent="0.3">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374</v>
      </c>
      <c r="BG334" s="73" t="s">
        <v>374</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x14ac:dyDescent="0.3">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194</v>
      </c>
      <c r="BG335" s="73" t="s">
        <v>195</v>
      </c>
      <c r="BH335" s="73" t="s">
        <v>227</v>
      </c>
      <c r="BI335" s="73" t="s">
        <v>197</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x14ac:dyDescent="0.3">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254</v>
      </c>
      <c r="BG336" s="73" t="s">
        <v>254</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x14ac:dyDescent="0.3">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254</v>
      </c>
      <c r="BG337" s="73" t="s">
        <v>254</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x14ac:dyDescent="0.3">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421</v>
      </c>
      <c r="BG338" s="73" t="s">
        <v>421</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x14ac:dyDescent="0.3">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421</v>
      </c>
      <c r="BG339" s="73" t="s">
        <v>421</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x14ac:dyDescent="0.3">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421</v>
      </c>
      <c r="BG340" s="73" t="s">
        <v>421</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x14ac:dyDescent="0.3">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223</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x14ac:dyDescent="0.3">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223</v>
      </c>
      <c r="BG342" s="73" t="s">
        <v>223</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x14ac:dyDescent="0.3">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194</v>
      </c>
      <c r="BG343" s="73" t="s">
        <v>195</v>
      </c>
      <c r="BH343" s="73" t="s">
        <v>569</v>
      </c>
      <c r="BI343" s="73" t="s">
        <v>197</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x14ac:dyDescent="0.3">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201</v>
      </c>
      <c r="BG344" s="73" t="s">
        <v>202</v>
      </c>
      <c r="BH344" s="73" t="s">
        <v>546</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x14ac:dyDescent="0.3">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194</v>
      </c>
      <c r="BG345" s="73" t="s">
        <v>195</v>
      </c>
      <c r="BH345" s="73" t="s">
        <v>196</v>
      </c>
      <c r="BI345" s="73" t="s">
        <v>197</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x14ac:dyDescent="0.3">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223</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x14ac:dyDescent="0.3">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223</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x14ac:dyDescent="0.3">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201</v>
      </c>
      <c r="BG348" s="73" t="s">
        <v>541</v>
      </c>
      <c r="BH348" s="73" t="s">
        <v>572</v>
      </c>
      <c r="BI348" s="73" t="s">
        <v>557</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x14ac:dyDescent="0.3">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201</v>
      </c>
      <c r="BG349" s="73" t="s">
        <v>541</v>
      </c>
      <c r="BH349" s="73" t="s">
        <v>573</v>
      </c>
      <c r="BI349" s="73" t="s">
        <v>557</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x14ac:dyDescent="0.3">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201</v>
      </c>
      <c r="BG350" s="73" t="s">
        <v>545</v>
      </c>
      <c r="BH350" s="73" t="s">
        <v>203</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x14ac:dyDescent="0.3">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254</v>
      </c>
      <c r="BG351" s="73" t="s">
        <v>254</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x14ac:dyDescent="0.3">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201</v>
      </c>
      <c r="BG352" s="73" t="s">
        <v>545</v>
      </c>
      <c r="BH352" s="73" t="s">
        <v>574</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x14ac:dyDescent="0.3">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201</v>
      </c>
      <c r="BG353" s="73" t="s">
        <v>545</v>
      </c>
      <c r="BH353" s="73" t="s">
        <v>570</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x14ac:dyDescent="0.3">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201</v>
      </c>
      <c r="BG354" s="73" t="s">
        <v>202</v>
      </c>
      <c r="BH354" s="73" t="s">
        <v>546</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x14ac:dyDescent="0.3">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x14ac:dyDescent="0.3">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x14ac:dyDescent="0.3">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x14ac:dyDescent="0.3">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x14ac:dyDescent="0.3">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x14ac:dyDescent="0.3">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x14ac:dyDescent="0.3">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x14ac:dyDescent="0.3">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x14ac:dyDescent="0.3">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x14ac:dyDescent="0.3">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x14ac:dyDescent="0.3">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x14ac:dyDescent="0.3">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x14ac:dyDescent="0.3">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x14ac:dyDescent="0.3">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x14ac:dyDescent="0.3">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x14ac:dyDescent="0.3">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x14ac:dyDescent="0.3">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x14ac:dyDescent="0.3">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x14ac:dyDescent="0.3">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x14ac:dyDescent="0.3">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x14ac:dyDescent="0.3">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x14ac:dyDescent="0.3">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x14ac:dyDescent="0.3">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x14ac:dyDescent="0.3">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x14ac:dyDescent="0.3">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x14ac:dyDescent="0.3">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x14ac:dyDescent="0.3">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x14ac:dyDescent="0.3">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x14ac:dyDescent="0.3">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x14ac:dyDescent="0.3">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x14ac:dyDescent="0.3">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x14ac:dyDescent="0.3">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x14ac:dyDescent="0.3">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x14ac:dyDescent="0.3">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x14ac:dyDescent="0.3">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x14ac:dyDescent="0.3">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x14ac:dyDescent="0.3">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x14ac:dyDescent="0.3">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x14ac:dyDescent="0.3">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x14ac:dyDescent="0.3">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x14ac:dyDescent="0.3">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x14ac:dyDescent="0.3">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x14ac:dyDescent="0.3">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x14ac:dyDescent="0.3">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x14ac:dyDescent="0.3">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x14ac:dyDescent="0.3">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x14ac:dyDescent="0.3">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x14ac:dyDescent="0.3">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x14ac:dyDescent="0.3">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x14ac:dyDescent="0.3">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x14ac:dyDescent="0.3">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x14ac:dyDescent="0.3">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x14ac:dyDescent="0.3">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x14ac:dyDescent="0.3">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x14ac:dyDescent="0.3">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x14ac:dyDescent="0.3">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x14ac:dyDescent="0.3">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x14ac:dyDescent="0.3">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x14ac:dyDescent="0.3">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x14ac:dyDescent="0.3">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x14ac:dyDescent="0.3">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x14ac:dyDescent="0.3">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x14ac:dyDescent="0.3">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x14ac:dyDescent="0.3">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x14ac:dyDescent="0.3">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x14ac:dyDescent="0.3">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x14ac:dyDescent="0.3">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x14ac:dyDescent="0.3">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x14ac:dyDescent="0.3">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x14ac:dyDescent="0.3">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x14ac:dyDescent="0.3">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x14ac:dyDescent="0.3">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x14ac:dyDescent="0.3">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x14ac:dyDescent="0.3">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x14ac:dyDescent="0.3">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x14ac:dyDescent="0.3">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x14ac:dyDescent="0.3">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x14ac:dyDescent="0.3">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x14ac:dyDescent="0.3">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x14ac:dyDescent="0.3">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x14ac:dyDescent="0.3">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x14ac:dyDescent="0.3">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x14ac:dyDescent="0.3">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x14ac:dyDescent="0.3">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x14ac:dyDescent="0.3">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x14ac:dyDescent="0.3">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x14ac:dyDescent="0.3">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x14ac:dyDescent="0.3">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x14ac:dyDescent="0.3">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x14ac:dyDescent="0.3">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x14ac:dyDescent="0.3">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x14ac:dyDescent="0.3">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x14ac:dyDescent="0.3">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x14ac:dyDescent="0.3">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x14ac:dyDescent="0.3">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x14ac:dyDescent="0.3">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x14ac:dyDescent="0.3">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x14ac:dyDescent="0.3">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x14ac:dyDescent="0.3">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x14ac:dyDescent="0.3">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x14ac:dyDescent="0.3">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x14ac:dyDescent="0.3">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x14ac:dyDescent="0.3">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x14ac:dyDescent="0.3">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x14ac:dyDescent="0.3">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x14ac:dyDescent="0.3">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x14ac:dyDescent="0.3">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x14ac:dyDescent="0.3">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x14ac:dyDescent="0.3">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x14ac:dyDescent="0.3">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x14ac:dyDescent="0.3">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x14ac:dyDescent="0.3">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x14ac:dyDescent="0.3">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x14ac:dyDescent="0.3">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x14ac:dyDescent="0.3">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x14ac:dyDescent="0.3">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x14ac:dyDescent="0.3">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x14ac:dyDescent="0.3">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x14ac:dyDescent="0.3">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x14ac:dyDescent="0.3">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x14ac:dyDescent="0.3">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x14ac:dyDescent="0.3">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x14ac:dyDescent="0.3">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x14ac:dyDescent="0.3">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x14ac:dyDescent="0.3">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x14ac:dyDescent="0.3">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x14ac:dyDescent="0.3">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x14ac:dyDescent="0.3">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x14ac:dyDescent="0.3">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x14ac:dyDescent="0.3">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x14ac:dyDescent="0.3">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x14ac:dyDescent="0.3">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x14ac:dyDescent="0.3">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x14ac:dyDescent="0.3">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x14ac:dyDescent="0.3">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x14ac:dyDescent="0.3">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x14ac:dyDescent="0.3">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x14ac:dyDescent="0.3">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x14ac:dyDescent="0.3">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x14ac:dyDescent="0.3">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x14ac:dyDescent="0.3">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x14ac:dyDescent="0.3">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x14ac:dyDescent="0.3">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x14ac:dyDescent="0.3">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x14ac:dyDescent="0.3">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x14ac:dyDescent="0.3">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x14ac:dyDescent="0.3">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x14ac:dyDescent="0.3">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x14ac:dyDescent="0.3">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x14ac:dyDescent="0.3">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x14ac:dyDescent="0.3">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x14ac:dyDescent="0.3">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x14ac:dyDescent="0.3">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x14ac:dyDescent="0.3">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x14ac:dyDescent="0.3">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x14ac:dyDescent="0.3">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x14ac:dyDescent="0.3">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x14ac:dyDescent="0.3">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x14ac:dyDescent="0.3">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x14ac:dyDescent="0.3">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x14ac:dyDescent="0.3">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x14ac:dyDescent="0.3">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x14ac:dyDescent="0.3">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x14ac:dyDescent="0.3">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x14ac:dyDescent="0.3">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x14ac:dyDescent="0.3">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x14ac:dyDescent="0.3">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x14ac:dyDescent="0.3">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x14ac:dyDescent="0.3">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x14ac:dyDescent="0.3">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x14ac:dyDescent="0.3">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x14ac:dyDescent="0.3">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x14ac:dyDescent="0.3">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x14ac:dyDescent="0.3">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x14ac:dyDescent="0.3">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x14ac:dyDescent="0.3">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x14ac:dyDescent="0.3">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x14ac:dyDescent="0.3">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x14ac:dyDescent="0.3">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x14ac:dyDescent="0.3">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x14ac:dyDescent="0.3">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x14ac:dyDescent="0.3">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x14ac:dyDescent="0.3">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x14ac:dyDescent="0.3">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x14ac:dyDescent="0.3">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x14ac:dyDescent="0.3">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x14ac:dyDescent="0.3">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x14ac:dyDescent="0.3">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x14ac:dyDescent="0.3">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x14ac:dyDescent="0.3">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x14ac:dyDescent="0.3">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x14ac:dyDescent="0.3">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x14ac:dyDescent="0.3">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x14ac:dyDescent="0.3">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x14ac:dyDescent="0.3">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x14ac:dyDescent="0.3">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x14ac:dyDescent="0.3">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x14ac:dyDescent="0.3">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x14ac:dyDescent="0.3">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x14ac:dyDescent="0.3">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x14ac:dyDescent="0.3">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x14ac:dyDescent="0.3">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x14ac:dyDescent="0.3">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x14ac:dyDescent="0.3">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x14ac:dyDescent="0.3">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x14ac:dyDescent="0.3">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x14ac:dyDescent="0.3">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x14ac:dyDescent="0.3">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x14ac:dyDescent="0.3">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x14ac:dyDescent="0.3">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x14ac:dyDescent="0.3">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x14ac:dyDescent="0.3">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x14ac:dyDescent="0.3">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x14ac:dyDescent="0.3">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x14ac:dyDescent="0.3">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x14ac:dyDescent="0.3">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x14ac:dyDescent="0.3">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x14ac:dyDescent="0.3">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x14ac:dyDescent="0.3">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x14ac:dyDescent="0.3">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x14ac:dyDescent="0.3">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x14ac:dyDescent="0.3">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x14ac:dyDescent="0.3">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x14ac:dyDescent="0.3">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x14ac:dyDescent="0.3">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x14ac:dyDescent="0.3">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x14ac:dyDescent="0.3">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x14ac:dyDescent="0.3">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x14ac:dyDescent="0.3">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x14ac:dyDescent="0.3">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x14ac:dyDescent="0.3">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x14ac:dyDescent="0.3">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x14ac:dyDescent="0.3">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x14ac:dyDescent="0.3">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x14ac:dyDescent="0.3">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x14ac:dyDescent="0.3">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x14ac:dyDescent="0.3">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x14ac:dyDescent="0.3">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x14ac:dyDescent="0.3">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x14ac:dyDescent="0.3">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x14ac:dyDescent="0.3">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x14ac:dyDescent="0.3">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x14ac:dyDescent="0.3">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x14ac:dyDescent="0.3">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x14ac:dyDescent="0.3">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x14ac:dyDescent="0.3">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x14ac:dyDescent="0.3">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x14ac:dyDescent="0.3">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x14ac:dyDescent="0.3">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x14ac:dyDescent="0.3">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x14ac:dyDescent="0.3">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x14ac:dyDescent="0.3">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x14ac:dyDescent="0.3">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x14ac:dyDescent="0.3">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x14ac:dyDescent="0.3">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x14ac:dyDescent="0.3">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x14ac:dyDescent="0.3">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x14ac:dyDescent="0.3">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x14ac:dyDescent="0.3">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x14ac:dyDescent="0.3">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x14ac:dyDescent="0.3">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x14ac:dyDescent="0.3">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x14ac:dyDescent="0.3">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x14ac:dyDescent="0.3">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x14ac:dyDescent="0.3">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x14ac:dyDescent="0.3">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x14ac:dyDescent="0.3">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x14ac:dyDescent="0.3">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x14ac:dyDescent="0.3">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x14ac:dyDescent="0.3">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x14ac:dyDescent="0.3">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x14ac:dyDescent="0.3">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x14ac:dyDescent="0.3">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x14ac:dyDescent="0.3">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x14ac:dyDescent="0.3">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x14ac:dyDescent="0.3">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x14ac:dyDescent="0.3">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x14ac:dyDescent="0.3">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x14ac:dyDescent="0.3">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x14ac:dyDescent="0.3">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x14ac:dyDescent="0.3">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x14ac:dyDescent="0.3">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x14ac:dyDescent="0.3">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x14ac:dyDescent="0.3">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x14ac:dyDescent="0.3">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x14ac:dyDescent="0.3">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x14ac:dyDescent="0.3">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x14ac:dyDescent="0.3">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x14ac:dyDescent="0.3">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x14ac:dyDescent="0.3">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x14ac:dyDescent="0.3">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x14ac:dyDescent="0.3">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x14ac:dyDescent="0.3">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x14ac:dyDescent="0.3">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x14ac:dyDescent="0.3">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x14ac:dyDescent="0.3">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x14ac:dyDescent="0.3">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x14ac:dyDescent="0.3">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x14ac:dyDescent="0.3">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x14ac:dyDescent="0.3">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x14ac:dyDescent="0.3">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x14ac:dyDescent="0.3">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xr:uid="{00000000-0009-0000-0000-000006000000}">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N1:R1"/>
    <mergeCell ref="U1:Y1"/>
    <mergeCell ref="AB1:AF1"/>
    <mergeCell ref="C2:C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BA2:BA3"/>
    <mergeCell ref="AG2:AH2"/>
    <mergeCell ref="AI2:AI3"/>
    <mergeCell ref="AJ2:AJ3"/>
    <mergeCell ref="AK2:AK3"/>
    <mergeCell ref="AL2:AL3"/>
    <mergeCell ref="AM2:AM3"/>
    <mergeCell ref="AN2:AV2"/>
    <mergeCell ref="AW2:AW3"/>
    <mergeCell ref="AX2:AX3"/>
    <mergeCell ref="AY2:AY3"/>
    <mergeCell ref="AZ2:AZ3"/>
    <mergeCell ref="BH2:BH3"/>
    <mergeCell ref="BI2:BI3"/>
    <mergeCell ref="BJ2:BJ3"/>
    <mergeCell ref="BB2:BB3"/>
    <mergeCell ref="BC2:BC3"/>
    <mergeCell ref="BD2:BD3"/>
    <mergeCell ref="BE2:BE3"/>
    <mergeCell ref="BF2:BF3"/>
    <mergeCell ref="BG2:BG3"/>
  </mergeCells>
  <conditionalFormatting sqref="M4 O4:P406 M464:M631 O464:T631">
    <cfRule type="expression" priority="202" stopIfTrue="1">
      <formula>M4=""</formula>
    </cfRule>
    <cfRule type="cellIs" dxfId="430" priority="203" stopIfTrue="1" operator="lessThan">
      <formula>$L4</formula>
    </cfRule>
    <cfRule type="cellIs" dxfId="429" priority="204" stopIfTrue="1" operator="between">
      <formula>$L4</formula>
      <formula>L4</formula>
    </cfRule>
    <cfRule type="cellIs" dxfId="428" priority="205" stopIfTrue="1" operator="greaterThan">
      <formula>$M4</formula>
    </cfRule>
  </conditionalFormatting>
  <conditionalFormatting sqref="S4:T4">
    <cfRule type="expression" priority="198" stopIfTrue="1">
      <formula>S4=""</formula>
    </cfRule>
    <cfRule type="cellIs" dxfId="427" priority="199" stopIfTrue="1" operator="lessThan">
      <formula>$L4</formula>
    </cfRule>
    <cfRule type="cellIs" dxfId="426" priority="200" stopIfTrue="1" operator="between">
      <formula>$L4</formula>
      <formula>R4</formula>
    </cfRule>
    <cfRule type="cellIs" dxfId="425" priority="201" stopIfTrue="1" operator="greaterThan">
      <formula>$M4</formula>
    </cfRule>
  </conditionalFormatting>
  <conditionalFormatting sqref="Z4:AA4 Z464:AA631 AG464:AH631">
    <cfRule type="expression" dxfId="424" priority="182" stopIfTrue="1">
      <formula>Z4&lt;X4</formula>
    </cfRule>
    <cfRule type="expression" priority="183" stopIfTrue="1">
      <formula>Z4=""</formula>
    </cfRule>
    <cfRule type="expression" dxfId="423" priority="184" stopIfTrue="1">
      <formula>K4=X4</formula>
    </cfRule>
    <cfRule type="expression" dxfId="422" priority="185" stopIfTrue="1">
      <formula>Z4&gt;X4*1.05</formula>
    </cfRule>
    <cfRule type="expression" dxfId="421" priority="186" stopIfTrue="1">
      <formula>Z4&lt;X4</formula>
    </cfRule>
    <cfRule type="expression" priority="187" stopIfTrue="1">
      <formula>Z4=""</formula>
    </cfRule>
    <cfRule type="expression" dxfId="420" priority="188" stopIfTrue="1">
      <formula>K4=X4</formula>
    </cfRule>
    <cfRule type="expression" dxfId="419" priority="189" stopIfTrue="1">
      <formula>Z4&gt;X4*1.05</formula>
    </cfRule>
    <cfRule type="expression" priority="194" stopIfTrue="1">
      <formula>Z4=""</formula>
    </cfRule>
    <cfRule type="cellIs" dxfId="418" priority="195" stopIfTrue="1" operator="lessThan">
      <formula>$L4</formula>
    </cfRule>
    <cfRule type="cellIs" dxfId="417" priority="196" stopIfTrue="1" operator="between">
      <formula>$L4</formula>
      <formula>Y4</formula>
    </cfRule>
    <cfRule type="cellIs" dxfId="416" priority="197" stopIfTrue="1" operator="greaterThan">
      <formula>$M4</formula>
    </cfRule>
  </conditionalFormatting>
  <conditionalFormatting sqref="O4:R4">
    <cfRule type="expression" priority="190" stopIfTrue="1">
      <formula>O4=""</formula>
    </cfRule>
    <cfRule type="cellIs" dxfId="415" priority="191" stopIfTrue="1" operator="lessThan">
      <formula>$L4</formula>
    </cfRule>
    <cfRule type="cellIs" dxfId="414" priority="192" stopIfTrue="1" operator="between">
      <formula>$L4</formula>
      <formula>N4</formula>
    </cfRule>
    <cfRule type="cellIs" dxfId="413" priority="193" stopIfTrue="1" operator="greaterThan">
      <formula>$M4</formula>
    </cfRule>
  </conditionalFormatting>
  <conditionalFormatting sqref="AM4">
    <cfRule type="expression" dxfId="412" priority="174" stopIfTrue="1">
      <formula>AM4&lt;AK4</formula>
    </cfRule>
    <cfRule type="expression" priority="175" stopIfTrue="1">
      <formula>AM4=""</formula>
    </cfRule>
    <cfRule type="expression" dxfId="411" priority="176" stopIfTrue="1">
      <formula>X4=AK4</formula>
    </cfRule>
    <cfRule type="expression" dxfId="410" priority="177" stopIfTrue="1">
      <formula>AM4&gt;AK4*1.05</formula>
    </cfRule>
    <cfRule type="expression" dxfId="409" priority="178" stopIfTrue="1">
      <formula>AM4&lt;AK4</formula>
    </cfRule>
    <cfRule type="expression" priority="179" stopIfTrue="1">
      <formula>AM4=""</formula>
    </cfRule>
    <cfRule type="expression" dxfId="408" priority="180" stopIfTrue="1">
      <formula>X4=AK4</formula>
    </cfRule>
    <cfRule type="expression" dxfId="407" priority="181" stopIfTrue="1">
      <formula>AM4&gt;AK4*1.05</formula>
    </cfRule>
  </conditionalFormatting>
  <conditionalFormatting sqref="AG4:AH4">
    <cfRule type="expression" dxfId="406" priority="162" stopIfTrue="1">
      <formula>AG4&lt;AE4</formula>
    </cfRule>
    <cfRule type="expression" priority="163" stopIfTrue="1">
      <formula>AG4=""</formula>
    </cfRule>
    <cfRule type="expression" dxfId="405" priority="164" stopIfTrue="1">
      <formula>R4=AE4</formula>
    </cfRule>
    <cfRule type="expression" dxfId="404" priority="165" stopIfTrue="1">
      <formula>AG4&gt;AE4*1.05</formula>
    </cfRule>
    <cfRule type="expression" dxfId="403" priority="166" stopIfTrue="1">
      <formula>AG4&lt;AE4</formula>
    </cfRule>
    <cfRule type="expression" priority="167" stopIfTrue="1">
      <formula>AG4=""</formula>
    </cfRule>
    <cfRule type="expression" dxfId="402" priority="168" stopIfTrue="1">
      <formula>R4=AE4</formula>
    </cfRule>
    <cfRule type="expression" dxfId="401" priority="169" stopIfTrue="1">
      <formula>AG4&gt;AE4*1.05</formula>
    </cfRule>
    <cfRule type="expression" priority="170" stopIfTrue="1">
      <formula>AG4=""</formula>
    </cfRule>
    <cfRule type="cellIs" dxfId="400" priority="171" stopIfTrue="1" operator="lessThan">
      <formula>$L4</formula>
    </cfRule>
    <cfRule type="cellIs" dxfId="399" priority="172" stopIfTrue="1" operator="between">
      <formula>$L4</formula>
      <formula>AF4</formula>
    </cfRule>
    <cfRule type="cellIs" dxfId="398" priority="173" stopIfTrue="1" operator="greaterThan">
      <formula>$M4</formula>
    </cfRule>
  </conditionalFormatting>
  <conditionalFormatting sqref="AL4 AL464:AL631">
    <cfRule type="expression" priority="158" stopIfTrue="1">
      <formula>AL4=""</formula>
    </cfRule>
    <cfRule type="expression" dxfId="397" priority="159" stopIfTrue="1">
      <formula>AL4=$AJ4</formula>
    </cfRule>
    <cfRule type="expression" dxfId="396" priority="160" stopIfTrue="1">
      <formula>AL4&lt;$AJ4*0.95</formula>
    </cfRule>
    <cfRule type="expression" dxfId="395" priority="161" stopIfTrue="1">
      <formula>AL4&gt;$AJ4</formula>
    </cfRule>
  </conditionalFormatting>
  <conditionalFormatting sqref="AI4 AI464:AI631 N464:R631 U464:Y631 AB464:AF631">
    <cfRule type="expression" priority="154" stopIfTrue="1">
      <formula>N4=""</formula>
    </cfRule>
    <cfRule type="cellIs" dxfId="394" priority="155" stopIfTrue="1" operator="lessThan">
      <formula>$L4</formula>
    </cfRule>
    <cfRule type="cellIs" dxfId="393" priority="156" stopIfTrue="1" operator="between">
      <formula>$L4</formula>
      <formula>$M4</formula>
    </cfRule>
    <cfRule type="cellIs" dxfId="392" priority="157" stopIfTrue="1" operator="greaterThan">
      <formula>$M4</formula>
    </cfRule>
  </conditionalFormatting>
  <conditionalFormatting sqref="N4:R4">
    <cfRule type="expression" priority="150" stopIfTrue="1">
      <formula>N4=""</formula>
    </cfRule>
    <cfRule type="cellIs" dxfId="391" priority="151" stopIfTrue="1" operator="lessThan">
      <formula>$L4</formula>
    </cfRule>
    <cfRule type="cellIs" dxfId="390" priority="152" stopIfTrue="1" operator="between">
      <formula>$L4</formula>
      <formula>$M4</formula>
    </cfRule>
    <cfRule type="cellIs" dxfId="389" priority="153" stopIfTrue="1" operator="greaterThan">
      <formula>$M4</formula>
    </cfRule>
  </conditionalFormatting>
  <conditionalFormatting sqref="U4:Y4">
    <cfRule type="expression" priority="146" stopIfTrue="1">
      <formula>U4=""</formula>
    </cfRule>
    <cfRule type="cellIs" dxfId="388" priority="147" stopIfTrue="1" operator="lessThan">
      <formula>$L4</formula>
    </cfRule>
    <cfRule type="cellIs" dxfId="387" priority="148" stopIfTrue="1" operator="between">
      <formula>$L4</formula>
      <formula>$M4</formula>
    </cfRule>
    <cfRule type="cellIs" dxfId="386" priority="149" stopIfTrue="1" operator="greaterThan">
      <formula>$M4</formula>
    </cfRule>
  </conditionalFormatting>
  <conditionalFormatting sqref="AB4:AF4">
    <cfRule type="expression" priority="142" stopIfTrue="1">
      <formula>AB4=""</formula>
    </cfRule>
    <cfRule type="cellIs" dxfId="385" priority="143" stopIfTrue="1" operator="lessThan">
      <formula>$L4</formula>
    </cfRule>
    <cfRule type="cellIs" dxfId="384" priority="144" stopIfTrue="1" operator="between">
      <formula>$L4</formula>
      <formula>$M4</formula>
    </cfRule>
    <cfRule type="cellIs" dxfId="383" priority="145" stopIfTrue="1" operator="greaterThan">
      <formula>$M4</formula>
    </cfRule>
  </conditionalFormatting>
  <conditionalFormatting sqref="M5:M406">
    <cfRule type="expression" priority="138" stopIfTrue="1">
      <formula>M5=""</formula>
    </cfRule>
    <cfRule type="cellIs" dxfId="382" priority="139" stopIfTrue="1" operator="lessThan">
      <formula>$L5</formula>
    </cfRule>
    <cfRule type="cellIs" dxfId="381" priority="140" stopIfTrue="1" operator="between">
      <formula>$L5</formula>
      <formula>L5</formula>
    </cfRule>
    <cfRule type="cellIs" dxfId="380" priority="141" stopIfTrue="1" operator="greaterThan">
      <formula>$M5</formula>
    </cfRule>
  </conditionalFormatting>
  <conditionalFormatting sqref="S5:T406">
    <cfRule type="expression" priority="134" stopIfTrue="1">
      <formula>S5=""</formula>
    </cfRule>
    <cfRule type="cellIs" dxfId="379" priority="135" stopIfTrue="1" operator="lessThan">
      <formula>$L5</formula>
    </cfRule>
    <cfRule type="cellIs" dxfId="378" priority="136" stopIfTrue="1" operator="between">
      <formula>$L5</formula>
      <formula>R5</formula>
    </cfRule>
    <cfRule type="cellIs" dxfId="377" priority="137" stopIfTrue="1" operator="greaterThan">
      <formula>$M5</formula>
    </cfRule>
  </conditionalFormatting>
  <conditionalFormatting sqref="Z5:AA406">
    <cfRule type="expression" dxfId="376" priority="118" stopIfTrue="1">
      <formula>Z5&lt;X5</formula>
    </cfRule>
    <cfRule type="expression" priority="119" stopIfTrue="1">
      <formula>Z5=""</formula>
    </cfRule>
    <cfRule type="expression" dxfId="375" priority="120" stopIfTrue="1">
      <formula>K5=X5</formula>
    </cfRule>
    <cfRule type="expression" dxfId="374" priority="121" stopIfTrue="1">
      <formula>Z5&gt;X5*1.05</formula>
    </cfRule>
    <cfRule type="expression" dxfId="373" priority="122" stopIfTrue="1">
      <formula>Z5&lt;X5</formula>
    </cfRule>
    <cfRule type="expression" priority="123" stopIfTrue="1">
      <formula>Z5=""</formula>
    </cfRule>
    <cfRule type="expression" dxfId="372" priority="124" stopIfTrue="1">
      <formula>K5=X5</formula>
    </cfRule>
    <cfRule type="expression" dxfId="371" priority="125" stopIfTrue="1">
      <formula>Z5&gt;X5*1.05</formula>
    </cfRule>
    <cfRule type="expression" priority="130" stopIfTrue="1">
      <formula>Z5=""</formula>
    </cfRule>
    <cfRule type="cellIs" dxfId="370" priority="131" stopIfTrue="1" operator="lessThan">
      <formula>$L5</formula>
    </cfRule>
    <cfRule type="cellIs" dxfId="369" priority="132" stopIfTrue="1" operator="between">
      <formula>$L5</formula>
      <formula>Y5</formula>
    </cfRule>
    <cfRule type="cellIs" dxfId="368" priority="133" stopIfTrue="1" operator="greaterThan">
      <formula>$M5</formula>
    </cfRule>
  </conditionalFormatting>
  <conditionalFormatting sqref="O5:R406">
    <cfRule type="expression" priority="126" stopIfTrue="1">
      <formula>O5=""</formula>
    </cfRule>
    <cfRule type="cellIs" dxfId="367" priority="127" stopIfTrue="1" operator="lessThan">
      <formula>$L5</formula>
    </cfRule>
    <cfRule type="cellIs" dxfId="366" priority="128" stopIfTrue="1" operator="between">
      <formula>$L5</formula>
      <formula>N5</formula>
    </cfRule>
    <cfRule type="cellIs" dxfId="365" priority="129" stopIfTrue="1" operator="greaterThan">
      <formula>$M5</formula>
    </cfRule>
  </conditionalFormatting>
  <conditionalFormatting sqref="AM5:AM406 AM464:AM631">
    <cfRule type="expression" dxfId="364" priority="110" stopIfTrue="1">
      <formula>AM5&lt;AK5</formula>
    </cfRule>
    <cfRule type="expression" priority="111" stopIfTrue="1">
      <formula>AM5=""</formula>
    </cfRule>
    <cfRule type="expression" dxfId="363" priority="112" stopIfTrue="1">
      <formula>X5=AK5</formula>
    </cfRule>
    <cfRule type="expression" dxfId="362" priority="113" stopIfTrue="1">
      <formula>AM5&gt;AK5*1.05</formula>
    </cfRule>
    <cfRule type="expression" dxfId="361" priority="114" stopIfTrue="1">
      <formula>AM5&lt;AK5</formula>
    </cfRule>
    <cfRule type="expression" priority="115" stopIfTrue="1">
      <formula>AM5=""</formula>
    </cfRule>
    <cfRule type="expression" dxfId="360" priority="116" stopIfTrue="1">
      <formula>X5=AK5</formula>
    </cfRule>
    <cfRule type="expression" dxfId="359" priority="117" stopIfTrue="1">
      <formula>AM5&gt;AK5*1.05</formula>
    </cfRule>
  </conditionalFormatting>
  <conditionalFormatting sqref="AG5:AH406">
    <cfRule type="expression" dxfId="358" priority="98" stopIfTrue="1">
      <formula>AG5&lt;AE5</formula>
    </cfRule>
    <cfRule type="expression" priority="99" stopIfTrue="1">
      <formula>AG5=""</formula>
    </cfRule>
    <cfRule type="expression" dxfId="357" priority="100" stopIfTrue="1">
      <formula>R5=AE5</formula>
    </cfRule>
    <cfRule type="expression" dxfId="356" priority="101" stopIfTrue="1">
      <formula>AG5&gt;AE5*1.05</formula>
    </cfRule>
    <cfRule type="expression" dxfId="355" priority="102" stopIfTrue="1">
      <formula>AG5&lt;AE5</formula>
    </cfRule>
    <cfRule type="expression" priority="103" stopIfTrue="1">
      <formula>AG5=""</formula>
    </cfRule>
    <cfRule type="expression" dxfId="354" priority="104" stopIfTrue="1">
      <formula>R5=AE5</formula>
    </cfRule>
    <cfRule type="expression" dxfId="353" priority="105" stopIfTrue="1">
      <formula>AG5&gt;AE5*1.05</formula>
    </cfRule>
    <cfRule type="expression" priority="106" stopIfTrue="1">
      <formula>AG5=""</formula>
    </cfRule>
    <cfRule type="cellIs" dxfId="352" priority="107" stopIfTrue="1" operator="lessThan">
      <formula>$L5</formula>
    </cfRule>
    <cfRule type="cellIs" dxfId="351" priority="108" stopIfTrue="1" operator="between">
      <formula>$L5</formula>
      <formula>AF5</formula>
    </cfRule>
    <cfRule type="cellIs" dxfId="350" priority="109" stopIfTrue="1" operator="greaterThan">
      <formula>$M5</formula>
    </cfRule>
  </conditionalFormatting>
  <conditionalFormatting sqref="AL5:AL406">
    <cfRule type="expression" priority="94" stopIfTrue="1">
      <formula>AL5=""</formula>
    </cfRule>
    <cfRule type="expression" dxfId="349" priority="95" stopIfTrue="1">
      <formula>AL5=$AJ5</formula>
    </cfRule>
    <cfRule type="expression" dxfId="348" priority="96" stopIfTrue="1">
      <formula>AL5&lt;$AJ5*0.95</formula>
    </cfRule>
    <cfRule type="expression" dxfId="347" priority="97" stopIfTrue="1">
      <formula>AL5&gt;$AJ5</formula>
    </cfRule>
  </conditionalFormatting>
  <conditionalFormatting sqref="AI5:AI406">
    <cfRule type="expression" priority="90" stopIfTrue="1">
      <formula>AI5=""</formula>
    </cfRule>
    <cfRule type="cellIs" dxfId="346" priority="91" stopIfTrue="1" operator="lessThan">
      <formula>$L5</formula>
    </cfRule>
    <cfRule type="cellIs" dxfId="345" priority="92" stopIfTrue="1" operator="between">
      <formula>$L5</formula>
      <formula>$M5</formula>
    </cfRule>
    <cfRule type="cellIs" dxfId="344" priority="93" stopIfTrue="1" operator="greaterThan">
      <formula>$M5</formula>
    </cfRule>
  </conditionalFormatting>
  <conditionalFormatting sqref="N5:R406">
    <cfRule type="expression" priority="86" stopIfTrue="1">
      <formula>N5=""</formula>
    </cfRule>
    <cfRule type="cellIs" dxfId="343" priority="87" stopIfTrue="1" operator="lessThan">
      <formula>$L5</formula>
    </cfRule>
    <cfRule type="cellIs" dxfId="342" priority="88" stopIfTrue="1" operator="between">
      <formula>$L5</formula>
      <formula>$M5</formula>
    </cfRule>
    <cfRule type="cellIs" dxfId="341" priority="89" stopIfTrue="1" operator="greaterThan">
      <formula>$M5</formula>
    </cfRule>
  </conditionalFormatting>
  <conditionalFormatting sqref="U5:Y406">
    <cfRule type="expression" priority="82" stopIfTrue="1">
      <formula>U5=""</formula>
    </cfRule>
    <cfRule type="cellIs" dxfId="340" priority="83" stopIfTrue="1" operator="lessThan">
      <formula>$L5</formula>
    </cfRule>
    <cfRule type="cellIs" dxfId="339" priority="84" stopIfTrue="1" operator="between">
      <formula>$L5</formula>
      <formula>$M5</formula>
    </cfRule>
    <cfRule type="cellIs" dxfId="338" priority="85" stopIfTrue="1" operator="greaterThan">
      <formula>$M5</formula>
    </cfRule>
  </conditionalFormatting>
  <conditionalFormatting sqref="AB5:AF406">
    <cfRule type="expression" priority="78" stopIfTrue="1">
      <formula>AB5=""</formula>
    </cfRule>
    <cfRule type="cellIs" dxfId="337" priority="79" stopIfTrue="1" operator="lessThan">
      <formula>$L5</formula>
    </cfRule>
    <cfRule type="cellIs" dxfId="336" priority="80" stopIfTrue="1" operator="between">
      <formula>$L5</formula>
      <formula>$M5</formula>
    </cfRule>
    <cfRule type="cellIs" dxfId="335" priority="81" stopIfTrue="1" operator="greaterThan">
      <formula>$M5</formula>
    </cfRule>
  </conditionalFormatting>
  <conditionalFormatting sqref="AO4:AO406 AO464:AO631">
    <cfRule type="expression" dxfId="334" priority="210" stopIfTrue="1">
      <formula>AO4&lt;$AY4</formula>
    </cfRule>
    <cfRule type="expression" dxfId="333" priority="211" stopIfTrue="1">
      <formula>AO4&gt;$AY4</formula>
    </cfRule>
  </conditionalFormatting>
  <conditionalFormatting sqref="AZ4:AZ406 AZ464:AZ631">
    <cfRule type="containsBlanks" priority="212" stopIfTrue="1">
      <formula>LEN(TRIM(AZ4))=0</formula>
    </cfRule>
    <cfRule type="cellIs" dxfId="332" priority="213" stopIfTrue="1" operator="lessThanOrEqual">
      <formula>AY4</formula>
    </cfRule>
    <cfRule type="cellIs" dxfId="331" priority="214" stopIfTrue="1" operator="greaterThanOrEqual">
      <formula>AY4</formula>
    </cfRule>
  </conditionalFormatting>
  <conditionalFormatting sqref="O407:P463">
    <cfRule type="expression" priority="65" stopIfTrue="1">
      <formula>O407=""</formula>
    </cfRule>
    <cfRule type="cellIs" dxfId="330" priority="66" stopIfTrue="1" operator="lessThan">
      <formula>$L407</formula>
    </cfRule>
    <cfRule type="cellIs" dxfId="329" priority="67" stopIfTrue="1" operator="between">
      <formula>$L407</formula>
      <formula>N407</formula>
    </cfRule>
    <cfRule type="cellIs" dxfId="328" priority="68" stopIfTrue="1" operator="greaterThan">
      <formula>$M407</formula>
    </cfRule>
  </conditionalFormatting>
  <conditionalFormatting sqref="M407:M463">
    <cfRule type="expression" priority="61" stopIfTrue="1">
      <formula>M407=""</formula>
    </cfRule>
    <cfRule type="cellIs" dxfId="327" priority="62" stopIfTrue="1" operator="lessThan">
      <formula>$L407</formula>
    </cfRule>
    <cfRule type="cellIs" dxfId="326" priority="63" stopIfTrue="1" operator="between">
      <formula>$L407</formula>
      <formula>L407</formula>
    </cfRule>
    <cfRule type="cellIs" dxfId="325" priority="64" stopIfTrue="1" operator="greaterThan">
      <formula>$M407</formula>
    </cfRule>
  </conditionalFormatting>
  <conditionalFormatting sqref="S407:T463">
    <cfRule type="expression" priority="57" stopIfTrue="1">
      <formula>S407=""</formula>
    </cfRule>
    <cfRule type="cellIs" dxfId="324" priority="58" stopIfTrue="1" operator="lessThan">
      <formula>$L407</formula>
    </cfRule>
    <cfRule type="cellIs" dxfId="323" priority="59" stopIfTrue="1" operator="between">
      <formula>$L407</formula>
      <formula>R407</formula>
    </cfRule>
    <cfRule type="cellIs" dxfId="322" priority="60" stopIfTrue="1" operator="greaterThan">
      <formula>$M407</formula>
    </cfRule>
  </conditionalFormatting>
  <conditionalFormatting sqref="Z407:AA463">
    <cfRule type="expression" dxfId="321" priority="41" stopIfTrue="1">
      <formula>Z407&lt;X407</formula>
    </cfRule>
    <cfRule type="expression" priority="42" stopIfTrue="1">
      <formula>Z407=""</formula>
    </cfRule>
    <cfRule type="expression" dxfId="320" priority="43" stopIfTrue="1">
      <formula>K407=X407</formula>
    </cfRule>
    <cfRule type="expression" dxfId="319" priority="44" stopIfTrue="1">
      <formula>Z407&gt;X407*1.05</formula>
    </cfRule>
    <cfRule type="expression" dxfId="318" priority="45" stopIfTrue="1">
      <formula>Z407&lt;X407</formula>
    </cfRule>
    <cfRule type="expression" priority="46" stopIfTrue="1">
      <formula>Z407=""</formula>
    </cfRule>
    <cfRule type="expression" dxfId="317" priority="47" stopIfTrue="1">
      <formula>K407=X407</formula>
    </cfRule>
    <cfRule type="expression" dxfId="316" priority="48" stopIfTrue="1">
      <formula>Z407&gt;X407*1.05</formula>
    </cfRule>
    <cfRule type="expression" priority="53" stopIfTrue="1">
      <formula>Z407=""</formula>
    </cfRule>
    <cfRule type="cellIs" dxfId="315" priority="54" stopIfTrue="1" operator="lessThan">
      <formula>$L407</formula>
    </cfRule>
    <cfRule type="cellIs" dxfId="314" priority="55" stopIfTrue="1" operator="between">
      <formula>$L407</formula>
      <formula>Y407</formula>
    </cfRule>
    <cfRule type="cellIs" dxfId="313" priority="56" stopIfTrue="1" operator="greaterThan">
      <formula>$M407</formula>
    </cfRule>
  </conditionalFormatting>
  <conditionalFormatting sqref="O407:R463">
    <cfRule type="expression" priority="49" stopIfTrue="1">
      <formula>O407=""</formula>
    </cfRule>
    <cfRule type="cellIs" dxfId="312" priority="50" stopIfTrue="1" operator="lessThan">
      <formula>$L407</formula>
    </cfRule>
    <cfRule type="cellIs" dxfId="311" priority="51" stopIfTrue="1" operator="between">
      <formula>$L407</formula>
      <formula>N407</formula>
    </cfRule>
    <cfRule type="cellIs" dxfId="310" priority="52" stopIfTrue="1" operator="greaterThan">
      <formula>$M407</formula>
    </cfRule>
  </conditionalFormatting>
  <conditionalFormatting sqref="AM407:AM463">
    <cfRule type="expression" dxfId="309" priority="33" stopIfTrue="1">
      <formula>AM407&lt;AK407</formula>
    </cfRule>
    <cfRule type="expression" priority="34" stopIfTrue="1">
      <formula>AM407=""</formula>
    </cfRule>
    <cfRule type="expression" dxfId="308" priority="35" stopIfTrue="1">
      <formula>X407=AK407</formula>
    </cfRule>
    <cfRule type="expression" dxfId="307" priority="36" stopIfTrue="1">
      <formula>AM407&gt;AK407*1.05</formula>
    </cfRule>
    <cfRule type="expression" dxfId="306" priority="37" stopIfTrue="1">
      <formula>AM407&lt;AK407</formula>
    </cfRule>
    <cfRule type="expression" priority="38" stopIfTrue="1">
      <formula>AM407=""</formula>
    </cfRule>
    <cfRule type="expression" dxfId="305" priority="39" stopIfTrue="1">
      <formula>X407=AK407</formula>
    </cfRule>
    <cfRule type="expression" dxfId="304" priority="40" stopIfTrue="1">
      <formula>AM407&gt;AK407*1.05</formula>
    </cfRule>
  </conditionalFormatting>
  <conditionalFormatting sqref="AG407:AH463">
    <cfRule type="expression" dxfId="303" priority="21" stopIfTrue="1">
      <formula>AG407&lt;AE407</formula>
    </cfRule>
    <cfRule type="expression" priority="22" stopIfTrue="1">
      <formula>AG407=""</formula>
    </cfRule>
    <cfRule type="expression" dxfId="302" priority="23" stopIfTrue="1">
      <formula>R407=AE407</formula>
    </cfRule>
    <cfRule type="expression" dxfId="301" priority="24" stopIfTrue="1">
      <formula>AG407&gt;AE407*1.05</formula>
    </cfRule>
    <cfRule type="expression" dxfId="300" priority="25" stopIfTrue="1">
      <formula>AG407&lt;AE407</formula>
    </cfRule>
    <cfRule type="expression" priority="26" stopIfTrue="1">
      <formula>AG407=""</formula>
    </cfRule>
    <cfRule type="expression" dxfId="299" priority="27" stopIfTrue="1">
      <formula>R407=AE407</formula>
    </cfRule>
    <cfRule type="expression" dxfId="298" priority="28" stopIfTrue="1">
      <formula>AG407&gt;AE407*1.05</formula>
    </cfRule>
    <cfRule type="expression" priority="29" stopIfTrue="1">
      <formula>AG407=""</formula>
    </cfRule>
    <cfRule type="cellIs" dxfId="297" priority="30" stopIfTrue="1" operator="lessThan">
      <formula>$L407</formula>
    </cfRule>
    <cfRule type="cellIs" dxfId="296" priority="31" stopIfTrue="1" operator="between">
      <formula>$L407</formula>
      <formula>AF407</formula>
    </cfRule>
    <cfRule type="cellIs" dxfId="295" priority="32" stopIfTrue="1" operator="greaterThan">
      <formula>$M407</formula>
    </cfRule>
  </conditionalFormatting>
  <conditionalFormatting sqref="AL407:AL463">
    <cfRule type="expression" priority="17" stopIfTrue="1">
      <formula>AL407=""</formula>
    </cfRule>
    <cfRule type="expression" dxfId="294" priority="18" stopIfTrue="1">
      <formula>AL407=$AJ407</formula>
    </cfRule>
    <cfRule type="expression" dxfId="293" priority="19" stopIfTrue="1">
      <formula>AL407&lt;$AJ407*0.95</formula>
    </cfRule>
    <cfRule type="expression" dxfId="292" priority="20" stopIfTrue="1">
      <formula>AL407&gt;$AJ407</formula>
    </cfRule>
  </conditionalFormatting>
  <conditionalFormatting sqref="AI407:AI463">
    <cfRule type="expression" priority="13" stopIfTrue="1">
      <formula>AI407=""</formula>
    </cfRule>
    <cfRule type="cellIs" dxfId="291" priority="14" stopIfTrue="1" operator="lessThan">
      <formula>$L407</formula>
    </cfRule>
    <cfRule type="cellIs" dxfId="290" priority="15" stopIfTrue="1" operator="between">
      <formula>$L407</formula>
      <formula>$M407</formula>
    </cfRule>
    <cfRule type="cellIs" dxfId="289" priority="16" stopIfTrue="1" operator="greaterThan">
      <formula>$M407</formula>
    </cfRule>
  </conditionalFormatting>
  <conditionalFormatting sqref="N407:R463">
    <cfRule type="expression" priority="9" stopIfTrue="1">
      <formula>N407=""</formula>
    </cfRule>
    <cfRule type="cellIs" dxfId="288" priority="10" stopIfTrue="1" operator="lessThan">
      <formula>$L407</formula>
    </cfRule>
    <cfRule type="cellIs" dxfId="287" priority="11" stopIfTrue="1" operator="between">
      <formula>$L407</formula>
      <formula>$M407</formula>
    </cfRule>
    <cfRule type="cellIs" dxfId="286" priority="12" stopIfTrue="1" operator="greaterThan">
      <formula>$M407</formula>
    </cfRule>
  </conditionalFormatting>
  <conditionalFormatting sqref="U407:Y463">
    <cfRule type="expression" priority="5" stopIfTrue="1">
      <formula>U407=""</formula>
    </cfRule>
    <cfRule type="cellIs" dxfId="285" priority="6" stopIfTrue="1" operator="lessThan">
      <formula>$L407</formula>
    </cfRule>
    <cfRule type="cellIs" dxfId="284" priority="7" stopIfTrue="1" operator="between">
      <formula>$L407</formula>
      <formula>$M407</formula>
    </cfRule>
    <cfRule type="cellIs" dxfId="283" priority="8" stopIfTrue="1" operator="greaterThan">
      <formula>$M407</formula>
    </cfRule>
  </conditionalFormatting>
  <conditionalFormatting sqref="AB407:AF463">
    <cfRule type="expression" priority="1" stopIfTrue="1">
      <formula>AB407=""</formula>
    </cfRule>
    <cfRule type="cellIs" dxfId="282" priority="2" stopIfTrue="1" operator="lessThan">
      <formula>$L407</formula>
    </cfRule>
    <cfRule type="cellIs" dxfId="281" priority="3" stopIfTrue="1" operator="between">
      <formula>$L407</formula>
      <formula>$M407</formula>
    </cfRule>
    <cfRule type="cellIs" dxfId="280" priority="4" stopIfTrue="1" operator="greaterThan">
      <formula>$M407</formula>
    </cfRule>
  </conditionalFormatting>
  <conditionalFormatting sqref="AO407:AO463">
    <cfRule type="expression" dxfId="279" priority="73" stopIfTrue="1">
      <formula>AO407&lt;$AY407</formula>
    </cfRule>
    <cfRule type="expression" dxfId="278" priority="74" stopIfTrue="1">
      <formula>AO407&gt;$AY407</formula>
    </cfRule>
  </conditionalFormatting>
  <conditionalFormatting sqref="AZ407:AZ463">
    <cfRule type="containsBlanks" priority="75" stopIfTrue="1">
      <formula>LEN(TRIM(AZ407))=0</formula>
    </cfRule>
    <cfRule type="cellIs" dxfId="277" priority="76" stopIfTrue="1" operator="lessThanOrEqual">
      <formula>AY407</formula>
    </cfRule>
    <cfRule type="cellIs" dxfId="276" priority="77" stopIfTrue="1" operator="greaterThanOrEqual">
      <formula>AY407</formula>
    </cfRule>
  </conditionalFormatting>
  <conditionalFormatting sqref="Q4:T631">
    <cfRule type="expression" dxfId="275" priority="587" stopIfTrue="1">
      <formula>Q4&lt;O4</formula>
    </cfRule>
    <cfRule type="expression" priority="588" stopIfTrue="1">
      <formula>Q4=""</formula>
    </cfRule>
    <cfRule type="expression" dxfId="274" priority="589" stopIfTrue="1">
      <formula>C4=O4</formula>
    </cfRule>
    <cfRule type="expression" dxfId="273" priority="590" stopIfTrue="1">
      <formula>Q4&gt;O4*1.05</formula>
    </cfRule>
  </conditionalFormatting>
  <hyperlinks>
    <hyperlink ref="AZ1" location="index!A1" display="العودة للفهرس" xr:uid="{00000000-0004-0000-0600-000000000000}"/>
  </hyperlinks>
  <pageMargins left="0.7" right="0.7" top="0.75" bottom="0.75" header="0.3" footer="0.3"/>
  <pageSetup paperSize="9" scale="77" orientation="portrait"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dimension ref="A1:CZ656"/>
  <sheetViews>
    <sheetView rightToLeft="1" zoomScale="70" zoomScaleNormal="70" workbookViewId="0">
      <pane xSplit="6" ySplit="2" topLeftCell="G3" activePane="bottomRight" state="frozen"/>
      <selection activeCell="B1" sqref="B1:B1048576"/>
      <selection pane="topRight" activeCell="B1" sqref="B1:B1048576"/>
      <selection pane="bottomLeft" activeCell="B1" sqref="B1:B1048576"/>
      <selection pane="bottomRight" activeCell="B1" sqref="B1:B1048576"/>
    </sheetView>
  </sheetViews>
  <sheetFormatPr defaultRowHeight="18" x14ac:dyDescent="0.2"/>
  <cols>
    <col min="1" max="1" width="5.125" style="148" customWidth="1"/>
    <col min="2" max="2" width="5" style="148" customWidth="1"/>
    <col min="3" max="3" width="8.25" style="148" customWidth="1"/>
    <col min="4" max="4" width="7.875" style="148" customWidth="1"/>
    <col min="5" max="5" width="16.375" style="148" customWidth="1"/>
    <col min="6" max="6" width="19.625" style="148" customWidth="1"/>
    <col min="7" max="7" width="10.25" style="162" customWidth="1"/>
    <col min="8" max="8" width="14.25" style="162" customWidth="1"/>
    <col min="9" max="9" width="10.625" style="162" customWidth="1"/>
    <col min="10" max="11" width="12.125" style="148" customWidth="1"/>
    <col min="12" max="12" width="12.125" style="100" customWidth="1"/>
    <col min="13" max="28" width="12.125" style="148" customWidth="1"/>
    <col min="33" max="34" width="12.125" style="148" customWidth="1"/>
    <col min="35" max="35" width="12.125" style="163" customWidth="1"/>
    <col min="36" max="36" width="24" style="97" customWidth="1"/>
    <col min="37" max="38" width="23.125" style="62" customWidth="1"/>
    <col min="39" max="39" width="12.125" style="164" customWidth="1"/>
    <col min="40" max="40" width="9.125" customWidth="1"/>
  </cols>
  <sheetData>
    <row r="1" spans="1:104" ht="15" customHeight="1" x14ac:dyDescent="0.2">
      <c r="G1" s="148" t="s">
        <v>88</v>
      </c>
      <c r="I1" s="148" t="s">
        <v>575</v>
      </c>
      <c r="J1" s="162" t="s">
        <v>90</v>
      </c>
      <c r="K1" s="14"/>
      <c r="P1" s="162" t="s">
        <v>91</v>
      </c>
      <c r="Q1" s="14"/>
      <c r="AA1" s="55" t="s">
        <v>93</v>
      </c>
      <c r="AJ1" s="178" t="s">
        <v>92</v>
      </c>
      <c r="AK1" s="73"/>
      <c r="AL1" s="73"/>
    </row>
    <row r="2" spans="1:104" s="2" customFormat="1" ht="43.5" customHeight="1" x14ac:dyDescent="0.2">
      <c r="A2" s="3" t="s">
        <v>576</v>
      </c>
      <c r="B2" s="3" t="s">
        <v>577</v>
      </c>
      <c r="C2" s="3" t="s">
        <v>99</v>
      </c>
      <c r="D2" s="3" t="s">
        <v>100</v>
      </c>
      <c r="E2" s="3" t="s">
        <v>578</v>
      </c>
      <c r="F2" s="3" t="s">
        <v>579</v>
      </c>
      <c r="G2" s="165" t="s">
        <v>580</v>
      </c>
      <c r="H2" s="165" t="s">
        <v>581</v>
      </c>
      <c r="I2" s="165" t="s">
        <v>582</v>
      </c>
      <c r="J2" s="3" t="s">
        <v>583</v>
      </c>
      <c r="K2" s="3" t="s">
        <v>584</v>
      </c>
      <c r="L2" s="3" t="s">
        <v>585</v>
      </c>
      <c r="M2" s="3" t="s">
        <v>525</v>
      </c>
      <c r="N2" s="3" t="s">
        <v>526</v>
      </c>
      <c r="O2" s="3" t="s">
        <v>79</v>
      </c>
      <c r="P2" s="3" t="s">
        <v>586</v>
      </c>
      <c r="Q2" s="3" t="s">
        <v>587</v>
      </c>
      <c r="R2" s="3" t="s">
        <v>588</v>
      </c>
      <c r="S2" s="3" t="s">
        <v>589</v>
      </c>
      <c r="T2" s="3" t="s">
        <v>590</v>
      </c>
      <c r="U2" s="3" t="s">
        <v>591</v>
      </c>
      <c r="V2" s="3" t="s">
        <v>592</v>
      </c>
      <c r="W2" s="3" t="s">
        <v>593</v>
      </c>
      <c r="X2" s="3" t="s">
        <v>594</v>
      </c>
      <c r="Y2" s="3" t="s">
        <v>595</v>
      </c>
      <c r="Z2" s="3" t="s">
        <v>596</v>
      </c>
      <c r="AA2" s="3" t="s">
        <v>165</v>
      </c>
      <c r="AB2" s="3" t="s">
        <v>597</v>
      </c>
      <c r="AC2" s="3" t="s">
        <v>139</v>
      </c>
      <c r="AD2" s="3" t="s">
        <v>140</v>
      </c>
      <c r="AE2" s="3" t="s">
        <v>141</v>
      </c>
      <c r="AF2" s="3" t="s">
        <v>142</v>
      </c>
      <c r="AG2" s="3" t="s">
        <v>598</v>
      </c>
      <c r="AH2" s="3" t="s">
        <v>144</v>
      </c>
      <c r="AI2" s="3" t="s">
        <v>75</v>
      </c>
      <c r="AJ2" s="3" t="s">
        <v>124</v>
      </c>
      <c r="AK2" s="3" t="s">
        <v>599</v>
      </c>
      <c r="AL2" s="3" t="s">
        <v>600</v>
      </c>
      <c r="AM2" s="166" t="s">
        <v>171</v>
      </c>
      <c r="AN2" s="2" t="s">
        <v>601</v>
      </c>
    </row>
    <row r="3" spans="1:104" ht="21" customHeight="1" x14ac:dyDescent="0.3">
      <c r="A3">
        <v>10</v>
      </c>
      <c r="B3">
        <v>22</v>
      </c>
      <c r="C3">
        <v>4970</v>
      </c>
      <c r="D3">
        <v>722</v>
      </c>
      <c r="E3">
        <v>2.012072434607646E-3</v>
      </c>
      <c r="F3" t="s">
        <v>602</v>
      </c>
      <c r="G3" t="s">
        <v>603</v>
      </c>
      <c r="H3" t="s">
        <v>102</v>
      </c>
      <c r="I3" t="s">
        <v>103</v>
      </c>
      <c r="J3" t="s">
        <v>604</v>
      </c>
      <c r="K3" t="s">
        <v>605</v>
      </c>
      <c r="L3" t="s">
        <v>606</v>
      </c>
      <c r="M3" s="167" t="s">
        <v>607</v>
      </c>
      <c r="N3" s="167" t="s">
        <v>608</v>
      </c>
      <c r="O3" s="211" t="s">
        <v>609</v>
      </c>
      <c r="P3" s="129" t="s">
        <v>610</v>
      </c>
      <c r="Q3" s="129" t="s">
        <v>611</v>
      </c>
      <c r="R3" t="s">
        <v>612</v>
      </c>
      <c r="S3" t="s">
        <v>613</v>
      </c>
      <c r="T3" t="s">
        <v>614</v>
      </c>
      <c r="U3" t="s">
        <v>615</v>
      </c>
      <c r="V3" t="s">
        <v>616</v>
      </c>
      <c r="W3" t="s">
        <v>617</v>
      </c>
      <c r="X3" t="s">
        <v>618</v>
      </c>
      <c r="Y3" t="s">
        <v>619</v>
      </c>
      <c r="Z3" t="s">
        <v>620</v>
      </c>
      <c r="AA3" t="s">
        <v>621</v>
      </c>
      <c r="AB3" t="s">
        <v>622</v>
      </c>
      <c r="AC3" t="s">
        <v>623</v>
      </c>
      <c r="AD3" t="s">
        <v>624</v>
      </c>
      <c r="AE3" t="s">
        <v>625</v>
      </c>
      <c r="AF3" t="s">
        <v>626</v>
      </c>
      <c r="AG3" t="s">
        <v>627</v>
      </c>
      <c r="AH3" t="s">
        <v>628</v>
      </c>
      <c r="AI3" t="s">
        <v>629</v>
      </c>
      <c r="AJ3" s="25" t="s">
        <v>630</v>
      </c>
      <c r="AK3" s="73" t="s">
        <v>631</v>
      </c>
      <c r="AL3" s="73" t="s">
        <v>632</v>
      </c>
      <c r="AM3" s="168" t="s">
        <v>633</v>
      </c>
      <c r="AN3" t="s">
        <v>634</v>
      </c>
      <c r="AO3" t="s">
        <v>635</v>
      </c>
      <c r="AP3" t="s">
        <v>636</v>
      </c>
      <c r="AQ3" t="s">
        <v>637</v>
      </c>
      <c r="AR3" t="s">
        <v>638</v>
      </c>
      <c r="AS3" t="s">
        <v>639</v>
      </c>
      <c r="AT3" t="s">
        <v>640</v>
      </c>
      <c r="AU3" t="s">
        <v>641</v>
      </c>
      <c r="AV3" t="s">
        <v>642</v>
      </c>
      <c r="AW3" t="s">
        <v>643</v>
      </c>
      <c r="AX3" t="s">
        <v>644</v>
      </c>
      <c r="AY3" t="s">
        <v>645</v>
      </c>
      <c r="AZ3" t="s">
        <v>646</v>
      </c>
      <c r="BA3" t="s">
        <v>647</v>
      </c>
      <c r="BB3" t="s">
        <v>648</v>
      </c>
      <c r="BC3" t="s">
        <v>649</v>
      </c>
      <c r="BD3" t="s">
        <v>650</v>
      </c>
      <c r="BE3" t="s">
        <v>651</v>
      </c>
      <c r="BF3" t="s">
        <v>652</v>
      </c>
      <c r="BG3" t="s">
        <v>653</v>
      </c>
      <c r="BH3" t="s">
        <v>654</v>
      </c>
      <c r="BI3" t="s">
        <v>655</v>
      </c>
      <c r="BJ3" t="s">
        <v>656</v>
      </c>
      <c r="BK3" t="s">
        <v>657</v>
      </c>
      <c r="BL3" t="s">
        <v>658</v>
      </c>
      <c r="BM3" t="s">
        <v>659</v>
      </c>
      <c r="BN3" t="s">
        <v>660</v>
      </c>
      <c r="BO3" t="s">
        <v>661</v>
      </c>
      <c r="BP3" t="s">
        <v>662</v>
      </c>
      <c r="BQ3" t="s">
        <v>663</v>
      </c>
      <c r="BR3" t="s">
        <v>664</v>
      </c>
      <c r="BS3" t="s">
        <v>665</v>
      </c>
      <c r="BT3" t="s">
        <v>666</v>
      </c>
      <c r="BU3" t="s">
        <v>667</v>
      </c>
      <c r="BV3" t="s">
        <v>668</v>
      </c>
      <c r="BW3" t="s">
        <v>669</v>
      </c>
      <c r="BX3" t="s">
        <v>670</v>
      </c>
      <c r="BY3" t="s">
        <v>671</v>
      </c>
      <c r="BZ3" t="s">
        <v>672</v>
      </c>
      <c r="CA3" t="s">
        <v>673</v>
      </c>
      <c r="CB3" t="s">
        <v>674</v>
      </c>
      <c r="CC3" t="s">
        <v>675</v>
      </c>
      <c r="CD3" t="s">
        <v>676</v>
      </c>
      <c r="CE3" t="s">
        <v>677</v>
      </c>
      <c r="CF3" t="s">
        <v>678</v>
      </c>
      <c r="CG3" t="s">
        <v>679</v>
      </c>
      <c r="CH3" t="s">
        <v>680</v>
      </c>
      <c r="CI3" t="s">
        <v>681</v>
      </c>
      <c r="CJ3" t="s">
        <v>682</v>
      </c>
      <c r="CK3" t="s">
        <v>683</v>
      </c>
      <c r="CL3" t="s">
        <v>684</v>
      </c>
      <c r="CM3" t="s">
        <v>685</v>
      </c>
      <c r="CN3" t="s">
        <v>686</v>
      </c>
      <c r="CO3" t="s">
        <v>168</v>
      </c>
      <c r="CP3" t="s">
        <v>687</v>
      </c>
      <c r="CQ3" t="s">
        <v>688</v>
      </c>
      <c r="CR3" t="s">
        <v>689</v>
      </c>
      <c r="CS3" t="s">
        <v>690</v>
      </c>
      <c r="CT3" t="s">
        <v>691</v>
      </c>
      <c r="CU3" t="s">
        <v>692</v>
      </c>
      <c r="CV3" t="s">
        <v>693</v>
      </c>
      <c r="CW3" t="s">
        <v>694</v>
      </c>
      <c r="CX3" t="s">
        <v>695</v>
      </c>
      <c r="CY3" t="s">
        <v>696</v>
      </c>
      <c r="CZ3" t="s">
        <v>697</v>
      </c>
    </row>
    <row r="4" spans="1:104" ht="21" customHeight="1" x14ac:dyDescent="0.3">
      <c r="A4">
        <v>14</v>
      </c>
      <c r="B4">
        <v>43</v>
      </c>
      <c r="C4">
        <v>6710</v>
      </c>
      <c r="D4">
        <v>1083</v>
      </c>
      <c r="E4">
        <v>2.0864381520119229E-3</v>
      </c>
      <c r="F4" t="s">
        <v>602</v>
      </c>
      <c r="G4" t="s">
        <v>603</v>
      </c>
      <c r="H4" t="s">
        <v>102</v>
      </c>
      <c r="I4" t="s">
        <v>103</v>
      </c>
      <c r="J4" t="s">
        <v>604</v>
      </c>
      <c r="K4" t="s">
        <v>605</v>
      </c>
      <c r="L4" s="163" t="s">
        <v>606</v>
      </c>
      <c r="M4" s="167" t="s">
        <v>607</v>
      </c>
      <c r="N4" s="167" t="s">
        <v>608</v>
      </c>
      <c r="O4" s="211" t="s">
        <v>609</v>
      </c>
      <c r="P4" s="129" t="s">
        <v>610</v>
      </c>
      <c r="Q4" s="129" t="s">
        <v>611</v>
      </c>
      <c r="R4" t="s">
        <v>612</v>
      </c>
      <c r="S4" t="s">
        <v>613</v>
      </c>
      <c r="T4" t="s">
        <v>614</v>
      </c>
      <c r="U4" t="s">
        <v>615</v>
      </c>
      <c r="V4" t="s">
        <v>616</v>
      </c>
      <c r="W4" t="s">
        <v>617</v>
      </c>
      <c r="X4" t="s">
        <v>618</v>
      </c>
      <c r="Y4" t="s">
        <v>619</v>
      </c>
      <c r="Z4" t="s">
        <v>620</v>
      </c>
      <c r="AA4" t="s">
        <v>621</v>
      </c>
      <c r="AB4" t="s">
        <v>622</v>
      </c>
      <c r="AC4" t="s">
        <v>623</v>
      </c>
      <c r="AD4" t="s">
        <v>624</v>
      </c>
      <c r="AE4" t="s">
        <v>625</v>
      </c>
      <c r="AF4" t="s">
        <v>626</v>
      </c>
      <c r="AG4" t="s">
        <v>627</v>
      </c>
      <c r="AH4" t="s">
        <v>628</v>
      </c>
      <c r="AI4" t="s">
        <v>629</v>
      </c>
      <c r="AJ4" s="25" t="s">
        <v>630</v>
      </c>
      <c r="AK4" s="73" t="s">
        <v>631</v>
      </c>
      <c r="AL4" s="73" t="s">
        <v>632</v>
      </c>
      <c r="AM4" s="168" t="s">
        <v>633</v>
      </c>
      <c r="AN4" t="s">
        <v>634</v>
      </c>
      <c r="AO4" t="s">
        <v>635</v>
      </c>
      <c r="AP4" t="s">
        <v>636</v>
      </c>
      <c r="AQ4" t="s">
        <v>637</v>
      </c>
      <c r="AR4" t="s">
        <v>638</v>
      </c>
      <c r="AS4" t="s">
        <v>639</v>
      </c>
      <c r="AT4" t="s">
        <v>640</v>
      </c>
      <c r="AU4" t="s">
        <v>641</v>
      </c>
      <c r="AV4" t="s">
        <v>642</v>
      </c>
      <c r="AW4" t="s">
        <v>643</v>
      </c>
      <c r="AX4" t="s">
        <v>644</v>
      </c>
      <c r="AY4" t="s">
        <v>645</v>
      </c>
      <c r="AZ4" t="s">
        <v>646</v>
      </c>
      <c r="BA4" t="s">
        <v>647</v>
      </c>
      <c r="BB4" t="s">
        <v>648</v>
      </c>
      <c r="BC4" t="s">
        <v>649</v>
      </c>
      <c r="BD4" t="s">
        <v>650</v>
      </c>
      <c r="BE4" t="s">
        <v>651</v>
      </c>
      <c r="BF4" t="s">
        <v>652</v>
      </c>
      <c r="BG4" t="s">
        <v>653</v>
      </c>
      <c r="BH4" t="s">
        <v>654</v>
      </c>
      <c r="BI4" t="s">
        <v>655</v>
      </c>
      <c r="BJ4" t="s">
        <v>656</v>
      </c>
      <c r="BK4" t="s">
        <v>657</v>
      </c>
      <c r="BL4" t="s">
        <v>658</v>
      </c>
      <c r="BM4" t="s">
        <v>659</v>
      </c>
      <c r="BN4" t="s">
        <v>660</v>
      </c>
      <c r="BO4" t="s">
        <v>661</v>
      </c>
      <c r="BP4" t="s">
        <v>662</v>
      </c>
      <c r="BQ4" t="s">
        <v>663</v>
      </c>
      <c r="BR4" t="s">
        <v>664</v>
      </c>
      <c r="BS4" t="s">
        <v>665</v>
      </c>
      <c r="BT4" t="s">
        <v>666</v>
      </c>
      <c r="BU4" t="s">
        <v>667</v>
      </c>
      <c r="BV4" t="s">
        <v>668</v>
      </c>
      <c r="BW4" t="s">
        <v>669</v>
      </c>
      <c r="BX4" t="s">
        <v>670</v>
      </c>
      <c r="BY4" t="s">
        <v>671</v>
      </c>
      <c r="BZ4" t="s">
        <v>672</v>
      </c>
      <c r="CA4" t="s">
        <v>673</v>
      </c>
      <c r="CB4" t="s">
        <v>674</v>
      </c>
      <c r="CC4" t="s">
        <v>675</v>
      </c>
      <c r="CD4" t="s">
        <v>676</v>
      </c>
      <c r="CE4" t="s">
        <v>677</v>
      </c>
      <c r="CF4" t="s">
        <v>678</v>
      </c>
      <c r="CG4" t="s">
        <v>679</v>
      </c>
      <c r="CH4" t="s">
        <v>680</v>
      </c>
      <c r="CI4" t="s">
        <v>681</v>
      </c>
      <c r="CJ4" t="s">
        <v>682</v>
      </c>
      <c r="CK4" t="s">
        <v>683</v>
      </c>
      <c r="CL4" t="s">
        <v>684</v>
      </c>
      <c r="CM4" t="s">
        <v>685</v>
      </c>
      <c r="CN4" t="s">
        <v>686</v>
      </c>
      <c r="CO4" t="s">
        <v>168</v>
      </c>
      <c r="CP4" t="s">
        <v>687</v>
      </c>
      <c r="CQ4" t="s">
        <v>688</v>
      </c>
      <c r="CR4" t="s">
        <v>689</v>
      </c>
      <c r="CS4" t="s">
        <v>690</v>
      </c>
      <c r="CT4" t="s">
        <v>691</v>
      </c>
      <c r="CU4" t="s">
        <v>692</v>
      </c>
      <c r="CV4" t="s">
        <v>693</v>
      </c>
      <c r="CW4" t="s">
        <v>694</v>
      </c>
      <c r="CX4" t="s">
        <v>695</v>
      </c>
      <c r="CY4" t="s">
        <v>696</v>
      </c>
      <c r="CZ4" t="s">
        <v>697</v>
      </c>
    </row>
    <row r="5" spans="1:104" ht="21" customHeight="1" x14ac:dyDescent="0.3">
      <c r="A5">
        <v>8</v>
      </c>
      <c r="B5">
        <v>26</v>
      </c>
      <c r="C5">
        <v>707</v>
      </c>
      <c r="D5">
        <v>1444</v>
      </c>
      <c r="E5">
        <v>1.1315417256011319E-2</v>
      </c>
      <c r="F5" t="s">
        <v>602</v>
      </c>
      <c r="G5" t="s">
        <v>603</v>
      </c>
      <c r="H5" t="s">
        <v>102</v>
      </c>
      <c r="I5" t="s">
        <v>103</v>
      </c>
      <c r="J5" t="s">
        <v>604</v>
      </c>
      <c r="K5" t="s">
        <v>605</v>
      </c>
      <c r="L5" t="s">
        <v>606</v>
      </c>
      <c r="M5" s="167" t="s">
        <v>607</v>
      </c>
      <c r="N5" s="167" t="s">
        <v>608</v>
      </c>
      <c r="O5" s="211" t="s">
        <v>609</v>
      </c>
      <c r="P5" s="129" t="s">
        <v>610</v>
      </c>
      <c r="Q5" s="129" t="s">
        <v>611</v>
      </c>
      <c r="R5" t="s">
        <v>612</v>
      </c>
      <c r="S5" t="s">
        <v>613</v>
      </c>
      <c r="T5" t="s">
        <v>614</v>
      </c>
      <c r="U5" t="s">
        <v>615</v>
      </c>
      <c r="V5" t="s">
        <v>616</v>
      </c>
      <c r="W5" t="s">
        <v>617</v>
      </c>
      <c r="X5" t="s">
        <v>618</v>
      </c>
      <c r="Y5" t="s">
        <v>619</v>
      </c>
      <c r="Z5" t="s">
        <v>620</v>
      </c>
      <c r="AA5" t="s">
        <v>621</v>
      </c>
      <c r="AB5" t="s">
        <v>622</v>
      </c>
      <c r="AC5" t="s">
        <v>623</v>
      </c>
      <c r="AD5" t="s">
        <v>624</v>
      </c>
      <c r="AE5" t="s">
        <v>625</v>
      </c>
      <c r="AF5" t="s">
        <v>626</v>
      </c>
      <c r="AG5" t="s">
        <v>627</v>
      </c>
      <c r="AH5" t="s">
        <v>628</v>
      </c>
      <c r="AI5" t="s">
        <v>629</v>
      </c>
      <c r="AJ5" s="25" t="s">
        <v>630</v>
      </c>
      <c r="AK5" s="73" t="s">
        <v>631</v>
      </c>
      <c r="AL5" s="73" t="s">
        <v>632</v>
      </c>
      <c r="AM5" s="168" t="s">
        <v>633</v>
      </c>
      <c r="AN5" t="s">
        <v>634</v>
      </c>
      <c r="AO5" t="s">
        <v>635</v>
      </c>
      <c r="AP5" t="s">
        <v>636</v>
      </c>
      <c r="AQ5" t="s">
        <v>637</v>
      </c>
      <c r="AR5" t="s">
        <v>638</v>
      </c>
      <c r="AS5" t="s">
        <v>639</v>
      </c>
      <c r="AT5" t="s">
        <v>640</v>
      </c>
      <c r="AU5" t="s">
        <v>641</v>
      </c>
      <c r="AV5" t="s">
        <v>642</v>
      </c>
      <c r="AW5" t="s">
        <v>643</v>
      </c>
      <c r="AX5" t="s">
        <v>644</v>
      </c>
      <c r="AY5" t="s">
        <v>645</v>
      </c>
      <c r="AZ5" t="s">
        <v>646</v>
      </c>
      <c r="BA5" t="s">
        <v>647</v>
      </c>
      <c r="BB5" t="s">
        <v>648</v>
      </c>
      <c r="BC5" t="s">
        <v>649</v>
      </c>
      <c r="BD5" t="s">
        <v>650</v>
      </c>
      <c r="BE5" t="s">
        <v>651</v>
      </c>
      <c r="BF5" t="s">
        <v>652</v>
      </c>
      <c r="BG5" t="s">
        <v>653</v>
      </c>
      <c r="BH5" t="s">
        <v>654</v>
      </c>
      <c r="BI5" t="s">
        <v>655</v>
      </c>
      <c r="BJ5" t="s">
        <v>656</v>
      </c>
      <c r="BK5" t="s">
        <v>657</v>
      </c>
      <c r="BL5" t="s">
        <v>658</v>
      </c>
      <c r="BM5" t="s">
        <v>659</v>
      </c>
      <c r="BN5" t="s">
        <v>660</v>
      </c>
      <c r="BO5" t="s">
        <v>661</v>
      </c>
      <c r="BP5" t="s">
        <v>662</v>
      </c>
      <c r="BQ5" t="s">
        <v>663</v>
      </c>
      <c r="BR5" t="s">
        <v>664</v>
      </c>
      <c r="BS5" t="s">
        <v>665</v>
      </c>
      <c r="BT5" t="s">
        <v>666</v>
      </c>
      <c r="BU5" t="s">
        <v>667</v>
      </c>
      <c r="BV5" t="s">
        <v>668</v>
      </c>
      <c r="BW5" t="s">
        <v>669</v>
      </c>
      <c r="BX5" t="s">
        <v>670</v>
      </c>
      <c r="BY5" t="s">
        <v>671</v>
      </c>
      <c r="BZ5" t="s">
        <v>672</v>
      </c>
      <c r="CA5" t="s">
        <v>673</v>
      </c>
      <c r="CB5" t="s">
        <v>674</v>
      </c>
      <c r="CC5" t="s">
        <v>675</v>
      </c>
      <c r="CD5" t="s">
        <v>676</v>
      </c>
      <c r="CE5" t="s">
        <v>677</v>
      </c>
      <c r="CF5" t="s">
        <v>678</v>
      </c>
      <c r="CG5" t="s">
        <v>679</v>
      </c>
      <c r="CH5" t="s">
        <v>680</v>
      </c>
      <c r="CI5" t="s">
        <v>681</v>
      </c>
      <c r="CJ5" t="s">
        <v>682</v>
      </c>
      <c r="CK5" t="s">
        <v>683</v>
      </c>
      <c r="CL5" t="s">
        <v>684</v>
      </c>
      <c r="CM5" t="s">
        <v>685</v>
      </c>
      <c r="CN5" t="s">
        <v>686</v>
      </c>
      <c r="CO5" t="s">
        <v>168</v>
      </c>
      <c r="CP5" t="s">
        <v>687</v>
      </c>
      <c r="CQ5" t="s">
        <v>688</v>
      </c>
      <c r="CR5" t="s">
        <v>689</v>
      </c>
      <c r="CS5" t="s">
        <v>690</v>
      </c>
      <c r="CT5" t="s">
        <v>691</v>
      </c>
      <c r="CU5" t="s">
        <v>692</v>
      </c>
      <c r="CV5" t="s">
        <v>693</v>
      </c>
      <c r="CW5" t="s">
        <v>694</v>
      </c>
      <c r="CX5" t="s">
        <v>695</v>
      </c>
      <c r="CY5" t="s">
        <v>696</v>
      </c>
      <c r="CZ5" t="s">
        <v>697</v>
      </c>
    </row>
    <row r="6" spans="1:104" ht="21" customHeight="1" x14ac:dyDescent="0.3">
      <c r="A6">
        <v>13</v>
      </c>
      <c r="B6">
        <v>13</v>
      </c>
      <c r="C6">
        <v>1417</v>
      </c>
      <c r="D6">
        <v>361</v>
      </c>
      <c r="E6">
        <v>9.1743119266055051E-3</v>
      </c>
      <c r="F6" t="s">
        <v>602</v>
      </c>
      <c r="G6" t="s">
        <v>603</v>
      </c>
      <c r="H6" t="s">
        <v>102</v>
      </c>
      <c r="I6" t="s">
        <v>103</v>
      </c>
      <c r="J6" t="s">
        <v>604</v>
      </c>
      <c r="K6" t="s">
        <v>605</v>
      </c>
      <c r="L6" t="s">
        <v>606</v>
      </c>
      <c r="M6" s="167" t="s">
        <v>607</v>
      </c>
      <c r="N6" s="167" t="s">
        <v>608</v>
      </c>
      <c r="O6" s="211" t="s">
        <v>609</v>
      </c>
      <c r="P6" s="129" t="s">
        <v>610</v>
      </c>
      <c r="Q6" s="129" t="s">
        <v>611</v>
      </c>
      <c r="R6" t="s">
        <v>612</v>
      </c>
      <c r="S6" t="s">
        <v>613</v>
      </c>
      <c r="T6" t="s">
        <v>614</v>
      </c>
      <c r="U6" t="s">
        <v>615</v>
      </c>
      <c r="V6" t="s">
        <v>616</v>
      </c>
      <c r="W6" t="s">
        <v>617</v>
      </c>
      <c r="X6" t="s">
        <v>618</v>
      </c>
      <c r="Y6" t="s">
        <v>619</v>
      </c>
      <c r="Z6" t="s">
        <v>620</v>
      </c>
      <c r="AA6" t="s">
        <v>621</v>
      </c>
      <c r="AB6" t="s">
        <v>622</v>
      </c>
      <c r="AC6" t="s">
        <v>623</v>
      </c>
      <c r="AD6" t="s">
        <v>624</v>
      </c>
      <c r="AE6" t="s">
        <v>625</v>
      </c>
      <c r="AF6" t="s">
        <v>626</v>
      </c>
      <c r="AG6" t="s">
        <v>627</v>
      </c>
      <c r="AH6" t="s">
        <v>628</v>
      </c>
      <c r="AI6" t="s">
        <v>629</v>
      </c>
      <c r="AJ6" s="25" t="s">
        <v>630</v>
      </c>
      <c r="AK6" s="73" t="s">
        <v>631</v>
      </c>
      <c r="AL6" s="73" t="s">
        <v>632</v>
      </c>
      <c r="AM6" s="168" t="s">
        <v>633</v>
      </c>
      <c r="AN6" t="s">
        <v>634</v>
      </c>
      <c r="AO6" t="s">
        <v>635</v>
      </c>
      <c r="AP6" t="s">
        <v>636</v>
      </c>
      <c r="AQ6" t="s">
        <v>637</v>
      </c>
      <c r="AR6" t="s">
        <v>638</v>
      </c>
      <c r="AS6" t="s">
        <v>639</v>
      </c>
      <c r="AT6" t="s">
        <v>640</v>
      </c>
      <c r="AU6" t="s">
        <v>641</v>
      </c>
      <c r="AV6" t="s">
        <v>642</v>
      </c>
      <c r="AW6" t="s">
        <v>643</v>
      </c>
      <c r="AX6" t="s">
        <v>644</v>
      </c>
      <c r="AY6" t="s">
        <v>645</v>
      </c>
      <c r="AZ6" t="s">
        <v>646</v>
      </c>
      <c r="BA6" t="s">
        <v>647</v>
      </c>
      <c r="BB6" t="s">
        <v>648</v>
      </c>
      <c r="BC6" t="s">
        <v>649</v>
      </c>
      <c r="BD6" t="s">
        <v>650</v>
      </c>
      <c r="BE6" t="s">
        <v>651</v>
      </c>
      <c r="BF6" t="s">
        <v>652</v>
      </c>
      <c r="BG6" t="s">
        <v>653</v>
      </c>
      <c r="BH6" t="s">
        <v>654</v>
      </c>
      <c r="BI6" t="s">
        <v>655</v>
      </c>
      <c r="BJ6" t="s">
        <v>656</v>
      </c>
      <c r="BK6" t="s">
        <v>657</v>
      </c>
      <c r="BL6" t="s">
        <v>658</v>
      </c>
      <c r="BM6" t="s">
        <v>659</v>
      </c>
      <c r="BN6" t="s">
        <v>660</v>
      </c>
      <c r="BO6" t="s">
        <v>661</v>
      </c>
      <c r="BP6" t="s">
        <v>662</v>
      </c>
      <c r="BQ6" t="s">
        <v>663</v>
      </c>
      <c r="BR6" t="s">
        <v>664</v>
      </c>
      <c r="BS6" t="s">
        <v>665</v>
      </c>
      <c r="BT6" t="s">
        <v>666</v>
      </c>
      <c r="BU6" t="s">
        <v>667</v>
      </c>
      <c r="BV6" t="s">
        <v>668</v>
      </c>
      <c r="BW6" t="s">
        <v>669</v>
      </c>
      <c r="BX6" t="s">
        <v>670</v>
      </c>
      <c r="BY6" t="s">
        <v>671</v>
      </c>
      <c r="BZ6" t="s">
        <v>672</v>
      </c>
      <c r="CA6" t="s">
        <v>673</v>
      </c>
      <c r="CB6" t="s">
        <v>674</v>
      </c>
      <c r="CC6" t="s">
        <v>675</v>
      </c>
      <c r="CD6" t="s">
        <v>676</v>
      </c>
      <c r="CE6" t="s">
        <v>677</v>
      </c>
      <c r="CF6" t="s">
        <v>678</v>
      </c>
      <c r="CG6" t="s">
        <v>679</v>
      </c>
      <c r="CH6" t="s">
        <v>680</v>
      </c>
      <c r="CI6" t="s">
        <v>681</v>
      </c>
      <c r="CJ6" t="s">
        <v>682</v>
      </c>
      <c r="CK6" t="s">
        <v>683</v>
      </c>
      <c r="CL6" t="s">
        <v>684</v>
      </c>
      <c r="CM6" t="s">
        <v>685</v>
      </c>
      <c r="CN6" t="s">
        <v>686</v>
      </c>
      <c r="CO6" t="s">
        <v>168</v>
      </c>
      <c r="CP6" t="s">
        <v>687</v>
      </c>
      <c r="CQ6" t="s">
        <v>688</v>
      </c>
      <c r="CR6" t="s">
        <v>689</v>
      </c>
      <c r="CS6" t="s">
        <v>690</v>
      </c>
      <c r="CT6" t="s">
        <v>691</v>
      </c>
      <c r="CU6" t="s">
        <v>692</v>
      </c>
      <c r="CV6" t="s">
        <v>693</v>
      </c>
      <c r="CW6" t="s">
        <v>694</v>
      </c>
      <c r="CX6" t="s">
        <v>695</v>
      </c>
      <c r="CY6" t="s">
        <v>696</v>
      </c>
      <c r="CZ6" t="s">
        <v>697</v>
      </c>
    </row>
    <row r="7" spans="1:104" ht="21" customHeight="1" x14ac:dyDescent="0.3">
      <c r="A7">
        <v>9</v>
      </c>
      <c r="B7">
        <v>9</v>
      </c>
      <c r="C7">
        <v>9</v>
      </c>
      <c r="D7">
        <v>361</v>
      </c>
      <c r="E7">
        <v>1</v>
      </c>
      <c r="F7" t="s">
        <v>602</v>
      </c>
      <c r="G7" t="s">
        <v>603</v>
      </c>
      <c r="H7" t="s">
        <v>102</v>
      </c>
      <c r="I7" t="s">
        <v>103</v>
      </c>
      <c r="J7" t="s">
        <v>604</v>
      </c>
      <c r="K7" t="s">
        <v>605</v>
      </c>
      <c r="L7" t="s">
        <v>606</v>
      </c>
      <c r="M7" s="167" t="s">
        <v>607</v>
      </c>
      <c r="N7" s="167" t="s">
        <v>608</v>
      </c>
      <c r="O7" s="211" t="s">
        <v>609</v>
      </c>
      <c r="P7" s="129" t="s">
        <v>610</v>
      </c>
      <c r="Q7" s="129" t="s">
        <v>611</v>
      </c>
      <c r="R7" t="s">
        <v>612</v>
      </c>
      <c r="S7" t="s">
        <v>613</v>
      </c>
      <c r="T7" t="s">
        <v>614</v>
      </c>
      <c r="U7" t="s">
        <v>615</v>
      </c>
      <c r="V7" t="s">
        <v>616</v>
      </c>
      <c r="W7" t="s">
        <v>617</v>
      </c>
      <c r="X7" t="s">
        <v>618</v>
      </c>
      <c r="Y7" t="s">
        <v>619</v>
      </c>
      <c r="Z7" t="s">
        <v>620</v>
      </c>
      <c r="AA7" t="s">
        <v>621</v>
      </c>
      <c r="AB7" t="s">
        <v>622</v>
      </c>
      <c r="AC7" t="s">
        <v>623</v>
      </c>
      <c r="AD7" t="s">
        <v>624</v>
      </c>
      <c r="AE7" t="s">
        <v>625</v>
      </c>
      <c r="AF7" t="s">
        <v>626</v>
      </c>
      <c r="AG7" t="s">
        <v>627</v>
      </c>
      <c r="AH7" t="s">
        <v>628</v>
      </c>
      <c r="AI7" t="s">
        <v>629</v>
      </c>
      <c r="AJ7" s="25" t="s">
        <v>630</v>
      </c>
      <c r="AK7" s="73" t="s">
        <v>631</v>
      </c>
      <c r="AL7" s="73" t="s">
        <v>632</v>
      </c>
      <c r="AM7" s="168" t="s">
        <v>633</v>
      </c>
      <c r="AN7" t="s">
        <v>634</v>
      </c>
      <c r="AO7" t="s">
        <v>635</v>
      </c>
      <c r="AP7" t="s">
        <v>636</v>
      </c>
      <c r="AQ7" t="s">
        <v>637</v>
      </c>
      <c r="AR7" t="s">
        <v>638</v>
      </c>
      <c r="AS7" t="s">
        <v>639</v>
      </c>
      <c r="AT7" t="s">
        <v>640</v>
      </c>
      <c r="AU7" t="s">
        <v>641</v>
      </c>
      <c r="AV7" t="s">
        <v>642</v>
      </c>
      <c r="AW7" t="s">
        <v>643</v>
      </c>
      <c r="AX7" t="s">
        <v>644</v>
      </c>
      <c r="AY7" t="s">
        <v>645</v>
      </c>
      <c r="AZ7" t="s">
        <v>646</v>
      </c>
      <c r="BA7" t="s">
        <v>647</v>
      </c>
      <c r="BB7" t="s">
        <v>648</v>
      </c>
      <c r="BC7" t="s">
        <v>649</v>
      </c>
      <c r="BD7" t="s">
        <v>650</v>
      </c>
      <c r="BE7" t="s">
        <v>651</v>
      </c>
      <c r="BF7" t="s">
        <v>652</v>
      </c>
      <c r="BG7" t="s">
        <v>653</v>
      </c>
      <c r="BH7" t="s">
        <v>654</v>
      </c>
      <c r="BI7" t="s">
        <v>655</v>
      </c>
      <c r="BJ7" t="s">
        <v>656</v>
      </c>
      <c r="BK7" t="s">
        <v>657</v>
      </c>
      <c r="BL7" t="s">
        <v>658</v>
      </c>
      <c r="BM7" t="s">
        <v>659</v>
      </c>
      <c r="BN7" t="s">
        <v>660</v>
      </c>
      <c r="BO7" t="s">
        <v>661</v>
      </c>
      <c r="BP7" t="s">
        <v>662</v>
      </c>
      <c r="BQ7" t="s">
        <v>663</v>
      </c>
      <c r="BR7" t="s">
        <v>664</v>
      </c>
      <c r="BS7" t="s">
        <v>665</v>
      </c>
      <c r="BT7" t="s">
        <v>666</v>
      </c>
      <c r="BU7" t="s">
        <v>667</v>
      </c>
      <c r="BV7" t="s">
        <v>668</v>
      </c>
      <c r="BW7" t="s">
        <v>669</v>
      </c>
      <c r="BX7" t="s">
        <v>670</v>
      </c>
      <c r="BY7" t="s">
        <v>671</v>
      </c>
      <c r="BZ7" t="s">
        <v>672</v>
      </c>
      <c r="CA7" t="s">
        <v>673</v>
      </c>
      <c r="CB7" t="s">
        <v>674</v>
      </c>
      <c r="CC7" t="s">
        <v>675</v>
      </c>
      <c r="CD7" t="s">
        <v>676</v>
      </c>
      <c r="CE7" t="s">
        <v>677</v>
      </c>
      <c r="CF7" t="s">
        <v>678</v>
      </c>
      <c r="CG7" t="s">
        <v>679</v>
      </c>
      <c r="CH7" t="s">
        <v>680</v>
      </c>
      <c r="CI7" t="s">
        <v>681</v>
      </c>
      <c r="CJ7" t="s">
        <v>682</v>
      </c>
      <c r="CK7" t="s">
        <v>683</v>
      </c>
      <c r="CL7" t="s">
        <v>684</v>
      </c>
      <c r="CM7" t="s">
        <v>685</v>
      </c>
      <c r="CN7" t="s">
        <v>686</v>
      </c>
      <c r="CO7" t="s">
        <v>168</v>
      </c>
      <c r="CP7" t="s">
        <v>687</v>
      </c>
      <c r="CQ7" t="s">
        <v>688</v>
      </c>
      <c r="CR7" t="s">
        <v>689</v>
      </c>
      <c r="CS7" t="s">
        <v>690</v>
      </c>
      <c r="CT7" t="s">
        <v>691</v>
      </c>
      <c r="CU7" t="s">
        <v>692</v>
      </c>
      <c r="CV7" t="s">
        <v>693</v>
      </c>
      <c r="CW7" t="s">
        <v>694</v>
      </c>
      <c r="CX7" t="s">
        <v>695</v>
      </c>
      <c r="CY7" t="s">
        <v>696</v>
      </c>
      <c r="CZ7" t="s">
        <v>697</v>
      </c>
    </row>
    <row r="8" spans="1:104" ht="21" customHeight="1" x14ac:dyDescent="0.3">
      <c r="A8">
        <v>18</v>
      </c>
      <c r="B8">
        <v>36</v>
      </c>
      <c r="C8">
        <v>1398</v>
      </c>
      <c r="D8">
        <v>1805</v>
      </c>
      <c r="E8">
        <v>1.28755364806867E-2</v>
      </c>
      <c r="F8" t="s">
        <v>602</v>
      </c>
      <c r="G8" t="s">
        <v>603</v>
      </c>
      <c r="H8" t="s">
        <v>102</v>
      </c>
      <c r="I8" t="s">
        <v>103</v>
      </c>
      <c r="J8" t="s">
        <v>604</v>
      </c>
      <c r="K8" t="s">
        <v>605</v>
      </c>
      <c r="L8" t="s">
        <v>606</v>
      </c>
      <c r="M8" s="167" t="s">
        <v>607</v>
      </c>
      <c r="N8" s="167" t="s">
        <v>608</v>
      </c>
      <c r="O8" s="211" t="s">
        <v>609</v>
      </c>
      <c r="P8" s="129" t="s">
        <v>610</v>
      </c>
      <c r="Q8" s="129" t="s">
        <v>611</v>
      </c>
      <c r="R8" t="s">
        <v>612</v>
      </c>
      <c r="S8" t="s">
        <v>613</v>
      </c>
      <c r="T8" t="s">
        <v>614</v>
      </c>
      <c r="U8" t="s">
        <v>615</v>
      </c>
      <c r="V8" t="s">
        <v>616</v>
      </c>
      <c r="W8" t="s">
        <v>617</v>
      </c>
      <c r="X8" t="s">
        <v>618</v>
      </c>
      <c r="Y8" t="s">
        <v>619</v>
      </c>
      <c r="Z8" t="s">
        <v>620</v>
      </c>
      <c r="AA8" t="s">
        <v>621</v>
      </c>
      <c r="AB8" t="s">
        <v>622</v>
      </c>
      <c r="AC8" t="s">
        <v>623</v>
      </c>
      <c r="AD8" t="s">
        <v>624</v>
      </c>
      <c r="AE8" t="s">
        <v>625</v>
      </c>
      <c r="AF8" t="s">
        <v>626</v>
      </c>
      <c r="AG8" t="s">
        <v>627</v>
      </c>
      <c r="AH8" t="s">
        <v>628</v>
      </c>
      <c r="AI8" t="s">
        <v>629</v>
      </c>
      <c r="AJ8" s="25" t="s">
        <v>630</v>
      </c>
      <c r="AK8" s="73" t="s">
        <v>631</v>
      </c>
      <c r="AL8" s="73" t="s">
        <v>632</v>
      </c>
      <c r="AM8" s="168" t="s">
        <v>633</v>
      </c>
      <c r="AN8" t="s">
        <v>634</v>
      </c>
      <c r="AO8" t="s">
        <v>635</v>
      </c>
      <c r="AP8" t="s">
        <v>636</v>
      </c>
      <c r="AQ8" t="s">
        <v>637</v>
      </c>
      <c r="AR8" t="s">
        <v>638</v>
      </c>
      <c r="AS8" t="s">
        <v>639</v>
      </c>
      <c r="AT8" t="s">
        <v>640</v>
      </c>
      <c r="AU8" t="s">
        <v>641</v>
      </c>
      <c r="AV8" t="s">
        <v>642</v>
      </c>
      <c r="AW8" t="s">
        <v>643</v>
      </c>
      <c r="AX8" t="s">
        <v>644</v>
      </c>
      <c r="AY8" t="s">
        <v>645</v>
      </c>
      <c r="AZ8" t="s">
        <v>646</v>
      </c>
      <c r="BA8" t="s">
        <v>647</v>
      </c>
      <c r="BB8" t="s">
        <v>648</v>
      </c>
      <c r="BC8" t="s">
        <v>649</v>
      </c>
      <c r="BD8" t="s">
        <v>650</v>
      </c>
      <c r="BE8" t="s">
        <v>651</v>
      </c>
      <c r="BF8" t="s">
        <v>652</v>
      </c>
      <c r="BG8" t="s">
        <v>653</v>
      </c>
      <c r="BH8" t="s">
        <v>654</v>
      </c>
      <c r="BI8" t="s">
        <v>655</v>
      </c>
      <c r="BJ8" t="s">
        <v>656</v>
      </c>
      <c r="BK8" t="s">
        <v>657</v>
      </c>
      <c r="BL8" t="s">
        <v>658</v>
      </c>
      <c r="BM8" t="s">
        <v>659</v>
      </c>
      <c r="BN8" t="s">
        <v>660</v>
      </c>
      <c r="BO8" t="s">
        <v>661</v>
      </c>
      <c r="BP8" t="s">
        <v>662</v>
      </c>
      <c r="BQ8" t="s">
        <v>663</v>
      </c>
      <c r="BR8" t="s">
        <v>664</v>
      </c>
      <c r="BS8" t="s">
        <v>665</v>
      </c>
      <c r="BT8" t="s">
        <v>666</v>
      </c>
      <c r="BU8" t="s">
        <v>667</v>
      </c>
      <c r="BV8" t="s">
        <v>668</v>
      </c>
      <c r="BW8" t="s">
        <v>669</v>
      </c>
      <c r="BX8" t="s">
        <v>670</v>
      </c>
      <c r="BY8" t="s">
        <v>671</v>
      </c>
      <c r="BZ8" t="s">
        <v>672</v>
      </c>
      <c r="CA8" t="s">
        <v>673</v>
      </c>
      <c r="CB8" t="s">
        <v>674</v>
      </c>
      <c r="CC8" t="s">
        <v>675</v>
      </c>
      <c r="CD8" t="s">
        <v>676</v>
      </c>
      <c r="CE8" t="s">
        <v>677</v>
      </c>
      <c r="CF8" t="s">
        <v>678</v>
      </c>
      <c r="CG8" t="s">
        <v>679</v>
      </c>
      <c r="CH8" t="s">
        <v>680</v>
      </c>
      <c r="CI8" t="s">
        <v>681</v>
      </c>
      <c r="CJ8" t="s">
        <v>682</v>
      </c>
      <c r="CK8" t="s">
        <v>683</v>
      </c>
      <c r="CL8" t="s">
        <v>684</v>
      </c>
      <c r="CM8" t="s">
        <v>685</v>
      </c>
      <c r="CN8" t="s">
        <v>686</v>
      </c>
      <c r="CO8" t="s">
        <v>168</v>
      </c>
      <c r="CP8" t="s">
        <v>687</v>
      </c>
      <c r="CQ8" t="s">
        <v>688</v>
      </c>
      <c r="CR8" t="s">
        <v>689</v>
      </c>
      <c r="CS8" t="s">
        <v>690</v>
      </c>
      <c r="CT8" t="s">
        <v>691</v>
      </c>
      <c r="CU8" t="s">
        <v>692</v>
      </c>
      <c r="CV8" t="s">
        <v>693</v>
      </c>
      <c r="CW8" t="s">
        <v>694</v>
      </c>
      <c r="CX8" t="s">
        <v>695</v>
      </c>
      <c r="CY8" t="s">
        <v>696</v>
      </c>
      <c r="CZ8" t="s">
        <v>697</v>
      </c>
    </row>
    <row r="9" spans="1:104" ht="21" customHeight="1" x14ac:dyDescent="0.3">
      <c r="A9">
        <v>7</v>
      </c>
      <c r="B9">
        <v>29</v>
      </c>
      <c r="C9">
        <v>1507</v>
      </c>
      <c r="D9">
        <v>1805</v>
      </c>
      <c r="E9">
        <v>4.6449900464499002E-3</v>
      </c>
      <c r="F9" t="s">
        <v>602</v>
      </c>
      <c r="G9" t="s">
        <v>603</v>
      </c>
      <c r="H9" t="s">
        <v>102</v>
      </c>
      <c r="I9" t="s">
        <v>103</v>
      </c>
      <c r="J9" t="s">
        <v>604</v>
      </c>
      <c r="K9" t="s">
        <v>605</v>
      </c>
      <c r="L9" t="s">
        <v>606</v>
      </c>
      <c r="M9" s="167" t="s">
        <v>607</v>
      </c>
      <c r="N9" s="167" t="s">
        <v>608</v>
      </c>
      <c r="O9" s="211" t="s">
        <v>609</v>
      </c>
      <c r="P9" s="129" t="s">
        <v>610</v>
      </c>
      <c r="Q9" s="129" t="s">
        <v>611</v>
      </c>
      <c r="R9" t="s">
        <v>612</v>
      </c>
      <c r="S9" t="s">
        <v>613</v>
      </c>
      <c r="T9" t="s">
        <v>614</v>
      </c>
      <c r="U9" t="s">
        <v>615</v>
      </c>
      <c r="V9" t="s">
        <v>616</v>
      </c>
      <c r="W9" t="s">
        <v>617</v>
      </c>
      <c r="X9" t="s">
        <v>618</v>
      </c>
      <c r="Y9" t="s">
        <v>619</v>
      </c>
      <c r="Z9" t="s">
        <v>620</v>
      </c>
      <c r="AA9" t="s">
        <v>621</v>
      </c>
      <c r="AB9" t="s">
        <v>622</v>
      </c>
      <c r="AC9" t="s">
        <v>623</v>
      </c>
      <c r="AD9" t="s">
        <v>624</v>
      </c>
      <c r="AE9" t="s">
        <v>625</v>
      </c>
      <c r="AF9" t="s">
        <v>626</v>
      </c>
      <c r="AG9" t="s">
        <v>627</v>
      </c>
      <c r="AH9" t="s">
        <v>628</v>
      </c>
      <c r="AI9" t="s">
        <v>629</v>
      </c>
      <c r="AJ9" s="25" t="s">
        <v>630</v>
      </c>
      <c r="AK9" s="73" t="s">
        <v>631</v>
      </c>
      <c r="AL9" s="73" t="s">
        <v>632</v>
      </c>
      <c r="AM9" s="168" t="s">
        <v>633</v>
      </c>
      <c r="AN9" t="s">
        <v>634</v>
      </c>
      <c r="AO9" t="s">
        <v>635</v>
      </c>
      <c r="AP9" t="s">
        <v>636</v>
      </c>
      <c r="AQ9" t="s">
        <v>637</v>
      </c>
      <c r="AR9" t="s">
        <v>638</v>
      </c>
      <c r="AS9" t="s">
        <v>639</v>
      </c>
      <c r="AT9" t="s">
        <v>640</v>
      </c>
      <c r="AU9" t="s">
        <v>641</v>
      </c>
      <c r="AV9" t="s">
        <v>642</v>
      </c>
      <c r="AW9" t="s">
        <v>643</v>
      </c>
      <c r="AX9" t="s">
        <v>644</v>
      </c>
      <c r="AY9" t="s">
        <v>645</v>
      </c>
      <c r="AZ9" t="s">
        <v>646</v>
      </c>
      <c r="BA9" t="s">
        <v>647</v>
      </c>
      <c r="BB9" t="s">
        <v>648</v>
      </c>
      <c r="BC9" t="s">
        <v>649</v>
      </c>
      <c r="BD9" t="s">
        <v>650</v>
      </c>
      <c r="BE9" t="s">
        <v>651</v>
      </c>
      <c r="BF9" t="s">
        <v>652</v>
      </c>
      <c r="BG9" t="s">
        <v>653</v>
      </c>
      <c r="BH9" t="s">
        <v>654</v>
      </c>
      <c r="BI9" t="s">
        <v>655</v>
      </c>
      <c r="BJ9" t="s">
        <v>656</v>
      </c>
      <c r="BK9" t="s">
        <v>657</v>
      </c>
      <c r="BL9" t="s">
        <v>658</v>
      </c>
      <c r="BM9" t="s">
        <v>659</v>
      </c>
      <c r="BN9" t="s">
        <v>660</v>
      </c>
      <c r="BO9" t="s">
        <v>661</v>
      </c>
      <c r="BP9" t="s">
        <v>662</v>
      </c>
      <c r="BQ9" t="s">
        <v>663</v>
      </c>
      <c r="BR9" t="s">
        <v>664</v>
      </c>
      <c r="BS9" t="s">
        <v>665</v>
      </c>
      <c r="BT9" t="s">
        <v>666</v>
      </c>
      <c r="BU9" t="s">
        <v>667</v>
      </c>
      <c r="BV9" t="s">
        <v>668</v>
      </c>
      <c r="BW9" t="s">
        <v>669</v>
      </c>
      <c r="BX9" t="s">
        <v>670</v>
      </c>
      <c r="BY9" t="s">
        <v>671</v>
      </c>
      <c r="BZ9" t="s">
        <v>672</v>
      </c>
      <c r="CA9" t="s">
        <v>673</v>
      </c>
      <c r="CB9" t="s">
        <v>674</v>
      </c>
      <c r="CC9" t="s">
        <v>675</v>
      </c>
      <c r="CD9" t="s">
        <v>676</v>
      </c>
      <c r="CE9" t="s">
        <v>677</v>
      </c>
      <c r="CF9" t="s">
        <v>678</v>
      </c>
      <c r="CG9" t="s">
        <v>679</v>
      </c>
      <c r="CH9" t="s">
        <v>680</v>
      </c>
      <c r="CI9" t="s">
        <v>681</v>
      </c>
      <c r="CJ9" t="s">
        <v>682</v>
      </c>
      <c r="CK9" t="s">
        <v>683</v>
      </c>
      <c r="CL9" t="s">
        <v>684</v>
      </c>
      <c r="CM9" t="s">
        <v>685</v>
      </c>
      <c r="CN9" t="s">
        <v>686</v>
      </c>
      <c r="CO9" t="s">
        <v>168</v>
      </c>
      <c r="CP9" t="s">
        <v>687</v>
      </c>
      <c r="CQ9" t="s">
        <v>688</v>
      </c>
      <c r="CR9" t="s">
        <v>689</v>
      </c>
      <c r="CS9" t="s">
        <v>690</v>
      </c>
      <c r="CT9" t="s">
        <v>691</v>
      </c>
      <c r="CU9" t="s">
        <v>692</v>
      </c>
      <c r="CV9" t="s">
        <v>693</v>
      </c>
      <c r="CW9" t="s">
        <v>694</v>
      </c>
      <c r="CX9" t="s">
        <v>695</v>
      </c>
      <c r="CY9" t="s">
        <v>696</v>
      </c>
      <c r="CZ9" t="s">
        <v>697</v>
      </c>
    </row>
    <row r="10" spans="1:104" ht="21" customHeight="1" x14ac:dyDescent="0.3">
      <c r="A10">
        <v>9</v>
      </c>
      <c r="B10">
        <v>19</v>
      </c>
      <c r="C10">
        <v>897</v>
      </c>
      <c r="D10">
        <v>361</v>
      </c>
      <c r="E10">
        <v>1.003344481605351E-2</v>
      </c>
      <c r="F10" t="s">
        <v>602</v>
      </c>
      <c r="G10" t="s">
        <v>603</v>
      </c>
      <c r="H10" t="s">
        <v>102</v>
      </c>
      <c r="I10" t="s">
        <v>103</v>
      </c>
      <c r="J10" t="s">
        <v>604</v>
      </c>
      <c r="K10" t="s">
        <v>605</v>
      </c>
      <c r="L10" t="s">
        <v>606</v>
      </c>
      <c r="M10" s="167" t="s">
        <v>607</v>
      </c>
      <c r="N10" s="167" t="s">
        <v>608</v>
      </c>
      <c r="O10" s="211" t="s">
        <v>609</v>
      </c>
      <c r="P10" s="129" t="s">
        <v>610</v>
      </c>
      <c r="Q10" s="129" t="s">
        <v>611</v>
      </c>
      <c r="R10" t="s">
        <v>612</v>
      </c>
      <c r="S10" t="s">
        <v>613</v>
      </c>
      <c r="T10" t="s">
        <v>614</v>
      </c>
      <c r="U10" t="s">
        <v>615</v>
      </c>
      <c r="V10" t="s">
        <v>616</v>
      </c>
      <c r="W10" t="s">
        <v>617</v>
      </c>
      <c r="X10" t="s">
        <v>618</v>
      </c>
      <c r="Y10" t="s">
        <v>619</v>
      </c>
      <c r="Z10" t="s">
        <v>620</v>
      </c>
      <c r="AA10" t="s">
        <v>621</v>
      </c>
      <c r="AB10" t="s">
        <v>622</v>
      </c>
      <c r="AC10" t="s">
        <v>623</v>
      </c>
      <c r="AD10" t="s">
        <v>624</v>
      </c>
      <c r="AE10" t="s">
        <v>625</v>
      </c>
      <c r="AF10" t="s">
        <v>626</v>
      </c>
      <c r="AG10" t="s">
        <v>627</v>
      </c>
      <c r="AH10" t="s">
        <v>628</v>
      </c>
      <c r="AI10" t="s">
        <v>629</v>
      </c>
      <c r="AJ10" s="25" t="s">
        <v>630</v>
      </c>
      <c r="AK10" s="73" t="s">
        <v>631</v>
      </c>
      <c r="AL10" s="73" t="s">
        <v>632</v>
      </c>
      <c r="AM10" s="168" t="s">
        <v>633</v>
      </c>
      <c r="AN10" t="s">
        <v>634</v>
      </c>
      <c r="AO10" t="s">
        <v>635</v>
      </c>
      <c r="AP10" t="s">
        <v>636</v>
      </c>
      <c r="AQ10" t="s">
        <v>637</v>
      </c>
      <c r="AR10" t="s">
        <v>638</v>
      </c>
      <c r="AS10" t="s">
        <v>639</v>
      </c>
      <c r="AT10" t="s">
        <v>640</v>
      </c>
      <c r="AU10" t="s">
        <v>641</v>
      </c>
      <c r="AV10" t="s">
        <v>642</v>
      </c>
      <c r="AW10" t="s">
        <v>643</v>
      </c>
      <c r="AX10" t="s">
        <v>644</v>
      </c>
      <c r="AY10" t="s">
        <v>645</v>
      </c>
      <c r="AZ10" t="s">
        <v>646</v>
      </c>
      <c r="BA10" t="s">
        <v>647</v>
      </c>
      <c r="BB10" t="s">
        <v>648</v>
      </c>
      <c r="BC10" t="s">
        <v>649</v>
      </c>
      <c r="BD10" t="s">
        <v>650</v>
      </c>
      <c r="BE10" t="s">
        <v>651</v>
      </c>
      <c r="BF10" t="s">
        <v>652</v>
      </c>
      <c r="BG10" t="s">
        <v>653</v>
      </c>
      <c r="BH10" t="s">
        <v>654</v>
      </c>
      <c r="BI10" t="s">
        <v>655</v>
      </c>
      <c r="BJ10" t="s">
        <v>656</v>
      </c>
      <c r="BK10" t="s">
        <v>657</v>
      </c>
      <c r="BL10" t="s">
        <v>658</v>
      </c>
      <c r="BM10" t="s">
        <v>659</v>
      </c>
      <c r="BN10" t="s">
        <v>660</v>
      </c>
      <c r="BO10" t="s">
        <v>661</v>
      </c>
      <c r="BP10" t="s">
        <v>662</v>
      </c>
      <c r="BQ10" t="s">
        <v>663</v>
      </c>
      <c r="BR10" t="s">
        <v>664</v>
      </c>
      <c r="BS10" t="s">
        <v>665</v>
      </c>
      <c r="BT10" t="s">
        <v>666</v>
      </c>
      <c r="BU10" t="s">
        <v>667</v>
      </c>
      <c r="BV10" t="s">
        <v>668</v>
      </c>
      <c r="BW10" t="s">
        <v>669</v>
      </c>
      <c r="BX10" t="s">
        <v>670</v>
      </c>
      <c r="BY10" t="s">
        <v>671</v>
      </c>
      <c r="BZ10" t="s">
        <v>672</v>
      </c>
      <c r="CA10" t="s">
        <v>673</v>
      </c>
      <c r="CB10" t="s">
        <v>674</v>
      </c>
      <c r="CC10" t="s">
        <v>675</v>
      </c>
      <c r="CD10" t="s">
        <v>676</v>
      </c>
      <c r="CE10" t="s">
        <v>677</v>
      </c>
      <c r="CF10" t="s">
        <v>678</v>
      </c>
      <c r="CG10" t="s">
        <v>679</v>
      </c>
      <c r="CH10" t="s">
        <v>680</v>
      </c>
      <c r="CI10" t="s">
        <v>681</v>
      </c>
      <c r="CJ10" t="s">
        <v>682</v>
      </c>
      <c r="CK10" t="s">
        <v>683</v>
      </c>
      <c r="CL10" t="s">
        <v>684</v>
      </c>
      <c r="CM10" t="s">
        <v>685</v>
      </c>
      <c r="CN10" t="s">
        <v>686</v>
      </c>
      <c r="CO10" t="s">
        <v>168</v>
      </c>
      <c r="CP10" t="s">
        <v>687</v>
      </c>
      <c r="CQ10" t="s">
        <v>688</v>
      </c>
      <c r="CR10" t="s">
        <v>689</v>
      </c>
      <c r="CS10" t="s">
        <v>690</v>
      </c>
      <c r="CT10" t="s">
        <v>691</v>
      </c>
      <c r="CU10" t="s">
        <v>692</v>
      </c>
      <c r="CV10" t="s">
        <v>693</v>
      </c>
      <c r="CW10" t="s">
        <v>694</v>
      </c>
      <c r="CX10" t="s">
        <v>695</v>
      </c>
      <c r="CY10" t="s">
        <v>696</v>
      </c>
      <c r="CZ10" t="s">
        <v>697</v>
      </c>
    </row>
    <row r="11" spans="1:104" ht="21" customHeight="1" x14ac:dyDescent="0.3">
      <c r="A11">
        <v>4</v>
      </c>
      <c r="B11">
        <v>26</v>
      </c>
      <c r="C11">
        <v>5268</v>
      </c>
      <c r="D11">
        <v>2166</v>
      </c>
      <c r="E11">
        <v>7.5930144267274111E-4</v>
      </c>
      <c r="F11" t="s">
        <v>602</v>
      </c>
      <c r="G11" t="s">
        <v>603</v>
      </c>
      <c r="H11" t="s">
        <v>102</v>
      </c>
      <c r="I11" t="s">
        <v>103</v>
      </c>
      <c r="J11" t="s">
        <v>604</v>
      </c>
      <c r="K11" t="s">
        <v>605</v>
      </c>
      <c r="L11" t="s">
        <v>606</v>
      </c>
      <c r="M11" s="167" t="s">
        <v>607</v>
      </c>
      <c r="N11" s="167" t="s">
        <v>608</v>
      </c>
      <c r="O11" s="211" t="s">
        <v>609</v>
      </c>
      <c r="P11" s="129" t="s">
        <v>610</v>
      </c>
      <c r="Q11" s="129" t="s">
        <v>611</v>
      </c>
      <c r="R11" t="s">
        <v>612</v>
      </c>
      <c r="S11" t="s">
        <v>613</v>
      </c>
      <c r="T11" t="s">
        <v>614</v>
      </c>
      <c r="U11" t="s">
        <v>615</v>
      </c>
      <c r="V11" t="s">
        <v>616</v>
      </c>
      <c r="W11" t="s">
        <v>617</v>
      </c>
      <c r="X11" t="s">
        <v>618</v>
      </c>
      <c r="Y11" t="s">
        <v>619</v>
      </c>
      <c r="Z11" t="s">
        <v>620</v>
      </c>
      <c r="AA11" t="s">
        <v>621</v>
      </c>
      <c r="AB11" t="s">
        <v>622</v>
      </c>
      <c r="AC11" t="s">
        <v>623</v>
      </c>
      <c r="AD11" t="s">
        <v>624</v>
      </c>
      <c r="AE11" t="s">
        <v>625</v>
      </c>
      <c r="AF11" t="s">
        <v>626</v>
      </c>
      <c r="AG11" t="s">
        <v>627</v>
      </c>
      <c r="AH11" t="s">
        <v>628</v>
      </c>
      <c r="AI11" t="s">
        <v>629</v>
      </c>
      <c r="AJ11" s="25" t="s">
        <v>630</v>
      </c>
      <c r="AK11" s="73" t="s">
        <v>631</v>
      </c>
      <c r="AL11" s="73" t="s">
        <v>632</v>
      </c>
      <c r="AM11" s="168" t="s">
        <v>633</v>
      </c>
      <c r="AN11" t="s">
        <v>634</v>
      </c>
      <c r="AO11" t="s">
        <v>635</v>
      </c>
      <c r="AP11" t="s">
        <v>636</v>
      </c>
      <c r="AQ11" t="s">
        <v>637</v>
      </c>
      <c r="AR11" t="s">
        <v>638</v>
      </c>
      <c r="AS11" t="s">
        <v>639</v>
      </c>
      <c r="AT11" t="s">
        <v>640</v>
      </c>
      <c r="AU11" t="s">
        <v>641</v>
      </c>
      <c r="AV11" t="s">
        <v>642</v>
      </c>
      <c r="AW11" t="s">
        <v>643</v>
      </c>
      <c r="AX11" t="s">
        <v>644</v>
      </c>
      <c r="AY11" t="s">
        <v>645</v>
      </c>
      <c r="AZ11" t="s">
        <v>646</v>
      </c>
      <c r="BA11" t="s">
        <v>647</v>
      </c>
      <c r="BB11" t="s">
        <v>648</v>
      </c>
      <c r="BC11" t="s">
        <v>649</v>
      </c>
      <c r="BD11" t="s">
        <v>650</v>
      </c>
      <c r="BE11" t="s">
        <v>651</v>
      </c>
      <c r="BF11" t="s">
        <v>652</v>
      </c>
      <c r="BG11" t="s">
        <v>653</v>
      </c>
      <c r="BH11" t="s">
        <v>654</v>
      </c>
      <c r="BI11" t="s">
        <v>655</v>
      </c>
      <c r="BJ11" t="s">
        <v>656</v>
      </c>
      <c r="BK11" t="s">
        <v>657</v>
      </c>
      <c r="BL11" t="s">
        <v>658</v>
      </c>
      <c r="BM11" t="s">
        <v>659</v>
      </c>
      <c r="BN11" t="s">
        <v>660</v>
      </c>
      <c r="BO11" t="s">
        <v>661</v>
      </c>
      <c r="BP11" t="s">
        <v>662</v>
      </c>
      <c r="BQ11" t="s">
        <v>663</v>
      </c>
      <c r="BR11" t="s">
        <v>664</v>
      </c>
      <c r="BS11" t="s">
        <v>665</v>
      </c>
      <c r="BT11" t="s">
        <v>666</v>
      </c>
      <c r="BU11" t="s">
        <v>667</v>
      </c>
      <c r="BV11" t="s">
        <v>668</v>
      </c>
      <c r="BW11" t="s">
        <v>669</v>
      </c>
      <c r="BX11" t="s">
        <v>670</v>
      </c>
      <c r="BY11" t="s">
        <v>671</v>
      </c>
      <c r="BZ11" t="s">
        <v>672</v>
      </c>
      <c r="CA11" t="s">
        <v>673</v>
      </c>
      <c r="CB11" t="s">
        <v>674</v>
      </c>
      <c r="CC11" t="s">
        <v>675</v>
      </c>
      <c r="CD11" t="s">
        <v>676</v>
      </c>
      <c r="CE11" t="s">
        <v>677</v>
      </c>
      <c r="CF11" t="s">
        <v>678</v>
      </c>
      <c r="CG11" t="s">
        <v>679</v>
      </c>
      <c r="CH11" t="s">
        <v>680</v>
      </c>
      <c r="CI11" t="s">
        <v>681</v>
      </c>
      <c r="CJ11" t="s">
        <v>682</v>
      </c>
      <c r="CK11" t="s">
        <v>683</v>
      </c>
      <c r="CL11" t="s">
        <v>684</v>
      </c>
      <c r="CM11" t="s">
        <v>685</v>
      </c>
      <c r="CN11" t="s">
        <v>686</v>
      </c>
      <c r="CO11" t="s">
        <v>168</v>
      </c>
      <c r="CP11" t="s">
        <v>687</v>
      </c>
      <c r="CQ11" t="s">
        <v>688</v>
      </c>
      <c r="CR11" t="s">
        <v>689</v>
      </c>
      <c r="CS11" t="s">
        <v>690</v>
      </c>
      <c r="CT11" t="s">
        <v>691</v>
      </c>
      <c r="CU11" t="s">
        <v>692</v>
      </c>
      <c r="CV11" t="s">
        <v>693</v>
      </c>
      <c r="CW11" t="s">
        <v>694</v>
      </c>
      <c r="CX11" t="s">
        <v>695</v>
      </c>
      <c r="CY11" t="s">
        <v>696</v>
      </c>
      <c r="CZ11" t="s">
        <v>697</v>
      </c>
    </row>
    <row r="12" spans="1:104" ht="21" customHeight="1" x14ac:dyDescent="0.3">
      <c r="A12">
        <v>15</v>
      </c>
      <c r="B12">
        <v>15</v>
      </c>
      <c r="C12">
        <v>7215</v>
      </c>
      <c r="D12">
        <v>361</v>
      </c>
      <c r="E12">
        <v>2.0790020790020791E-3</v>
      </c>
      <c r="F12" t="s">
        <v>602</v>
      </c>
      <c r="G12" t="s">
        <v>603</v>
      </c>
      <c r="H12" t="s">
        <v>102</v>
      </c>
      <c r="I12" t="s">
        <v>103</v>
      </c>
      <c r="J12" t="s">
        <v>604</v>
      </c>
      <c r="K12" t="s">
        <v>605</v>
      </c>
      <c r="L12" t="s">
        <v>606</v>
      </c>
      <c r="M12" s="167" t="s">
        <v>607</v>
      </c>
      <c r="N12" s="167" t="s">
        <v>608</v>
      </c>
      <c r="O12" s="211" t="s">
        <v>609</v>
      </c>
      <c r="P12" s="129" t="s">
        <v>610</v>
      </c>
      <c r="Q12" s="129" t="s">
        <v>611</v>
      </c>
      <c r="R12" t="s">
        <v>612</v>
      </c>
      <c r="S12" t="s">
        <v>613</v>
      </c>
      <c r="T12" t="s">
        <v>614</v>
      </c>
      <c r="U12" t="s">
        <v>615</v>
      </c>
      <c r="V12" t="s">
        <v>616</v>
      </c>
      <c r="W12" t="s">
        <v>617</v>
      </c>
      <c r="X12" t="s">
        <v>618</v>
      </c>
      <c r="Y12" t="s">
        <v>619</v>
      </c>
      <c r="Z12" t="s">
        <v>620</v>
      </c>
      <c r="AA12" t="s">
        <v>621</v>
      </c>
      <c r="AB12" t="s">
        <v>622</v>
      </c>
      <c r="AC12" t="s">
        <v>623</v>
      </c>
      <c r="AD12" t="s">
        <v>624</v>
      </c>
      <c r="AE12" t="s">
        <v>625</v>
      </c>
      <c r="AF12" t="s">
        <v>626</v>
      </c>
      <c r="AG12" t="s">
        <v>627</v>
      </c>
      <c r="AH12" t="s">
        <v>628</v>
      </c>
      <c r="AI12" t="s">
        <v>629</v>
      </c>
      <c r="AJ12" s="25" t="s">
        <v>630</v>
      </c>
      <c r="AK12" s="73" t="s">
        <v>631</v>
      </c>
      <c r="AL12" s="73" t="s">
        <v>632</v>
      </c>
      <c r="AM12" s="168" t="s">
        <v>633</v>
      </c>
      <c r="AN12" t="s">
        <v>634</v>
      </c>
      <c r="AO12" t="s">
        <v>635</v>
      </c>
      <c r="AP12" t="s">
        <v>636</v>
      </c>
      <c r="AQ12" t="s">
        <v>637</v>
      </c>
      <c r="AR12" t="s">
        <v>638</v>
      </c>
      <c r="AS12" t="s">
        <v>639</v>
      </c>
      <c r="AT12" t="s">
        <v>640</v>
      </c>
      <c r="AU12" t="s">
        <v>641</v>
      </c>
      <c r="AV12" t="s">
        <v>642</v>
      </c>
      <c r="AW12" t="s">
        <v>643</v>
      </c>
      <c r="AX12" t="s">
        <v>644</v>
      </c>
      <c r="AY12" t="s">
        <v>645</v>
      </c>
      <c r="AZ12" t="s">
        <v>646</v>
      </c>
      <c r="BA12" t="s">
        <v>647</v>
      </c>
      <c r="BB12" t="s">
        <v>648</v>
      </c>
      <c r="BC12" t="s">
        <v>649</v>
      </c>
      <c r="BD12" t="s">
        <v>650</v>
      </c>
      <c r="BE12" t="s">
        <v>651</v>
      </c>
      <c r="BF12" t="s">
        <v>652</v>
      </c>
      <c r="BG12" t="s">
        <v>653</v>
      </c>
      <c r="BH12" t="s">
        <v>654</v>
      </c>
      <c r="BI12" t="s">
        <v>655</v>
      </c>
      <c r="BJ12" t="s">
        <v>656</v>
      </c>
      <c r="BK12" t="s">
        <v>657</v>
      </c>
      <c r="BL12" t="s">
        <v>658</v>
      </c>
      <c r="BM12" t="s">
        <v>659</v>
      </c>
      <c r="BN12" t="s">
        <v>660</v>
      </c>
      <c r="BO12" t="s">
        <v>661</v>
      </c>
      <c r="BP12" t="s">
        <v>662</v>
      </c>
      <c r="BQ12" t="s">
        <v>663</v>
      </c>
      <c r="BR12" t="s">
        <v>664</v>
      </c>
      <c r="BS12" t="s">
        <v>665</v>
      </c>
      <c r="BT12" t="s">
        <v>666</v>
      </c>
      <c r="BU12" t="s">
        <v>667</v>
      </c>
      <c r="BV12" t="s">
        <v>668</v>
      </c>
      <c r="BW12" t="s">
        <v>669</v>
      </c>
      <c r="BX12" t="s">
        <v>670</v>
      </c>
      <c r="BY12" t="s">
        <v>671</v>
      </c>
      <c r="BZ12" t="s">
        <v>672</v>
      </c>
      <c r="CA12" t="s">
        <v>673</v>
      </c>
      <c r="CB12" t="s">
        <v>674</v>
      </c>
      <c r="CC12" t="s">
        <v>675</v>
      </c>
      <c r="CD12" t="s">
        <v>676</v>
      </c>
      <c r="CE12" t="s">
        <v>677</v>
      </c>
      <c r="CF12" t="s">
        <v>678</v>
      </c>
      <c r="CG12" t="s">
        <v>679</v>
      </c>
      <c r="CH12" t="s">
        <v>680</v>
      </c>
      <c r="CI12" t="s">
        <v>681</v>
      </c>
      <c r="CJ12" t="s">
        <v>682</v>
      </c>
      <c r="CK12" t="s">
        <v>683</v>
      </c>
      <c r="CL12" t="s">
        <v>684</v>
      </c>
      <c r="CM12" t="s">
        <v>685</v>
      </c>
      <c r="CN12" t="s">
        <v>686</v>
      </c>
      <c r="CO12" t="s">
        <v>168</v>
      </c>
      <c r="CP12" t="s">
        <v>687</v>
      </c>
      <c r="CQ12" t="s">
        <v>688</v>
      </c>
      <c r="CR12" t="s">
        <v>689</v>
      </c>
      <c r="CS12" t="s">
        <v>690</v>
      </c>
      <c r="CT12" t="s">
        <v>691</v>
      </c>
      <c r="CU12" t="s">
        <v>692</v>
      </c>
      <c r="CV12" t="s">
        <v>693</v>
      </c>
      <c r="CW12" t="s">
        <v>694</v>
      </c>
      <c r="CX12" t="s">
        <v>695</v>
      </c>
      <c r="CY12" t="s">
        <v>696</v>
      </c>
      <c r="CZ12" t="s">
        <v>697</v>
      </c>
    </row>
    <row r="13" spans="1:104" ht="21" customHeight="1" x14ac:dyDescent="0.3">
      <c r="A13">
        <v>0</v>
      </c>
      <c r="B13">
        <v>0</v>
      </c>
      <c r="C13">
        <v>0</v>
      </c>
      <c r="D13">
        <v>361</v>
      </c>
      <c r="E13"/>
      <c r="F13" t="s">
        <v>602</v>
      </c>
      <c r="G13" t="s">
        <v>603</v>
      </c>
      <c r="H13" t="s">
        <v>102</v>
      </c>
      <c r="I13" t="s">
        <v>103</v>
      </c>
      <c r="J13" t="s">
        <v>604</v>
      </c>
      <c r="K13" t="s">
        <v>605</v>
      </c>
      <c r="L13" t="s">
        <v>606</v>
      </c>
      <c r="M13" s="167" t="s">
        <v>607</v>
      </c>
      <c r="N13" s="167" t="s">
        <v>608</v>
      </c>
      <c r="O13" s="211" t="s">
        <v>609</v>
      </c>
      <c r="P13" s="129" t="s">
        <v>610</v>
      </c>
      <c r="Q13" s="129" t="s">
        <v>611</v>
      </c>
      <c r="R13" t="s">
        <v>612</v>
      </c>
      <c r="S13" t="s">
        <v>613</v>
      </c>
      <c r="T13" t="s">
        <v>614</v>
      </c>
      <c r="U13" t="s">
        <v>615</v>
      </c>
      <c r="V13" t="s">
        <v>616</v>
      </c>
      <c r="W13" t="s">
        <v>617</v>
      </c>
      <c r="X13" t="s">
        <v>618</v>
      </c>
      <c r="Y13" t="s">
        <v>619</v>
      </c>
      <c r="Z13" t="s">
        <v>620</v>
      </c>
      <c r="AA13" t="s">
        <v>621</v>
      </c>
      <c r="AB13" t="s">
        <v>622</v>
      </c>
      <c r="AC13" t="s">
        <v>623</v>
      </c>
      <c r="AD13" t="s">
        <v>624</v>
      </c>
      <c r="AE13" t="s">
        <v>625</v>
      </c>
      <c r="AF13" t="s">
        <v>626</v>
      </c>
      <c r="AG13" t="s">
        <v>627</v>
      </c>
      <c r="AH13" t="s">
        <v>628</v>
      </c>
      <c r="AI13" t="s">
        <v>629</v>
      </c>
      <c r="AJ13" s="25" t="s">
        <v>630</v>
      </c>
      <c r="AK13" s="73" t="s">
        <v>631</v>
      </c>
      <c r="AL13" s="73" t="s">
        <v>632</v>
      </c>
      <c r="AM13" s="168" t="s">
        <v>633</v>
      </c>
      <c r="AN13" t="s">
        <v>634</v>
      </c>
      <c r="AO13" t="s">
        <v>635</v>
      </c>
      <c r="AP13" t="s">
        <v>636</v>
      </c>
      <c r="AQ13" t="s">
        <v>637</v>
      </c>
      <c r="AR13" t="s">
        <v>638</v>
      </c>
      <c r="AS13" t="s">
        <v>639</v>
      </c>
      <c r="AT13" t="s">
        <v>640</v>
      </c>
      <c r="AU13" t="s">
        <v>641</v>
      </c>
      <c r="AV13" t="s">
        <v>642</v>
      </c>
      <c r="AW13" t="s">
        <v>643</v>
      </c>
      <c r="AX13" t="s">
        <v>644</v>
      </c>
      <c r="AY13" t="s">
        <v>645</v>
      </c>
      <c r="AZ13" t="s">
        <v>646</v>
      </c>
      <c r="BA13" t="s">
        <v>647</v>
      </c>
      <c r="BB13" t="s">
        <v>648</v>
      </c>
      <c r="BC13" t="s">
        <v>649</v>
      </c>
      <c r="BD13" t="s">
        <v>650</v>
      </c>
      <c r="BE13" t="s">
        <v>651</v>
      </c>
      <c r="BF13" t="s">
        <v>652</v>
      </c>
      <c r="BG13" t="s">
        <v>653</v>
      </c>
      <c r="BH13" t="s">
        <v>654</v>
      </c>
      <c r="BI13" t="s">
        <v>655</v>
      </c>
      <c r="BJ13" t="s">
        <v>656</v>
      </c>
      <c r="BK13" t="s">
        <v>657</v>
      </c>
      <c r="BL13" t="s">
        <v>658</v>
      </c>
      <c r="BM13" t="s">
        <v>659</v>
      </c>
      <c r="BN13" t="s">
        <v>660</v>
      </c>
      <c r="BO13" t="s">
        <v>661</v>
      </c>
      <c r="BP13" t="s">
        <v>662</v>
      </c>
      <c r="BQ13" t="s">
        <v>663</v>
      </c>
      <c r="BR13" t="s">
        <v>664</v>
      </c>
      <c r="BS13" t="s">
        <v>665</v>
      </c>
      <c r="BT13" t="s">
        <v>666</v>
      </c>
      <c r="BU13" t="s">
        <v>667</v>
      </c>
      <c r="BV13" t="s">
        <v>668</v>
      </c>
      <c r="BW13" t="s">
        <v>669</v>
      </c>
      <c r="BX13" t="s">
        <v>670</v>
      </c>
      <c r="BY13" t="s">
        <v>671</v>
      </c>
      <c r="BZ13" t="s">
        <v>672</v>
      </c>
      <c r="CA13" t="s">
        <v>673</v>
      </c>
      <c r="CB13" t="s">
        <v>674</v>
      </c>
      <c r="CC13" t="s">
        <v>675</v>
      </c>
      <c r="CD13" t="s">
        <v>676</v>
      </c>
      <c r="CE13" t="s">
        <v>677</v>
      </c>
      <c r="CF13" t="s">
        <v>678</v>
      </c>
      <c r="CG13" t="s">
        <v>679</v>
      </c>
      <c r="CH13" t="s">
        <v>680</v>
      </c>
      <c r="CI13" t="s">
        <v>681</v>
      </c>
      <c r="CJ13" t="s">
        <v>682</v>
      </c>
      <c r="CK13" t="s">
        <v>683</v>
      </c>
      <c r="CL13" t="s">
        <v>684</v>
      </c>
      <c r="CM13" t="s">
        <v>685</v>
      </c>
      <c r="CN13" t="s">
        <v>686</v>
      </c>
      <c r="CO13" t="s">
        <v>168</v>
      </c>
      <c r="CP13" t="s">
        <v>687</v>
      </c>
      <c r="CQ13" t="s">
        <v>688</v>
      </c>
      <c r="CR13" t="s">
        <v>689</v>
      </c>
      <c r="CS13" t="s">
        <v>690</v>
      </c>
      <c r="CT13" t="s">
        <v>691</v>
      </c>
      <c r="CU13" t="s">
        <v>692</v>
      </c>
      <c r="CV13" t="s">
        <v>693</v>
      </c>
      <c r="CW13" t="s">
        <v>694</v>
      </c>
      <c r="CX13" t="s">
        <v>695</v>
      </c>
      <c r="CY13" t="s">
        <v>696</v>
      </c>
      <c r="CZ13" t="s">
        <v>697</v>
      </c>
    </row>
    <row r="14" spans="1:104" ht="21" customHeight="1" x14ac:dyDescent="0.3">
      <c r="A14">
        <v>6</v>
      </c>
      <c r="B14">
        <v>12</v>
      </c>
      <c r="C14">
        <v>1446</v>
      </c>
      <c r="D14">
        <v>722</v>
      </c>
      <c r="E14">
        <v>4.1493775933609959E-3</v>
      </c>
      <c r="F14" t="s">
        <v>602</v>
      </c>
      <c r="G14" t="s">
        <v>603</v>
      </c>
      <c r="H14" t="s">
        <v>102</v>
      </c>
      <c r="I14" t="s">
        <v>103</v>
      </c>
      <c r="J14" t="s">
        <v>604</v>
      </c>
      <c r="K14" t="s">
        <v>605</v>
      </c>
      <c r="L14" t="s">
        <v>606</v>
      </c>
      <c r="M14" s="167" t="s">
        <v>607</v>
      </c>
      <c r="N14" s="167" t="s">
        <v>608</v>
      </c>
      <c r="O14" s="211" t="s">
        <v>609</v>
      </c>
      <c r="P14" s="129" t="s">
        <v>610</v>
      </c>
      <c r="Q14" s="129" t="s">
        <v>611</v>
      </c>
      <c r="R14" t="s">
        <v>612</v>
      </c>
      <c r="S14" t="s">
        <v>613</v>
      </c>
      <c r="T14" t="s">
        <v>614</v>
      </c>
      <c r="U14" t="s">
        <v>615</v>
      </c>
      <c r="V14" t="s">
        <v>616</v>
      </c>
      <c r="W14" t="s">
        <v>617</v>
      </c>
      <c r="X14" t="s">
        <v>618</v>
      </c>
      <c r="Y14" t="s">
        <v>619</v>
      </c>
      <c r="Z14" t="s">
        <v>620</v>
      </c>
      <c r="AA14" t="s">
        <v>621</v>
      </c>
      <c r="AB14" t="s">
        <v>622</v>
      </c>
      <c r="AC14" t="s">
        <v>623</v>
      </c>
      <c r="AD14" t="s">
        <v>624</v>
      </c>
      <c r="AE14" t="s">
        <v>625</v>
      </c>
      <c r="AF14" t="s">
        <v>626</v>
      </c>
      <c r="AG14" t="s">
        <v>627</v>
      </c>
      <c r="AH14" t="s">
        <v>628</v>
      </c>
      <c r="AI14" t="s">
        <v>629</v>
      </c>
      <c r="AJ14" s="25" t="s">
        <v>630</v>
      </c>
      <c r="AK14" s="73" t="s">
        <v>631</v>
      </c>
      <c r="AL14" s="73" t="s">
        <v>632</v>
      </c>
      <c r="AM14" s="168" t="s">
        <v>633</v>
      </c>
      <c r="AN14" t="s">
        <v>634</v>
      </c>
      <c r="AO14" t="s">
        <v>635</v>
      </c>
      <c r="AP14" t="s">
        <v>636</v>
      </c>
      <c r="AQ14" t="s">
        <v>637</v>
      </c>
      <c r="AR14" t="s">
        <v>638</v>
      </c>
      <c r="AS14" t="s">
        <v>639</v>
      </c>
      <c r="AT14" t="s">
        <v>640</v>
      </c>
      <c r="AU14" t="s">
        <v>641</v>
      </c>
      <c r="AV14" t="s">
        <v>642</v>
      </c>
      <c r="AW14" t="s">
        <v>643</v>
      </c>
      <c r="AX14" t="s">
        <v>644</v>
      </c>
      <c r="AY14" t="s">
        <v>645</v>
      </c>
      <c r="AZ14" t="s">
        <v>646</v>
      </c>
      <c r="BA14" t="s">
        <v>647</v>
      </c>
      <c r="BB14" t="s">
        <v>648</v>
      </c>
      <c r="BC14" t="s">
        <v>649</v>
      </c>
      <c r="BD14" t="s">
        <v>650</v>
      </c>
      <c r="BE14" t="s">
        <v>651</v>
      </c>
      <c r="BF14" t="s">
        <v>652</v>
      </c>
      <c r="BG14" t="s">
        <v>653</v>
      </c>
      <c r="BH14" t="s">
        <v>654</v>
      </c>
      <c r="BI14" t="s">
        <v>655</v>
      </c>
      <c r="BJ14" t="s">
        <v>656</v>
      </c>
      <c r="BK14" t="s">
        <v>657</v>
      </c>
      <c r="BL14" t="s">
        <v>658</v>
      </c>
      <c r="BM14" t="s">
        <v>659</v>
      </c>
      <c r="BN14" t="s">
        <v>660</v>
      </c>
      <c r="BO14" t="s">
        <v>661</v>
      </c>
      <c r="BP14" t="s">
        <v>662</v>
      </c>
      <c r="BQ14" t="s">
        <v>663</v>
      </c>
      <c r="BR14" t="s">
        <v>664</v>
      </c>
      <c r="BS14" t="s">
        <v>665</v>
      </c>
      <c r="BT14" t="s">
        <v>666</v>
      </c>
      <c r="BU14" t="s">
        <v>667</v>
      </c>
      <c r="BV14" t="s">
        <v>668</v>
      </c>
      <c r="BW14" t="s">
        <v>669</v>
      </c>
      <c r="BX14" t="s">
        <v>670</v>
      </c>
      <c r="BY14" t="s">
        <v>671</v>
      </c>
      <c r="BZ14" t="s">
        <v>672</v>
      </c>
      <c r="CA14" t="s">
        <v>673</v>
      </c>
      <c r="CB14" t="s">
        <v>674</v>
      </c>
      <c r="CC14" t="s">
        <v>675</v>
      </c>
      <c r="CD14" t="s">
        <v>676</v>
      </c>
      <c r="CE14" t="s">
        <v>677</v>
      </c>
      <c r="CF14" t="s">
        <v>678</v>
      </c>
      <c r="CG14" t="s">
        <v>679</v>
      </c>
      <c r="CH14" t="s">
        <v>680</v>
      </c>
      <c r="CI14" t="s">
        <v>681</v>
      </c>
      <c r="CJ14" t="s">
        <v>682</v>
      </c>
      <c r="CK14" t="s">
        <v>683</v>
      </c>
      <c r="CL14" t="s">
        <v>684</v>
      </c>
      <c r="CM14" t="s">
        <v>685</v>
      </c>
      <c r="CN14" t="s">
        <v>686</v>
      </c>
      <c r="CO14" t="s">
        <v>168</v>
      </c>
      <c r="CP14" t="s">
        <v>687</v>
      </c>
      <c r="CQ14" t="s">
        <v>688</v>
      </c>
      <c r="CR14" t="s">
        <v>689</v>
      </c>
      <c r="CS14" t="s">
        <v>690</v>
      </c>
      <c r="CT14" t="s">
        <v>691</v>
      </c>
      <c r="CU14" t="s">
        <v>692</v>
      </c>
      <c r="CV14" t="s">
        <v>693</v>
      </c>
      <c r="CW14" t="s">
        <v>694</v>
      </c>
      <c r="CX14" t="s">
        <v>695</v>
      </c>
      <c r="CY14" t="s">
        <v>696</v>
      </c>
      <c r="CZ14" t="s">
        <v>697</v>
      </c>
    </row>
    <row r="15" spans="1:104" ht="21" customHeight="1" x14ac:dyDescent="0.3">
      <c r="A15">
        <v>0</v>
      </c>
      <c r="B15">
        <v>0</v>
      </c>
      <c r="C15">
        <v>0</v>
      </c>
      <c r="D15">
        <v>722</v>
      </c>
      <c r="E15"/>
      <c r="F15" t="s">
        <v>602</v>
      </c>
      <c r="G15" t="s">
        <v>603</v>
      </c>
      <c r="H15" t="s">
        <v>102</v>
      </c>
      <c r="I15" t="s">
        <v>103</v>
      </c>
      <c r="J15" t="s">
        <v>604</v>
      </c>
      <c r="K15" t="s">
        <v>605</v>
      </c>
      <c r="L15" t="s">
        <v>606</v>
      </c>
      <c r="M15" s="167" t="s">
        <v>607</v>
      </c>
      <c r="N15" s="167" t="s">
        <v>608</v>
      </c>
      <c r="O15" s="211" t="s">
        <v>609</v>
      </c>
      <c r="P15" s="129" t="s">
        <v>610</v>
      </c>
      <c r="Q15" s="129" t="s">
        <v>611</v>
      </c>
      <c r="R15" t="s">
        <v>612</v>
      </c>
      <c r="S15" t="s">
        <v>613</v>
      </c>
      <c r="T15" t="s">
        <v>614</v>
      </c>
      <c r="U15" t="s">
        <v>615</v>
      </c>
      <c r="V15" t="s">
        <v>616</v>
      </c>
      <c r="W15" t="s">
        <v>617</v>
      </c>
      <c r="X15" t="s">
        <v>618</v>
      </c>
      <c r="Y15" t="s">
        <v>619</v>
      </c>
      <c r="Z15" t="s">
        <v>620</v>
      </c>
      <c r="AA15" t="s">
        <v>621</v>
      </c>
      <c r="AB15" t="s">
        <v>622</v>
      </c>
      <c r="AC15" t="s">
        <v>623</v>
      </c>
      <c r="AD15" t="s">
        <v>624</v>
      </c>
      <c r="AE15" t="s">
        <v>625</v>
      </c>
      <c r="AF15" t="s">
        <v>626</v>
      </c>
      <c r="AG15" t="s">
        <v>627</v>
      </c>
      <c r="AH15" t="s">
        <v>628</v>
      </c>
      <c r="AI15" t="s">
        <v>629</v>
      </c>
      <c r="AJ15" s="25" t="s">
        <v>630</v>
      </c>
      <c r="AK15" s="73" t="s">
        <v>631</v>
      </c>
      <c r="AL15" s="73" t="s">
        <v>632</v>
      </c>
      <c r="AM15" s="168" t="s">
        <v>633</v>
      </c>
      <c r="AN15" t="s">
        <v>634</v>
      </c>
      <c r="AO15" t="s">
        <v>635</v>
      </c>
      <c r="AP15" t="s">
        <v>636</v>
      </c>
      <c r="AQ15" t="s">
        <v>637</v>
      </c>
      <c r="AR15" t="s">
        <v>638</v>
      </c>
      <c r="AS15" t="s">
        <v>639</v>
      </c>
      <c r="AT15" t="s">
        <v>640</v>
      </c>
      <c r="AU15" t="s">
        <v>641</v>
      </c>
      <c r="AV15" t="s">
        <v>642</v>
      </c>
      <c r="AW15" t="s">
        <v>643</v>
      </c>
      <c r="AX15" t="s">
        <v>644</v>
      </c>
      <c r="AY15" t="s">
        <v>645</v>
      </c>
      <c r="AZ15" t="s">
        <v>646</v>
      </c>
      <c r="BA15" t="s">
        <v>647</v>
      </c>
      <c r="BB15" t="s">
        <v>648</v>
      </c>
      <c r="BC15" t="s">
        <v>649</v>
      </c>
      <c r="BD15" t="s">
        <v>650</v>
      </c>
      <c r="BE15" t="s">
        <v>651</v>
      </c>
      <c r="BF15" t="s">
        <v>652</v>
      </c>
      <c r="BG15" t="s">
        <v>653</v>
      </c>
      <c r="BH15" t="s">
        <v>654</v>
      </c>
      <c r="BI15" t="s">
        <v>655</v>
      </c>
      <c r="BJ15" t="s">
        <v>656</v>
      </c>
      <c r="BK15" t="s">
        <v>657</v>
      </c>
      <c r="BL15" t="s">
        <v>658</v>
      </c>
      <c r="BM15" t="s">
        <v>659</v>
      </c>
      <c r="BN15" t="s">
        <v>660</v>
      </c>
      <c r="BO15" t="s">
        <v>661</v>
      </c>
      <c r="BP15" t="s">
        <v>662</v>
      </c>
      <c r="BQ15" t="s">
        <v>663</v>
      </c>
      <c r="BR15" t="s">
        <v>664</v>
      </c>
      <c r="BS15" t="s">
        <v>665</v>
      </c>
      <c r="BT15" t="s">
        <v>666</v>
      </c>
      <c r="BU15" t="s">
        <v>667</v>
      </c>
      <c r="BV15" t="s">
        <v>668</v>
      </c>
      <c r="BW15" t="s">
        <v>669</v>
      </c>
      <c r="BX15" t="s">
        <v>670</v>
      </c>
      <c r="BY15" t="s">
        <v>671</v>
      </c>
      <c r="BZ15" t="s">
        <v>672</v>
      </c>
      <c r="CA15" t="s">
        <v>673</v>
      </c>
      <c r="CB15" t="s">
        <v>674</v>
      </c>
      <c r="CC15" t="s">
        <v>675</v>
      </c>
      <c r="CD15" t="s">
        <v>676</v>
      </c>
      <c r="CE15" t="s">
        <v>677</v>
      </c>
      <c r="CF15" t="s">
        <v>678</v>
      </c>
      <c r="CG15" t="s">
        <v>679</v>
      </c>
      <c r="CH15" t="s">
        <v>680</v>
      </c>
      <c r="CI15" t="s">
        <v>681</v>
      </c>
      <c r="CJ15" t="s">
        <v>682</v>
      </c>
      <c r="CK15" t="s">
        <v>683</v>
      </c>
      <c r="CL15" t="s">
        <v>684</v>
      </c>
      <c r="CM15" t="s">
        <v>685</v>
      </c>
      <c r="CN15" t="s">
        <v>686</v>
      </c>
      <c r="CO15" t="s">
        <v>168</v>
      </c>
      <c r="CP15" t="s">
        <v>687</v>
      </c>
      <c r="CQ15" t="s">
        <v>688</v>
      </c>
      <c r="CR15" t="s">
        <v>689</v>
      </c>
      <c r="CS15" t="s">
        <v>690</v>
      </c>
      <c r="CT15" t="s">
        <v>691</v>
      </c>
      <c r="CU15" t="s">
        <v>692</v>
      </c>
      <c r="CV15" t="s">
        <v>693</v>
      </c>
      <c r="CW15" t="s">
        <v>694</v>
      </c>
      <c r="CX15" t="s">
        <v>695</v>
      </c>
      <c r="CY15" t="s">
        <v>696</v>
      </c>
      <c r="CZ15" t="s">
        <v>697</v>
      </c>
    </row>
    <row r="16" spans="1:104" ht="21" customHeight="1" x14ac:dyDescent="0.3">
      <c r="A16" t="s">
        <v>523</v>
      </c>
      <c r="B16" t="s">
        <v>96</v>
      </c>
      <c r="C16" t="s">
        <v>97</v>
      </c>
      <c r="D16" t="s">
        <v>98</v>
      </c>
      <c r="E16" t="s">
        <v>698</v>
      </c>
      <c r="F16" t="s">
        <v>602</v>
      </c>
      <c r="G16" t="s">
        <v>603</v>
      </c>
      <c r="H16" t="s">
        <v>102</v>
      </c>
      <c r="I16" t="s">
        <v>103</v>
      </c>
      <c r="J16" t="s">
        <v>604</v>
      </c>
      <c r="K16" t="s">
        <v>605</v>
      </c>
      <c r="L16" t="s">
        <v>606</v>
      </c>
      <c r="M16" s="167" t="s">
        <v>607</v>
      </c>
      <c r="N16" s="167" t="s">
        <v>608</v>
      </c>
      <c r="O16" s="211" t="s">
        <v>609</v>
      </c>
      <c r="P16" s="129" t="s">
        <v>610</v>
      </c>
      <c r="Q16" s="129" t="s">
        <v>611</v>
      </c>
      <c r="R16" t="s">
        <v>612</v>
      </c>
      <c r="S16" t="s">
        <v>613</v>
      </c>
      <c r="T16" t="s">
        <v>614</v>
      </c>
      <c r="U16" t="s">
        <v>615</v>
      </c>
      <c r="V16" t="s">
        <v>616</v>
      </c>
      <c r="W16" t="s">
        <v>617</v>
      </c>
      <c r="X16" t="s">
        <v>618</v>
      </c>
      <c r="Y16" t="s">
        <v>619</v>
      </c>
      <c r="Z16" t="s">
        <v>620</v>
      </c>
      <c r="AA16" t="s">
        <v>621</v>
      </c>
      <c r="AB16" t="s">
        <v>622</v>
      </c>
      <c r="AC16" t="s">
        <v>623</v>
      </c>
      <c r="AD16" t="s">
        <v>624</v>
      </c>
      <c r="AE16" t="s">
        <v>625</v>
      </c>
      <c r="AF16" t="s">
        <v>626</v>
      </c>
      <c r="AG16" t="s">
        <v>627</v>
      </c>
      <c r="AH16" t="s">
        <v>628</v>
      </c>
      <c r="AI16" t="s">
        <v>629</v>
      </c>
      <c r="AJ16" s="25" t="s">
        <v>630</v>
      </c>
      <c r="AK16" s="73" t="s">
        <v>631</v>
      </c>
      <c r="AL16" s="73" t="s">
        <v>632</v>
      </c>
      <c r="AM16" s="168" t="s">
        <v>633</v>
      </c>
      <c r="AN16" t="s">
        <v>634</v>
      </c>
      <c r="AO16" t="s">
        <v>635</v>
      </c>
      <c r="AP16" t="s">
        <v>636</v>
      </c>
      <c r="AQ16" t="s">
        <v>637</v>
      </c>
      <c r="AR16" t="s">
        <v>638</v>
      </c>
      <c r="AS16" t="s">
        <v>639</v>
      </c>
      <c r="AT16" t="s">
        <v>640</v>
      </c>
      <c r="AU16" t="s">
        <v>641</v>
      </c>
      <c r="AV16" t="s">
        <v>642</v>
      </c>
      <c r="AW16" t="s">
        <v>643</v>
      </c>
      <c r="AX16" t="s">
        <v>644</v>
      </c>
      <c r="AY16" t="s">
        <v>645</v>
      </c>
      <c r="AZ16" t="s">
        <v>646</v>
      </c>
      <c r="BA16" t="s">
        <v>647</v>
      </c>
      <c r="BB16" t="s">
        <v>648</v>
      </c>
      <c r="BC16" t="s">
        <v>649</v>
      </c>
      <c r="BD16" t="s">
        <v>650</v>
      </c>
      <c r="BE16" t="s">
        <v>651</v>
      </c>
      <c r="BF16" t="s">
        <v>652</v>
      </c>
      <c r="BG16" t="s">
        <v>653</v>
      </c>
      <c r="BH16" t="s">
        <v>654</v>
      </c>
      <c r="BI16" t="s">
        <v>655</v>
      </c>
      <c r="BJ16" t="s">
        <v>656</v>
      </c>
      <c r="BK16" t="s">
        <v>657</v>
      </c>
      <c r="BL16" t="s">
        <v>658</v>
      </c>
      <c r="BM16" t="s">
        <v>659</v>
      </c>
      <c r="BN16" t="s">
        <v>660</v>
      </c>
      <c r="BO16" t="s">
        <v>661</v>
      </c>
      <c r="BP16" t="s">
        <v>662</v>
      </c>
      <c r="BQ16" t="s">
        <v>663</v>
      </c>
      <c r="BR16" t="s">
        <v>664</v>
      </c>
      <c r="BS16" t="s">
        <v>665</v>
      </c>
      <c r="BT16" t="s">
        <v>666</v>
      </c>
      <c r="BU16" t="s">
        <v>667</v>
      </c>
      <c r="BV16" t="s">
        <v>668</v>
      </c>
      <c r="BW16" t="s">
        <v>669</v>
      </c>
      <c r="BX16" t="s">
        <v>670</v>
      </c>
      <c r="BY16" t="s">
        <v>671</v>
      </c>
      <c r="BZ16" t="s">
        <v>672</v>
      </c>
      <c r="CA16" t="s">
        <v>673</v>
      </c>
      <c r="CB16" t="s">
        <v>674</v>
      </c>
      <c r="CC16" t="s">
        <v>675</v>
      </c>
      <c r="CD16" t="s">
        <v>676</v>
      </c>
      <c r="CE16" t="s">
        <v>677</v>
      </c>
      <c r="CF16" t="s">
        <v>678</v>
      </c>
      <c r="CG16" t="s">
        <v>679</v>
      </c>
      <c r="CH16" t="s">
        <v>680</v>
      </c>
      <c r="CI16" t="s">
        <v>681</v>
      </c>
      <c r="CJ16" t="s">
        <v>682</v>
      </c>
      <c r="CK16" t="s">
        <v>683</v>
      </c>
      <c r="CL16" t="s">
        <v>684</v>
      </c>
      <c r="CM16" t="s">
        <v>685</v>
      </c>
      <c r="CN16" t="s">
        <v>686</v>
      </c>
      <c r="CO16" t="s">
        <v>168</v>
      </c>
      <c r="CP16" t="s">
        <v>687</v>
      </c>
      <c r="CQ16" t="s">
        <v>688</v>
      </c>
      <c r="CR16" t="s">
        <v>689</v>
      </c>
      <c r="CS16" t="s">
        <v>690</v>
      </c>
      <c r="CT16" t="s">
        <v>691</v>
      </c>
      <c r="CU16" t="s">
        <v>692</v>
      </c>
      <c r="CV16" t="s">
        <v>693</v>
      </c>
      <c r="CW16" t="s">
        <v>694</v>
      </c>
      <c r="CX16" t="s">
        <v>695</v>
      </c>
      <c r="CY16" t="s">
        <v>696</v>
      </c>
      <c r="CZ16" t="s">
        <v>697</v>
      </c>
    </row>
    <row r="17" spans="13:40" ht="21" customHeight="1" x14ac:dyDescent="0.3">
      <c r="M17" s="167"/>
      <c r="N17" s="167"/>
      <c r="O17" s="211"/>
      <c r="P17" s="129"/>
      <c r="Q17" s="129"/>
      <c r="AJ17" s="25"/>
      <c r="AK17" s="73"/>
      <c r="AL17" s="73"/>
      <c r="AM17" s="168" t="str">
        <f t="shared" ref="AM17:AM48" si="0">IFERROR(AA17/AB17,"")</f>
        <v/>
      </c>
      <c r="AN17">
        <f t="shared" ref="AN17:AN28" si="1">IFERROR(IF(AM17&gt;L17,0,1),"")</f>
        <v>1</v>
      </c>
    </row>
    <row r="18" spans="13:40" ht="21" customHeight="1" x14ac:dyDescent="0.3">
      <c r="M18" s="167"/>
      <c r="N18" s="167"/>
      <c r="O18" s="211"/>
      <c r="P18" s="129"/>
      <c r="Q18" s="129"/>
      <c r="AJ18" s="25"/>
      <c r="AK18" s="73"/>
      <c r="AL18" s="73"/>
      <c r="AM18" s="168" t="str">
        <f t="shared" si="0"/>
        <v/>
      </c>
      <c r="AN18">
        <f t="shared" si="1"/>
        <v>1</v>
      </c>
    </row>
    <row r="19" spans="13:40" ht="21" customHeight="1" x14ac:dyDescent="0.3">
      <c r="M19" s="167"/>
      <c r="N19" s="167"/>
      <c r="O19" s="211"/>
      <c r="P19" s="129"/>
      <c r="Q19" s="129"/>
      <c r="AJ19" s="25"/>
      <c r="AK19" s="73"/>
      <c r="AL19" s="73"/>
      <c r="AM19" s="168" t="str">
        <f t="shared" si="0"/>
        <v/>
      </c>
      <c r="AN19">
        <f t="shared" si="1"/>
        <v>1</v>
      </c>
    </row>
    <row r="20" spans="13:40" ht="21" customHeight="1" x14ac:dyDescent="0.3">
      <c r="M20" s="167"/>
      <c r="N20" s="167"/>
      <c r="O20" s="211"/>
      <c r="P20" s="129"/>
      <c r="Q20" s="129"/>
      <c r="AJ20" s="25"/>
      <c r="AK20" s="73"/>
      <c r="AL20" s="73"/>
      <c r="AM20" s="168" t="str">
        <f t="shared" si="0"/>
        <v/>
      </c>
      <c r="AN20">
        <f t="shared" si="1"/>
        <v>1</v>
      </c>
    </row>
    <row r="21" spans="13:40" ht="21" customHeight="1" x14ac:dyDescent="0.3">
      <c r="M21" s="167"/>
      <c r="N21" s="167"/>
      <c r="O21" s="211"/>
      <c r="P21" s="129"/>
      <c r="Q21" s="129"/>
      <c r="AJ21" s="25"/>
      <c r="AK21" s="73"/>
      <c r="AL21" s="73"/>
      <c r="AM21" s="168" t="str">
        <f t="shared" si="0"/>
        <v/>
      </c>
      <c r="AN21">
        <f t="shared" si="1"/>
        <v>1</v>
      </c>
    </row>
    <row r="22" spans="13:40" ht="21" customHeight="1" x14ac:dyDescent="0.3">
      <c r="M22" s="167"/>
      <c r="N22" s="167"/>
      <c r="O22" s="211"/>
      <c r="P22" s="129"/>
      <c r="Q22" s="129"/>
      <c r="AJ22" s="25"/>
      <c r="AK22" s="73"/>
      <c r="AL22" s="73"/>
      <c r="AM22" s="168" t="str">
        <f t="shared" si="0"/>
        <v/>
      </c>
      <c r="AN22">
        <f t="shared" si="1"/>
        <v>1</v>
      </c>
    </row>
    <row r="23" spans="13:40" ht="21" customHeight="1" x14ac:dyDescent="0.3">
      <c r="M23" s="167"/>
      <c r="N23" s="167"/>
      <c r="O23" s="211"/>
      <c r="P23" s="129"/>
      <c r="Q23" s="129"/>
      <c r="AJ23" s="25"/>
      <c r="AK23" s="73"/>
      <c r="AL23" s="73"/>
      <c r="AM23" s="168" t="str">
        <f t="shared" si="0"/>
        <v/>
      </c>
      <c r="AN23">
        <f t="shared" si="1"/>
        <v>1</v>
      </c>
    </row>
    <row r="24" spans="13:40" ht="21" customHeight="1" x14ac:dyDescent="0.3">
      <c r="M24" s="167"/>
      <c r="N24" s="167"/>
      <c r="O24" s="211"/>
      <c r="P24" s="129"/>
      <c r="Q24" s="129"/>
      <c r="AJ24" s="25"/>
      <c r="AK24" s="73"/>
      <c r="AL24" s="73"/>
      <c r="AM24" s="168" t="str">
        <f t="shared" si="0"/>
        <v/>
      </c>
      <c r="AN24">
        <f t="shared" si="1"/>
        <v>1</v>
      </c>
    </row>
    <row r="25" spans="13:40" ht="21" customHeight="1" x14ac:dyDescent="0.3">
      <c r="M25" s="167"/>
      <c r="N25" s="167"/>
      <c r="O25" s="211"/>
      <c r="P25" s="129"/>
      <c r="Q25" s="129"/>
      <c r="AJ25" s="25"/>
      <c r="AK25" s="73"/>
      <c r="AL25" s="73"/>
      <c r="AM25" s="168" t="str">
        <f t="shared" si="0"/>
        <v/>
      </c>
      <c r="AN25">
        <f t="shared" si="1"/>
        <v>1</v>
      </c>
    </row>
    <row r="26" spans="13:40" ht="21" customHeight="1" x14ac:dyDescent="0.3">
      <c r="M26" s="167"/>
      <c r="N26" s="167"/>
      <c r="O26" s="211"/>
      <c r="P26" s="129"/>
      <c r="Q26" s="129"/>
      <c r="AJ26" s="25"/>
      <c r="AK26" s="73"/>
      <c r="AL26" s="73"/>
      <c r="AM26" s="168" t="str">
        <f t="shared" si="0"/>
        <v/>
      </c>
      <c r="AN26">
        <f t="shared" si="1"/>
        <v>1</v>
      </c>
    </row>
    <row r="27" spans="13:40" ht="21" customHeight="1" x14ac:dyDescent="0.3">
      <c r="M27" s="167"/>
      <c r="N27" s="167"/>
      <c r="O27" s="211"/>
      <c r="P27" s="129"/>
      <c r="Q27" s="129"/>
      <c r="AJ27" s="25"/>
      <c r="AK27" s="73"/>
      <c r="AL27" s="73"/>
      <c r="AM27" s="168" t="str">
        <f t="shared" si="0"/>
        <v/>
      </c>
      <c r="AN27">
        <f t="shared" si="1"/>
        <v>1</v>
      </c>
    </row>
    <row r="28" spans="13:40" ht="21" customHeight="1" x14ac:dyDescent="0.3">
      <c r="M28" s="167"/>
      <c r="N28" s="167"/>
      <c r="O28" s="211"/>
      <c r="P28" s="129"/>
      <c r="Q28" s="129"/>
      <c r="AJ28" s="25"/>
      <c r="AK28" s="73"/>
      <c r="AL28" s="73"/>
      <c r="AM28" s="168" t="str">
        <f t="shared" si="0"/>
        <v/>
      </c>
      <c r="AN28">
        <f t="shared" si="1"/>
        <v>1</v>
      </c>
    </row>
    <row r="29" spans="13:40" ht="21" customHeight="1" x14ac:dyDescent="0.3">
      <c r="M29" s="167"/>
      <c r="N29" s="167"/>
      <c r="O29" s="211"/>
      <c r="P29" s="129"/>
      <c r="Q29" s="129"/>
      <c r="AJ29" s="25"/>
      <c r="AK29" s="73"/>
      <c r="AL29" s="73"/>
      <c r="AM29" s="168" t="str">
        <f t="shared" si="0"/>
        <v/>
      </c>
    </row>
    <row r="30" spans="13:40" ht="21" customHeight="1" x14ac:dyDescent="0.3">
      <c r="M30" s="167"/>
      <c r="N30" s="167"/>
      <c r="O30" s="211"/>
      <c r="P30" s="129"/>
      <c r="Q30" s="129"/>
      <c r="AJ30" s="25"/>
      <c r="AK30" s="73"/>
      <c r="AL30" s="73"/>
      <c r="AM30" s="168" t="str">
        <f t="shared" si="0"/>
        <v/>
      </c>
    </row>
    <row r="31" spans="13:40" ht="21" customHeight="1" x14ac:dyDescent="0.3">
      <c r="M31" s="167"/>
      <c r="N31" s="167"/>
      <c r="O31" s="211"/>
      <c r="P31" s="129"/>
      <c r="Q31" s="129"/>
      <c r="AJ31" s="25"/>
      <c r="AK31" s="73"/>
      <c r="AL31" s="73"/>
      <c r="AM31" s="168" t="str">
        <f t="shared" si="0"/>
        <v/>
      </c>
      <c r="AN31">
        <f>IFERROR(IF(AM31&gt;L31,0,1),"")</f>
        <v>1</v>
      </c>
    </row>
    <row r="32" spans="13:40" ht="21" customHeight="1" x14ac:dyDescent="0.3">
      <c r="M32" s="167"/>
      <c r="N32" s="167"/>
      <c r="O32" s="211"/>
      <c r="P32" s="129"/>
      <c r="Q32" s="129"/>
      <c r="AJ32" s="25"/>
      <c r="AK32" s="73"/>
      <c r="AL32" s="73"/>
      <c r="AM32" s="168" t="str">
        <f t="shared" si="0"/>
        <v/>
      </c>
    </row>
    <row r="33" spans="13:40" ht="21" customHeight="1" x14ac:dyDescent="0.3">
      <c r="M33" s="167"/>
      <c r="N33" s="167"/>
      <c r="O33" s="211"/>
      <c r="P33" s="129"/>
      <c r="Q33" s="129"/>
      <c r="AJ33" s="25"/>
      <c r="AK33" s="73"/>
      <c r="AL33" s="73"/>
      <c r="AM33" s="168" t="str">
        <f t="shared" si="0"/>
        <v/>
      </c>
      <c r="AN33">
        <f t="shared" ref="AN33:AN68" si="2">IFERROR(IF(AM33&gt;L33,0,1),"")</f>
        <v>1</v>
      </c>
    </row>
    <row r="34" spans="13:40" ht="21" customHeight="1" x14ac:dyDescent="0.3">
      <c r="M34" s="167"/>
      <c r="N34" s="167"/>
      <c r="O34" s="211"/>
      <c r="P34" s="129"/>
      <c r="Q34" s="129"/>
      <c r="AJ34" s="25"/>
      <c r="AK34" s="73"/>
      <c r="AL34" s="73"/>
      <c r="AM34" s="168" t="str">
        <f t="shared" si="0"/>
        <v/>
      </c>
      <c r="AN34">
        <f t="shared" si="2"/>
        <v>1</v>
      </c>
    </row>
    <row r="35" spans="13:40" ht="21" customHeight="1" x14ac:dyDescent="0.3">
      <c r="M35" s="167"/>
      <c r="N35" s="167"/>
      <c r="O35" s="211"/>
      <c r="P35" s="129"/>
      <c r="Q35" s="129"/>
      <c r="AJ35" s="25"/>
      <c r="AK35" s="73"/>
      <c r="AL35" s="73"/>
      <c r="AM35" s="168" t="str">
        <f t="shared" si="0"/>
        <v/>
      </c>
      <c r="AN35">
        <f t="shared" si="2"/>
        <v>1</v>
      </c>
    </row>
    <row r="36" spans="13:40" ht="21" customHeight="1" x14ac:dyDescent="0.3">
      <c r="M36" s="167"/>
      <c r="N36" s="167"/>
      <c r="O36" s="211"/>
      <c r="P36" s="129"/>
      <c r="Q36" s="129"/>
      <c r="AJ36" s="25"/>
      <c r="AK36" s="73"/>
      <c r="AL36" s="73"/>
      <c r="AM36" s="168" t="str">
        <f t="shared" si="0"/>
        <v/>
      </c>
      <c r="AN36">
        <f t="shared" si="2"/>
        <v>1</v>
      </c>
    </row>
    <row r="37" spans="13:40" ht="21" customHeight="1" x14ac:dyDescent="0.3">
      <c r="M37" s="167"/>
      <c r="N37" s="167"/>
      <c r="O37" s="211"/>
      <c r="P37" s="129"/>
      <c r="Q37" s="129"/>
      <c r="AJ37" s="25"/>
      <c r="AK37" s="73"/>
      <c r="AL37" s="73"/>
      <c r="AM37" s="168" t="str">
        <f t="shared" si="0"/>
        <v/>
      </c>
      <c r="AN37">
        <f t="shared" si="2"/>
        <v>1</v>
      </c>
    </row>
    <row r="38" spans="13:40" ht="21" customHeight="1" x14ac:dyDescent="0.3">
      <c r="M38" s="167"/>
      <c r="N38" s="167"/>
      <c r="O38" s="211"/>
      <c r="P38" s="129"/>
      <c r="Q38" s="129"/>
      <c r="AJ38" s="25"/>
      <c r="AK38" s="73"/>
      <c r="AL38" s="73"/>
      <c r="AM38" s="168" t="str">
        <f t="shared" si="0"/>
        <v/>
      </c>
      <c r="AN38">
        <f t="shared" si="2"/>
        <v>1</v>
      </c>
    </row>
    <row r="39" spans="13:40" ht="21" customHeight="1" x14ac:dyDescent="0.3">
      <c r="M39" s="167"/>
      <c r="N39" s="167"/>
      <c r="O39" s="211"/>
      <c r="P39" s="129"/>
      <c r="Q39" s="129"/>
      <c r="AJ39" s="25"/>
      <c r="AK39" s="73"/>
      <c r="AL39" s="73"/>
      <c r="AM39" s="168" t="str">
        <f t="shared" si="0"/>
        <v/>
      </c>
      <c r="AN39">
        <f t="shared" si="2"/>
        <v>1</v>
      </c>
    </row>
    <row r="40" spans="13:40" ht="21" customHeight="1" x14ac:dyDescent="0.3">
      <c r="M40" s="167"/>
      <c r="N40" s="167"/>
      <c r="O40" s="211"/>
      <c r="P40" s="129"/>
      <c r="Q40" s="129"/>
      <c r="AJ40" s="25"/>
      <c r="AK40" s="73"/>
      <c r="AL40" s="73"/>
      <c r="AM40" s="168" t="str">
        <f t="shared" si="0"/>
        <v/>
      </c>
      <c r="AN40">
        <f t="shared" si="2"/>
        <v>1</v>
      </c>
    </row>
    <row r="41" spans="13:40" ht="21" customHeight="1" x14ac:dyDescent="0.3">
      <c r="M41" s="167"/>
      <c r="N41" s="167"/>
      <c r="O41" s="211"/>
      <c r="P41" s="129"/>
      <c r="Q41" s="129"/>
      <c r="AJ41" s="25"/>
      <c r="AK41" s="73"/>
      <c r="AL41" s="73"/>
      <c r="AM41" s="168" t="str">
        <f t="shared" si="0"/>
        <v/>
      </c>
      <c r="AN41">
        <f t="shared" si="2"/>
        <v>1</v>
      </c>
    </row>
    <row r="42" spans="13:40" ht="21" customHeight="1" x14ac:dyDescent="0.3">
      <c r="M42" s="167"/>
      <c r="N42" s="167"/>
      <c r="O42" s="211"/>
      <c r="P42" s="129"/>
      <c r="Q42" s="129"/>
      <c r="AJ42" s="25"/>
      <c r="AK42" s="73"/>
      <c r="AL42" s="73"/>
      <c r="AM42" s="168" t="str">
        <f t="shared" si="0"/>
        <v/>
      </c>
      <c r="AN42">
        <f t="shared" si="2"/>
        <v>1</v>
      </c>
    </row>
    <row r="43" spans="13:40" ht="21" customHeight="1" x14ac:dyDescent="0.3">
      <c r="M43" s="167"/>
      <c r="N43" s="167"/>
      <c r="O43" s="211"/>
      <c r="P43" s="129"/>
      <c r="Q43" s="129"/>
      <c r="AJ43" s="25"/>
      <c r="AK43" s="73"/>
      <c r="AL43" s="73"/>
      <c r="AM43" s="168" t="str">
        <f t="shared" si="0"/>
        <v/>
      </c>
      <c r="AN43">
        <f t="shared" si="2"/>
        <v>1</v>
      </c>
    </row>
    <row r="44" spans="13:40" ht="21" customHeight="1" x14ac:dyDescent="0.3">
      <c r="M44" s="167"/>
      <c r="N44" s="167"/>
      <c r="O44" s="211"/>
      <c r="P44" s="129"/>
      <c r="Q44" s="129"/>
      <c r="AJ44" s="25"/>
      <c r="AK44" s="73"/>
      <c r="AL44" s="73"/>
      <c r="AM44" s="168" t="str">
        <f t="shared" si="0"/>
        <v/>
      </c>
      <c r="AN44">
        <f t="shared" si="2"/>
        <v>1</v>
      </c>
    </row>
    <row r="45" spans="13:40" ht="21" customHeight="1" x14ac:dyDescent="0.3">
      <c r="M45" s="167"/>
      <c r="N45" s="167"/>
      <c r="O45" s="211"/>
      <c r="P45" s="129"/>
      <c r="Q45" s="129"/>
      <c r="AJ45" s="25"/>
      <c r="AK45" s="73"/>
      <c r="AL45" s="73"/>
      <c r="AM45" s="168" t="str">
        <f t="shared" si="0"/>
        <v/>
      </c>
      <c r="AN45">
        <f t="shared" si="2"/>
        <v>1</v>
      </c>
    </row>
    <row r="46" spans="13:40" ht="21" customHeight="1" x14ac:dyDescent="0.3">
      <c r="M46" s="167"/>
      <c r="N46" s="167"/>
      <c r="O46" s="211"/>
      <c r="P46" s="129"/>
      <c r="Q46" s="129"/>
      <c r="AJ46" s="25"/>
      <c r="AK46" s="73"/>
      <c r="AL46" s="73"/>
      <c r="AM46" s="168" t="str">
        <f t="shared" si="0"/>
        <v/>
      </c>
      <c r="AN46">
        <f t="shared" si="2"/>
        <v>1</v>
      </c>
    </row>
    <row r="47" spans="13:40" ht="21" customHeight="1" x14ac:dyDescent="0.3">
      <c r="M47" s="167"/>
      <c r="N47" s="167"/>
      <c r="O47" s="211"/>
      <c r="P47" s="129"/>
      <c r="Q47" s="129"/>
      <c r="AJ47" s="25"/>
      <c r="AK47" s="73"/>
      <c r="AL47" s="73"/>
      <c r="AM47" s="168" t="str">
        <f t="shared" si="0"/>
        <v/>
      </c>
      <c r="AN47">
        <f t="shared" si="2"/>
        <v>1</v>
      </c>
    </row>
    <row r="48" spans="13:40" ht="21" customHeight="1" x14ac:dyDescent="0.3">
      <c r="M48" s="167"/>
      <c r="N48" s="167"/>
      <c r="O48" s="211"/>
      <c r="P48" s="129"/>
      <c r="Q48" s="129"/>
      <c r="AJ48" s="25"/>
      <c r="AK48" s="73"/>
      <c r="AL48" s="73"/>
      <c r="AM48" s="168" t="str">
        <f t="shared" si="0"/>
        <v/>
      </c>
      <c r="AN48">
        <f t="shared" si="2"/>
        <v>1</v>
      </c>
    </row>
    <row r="49" spans="12:40" ht="21" customHeight="1" x14ac:dyDescent="0.3">
      <c r="M49" s="167"/>
      <c r="N49" s="167"/>
      <c r="O49" s="211"/>
      <c r="P49" s="129"/>
      <c r="Q49" s="129"/>
      <c r="AJ49" s="25"/>
      <c r="AK49" s="73"/>
      <c r="AL49" s="73"/>
      <c r="AM49" s="168" t="str">
        <f t="shared" ref="AM49:AM80" si="3">IFERROR(AA49/AB49,"")</f>
        <v/>
      </c>
      <c r="AN49">
        <f t="shared" si="2"/>
        <v>1</v>
      </c>
    </row>
    <row r="50" spans="12:40" ht="21" customHeight="1" x14ac:dyDescent="0.3">
      <c r="M50" s="167"/>
      <c r="N50" s="167"/>
      <c r="O50" s="211"/>
      <c r="P50" s="129"/>
      <c r="Q50" s="129"/>
      <c r="AJ50" s="25"/>
      <c r="AK50" s="73"/>
      <c r="AL50" s="73"/>
      <c r="AM50" s="168" t="str">
        <f t="shared" si="3"/>
        <v/>
      </c>
      <c r="AN50">
        <f t="shared" si="2"/>
        <v>1</v>
      </c>
    </row>
    <row r="51" spans="12:40" ht="21" customHeight="1" x14ac:dyDescent="0.3">
      <c r="M51" s="167"/>
      <c r="N51" s="167"/>
      <c r="O51" s="211"/>
      <c r="P51" s="129"/>
      <c r="Q51" s="129"/>
      <c r="AJ51" s="25"/>
      <c r="AK51" s="73"/>
      <c r="AL51" s="73"/>
      <c r="AM51" s="168" t="str">
        <f t="shared" si="3"/>
        <v/>
      </c>
      <c r="AN51">
        <f t="shared" si="2"/>
        <v>1</v>
      </c>
    </row>
    <row r="52" spans="12:40" ht="21" customHeight="1" x14ac:dyDescent="0.3">
      <c r="M52" s="167"/>
      <c r="N52" s="167"/>
      <c r="O52" s="211"/>
      <c r="P52" s="129"/>
      <c r="Q52" s="129"/>
      <c r="AJ52" s="25"/>
      <c r="AK52" s="73"/>
      <c r="AL52" s="73"/>
      <c r="AM52" s="168" t="str">
        <f t="shared" si="3"/>
        <v/>
      </c>
      <c r="AN52">
        <f t="shared" si="2"/>
        <v>1</v>
      </c>
    </row>
    <row r="53" spans="12:40" ht="21" customHeight="1" x14ac:dyDescent="0.3">
      <c r="M53" s="167"/>
      <c r="N53" s="167"/>
      <c r="O53" s="211"/>
      <c r="P53" s="129"/>
      <c r="Q53" s="129"/>
      <c r="AJ53" s="25"/>
      <c r="AK53" s="73"/>
      <c r="AL53" s="73"/>
      <c r="AM53" s="168" t="str">
        <f t="shared" si="3"/>
        <v/>
      </c>
      <c r="AN53">
        <f t="shared" si="2"/>
        <v>1</v>
      </c>
    </row>
    <row r="54" spans="12:40" ht="21" customHeight="1" x14ac:dyDescent="0.3">
      <c r="M54" s="167"/>
      <c r="N54" s="167"/>
      <c r="O54" s="211"/>
      <c r="P54" s="129"/>
      <c r="Q54" s="129"/>
      <c r="AJ54" s="25"/>
      <c r="AK54" s="73"/>
      <c r="AL54" s="73"/>
      <c r="AM54" s="168" t="str">
        <f t="shared" si="3"/>
        <v/>
      </c>
      <c r="AN54">
        <f t="shared" si="2"/>
        <v>1</v>
      </c>
    </row>
    <row r="55" spans="12:40" ht="21" customHeight="1" x14ac:dyDescent="0.3">
      <c r="M55" s="167"/>
      <c r="N55" s="167"/>
      <c r="O55" s="211"/>
      <c r="P55" s="129"/>
      <c r="Q55" s="129"/>
      <c r="AJ55" s="25"/>
      <c r="AK55" s="73"/>
      <c r="AL55" s="73"/>
      <c r="AM55" s="168" t="str">
        <f t="shared" si="3"/>
        <v/>
      </c>
      <c r="AN55">
        <f t="shared" si="2"/>
        <v>1</v>
      </c>
    </row>
    <row r="56" spans="12:40" ht="21" customHeight="1" x14ac:dyDescent="0.3">
      <c r="M56" s="167"/>
      <c r="N56" s="167"/>
      <c r="O56" s="211"/>
      <c r="P56" s="129"/>
      <c r="Q56" s="129"/>
      <c r="AJ56" s="25"/>
      <c r="AK56" s="73"/>
      <c r="AL56" s="73"/>
      <c r="AM56" s="168" t="str">
        <f t="shared" si="3"/>
        <v/>
      </c>
      <c r="AN56">
        <f t="shared" si="2"/>
        <v>1</v>
      </c>
    </row>
    <row r="57" spans="12:40" ht="21" customHeight="1" x14ac:dyDescent="0.3">
      <c r="M57" s="167"/>
      <c r="N57" s="167"/>
      <c r="O57" s="211"/>
      <c r="P57" s="129"/>
      <c r="Q57" s="129"/>
      <c r="AJ57" s="25"/>
      <c r="AK57" s="73"/>
      <c r="AL57" s="73"/>
      <c r="AM57" s="168" t="str">
        <f t="shared" si="3"/>
        <v/>
      </c>
      <c r="AN57">
        <f t="shared" si="2"/>
        <v>1</v>
      </c>
    </row>
    <row r="58" spans="12:40" ht="21" customHeight="1" x14ac:dyDescent="0.3">
      <c r="M58" s="167"/>
      <c r="N58" s="167"/>
      <c r="O58" s="211"/>
      <c r="P58" s="129"/>
      <c r="Q58" s="129"/>
      <c r="AJ58" s="25"/>
      <c r="AK58" s="73"/>
      <c r="AL58" s="73"/>
      <c r="AM58" s="168" t="str">
        <f t="shared" si="3"/>
        <v/>
      </c>
      <c r="AN58">
        <f t="shared" si="2"/>
        <v>1</v>
      </c>
    </row>
    <row r="59" spans="12:40" ht="21" customHeight="1" x14ac:dyDescent="0.3">
      <c r="L59" s="163"/>
      <c r="M59" s="167"/>
      <c r="N59" s="167"/>
      <c r="O59" s="211"/>
      <c r="P59" s="129"/>
      <c r="Q59" s="129"/>
      <c r="AJ59" s="25"/>
      <c r="AK59" s="73"/>
      <c r="AL59" s="73"/>
      <c r="AM59" s="168" t="str">
        <f t="shared" si="3"/>
        <v/>
      </c>
      <c r="AN59">
        <f t="shared" si="2"/>
        <v>1</v>
      </c>
    </row>
    <row r="60" spans="12:40" ht="21" customHeight="1" x14ac:dyDescent="0.3">
      <c r="M60" s="167"/>
      <c r="N60" s="167"/>
      <c r="O60" s="211"/>
      <c r="P60" s="129"/>
      <c r="Q60" s="129"/>
      <c r="AJ60" s="25"/>
      <c r="AK60" s="73"/>
      <c r="AL60" s="73"/>
      <c r="AM60" s="168" t="str">
        <f t="shared" si="3"/>
        <v/>
      </c>
      <c r="AN60">
        <f t="shared" si="2"/>
        <v>1</v>
      </c>
    </row>
    <row r="61" spans="12:40" ht="21" customHeight="1" x14ac:dyDescent="0.3">
      <c r="M61" s="167"/>
      <c r="N61" s="167"/>
      <c r="O61" s="211"/>
      <c r="P61" s="129"/>
      <c r="Q61" s="129"/>
      <c r="AJ61" s="25"/>
      <c r="AK61" s="73"/>
      <c r="AL61" s="73"/>
      <c r="AM61" s="168" t="str">
        <f t="shared" si="3"/>
        <v/>
      </c>
      <c r="AN61">
        <f t="shared" si="2"/>
        <v>1</v>
      </c>
    </row>
    <row r="62" spans="12:40" ht="21" customHeight="1" x14ac:dyDescent="0.3">
      <c r="M62" s="167"/>
      <c r="N62" s="167"/>
      <c r="O62" s="211"/>
      <c r="P62" s="129"/>
      <c r="Q62" s="129"/>
      <c r="AJ62" s="25"/>
      <c r="AK62" s="73"/>
      <c r="AL62" s="73"/>
      <c r="AM62" s="168" t="str">
        <f t="shared" si="3"/>
        <v/>
      </c>
      <c r="AN62">
        <f t="shared" si="2"/>
        <v>1</v>
      </c>
    </row>
    <row r="63" spans="12:40" ht="21" customHeight="1" x14ac:dyDescent="0.3">
      <c r="M63" s="167"/>
      <c r="N63" s="167"/>
      <c r="O63" s="211"/>
      <c r="P63" s="129"/>
      <c r="Q63" s="129"/>
      <c r="AJ63" s="25"/>
      <c r="AK63" s="73"/>
      <c r="AL63" s="73"/>
      <c r="AM63" s="168" t="str">
        <f t="shared" si="3"/>
        <v/>
      </c>
      <c r="AN63">
        <f t="shared" si="2"/>
        <v>1</v>
      </c>
    </row>
    <row r="64" spans="12:40" ht="21" customHeight="1" x14ac:dyDescent="0.3">
      <c r="M64" s="167"/>
      <c r="N64" s="167"/>
      <c r="O64" s="211"/>
      <c r="P64" s="129"/>
      <c r="Q64" s="129"/>
      <c r="AJ64" s="25"/>
      <c r="AK64" s="73"/>
      <c r="AL64" s="73"/>
      <c r="AM64" s="168" t="str">
        <f t="shared" si="3"/>
        <v/>
      </c>
      <c r="AN64">
        <f t="shared" si="2"/>
        <v>1</v>
      </c>
    </row>
    <row r="65" spans="13:40" ht="21" customHeight="1" x14ac:dyDescent="0.3">
      <c r="M65" s="167"/>
      <c r="N65" s="167"/>
      <c r="O65" s="211"/>
      <c r="P65" s="129"/>
      <c r="Q65" s="129"/>
      <c r="AJ65" s="25"/>
      <c r="AK65" s="73"/>
      <c r="AL65" s="73"/>
      <c r="AM65" s="168" t="str">
        <f t="shared" si="3"/>
        <v/>
      </c>
      <c r="AN65">
        <f t="shared" si="2"/>
        <v>1</v>
      </c>
    </row>
    <row r="66" spans="13:40" ht="21" customHeight="1" x14ac:dyDescent="0.3">
      <c r="M66" s="167"/>
      <c r="N66" s="167"/>
      <c r="O66" s="211"/>
      <c r="P66" s="129"/>
      <c r="Q66" s="129"/>
      <c r="AJ66" s="25"/>
      <c r="AK66" s="73"/>
      <c r="AL66" s="73"/>
      <c r="AM66" s="168" t="str">
        <f t="shared" si="3"/>
        <v/>
      </c>
      <c r="AN66">
        <f t="shared" si="2"/>
        <v>1</v>
      </c>
    </row>
    <row r="67" spans="13:40" ht="21" customHeight="1" x14ac:dyDescent="0.3">
      <c r="M67" s="167"/>
      <c r="N67" s="167"/>
      <c r="O67" s="211"/>
      <c r="P67" s="129"/>
      <c r="Q67" s="129"/>
      <c r="AJ67" s="25"/>
      <c r="AK67" s="73"/>
      <c r="AL67" s="73"/>
      <c r="AM67" s="168" t="str">
        <f t="shared" si="3"/>
        <v/>
      </c>
      <c r="AN67">
        <f t="shared" si="2"/>
        <v>1</v>
      </c>
    </row>
    <row r="68" spans="13:40" ht="21" customHeight="1" x14ac:dyDescent="0.3">
      <c r="M68" s="167"/>
      <c r="N68" s="167"/>
      <c r="O68" s="211"/>
      <c r="P68" s="129"/>
      <c r="Q68" s="129"/>
      <c r="AJ68" s="25"/>
      <c r="AK68" s="73"/>
      <c r="AL68" s="73"/>
      <c r="AM68" s="168" t="str">
        <f t="shared" si="3"/>
        <v/>
      </c>
      <c r="AN68">
        <f t="shared" si="2"/>
        <v>1</v>
      </c>
    </row>
    <row r="69" spans="13:40" ht="21" customHeight="1" x14ac:dyDescent="0.3">
      <c r="M69" s="167"/>
      <c r="N69" s="167"/>
      <c r="O69" s="211"/>
      <c r="P69" s="129"/>
      <c r="Q69" s="129"/>
      <c r="AJ69" s="25"/>
      <c r="AK69" s="73"/>
      <c r="AL69" s="73"/>
      <c r="AM69" s="168" t="str">
        <f t="shared" si="3"/>
        <v/>
      </c>
    </row>
    <row r="70" spans="13:40" ht="21" customHeight="1" x14ac:dyDescent="0.3">
      <c r="M70" s="167"/>
      <c r="N70" s="167"/>
      <c r="O70" s="211"/>
      <c r="P70" s="129"/>
      <c r="Q70" s="129"/>
      <c r="AJ70" s="25"/>
      <c r="AK70" s="73"/>
      <c r="AL70" s="73"/>
      <c r="AM70" s="168" t="str">
        <f t="shared" si="3"/>
        <v/>
      </c>
    </row>
    <row r="71" spans="13:40" ht="21" customHeight="1" x14ac:dyDescent="0.3">
      <c r="M71" s="167"/>
      <c r="N71" s="167"/>
      <c r="O71" s="211"/>
      <c r="P71" s="129"/>
      <c r="Q71" s="129"/>
      <c r="AJ71" s="25"/>
      <c r="AK71" s="73"/>
      <c r="AL71" s="73"/>
      <c r="AM71" s="168" t="str">
        <f t="shared" si="3"/>
        <v/>
      </c>
    </row>
    <row r="72" spans="13:40" ht="21" customHeight="1" x14ac:dyDescent="0.3">
      <c r="M72" s="167"/>
      <c r="N72" s="167"/>
      <c r="O72" s="211"/>
      <c r="P72" s="129"/>
      <c r="Q72" s="129"/>
      <c r="AJ72" s="25"/>
      <c r="AK72" s="73"/>
      <c r="AL72" s="73"/>
      <c r="AM72" s="168" t="str">
        <f t="shared" si="3"/>
        <v/>
      </c>
    </row>
    <row r="73" spans="13:40" ht="21" customHeight="1" x14ac:dyDescent="0.3">
      <c r="M73" s="167"/>
      <c r="N73" s="167"/>
      <c r="O73" s="211"/>
      <c r="P73" s="129"/>
      <c r="Q73" s="129"/>
      <c r="AJ73" s="25"/>
      <c r="AK73" s="73"/>
      <c r="AL73" s="73"/>
      <c r="AM73" s="168" t="str">
        <f t="shared" si="3"/>
        <v/>
      </c>
    </row>
    <row r="74" spans="13:40" ht="21" customHeight="1" x14ac:dyDescent="0.3">
      <c r="M74" s="167"/>
      <c r="N74" s="167"/>
      <c r="O74" s="211"/>
      <c r="P74" s="129"/>
      <c r="Q74" s="129"/>
      <c r="AJ74" s="25"/>
      <c r="AK74" s="73"/>
      <c r="AL74" s="73"/>
      <c r="AM74" s="168" t="str">
        <f t="shared" si="3"/>
        <v/>
      </c>
    </row>
    <row r="75" spans="13:40" ht="21" customHeight="1" x14ac:dyDescent="0.3">
      <c r="M75" s="167"/>
      <c r="N75" s="167"/>
      <c r="O75" s="211"/>
      <c r="P75" s="129"/>
      <c r="Q75" s="129"/>
      <c r="AJ75" s="25"/>
      <c r="AK75" s="73"/>
      <c r="AL75" s="73"/>
      <c r="AM75" s="168" t="str">
        <f t="shared" si="3"/>
        <v/>
      </c>
      <c r="AN75">
        <f>IFERROR(IF(AM75&gt;L75,0,1),"")</f>
        <v>1</v>
      </c>
    </row>
    <row r="76" spans="13:40" ht="21" customHeight="1" x14ac:dyDescent="0.3">
      <c r="M76" s="167"/>
      <c r="N76" s="167"/>
      <c r="O76" s="211"/>
      <c r="P76" s="129"/>
      <c r="Q76" s="129"/>
      <c r="AJ76" s="25"/>
      <c r="AK76" s="73"/>
      <c r="AL76" s="73"/>
      <c r="AM76" s="168" t="str">
        <f t="shared" si="3"/>
        <v/>
      </c>
      <c r="AN76">
        <f>IFERROR(IF(AM76&gt;L76,0,1),"")</f>
        <v>1</v>
      </c>
    </row>
    <row r="77" spans="13:40" ht="21" customHeight="1" x14ac:dyDescent="0.3">
      <c r="M77" s="167"/>
      <c r="N77" s="167"/>
      <c r="O77" s="211"/>
      <c r="P77" s="129"/>
      <c r="Q77" s="129"/>
      <c r="AJ77" s="25"/>
      <c r="AK77" s="73"/>
      <c r="AL77" s="73"/>
      <c r="AM77" s="168" t="str">
        <f t="shared" si="3"/>
        <v/>
      </c>
    </row>
    <row r="78" spans="13:40" ht="21" customHeight="1" x14ac:dyDescent="0.3">
      <c r="M78" s="167"/>
      <c r="N78" s="167"/>
      <c r="O78" s="211"/>
      <c r="P78" s="129"/>
      <c r="Q78" s="129"/>
      <c r="AJ78" s="25"/>
      <c r="AK78" s="73"/>
      <c r="AL78" s="73"/>
      <c r="AM78" s="168" t="str">
        <f t="shared" si="3"/>
        <v/>
      </c>
    </row>
    <row r="79" spans="13:40" ht="21" customHeight="1" x14ac:dyDescent="0.3">
      <c r="M79" s="167"/>
      <c r="N79" s="167"/>
      <c r="O79" s="211"/>
      <c r="P79" s="129"/>
      <c r="Q79" s="129"/>
      <c r="AJ79" s="25"/>
      <c r="AK79" s="73"/>
      <c r="AL79" s="73"/>
      <c r="AM79" s="168" t="str">
        <f t="shared" si="3"/>
        <v/>
      </c>
    </row>
    <row r="80" spans="13:40" ht="21" customHeight="1" x14ac:dyDescent="0.3">
      <c r="M80" s="167"/>
      <c r="N80" s="167"/>
      <c r="O80" s="211"/>
      <c r="P80" s="129"/>
      <c r="Q80" s="129"/>
      <c r="AJ80" s="25"/>
      <c r="AK80" s="73"/>
      <c r="AL80" s="73"/>
      <c r="AM80" s="168" t="str">
        <f t="shared" si="3"/>
        <v/>
      </c>
    </row>
    <row r="81" spans="13:40" ht="21" customHeight="1" x14ac:dyDescent="0.3">
      <c r="M81" s="167"/>
      <c r="N81" s="167"/>
      <c r="O81" s="211"/>
      <c r="P81" s="129"/>
      <c r="Q81" s="129"/>
      <c r="AJ81" s="25"/>
      <c r="AK81" s="73"/>
      <c r="AL81" s="73"/>
      <c r="AM81" s="168" t="str">
        <f t="shared" ref="AM81:AM112" si="4">IFERROR(AA81/AB81,"")</f>
        <v/>
      </c>
    </row>
    <row r="82" spans="13:40" ht="21" customHeight="1" x14ac:dyDescent="0.3">
      <c r="M82" s="167"/>
      <c r="N82" s="167"/>
      <c r="O82" s="211"/>
      <c r="P82" s="129"/>
      <c r="Q82" s="129"/>
      <c r="AJ82" s="25"/>
      <c r="AK82" s="73"/>
      <c r="AL82" s="73"/>
      <c r="AM82" s="168" t="str">
        <f t="shared" si="4"/>
        <v/>
      </c>
    </row>
    <row r="83" spans="13:40" ht="21" customHeight="1" x14ac:dyDescent="0.3">
      <c r="M83" s="167"/>
      <c r="N83" s="167"/>
      <c r="O83" s="211"/>
      <c r="P83" s="129"/>
      <c r="Q83" s="129"/>
      <c r="AJ83" s="25"/>
      <c r="AK83" s="73"/>
      <c r="AL83" s="73"/>
      <c r="AM83" s="168" t="str">
        <f t="shared" si="4"/>
        <v/>
      </c>
    </row>
    <row r="84" spans="13:40" ht="21" customHeight="1" x14ac:dyDescent="0.3">
      <c r="M84" s="167"/>
      <c r="N84" s="167"/>
      <c r="O84" s="211"/>
      <c r="P84" s="129"/>
      <c r="Q84" s="129"/>
      <c r="AJ84" s="25"/>
      <c r="AK84" s="73"/>
      <c r="AL84" s="73"/>
      <c r="AM84" s="168" t="str">
        <f t="shared" si="4"/>
        <v/>
      </c>
    </row>
    <row r="85" spans="13:40" ht="21" customHeight="1" x14ac:dyDescent="0.3">
      <c r="M85" s="167"/>
      <c r="N85" s="167"/>
      <c r="O85" s="211"/>
      <c r="P85" s="129"/>
      <c r="Q85" s="129"/>
      <c r="AJ85" s="25"/>
      <c r="AK85" s="73"/>
      <c r="AL85" s="73"/>
      <c r="AM85" s="168" t="str">
        <f t="shared" si="4"/>
        <v/>
      </c>
    </row>
    <row r="86" spans="13:40" ht="21" customHeight="1" x14ac:dyDescent="0.3">
      <c r="M86" s="167"/>
      <c r="N86" s="167"/>
      <c r="O86" s="211"/>
      <c r="P86" s="129"/>
      <c r="Q86" s="129"/>
      <c r="AJ86" s="25"/>
      <c r="AK86" s="73"/>
      <c r="AL86" s="73"/>
      <c r="AM86" s="168" t="str">
        <f t="shared" si="4"/>
        <v/>
      </c>
    </row>
    <row r="87" spans="13:40" ht="21" customHeight="1" x14ac:dyDescent="0.3">
      <c r="M87" s="167"/>
      <c r="N87" s="167"/>
      <c r="O87" s="211"/>
      <c r="P87" s="129"/>
      <c r="Q87" s="129"/>
      <c r="AJ87" s="25"/>
      <c r="AK87" s="73"/>
      <c r="AL87" s="73"/>
      <c r="AM87" s="168" t="str">
        <f t="shared" si="4"/>
        <v/>
      </c>
    </row>
    <row r="88" spans="13:40" ht="21" customHeight="1" x14ac:dyDescent="0.3">
      <c r="M88" s="167"/>
      <c r="N88" s="167"/>
      <c r="O88" s="211"/>
      <c r="P88" s="129"/>
      <c r="Q88" s="129"/>
      <c r="AJ88" s="25"/>
      <c r="AK88" s="73"/>
      <c r="AL88" s="73"/>
      <c r="AM88" s="168" t="str">
        <f t="shared" si="4"/>
        <v/>
      </c>
    </row>
    <row r="89" spans="13:40" ht="21" customHeight="1" x14ac:dyDescent="0.3">
      <c r="M89" s="167"/>
      <c r="N89" s="167"/>
      <c r="O89" s="211"/>
      <c r="P89" s="129"/>
      <c r="Q89" s="129"/>
      <c r="AJ89" s="25"/>
      <c r="AK89" s="73"/>
      <c r="AL89" s="73"/>
      <c r="AM89" s="168" t="str">
        <f t="shared" si="4"/>
        <v/>
      </c>
    </row>
    <row r="90" spans="13:40" ht="21" customHeight="1" x14ac:dyDescent="0.3">
      <c r="M90" s="167"/>
      <c r="N90" s="167"/>
      <c r="O90" s="211"/>
      <c r="P90" s="129"/>
      <c r="Q90" s="129"/>
      <c r="AJ90" s="25"/>
      <c r="AK90" s="73"/>
      <c r="AL90" s="73"/>
      <c r="AM90" s="168" t="str">
        <f t="shared" si="4"/>
        <v/>
      </c>
      <c r="AN90">
        <f>IFERROR(IF(AM90&gt;L90,0,1),"")</f>
        <v>1</v>
      </c>
    </row>
    <row r="91" spans="13:40" ht="21" customHeight="1" x14ac:dyDescent="0.3">
      <c r="M91" s="167"/>
      <c r="N91" s="167"/>
      <c r="O91" s="211"/>
      <c r="P91" s="129"/>
      <c r="Q91" s="129"/>
      <c r="AJ91" s="25"/>
      <c r="AK91" s="73"/>
      <c r="AL91" s="73"/>
      <c r="AM91" s="168" t="str">
        <f t="shared" si="4"/>
        <v/>
      </c>
    </row>
    <row r="92" spans="13:40" ht="21" customHeight="1" x14ac:dyDescent="0.3">
      <c r="M92" s="167"/>
      <c r="N92" s="167"/>
      <c r="O92" s="211"/>
      <c r="P92" s="129"/>
      <c r="Q92" s="129"/>
      <c r="AJ92" s="25"/>
      <c r="AK92" s="73"/>
      <c r="AL92" s="73"/>
      <c r="AM92" s="168" t="str">
        <f t="shared" si="4"/>
        <v/>
      </c>
    </row>
    <row r="93" spans="13:40" ht="21" customHeight="1" x14ac:dyDescent="0.3">
      <c r="M93" s="167"/>
      <c r="N93" s="167"/>
      <c r="O93" s="211"/>
      <c r="P93" s="129"/>
      <c r="Q93" s="129"/>
      <c r="AJ93" s="25"/>
      <c r="AK93" s="73"/>
      <c r="AL93" s="73"/>
      <c r="AM93" s="168" t="str">
        <f t="shared" si="4"/>
        <v/>
      </c>
    </row>
    <row r="94" spans="13:40" ht="21" customHeight="1" x14ac:dyDescent="0.3">
      <c r="M94" s="167"/>
      <c r="N94" s="167"/>
      <c r="O94" s="211"/>
      <c r="P94" s="129"/>
      <c r="Q94" s="129"/>
      <c r="AJ94" s="25"/>
      <c r="AK94" s="73"/>
      <c r="AL94" s="73"/>
      <c r="AM94" s="168" t="str">
        <f t="shared" si="4"/>
        <v/>
      </c>
    </row>
    <row r="95" spans="13:40" ht="21" customHeight="1" x14ac:dyDescent="0.3">
      <c r="M95" s="167"/>
      <c r="N95" s="167"/>
      <c r="O95" s="211"/>
      <c r="P95" s="129"/>
      <c r="Q95" s="129"/>
      <c r="AJ95" s="25"/>
      <c r="AK95" s="73"/>
      <c r="AL95" s="73"/>
      <c r="AM95" s="168" t="str">
        <f t="shared" si="4"/>
        <v/>
      </c>
      <c r="AN95">
        <f>IFERROR(IF(AM95&gt;L95,0,1),"")</f>
        <v>1</v>
      </c>
    </row>
    <row r="96" spans="13:40" ht="21" customHeight="1" x14ac:dyDescent="0.3">
      <c r="M96" s="167"/>
      <c r="N96" s="167"/>
      <c r="O96" s="211"/>
      <c r="P96" s="129"/>
      <c r="Q96" s="129"/>
      <c r="AJ96" s="25"/>
      <c r="AK96" s="73"/>
      <c r="AL96" s="73"/>
      <c r="AM96" s="168" t="str">
        <f t="shared" si="4"/>
        <v/>
      </c>
    </row>
    <row r="97" spans="13:39" ht="21" customHeight="1" x14ac:dyDescent="0.3">
      <c r="M97" s="167"/>
      <c r="N97" s="167"/>
      <c r="O97" s="211"/>
      <c r="P97" s="129"/>
      <c r="Q97" s="129"/>
      <c r="AJ97" s="25"/>
      <c r="AK97" s="73"/>
      <c r="AL97" s="73"/>
      <c r="AM97" s="168" t="str">
        <f t="shared" si="4"/>
        <v/>
      </c>
    </row>
    <row r="98" spans="13:39" ht="21" customHeight="1" x14ac:dyDescent="0.3">
      <c r="M98" s="167"/>
      <c r="N98" s="167"/>
      <c r="O98" s="211"/>
      <c r="P98" s="129"/>
      <c r="Q98" s="129"/>
      <c r="AJ98" s="25"/>
      <c r="AK98" s="73"/>
      <c r="AL98" s="73"/>
      <c r="AM98" s="168" t="str">
        <f t="shared" si="4"/>
        <v/>
      </c>
    </row>
    <row r="99" spans="13:39" ht="21" customHeight="1" x14ac:dyDescent="0.3">
      <c r="M99" s="167"/>
      <c r="N99" s="167"/>
      <c r="O99" s="211"/>
      <c r="P99" s="129"/>
      <c r="Q99" s="129"/>
      <c r="AJ99" s="25"/>
      <c r="AK99" s="73"/>
      <c r="AL99" s="73"/>
      <c r="AM99" s="168" t="str">
        <f t="shared" si="4"/>
        <v/>
      </c>
    </row>
    <row r="100" spans="13:39" ht="21" customHeight="1" x14ac:dyDescent="0.3">
      <c r="M100" s="167"/>
      <c r="N100" s="167"/>
      <c r="O100" s="211"/>
      <c r="P100" s="129"/>
      <c r="Q100" s="129"/>
      <c r="AJ100" s="25"/>
      <c r="AK100" s="73"/>
      <c r="AL100" s="73"/>
      <c r="AM100" s="168" t="str">
        <f t="shared" si="4"/>
        <v/>
      </c>
    </row>
    <row r="101" spans="13:39" ht="21" customHeight="1" x14ac:dyDescent="0.3">
      <c r="M101" s="167"/>
      <c r="N101" s="167"/>
      <c r="O101" s="211"/>
      <c r="P101" s="129"/>
      <c r="Q101" s="129"/>
      <c r="AJ101" s="25"/>
      <c r="AK101" s="73"/>
      <c r="AL101" s="73"/>
      <c r="AM101" s="168" t="str">
        <f t="shared" si="4"/>
        <v/>
      </c>
    </row>
    <row r="102" spans="13:39" ht="21" customHeight="1" x14ac:dyDescent="0.3">
      <c r="M102" s="167"/>
      <c r="N102" s="167"/>
      <c r="O102" s="211"/>
      <c r="P102" s="129"/>
      <c r="Q102" s="129"/>
      <c r="AJ102" s="25"/>
      <c r="AK102" s="73"/>
      <c r="AL102" s="73"/>
      <c r="AM102" s="168" t="str">
        <f t="shared" si="4"/>
        <v/>
      </c>
    </row>
    <row r="103" spans="13:39" ht="21" customHeight="1" x14ac:dyDescent="0.3">
      <c r="M103" s="167"/>
      <c r="N103" s="167"/>
      <c r="O103" s="211"/>
      <c r="P103" s="129"/>
      <c r="Q103" s="129"/>
      <c r="AJ103" s="25"/>
      <c r="AK103" s="73"/>
      <c r="AL103" s="73"/>
      <c r="AM103" s="168" t="str">
        <f t="shared" si="4"/>
        <v/>
      </c>
    </row>
    <row r="104" spans="13:39" ht="21" customHeight="1" x14ac:dyDescent="0.3">
      <c r="M104" s="167"/>
      <c r="N104" s="167"/>
      <c r="O104" s="211"/>
      <c r="P104" s="129"/>
      <c r="Q104" s="129"/>
      <c r="AJ104" s="25"/>
      <c r="AK104" s="73"/>
      <c r="AL104" s="73"/>
      <c r="AM104" s="168" t="str">
        <f t="shared" si="4"/>
        <v/>
      </c>
    </row>
    <row r="105" spans="13:39" ht="21" customHeight="1" x14ac:dyDescent="0.3">
      <c r="M105" s="167"/>
      <c r="N105" s="167"/>
      <c r="O105" s="211"/>
      <c r="P105" s="129"/>
      <c r="Q105" s="129"/>
      <c r="AJ105" s="25"/>
      <c r="AK105" s="73"/>
      <c r="AL105" s="73"/>
      <c r="AM105" s="168" t="str">
        <f t="shared" si="4"/>
        <v/>
      </c>
    </row>
    <row r="106" spans="13:39" ht="21" customHeight="1" x14ac:dyDescent="0.3">
      <c r="M106" s="167"/>
      <c r="N106" s="167"/>
      <c r="O106" s="211"/>
      <c r="P106" s="129"/>
      <c r="Q106" s="129"/>
      <c r="AJ106" s="25"/>
      <c r="AK106" s="73"/>
      <c r="AL106" s="73"/>
      <c r="AM106" s="168" t="str">
        <f t="shared" si="4"/>
        <v/>
      </c>
    </row>
    <row r="107" spans="13:39" ht="21" customHeight="1" x14ac:dyDescent="0.3">
      <c r="M107" s="167"/>
      <c r="N107" s="167"/>
      <c r="O107" s="211"/>
      <c r="P107" s="129"/>
      <c r="Q107" s="129"/>
      <c r="AJ107" s="25"/>
      <c r="AK107" s="73"/>
      <c r="AL107" s="73"/>
      <c r="AM107" s="168" t="str">
        <f t="shared" si="4"/>
        <v/>
      </c>
    </row>
    <row r="108" spans="13:39" ht="21" customHeight="1" x14ac:dyDescent="0.3">
      <c r="M108" s="167"/>
      <c r="N108" s="167"/>
      <c r="O108" s="211"/>
      <c r="P108" s="129"/>
      <c r="Q108" s="129"/>
      <c r="AJ108" s="25"/>
      <c r="AK108" s="73"/>
      <c r="AL108" s="73"/>
      <c r="AM108" s="168" t="str">
        <f t="shared" si="4"/>
        <v/>
      </c>
    </row>
    <row r="109" spans="13:39" ht="21" customHeight="1" x14ac:dyDescent="0.3">
      <c r="M109" s="167"/>
      <c r="N109" s="167"/>
      <c r="O109" s="211"/>
      <c r="P109" s="129"/>
      <c r="Q109" s="129"/>
      <c r="AJ109" s="25"/>
      <c r="AK109" s="73"/>
      <c r="AL109" s="73"/>
      <c r="AM109" s="168" t="str">
        <f t="shared" si="4"/>
        <v/>
      </c>
    </row>
    <row r="110" spans="13:39" ht="21" customHeight="1" x14ac:dyDescent="0.3">
      <c r="M110" s="167"/>
      <c r="N110" s="167"/>
      <c r="O110" s="211"/>
      <c r="P110" s="129"/>
      <c r="Q110" s="129"/>
      <c r="AJ110" s="25"/>
      <c r="AK110" s="73"/>
      <c r="AL110" s="73"/>
      <c r="AM110" s="168" t="str">
        <f t="shared" si="4"/>
        <v/>
      </c>
    </row>
    <row r="111" spans="13:39" ht="21" customHeight="1" x14ac:dyDescent="0.3">
      <c r="M111" s="167"/>
      <c r="N111" s="167"/>
      <c r="O111" s="211"/>
      <c r="P111" s="129"/>
      <c r="Q111" s="129"/>
      <c r="AJ111" s="25"/>
      <c r="AK111" s="73"/>
      <c r="AL111" s="73"/>
      <c r="AM111" s="168" t="str">
        <f t="shared" si="4"/>
        <v/>
      </c>
    </row>
    <row r="112" spans="13:39" ht="21" customHeight="1" x14ac:dyDescent="0.3">
      <c r="M112" s="167"/>
      <c r="N112" s="167"/>
      <c r="O112" s="211"/>
      <c r="P112" s="129"/>
      <c r="Q112" s="129"/>
      <c r="AJ112" s="25"/>
      <c r="AK112" s="73"/>
      <c r="AL112" s="73"/>
      <c r="AM112" s="168" t="str">
        <f t="shared" si="4"/>
        <v/>
      </c>
    </row>
    <row r="113" spans="13:39" ht="21" customHeight="1" x14ac:dyDescent="0.3">
      <c r="M113" s="167"/>
      <c r="N113" s="167"/>
      <c r="O113" s="211"/>
      <c r="P113" s="129"/>
      <c r="Q113" s="129"/>
      <c r="AJ113" s="25"/>
      <c r="AK113" s="73"/>
      <c r="AL113" s="73"/>
      <c r="AM113" s="168" t="str">
        <f t="shared" ref="AM113:AM135" si="5">IFERROR(AA113/AB113,"")</f>
        <v/>
      </c>
    </row>
    <row r="114" spans="13:39" ht="21" customHeight="1" x14ac:dyDescent="0.3">
      <c r="M114" s="167"/>
      <c r="N114" s="167"/>
      <c r="O114" s="211"/>
      <c r="P114" s="129"/>
      <c r="Q114" s="129"/>
      <c r="AJ114" s="25"/>
      <c r="AK114" s="73"/>
      <c r="AL114" s="73"/>
      <c r="AM114" s="168" t="str">
        <f t="shared" si="5"/>
        <v/>
      </c>
    </row>
    <row r="115" spans="13:39" ht="21" customHeight="1" x14ac:dyDescent="0.3">
      <c r="M115" s="167"/>
      <c r="N115" s="167"/>
      <c r="O115" s="211"/>
      <c r="P115" s="129"/>
      <c r="Q115" s="129"/>
      <c r="AJ115" s="25"/>
      <c r="AK115" s="73"/>
      <c r="AL115" s="73"/>
      <c r="AM115" s="168" t="str">
        <f t="shared" si="5"/>
        <v/>
      </c>
    </row>
    <row r="116" spans="13:39" ht="21" customHeight="1" x14ac:dyDescent="0.3">
      <c r="M116" s="167"/>
      <c r="N116" s="167"/>
      <c r="O116" s="211"/>
      <c r="P116" s="129"/>
      <c r="Q116" s="129"/>
      <c r="AJ116" s="25"/>
      <c r="AK116" s="73"/>
      <c r="AL116" s="73"/>
      <c r="AM116" s="168" t="str">
        <f t="shared" si="5"/>
        <v/>
      </c>
    </row>
    <row r="117" spans="13:39" ht="21" customHeight="1" x14ac:dyDescent="0.3">
      <c r="M117" s="167"/>
      <c r="N117" s="167"/>
      <c r="O117" s="211"/>
      <c r="P117" s="129"/>
      <c r="Q117" s="129"/>
      <c r="AJ117" s="25"/>
      <c r="AK117" s="73"/>
      <c r="AL117" s="73"/>
      <c r="AM117" s="168" t="str">
        <f t="shared" si="5"/>
        <v/>
      </c>
    </row>
    <row r="118" spans="13:39" ht="21" customHeight="1" x14ac:dyDescent="0.3">
      <c r="P118" s="129"/>
      <c r="Q118" s="129"/>
      <c r="AJ118" s="25"/>
      <c r="AK118" s="73"/>
      <c r="AL118" s="73"/>
      <c r="AM118" s="168" t="str">
        <f t="shared" si="5"/>
        <v/>
      </c>
    </row>
    <row r="119" spans="13:39" ht="21" customHeight="1" x14ac:dyDescent="0.3">
      <c r="P119" s="129"/>
      <c r="Q119" s="129"/>
      <c r="AJ119" s="25"/>
      <c r="AK119" s="73"/>
      <c r="AL119" s="73"/>
      <c r="AM119" s="168" t="str">
        <f t="shared" si="5"/>
        <v/>
      </c>
    </row>
    <row r="120" spans="13:39" ht="21" customHeight="1" x14ac:dyDescent="0.3">
      <c r="P120" s="129"/>
      <c r="Q120" s="129"/>
      <c r="AJ120" s="25"/>
      <c r="AK120" s="73"/>
      <c r="AL120" s="73"/>
      <c r="AM120" s="168" t="str">
        <f t="shared" si="5"/>
        <v/>
      </c>
    </row>
    <row r="121" spans="13:39" ht="21" customHeight="1" x14ac:dyDescent="0.3">
      <c r="P121" s="129"/>
      <c r="Q121" s="129"/>
      <c r="AJ121" s="25"/>
      <c r="AK121" s="73"/>
      <c r="AL121" s="73"/>
      <c r="AM121" s="168" t="str">
        <f t="shared" si="5"/>
        <v/>
      </c>
    </row>
    <row r="122" spans="13:39" ht="21" customHeight="1" x14ac:dyDescent="0.3">
      <c r="P122" s="129"/>
      <c r="Q122" s="129"/>
      <c r="AJ122" s="25"/>
      <c r="AK122" s="73"/>
      <c r="AL122" s="73"/>
      <c r="AM122" s="168" t="str">
        <f t="shared" si="5"/>
        <v/>
      </c>
    </row>
    <row r="123" spans="13:39" ht="21" customHeight="1" x14ac:dyDescent="0.3">
      <c r="P123" s="129"/>
      <c r="Q123" s="129"/>
      <c r="AJ123" s="25"/>
      <c r="AK123" s="73"/>
      <c r="AL123" s="73"/>
      <c r="AM123" s="168" t="str">
        <f t="shared" si="5"/>
        <v/>
      </c>
    </row>
    <row r="124" spans="13:39" ht="21" customHeight="1" x14ac:dyDescent="0.3">
      <c r="P124" s="129"/>
      <c r="Q124" s="129"/>
      <c r="AJ124" s="25"/>
      <c r="AK124" s="73"/>
      <c r="AL124" s="73"/>
      <c r="AM124" s="168" t="str">
        <f t="shared" si="5"/>
        <v/>
      </c>
    </row>
    <row r="125" spans="13:39" ht="21" customHeight="1" x14ac:dyDescent="0.3">
      <c r="P125" s="129"/>
      <c r="Q125" s="129"/>
      <c r="AJ125" s="25"/>
      <c r="AK125" s="73"/>
      <c r="AL125" s="73"/>
      <c r="AM125" s="168" t="str">
        <f t="shared" si="5"/>
        <v/>
      </c>
    </row>
    <row r="126" spans="13:39" ht="21" customHeight="1" x14ac:dyDescent="0.3">
      <c r="P126" s="129"/>
      <c r="Q126" s="129"/>
      <c r="AJ126" s="25"/>
      <c r="AK126" s="73"/>
      <c r="AL126" s="73"/>
      <c r="AM126" s="168" t="str">
        <f t="shared" si="5"/>
        <v/>
      </c>
    </row>
    <row r="127" spans="13:39" ht="21" customHeight="1" x14ac:dyDescent="0.3">
      <c r="P127" s="129"/>
      <c r="Q127" s="129"/>
      <c r="AJ127" s="25"/>
      <c r="AK127" s="73"/>
      <c r="AL127" s="73"/>
      <c r="AM127" s="168" t="str">
        <f t="shared" si="5"/>
        <v/>
      </c>
    </row>
    <row r="128" spans="13:39" ht="21" customHeight="1" x14ac:dyDescent="0.3">
      <c r="P128" s="129"/>
      <c r="Q128" s="129"/>
      <c r="AJ128" s="25"/>
      <c r="AK128" s="73"/>
      <c r="AL128" s="73"/>
      <c r="AM128" s="168" t="str">
        <f t="shared" si="5"/>
        <v/>
      </c>
    </row>
    <row r="129" spans="16:39" ht="21" customHeight="1" x14ac:dyDescent="0.3">
      <c r="P129" s="129"/>
      <c r="Q129" s="129"/>
      <c r="AJ129" s="25"/>
      <c r="AK129" s="73"/>
      <c r="AL129" s="73"/>
      <c r="AM129" s="168" t="str">
        <f t="shared" si="5"/>
        <v/>
      </c>
    </row>
    <row r="130" spans="16:39" ht="21" customHeight="1" x14ac:dyDescent="0.3">
      <c r="P130" s="129"/>
      <c r="Q130" s="129"/>
      <c r="AJ130" s="25"/>
      <c r="AK130" s="73"/>
      <c r="AL130" s="73"/>
      <c r="AM130" s="168" t="str">
        <f t="shared" si="5"/>
        <v/>
      </c>
    </row>
    <row r="131" spans="16:39" ht="21" customHeight="1" x14ac:dyDescent="0.3">
      <c r="P131" s="129"/>
      <c r="Q131" s="129"/>
      <c r="AJ131" s="25"/>
      <c r="AK131" s="73"/>
      <c r="AL131" s="73"/>
      <c r="AM131" s="168" t="str">
        <f t="shared" si="5"/>
        <v/>
      </c>
    </row>
    <row r="132" spans="16:39" ht="21" customHeight="1" x14ac:dyDescent="0.3">
      <c r="P132" s="129"/>
      <c r="Q132" s="129"/>
      <c r="AJ132" s="25"/>
      <c r="AK132" s="73"/>
      <c r="AL132" s="73"/>
      <c r="AM132" s="168" t="str">
        <f t="shared" si="5"/>
        <v/>
      </c>
    </row>
    <row r="133" spans="16:39" ht="21" customHeight="1" x14ac:dyDescent="0.3">
      <c r="P133" s="129"/>
      <c r="Q133" s="129"/>
      <c r="AJ133" s="25"/>
      <c r="AK133" s="73"/>
      <c r="AL133" s="73"/>
      <c r="AM133" s="168" t="str">
        <f t="shared" si="5"/>
        <v/>
      </c>
    </row>
    <row r="134" spans="16:39" ht="21" customHeight="1" x14ac:dyDescent="0.3">
      <c r="P134" s="129"/>
      <c r="Q134" s="129"/>
      <c r="AJ134" s="25"/>
      <c r="AK134" s="73"/>
      <c r="AL134" s="73"/>
      <c r="AM134" s="168" t="str">
        <f t="shared" si="5"/>
        <v/>
      </c>
    </row>
    <row r="135" spans="16:39" ht="21" customHeight="1" x14ac:dyDescent="0.3">
      <c r="P135" s="129"/>
      <c r="Q135" s="129"/>
      <c r="AJ135" s="25"/>
      <c r="AK135" s="73"/>
      <c r="AL135" s="73"/>
      <c r="AM135" s="168" t="str">
        <f t="shared" si="5"/>
        <v/>
      </c>
    </row>
    <row r="136" spans="16:39" ht="21" customHeight="1" x14ac:dyDescent="0.3">
      <c r="AJ136" s="25"/>
      <c r="AK136" s="73"/>
      <c r="AL136" s="73"/>
    </row>
    <row r="137" spans="16:39" ht="21" customHeight="1" x14ac:dyDescent="0.3">
      <c r="AJ137" s="25"/>
      <c r="AK137" s="73"/>
      <c r="AL137" s="73"/>
    </row>
    <row r="138" spans="16:39" ht="21" customHeight="1" x14ac:dyDescent="0.3">
      <c r="AJ138" s="25"/>
      <c r="AK138" s="73"/>
      <c r="AL138" s="73"/>
    </row>
    <row r="139" spans="16:39" ht="21" customHeight="1" x14ac:dyDescent="0.3">
      <c r="AJ139" s="25"/>
      <c r="AK139" s="73"/>
      <c r="AL139" s="73"/>
    </row>
    <row r="140" spans="16:39" ht="21" customHeight="1" x14ac:dyDescent="0.3">
      <c r="AJ140" s="25"/>
      <c r="AK140" s="73"/>
      <c r="AL140" s="73"/>
    </row>
    <row r="141" spans="16:39" ht="21" customHeight="1" x14ac:dyDescent="0.3">
      <c r="AJ141" s="25"/>
      <c r="AK141" s="73"/>
      <c r="AL141" s="73"/>
    </row>
    <row r="142" spans="16:39" ht="21" customHeight="1" x14ac:dyDescent="0.3">
      <c r="AJ142" s="25"/>
      <c r="AK142" s="73"/>
      <c r="AL142" s="73"/>
    </row>
    <row r="143" spans="16:39" ht="21" customHeight="1" x14ac:dyDescent="0.3">
      <c r="AJ143" s="25"/>
      <c r="AK143" s="73"/>
      <c r="AL143" s="73"/>
    </row>
    <row r="144" spans="16:39" ht="21" customHeight="1" x14ac:dyDescent="0.3">
      <c r="AJ144" s="25"/>
      <c r="AK144" s="73"/>
      <c r="AL144" s="73"/>
    </row>
    <row r="145" spans="36:38" ht="21" customHeight="1" x14ac:dyDescent="0.3">
      <c r="AJ145" s="25"/>
      <c r="AK145" s="73"/>
      <c r="AL145" s="73"/>
    </row>
    <row r="146" spans="36:38" ht="21" customHeight="1" x14ac:dyDescent="0.3">
      <c r="AJ146" s="25"/>
      <c r="AK146" s="73"/>
      <c r="AL146" s="73"/>
    </row>
    <row r="147" spans="36:38" ht="21" customHeight="1" x14ac:dyDescent="0.3">
      <c r="AJ147" s="25"/>
      <c r="AK147" s="73"/>
      <c r="AL147" s="73"/>
    </row>
    <row r="148" spans="36:38" ht="21" customHeight="1" x14ac:dyDescent="0.3">
      <c r="AJ148" s="25"/>
      <c r="AK148" s="73"/>
      <c r="AL148" s="73"/>
    </row>
    <row r="149" spans="36:38" ht="21" customHeight="1" x14ac:dyDescent="0.3">
      <c r="AJ149" s="25"/>
      <c r="AK149" s="73"/>
      <c r="AL149" s="73"/>
    </row>
    <row r="150" spans="36:38" ht="21" customHeight="1" x14ac:dyDescent="0.3">
      <c r="AJ150" s="25"/>
      <c r="AK150" s="73"/>
      <c r="AL150" s="73"/>
    </row>
    <row r="151" spans="36:38" ht="21" customHeight="1" x14ac:dyDescent="0.3">
      <c r="AJ151" s="25"/>
      <c r="AK151" s="73"/>
      <c r="AL151" s="73"/>
    </row>
    <row r="152" spans="36:38" ht="21" customHeight="1" x14ac:dyDescent="0.3">
      <c r="AJ152" s="25"/>
      <c r="AK152" s="73"/>
      <c r="AL152" s="73"/>
    </row>
    <row r="153" spans="36:38" ht="21" customHeight="1" x14ac:dyDescent="0.3">
      <c r="AJ153" s="25"/>
      <c r="AK153" s="73"/>
      <c r="AL153" s="73"/>
    </row>
    <row r="154" spans="36:38" ht="21" customHeight="1" x14ac:dyDescent="0.3">
      <c r="AJ154" s="25"/>
      <c r="AK154" s="73"/>
      <c r="AL154" s="73"/>
    </row>
    <row r="155" spans="36:38" ht="21" customHeight="1" x14ac:dyDescent="0.3">
      <c r="AJ155" s="25"/>
      <c r="AK155" s="73"/>
      <c r="AL155" s="73"/>
    </row>
    <row r="156" spans="36:38" ht="21" customHeight="1" x14ac:dyDescent="0.3">
      <c r="AJ156" s="25"/>
      <c r="AK156" s="73"/>
      <c r="AL156" s="73"/>
    </row>
    <row r="157" spans="36:38" ht="21" customHeight="1" x14ac:dyDescent="0.3">
      <c r="AJ157" s="25"/>
      <c r="AK157" s="73"/>
      <c r="AL157" s="73"/>
    </row>
    <row r="158" spans="36:38" ht="21" customHeight="1" x14ac:dyDescent="0.3">
      <c r="AJ158" s="25"/>
      <c r="AK158" s="73"/>
      <c r="AL158" s="73"/>
    </row>
    <row r="159" spans="36:38" ht="21" customHeight="1" x14ac:dyDescent="0.3">
      <c r="AJ159" s="25"/>
      <c r="AK159" s="73"/>
      <c r="AL159" s="73"/>
    </row>
    <row r="160" spans="36:38" ht="21" customHeight="1" x14ac:dyDescent="0.3">
      <c r="AJ160" s="25"/>
      <c r="AK160" s="73"/>
      <c r="AL160" s="73"/>
    </row>
    <row r="161" spans="36:38" ht="21" customHeight="1" x14ac:dyDescent="0.3">
      <c r="AJ161" s="25"/>
      <c r="AK161" s="73"/>
      <c r="AL161" s="73"/>
    </row>
    <row r="162" spans="36:38" ht="21" customHeight="1" x14ac:dyDescent="0.3">
      <c r="AJ162" s="25"/>
      <c r="AK162" s="73"/>
      <c r="AL162" s="73"/>
    </row>
    <row r="163" spans="36:38" ht="21" customHeight="1" x14ac:dyDescent="0.3">
      <c r="AJ163" s="25"/>
      <c r="AK163" s="73"/>
      <c r="AL163" s="73"/>
    </row>
    <row r="164" spans="36:38" ht="21" customHeight="1" x14ac:dyDescent="0.3">
      <c r="AJ164" s="25"/>
      <c r="AK164" s="73"/>
      <c r="AL164" s="73"/>
    </row>
    <row r="165" spans="36:38" ht="21" customHeight="1" x14ac:dyDescent="0.3">
      <c r="AJ165" s="25"/>
      <c r="AK165" s="73"/>
      <c r="AL165" s="73"/>
    </row>
    <row r="166" spans="36:38" ht="21" customHeight="1" x14ac:dyDescent="0.3">
      <c r="AJ166" s="25"/>
      <c r="AK166" s="73"/>
      <c r="AL166" s="73"/>
    </row>
    <row r="167" spans="36:38" ht="21" customHeight="1" x14ac:dyDescent="0.3">
      <c r="AJ167" s="25"/>
      <c r="AK167" s="73"/>
      <c r="AL167" s="73"/>
    </row>
    <row r="168" spans="36:38" ht="21" customHeight="1" x14ac:dyDescent="0.3">
      <c r="AJ168" s="25"/>
      <c r="AK168" s="73"/>
      <c r="AL168" s="73"/>
    </row>
    <row r="169" spans="36:38" ht="21" customHeight="1" x14ac:dyDescent="0.3">
      <c r="AJ169" s="25"/>
      <c r="AK169" s="73"/>
      <c r="AL169" s="73"/>
    </row>
    <row r="170" spans="36:38" ht="21" customHeight="1" x14ac:dyDescent="0.3">
      <c r="AJ170" s="25"/>
      <c r="AK170" s="73"/>
      <c r="AL170" s="73"/>
    </row>
    <row r="171" spans="36:38" ht="21" customHeight="1" x14ac:dyDescent="0.3">
      <c r="AJ171" s="25"/>
      <c r="AK171" s="73"/>
      <c r="AL171" s="73"/>
    </row>
    <row r="172" spans="36:38" ht="21" customHeight="1" x14ac:dyDescent="0.3">
      <c r="AJ172" s="25"/>
      <c r="AK172" s="73"/>
      <c r="AL172" s="73"/>
    </row>
    <row r="173" spans="36:38" ht="21" customHeight="1" x14ac:dyDescent="0.3">
      <c r="AJ173" s="25"/>
      <c r="AK173" s="73"/>
      <c r="AL173" s="73"/>
    </row>
    <row r="174" spans="36:38" ht="21" customHeight="1" x14ac:dyDescent="0.3">
      <c r="AJ174" s="25"/>
      <c r="AK174" s="73"/>
      <c r="AL174" s="73"/>
    </row>
    <row r="175" spans="36:38" ht="21" customHeight="1" x14ac:dyDescent="0.3">
      <c r="AJ175" s="25"/>
      <c r="AK175" s="73"/>
      <c r="AL175" s="73"/>
    </row>
    <row r="176" spans="36:38" ht="21" customHeight="1" x14ac:dyDescent="0.3">
      <c r="AJ176" s="25"/>
      <c r="AK176" s="73"/>
      <c r="AL176" s="73"/>
    </row>
    <row r="177" spans="36:38" ht="21" customHeight="1" x14ac:dyDescent="0.3">
      <c r="AJ177" s="25"/>
      <c r="AK177" s="73"/>
      <c r="AL177" s="73"/>
    </row>
    <row r="178" spans="36:38" ht="21" customHeight="1" x14ac:dyDescent="0.3">
      <c r="AJ178" s="25"/>
      <c r="AK178" s="73"/>
      <c r="AL178" s="73"/>
    </row>
    <row r="179" spans="36:38" ht="21" customHeight="1" x14ac:dyDescent="0.3">
      <c r="AJ179" s="25"/>
      <c r="AK179" s="73"/>
      <c r="AL179" s="73"/>
    </row>
    <row r="180" spans="36:38" ht="21" customHeight="1" x14ac:dyDescent="0.3">
      <c r="AJ180" s="25"/>
      <c r="AK180" s="73"/>
      <c r="AL180" s="73"/>
    </row>
    <row r="181" spans="36:38" ht="21" customHeight="1" x14ac:dyDescent="0.3">
      <c r="AJ181" s="25"/>
      <c r="AK181" s="73"/>
      <c r="AL181" s="73"/>
    </row>
    <row r="182" spans="36:38" ht="21" customHeight="1" x14ac:dyDescent="0.3">
      <c r="AJ182" s="25"/>
      <c r="AK182" s="73"/>
      <c r="AL182" s="73"/>
    </row>
    <row r="183" spans="36:38" ht="21" customHeight="1" x14ac:dyDescent="0.3">
      <c r="AJ183" s="25"/>
      <c r="AK183" s="73"/>
      <c r="AL183" s="73"/>
    </row>
    <row r="184" spans="36:38" ht="21" customHeight="1" x14ac:dyDescent="0.3">
      <c r="AJ184" s="25"/>
      <c r="AK184" s="73"/>
      <c r="AL184" s="73"/>
    </row>
    <row r="185" spans="36:38" ht="21" customHeight="1" x14ac:dyDescent="0.3">
      <c r="AJ185" s="25"/>
      <c r="AK185" s="73"/>
      <c r="AL185" s="73"/>
    </row>
    <row r="186" spans="36:38" ht="21" customHeight="1" x14ac:dyDescent="0.3">
      <c r="AJ186" s="25"/>
      <c r="AK186" s="73"/>
      <c r="AL186" s="73"/>
    </row>
    <row r="187" spans="36:38" ht="21" customHeight="1" x14ac:dyDescent="0.3">
      <c r="AJ187" s="25"/>
      <c r="AK187" s="73"/>
      <c r="AL187" s="73"/>
    </row>
    <row r="188" spans="36:38" ht="21" customHeight="1" x14ac:dyDescent="0.3">
      <c r="AJ188" s="25"/>
      <c r="AK188" s="73"/>
      <c r="AL188" s="73"/>
    </row>
    <row r="189" spans="36:38" ht="21" customHeight="1" x14ac:dyDescent="0.3">
      <c r="AJ189" s="25"/>
      <c r="AK189" s="73"/>
      <c r="AL189" s="73"/>
    </row>
    <row r="190" spans="36:38" ht="21" customHeight="1" x14ac:dyDescent="0.3">
      <c r="AJ190" s="25"/>
      <c r="AK190" s="73"/>
      <c r="AL190" s="73"/>
    </row>
    <row r="191" spans="36:38" ht="21" customHeight="1" x14ac:dyDescent="0.3">
      <c r="AJ191" s="25"/>
      <c r="AK191" s="73"/>
      <c r="AL191" s="73"/>
    </row>
    <row r="192" spans="36:38" ht="21" customHeight="1" x14ac:dyDescent="0.3">
      <c r="AJ192" s="25"/>
      <c r="AK192" s="73"/>
      <c r="AL192" s="73"/>
    </row>
    <row r="193" spans="36:38" ht="21" customHeight="1" x14ac:dyDescent="0.3">
      <c r="AJ193" s="25"/>
      <c r="AK193" s="73"/>
      <c r="AL193" s="73"/>
    </row>
    <row r="194" spans="36:38" ht="21" customHeight="1" x14ac:dyDescent="0.3">
      <c r="AJ194" s="25"/>
      <c r="AK194" s="73"/>
      <c r="AL194" s="73"/>
    </row>
    <row r="195" spans="36:38" ht="21" customHeight="1" x14ac:dyDescent="0.3">
      <c r="AJ195" s="25"/>
      <c r="AK195" s="73"/>
      <c r="AL195" s="73"/>
    </row>
    <row r="196" spans="36:38" ht="21" customHeight="1" x14ac:dyDescent="0.3">
      <c r="AJ196" s="25"/>
      <c r="AK196" s="73"/>
      <c r="AL196" s="73"/>
    </row>
    <row r="197" spans="36:38" ht="21" customHeight="1" x14ac:dyDescent="0.3">
      <c r="AJ197" s="25"/>
      <c r="AK197" s="73"/>
      <c r="AL197" s="73"/>
    </row>
    <row r="198" spans="36:38" ht="21" customHeight="1" x14ac:dyDescent="0.3">
      <c r="AJ198" s="25"/>
      <c r="AK198" s="73"/>
      <c r="AL198" s="73"/>
    </row>
    <row r="199" spans="36:38" ht="21" customHeight="1" x14ac:dyDescent="0.3">
      <c r="AJ199" s="25"/>
      <c r="AK199" s="73"/>
      <c r="AL199" s="73"/>
    </row>
    <row r="200" spans="36:38" ht="21" customHeight="1" x14ac:dyDescent="0.3">
      <c r="AJ200" s="25"/>
      <c r="AK200" s="73"/>
      <c r="AL200" s="73"/>
    </row>
    <row r="201" spans="36:38" ht="21" customHeight="1" x14ac:dyDescent="0.3">
      <c r="AJ201" s="25"/>
      <c r="AK201" s="73"/>
      <c r="AL201" s="73"/>
    </row>
    <row r="202" spans="36:38" ht="21" customHeight="1" x14ac:dyDescent="0.3">
      <c r="AJ202" s="25"/>
      <c r="AK202" s="73"/>
      <c r="AL202" s="73"/>
    </row>
    <row r="203" spans="36:38" ht="21" customHeight="1" x14ac:dyDescent="0.3">
      <c r="AJ203" s="25"/>
      <c r="AK203" s="73"/>
      <c r="AL203" s="73"/>
    </row>
    <row r="204" spans="36:38" ht="21" customHeight="1" x14ac:dyDescent="0.3">
      <c r="AJ204" s="25"/>
      <c r="AK204" s="73"/>
      <c r="AL204" s="73"/>
    </row>
    <row r="205" spans="36:38" ht="21" customHeight="1" x14ac:dyDescent="0.3">
      <c r="AJ205" s="25"/>
      <c r="AK205" s="73"/>
      <c r="AL205" s="73"/>
    </row>
    <row r="206" spans="36:38" ht="21" customHeight="1" x14ac:dyDescent="0.3">
      <c r="AJ206" s="25"/>
      <c r="AK206" s="73"/>
      <c r="AL206" s="73"/>
    </row>
    <row r="207" spans="36:38" ht="21" customHeight="1" x14ac:dyDescent="0.3">
      <c r="AJ207" s="25"/>
      <c r="AK207" s="73"/>
      <c r="AL207" s="73"/>
    </row>
    <row r="208" spans="36:38" ht="21" customHeight="1" x14ac:dyDescent="0.3">
      <c r="AJ208" s="25"/>
      <c r="AK208" s="73"/>
      <c r="AL208" s="73"/>
    </row>
    <row r="209" spans="36:38" ht="21" customHeight="1" x14ac:dyDescent="0.3">
      <c r="AJ209" s="25"/>
      <c r="AK209" s="73"/>
      <c r="AL209" s="73"/>
    </row>
    <row r="210" spans="36:38" ht="21" customHeight="1" x14ac:dyDescent="0.3">
      <c r="AJ210" s="25"/>
      <c r="AK210" s="73"/>
      <c r="AL210" s="73"/>
    </row>
    <row r="211" spans="36:38" ht="21" customHeight="1" x14ac:dyDescent="0.3">
      <c r="AJ211" s="25"/>
      <c r="AK211" s="73"/>
      <c r="AL211" s="73"/>
    </row>
    <row r="212" spans="36:38" ht="21" customHeight="1" x14ac:dyDescent="0.3">
      <c r="AJ212" s="25"/>
      <c r="AK212" s="73"/>
      <c r="AL212" s="73"/>
    </row>
    <row r="213" spans="36:38" ht="21" customHeight="1" x14ac:dyDescent="0.3">
      <c r="AJ213" s="25"/>
      <c r="AK213" s="73"/>
      <c r="AL213" s="73"/>
    </row>
    <row r="214" spans="36:38" ht="21" customHeight="1" x14ac:dyDescent="0.3">
      <c r="AJ214" s="25"/>
      <c r="AK214" s="73"/>
      <c r="AL214" s="73"/>
    </row>
    <row r="215" spans="36:38" ht="21" customHeight="1" x14ac:dyDescent="0.3">
      <c r="AJ215" s="25"/>
      <c r="AK215" s="73"/>
      <c r="AL215" s="73"/>
    </row>
    <row r="216" spans="36:38" ht="21" customHeight="1" x14ac:dyDescent="0.3">
      <c r="AJ216" s="25"/>
      <c r="AK216" s="73"/>
      <c r="AL216" s="73"/>
    </row>
    <row r="217" spans="36:38" ht="21" customHeight="1" x14ac:dyDescent="0.3">
      <c r="AJ217" s="25"/>
      <c r="AK217" s="73"/>
      <c r="AL217" s="73"/>
    </row>
    <row r="218" spans="36:38" ht="21" customHeight="1" x14ac:dyDescent="0.3">
      <c r="AJ218" s="25"/>
      <c r="AK218" s="73"/>
      <c r="AL218" s="73"/>
    </row>
    <row r="219" spans="36:38" ht="21" customHeight="1" x14ac:dyDescent="0.3">
      <c r="AJ219" s="25"/>
      <c r="AK219" s="73"/>
      <c r="AL219" s="73"/>
    </row>
    <row r="220" spans="36:38" ht="21" customHeight="1" x14ac:dyDescent="0.3">
      <c r="AJ220" s="25"/>
      <c r="AK220" s="73"/>
      <c r="AL220" s="73"/>
    </row>
    <row r="221" spans="36:38" ht="21" customHeight="1" x14ac:dyDescent="0.3">
      <c r="AJ221" s="25"/>
      <c r="AK221" s="73"/>
      <c r="AL221" s="73"/>
    </row>
    <row r="222" spans="36:38" ht="21" customHeight="1" x14ac:dyDescent="0.3">
      <c r="AJ222" s="25"/>
      <c r="AK222" s="73"/>
      <c r="AL222" s="73"/>
    </row>
    <row r="223" spans="36:38" ht="21" customHeight="1" x14ac:dyDescent="0.3">
      <c r="AJ223" s="25"/>
      <c r="AK223" s="73"/>
      <c r="AL223" s="73"/>
    </row>
    <row r="224" spans="36:38" ht="21" customHeight="1" x14ac:dyDescent="0.3">
      <c r="AJ224" s="25"/>
      <c r="AK224" s="73"/>
      <c r="AL224" s="73"/>
    </row>
    <row r="225" spans="36:38" ht="21" customHeight="1" x14ac:dyDescent="0.3">
      <c r="AJ225" s="25"/>
      <c r="AK225" s="73"/>
      <c r="AL225" s="73"/>
    </row>
    <row r="226" spans="36:38" ht="21" customHeight="1" x14ac:dyDescent="0.3">
      <c r="AJ226" s="25"/>
      <c r="AK226" s="73"/>
      <c r="AL226" s="73"/>
    </row>
    <row r="227" spans="36:38" ht="21" customHeight="1" x14ac:dyDescent="0.3">
      <c r="AJ227" s="25"/>
      <c r="AK227" s="73"/>
      <c r="AL227" s="73"/>
    </row>
    <row r="228" spans="36:38" ht="21" customHeight="1" x14ac:dyDescent="0.3">
      <c r="AJ228" s="25"/>
      <c r="AK228" s="73"/>
      <c r="AL228" s="73"/>
    </row>
    <row r="229" spans="36:38" ht="21" customHeight="1" x14ac:dyDescent="0.3">
      <c r="AJ229" s="25"/>
      <c r="AK229" s="73"/>
      <c r="AL229" s="73"/>
    </row>
    <row r="230" spans="36:38" ht="21" customHeight="1" x14ac:dyDescent="0.3">
      <c r="AJ230" s="25"/>
      <c r="AK230" s="73"/>
      <c r="AL230" s="73"/>
    </row>
    <row r="231" spans="36:38" ht="21" customHeight="1" x14ac:dyDescent="0.3">
      <c r="AJ231" s="25"/>
      <c r="AK231" s="73"/>
      <c r="AL231" s="73"/>
    </row>
    <row r="232" spans="36:38" ht="21" customHeight="1" x14ac:dyDescent="0.3">
      <c r="AJ232" s="25"/>
      <c r="AK232" s="73"/>
      <c r="AL232" s="73"/>
    </row>
    <row r="233" spans="36:38" ht="21" customHeight="1" x14ac:dyDescent="0.3">
      <c r="AJ233" s="25"/>
      <c r="AK233" s="73"/>
      <c r="AL233" s="73"/>
    </row>
    <row r="234" spans="36:38" ht="21" customHeight="1" x14ac:dyDescent="0.3">
      <c r="AJ234" s="25"/>
      <c r="AK234" s="73"/>
      <c r="AL234" s="73"/>
    </row>
    <row r="235" spans="36:38" ht="21" customHeight="1" x14ac:dyDescent="0.3">
      <c r="AJ235" s="25"/>
      <c r="AK235" s="73"/>
      <c r="AL235" s="73"/>
    </row>
    <row r="236" spans="36:38" ht="21" customHeight="1" x14ac:dyDescent="0.3">
      <c r="AJ236" s="25"/>
      <c r="AK236" s="73"/>
      <c r="AL236" s="73"/>
    </row>
    <row r="237" spans="36:38" ht="21" customHeight="1" x14ac:dyDescent="0.3">
      <c r="AJ237" s="25"/>
      <c r="AK237" s="73"/>
      <c r="AL237" s="73"/>
    </row>
    <row r="238" spans="36:38" ht="21" customHeight="1" x14ac:dyDescent="0.3">
      <c r="AJ238" s="25"/>
      <c r="AK238" s="73"/>
      <c r="AL238" s="73"/>
    </row>
    <row r="239" spans="36:38" ht="21" customHeight="1" x14ac:dyDescent="0.3">
      <c r="AJ239" s="25"/>
      <c r="AK239" s="73"/>
      <c r="AL239" s="73"/>
    </row>
    <row r="240" spans="36:38" ht="21" customHeight="1" x14ac:dyDescent="0.3">
      <c r="AJ240" s="25"/>
      <c r="AK240" s="73"/>
      <c r="AL240" s="73"/>
    </row>
    <row r="241" spans="36:38" ht="21" customHeight="1" x14ac:dyDescent="0.3">
      <c r="AJ241" s="25"/>
      <c r="AK241" s="73"/>
      <c r="AL241" s="73"/>
    </row>
    <row r="242" spans="36:38" ht="21" customHeight="1" x14ac:dyDescent="0.3">
      <c r="AJ242" s="25"/>
      <c r="AK242" s="73"/>
      <c r="AL242" s="73"/>
    </row>
    <row r="243" spans="36:38" ht="21" customHeight="1" x14ac:dyDescent="0.3">
      <c r="AJ243" s="25"/>
      <c r="AK243" s="73"/>
      <c r="AL243" s="73"/>
    </row>
    <row r="244" spans="36:38" ht="21" customHeight="1" x14ac:dyDescent="0.3">
      <c r="AJ244" s="25"/>
      <c r="AK244" s="73"/>
      <c r="AL244" s="73"/>
    </row>
    <row r="245" spans="36:38" ht="21" customHeight="1" x14ac:dyDescent="0.3">
      <c r="AJ245" s="25"/>
      <c r="AK245" s="73"/>
      <c r="AL245" s="73"/>
    </row>
    <row r="246" spans="36:38" ht="21" customHeight="1" x14ac:dyDescent="0.3">
      <c r="AJ246" s="25"/>
      <c r="AK246" s="73"/>
      <c r="AL246" s="73"/>
    </row>
    <row r="247" spans="36:38" ht="21" customHeight="1" x14ac:dyDescent="0.3">
      <c r="AJ247" s="25"/>
      <c r="AK247" s="73"/>
      <c r="AL247" s="73"/>
    </row>
    <row r="248" spans="36:38" ht="21" customHeight="1" x14ac:dyDescent="0.3">
      <c r="AJ248" s="25"/>
      <c r="AK248" s="73"/>
      <c r="AL248" s="73"/>
    </row>
    <row r="249" spans="36:38" ht="21" customHeight="1" x14ac:dyDescent="0.3">
      <c r="AJ249" s="25"/>
      <c r="AK249" s="73"/>
      <c r="AL249" s="73"/>
    </row>
    <row r="250" spans="36:38" ht="21" customHeight="1" x14ac:dyDescent="0.3">
      <c r="AJ250" s="25"/>
      <c r="AK250" s="73"/>
      <c r="AL250" s="73"/>
    </row>
    <row r="251" spans="36:38" ht="21" customHeight="1" x14ac:dyDescent="0.3">
      <c r="AJ251" s="25"/>
      <c r="AK251" s="73"/>
      <c r="AL251" s="73"/>
    </row>
    <row r="252" spans="36:38" ht="21" customHeight="1" x14ac:dyDescent="0.3">
      <c r="AJ252" s="25"/>
      <c r="AK252" s="73"/>
      <c r="AL252" s="73"/>
    </row>
    <row r="253" spans="36:38" ht="21" customHeight="1" x14ac:dyDescent="0.3">
      <c r="AJ253" s="25"/>
      <c r="AK253" s="73"/>
      <c r="AL253" s="73"/>
    </row>
    <row r="254" spans="36:38" ht="21" customHeight="1" x14ac:dyDescent="0.3">
      <c r="AJ254" s="25"/>
      <c r="AK254" s="73"/>
      <c r="AL254" s="73"/>
    </row>
    <row r="255" spans="36:38" ht="21" customHeight="1" x14ac:dyDescent="0.3">
      <c r="AJ255" s="25"/>
      <c r="AK255" s="73"/>
      <c r="AL255" s="73"/>
    </row>
    <row r="256" spans="36:38" ht="21" customHeight="1" x14ac:dyDescent="0.3">
      <c r="AJ256" s="25"/>
      <c r="AK256" s="73"/>
      <c r="AL256" s="73"/>
    </row>
    <row r="257" spans="36:38" ht="21" customHeight="1" x14ac:dyDescent="0.3">
      <c r="AJ257" s="25"/>
      <c r="AK257" s="73"/>
      <c r="AL257" s="73"/>
    </row>
    <row r="258" spans="36:38" ht="21" customHeight="1" x14ac:dyDescent="0.3">
      <c r="AJ258" s="25"/>
      <c r="AK258" s="73"/>
      <c r="AL258" s="73"/>
    </row>
    <row r="259" spans="36:38" ht="21" customHeight="1" x14ac:dyDescent="0.3">
      <c r="AJ259" s="25"/>
      <c r="AK259" s="73"/>
      <c r="AL259" s="73"/>
    </row>
    <row r="260" spans="36:38" ht="21" customHeight="1" x14ac:dyDescent="0.3">
      <c r="AJ260" s="25"/>
      <c r="AK260" s="73"/>
      <c r="AL260" s="73"/>
    </row>
    <row r="261" spans="36:38" ht="21" customHeight="1" x14ac:dyDescent="0.3">
      <c r="AJ261" s="25"/>
      <c r="AK261" s="73"/>
      <c r="AL261" s="73"/>
    </row>
    <row r="262" spans="36:38" ht="21" customHeight="1" x14ac:dyDescent="0.3">
      <c r="AJ262" s="25"/>
      <c r="AK262" s="73"/>
      <c r="AL262" s="73"/>
    </row>
    <row r="263" spans="36:38" ht="21" customHeight="1" x14ac:dyDescent="0.3">
      <c r="AJ263" s="25"/>
      <c r="AK263" s="73"/>
      <c r="AL263" s="73"/>
    </row>
    <row r="264" spans="36:38" ht="21" customHeight="1" x14ac:dyDescent="0.3">
      <c r="AJ264" s="25"/>
      <c r="AK264" s="73"/>
      <c r="AL264" s="73"/>
    </row>
    <row r="265" spans="36:38" ht="21" customHeight="1" x14ac:dyDescent="0.3">
      <c r="AJ265" s="25"/>
      <c r="AK265" s="73"/>
      <c r="AL265" s="73"/>
    </row>
    <row r="266" spans="36:38" ht="21" customHeight="1" x14ac:dyDescent="0.3">
      <c r="AJ266" s="25"/>
      <c r="AK266" s="73"/>
      <c r="AL266" s="73"/>
    </row>
    <row r="267" spans="36:38" ht="21" customHeight="1" x14ac:dyDescent="0.3">
      <c r="AJ267" s="25"/>
      <c r="AK267" s="73"/>
      <c r="AL267" s="73"/>
    </row>
    <row r="268" spans="36:38" ht="21" customHeight="1" x14ac:dyDescent="0.3">
      <c r="AJ268" s="25"/>
      <c r="AK268" s="73"/>
      <c r="AL268" s="73"/>
    </row>
    <row r="269" spans="36:38" ht="21" customHeight="1" x14ac:dyDescent="0.3">
      <c r="AJ269" s="25"/>
      <c r="AK269" s="73"/>
      <c r="AL269" s="73"/>
    </row>
    <row r="270" spans="36:38" ht="21" customHeight="1" x14ac:dyDescent="0.3">
      <c r="AJ270" s="25"/>
      <c r="AK270" s="73"/>
      <c r="AL270" s="73"/>
    </row>
    <row r="271" spans="36:38" ht="21" customHeight="1" x14ac:dyDescent="0.3">
      <c r="AJ271" s="25"/>
      <c r="AK271" s="73"/>
      <c r="AL271" s="73"/>
    </row>
    <row r="272" spans="36:38" ht="21" customHeight="1" x14ac:dyDescent="0.3">
      <c r="AJ272" s="25"/>
      <c r="AK272" s="73"/>
      <c r="AL272" s="73"/>
    </row>
    <row r="273" spans="36:38" ht="21" customHeight="1" x14ac:dyDescent="0.3">
      <c r="AJ273" s="25"/>
      <c r="AK273" s="73"/>
      <c r="AL273" s="73"/>
    </row>
    <row r="274" spans="36:38" ht="21" customHeight="1" x14ac:dyDescent="0.3">
      <c r="AJ274" s="25"/>
      <c r="AK274" s="73"/>
      <c r="AL274" s="73"/>
    </row>
    <row r="275" spans="36:38" ht="21" customHeight="1" x14ac:dyDescent="0.3">
      <c r="AJ275" s="25"/>
      <c r="AK275" s="73"/>
      <c r="AL275" s="73"/>
    </row>
    <row r="276" spans="36:38" ht="21" customHeight="1" x14ac:dyDescent="0.3">
      <c r="AJ276" s="25"/>
      <c r="AK276" s="73"/>
      <c r="AL276" s="73"/>
    </row>
    <row r="277" spans="36:38" ht="21" customHeight="1" x14ac:dyDescent="0.3">
      <c r="AJ277" s="25"/>
      <c r="AK277" s="73"/>
      <c r="AL277" s="73"/>
    </row>
    <row r="278" spans="36:38" ht="21" customHeight="1" x14ac:dyDescent="0.3">
      <c r="AJ278" s="25"/>
      <c r="AK278" s="73"/>
      <c r="AL278" s="73"/>
    </row>
    <row r="279" spans="36:38" ht="21" customHeight="1" x14ac:dyDescent="0.3">
      <c r="AJ279" s="25"/>
      <c r="AK279" s="73"/>
      <c r="AL279" s="73"/>
    </row>
    <row r="280" spans="36:38" ht="21" customHeight="1" x14ac:dyDescent="0.3">
      <c r="AJ280" s="25"/>
      <c r="AK280" s="73"/>
      <c r="AL280" s="73"/>
    </row>
    <row r="281" spans="36:38" ht="21" customHeight="1" x14ac:dyDescent="0.3">
      <c r="AJ281" s="25"/>
      <c r="AK281" s="73"/>
      <c r="AL281" s="73"/>
    </row>
    <row r="282" spans="36:38" ht="21" customHeight="1" x14ac:dyDescent="0.3">
      <c r="AJ282" s="25"/>
      <c r="AK282" s="73"/>
      <c r="AL282" s="73"/>
    </row>
    <row r="283" spans="36:38" ht="21" customHeight="1" x14ac:dyDescent="0.3">
      <c r="AJ283" s="25"/>
      <c r="AK283" s="73"/>
      <c r="AL283" s="73"/>
    </row>
    <row r="284" spans="36:38" ht="21" customHeight="1" x14ac:dyDescent="0.3">
      <c r="AJ284" s="25"/>
      <c r="AK284" s="73"/>
      <c r="AL284" s="73"/>
    </row>
    <row r="285" spans="36:38" ht="21" customHeight="1" x14ac:dyDescent="0.3">
      <c r="AJ285" s="25"/>
      <c r="AK285" s="73"/>
      <c r="AL285" s="73"/>
    </row>
    <row r="286" spans="36:38" ht="21" customHeight="1" x14ac:dyDescent="0.3">
      <c r="AJ286" s="25"/>
      <c r="AK286" s="73"/>
      <c r="AL286" s="73"/>
    </row>
    <row r="287" spans="36:38" ht="21" customHeight="1" x14ac:dyDescent="0.3">
      <c r="AJ287" s="25"/>
      <c r="AK287" s="73"/>
      <c r="AL287" s="73"/>
    </row>
    <row r="288" spans="36:38" ht="21" customHeight="1" x14ac:dyDescent="0.3">
      <c r="AJ288" s="25"/>
      <c r="AK288" s="73"/>
      <c r="AL288" s="73"/>
    </row>
    <row r="289" spans="36:38" ht="21" customHeight="1" x14ac:dyDescent="0.3">
      <c r="AJ289" s="25"/>
      <c r="AK289" s="73"/>
      <c r="AL289" s="73"/>
    </row>
    <row r="290" spans="36:38" ht="21" customHeight="1" x14ac:dyDescent="0.3">
      <c r="AJ290" s="25"/>
      <c r="AK290" s="73"/>
      <c r="AL290" s="73"/>
    </row>
    <row r="291" spans="36:38" ht="21" customHeight="1" x14ac:dyDescent="0.3">
      <c r="AJ291" s="25"/>
      <c r="AK291" s="73"/>
      <c r="AL291" s="73"/>
    </row>
    <row r="292" spans="36:38" ht="21" customHeight="1" x14ac:dyDescent="0.3">
      <c r="AJ292" s="25"/>
      <c r="AK292" s="73"/>
      <c r="AL292" s="73"/>
    </row>
    <row r="293" spans="36:38" ht="21" customHeight="1" x14ac:dyDescent="0.3">
      <c r="AJ293" s="25"/>
      <c r="AK293" s="73"/>
      <c r="AL293" s="73"/>
    </row>
    <row r="294" spans="36:38" ht="21" customHeight="1" x14ac:dyDescent="0.3">
      <c r="AJ294" s="25"/>
      <c r="AK294" s="73"/>
      <c r="AL294" s="73"/>
    </row>
    <row r="295" spans="36:38" ht="21" customHeight="1" x14ac:dyDescent="0.3">
      <c r="AJ295" s="25"/>
      <c r="AK295" s="73"/>
      <c r="AL295" s="73"/>
    </row>
    <row r="296" spans="36:38" ht="21" customHeight="1" x14ac:dyDescent="0.3">
      <c r="AJ296" s="25"/>
      <c r="AK296" s="73"/>
      <c r="AL296" s="73"/>
    </row>
    <row r="297" spans="36:38" ht="21" customHeight="1" x14ac:dyDescent="0.3">
      <c r="AJ297" s="25"/>
      <c r="AK297" s="73"/>
      <c r="AL297" s="73"/>
    </row>
    <row r="298" spans="36:38" ht="21" customHeight="1" x14ac:dyDescent="0.3">
      <c r="AJ298" s="25"/>
      <c r="AK298" s="73"/>
      <c r="AL298" s="73"/>
    </row>
    <row r="299" spans="36:38" ht="21" customHeight="1" x14ac:dyDescent="0.3">
      <c r="AJ299" s="25"/>
      <c r="AK299" s="73"/>
      <c r="AL299" s="73"/>
    </row>
    <row r="300" spans="36:38" ht="21" customHeight="1" x14ac:dyDescent="0.3">
      <c r="AJ300" s="25"/>
      <c r="AK300" s="73"/>
      <c r="AL300" s="73"/>
    </row>
    <row r="301" spans="36:38" ht="21" customHeight="1" x14ac:dyDescent="0.3">
      <c r="AJ301" s="25"/>
      <c r="AK301" s="73"/>
      <c r="AL301" s="73"/>
    </row>
    <row r="302" spans="36:38" ht="21" customHeight="1" x14ac:dyDescent="0.3">
      <c r="AJ302" s="25"/>
      <c r="AK302" s="73"/>
      <c r="AL302" s="73"/>
    </row>
    <row r="303" spans="36:38" ht="21" customHeight="1" x14ac:dyDescent="0.3">
      <c r="AJ303" s="25"/>
      <c r="AK303" s="73"/>
      <c r="AL303" s="73"/>
    </row>
    <row r="304" spans="36:38" ht="21" customHeight="1" x14ac:dyDescent="0.3">
      <c r="AJ304" s="25"/>
      <c r="AK304" s="73"/>
      <c r="AL304" s="73"/>
    </row>
    <row r="305" spans="36:38" ht="21" customHeight="1" x14ac:dyDescent="0.3">
      <c r="AJ305" s="25"/>
      <c r="AK305" s="73"/>
      <c r="AL305" s="73"/>
    </row>
    <row r="306" spans="36:38" ht="21" customHeight="1" x14ac:dyDescent="0.3">
      <c r="AJ306" s="25"/>
      <c r="AK306" s="73"/>
      <c r="AL306" s="73"/>
    </row>
    <row r="307" spans="36:38" ht="21" customHeight="1" x14ac:dyDescent="0.3">
      <c r="AJ307" s="25"/>
      <c r="AK307" s="73"/>
      <c r="AL307" s="73"/>
    </row>
    <row r="308" spans="36:38" ht="21" customHeight="1" x14ac:dyDescent="0.3">
      <c r="AJ308" s="25"/>
      <c r="AK308" s="73"/>
      <c r="AL308" s="73"/>
    </row>
    <row r="309" spans="36:38" ht="21" customHeight="1" x14ac:dyDescent="0.3">
      <c r="AJ309" s="25"/>
      <c r="AK309" s="73"/>
      <c r="AL309" s="73"/>
    </row>
    <row r="310" spans="36:38" ht="21" customHeight="1" x14ac:dyDescent="0.3">
      <c r="AJ310" s="25"/>
      <c r="AK310" s="73"/>
      <c r="AL310" s="73"/>
    </row>
    <row r="311" spans="36:38" ht="21" customHeight="1" x14ac:dyDescent="0.3">
      <c r="AJ311" s="25"/>
      <c r="AK311" s="73"/>
      <c r="AL311" s="73"/>
    </row>
    <row r="312" spans="36:38" ht="21" customHeight="1" x14ac:dyDescent="0.3">
      <c r="AJ312" s="25"/>
      <c r="AK312" s="73"/>
      <c r="AL312" s="73"/>
    </row>
    <row r="313" spans="36:38" ht="21" customHeight="1" x14ac:dyDescent="0.3">
      <c r="AJ313" s="25"/>
      <c r="AK313" s="73"/>
      <c r="AL313" s="73"/>
    </row>
    <row r="314" spans="36:38" ht="21" customHeight="1" x14ac:dyDescent="0.3">
      <c r="AJ314" s="25"/>
      <c r="AK314" s="73"/>
      <c r="AL314" s="73"/>
    </row>
    <row r="315" spans="36:38" ht="21" customHeight="1" x14ac:dyDescent="0.3">
      <c r="AJ315" s="25"/>
      <c r="AK315" s="73"/>
      <c r="AL315" s="73"/>
    </row>
    <row r="316" spans="36:38" ht="21" customHeight="1" x14ac:dyDescent="0.3">
      <c r="AJ316" s="25"/>
      <c r="AK316" s="73"/>
      <c r="AL316" s="73"/>
    </row>
    <row r="317" spans="36:38" ht="21" customHeight="1" x14ac:dyDescent="0.3">
      <c r="AJ317" s="25"/>
      <c r="AK317" s="73"/>
      <c r="AL317" s="73"/>
    </row>
    <row r="318" spans="36:38" ht="21" customHeight="1" x14ac:dyDescent="0.3">
      <c r="AJ318" s="25"/>
      <c r="AK318" s="73"/>
      <c r="AL318" s="73"/>
    </row>
    <row r="319" spans="36:38" ht="21" customHeight="1" x14ac:dyDescent="0.3">
      <c r="AJ319" s="25"/>
      <c r="AK319" s="73"/>
      <c r="AL319" s="73"/>
    </row>
    <row r="320" spans="36:38" ht="21" customHeight="1" x14ac:dyDescent="0.3">
      <c r="AJ320" s="25"/>
      <c r="AK320" s="73"/>
      <c r="AL320" s="73"/>
    </row>
    <row r="321" spans="36:38" ht="21" customHeight="1" x14ac:dyDescent="0.3">
      <c r="AJ321" s="25"/>
      <c r="AK321" s="73"/>
      <c r="AL321" s="73"/>
    </row>
    <row r="322" spans="36:38" ht="21" customHeight="1" x14ac:dyDescent="0.3">
      <c r="AJ322" s="25"/>
      <c r="AK322" s="73"/>
      <c r="AL322" s="73"/>
    </row>
    <row r="323" spans="36:38" ht="21" customHeight="1" x14ac:dyDescent="0.3">
      <c r="AJ323" s="25"/>
      <c r="AK323" s="73"/>
      <c r="AL323" s="73"/>
    </row>
    <row r="324" spans="36:38" ht="21" customHeight="1" x14ac:dyDescent="0.3">
      <c r="AJ324" s="25"/>
      <c r="AK324" s="73"/>
      <c r="AL324" s="73"/>
    </row>
    <row r="325" spans="36:38" ht="21" customHeight="1" x14ac:dyDescent="0.3">
      <c r="AJ325" s="25"/>
      <c r="AK325" s="73"/>
      <c r="AL325" s="73"/>
    </row>
    <row r="326" spans="36:38" ht="21" customHeight="1" x14ac:dyDescent="0.3">
      <c r="AJ326" s="25"/>
      <c r="AK326" s="73"/>
      <c r="AL326" s="73"/>
    </row>
    <row r="327" spans="36:38" ht="21" customHeight="1" x14ac:dyDescent="0.3">
      <c r="AJ327" s="25"/>
      <c r="AK327" s="73"/>
      <c r="AL327" s="73"/>
    </row>
    <row r="328" spans="36:38" ht="21" customHeight="1" x14ac:dyDescent="0.3">
      <c r="AJ328" s="25"/>
      <c r="AK328" s="73"/>
      <c r="AL328" s="73"/>
    </row>
    <row r="329" spans="36:38" ht="21" customHeight="1" x14ac:dyDescent="0.3">
      <c r="AJ329" s="25"/>
      <c r="AK329" s="73"/>
      <c r="AL329" s="73"/>
    </row>
    <row r="330" spans="36:38" ht="21" customHeight="1" x14ac:dyDescent="0.3">
      <c r="AJ330" s="25"/>
      <c r="AK330" s="73"/>
      <c r="AL330" s="73"/>
    </row>
    <row r="331" spans="36:38" ht="21" customHeight="1" x14ac:dyDescent="0.3">
      <c r="AJ331" s="25"/>
      <c r="AK331" s="73"/>
      <c r="AL331" s="73"/>
    </row>
    <row r="332" spans="36:38" ht="21" customHeight="1" x14ac:dyDescent="0.3">
      <c r="AJ332" s="25"/>
      <c r="AK332" s="73"/>
      <c r="AL332" s="73"/>
    </row>
    <row r="333" spans="36:38" ht="21" customHeight="1" x14ac:dyDescent="0.3">
      <c r="AJ333" s="25"/>
      <c r="AK333" s="73"/>
      <c r="AL333" s="73"/>
    </row>
    <row r="334" spans="36:38" ht="21" customHeight="1" x14ac:dyDescent="0.3">
      <c r="AJ334" s="25"/>
      <c r="AK334" s="73"/>
      <c r="AL334" s="73"/>
    </row>
    <row r="335" spans="36:38" ht="21" customHeight="1" x14ac:dyDescent="0.3">
      <c r="AJ335" s="25"/>
      <c r="AK335" s="73"/>
      <c r="AL335" s="73"/>
    </row>
    <row r="336" spans="36:38" ht="21" customHeight="1" x14ac:dyDescent="0.3">
      <c r="AJ336" s="25"/>
      <c r="AK336" s="73"/>
      <c r="AL336" s="73"/>
    </row>
    <row r="337" spans="36:38" ht="21" customHeight="1" x14ac:dyDescent="0.3">
      <c r="AJ337" s="25"/>
      <c r="AK337" s="73"/>
      <c r="AL337" s="73"/>
    </row>
    <row r="338" spans="36:38" ht="21" customHeight="1" x14ac:dyDescent="0.3">
      <c r="AJ338" s="25"/>
      <c r="AK338" s="73"/>
      <c r="AL338" s="73"/>
    </row>
    <row r="339" spans="36:38" ht="21" customHeight="1" x14ac:dyDescent="0.3">
      <c r="AJ339" s="25"/>
      <c r="AK339" s="73"/>
      <c r="AL339" s="73"/>
    </row>
    <row r="340" spans="36:38" ht="21" customHeight="1" x14ac:dyDescent="0.3">
      <c r="AJ340" s="25"/>
      <c r="AK340" s="73"/>
      <c r="AL340" s="73"/>
    </row>
    <row r="341" spans="36:38" ht="21" customHeight="1" x14ac:dyDescent="0.3">
      <c r="AJ341" s="25"/>
      <c r="AK341" s="73"/>
      <c r="AL341" s="73"/>
    </row>
    <row r="342" spans="36:38" ht="21" customHeight="1" x14ac:dyDescent="0.3">
      <c r="AJ342" s="25"/>
      <c r="AK342" s="73"/>
      <c r="AL342" s="73"/>
    </row>
    <row r="343" spans="36:38" ht="21" customHeight="1" x14ac:dyDescent="0.3">
      <c r="AJ343" s="25"/>
      <c r="AK343" s="73"/>
      <c r="AL343" s="73"/>
    </row>
    <row r="344" spans="36:38" ht="21" customHeight="1" x14ac:dyDescent="0.3">
      <c r="AJ344" s="25"/>
      <c r="AK344" s="73"/>
      <c r="AL344" s="73"/>
    </row>
    <row r="345" spans="36:38" ht="21" customHeight="1" x14ac:dyDescent="0.3">
      <c r="AJ345" s="25"/>
      <c r="AK345" s="73"/>
      <c r="AL345" s="73"/>
    </row>
    <row r="346" spans="36:38" ht="21" customHeight="1" x14ac:dyDescent="0.3">
      <c r="AJ346" s="25"/>
      <c r="AK346" s="73"/>
      <c r="AL346" s="73"/>
    </row>
    <row r="347" spans="36:38" ht="21" customHeight="1" x14ac:dyDescent="0.3">
      <c r="AJ347" s="25"/>
      <c r="AK347" s="73"/>
      <c r="AL347" s="73"/>
    </row>
    <row r="348" spans="36:38" ht="21" customHeight="1" x14ac:dyDescent="0.3">
      <c r="AJ348" s="25"/>
      <c r="AK348" s="73"/>
      <c r="AL348" s="73"/>
    </row>
    <row r="349" spans="36:38" ht="21" customHeight="1" x14ac:dyDescent="0.3">
      <c r="AJ349" s="25"/>
      <c r="AK349" s="73"/>
      <c r="AL349" s="73"/>
    </row>
    <row r="350" spans="36:38" ht="21" customHeight="1" x14ac:dyDescent="0.3">
      <c r="AJ350" s="25"/>
      <c r="AK350" s="73"/>
      <c r="AL350" s="73"/>
    </row>
    <row r="351" spans="36:38" ht="21" customHeight="1" x14ac:dyDescent="0.3">
      <c r="AJ351" s="25"/>
      <c r="AK351" s="73"/>
      <c r="AL351" s="73"/>
    </row>
    <row r="352" spans="36:38" ht="21" customHeight="1" x14ac:dyDescent="0.3">
      <c r="AJ352" s="25"/>
      <c r="AK352" s="73"/>
      <c r="AL352" s="73"/>
    </row>
    <row r="353" spans="36:38" ht="21" customHeight="1" x14ac:dyDescent="0.3">
      <c r="AJ353" s="25"/>
      <c r="AK353" s="73"/>
      <c r="AL353" s="73"/>
    </row>
    <row r="354" spans="36:38" ht="21" customHeight="1" x14ac:dyDescent="0.3">
      <c r="AJ354" s="25"/>
      <c r="AK354" s="73"/>
      <c r="AL354" s="73"/>
    </row>
    <row r="355" spans="36:38" ht="21" customHeight="1" x14ac:dyDescent="0.3">
      <c r="AJ355" s="25"/>
      <c r="AK355" s="73"/>
      <c r="AL355" s="73"/>
    </row>
    <row r="356" spans="36:38" ht="21" customHeight="1" x14ac:dyDescent="0.3">
      <c r="AJ356" s="25"/>
      <c r="AK356" s="73"/>
      <c r="AL356" s="73"/>
    </row>
    <row r="357" spans="36:38" ht="21" customHeight="1" x14ac:dyDescent="0.3">
      <c r="AJ357" s="25"/>
      <c r="AK357" s="73"/>
      <c r="AL357" s="73"/>
    </row>
    <row r="358" spans="36:38" ht="21" customHeight="1" x14ac:dyDescent="0.3">
      <c r="AJ358" s="25"/>
      <c r="AK358" s="73"/>
      <c r="AL358" s="73"/>
    </row>
    <row r="359" spans="36:38" ht="21" customHeight="1" x14ac:dyDescent="0.3">
      <c r="AJ359" s="25"/>
      <c r="AK359" s="73"/>
      <c r="AL359" s="73"/>
    </row>
    <row r="360" spans="36:38" ht="21" customHeight="1" x14ac:dyDescent="0.3">
      <c r="AJ360" s="25"/>
      <c r="AK360" s="73"/>
      <c r="AL360" s="73"/>
    </row>
    <row r="361" spans="36:38" ht="21" customHeight="1" x14ac:dyDescent="0.3">
      <c r="AJ361" s="25"/>
      <c r="AK361" s="73"/>
      <c r="AL361" s="73"/>
    </row>
    <row r="362" spans="36:38" ht="21" customHeight="1" x14ac:dyDescent="0.3">
      <c r="AJ362" s="25"/>
      <c r="AK362" s="73"/>
      <c r="AL362" s="73"/>
    </row>
    <row r="363" spans="36:38" ht="21" customHeight="1" x14ac:dyDescent="0.3">
      <c r="AJ363" s="25"/>
      <c r="AK363" s="73"/>
      <c r="AL363" s="73"/>
    </row>
    <row r="364" spans="36:38" ht="21" customHeight="1" x14ac:dyDescent="0.3">
      <c r="AJ364" s="25"/>
      <c r="AK364" s="73"/>
      <c r="AL364" s="73"/>
    </row>
    <row r="365" spans="36:38" ht="21" customHeight="1" x14ac:dyDescent="0.3">
      <c r="AJ365" s="25"/>
      <c r="AK365" s="73"/>
      <c r="AL365" s="73"/>
    </row>
    <row r="366" spans="36:38" ht="21" customHeight="1" x14ac:dyDescent="0.3">
      <c r="AJ366" s="25"/>
      <c r="AK366" s="73"/>
      <c r="AL366" s="73"/>
    </row>
    <row r="367" spans="36:38" ht="21" customHeight="1" x14ac:dyDescent="0.3">
      <c r="AJ367" s="25"/>
      <c r="AK367" s="73"/>
      <c r="AL367" s="73"/>
    </row>
    <row r="368" spans="36:38" ht="21" customHeight="1" x14ac:dyDescent="0.3">
      <c r="AJ368" s="25"/>
      <c r="AK368" s="73"/>
      <c r="AL368" s="73"/>
    </row>
    <row r="369" spans="36:38" ht="21" customHeight="1" x14ac:dyDescent="0.3">
      <c r="AJ369" s="25"/>
      <c r="AK369" s="73"/>
      <c r="AL369" s="73"/>
    </row>
    <row r="370" spans="36:38" ht="21" customHeight="1" x14ac:dyDescent="0.3">
      <c r="AJ370" s="25"/>
      <c r="AK370" s="73"/>
      <c r="AL370" s="73"/>
    </row>
    <row r="371" spans="36:38" ht="21" customHeight="1" x14ac:dyDescent="0.3">
      <c r="AJ371" s="25"/>
      <c r="AK371" s="73"/>
      <c r="AL371" s="73"/>
    </row>
    <row r="372" spans="36:38" ht="21" customHeight="1" x14ac:dyDescent="0.3">
      <c r="AJ372" s="25"/>
      <c r="AK372" s="73"/>
      <c r="AL372" s="73"/>
    </row>
    <row r="373" spans="36:38" ht="21" customHeight="1" x14ac:dyDescent="0.3">
      <c r="AJ373" s="25"/>
      <c r="AK373" s="73"/>
      <c r="AL373" s="73"/>
    </row>
    <row r="374" spans="36:38" ht="21" customHeight="1" x14ac:dyDescent="0.3">
      <c r="AJ374" s="25"/>
      <c r="AK374" s="73"/>
      <c r="AL374" s="73"/>
    </row>
    <row r="375" spans="36:38" ht="21" customHeight="1" x14ac:dyDescent="0.3">
      <c r="AJ375" s="25"/>
      <c r="AK375" s="73"/>
      <c r="AL375" s="73"/>
    </row>
    <row r="376" spans="36:38" ht="21" customHeight="1" x14ac:dyDescent="0.3">
      <c r="AJ376" s="25"/>
      <c r="AK376" s="73"/>
      <c r="AL376" s="73"/>
    </row>
    <row r="377" spans="36:38" ht="21" customHeight="1" x14ac:dyDescent="0.3">
      <c r="AJ377" s="25"/>
      <c r="AK377" s="73"/>
      <c r="AL377" s="73"/>
    </row>
    <row r="378" spans="36:38" ht="21" customHeight="1" x14ac:dyDescent="0.3">
      <c r="AJ378" s="25"/>
      <c r="AK378" s="73"/>
      <c r="AL378" s="73"/>
    </row>
    <row r="379" spans="36:38" ht="21" customHeight="1" x14ac:dyDescent="0.3">
      <c r="AJ379" s="25"/>
      <c r="AK379" s="73"/>
      <c r="AL379" s="73"/>
    </row>
    <row r="380" spans="36:38" ht="21" customHeight="1" x14ac:dyDescent="0.3">
      <c r="AJ380" s="25"/>
      <c r="AK380" s="73"/>
      <c r="AL380" s="73"/>
    </row>
    <row r="381" spans="36:38" ht="21" customHeight="1" x14ac:dyDescent="0.3">
      <c r="AJ381" s="25"/>
      <c r="AK381" s="73"/>
      <c r="AL381" s="73"/>
    </row>
    <row r="382" spans="36:38" ht="21" customHeight="1" x14ac:dyDescent="0.3">
      <c r="AJ382" s="25"/>
      <c r="AK382" s="73"/>
      <c r="AL382" s="73"/>
    </row>
    <row r="383" spans="36:38" ht="21" customHeight="1" x14ac:dyDescent="0.3">
      <c r="AJ383" s="25"/>
      <c r="AK383" s="73"/>
      <c r="AL383" s="73"/>
    </row>
    <row r="384" spans="36:38" ht="21" customHeight="1" x14ac:dyDescent="0.3">
      <c r="AJ384" s="25"/>
      <c r="AK384" s="73"/>
      <c r="AL384" s="73"/>
    </row>
    <row r="385" spans="36:38" ht="21" customHeight="1" x14ac:dyDescent="0.3">
      <c r="AJ385" s="25"/>
      <c r="AK385" s="73"/>
      <c r="AL385" s="73"/>
    </row>
    <row r="386" spans="36:38" ht="21" customHeight="1" x14ac:dyDescent="0.3">
      <c r="AJ386" s="25"/>
      <c r="AK386" s="73"/>
      <c r="AL386" s="73"/>
    </row>
    <row r="387" spans="36:38" ht="21" customHeight="1" x14ac:dyDescent="0.3">
      <c r="AJ387" s="25"/>
      <c r="AK387" s="73"/>
      <c r="AL387" s="73"/>
    </row>
    <row r="388" spans="36:38" ht="21" customHeight="1" x14ac:dyDescent="0.3">
      <c r="AJ388" s="25"/>
      <c r="AK388" s="73"/>
      <c r="AL388" s="73"/>
    </row>
    <row r="389" spans="36:38" ht="21" customHeight="1" x14ac:dyDescent="0.3">
      <c r="AJ389" s="25"/>
      <c r="AK389" s="73"/>
      <c r="AL389" s="73"/>
    </row>
    <row r="390" spans="36:38" ht="21" customHeight="1" x14ac:dyDescent="0.3">
      <c r="AJ390" s="25"/>
      <c r="AK390" s="73"/>
      <c r="AL390" s="73"/>
    </row>
    <row r="391" spans="36:38" ht="21" customHeight="1" x14ac:dyDescent="0.3">
      <c r="AJ391" s="25"/>
      <c r="AK391" s="73"/>
      <c r="AL391" s="73"/>
    </row>
    <row r="392" spans="36:38" ht="21" customHeight="1" x14ac:dyDescent="0.3">
      <c r="AJ392" s="25"/>
      <c r="AK392" s="73"/>
      <c r="AL392" s="73"/>
    </row>
    <row r="393" spans="36:38" ht="21" customHeight="1" x14ac:dyDescent="0.3">
      <c r="AJ393" s="25"/>
      <c r="AK393" s="73"/>
      <c r="AL393" s="73"/>
    </row>
    <row r="394" spans="36:38" ht="21" customHeight="1" x14ac:dyDescent="0.3">
      <c r="AJ394" s="25"/>
      <c r="AK394" s="73"/>
      <c r="AL394" s="73"/>
    </row>
    <row r="395" spans="36:38" ht="21" customHeight="1" x14ac:dyDescent="0.3">
      <c r="AJ395" s="25"/>
      <c r="AK395" s="73"/>
      <c r="AL395" s="73"/>
    </row>
    <row r="396" spans="36:38" ht="21" customHeight="1" x14ac:dyDescent="0.3">
      <c r="AJ396" s="25"/>
      <c r="AK396" s="73"/>
      <c r="AL396" s="73"/>
    </row>
    <row r="397" spans="36:38" ht="21" customHeight="1" x14ac:dyDescent="0.3">
      <c r="AJ397" s="25"/>
      <c r="AK397" s="73"/>
      <c r="AL397" s="73"/>
    </row>
    <row r="398" spans="36:38" ht="21" customHeight="1" x14ac:dyDescent="0.3">
      <c r="AJ398" s="25"/>
      <c r="AK398" s="73"/>
      <c r="AL398" s="73"/>
    </row>
    <row r="399" spans="36:38" ht="21" customHeight="1" x14ac:dyDescent="0.3">
      <c r="AJ399" s="25"/>
      <c r="AK399" s="73"/>
      <c r="AL399" s="73"/>
    </row>
    <row r="400" spans="36:38" ht="21" customHeight="1" x14ac:dyDescent="0.3">
      <c r="AJ400" s="25"/>
      <c r="AK400" s="73"/>
      <c r="AL400" s="73"/>
    </row>
    <row r="401" spans="36:38" ht="21" customHeight="1" x14ac:dyDescent="0.3">
      <c r="AJ401" s="25"/>
      <c r="AK401" s="73"/>
      <c r="AL401" s="73"/>
    </row>
    <row r="402" spans="36:38" ht="21" customHeight="1" x14ac:dyDescent="0.3">
      <c r="AJ402" s="25"/>
      <c r="AK402" s="73"/>
      <c r="AL402" s="73"/>
    </row>
    <row r="403" spans="36:38" ht="21" customHeight="1" x14ac:dyDescent="0.3">
      <c r="AJ403" s="25"/>
      <c r="AK403" s="73"/>
      <c r="AL403" s="73"/>
    </row>
    <row r="404" spans="36:38" ht="21" customHeight="1" x14ac:dyDescent="0.3">
      <c r="AJ404" s="25"/>
      <c r="AK404" s="73"/>
      <c r="AL404" s="73"/>
    </row>
    <row r="405" spans="36:38" ht="21" customHeight="1" x14ac:dyDescent="0.3">
      <c r="AJ405" s="25"/>
      <c r="AK405" s="73"/>
      <c r="AL405" s="73"/>
    </row>
    <row r="406" spans="36:38" ht="21" customHeight="1" x14ac:dyDescent="0.3">
      <c r="AJ406" s="25"/>
      <c r="AK406" s="73"/>
      <c r="AL406" s="73"/>
    </row>
    <row r="407" spans="36:38" ht="21" customHeight="1" x14ac:dyDescent="0.3">
      <c r="AJ407" s="25"/>
      <c r="AK407" s="73"/>
      <c r="AL407" s="73"/>
    </row>
    <row r="408" spans="36:38" ht="21" customHeight="1" x14ac:dyDescent="0.3">
      <c r="AJ408" s="25"/>
      <c r="AK408" s="73"/>
      <c r="AL408" s="73"/>
    </row>
    <row r="409" spans="36:38" ht="21" customHeight="1" x14ac:dyDescent="0.3">
      <c r="AJ409" s="25"/>
      <c r="AK409" s="73"/>
      <c r="AL409" s="73"/>
    </row>
    <row r="410" spans="36:38" ht="21" customHeight="1" x14ac:dyDescent="0.3">
      <c r="AJ410" s="25"/>
      <c r="AK410" s="73"/>
      <c r="AL410" s="73"/>
    </row>
    <row r="411" spans="36:38" ht="21" customHeight="1" x14ac:dyDescent="0.3">
      <c r="AJ411" s="25"/>
      <c r="AK411" s="73"/>
      <c r="AL411" s="73"/>
    </row>
    <row r="412" spans="36:38" ht="21" customHeight="1" x14ac:dyDescent="0.3">
      <c r="AJ412" s="25"/>
      <c r="AK412" s="73"/>
      <c r="AL412" s="73"/>
    </row>
    <row r="413" spans="36:38" ht="21" customHeight="1" x14ac:dyDescent="0.3">
      <c r="AJ413" s="25"/>
      <c r="AK413" s="73"/>
      <c r="AL413" s="73"/>
    </row>
    <row r="414" spans="36:38" ht="21" customHeight="1" x14ac:dyDescent="0.3">
      <c r="AJ414" s="25"/>
      <c r="AK414" s="73"/>
      <c r="AL414" s="73"/>
    </row>
    <row r="415" spans="36:38" ht="21" customHeight="1" x14ac:dyDescent="0.3">
      <c r="AJ415" s="25"/>
      <c r="AK415" s="73"/>
      <c r="AL415" s="73"/>
    </row>
    <row r="416" spans="36:38" ht="21" customHeight="1" x14ac:dyDescent="0.3">
      <c r="AJ416" s="25"/>
      <c r="AK416" s="73"/>
      <c r="AL416" s="73"/>
    </row>
    <row r="417" spans="36:38" ht="21" customHeight="1" x14ac:dyDescent="0.3">
      <c r="AJ417" s="25"/>
      <c r="AK417" s="73"/>
      <c r="AL417" s="73"/>
    </row>
    <row r="418" spans="36:38" ht="21" customHeight="1" x14ac:dyDescent="0.3">
      <c r="AJ418" s="25"/>
      <c r="AK418" s="73"/>
      <c r="AL418" s="73"/>
    </row>
    <row r="419" spans="36:38" ht="21" customHeight="1" x14ac:dyDescent="0.3">
      <c r="AJ419" s="25"/>
      <c r="AK419" s="73"/>
      <c r="AL419" s="73"/>
    </row>
    <row r="420" spans="36:38" ht="21" customHeight="1" x14ac:dyDescent="0.3">
      <c r="AJ420" s="25"/>
      <c r="AK420" s="73"/>
      <c r="AL420" s="73"/>
    </row>
    <row r="421" spans="36:38" ht="21" customHeight="1" x14ac:dyDescent="0.3">
      <c r="AJ421" s="25"/>
      <c r="AK421" s="73"/>
      <c r="AL421" s="73"/>
    </row>
    <row r="422" spans="36:38" ht="21" customHeight="1" x14ac:dyDescent="0.3">
      <c r="AJ422" s="25"/>
      <c r="AK422" s="73"/>
      <c r="AL422" s="73"/>
    </row>
    <row r="423" spans="36:38" ht="21" customHeight="1" x14ac:dyDescent="0.3">
      <c r="AJ423" s="25"/>
      <c r="AK423" s="73"/>
      <c r="AL423" s="73"/>
    </row>
    <row r="424" spans="36:38" ht="21" customHeight="1" x14ac:dyDescent="0.3">
      <c r="AJ424" s="25"/>
      <c r="AK424" s="73"/>
      <c r="AL424" s="73"/>
    </row>
    <row r="425" spans="36:38" ht="21" customHeight="1" x14ac:dyDescent="0.3">
      <c r="AJ425" s="25"/>
      <c r="AK425" s="73"/>
      <c r="AL425" s="73"/>
    </row>
    <row r="426" spans="36:38" ht="21" customHeight="1" x14ac:dyDescent="0.3">
      <c r="AJ426" s="25"/>
      <c r="AK426" s="73"/>
      <c r="AL426" s="73"/>
    </row>
    <row r="427" spans="36:38" ht="21" customHeight="1" x14ac:dyDescent="0.3">
      <c r="AJ427" s="25"/>
      <c r="AK427" s="73"/>
      <c r="AL427" s="73"/>
    </row>
    <row r="428" spans="36:38" ht="21" customHeight="1" x14ac:dyDescent="0.3">
      <c r="AJ428" s="25"/>
      <c r="AK428" s="73"/>
      <c r="AL428" s="73"/>
    </row>
    <row r="429" spans="36:38" ht="21" customHeight="1" x14ac:dyDescent="0.3">
      <c r="AJ429" s="25"/>
      <c r="AK429" s="73"/>
      <c r="AL429" s="73"/>
    </row>
    <row r="430" spans="36:38" ht="21" customHeight="1" x14ac:dyDescent="0.3">
      <c r="AJ430" s="25"/>
      <c r="AK430" s="73"/>
      <c r="AL430" s="73"/>
    </row>
    <row r="431" spans="36:38" ht="21" customHeight="1" x14ac:dyDescent="0.3">
      <c r="AJ431" s="25"/>
      <c r="AK431" s="73"/>
      <c r="AL431" s="73"/>
    </row>
    <row r="432" spans="36:38" ht="21" customHeight="1" x14ac:dyDescent="0.3">
      <c r="AJ432" s="25"/>
      <c r="AK432" s="73"/>
      <c r="AL432" s="73"/>
    </row>
    <row r="433" spans="36:38" ht="21" customHeight="1" x14ac:dyDescent="0.3">
      <c r="AJ433" s="25"/>
      <c r="AK433" s="73"/>
      <c r="AL433" s="73"/>
    </row>
    <row r="434" spans="36:38" ht="21" customHeight="1" x14ac:dyDescent="0.3">
      <c r="AJ434" s="25"/>
      <c r="AK434" s="73"/>
      <c r="AL434" s="73"/>
    </row>
    <row r="435" spans="36:38" ht="21" customHeight="1" x14ac:dyDescent="0.3">
      <c r="AJ435" s="25"/>
      <c r="AK435" s="73"/>
      <c r="AL435" s="73"/>
    </row>
    <row r="436" spans="36:38" ht="21" customHeight="1" x14ac:dyDescent="0.3">
      <c r="AJ436" s="25"/>
      <c r="AK436" s="73"/>
      <c r="AL436" s="73"/>
    </row>
    <row r="437" spans="36:38" ht="21" customHeight="1" x14ac:dyDescent="0.3">
      <c r="AJ437" s="25"/>
      <c r="AK437" s="73"/>
      <c r="AL437" s="73"/>
    </row>
    <row r="438" spans="36:38" ht="21" customHeight="1" x14ac:dyDescent="0.3">
      <c r="AJ438" s="25"/>
      <c r="AK438" s="73"/>
      <c r="AL438" s="73"/>
    </row>
    <row r="439" spans="36:38" ht="21" customHeight="1" x14ac:dyDescent="0.3">
      <c r="AJ439" s="25"/>
      <c r="AK439" s="73"/>
      <c r="AL439" s="73"/>
    </row>
    <row r="440" spans="36:38" ht="21" customHeight="1" x14ac:dyDescent="0.3">
      <c r="AJ440" s="25"/>
      <c r="AK440" s="73"/>
      <c r="AL440" s="73"/>
    </row>
    <row r="441" spans="36:38" ht="21" customHeight="1" x14ac:dyDescent="0.3">
      <c r="AJ441" s="25"/>
      <c r="AK441" s="73"/>
      <c r="AL441" s="73"/>
    </row>
    <row r="442" spans="36:38" ht="21" customHeight="1" x14ac:dyDescent="0.3">
      <c r="AJ442" s="25"/>
      <c r="AK442" s="73"/>
      <c r="AL442" s="73"/>
    </row>
    <row r="443" spans="36:38" ht="21" customHeight="1" x14ac:dyDescent="0.3">
      <c r="AJ443" s="25"/>
      <c r="AK443" s="73"/>
      <c r="AL443" s="73"/>
    </row>
    <row r="444" spans="36:38" ht="21" customHeight="1" x14ac:dyDescent="0.3">
      <c r="AJ444" s="25"/>
      <c r="AK444" s="73"/>
      <c r="AL444" s="73"/>
    </row>
    <row r="445" spans="36:38" ht="21" customHeight="1" x14ac:dyDescent="0.3">
      <c r="AJ445" s="25"/>
      <c r="AK445" s="73"/>
      <c r="AL445" s="73"/>
    </row>
    <row r="446" spans="36:38" ht="21" customHeight="1" x14ac:dyDescent="0.3">
      <c r="AJ446" s="25"/>
      <c r="AK446" s="73"/>
      <c r="AL446" s="73"/>
    </row>
    <row r="447" spans="36:38" ht="21" customHeight="1" x14ac:dyDescent="0.3">
      <c r="AJ447" s="25"/>
      <c r="AK447" s="73"/>
      <c r="AL447" s="73"/>
    </row>
    <row r="448" spans="36:38" ht="21" customHeight="1" x14ac:dyDescent="0.3">
      <c r="AJ448" s="25"/>
      <c r="AK448" s="73"/>
      <c r="AL448" s="73"/>
    </row>
    <row r="449" spans="36:38" ht="21" customHeight="1" x14ac:dyDescent="0.3">
      <c r="AJ449" s="25"/>
      <c r="AK449" s="73"/>
      <c r="AL449" s="73"/>
    </row>
    <row r="450" spans="36:38" ht="21" customHeight="1" x14ac:dyDescent="0.3">
      <c r="AJ450" s="25"/>
      <c r="AK450" s="73"/>
      <c r="AL450" s="73"/>
    </row>
    <row r="451" spans="36:38" ht="21" customHeight="1" x14ac:dyDescent="0.3">
      <c r="AJ451" s="25"/>
      <c r="AK451" s="73"/>
      <c r="AL451" s="73"/>
    </row>
    <row r="452" spans="36:38" ht="21" customHeight="1" x14ac:dyDescent="0.3">
      <c r="AJ452" s="25"/>
      <c r="AK452" s="73"/>
      <c r="AL452" s="73"/>
    </row>
    <row r="453" spans="36:38" ht="21" customHeight="1" x14ac:dyDescent="0.3">
      <c r="AJ453" s="25"/>
      <c r="AK453" s="73"/>
      <c r="AL453" s="73"/>
    </row>
    <row r="454" spans="36:38" ht="21" customHeight="1" x14ac:dyDescent="0.3">
      <c r="AJ454" s="25"/>
      <c r="AK454" s="73"/>
      <c r="AL454" s="73"/>
    </row>
    <row r="455" spans="36:38" ht="21" customHeight="1" x14ac:dyDescent="0.3">
      <c r="AJ455" s="25"/>
      <c r="AK455" s="73"/>
      <c r="AL455" s="73"/>
    </row>
    <row r="456" spans="36:38" ht="21" customHeight="1" x14ac:dyDescent="0.3">
      <c r="AJ456" s="25"/>
      <c r="AK456" s="73"/>
      <c r="AL456" s="73"/>
    </row>
    <row r="457" spans="36:38" ht="21" customHeight="1" x14ac:dyDescent="0.3">
      <c r="AJ457" s="25"/>
      <c r="AK457" s="73"/>
      <c r="AL457" s="73"/>
    </row>
    <row r="458" spans="36:38" ht="21" customHeight="1" x14ac:dyDescent="0.3">
      <c r="AJ458" s="25"/>
      <c r="AK458" s="73"/>
      <c r="AL458" s="73"/>
    </row>
    <row r="459" spans="36:38" ht="21" customHeight="1" x14ac:dyDescent="0.3">
      <c r="AJ459" s="25"/>
      <c r="AK459" s="73"/>
      <c r="AL459" s="73"/>
    </row>
    <row r="460" spans="36:38" ht="21" customHeight="1" x14ac:dyDescent="0.3">
      <c r="AJ460" s="25"/>
      <c r="AK460" s="73"/>
      <c r="AL460" s="73"/>
    </row>
    <row r="461" spans="36:38" ht="21" customHeight="1" x14ac:dyDescent="0.3">
      <c r="AJ461" s="25"/>
      <c r="AK461" s="73"/>
      <c r="AL461" s="73"/>
    </row>
    <row r="462" spans="36:38" ht="21" customHeight="1" x14ac:dyDescent="0.3">
      <c r="AJ462" s="25"/>
      <c r="AK462" s="73"/>
      <c r="AL462" s="73"/>
    </row>
    <row r="463" spans="36:38" ht="21" customHeight="1" x14ac:dyDescent="0.3">
      <c r="AJ463" s="25"/>
      <c r="AK463" s="73"/>
      <c r="AL463" s="73"/>
    </row>
    <row r="464" spans="36:38" ht="21" customHeight="1" x14ac:dyDescent="0.3">
      <c r="AJ464" s="25"/>
      <c r="AK464" s="73"/>
      <c r="AL464" s="73"/>
    </row>
    <row r="465" spans="36:38" ht="21" customHeight="1" x14ac:dyDescent="0.3">
      <c r="AJ465" s="25"/>
      <c r="AK465" s="73"/>
      <c r="AL465" s="73"/>
    </row>
    <row r="466" spans="36:38" ht="21" customHeight="1" x14ac:dyDescent="0.3">
      <c r="AJ466" s="25"/>
      <c r="AK466" s="73"/>
      <c r="AL466" s="73"/>
    </row>
    <row r="467" spans="36:38" ht="21" customHeight="1" x14ac:dyDescent="0.3">
      <c r="AJ467" s="25"/>
      <c r="AK467" s="73"/>
      <c r="AL467" s="73"/>
    </row>
    <row r="468" spans="36:38" ht="21" customHeight="1" x14ac:dyDescent="0.3">
      <c r="AJ468" s="25"/>
      <c r="AK468" s="73"/>
      <c r="AL468" s="73"/>
    </row>
    <row r="469" spans="36:38" ht="21" customHeight="1" x14ac:dyDescent="0.3">
      <c r="AJ469" s="25"/>
      <c r="AK469" s="73"/>
      <c r="AL469" s="73"/>
    </row>
    <row r="470" spans="36:38" ht="21" customHeight="1" x14ac:dyDescent="0.3">
      <c r="AJ470" s="25"/>
      <c r="AK470" s="73"/>
      <c r="AL470" s="73"/>
    </row>
    <row r="471" spans="36:38" ht="21" customHeight="1" x14ac:dyDescent="0.3">
      <c r="AJ471" s="25"/>
      <c r="AK471" s="73"/>
      <c r="AL471" s="73"/>
    </row>
    <row r="472" spans="36:38" ht="21" customHeight="1" x14ac:dyDescent="0.3">
      <c r="AJ472" s="25"/>
      <c r="AK472" s="73"/>
      <c r="AL472" s="73"/>
    </row>
    <row r="473" spans="36:38" ht="21" customHeight="1" x14ac:dyDescent="0.3">
      <c r="AJ473" s="25"/>
      <c r="AK473" s="73"/>
      <c r="AL473" s="73"/>
    </row>
    <row r="474" spans="36:38" ht="21" customHeight="1" x14ac:dyDescent="0.3">
      <c r="AJ474" s="25"/>
      <c r="AK474" s="73"/>
      <c r="AL474" s="73"/>
    </row>
    <row r="475" spans="36:38" ht="21" customHeight="1" x14ac:dyDescent="0.3">
      <c r="AJ475" s="25"/>
      <c r="AK475" s="73"/>
      <c r="AL475" s="73"/>
    </row>
    <row r="476" spans="36:38" ht="21" customHeight="1" x14ac:dyDescent="0.3">
      <c r="AJ476" s="25"/>
      <c r="AK476" s="73"/>
      <c r="AL476" s="73"/>
    </row>
    <row r="477" spans="36:38" ht="21" customHeight="1" x14ac:dyDescent="0.3">
      <c r="AJ477" s="25"/>
      <c r="AK477" s="73"/>
      <c r="AL477" s="73"/>
    </row>
    <row r="478" spans="36:38" ht="21" customHeight="1" x14ac:dyDescent="0.3">
      <c r="AJ478" s="25"/>
      <c r="AK478" s="73"/>
      <c r="AL478" s="73"/>
    </row>
    <row r="479" spans="36:38" ht="21" customHeight="1" x14ac:dyDescent="0.3">
      <c r="AJ479" s="25"/>
      <c r="AK479" s="73"/>
      <c r="AL479" s="73"/>
    </row>
    <row r="480" spans="36:38" ht="21" customHeight="1" x14ac:dyDescent="0.3">
      <c r="AJ480" s="25"/>
      <c r="AK480" s="73"/>
      <c r="AL480" s="73"/>
    </row>
    <row r="481" spans="36:38" ht="21" customHeight="1" x14ac:dyDescent="0.3">
      <c r="AJ481" s="25"/>
      <c r="AK481" s="73"/>
      <c r="AL481" s="73"/>
    </row>
    <row r="482" spans="36:38" ht="21" customHeight="1" x14ac:dyDescent="0.3">
      <c r="AJ482" s="25"/>
      <c r="AK482" s="73"/>
      <c r="AL482" s="73"/>
    </row>
    <row r="483" spans="36:38" ht="21" customHeight="1" x14ac:dyDescent="0.3">
      <c r="AJ483" s="25"/>
      <c r="AK483" s="73"/>
      <c r="AL483" s="73"/>
    </row>
    <row r="484" spans="36:38" ht="21" customHeight="1" x14ac:dyDescent="0.3">
      <c r="AJ484" s="25"/>
      <c r="AK484" s="73"/>
      <c r="AL484" s="73"/>
    </row>
    <row r="485" spans="36:38" ht="21" customHeight="1" x14ac:dyDescent="0.3">
      <c r="AJ485" s="25"/>
      <c r="AK485" s="73"/>
      <c r="AL485" s="73"/>
    </row>
    <row r="486" spans="36:38" ht="21" customHeight="1" x14ac:dyDescent="0.3">
      <c r="AJ486" s="25"/>
      <c r="AK486" s="73"/>
      <c r="AL486" s="73"/>
    </row>
    <row r="487" spans="36:38" ht="21" customHeight="1" x14ac:dyDescent="0.3">
      <c r="AJ487" s="25"/>
      <c r="AK487" s="73"/>
      <c r="AL487" s="73"/>
    </row>
    <row r="488" spans="36:38" ht="21" customHeight="1" x14ac:dyDescent="0.3">
      <c r="AJ488" s="25"/>
      <c r="AK488" s="73"/>
      <c r="AL488" s="73"/>
    </row>
    <row r="489" spans="36:38" ht="21" customHeight="1" x14ac:dyDescent="0.3">
      <c r="AJ489" s="25"/>
      <c r="AK489" s="73"/>
      <c r="AL489" s="73"/>
    </row>
    <row r="490" spans="36:38" ht="21" customHeight="1" x14ac:dyDescent="0.3">
      <c r="AJ490" s="25"/>
      <c r="AK490" s="73"/>
      <c r="AL490" s="73"/>
    </row>
    <row r="491" spans="36:38" ht="21" customHeight="1" x14ac:dyDescent="0.3">
      <c r="AJ491" s="25"/>
      <c r="AK491" s="73"/>
      <c r="AL491" s="73"/>
    </row>
    <row r="492" spans="36:38" ht="21" customHeight="1" x14ac:dyDescent="0.3">
      <c r="AJ492" s="25"/>
      <c r="AK492" s="73"/>
      <c r="AL492" s="73"/>
    </row>
    <row r="493" spans="36:38" ht="21" customHeight="1" x14ac:dyDescent="0.3">
      <c r="AJ493" s="25"/>
      <c r="AK493" s="73"/>
      <c r="AL493" s="73"/>
    </row>
    <row r="494" spans="36:38" ht="21" customHeight="1" x14ac:dyDescent="0.3">
      <c r="AJ494" s="25"/>
      <c r="AK494" s="73"/>
      <c r="AL494" s="73"/>
    </row>
    <row r="495" spans="36:38" ht="21" customHeight="1" x14ac:dyDescent="0.3">
      <c r="AJ495" s="25"/>
      <c r="AK495" s="73"/>
      <c r="AL495" s="73"/>
    </row>
    <row r="496" spans="36:38" ht="21" customHeight="1" x14ac:dyDescent="0.3">
      <c r="AJ496" s="25"/>
      <c r="AK496" s="73"/>
      <c r="AL496" s="73"/>
    </row>
    <row r="497" spans="36:38" ht="21" customHeight="1" x14ac:dyDescent="0.3">
      <c r="AJ497" s="25"/>
      <c r="AK497" s="73"/>
      <c r="AL497" s="73"/>
    </row>
    <row r="498" spans="36:38" ht="21" customHeight="1" x14ac:dyDescent="0.3">
      <c r="AJ498" s="25"/>
      <c r="AK498" s="73"/>
      <c r="AL498" s="73"/>
    </row>
    <row r="499" spans="36:38" ht="21" customHeight="1" x14ac:dyDescent="0.3">
      <c r="AJ499" s="25"/>
      <c r="AK499" s="73"/>
      <c r="AL499" s="73"/>
    </row>
    <row r="500" spans="36:38" ht="21" customHeight="1" x14ac:dyDescent="0.3">
      <c r="AJ500" s="25"/>
      <c r="AK500" s="73"/>
      <c r="AL500" s="73"/>
    </row>
    <row r="501" spans="36:38" ht="21" customHeight="1" x14ac:dyDescent="0.3">
      <c r="AJ501" s="25"/>
      <c r="AK501" s="73"/>
      <c r="AL501" s="73"/>
    </row>
    <row r="502" spans="36:38" ht="21" customHeight="1" x14ac:dyDescent="0.3">
      <c r="AJ502" s="25"/>
      <c r="AK502" s="73"/>
      <c r="AL502" s="73"/>
    </row>
    <row r="503" spans="36:38" ht="21" customHeight="1" x14ac:dyDescent="0.3">
      <c r="AJ503" s="25"/>
      <c r="AK503" s="73"/>
      <c r="AL503" s="73"/>
    </row>
    <row r="504" spans="36:38" ht="21" customHeight="1" x14ac:dyDescent="0.3">
      <c r="AJ504" s="25"/>
      <c r="AK504" s="73"/>
      <c r="AL504" s="73"/>
    </row>
    <row r="505" spans="36:38" ht="21" customHeight="1" x14ac:dyDescent="0.3">
      <c r="AJ505" s="25"/>
      <c r="AK505" s="73"/>
      <c r="AL505" s="73"/>
    </row>
    <row r="506" spans="36:38" ht="21" customHeight="1" x14ac:dyDescent="0.3">
      <c r="AJ506" s="25"/>
      <c r="AK506" s="73"/>
      <c r="AL506" s="73"/>
    </row>
    <row r="507" spans="36:38" ht="21" customHeight="1" x14ac:dyDescent="0.3">
      <c r="AJ507" s="25"/>
      <c r="AK507" s="73"/>
      <c r="AL507" s="73"/>
    </row>
    <row r="508" spans="36:38" ht="21" customHeight="1" x14ac:dyDescent="0.3">
      <c r="AJ508" s="25"/>
      <c r="AK508" s="73"/>
      <c r="AL508" s="73"/>
    </row>
    <row r="509" spans="36:38" ht="21" customHeight="1" x14ac:dyDescent="0.3">
      <c r="AJ509" s="25"/>
      <c r="AK509" s="73"/>
      <c r="AL509" s="73"/>
    </row>
    <row r="510" spans="36:38" ht="21" customHeight="1" x14ac:dyDescent="0.3">
      <c r="AJ510" s="25"/>
      <c r="AK510" s="73"/>
      <c r="AL510" s="73"/>
    </row>
    <row r="511" spans="36:38" ht="21" customHeight="1" x14ac:dyDescent="0.3">
      <c r="AJ511" s="25"/>
      <c r="AK511" s="73"/>
      <c r="AL511" s="73"/>
    </row>
    <row r="512" spans="36:38" ht="21" customHeight="1" x14ac:dyDescent="0.3">
      <c r="AJ512" s="25"/>
      <c r="AK512" s="73"/>
      <c r="AL512" s="73"/>
    </row>
    <row r="513" spans="36:38" ht="21" customHeight="1" x14ac:dyDescent="0.3">
      <c r="AJ513" s="25"/>
      <c r="AK513" s="73"/>
      <c r="AL513" s="73"/>
    </row>
    <row r="514" spans="36:38" ht="21" customHeight="1" x14ac:dyDescent="0.3">
      <c r="AJ514" s="25"/>
      <c r="AK514" s="73"/>
      <c r="AL514" s="73"/>
    </row>
    <row r="515" spans="36:38" ht="21" customHeight="1" x14ac:dyDescent="0.3">
      <c r="AJ515" s="25"/>
      <c r="AK515" s="73"/>
      <c r="AL515" s="73"/>
    </row>
    <row r="516" spans="36:38" ht="21" customHeight="1" x14ac:dyDescent="0.3">
      <c r="AJ516" s="25"/>
      <c r="AK516" s="73"/>
      <c r="AL516" s="73"/>
    </row>
    <row r="517" spans="36:38" ht="21" customHeight="1" x14ac:dyDescent="0.3">
      <c r="AJ517" s="25"/>
      <c r="AK517" s="73"/>
      <c r="AL517" s="73"/>
    </row>
    <row r="518" spans="36:38" ht="21" customHeight="1" x14ac:dyDescent="0.3">
      <c r="AJ518" s="25"/>
      <c r="AK518" s="73"/>
      <c r="AL518" s="73"/>
    </row>
    <row r="519" spans="36:38" ht="21" customHeight="1" x14ac:dyDescent="0.3">
      <c r="AJ519" s="25"/>
      <c r="AK519" s="73"/>
      <c r="AL519" s="73"/>
    </row>
    <row r="520" spans="36:38" ht="21" customHeight="1" x14ac:dyDescent="0.3">
      <c r="AJ520" s="25"/>
      <c r="AK520" s="73"/>
      <c r="AL520" s="73"/>
    </row>
    <row r="521" spans="36:38" ht="21" customHeight="1" x14ac:dyDescent="0.3">
      <c r="AJ521" s="25"/>
      <c r="AK521" s="73"/>
      <c r="AL521" s="73"/>
    </row>
    <row r="522" spans="36:38" ht="21" customHeight="1" x14ac:dyDescent="0.3">
      <c r="AJ522" s="25"/>
      <c r="AK522" s="73"/>
      <c r="AL522" s="73"/>
    </row>
    <row r="523" spans="36:38" ht="21" customHeight="1" x14ac:dyDescent="0.3">
      <c r="AJ523" s="25"/>
      <c r="AK523" s="73"/>
      <c r="AL523" s="73"/>
    </row>
    <row r="524" spans="36:38" ht="21" customHeight="1" x14ac:dyDescent="0.3">
      <c r="AJ524" s="25"/>
      <c r="AK524" s="73"/>
      <c r="AL524" s="73"/>
    </row>
    <row r="525" spans="36:38" ht="21" customHeight="1" x14ac:dyDescent="0.3">
      <c r="AJ525" s="25"/>
      <c r="AK525" s="73"/>
      <c r="AL525" s="73"/>
    </row>
    <row r="526" spans="36:38" ht="21" customHeight="1" x14ac:dyDescent="0.3">
      <c r="AJ526" s="25"/>
      <c r="AK526" s="73"/>
      <c r="AL526" s="73"/>
    </row>
    <row r="527" spans="36:38" ht="21" customHeight="1" x14ac:dyDescent="0.3">
      <c r="AJ527" s="25"/>
      <c r="AK527" s="73"/>
      <c r="AL527" s="73"/>
    </row>
    <row r="528" spans="36:38" ht="21" customHeight="1" x14ac:dyDescent="0.3">
      <c r="AJ528" s="25"/>
      <c r="AK528" s="73"/>
      <c r="AL528" s="73"/>
    </row>
    <row r="529" spans="36:38" ht="21" customHeight="1" x14ac:dyDescent="0.3">
      <c r="AJ529" s="25"/>
      <c r="AK529" s="73"/>
      <c r="AL529" s="73"/>
    </row>
    <row r="530" spans="36:38" ht="21" customHeight="1" x14ac:dyDescent="0.3">
      <c r="AJ530" s="25"/>
      <c r="AK530" s="73"/>
      <c r="AL530" s="73"/>
    </row>
    <row r="531" spans="36:38" ht="21" customHeight="1" x14ac:dyDescent="0.3">
      <c r="AJ531" s="25"/>
      <c r="AK531" s="73"/>
      <c r="AL531" s="73"/>
    </row>
    <row r="532" spans="36:38" ht="21" customHeight="1" x14ac:dyDescent="0.3">
      <c r="AJ532" s="25"/>
      <c r="AK532" s="73"/>
      <c r="AL532" s="73"/>
    </row>
    <row r="533" spans="36:38" ht="21" customHeight="1" x14ac:dyDescent="0.3">
      <c r="AJ533" s="25"/>
      <c r="AK533" s="73"/>
      <c r="AL533" s="73"/>
    </row>
    <row r="534" spans="36:38" ht="21" customHeight="1" x14ac:dyDescent="0.3">
      <c r="AJ534" s="25"/>
      <c r="AK534" s="73"/>
      <c r="AL534" s="73"/>
    </row>
    <row r="535" spans="36:38" ht="21" customHeight="1" x14ac:dyDescent="0.3">
      <c r="AJ535" s="25"/>
      <c r="AK535" s="73"/>
      <c r="AL535" s="73"/>
    </row>
    <row r="536" spans="36:38" ht="21" customHeight="1" x14ac:dyDescent="0.3">
      <c r="AJ536" s="25"/>
      <c r="AK536" s="73"/>
      <c r="AL536" s="73"/>
    </row>
    <row r="537" spans="36:38" ht="21" customHeight="1" x14ac:dyDescent="0.3">
      <c r="AJ537" s="25"/>
      <c r="AK537" s="73"/>
      <c r="AL537" s="73"/>
    </row>
    <row r="538" spans="36:38" ht="21" customHeight="1" x14ac:dyDescent="0.3">
      <c r="AJ538" s="25"/>
      <c r="AK538" s="73"/>
      <c r="AL538" s="73"/>
    </row>
    <row r="539" spans="36:38" ht="21" customHeight="1" x14ac:dyDescent="0.3">
      <c r="AJ539" s="25"/>
      <c r="AK539" s="73"/>
      <c r="AL539" s="73"/>
    </row>
    <row r="540" spans="36:38" ht="21" customHeight="1" x14ac:dyDescent="0.3">
      <c r="AJ540" s="25"/>
      <c r="AK540" s="73"/>
      <c r="AL540" s="73"/>
    </row>
    <row r="541" spans="36:38" ht="21" customHeight="1" x14ac:dyDescent="0.3">
      <c r="AJ541" s="25"/>
      <c r="AK541" s="73"/>
      <c r="AL541" s="73"/>
    </row>
    <row r="542" spans="36:38" ht="21" customHeight="1" x14ac:dyDescent="0.3">
      <c r="AJ542" s="25"/>
      <c r="AK542" s="73"/>
      <c r="AL542" s="73"/>
    </row>
    <row r="543" spans="36:38" ht="21" customHeight="1" x14ac:dyDescent="0.3">
      <c r="AJ543" s="25"/>
      <c r="AK543" s="73"/>
      <c r="AL543" s="73"/>
    </row>
    <row r="544" spans="36:38" ht="21" customHeight="1" x14ac:dyDescent="0.3">
      <c r="AJ544" s="25"/>
      <c r="AK544" s="73"/>
      <c r="AL544" s="73"/>
    </row>
    <row r="545" spans="36:38" ht="21" customHeight="1" x14ac:dyDescent="0.3">
      <c r="AJ545" s="25"/>
      <c r="AK545" s="73"/>
      <c r="AL545" s="73"/>
    </row>
    <row r="546" spans="36:38" ht="21" customHeight="1" x14ac:dyDescent="0.3">
      <c r="AJ546" s="25"/>
      <c r="AK546" s="73"/>
      <c r="AL546" s="73"/>
    </row>
    <row r="547" spans="36:38" ht="21" customHeight="1" x14ac:dyDescent="0.3">
      <c r="AJ547" s="25"/>
      <c r="AK547" s="73"/>
      <c r="AL547" s="73"/>
    </row>
    <row r="548" spans="36:38" ht="21" customHeight="1" x14ac:dyDescent="0.3">
      <c r="AJ548" s="25"/>
      <c r="AK548" s="73"/>
      <c r="AL548" s="73"/>
    </row>
    <row r="549" spans="36:38" ht="21" customHeight="1" x14ac:dyDescent="0.3">
      <c r="AJ549" s="25"/>
      <c r="AK549" s="73"/>
      <c r="AL549" s="73"/>
    </row>
    <row r="550" spans="36:38" ht="21" customHeight="1" x14ac:dyDescent="0.3">
      <c r="AJ550" s="25"/>
      <c r="AK550" s="73"/>
      <c r="AL550" s="73"/>
    </row>
    <row r="551" spans="36:38" ht="21" customHeight="1" x14ac:dyDescent="0.3">
      <c r="AJ551" s="25"/>
      <c r="AK551" s="73"/>
      <c r="AL551" s="73"/>
    </row>
    <row r="552" spans="36:38" ht="21" customHeight="1" x14ac:dyDescent="0.3">
      <c r="AJ552" s="25"/>
      <c r="AK552" s="73"/>
      <c r="AL552" s="73"/>
    </row>
    <row r="553" spans="36:38" ht="21" customHeight="1" x14ac:dyDescent="0.3">
      <c r="AJ553" s="25"/>
      <c r="AK553" s="73"/>
      <c r="AL553" s="73"/>
    </row>
    <row r="554" spans="36:38" ht="21" customHeight="1" x14ac:dyDescent="0.3">
      <c r="AJ554" s="25"/>
      <c r="AK554" s="73"/>
      <c r="AL554" s="73"/>
    </row>
    <row r="555" spans="36:38" ht="21" customHeight="1" x14ac:dyDescent="0.3">
      <c r="AJ555" s="25"/>
      <c r="AK555" s="73"/>
      <c r="AL555" s="73"/>
    </row>
    <row r="556" spans="36:38" ht="21" customHeight="1" x14ac:dyDescent="0.3">
      <c r="AJ556" s="25"/>
      <c r="AK556" s="73"/>
      <c r="AL556" s="73"/>
    </row>
    <row r="557" spans="36:38" ht="21" customHeight="1" x14ac:dyDescent="0.3">
      <c r="AJ557" s="25"/>
      <c r="AK557" s="73"/>
      <c r="AL557" s="73"/>
    </row>
    <row r="558" spans="36:38" ht="21" customHeight="1" x14ac:dyDescent="0.3">
      <c r="AJ558" s="25"/>
      <c r="AK558" s="73"/>
      <c r="AL558" s="73"/>
    </row>
    <row r="559" spans="36:38" ht="21" customHeight="1" x14ac:dyDescent="0.3">
      <c r="AJ559" s="25"/>
      <c r="AK559" s="73"/>
      <c r="AL559" s="73"/>
    </row>
    <row r="560" spans="36:38" ht="21" customHeight="1" x14ac:dyDescent="0.3">
      <c r="AJ560" s="25"/>
      <c r="AK560" s="73"/>
      <c r="AL560" s="73"/>
    </row>
    <row r="561" spans="36:38" ht="21" customHeight="1" x14ac:dyDescent="0.3">
      <c r="AJ561" s="25"/>
      <c r="AK561" s="73"/>
      <c r="AL561" s="73"/>
    </row>
    <row r="562" spans="36:38" ht="21" customHeight="1" x14ac:dyDescent="0.3">
      <c r="AJ562" s="25"/>
      <c r="AK562" s="73"/>
      <c r="AL562" s="73"/>
    </row>
    <row r="563" spans="36:38" ht="21" customHeight="1" x14ac:dyDescent="0.3">
      <c r="AJ563" s="25"/>
      <c r="AK563" s="73"/>
      <c r="AL563" s="73"/>
    </row>
    <row r="564" spans="36:38" ht="21" customHeight="1" x14ac:dyDescent="0.3">
      <c r="AJ564" s="25"/>
      <c r="AK564" s="73"/>
      <c r="AL564" s="73"/>
    </row>
    <row r="565" spans="36:38" ht="21" customHeight="1" x14ac:dyDescent="0.3">
      <c r="AJ565" s="25"/>
      <c r="AK565" s="73"/>
      <c r="AL565" s="73"/>
    </row>
    <row r="566" spans="36:38" ht="21" customHeight="1" x14ac:dyDescent="0.3">
      <c r="AJ566" s="25"/>
      <c r="AK566" s="73"/>
      <c r="AL566" s="73"/>
    </row>
    <row r="567" spans="36:38" ht="21" customHeight="1" x14ac:dyDescent="0.3">
      <c r="AJ567" s="25"/>
      <c r="AK567" s="73"/>
      <c r="AL567" s="73"/>
    </row>
    <row r="568" spans="36:38" ht="21" customHeight="1" x14ac:dyDescent="0.3">
      <c r="AJ568" s="25"/>
      <c r="AK568" s="73"/>
      <c r="AL568" s="73"/>
    </row>
    <row r="569" spans="36:38" ht="21" customHeight="1" x14ac:dyDescent="0.3">
      <c r="AJ569" s="25"/>
      <c r="AK569" s="73"/>
      <c r="AL569" s="73"/>
    </row>
    <row r="570" spans="36:38" ht="21" customHeight="1" x14ac:dyDescent="0.3">
      <c r="AJ570" s="25"/>
      <c r="AK570" s="73"/>
      <c r="AL570" s="73"/>
    </row>
    <row r="571" spans="36:38" ht="21" customHeight="1" x14ac:dyDescent="0.3">
      <c r="AJ571" s="25"/>
      <c r="AK571" s="73"/>
      <c r="AL571" s="73"/>
    </row>
    <row r="572" spans="36:38" ht="21" customHeight="1" x14ac:dyDescent="0.3">
      <c r="AJ572" s="25"/>
      <c r="AK572" s="73"/>
      <c r="AL572" s="73"/>
    </row>
    <row r="573" spans="36:38" ht="21" customHeight="1" x14ac:dyDescent="0.3">
      <c r="AJ573" s="25"/>
      <c r="AK573" s="73"/>
      <c r="AL573" s="73"/>
    </row>
    <row r="574" spans="36:38" ht="21" customHeight="1" x14ac:dyDescent="0.3">
      <c r="AJ574" s="25"/>
      <c r="AK574" s="73"/>
      <c r="AL574" s="73"/>
    </row>
    <row r="575" spans="36:38" ht="21" customHeight="1" x14ac:dyDescent="0.3">
      <c r="AJ575" s="25"/>
      <c r="AK575" s="73"/>
      <c r="AL575" s="73"/>
    </row>
    <row r="576" spans="36:38" ht="21" customHeight="1" x14ac:dyDescent="0.3">
      <c r="AJ576" s="25"/>
      <c r="AK576" s="73"/>
      <c r="AL576" s="73"/>
    </row>
    <row r="577" spans="36:38" ht="21" customHeight="1" x14ac:dyDescent="0.3">
      <c r="AJ577" s="25"/>
      <c r="AK577" s="73"/>
      <c r="AL577" s="73"/>
    </row>
    <row r="578" spans="36:38" ht="21" customHeight="1" x14ac:dyDescent="0.3">
      <c r="AJ578" s="25"/>
      <c r="AK578" s="73"/>
      <c r="AL578" s="73"/>
    </row>
    <row r="579" spans="36:38" ht="21" customHeight="1" x14ac:dyDescent="0.3">
      <c r="AJ579" s="25"/>
      <c r="AK579" s="73"/>
      <c r="AL579" s="73"/>
    </row>
    <row r="580" spans="36:38" ht="21" customHeight="1" x14ac:dyDescent="0.3">
      <c r="AJ580" s="25"/>
      <c r="AK580" s="73"/>
      <c r="AL580" s="73"/>
    </row>
    <row r="581" spans="36:38" ht="21" customHeight="1" x14ac:dyDescent="0.3">
      <c r="AJ581" s="25"/>
      <c r="AK581" s="73"/>
      <c r="AL581" s="73"/>
    </row>
    <row r="582" spans="36:38" ht="21" customHeight="1" x14ac:dyDescent="0.3">
      <c r="AJ582" s="25"/>
      <c r="AK582" s="73"/>
      <c r="AL582" s="73"/>
    </row>
    <row r="583" spans="36:38" ht="21" customHeight="1" x14ac:dyDescent="0.3">
      <c r="AJ583" s="25"/>
      <c r="AK583" s="73"/>
      <c r="AL583" s="73"/>
    </row>
    <row r="584" spans="36:38" ht="21" customHeight="1" x14ac:dyDescent="0.3">
      <c r="AJ584" s="25"/>
      <c r="AK584" s="73"/>
      <c r="AL584" s="73"/>
    </row>
    <row r="585" spans="36:38" ht="21" customHeight="1" x14ac:dyDescent="0.3">
      <c r="AJ585" s="25"/>
      <c r="AK585" s="73"/>
      <c r="AL585" s="73"/>
    </row>
    <row r="586" spans="36:38" ht="21" customHeight="1" x14ac:dyDescent="0.3">
      <c r="AJ586" s="25"/>
      <c r="AK586" s="73"/>
      <c r="AL586" s="73"/>
    </row>
    <row r="587" spans="36:38" ht="21" customHeight="1" x14ac:dyDescent="0.3">
      <c r="AJ587" s="25"/>
      <c r="AK587" s="73"/>
      <c r="AL587" s="73"/>
    </row>
    <row r="588" spans="36:38" ht="21" customHeight="1" x14ac:dyDescent="0.3">
      <c r="AJ588" s="25"/>
      <c r="AK588" s="73"/>
      <c r="AL588" s="73"/>
    </row>
    <row r="589" spans="36:38" ht="21" customHeight="1" x14ac:dyDescent="0.3">
      <c r="AJ589" s="25"/>
      <c r="AK589" s="73"/>
      <c r="AL589" s="73"/>
    </row>
    <row r="590" spans="36:38" ht="21" customHeight="1" x14ac:dyDescent="0.3">
      <c r="AJ590" s="25"/>
      <c r="AK590" s="73"/>
      <c r="AL590" s="73"/>
    </row>
    <row r="591" spans="36:38" ht="21" customHeight="1" x14ac:dyDescent="0.3">
      <c r="AJ591" s="25"/>
      <c r="AK591" s="73"/>
      <c r="AL591" s="73"/>
    </row>
    <row r="592" spans="36:38" ht="21" customHeight="1" x14ac:dyDescent="0.3">
      <c r="AJ592" s="25"/>
      <c r="AK592" s="73"/>
      <c r="AL592" s="73"/>
    </row>
    <row r="593" spans="36:38" ht="21" customHeight="1" x14ac:dyDescent="0.3">
      <c r="AJ593" s="25"/>
      <c r="AK593" s="73"/>
      <c r="AL593" s="73"/>
    </row>
    <row r="594" spans="36:38" ht="21" customHeight="1" x14ac:dyDescent="0.3">
      <c r="AJ594" s="25"/>
      <c r="AK594" s="73"/>
      <c r="AL594" s="73"/>
    </row>
    <row r="595" spans="36:38" ht="21" customHeight="1" x14ac:dyDescent="0.3">
      <c r="AJ595" s="25"/>
      <c r="AK595" s="73"/>
      <c r="AL595" s="73"/>
    </row>
    <row r="596" spans="36:38" ht="21" customHeight="1" x14ac:dyDescent="0.3">
      <c r="AJ596" s="25"/>
      <c r="AK596" s="73"/>
      <c r="AL596" s="73"/>
    </row>
    <row r="597" spans="36:38" ht="21" customHeight="1" x14ac:dyDescent="0.3">
      <c r="AJ597" s="25"/>
      <c r="AK597" s="73"/>
      <c r="AL597" s="73"/>
    </row>
    <row r="598" spans="36:38" ht="21" customHeight="1" x14ac:dyDescent="0.3">
      <c r="AJ598" s="25"/>
      <c r="AK598" s="73"/>
      <c r="AL598" s="73"/>
    </row>
    <row r="599" spans="36:38" ht="21" customHeight="1" x14ac:dyDescent="0.3">
      <c r="AJ599" s="25"/>
      <c r="AK599" s="73"/>
      <c r="AL599" s="73"/>
    </row>
    <row r="600" spans="36:38" ht="21" customHeight="1" x14ac:dyDescent="0.3">
      <c r="AJ600" s="25"/>
      <c r="AK600" s="73"/>
      <c r="AL600" s="73"/>
    </row>
    <row r="601" spans="36:38" ht="21" customHeight="1" x14ac:dyDescent="0.3">
      <c r="AJ601" s="25"/>
      <c r="AK601" s="73"/>
      <c r="AL601" s="73"/>
    </row>
    <row r="602" spans="36:38" ht="21" customHeight="1" x14ac:dyDescent="0.3">
      <c r="AJ602" s="25"/>
      <c r="AK602" s="73"/>
      <c r="AL602" s="73"/>
    </row>
    <row r="603" spans="36:38" ht="21" customHeight="1" x14ac:dyDescent="0.3">
      <c r="AJ603" s="25"/>
      <c r="AK603" s="73"/>
      <c r="AL603" s="73"/>
    </row>
    <row r="604" spans="36:38" ht="21" customHeight="1" x14ac:dyDescent="0.3">
      <c r="AJ604" s="25"/>
      <c r="AK604" s="73"/>
      <c r="AL604" s="73"/>
    </row>
    <row r="605" spans="36:38" ht="21" customHeight="1" x14ac:dyDescent="0.3">
      <c r="AJ605" s="25"/>
      <c r="AK605" s="73"/>
      <c r="AL605" s="73"/>
    </row>
    <row r="606" spans="36:38" ht="21" customHeight="1" x14ac:dyDescent="0.3">
      <c r="AJ606" s="25"/>
      <c r="AK606" s="73"/>
      <c r="AL606" s="73"/>
    </row>
    <row r="607" spans="36:38" ht="21" customHeight="1" x14ac:dyDescent="0.3">
      <c r="AJ607" s="25"/>
      <c r="AK607" s="73"/>
      <c r="AL607" s="73"/>
    </row>
    <row r="608" spans="36:38" ht="21" customHeight="1" x14ac:dyDescent="0.3">
      <c r="AJ608" s="25"/>
      <c r="AK608" s="73"/>
      <c r="AL608" s="73"/>
    </row>
    <row r="609" spans="36:38" ht="21" customHeight="1" x14ac:dyDescent="0.3">
      <c r="AJ609" s="25"/>
      <c r="AK609" s="73"/>
      <c r="AL609" s="73"/>
    </row>
    <row r="610" spans="36:38" ht="21" customHeight="1" x14ac:dyDescent="0.3">
      <c r="AJ610" s="25"/>
      <c r="AK610" s="73"/>
      <c r="AL610" s="73"/>
    </row>
    <row r="611" spans="36:38" ht="21" customHeight="1" x14ac:dyDescent="0.3">
      <c r="AJ611" s="25"/>
      <c r="AK611" s="73"/>
      <c r="AL611" s="73"/>
    </row>
    <row r="612" spans="36:38" ht="21" customHeight="1" x14ac:dyDescent="0.3">
      <c r="AJ612" s="25"/>
      <c r="AK612" s="73"/>
      <c r="AL612" s="73"/>
    </row>
    <row r="613" spans="36:38" ht="21" customHeight="1" x14ac:dyDescent="0.3">
      <c r="AJ613" s="25"/>
      <c r="AK613" s="73"/>
      <c r="AL613" s="73"/>
    </row>
    <row r="614" spans="36:38" ht="21" customHeight="1" x14ac:dyDescent="0.3">
      <c r="AJ614" s="25"/>
      <c r="AK614" s="73"/>
      <c r="AL614" s="73"/>
    </row>
    <row r="615" spans="36:38" ht="21" customHeight="1" x14ac:dyDescent="0.3">
      <c r="AJ615" s="25"/>
      <c r="AK615" s="73"/>
      <c r="AL615" s="73"/>
    </row>
    <row r="616" spans="36:38" ht="21" customHeight="1" x14ac:dyDescent="0.3">
      <c r="AJ616" s="25"/>
      <c r="AK616" s="73"/>
      <c r="AL616" s="73"/>
    </row>
    <row r="617" spans="36:38" ht="21" customHeight="1" x14ac:dyDescent="0.3">
      <c r="AJ617" s="25"/>
      <c r="AK617" s="73"/>
      <c r="AL617" s="73"/>
    </row>
    <row r="618" spans="36:38" ht="21" customHeight="1" x14ac:dyDescent="0.3">
      <c r="AJ618" s="25"/>
      <c r="AK618" s="73"/>
      <c r="AL618" s="73"/>
    </row>
    <row r="619" spans="36:38" ht="21" customHeight="1" x14ac:dyDescent="0.3">
      <c r="AJ619" s="25"/>
      <c r="AK619" s="73"/>
      <c r="AL619" s="73"/>
    </row>
    <row r="620" spans="36:38" ht="21" customHeight="1" x14ac:dyDescent="0.3">
      <c r="AJ620" s="25"/>
      <c r="AK620" s="73"/>
      <c r="AL620" s="73"/>
    </row>
    <row r="621" spans="36:38" ht="21" customHeight="1" x14ac:dyDescent="0.3">
      <c r="AJ621" s="25"/>
      <c r="AK621" s="73"/>
      <c r="AL621" s="73"/>
    </row>
    <row r="622" spans="36:38" ht="21" customHeight="1" x14ac:dyDescent="0.3">
      <c r="AJ622" s="25"/>
      <c r="AK622" s="73"/>
      <c r="AL622" s="73"/>
    </row>
    <row r="623" spans="36:38" ht="21" customHeight="1" x14ac:dyDescent="0.3">
      <c r="AJ623" s="25"/>
      <c r="AK623" s="73"/>
      <c r="AL623" s="73"/>
    </row>
    <row r="624" spans="36:38" ht="21" customHeight="1" x14ac:dyDescent="0.3">
      <c r="AJ624" s="25"/>
      <c r="AK624" s="73"/>
      <c r="AL624" s="73"/>
    </row>
    <row r="625" spans="36:38" ht="21" customHeight="1" x14ac:dyDescent="0.3">
      <c r="AJ625" s="25"/>
      <c r="AK625" s="73"/>
      <c r="AL625" s="73"/>
    </row>
    <row r="626" spans="36:38" ht="21" customHeight="1" x14ac:dyDescent="0.3">
      <c r="AJ626" s="25"/>
      <c r="AK626" s="73"/>
      <c r="AL626" s="73"/>
    </row>
    <row r="627" spans="36:38" ht="21" customHeight="1" x14ac:dyDescent="0.3">
      <c r="AJ627" s="25"/>
      <c r="AK627" s="73"/>
      <c r="AL627" s="73"/>
    </row>
    <row r="628" spans="36:38" ht="21" customHeight="1" x14ac:dyDescent="0.3">
      <c r="AJ628" s="25"/>
      <c r="AK628" s="73"/>
      <c r="AL628" s="73"/>
    </row>
    <row r="629" spans="36:38" ht="21" customHeight="1" x14ac:dyDescent="0.3">
      <c r="AJ629" s="25"/>
      <c r="AK629" s="73"/>
      <c r="AL629" s="73"/>
    </row>
    <row r="630" spans="36:38" ht="21" customHeight="1" x14ac:dyDescent="0.3">
      <c r="AJ630" s="25"/>
      <c r="AK630" s="73"/>
      <c r="AL630" s="73"/>
    </row>
    <row r="631" spans="36:38" ht="21" customHeight="1" x14ac:dyDescent="0.3">
      <c r="AJ631" s="25"/>
      <c r="AK631" s="73"/>
      <c r="AL631" s="73"/>
    </row>
    <row r="632" spans="36:38" ht="21" customHeight="1" x14ac:dyDescent="0.3">
      <c r="AJ632" s="25"/>
      <c r="AK632" s="73"/>
      <c r="AL632" s="73"/>
    </row>
    <row r="633" spans="36:38" ht="21" customHeight="1" x14ac:dyDescent="0.3">
      <c r="AJ633" s="25"/>
      <c r="AK633" s="73"/>
      <c r="AL633" s="73"/>
    </row>
    <row r="634" spans="36:38" ht="21" customHeight="1" x14ac:dyDescent="0.3">
      <c r="AJ634" s="25"/>
      <c r="AK634" s="73"/>
      <c r="AL634" s="73"/>
    </row>
    <row r="635" spans="36:38" ht="21" customHeight="1" x14ac:dyDescent="0.3">
      <c r="AJ635" s="25"/>
      <c r="AK635" s="73"/>
      <c r="AL635" s="73"/>
    </row>
    <row r="636" spans="36:38" ht="21" customHeight="1" x14ac:dyDescent="0.3">
      <c r="AJ636" s="25"/>
      <c r="AK636" s="73"/>
      <c r="AL636" s="73"/>
    </row>
    <row r="637" spans="36:38" ht="21" customHeight="1" x14ac:dyDescent="0.3">
      <c r="AJ637" s="25"/>
      <c r="AK637" s="73"/>
      <c r="AL637" s="73"/>
    </row>
    <row r="638" spans="36:38" ht="21" customHeight="1" x14ac:dyDescent="0.3">
      <c r="AJ638" s="25"/>
      <c r="AK638" s="73"/>
      <c r="AL638" s="73"/>
    </row>
    <row r="639" spans="36:38" ht="21" customHeight="1" x14ac:dyDescent="0.3">
      <c r="AJ639" s="25"/>
      <c r="AK639" s="73"/>
      <c r="AL639" s="73"/>
    </row>
    <row r="640" spans="36:38" ht="21" customHeight="1" x14ac:dyDescent="0.3">
      <c r="AJ640" s="25"/>
      <c r="AK640" s="73"/>
      <c r="AL640" s="73"/>
    </row>
    <row r="641" spans="36:38" ht="21" customHeight="1" x14ac:dyDescent="0.3">
      <c r="AJ641" s="25"/>
      <c r="AK641" s="73"/>
      <c r="AL641" s="73"/>
    </row>
    <row r="642" spans="36:38" ht="21" customHeight="1" x14ac:dyDescent="0.3">
      <c r="AJ642" s="25"/>
      <c r="AK642" s="73"/>
      <c r="AL642" s="73"/>
    </row>
    <row r="643" spans="36:38" ht="21" customHeight="1" x14ac:dyDescent="0.3">
      <c r="AJ643" s="25"/>
      <c r="AK643" s="73"/>
      <c r="AL643" s="73"/>
    </row>
    <row r="644" spans="36:38" ht="21" customHeight="1" x14ac:dyDescent="0.3">
      <c r="AJ644" s="25"/>
      <c r="AK644" s="73"/>
      <c r="AL644" s="73"/>
    </row>
    <row r="645" spans="36:38" ht="21" customHeight="1" x14ac:dyDescent="0.3">
      <c r="AJ645" s="25"/>
      <c r="AK645" s="73"/>
      <c r="AL645" s="73"/>
    </row>
    <row r="646" spans="36:38" ht="21" customHeight="1" x14ac:dyDescent="0.3">
      <c r="AJ646" s="25"/>
      <c r="AK646" s="73"/>
      <c r="AL646" s="73"/>
    </row>
    <row r="647" spans="36:38" ht="21" customHeight="1" x14ac:dyDescent="0.3">
      <c r="AJ647" s="25"/>
      <c r="AK647" s="73"/>
      <c r="AL647" s="73"/>
    </row>
    <row r="648" spans="36:38" ht="21" customHeight="1" x14ac:dyDescent="0.3">
      <c r="AJ648" s="25"/>
      <c r="AK648" s="73"/>
      <c r="AL648" s="73"/>
    </row>
    <row r="649" spans="36:38" ht="21" customHeight="1" x14ac:dyDescent="0.3">
      <c r="AJ649" s="25"/>
      <c r="AK649" s="73"/>
      <c r="AL649" s="73"/>
    </row>
    <row r="650" spans="36:38" ht="21" customHeight="1" x14ac:dyDescent="0.3">
      <c r="AJ650" s="25"/>
      <c r="AK650" s="73"/>
      <c r="AL650" s="73"/>
    </row>
    <row r="651" spans="36:38" ht="21" customHeight="1" x14ac:dyDescent="0.3">
      <c r="AJ651" s="25"/>
      <c r="AK651" s="73"/>
      <c r="AL651" s="73"/>
    </row>
    <row r="652" spans="36:38" ht="21" customHeight="1" x14ac:dyDescent="0.3">
      <c r="AJ652" s="25"/>
      <c r="AK652" s="73"/>
      <c r="AL652" s="73"/>
    </row>
    <row r="653" spans="36:38" ht="21" customHeight="1" x14ac:dyDescent="0.3">
      <c r="AJ653" s="25"/>
      <c r="AK653" s="73"/>
      <c r="AL653" s="73"/>
    </row>
    <row r="654" spans="36:38" ht="21" customHeight="1" x14ac:dyDescent="0.3">
      <c r="AJ654" s="25"/>
      <c r="AK654" s="73"/>
      <c r="AL654" s="73"/>
    </row>
    <row r="655" spans="36:38" ht="21" customHeight="1" x14ac:dyDescent="0.3">
      <c r="AJ655" s="25"/>
      <c r="AK655" s="73"/>
      <c r="AL655" s="73"/>
    </row>
    <row r="656" spans="36:38" ht="21" customHeight="1" x14ac:dyDescent="0.3">
      <c r="AJ656" s="25"/>
      <c r="AK656" s="73"/>
      <c r="AL656" s="73"/>
    </row>
  </sheetData>
  <autoFilter ref="A2:AN2" xr:uid="{00000000-0009-0000-0000-000007000000}"/>
  <conditionalFormatting sqref="N4:N6">
    <cfRule type="cellIs" dxfId="272" priority="18" stopIfTrue="1" operator="between">
      <formula>$G4</formula>
      <formula>$H4</formula>
    </cfRule>
    <cfRule type="expression" dxfId="271" priority="19" stopIfTrue="1">
      <formula>N4&lt;$H4</formula>
    </cfRule>
    <cfRule type="expression" dxfId="270" priority="20" stopIfTrue="1">
      <formula>N4&gt;$I4</formula>
    </cfRule>
  </conditionalFormatting>
  <conditionalFormatting sqref="N7:N117">
    <cfRule type="cellIs" dxfId="269" priority="15" stopIfTrue="1" operator="between">
      <formula>$G7</formula>
      <formula>$H7</formula>
    </cfRule>
    <cfRule type="expression" dxfId="268" priority="16" stopIfTrue="1">
      <formula>N7&lt;$H7</formula>
    </cfRule>
    <cfRule type="expression" dxfId="267" priority="17" stopIfTrue="1">
      <formula>N7&gt;$I7</formula>
    </cfRule>
  </conditionalFormatting>
  <conditionalFormatting sqref="N3">
    <cfRule type="cellIs" dxfId="266" priority="12" stopIfTrue="1" operator="between">
      <formula>$G3</formula>
      <formula>$H3</formula>
    </cfRule>
    <cfRule type="expression" dxfId="265" priority="13" stopIfTrue="1">
      <formula>N3&lt;$H3</formula>
    </cfRule>
    <cfRule type="expression" dxfId="264" priority="14" stopIfTrue="1">
      <formula>N3&gt;$I3</formula>
    </cfRule>
  </conditionalFormatting>
  <conditionalFormatting sqref="M4:M6">
    <cfRule type="cellIs" dxfId="263" priority="9" stopIfTrue="1" operator="between">
      <formula>$G4</formula>
      <formula>$H4</formula>
    </cfRule>
    <cfRule type="expression" dxfId="262" priority="10" stopIfTrue="1">
      <formula>M4&lt;$H4</formula>
    </cfRule>
    <cfRule type="expression" dxfId="261" priority="11" stopIfTrue="1">
      <formula>M4&gt;$I4</formula>
    </cfRule>
  </conditionalFormatting>
  <conditionalFormatting sqref="M7:M117">
    <cfRule type="cellIs" dxfId="260" priority="6" stopIfTrue="1" operator="between">
      <formula>$G7</formula>
      <formula>$H7</formula>
    </cfRule>
    <cfRule type="expression" dxfId="259" priority="7" stopIfTrue="1">
      <formula>M7&lt;$H7</formula>
    </cfRule>
    <cfRule type="expression" dxfId="258" priority="8" stopIfTrue="1">
      <formula>M7&gt;$I7</formula>
    </cfRule>
  </conditionalFormatting>
  <conditionalFormatting sqref="M3">
    <cfRule type="cellIs" dxfId="257" priority="3" stopIfTrue="1" operator="between">
      <formula>$G3*1.22</formula>
      <formula>$H3*1.22</formula>
    </cfRule>
    <cfRule type="expression" dxfId="256" priority="4" stopIfTrue="1">
      <formula>M3&lt;$H3*1.22</formula>
    </cfRule>
    <cfRule type="expression" dxfId="255" priority="5" stopIfTrue="1">
      <formula>M3&gt;$I3*1.22</formula>
    </cfRule>
  </conditionalFormatting>
  <conditionalFormatting sqref="O3:O117">
    <cfRule type="containsBlanks" priority="1" stopIfTrue="1">
      <formula>LEN(TRIM(O3))=0</formula>
    </cfRule>
    <cfRule type="cellIs" dxfId="254" priority="2" stopIfTrue="1" operator="greaterThan">
      <formula>0.22</formula>
    </cfRule>
  </conditionalFormatting>
  <conditionalFormatting sqref="P3:P135">
    <cfRule type="expression" priority="21" stopIfTrue="1">
      <formula>P3=""</formula>
    </cfRule>
    <cfRule type="expression" dxfId="253" priority="22" stopIfTrue="1">
      <formula>P3=$J3</formula>
    </cfRule>
    <cfRule type="expression" dxfId="252" priority="23" stopIfTrue="1">
      <formula>P3&lt;$J3*0.95</formula>
    </cfRule>
    <cfRule type="expression" dxfId="251" priority="24" stopIfTrue="1">
      <formula>P3&gt;$J3*0.95</formula>
    </cfRule>
  </conditionalFormatting>
  <conditionalFormatting sqref="Q3:Q135">
    <cfRule type="expression" priority="25" stopIfTrue="1">
      <formula>Q3=""</formula>
    </cfRule>
    <cfRule type="expression" dxfId="250" priority="26" stopIfTrue="1">
      <formula>Q3=$K3</formula>
    </cfRule>
    <cfRule type="expression" dxfId="249" priority="27" stopIfTrue="1">
      <formula>Q3&gt;$K3*1.05</formula>
    </cfRule>
    <cfRule type="expression" dxfId="248" priority="28" stopIfTrue="1">
      <formula>Q3&lt;$K3*1.05</formula>
    </cfRule>
  </conditionalFormatting>
  <conditionalFormatting sqref="AM3:AM135">
    <cfRule type="cellIs" dxfId="247" priority="29" operator="greaterThan">
      <formula>$L3</formula>
    </cfRule>
    <cfRule type="cellIs" dxfId="246" priority="30" stopIfTrue="1" operator="lessThan">
      <formula>$L3</formula>
    </cfRule>
    <cfRule type="cellIs" dxfId="245" priority="31" stopIfTrue="1" operator="equal">
      <formula>$L3</formula>
    </cfRule>
  </conditionalFormatting>
  <hyperlinks>
    <hyperlink ref="AA1" location="index!A1" display="العودة للفهرس" xr:uid="{00000000-0004-0000-0700-000000000000}"/>
    <hyperlink ref="AJ1" location="Dashboard!A1" display="العودة لشاشة العرض" xr:uid="{00000000-0004-0000-0700-000001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Q185"/>
  <sheetViews>
    <sheetView rightToLeft="1" topLeftCell="A26" workbookViewId="0">
      <selection activeCell="B1" sqref="B1:B1048576"/>
    </sheetView>
  </sheetViews>
  <sheetFormatPr defaultRowHeight="14.25" x14ac:dyDescent="0.2"/>
  <cols>
    <col min="1" max="1" width="6.875" customWidth="1"/>
    <col min="2" max="2" width="5" customWidth="1"/>
    <col min="3" max="3" width="8.25" customWidth="1"/>
    <col min="4" max="4" width="7.875" customWidth="1"/>
    <col min="5" max="5" width="24.75" bestFit="1" customWidth="1"/>
    <col min="6" max="6" width="15.875" customWidth="1"/>
    <col min="7" max="7" width="20" bestFit="1" customWidth="1"/>
    <col min="8" max="8" width="5.875" customWidth="1"/>
    <col min="9" max="9" width="7.625" customWidth="1"/>
    <col min="10" max="10" width="12" customWidth="1"/>
    <col min="11" max="12" width="11" customWidth="1"/>
    <col min="13" max="13" width="7.125" customWidth="1"/>
    <col min="14" max="14" width="6" customWidth="1"/>
    <col min="16" max="16" width="10.875" customWidth="1"/>
  </cols>
  <sheetData>
    <row r="1" spans="1:17" ht="15.75" customHeight="1" x14ac:dyDescent="0.2">
      <c r="E1" s="17" t="s">
        <v>699</v>
      </c>
      <c r="F1" s="575" t="s">
        <v>700</v>
      </c>
      <c r="G1" s="581"/>
      <c r="H1" s="575" t="e">
        <f>#REF!</f>
        <v>#REF!</v>
      </c>
      <c r="I1" s="575" t="s">
        <v>505</v>
      </c>
      <c r="J1" s="575" t="e">
        <f>#REF!</f>
        <v>#REF!</v>
      </c>
      <c r="K1" s="31"/>
      <c r="L1" s="31"/>
      <c r="M1" s="31"/>
      <c r="N1" s="31"/>
      <c r="O1" s="31"/>
      <c r="P1" s="32"/>
      <c r="Q1" s="55" t="s">
        <v>93</v>
      </c>
    </row>
    <row r="2" spans="1:17" ht="15.75" customHeight="1" x14ac:dyDescent="0.2">
      <c r="E2" s="18" t="s">
        <v>701</v>
      </c>
      <c r="F2" s="530"/>
      <c r="G2" s="530"/>
      <c r="H2" s="530"/>
      <c r="I2" s="530"/>
      <c r="J2" s="530"/>
      <c r="K2" s="128"/>
      <c r="L2" s="128"/>
      <c r="M2" s="128"/>
      <c r="N2" s="128"/>
      <c r="O2" s="128"/>
      <c r="P2" s="33"/>
    </row>
    <row r="3" spans="1:17" ht="23.25" customHeight="1" x14ac:dyDescent="0.2">
      <c r="E3" s="10"/>
      <c r="P3" s="11"/>
    </row>
    <row r="4" spans="1:17" ht="23.25" customHeight="1" x14ac:dyDescent="0.2">
      <c r="E4" s="10" t="s">
        <v>702</v>
      </c>
      <c r="H4">
        <f>COUNTA(#REF!)</f>
        <v>1</v>
      </c>
      <c r="P4" s="11"/>
    </row>
    <row r="5" spans="1:17" ht="23.25" customHeight="1" x14ac:dyDescent="0.2">
      <c r="E5" s="10" t="s">
        <v>703</v>
      </c>
      <c r="H5">
        <f>H4-H6</f>
        <v>1</v>
      </c>
      <c r="P5" s="11"/>
    </row>
    <row r="6" spans="1:17" ht="23.25" customHeight="1" x14ac:dyDescent="0.2">
      <c r="E6" s="10" t="s">
        <v>704</v>
      </c>
      <c r="H6">
        <f>H7+H8</f>
        <v>0</v>
      </c>
      <c r="I6" t="s">
        <v>705</v>
      </c>
      <c r="J6" s="169">
        <f>H6/H4</f>
        <v>0</v>
      </c>
      <c r="P6" s="11"/>
    </row>
    <row r="7" spans="1:17" x14ac:dyDescent="0.2">
      <c r="E7" s="10" t="s">
        <v>706</v>
      </c>
      <c r="H7">
        <f>COUNTA(E12:E29)</f>
        <v>0</v>
      </c>
      <c r="I7" t="s">
        <v>705</v>
      </c>
      <c r="J7" s="169">
        <f>H7/H4</f>
        <v>0</v>
      </c>
      <c r="P7" s="11"/>
    </row>
    <row r="8" spans="1:17" x14ac:dyDescent="0.2">
      <c r="E8" s="10" t="s">
        <v>707</v>
      </c>
      <c r="H8">
        <f>COUNTA(E33:E100)</f>
        <v>0</v>
      </c>
      <c r="I8" t="s">
        <v>705</v>
      </c>
      <c r="J8" s="169">
        <f>H8/H4</f>
        <v>0</v>
      </c>
      <c r="P8" s="11"/>
    </row>
    <row r="9" spans="1:17" ht="15.75" customHeight="1" thickBot="1" x14ac:dyDescent="0.3">
      <c r="E9" s="30" t="s">
        <v>708</v>
      </c>
      <c r="F9" s="142"/>
      <c r="G9" s="142"/>
      <c r="H9" s="142"/>
      <c r="I9" s="142"/>
      <c r="J9" s="142"/>
      <c r="K9" s="142"/>
      <c r="L9" s="142"/>
      <c r="M9" s="142"/>
      <c r="N9" s="142"/>
      <c r="O9" s="142"/>
      <c r="P9" s="146"/>
    </row>
    <row r="10" spans="1:17" ht="15.75" customHeight="1" thickBot="1" x14ac:dyDescent="0.25">
      <c r="E10" s="587" t="s">
        <v>578</v>
      </c>
      <c r="F10" s="579" t="s">
        <v>579</v>
      </c>
      <c r="G10" s="576" t="s">
        <v>709</v>
      </c>
      <c r="H10" s="578" t="s">
        <v>709</v>
      </c>
      <c r="I10" s="490"/>
      <c r="J10" s="584" t="s">
        <v>710</v>
      </c>
      <c r="K10" s="589" t="s">
        <v>711</v>
      </c>
      <c r="L10" s="589" t="s">
        <v>130</v>
      </c>
      <c r="M10" s="586" t="s">
        <v>712</v>
      </c>
      <c r="N10" s="583"/>
      <c r="O10" s="583"/>
      <c r="P10" s="526"/>
    </row>
    <row r="11" spans="1:17" ht="45.75" customHeight="1" thickBot="1" x14ac:dyDescent="0.25">
      <c r="A11" t="s">
        <v>97</v>
      </c>
      <c r="B11" t="s">
        <v>98</v>
      </c>
      <c r="C11" t="s">
        <v>99</v>
      </c>
      <c r="D11" t="s">
        <v>100</v>
      </c>
      <c r="E11" s="588"/>
      <c r="F11" s="580"/>
      <c r="G11" s="577"/>
      <c r="H11" s="29" t="s">
        <v>479</v>
      </c>
      <c r="I11" s="29" t="s">
        <v>713</v>
      </c>
      <c r="J11" s="585"/>
      <c r="K11" s="590"/>
      <c r="L11" s="590"/>
      <c r="M11" s="34" t="s">
        <v>714</v>
      </c>
      <c r="N11" s="35" t="s">
        <v>715</v>
      </c>
      <c r="O11" s="35" t="s">
        <v>716</v>
      </c>
      <c r="P11" s="144" t="s">
        <v>717</v>
      </c>
    </row>
    <row r="12" spans="1:17" ht="15" customHeight="1" x14ac:dyDescent="0.2">
      <c r="E12" s="12"/>
      <c r="F12" s="148"/>
      <c r="G12" s="148"/>
      <c r="H12" s="148"/>
      <c r="I12" s="148"/>
      <c r="J12" s="148"/>
      <c r="K12" s="148"/>
      <c r="L12" s="148"/>
      <c r="M12" s="148"/>
      <c r="N12" s="148"/>
      <c r="O12" s="148"/>
      <c r="P12" s="36"/>
    </row>
    <row r="13" spans="1:17" ht="15" customHeight="1" x14ac:dyDescent="0.2">
      <c r="E13" s="12"/>
      <c r="F13" s="148"/>
      <c r="G13" s="148"/>
      <c r="H13" s="148"/>
      <c r="I13" s="148"/>
      <c r="J13" s="148"/>
      <c r="K13" s="148"/>
      <c r="L13" s="148"/>
      <c r="M13" s="148"/>
      <c r="N13" s="148"/>
      <c r="O13" s="148"/>
      <c r="P13" s="36"/>
    </row>
    <row r="14" spans="1:17" ht="15" customHeight="1" x14ac:dyDescent="0.2">
      <c r="E14" s="12"/>
      <c r="F14" s="148"/>
      <c r="G14" s="148"/>
      <c r="H14" s="148"/>
      <c r="I14" s="148"/>
      <c r="J14" s="148"/>
      <c r="K14" s="148"/>
      <c r="L14" s="148"/>
      <c r="M14" s="148"/>
      <c r="N14" s="148"/>
      <c r="O14" s="148"/>
      <c r="P14" s="36"/>
    </row>
    <row r="15" spans="1:17" ht="15" customHeight="1" x14ac:dyDescent="0.2">
      <c r="E15" s="12"/>
      <c r="F15" s="148"/>
      <c r="G15" s="148"/>
      <c r="H15" s="148"/>
      <c r="I15" s="148"/>
      <c r="J15" s="148"/>
      <c r="K15" s="148"/>
      <c r="L15" s="148"/>
      <c r="M15" s="148"/>
      <c r="N15" s="148"/>
      <c r="O15" s="148"/>
      <c r="P15" s="36"/>
    </row>
    <row r="16" spans="1:17" ht="15" customHeight="1" x14ac:dyDescent="0.2">
      <c r="E16" s="12"/>
      <c r="F16" s="148"/>
      <c r="G16" s="148"/>
      <c r="H16" s="148"/>
      <c r="I16" s="148"/>
      <c r="J16" s="148"/>
      <c r="K16" s="148"/>
      <c r="L16" s="148"/>
      <c r="M16" s="148"/>
      <c r="N16" s="148"/>
      <c r="O16" s="148"/>
      <c r="P16" s="36"/>
    </row>
    <row r="17" spans="1:16" ht="15" customHeight="1" x14ac:dyDescent="0.2">
      <c r="E17" s="12"/>
      <c r="F17" s="148"/>
      <c r="G17" s="148"/>
      <c r="H17" s="148"/>
      <c r="I17" s="148"/>
      <c r="J17" s="148"/>
      <c r="K17" s="148"/>
      <c r="L17" s="148"/>
      <c r="M17" s="148"/>
      <c r="N17" s="148"/>
      <c r="O17" s="148"/>
      <c r="P17" s="36"/>
    </row>
    <row r="18" spans="1:16" ht="15" customHeight="1" x14ac:dyDescent="0.2">
      <c r="E18" s="12"/>
      <c r="F18" s="148"/>
      <c r="G18" s="148"/>
      <c r="H18" s="148"/>
      <c r="I18" s="148"/>
      <c r="J18" s="148"/>
      <c r="K18" s="148"/>
      <c r="L18" s="148"/>
      <c r="M18" s="148"/>
      <c r="N18" s="148"/>
      <c r="O18" s="148"/>
      <c r="P18" s="36"/>
    </row>
    <row r="19" spans="1:16" ht="15" customHeight="1" x14ac:dyDescent="0.2">
      <c r="E19" s="12"/>
      <c r="F19" s="148"/>
      <c r="G19" s="148"/>
      <c r="H19" s="148"/>
      <c r="I19" s="148"/>
      <c r="J19" s="148"/>
      <c r="K19" s="148"/>
      <c r="L19" s="148"/>
      <c r="M19" s="148"/>
      <c r="N19" s="148"/>
      <c r="O19" s="148"/>
      <c r="P19" s="36"/>
    </row>
    <row r="20" spans="1:16" ht="15" customHeight="1" x14ac:dyDescent="0.2">
      <c r="E20" s="12"/>
      <c r="F20" s="148"/>
      <c r="G20" s="148"/>
      <c r="H20" s="148"/>
      <c r="I20" s="148"/>
      <c r="J20" s="148"/>
      <c r="K20" s="148"/>
      <c r="L20" s="148"/>
      <c r="M20" s="148"/>
      <c r="N20" s="148"/>
      <c r="O20" s="148"/>
      <c r="P20" s="36"/>
    </row>
    <row r="21" spans="1:16" ht="15" customHeight="1" x14ac:dyDescent="0.2">
      <c r="E21" s="12"/>
      <c r="F21" s="148"/>
      <c r="G21" s="148"/>
      <c r="H21" s="148"/>
      <c r="I21" s="148"/>
      <c r="J21" s="148"/>
      <c r="K21" s="148"/>
      <c r="L21" s="148"/>
      <c r="M21" s="148"/>
      <c r="N21" s="148"/>
      <c r="O21" s="148"/>
      <c r="P21" s="36"/>
    </row>
    <row r="22" spans="1:16" ht="15" customHeight="1" x14ac:dyDescent="0.2">
      <c r="E22" s="12"/>
      <c r="F22" s="148"/>
      <c r="G22" s="148"/>
      <c r="H22" s="148"/>
      <c r="I22" s="148"/>
      <c r="J22" s="148"/>
      <c r="K22" s="148"/>
      <c r="L22" s="148"/>
      <c r="M22" s="148"/>
      <c r="N22" s="148"/>
      <c r="O22" s="148"/>
      <c r="P22" s="36"/>
    </row>
    <row r="23" spans="1:16" ht="15" customHeight="1" x14ac:dyDescent="0.2">
      <c r="E23" s="12"/>
      <c r="F23" s="148"/>
      <c r="G23" s="148"/>
      <c r="H23" s="148"/>
      <c r="I23" s="148"/>
      <c r="J23" s="148"/>
      <c r="K23" s="148"/>
      <c r="L23" s="148"/>
      <c r="M23" s="148"/>
      <c r="N23" s="148"/>
      <c r="O23" s="148"/>
      <c r="P23" s="36"/>
    </row>
    <row r="24" spans="1:16" ht="15" customHeight="1" x14ac:dyDescent="0.2">
      <c r="E24" s="12"/>
      <c r="F24" s="148"/>
      <c r="G24" s="148"/>
      <c r="H24" s="148"/>
      <c r="I24" s="148"/>
      <c r="J24" s="148"/>
      <c r="K24" s="148"/>
      <c r="L24" s="148"/>
      <c r="M24" s="148"/>
      <c r="N24" s="148"/>
      <c r="O24" s="148"/>
      <c r="P24" s="36"/>
    </row>
    <row r="25" spans="1:16" ht="15" customHeight="1" x14ac:dyDescent="0.2">
      <c r="E25" s="12"/>
      <c r="F25" s="148"/>
      <c r="G25" s="148"/>
      <c r="H25" s="148"/>
      <c r="I25" s="148"/>
      <c r="J25" s="148"/>
      <c r="K25" s="148"/>
      <c r="L25" s="148"/>
      <c r="M25" s="148"/>
      <c r="N25" s="148"/>
      <c r="O25" s="148"/>
      <c r="P25" s="36"/>
    </row>
    <row r="26" spans="1:16" ht="15" customHeight="1" x14ac:dyDescent="0.2">
      <c r="E26" s="12"/>
      <c r="F26" s="148"/>
      <c r="G26" s="148"/>
      <c r="H26" s="148"/>
      <c r="I26" s="148"/>
      <c r="J26" s="148"/>
      <c r="K26" s="148"/>
      <c r="L26" s="148"/>
      <c r="M26" s="148"/>
      <c r="N26" s="148"/>
      <c r="O26" s="148"/>
      <c r="P26" s="36"/>
    </row>
    <row r="27" spans="1:16" x14ac:dyDescent="0.2">
      <c r="E27" s="46"/>
      <c r="F27" s="148"/>
      <c r="G27" s="148"/>
      <c r="H27" s="148"/>
      <c r="I27" s="148"/>
      <c r="J27" s="148"/>
      <c r="K27" s="148"/>
      <c r="L27" s="148"/>
      <c r="M27" s="148"/>
      <c r="N27" s="148"/>
      <c r="O27" s="148"/>
      <c r="P27" s="36"/>
    </row>
    <row r="28" spans="1:16" x14ac:dyDescent="0.2">
      <c r="E28" s="46"/>
      <c r="F28" s="148"/>
      <c r="G28" s="148"/>
      <c r="H28" s="148"/>
      <c r="I28" s="148"/>
      <c r="J28" s="148"/>
      <c r="K28" s="148"/>
      <c r="L28" s="148"/>
      <c r="M28" s="148"/>
      <c r="N28" s="148"/>
      <c r="O28" s="148"/>
      <c r="P28" s="36"/>
    </row>
    <row r="29" spans="1:16" x14ac:dyDescent="0.2">
      <c r="E29" s="46"/>
      <c r="F29" s="148"/>
      <c r="G29" s="148"/>
      <c r="H29" s="148"/>
      <c r="I29" s="148"/>
      <c r="J29" s="148"/>
      <c r="K29" s="148"/>
      <c r="L29" s="148"/>
      <c r="M29" s="148"/>
      <c r="N29" s="148"/>
      <c r="O29" s="148"/>
      <c r="P29" s="36"/>
    </row>
    <row r="30" spans="1:16" ht="15.75" customHeight="1" thickBot="1" x14ac:dyDescent="0.25">
      <c r="E30" s="12" t="s">
        <v>718</v>
      </c>
      <c r="F30" s="148"/>
      <c r="G30" s="148"/>
      <c r="H30" s="148"/>
      <c r="I30" s="148"/>
      <c r="J30" s="148"/>
      <c r="P30" s="11"/>
    </row>
    <row r="31" spans="1:16" ht="15.75" customHeight="1" thickBot="1" x14ac:dyDescent="0.25">
      <c r="E31" s="57"/>
      <c r="F31" s="141"/>
      <c r="G31" s="579" t="s">
        <v>709</v>
      </c>
      <c r="H31" s="578" t="s">
        <v>709</v>
      </c>
      <c r="I31" s="490"/>
      <c r="J31" s="584" t="s">
        <v>710</v>
      </c>
      <c r="K31" s="584" t="s">
        <v>711</v>
      </c>
      <c r="L31" s="591" t="s">
        <v>130</v>
      </c>
      <c r="M31" s="582" t="s">
        <v>712</v>
      </c>
      <c r="N31" s="583"/>
      <c r="O31" s="583"/>
      <c r="P31" s="526"/>
    </row>
    <row r="32" spans="1:16" ht="45.75" customHeight="1" thickBot="1" x14ac:dyDescent="0.25">
      <c r="A32" t="s">
        <v>97</v>
      </c>
      <c r="B32" t="s">
        <v>98</v>
      </c>
      <c r="C32" t="s">
        <v>99</v>
      </c>
      <c r="D32" t="s">
        <v>100</v>
      </c>
      <c r="E32" s="58" t="s">
        <v>578</v>
      </c>
      <c r="F32" s="59" t="s">
        <v>579</v>
      </c>
      <c r="G32" s="580"/>
      <c r="H32" s="29" t="s">
        <v>479</v>
      </c>
      <c r="I32" s="29" t="s">
        <v>713</v>
      </c>
      <c r="J32" s="585"/>
      <c r="K32" s="585"/>
      <c r="L32" s="592"/>
      <c r="M32" s="35" t="s">
        <v>714</v>
      </c>
      <c r="N32" s="35" t="s">
        <v>715</v>
      </c>
      <c r="O32" s="35" t="s">
        <v>716</v>
      </c>
      <c r="P32" s="144" t="s">
        <v>717</v>
      </c>
    </row>
    <row r="33" spans="1:16" x14ac:dyDescent="0.2">
      <c r="A33" t="s">
        <v>608</v>
      </c>
      <c r="B33" t="s">
        <v>609</v>
      </c>
      <c r="C33" t="s">
        <v>635</v>
      </c>
      <c r="D33">
        <v>49</v>
      </c>
      <c r="E33" s="46"/>
      <c r="F33" s="148"/>
      <c r="G33" s="148"/>
      <c r="H33" s="148"/>
      <c r="I33" s="148"/>
      <c r="J33" s="148"/>
      <c r="K33" s="60"/>
      <c r="L33" s="60"/>
      <c r="M33" s="60"/>
      <c r="N33" s="60"/>
      <c r="O33" s="60"/>
      <c r="P33" s="40"/>
    </row>
    <row r="34" spans="1:16" x14ac:dyDescent="0.2">
      <c r="A34">
        <v>2</v>
      </c>
      <c r="B34">
        <v>2021</v>
      </c>
      <c r="C34">
        <v>18</v>
      </c>
      <c r="D34">
        <v>50</v>
      </c>
      <c r="E34" s="46"/>
      <c r="F34" s="148"/>
      <c r="G34" s="148"/>
      <c r="H34" s="148"/>
      <c r="I34" s="148"/>
      <c r="J34" s="148"/>
      <c r="K34" s="60"/>
      <c r="L34" s="60"/>
      <c r="M34" s="60"/>
      <c r="N34" s="60"/>
      <c r="O34" s="60"/>
      <c r="P34" s="40"/>
    </row>
    <row r="35" spans="1:16" x14ac:dyDescent="0.2">
      <c r="A35">
        <v>2</v>
      </c>
      <c r="B35">
        <v>2021</v>
      </c>
      <c r="C35">
        <v>143</v>
      </c>
      <c r="D35">
        <v>281</v>
      </c>
      <c r="E35" s="46"/>
      <c r="F35" s="148"/>
      <c r="G35" s="148"/>
      <c r="H35" s="148"/>
      <c r="I35" s="148"/>
      <c r="J35" s="148"/>
      <c r="K35" s="60"/>
      <c r="L35" s="60"/>
      <c r="M35" s="60"/>
      <c r="N35" s="60"/>
      <c r="O35" s="60"/>
      <c r="P35" s="40"/>
    </row>
    <row r="36" spans="1:16" x14ac:dyDescent="0.2">
      <c r="A36">
        <v>2</v>
      </c>
      <c r="B36">
        <v>2021</v>
      </c>
      <c r="C36">
        <v>148</v>
      </c>
      <c r="D36">
        <v>348</v>
      </c>
      <c r="E36" s="46"/>
      <c r="F36" s="148"/>
      <c r="G36" s="148"/>
      <c r="H36" s="148"/>
      <c r="I36" s="148"/>
      <c r="J36" s="148"/>
      <c r="K36" s="60"/>
      <c r="L36" s="60"/>
      <c r="M36" s="60"/>
      <c r="N36" s="60"/>
      <c r="O36" s="60"/>
      <c r="P36" s="40"/>
    </row>
    <row r="37" spans="1:16" x14ac:dyDescent="0.2">
      <c r="A37">
        <v>2</v>
      </c>
      <c r="B37">
        <v>2021</v>
      </c>
      <c r="C37">
        <v>157</v>
      </c>
      <c r="D37">
        <v>430</v>
      </c>
      <c r="E37" s="46"/>
      <c r="F37" s="148"/>
      <c r="G37" s="148"/>
      <c r="H37" s="148"/>
      <c r="I37" s="148"/>
      <c r="J37" s="148"/>
      <c r="K37" s="60"/>
      <c r="L37" s="60"/>
      <c r="M37" s="60"/>
      <c r="N37" s="60"/>
      <c r="O37" s="60"/>
      <c r="P37" s="40"/>
    </row>
    <row r="38" spans="1:16" x14ac:dyDescent="0.2">
      <c r="A38">
        <v>2</v>
      </c>
      <c r="B38">
        <v>2021</v>
      </c>
      <c r="C38">
        <v>157</v>
      </c>
      <c r="D38">
        <v>431</v>
      </c>
      <c r="E38" s="46"/>
      <c r="F38" s="148"/>
      <c r="G38" s="148"/>
      <c r="H38" s="148"/>
      <c r="I38" s="148"/>
      <c r="J38" s="148"/>
      <c r="K38" s="60"/>
      <c r="L38" s="60"/>
      <c r="M38" s="60"/>
      <c r="N38" s="60"/>
      <c r="O38" s="60"/>
      <c r="P38" s="40"/>
    </row>
    <row r="39" spans="1:16" x14ac:dyDescent="0.2">
      <c r="A39">
        <v>2</v>
      </c>
      <c r="B39">
        <v>2021</v>
      </c>
      <c r="C39">
        <v>157</v>
      </c>
      <c r="D39">
        <v>432</v>
      </c>
      <c r="E39" s="46"/>
      <c r="F39" s="148"/>
      <c r="G39" s="148"/>
      <c r="H39" s="148"/>
      <c r="I39" s="148"/>
      <c r="J39" s="148"/>
      <c r="K39" s="60"/>
      <c r="L39" s="60"/>
      <c r="M39" s="60"/>
      <c r="N39" s="60"/>
      <c r="O39" s="60"/>
      <c r="P39" s="40"/>
    </row>
    <row r="40" spans="1:16" x14ac:dyDescent="0.2">
      <c r="A40">
        <v>2</v>
      </c>
      <c r="B40">
        <v>2021</v>
      </c>
      <c r="C40">
        <v>405</v>
      </c>
      <c r="D40">
        <v>619</v>
      </c>
      <c r="E40" s="46"/>
      <c r="F40" s="148"/>
      <c r="G40" s="148"/>
      <c r="H40" s="148"/>
      <c r="I40" s="148"/>
      <c r="J40" s="148"/>
      <c r="K40" s="60"/>
      <c r="L40" s="60"/>
      <c r="M40" s="60"/>
      <c r="N40" s="60"/>
      <c r="O40" s="60"/>
      <c r="P40" s="40"/>
    </row>
    <row r="41" spans="1:16" x14ac:dyDescent="0.2">
      <c r="A41">
        <v>2</v>
      </c>
      <c r="B41">
        <v>2021</v>
      </c>
      <c r="C41">
        <v>405</v>
      </c>
      <c r="D41">
        <v>621</v>
      </c>
      <c r="E41" s="46"/>
      <c r="F41" s="148"/>
      <c r="G41" s="148"/>
      <c r="H41" s="148"/>
      <c r="I41" s="148"/>
      <c r="J41" s="148"/>
      <c r="K41" s="60"/>
      <c r="L41" s="60"/>
      <c r="M41" s="60"/>
      <c r="N41" s="60"/>
      <c r="O41" s="60"/>
      <c r="P41" s="40"/>
    </row>
    <row r="42" spans="1:16" x14ac:dyDescent="0.2">
      <c r="A42">
        <v>2</v>
      </c>
      <c r="B42">
        <v>2021</v>
      </c>
      <c r="C42">
        <v>405</v>
      </c>
      <c r="D42">
        <v>622</v>
      </c>
      <c r="E42" s="46"/>
      <c r="F42" s="148"/>
      <c r="G42" s="148"/>
      <c r="H42" s="148"/>
      <c r="I42" s="148"/>
      <c r="J42" s="148"/>
      <c r="K42" s="60"/>
      <c r="L42" s="60"/>
      <c r="M42" s="60"/>
      <c r="N42" s="60"/>
      <c r="O42" s="60"/>
      <c r="P42" s="40"/>
    </row>
    <row r="43" spans="1:16" x14ac:dyDescent="0.2">
      <c r="A43">
        <v>2</v>
      </c>
      <c r="B43">
        <v>2021</v>
      </c>
      <c r="C43">
        <v>406</v>
      </c>
      <c r="D43">
        <v>626</v>
      </c>
      <c r="E43" s="46"/>
      <c r="F43" s="148"/>
      <c r="G43" s="148"/>
      <c r="H43" s="148"/>
      <c r="I43" s="148"/>
      <c r="J43" s="148"/>
      <c r="K43" s="60"/>
      <c r="L43" s="60"/>
      <c r="M43" s="60"/>
      <c r="N43" s="60"/>
      <c r="O43" s="60"/>
      <c r="P43" s="40"/>
    </row>
    <row r="44" spans="1:16" x14ac:dyDescent="0.2">
      <c r="A44">
        <v>2</v>
      </c>
      <c r="B44">
        <v>2021</v>
      </c>
      <c r="C44">
        <v>416</v>
      </c>
      <c r="D44">
        <v>659</v>
      </c>
      <c r="E44" s="46"/>
      <c r="F44" s="148"/>
      <c r="G44" s="148"/>
      <c r="H44" s="148"/>
      <c r="I44" s="148"/>
      <c r="J44" s="148"/>
      <c r="K44" s="60"/>
      <c r="L44" s="60"/>
      <c r="M44" s="60"/>
      <c r="N44" s="60"/>
      <c r="O44" s="60"/>
      <c r="P44" s="40"/>
    </row>
    <row r="45" spans="1:16" x14ac:dyDescent="0.2">
      <c r="A45">
        <v>2</v>
      </c>
      <c r="B45">
        <v>2021</v>
      </c>
      <c r="C45">
        <v>417</v>
      </c>
      <c r="D45">
        <v>660</v>
      </c>
      <c r="E45" s="147"/>
      <c r="F45" s="60"/>
      <c r="G45" s="60"/>
      <c r="H45" s="60"/>
      <c r="I45" s="60"/>
      <c r="J45" s="60"/>
      <c r="K45" s="60"/>
      <c r="L45" s="60"/>
      <c r="M45" s="60"/>
      <c r="N45" s="60"/>
      <c r="O45" s="60"/>
      <c r="P45" s="40"/>
    </row>
    <row r="46" spans="1:16" x14ac:dyDescent="0.2">
      <c r="A46">
        <v>2</v>
      </c>
      <c r="B46">
        <v>2021</v>
      </c>
      <c r="C46">
        <v>418</v>
      </c>
      <c r="D46">
        <v>662</v>
      </c>
      <c r="E46" s="147"/>
      <c r="F46" s="60"/>
      <c r="G46" s="60"/>
      <c r="H46" s="60"/>
      <c r="I46" s="60"/>
      <c r="J46" s="60"/>
      <c r="K46" s="60"/>
      <c r="L46" s="60"/>
      <c r="M46" s="60"/>
      <c r="N46" s="60"/>
      <c r="O46" s="60"/>
      <c r="P46" s="40"/>
    </row>
    <row r="47" spans="1:16" x14ac:dyDescent="0.2">
      <c r="A47">
        <v>2</v>
      </c>
      <c r="B47">
        <v>2021</v>
      </c>
      <c r="C47">
        <v>418</v>
      </c>
      <c r="D47">
        <v>663</v>
      </c>
      <c r="E47" s="147"/>
      <c r="F47" s="60"/>
      <c r="G47" s="60"/>
      <c r="H47" s="60"/>
      <c r="I47" s="60"/>
      <c r="J47" s="60"/>
      <c r="K47" s="60"/>
      <c r="L47" s="60"/>
      <c r="M47" s="60"/>
      <c r="N47" s="60"/>
      <c r="O47" s="60"/>
      <c r="P47" s="40"/>
    </row>
    <row r="48" spans="1:16" x14ac:dyDescent="0.2">
      <c r="A48">
        <v>2</v>
      </c>
      <c r="B48">
        <v>2021</v>
      </c>
      <c r="C48">
        <v>418</v>
      </c>
      <c r="D48">
        <v>664</v>
      </c>
      <c r="E48" s="147"/>
      <c r="F48" s="60"/>
      <c r="G48" s="60"/>
      <c r="H48" s="60"/>
      <c r="I48" s="60"/>
      <c r="J48" s="60"/>
      <c r="K48" s="60"/>
      <c r="L48" s="60"/>
      <c r="M48" s="60"/>
      <c r="N48" s="60"/>
      <c r="O48" s="60"/>
      <c r="P48" s="40"/>
    </row>
    <row r="49" spans="1:16" ht="15.75" customHeight="1" thickBot="1" x14ac:dyDescent="0.25">
      <c r="A49">
        <v>2</v>
      </c>
      <c r="B49">
        <v>2021</v>
      </c>
      <c r="C49">
        <v>418</v>
      </c>
      <c r="D49">
        <v>665</v>
      </c>
      <c r="E49" s="41"/>
      <c r="F49" s="42"/>
      <c r="G49" s="42"/>
      <c r="H49" s="42"/>
      <c r="I49" s="42"/>
      <c r="J49" s="42"/>
      <c r="K49" s="42"/>
      <c r="L49" s="42"/>
      <c r="M49" s="42"/>
      <c r="N49" s="42"/>
      <c r="O49" s="42"/>
      <c r="P49" s="39"/>
    </row>
    <row r="50" spans="1:16" x14ac:dyDescent="0.2">
      <c r="A50">
        <v>2</v>
      </c>
      <c r="B50">
        <v>2021</v>
      </c>
      <c r="C50">
        <v>123</v>
      </c>
      <c r="D50">
        <v>645</v>
      </c>
      <c r="E50" s="10"/>
    </row>
    <row r="51" spans="1:16" x14ac:dyDescent="0.2">
      <c r="E51" s="10"/>
    </row>
    <row r="52" spans="1:16" x14ac:dyDescent="0.2">
      <c r="E52" s="10"/>
    </row>
    <row r="53" spans="1:16" x14ac:dyDescent="0.2">
      <c r="E53" s="10"/>
    </row>
    <row r="54" spans="1:16" x14ac:dyDescent="0.2">
      <c r="E54" s="10"/>
    </row>
    <row r="55" spans="1:16" x14ac:dyDescent="0.2">
      <c r="E55" s="10"/>
    </row>
    <row r="56" spans="1:16" x14ac:dyDescent="0.2">
      <c r="E56" s="10"/>
    </row>
    <row r="57" spans="1:16" x14ac:dyDescent="0.2">
      <c r="E57" s="10"/>
    </row>
    <row r="58" spans="1:16" x14ac:dyDescent="0.2">
      <c r="E58" s="10"/>
    </row>
    <row r="59" spans="1:16" x14ac:dyDescent="0.2">
      <c r="E59" s="10"/>
    </row>
    <row r="60" spans="1:16" x14ac:dyDescent="0.2">
      <c r="E60" s="10"/>
    </row>
    <row r="61" spans="1:16" x14ac:dyDescent="0.2">
      <c r="E61" s="10"/>
    </row>
    <row r="62" spans="1:16" x14ac:dyDescent="0.2">
      <c r="E62" s="10"/>
    </row>
    <row r="63" spans="1:16" x14ac:dyDescent="0.2">
      <c r="E63" s="10"/>
    </row>
    <row r="64" spans="1:16" x14ac:dyDescent="0.2">
      <c r="E64" s="10"/>
    </row>
    <row r="65" spans="5:5" x14ac:dyDescent="0.2">
      <c r="E65" s="10"/>
    </row>
    <row r="66" spans="5:5" x14ac:dyDescent="0.2">
      <c r="E66" s="10"/>
    </row>
    <row r="67" spans="5:5" x14ac:dyDescent="0.2">
      <c r="E67" s="10"/>
    </row>
    <row r="68" spans="5:5" x14ac:dyDescent="0.2">
      <c r="E68" s="10"/>
    </row>
    <row r="69" spans="5:5" x14ac:dyDescent="0.2">
      <c r="E69" s="10"/>
    </row>
    <row r="70" spans="5:5" x14ac:dyDescent="0.2">
      <c r="E70" s="10"/>
    </row>
    <row r="71" spans="5:5" x14ac:dyDescent="0.2">
      <c r="E71" s="10"/>
    </row>
    <row r="72" spans="5:5" x14ac:dyDescent="0.2">
      <c r="E72" s="10"/>
    </row>
    <row r="73" spans="5:5" x14ac:dyDescent="0.2">
      <c r="E73" s="10"/>
    </row>
    <row r="74" spans="5:5" x14ac:dyDescent="0.2">
      <c r="E74" s="10"/>
    </row>
    <row r="75" spans="5:5" x14ac:dyDescent="0.2">
      <c r="E75" s="10"/>
    </row>
    <row r="76" spans="5:5" x14ac:dyDescent="0.2">
      <c r="E76" s="10"/>
    </row>
    <row r="77" spans="5:5" x14ac:dyDescent="0.2">
      <c r="E77" s="10"/>
    </row>
    <row r="78" spans="5:5" x14ac:dyDescent="0.2">
      <c r="E78" s="10"/>
    </row>
    <row r="79" spans="5:5" x14ac:dyDescent="0.2">
      <c r="E79" s="10"/>
    </row>
    <row r="80" spans="5:5" x14ac:dyDescent="0.2">
      <c r="E80" s="10"/>
    </row>
    <row r="81" spans="5:5" x14ac:dyDescent="0.2">
      <c r="E81" s="10"/>
    </row>
    <row r="82" spans="5:5" x14ac:dyDescent="0.2">
      <c r="E82" s="10"/>
    </row>
    <row r="83" spans="5:5" x14ac:dyDescent="0.2">
      <c r="E83" s="10"/>
    </row>
    <row r="84" spans="5:5" x14ac:dyDescent="0.2">
      <c r="E84" s="10"/>
    </row>
    <row r="85" spans="5:5" x14ac:dyDescent="0.2">
      <c r="E85" s="10"/>
    </row>
    <row r="86" spans="5:5" x14ac:dyDescent="0.2">
      <c r="E86" s="10"/>
    </row>
    <row r="87" spans="5:5" x14ac:dyDescent="0.2">
      <c r="E87" s="10"/>
    </row>
    <row r="88" spans="5:5" x14ac:dyDescent="0.2">
      <c r="E88" s="10"/>
    </row>
    <row r="89" spans="5:5" x14ac:dyDescent="0.2">
      <c r="E89" s="10"/>
    </row>
    <row r="90" spans="5:5" x14ac:dyDescent="0.2">
      <c r="E90" s="10"/>
    </row>
    <row r="91" spans="5:5" x14ac:dyDescent="0.2">
      <c r="E91" s="10"/>
    </row>
    <row r="92" spans="5:5" x14ac:dyDescent="0.2">
      <c r="E92" s="10"/>
    </row>
    <row r="93" spans="5:5" x14ac:dyDescent="0.2">
      <c r="E93" s="10"/>
    </row>
    <row r="94" spans="5:5" x14ac:dyDescent="0.2">
      <c r="E94" s="10"/>
    </row>
    <row r="95" spans="5:5" x14ac:dyDescent="0.2">
      <c r="E95" s="10"/>
    </row>
    <row r="96" spans="5:5" x14ac:dyDescent="0.2">
      <c r="E96" s="10"/>
    </row>
    <row r="97" spans="5:5" x14ac:dyDescent="0.2">
      <c r="E97" s="10"/>
    </row>
    <row r="98" spans="5:5" x14ac:dyDescent="0.2">
      <c r="E98" s="10"/>
    </row>
    <row r="99" spans="5:5" x14ac:dyDescent="0.2">
      <c r="E99" s="10"/>
    </row>
    <row r="100" spans="5:5" x14ac:dyDescent="0.2">
      <c r="E100" s="10"/>
    </row>
    <row r="101" spans="5:5" x14ac:dyDescent="0.2">
      <c r="E101" s="10"/>
    </row>
    <row r="102" spans="5:5" x14ac:dyDescent="0.2">
      <c r="E102" s="10"/>
    </row>
    <row r="103" spans="5:5" x14ac:dyDescent="0.2">
      <c r="E103" s="10"/>
    </row>
    <row r="104" spans="5:5" x14ac:dyDescent="0.2">
      <c r="E104" s="10"/>
    </row>
    <row r="105" spans="5:5" x14ac:dyDescent="0.2">
      <c r="E105" s="10"/>
    </row>
    <row r="106" spans="5:5" x14ac:dyDescent="0.2">
      <c r="E106" s="10"/>
    </row>
    <row r="107" spans="5:5" x14ac:dyDescent="0.2">
      <c r="E107" s="10"/>
    </row>
    <row r="108" spans="5:5" x14ac:dyDescent="0.2">
      <c r="E108" s="10"/>
    </row>
    <row r="109" spans="5:5" x14ac:dyDescent="0.2">
      <c r="E109" s="10"/>
    </row>
    <row r="110" spans="5:5" x14ac:dyDescent="0.2">
      <c r="E110" s="10"/>
    </row>
    <row r="111" spans="5:5" x14ac:dyDescent="0.2">
      <c r="E111" s="10"/>
    </row>
    <row r="112" spans="5:5" x14ac:dyDescent="0.2">
      <c r="E112" s="10"/>
    </row>
    <row r="113" spans="5:5" x14ac:dyDescent="0.2">
      <c r="E113" s="10"/>
    </row>
    <row r="114" spans="5:5" x14ac:dyDescent="0.2">
      <c r="E114" s="10"/>
    </row>
    <row r="115" spans="5:5" x14ac:dyDescent="0.2">
      <c r="E115" s="10"/>
    </row>
    <row r="116" spans="5:5" x14ac:dyDescent="0.2">
      <c r="E116" s="10"/>
    </row>
    <row r="117" spans="5:5" x14ac:dyDescent="0.2">
      <c r="E117" s="10"/>
    </row>
    <row r="118" spans="5:5" x14ac:dyDescent="0.2">
      <c r="E118" s="10"/>
    </row>
    <row r="119" spans="5:5" x14ac:dyDescent="0.2">
      <c r="E119" s="10"/>
    </row>
    <row r="120" spans="5:5" x14ac:dyDescent="0.2">
      <c r="E120" s="10"/>
    </row>
    <row r="121" spans="5:5" x14ac:dyDescent="0.2">
      <c r="E121" s="10"/>
    </row>
    <row r="122" spans="5:5" x14ac:dyDescent="0.2">
      <c r="E122" s="10"/>
    </row>
    <row r="123" spans="5:5" x14ac:dyDescent="0.2">
      <c r="E123" s="10"/>
    </row>
    <row r="124" spans="5:5" x14ac:dyDescent="0.2">
      <c r="E124" s="10"/>
    </row>
    <row r="125" spans="5:5" x14ac:dyDescent="0.2">
      <c r="E125" s="10"/>
    </row>
    <row r="126" spans="5:5" x14ac:dyDescent="0.2">
      <c r="E126" s="10"/>
    </row>
    <row r="127" spans="5:5" x14ac:dyDescent="0.2">
      <c r="E127" s="10"/>
    </row>
    <row r="128" spans="5:5" x14ac:dyDescent="0.2">
      <c r="E128" s="10"/>
    </row>
    <row r="129" spans="5:5" x14ac:dyDescent="0.2">
      <c r="E129" s="10"/>
    </row>
    <row r="130" spans="5:5" x14ac:dyDescent="0.2">
      <c r="E130" s="10"/>
    </row>
    <row r="131" spans="5:5" x14ac:dyDescent="0.2">
      <c r="E131" s="10"/>
    </row>
    <row r="132" spans="5:5" x14ac:dyDescent="0.2">
      <c r="E132" s="10"/>
    </row>
    <row r="133" spans="5:5" x14ac:dyDescent="0.2">
      <c r="E133" s="10"/>
    </row>
    <row r="134" spans="5:5" x14ac:dyDescent="0.2">
      <c r="E134" s="10"/>
    </row>
    <row r="135" spans="5:5" x14ac:dyDescent="0.2">
      <c r="E135" s="10"/>
    </row>
    <row r="136" spans="5:5" x14ac:dyDescent="0.2">
      <c r="E136" s="10"/>
    </row>
    <row r="137" spans="5:5" x14ac:dyDescent="0.2">
      <c r="E137" s="10"/>
    </row>
    <row r="138" spans="5:5" x14ac:dyDescent="0.2">
      <c r="E138" s="10"/>
    </row>
    <row r="139" spans="5:5" x14ac:dyDescent="0.2">
      <c r="E139" s="10"/>
    </row>
    <row r="140" spans="5:5" x14ac:dyDescent="0.2">
      <c r="E140" s="10"/>
    </row>
    <row r="141" spans="5:5" x14ac:dyDescent="0.2">
      <c r="E141" s="10"/>
    </row>
    <row r="142" spans="5:5" x14ac:dyDescent="0.2">
      <c r="E142" s="10"/>
    </row>
    <row r="143" spans="5:5" x14ac:dyDescent="0.2">
      <c r="E143" s="10"/>
    </row>
    <row r="144" spans="5:5" x14ac:dyDescent="0.2">
      <c r="E144" s="10"/>
    </row>
    <row r="145" spans="5:5" x14ac:dyDescent="0.2">
      <c r="E145" s="10"/>
    </row>
    <row r="146" spans="5:5" x14ac:dyDescent="0.2">
      <c r="E146" s="10"/>
    </row>
    <row r="147" spans="5:5" x14ac:dyDescent="0.2">
      <c r="E147" s="10"/>
    </row>
    <row r="148" spans="5:5" x14ac:dyDescent="0.2">
      <c r="E148" s="10"/>
    </row>
    <row r="149" spans="5:5" x14ac:dyDescent="0.2">
      <c r="E149" s="10"/>
    </row>
    <row r="150" spans="5:5" x14ac:dyDescent="0.2">
      <c r="E150" s="10"/>
    </row>
    <row r="151" spans="5:5" x14ac:dyDescent="0.2">
      <c r="E151" s="10"/>
    </row>
    <row r="152" spans="5:5" x14ac:dyDescent="0.2">
      <c r="E152" s="10"/>
    </row>
    <row r="153" spans="5:5" x14ac:dyDescent="0.2">
      <c r="E153" s="10"/>
    </row>
    <row r="154" spans="5:5" x14ac:dyDescent="0.2">
      <c r="E154" s="10"/>
    </row>
    <row r="155" spans="5:5" x14ac:dyDescent="0.2">
      <c r="E155" s="10"/>
    </row>
    <row r="156" spans="5:5" x14ac:dyDescent="0.2">
      <c r="E156" s="10"/>
    </row>
    <row r="157" spans="5:5" x14ac:dyDescent="0.2">
      <c r="E157" s="10"/>
    </row>
    <row r="158" spans="5:5" x14ac:dyDescent="0.2">
      <c r="E158" s="10"/>
    </row>
    <row r="159" spans="5:5" x14ac:dyDescent="0.2">
      <c r="E159" s="10"/>
    </row>
    <row r="160" spans="5:5" x14ac:dyDescent="0.2">
      <c r="E160" s="10"/>
    </row>
    <row r="161" spans="5:5" x14ac:dyDescent="0.2">
      <c r="E161" s="10"/>
    </row>
    <row r="162" spans="5:5" x14ac:dyDescent="0.2">
      <c r="E162" s="10"/>
    </row>
    <row r="163" spans="5:5" x14ac:dyDescent="0.2">
      <c r="E163" s="10"/>
    </row>
    <row r="164" spans="5:5" x14ac:dyDescent="0.2">
      <c r="E164" s="10"/>
    </row>
    <row r="165" spans="5:5" x14ac:dyDescent="0.2">
      <c r="E165" s="10"/>
    </row>
    <row r="166" spans="5:5" x14ac:dyDescent="0.2">
      <c r="E166" s="10"/>
    </row>
    <row r="167" spans="5:5" x14ac:dyDescent="0.2">
      <c r="E167" s="10"/>
    </row>
    <row r="168" spans="5:5" x14ac:dyDescent="0.2">
      <c r="E168" s="10"/>
    </row>
    <row r="169" spans="5:5" x14ac:dyDescent="0.2">
      <c r="E169" s="10"/>
    </row>
    <row r="170" spans="5:5" x14ac:dyDescent="0.2">
      <c r="E170" s="10"/>
    </row>
    <row r="171" spans="5:5" x14ac:dyDescent="0.2">
      <c r="E171" s="10"/>
    </row>
    <row r="172" spans="5:5" x14ac:dyDescent="0.2">
      <c r="E172" s="10"/>
    </row>
    <row r="173" spans="5:5" x14ac:dyDescent="0.2">
      <c r="E173" s="10"/>
    </row>
    <row r="174" spans="5:5" x14ac:dyDescent="0.2">
      <c r="E174" s="10"/>
    </row>
    <row r="175" spans="5:5" x14ac:dyDescent="0.2">
      <c r="E175" s="10"/>
    </row>
    <row r="176" spans="5:5" x14ac:dyDescent="0.2">
      <c r="E176" s="10"/>
    </row>
    <row r="177" spans="5:10" x14ac:dyDescent="0.2">
      <c r="E177" s="10"/>
    </row>
    <row r="178" spans="5:10" x14ac:dyDescent="0.2">
      <c r="E178" s="10"/>
    </row>
    <row r="179" spans="5:10" x14ac:dyDescent="0.2">
      <c r="E179" s="10"/>
    </row>
    <row r="180" spans="5:10" x14ac:dyDescent="0.2">
      <c r="E180" s="10"/>
    </row>
    <row r="181" spans="5:10" x14ac:dyDescent="0.2">
      <c r="E181" s="10"/>
    </row>
    <row r="182" spans="5:10" x14ac:dyDescent="0.2">
      <c r="E182" s="10"/>
    </row>
    <row r="183" spans="5:10" x14ac:dyDescent="0.2">
      <c r="E183" s="10"/>
    </row>
    <row r="184" spans="5:10" x14ac:dyDescent="0.2">
      <c r="E184" s="10"/>
    </row>
    <row r="185" spans="5:10" ht="15.75" customHeight="1" thickBot="1" x14ac:dyDescent="0.25">
      <c r="E185" s="145"/>
      <c r="F185" s="142"/>
      <c r="G185" s="142"/>
      <c r="H185" s="142"/>
      <c r="I185" s="142"/>
      <c r="J185" s="142"/>
    </row>
  </sheetData>
  <autoFilter ref="A11:Q11" xr:uid="{00000000-0009-0000-0000-000008000000}"/>
  <mergeCells count="18">
    <mergeCell ref="M31:P31"/>
    <mergeCell ref="J31:J32"/>
    <mergeCell ref="K31:K32"/>
    <mergeCell ref="M10:P10"/>
    <mergeCell ref="E10:E11"/>
    <mergeCell ref="F10:F11"/>
    <mergeCell ref="J10:J11"/>
    <mergeCell ref="K10:K11"/>
    <mergeCell ref="L10:L11"/>
    <mergeCell ref="L31:L32"/>
    <mergeCell ref="J1:J2"/>
    <mergeCell ref="G10:G11"/>
    <mergeCell ref="H10:I10"/>
    <mergeCell ref="G31:G32"/>
    <mergeCell ref="H31:I31"/>
    <mergeCell ref="F1:G2"/>
    <mergeCell ref="H1:H2"/>
    <mergeCell ref="I1:I2"/>
  </mergeCells>
  <hyperlinks>
    <hyperlink ref="Q1" location="index!A1" display="العودة للفهرس" xr:uid="{00000000-0004-0000-0800-000000000000}"/>
  </hyperlinks>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R95"/>
  <sheetViews>
    <sheetView rightToLeft="1" workbookViewId="0">
      <pane xSplit="5" ySplit="10" topLeftCell="F11" activePane="bottomRight" state="frozen"/>
      <selection activeCell="B1" sqref="B1:B1048576"/>
      <selection pane="topRight" activeCell="B1" sqref="B1:B1048576"/>
      <selection pane="bottomLeft" activeCell="B1" sqref="B1:B1048576"/>
      <selection pane="bottomRight" activeCell="B1" sqref="B1:B1048576"/>
    </sheetView>
  </sheetViews>
  <sheetFormatPr defaultRowHeight="14.25" x14ac:dyDescent="0.2"/>
  <cols>
    <col min="1" max="1" width="6.875" customWidth="1"/>
    <col min="2" max="2" width="5" customWidth="1"/>
    <col min="3" max="3" width="8.25" customWidth="1"/>
    <col min="4" max="4" width="30" style="148" customWidth="1"/>
    <col min="5" max="5" width="13.875" style="148" customWidth="1"/>
    <col min="6" max="6" width="11.125" style="148" customWidth="1"/>
    <col min="7" max="7" width="11.25" style="148" customWidth="1"/>
    <col min="8" max="8" width="11.375" style="148" customWidth="1"/>
    <col min="9" max="10" width="10.625" style="148" customWidth="1"/>
    <col min="11" max="11" width="11.125" style="148" customWidth="1"/>
    <col min="12" max="12" width="6.25" style="148" customWidth="1"/>
    <col min="13" max="16" width="6.875" style="148" customWidth="1"/>
    <col min="17" max="17" width="10.75" style="148" customWidth="1"/>
  </cols>
  <sheetData>
    <row r="1" spans="1:18" ht="15.75" customHeight="1" x14ac:dyDescent="0.2">
      <c r="C1" s="8"/>
      <c r="D1" s="17" t="s">
        <v>699</v>
      </c>
      <c r="E1" s="575" t="s">
        <v>719</v>
      </c>
      <c r="F1" s="575" t="e">
        <f>#REF!</f>
        <v>#REF!</v>
      </c>
      <c r="G1" s="575" t="s">
        <v>505</v>
      </c>
      <c r="H1" s="575" t="e">
        <f>#REF!</f>
        <v>#REF!</v>
      </c>
      <c r="I1" s="31"/>
      <c r="J1" s="128"/>
      <c r="K1" s="128"/>
      <c r="L1" s="128"/>
      <c r="M1" s="31"/>
      <c r="N1" s="31"/>
      <c r="O1" s="31"/>
      <c r="P1" s="31"/>
      <c r="Q1" s="32"/>
      <c r="R1" s="55" t="s">
        <v>93</v>
      </c>
    </row>
    <row r="2" spans="1:18" ht="15.75" customHeight="1" x14ac:dyDescent="0.2">
      <c r="C2" s="10"/>
      <c r="D2" s="18" t="s">
        <v>701</v>
      </c>
      <c r="E2" s="594"/>
      <c r="F2" s="594"/>
      <c r="G2" s="594"/>
      <c r="H2" s="594"/>
      <c r="I2" s="128"/>
      <c r="J2" s="128"/>
      <c r="K2" s="128"/>
      <c r="L2" s="128"/>
      <c r="M2" s="128"/>
      <c r="N2" s="128"/>
      <c r="O2" s="128"/>
      <c r="P2" s="128"/>
      <c r="Q2" s="33"/>
    </row>
    <row r="3" spans="1:18" x14ac:dyDescent="0.2">
      <c r="C3" s="10"/>
      <c r="Q3" s="11"/>
    </row>
    <row r="4" spans="1:18" x14ac:dyDescent="0.2">
      <c r="A4">
        <v>1</v>
      </c>
      <c r="C4" s="593" t="s">
        <v>720</v>
      </c>
      <c r="D4" s="594"/>
      <c r="E4" s="594"/>
      <c r="F4" s="594"/>
      <c r="G4">
        <f>COUNTA(output_molds!D3:D500)</f>
        <v>55</v>
      </c>
      <c r="Q4" s="11"/>
    </row>
    <row r="5" spans="1:18" x14ac:dyDescent="0.2">
      <c r="A5">
        <v>2</v>
      </c>
      <c r="C5" s="593" t="s">
        <v>721</v>
      </c>
      <c r="D5" s="594"/>
      <c r="E5" s="594"/>
      <c r="F5" s="594"/>
      <c r="G5">
        <f>G4-G6</f>
        <v>53</v>
      </c>
      <c r="Q5" s="11"/>
    </row>
    <row r="6" spans="1:18" x14ac:dyDescent="0.2">
      <c r="A6">
        <v>3</v>
      </c>
      <c r="C6" s="593" t="s">
        <v>722</v>
      </c>
      <c r="D6" s="594"/>
      <c r="E6" s="594"/>
      <c r="F6" s="594"/>
      <c r="G6">
        <f>COUNTA(D11:D50)</f>
        <v>2</v>
      </c>
      <c r="Q6" s="11"/>
    </row>
    <row r="7" spans="1:18" x14ac:dyDescent="0.2">
      <c r="A7">
        <v>4</v>
      </c>
      <c r="C7" s="593" t="s">
        <v>723</v>
      </c>
      <c r="D7" s="594"/>
      <c r="E7" s="594"/>
      <c r="F7" s="594"/>
      <c r="G7" s="169">
        <f>G6/G4</f>
        <v>3.6363636363636362E-2</v>
      </c>
      <c r="Q7" s="11"/>
    </row>
    <row r="8" spans="1:18" ht="15.75" customHeight="1" thickBot="1" x14ac:dyDescent="0.25">
      <c r="A8">
        <v>5</v>
      </c>
      <c r="C8" s="593" t="s">
        <v>724</v>
      </c>
      <c r="D8" s="594"/>
      <c r="E8" s="594"/>
      <c r="F8" s="594"/>
      <c r="Q8" s="11"/>
    </row>
    <row r="9" spans="1:18" ht="15.75" customHeight="1" thickBot="1" x14ac:dyDescent="0.25">
      <c r="A9" s="8"/>
      <c r="C9" s="8"/>
      <c r="D9" s="596" t="s">
        <v>129</v>
      </c>
      <c r="E9" s="595" t="s">
        <v>725</v>
      </c>
      <c r="F9" s="595" t="s">
        <v>726</v>
      </c>
      <c r="G9" s="595" t="s">
        <v>586</v>
      </c>
      <c r="H9" s="595" t="s">
        <v>587</v>
      </c>
      <c r="I9" s="582" t="s">
        <v>711</v>
      </c>
      <c r="J9" s="582" t="s">
        <v>130</v>
      </c>
      <c r="K9" s="586" t="s">
        <v>727</v>
      </c>
      <c r="L9" s="583"/>
      <c r="M9" s="583"/>
      <c r="N9" s="583"/>
      <c r="O9" s="583"/>
      <c r="P9" s="583"/>
      <c r="Q9" s="526"/>
    </row>
    <row r="10" spans="1:18" ht="45.75" customHeight="1" thickBot="1" x14ac:dyDescent="0.25">
      <c r="A10" s="131" t="s">
        <v>576</v>
      </c>
      <c r="B10" s="7" t="s">
        <v>577</v>
      </c>
      <c r="C10" s="131" t="s">
        <v>99</v>
      </c>
      <c r="D10" s="588"/>
      <c r="E10" s="580"/>
      <c r="F10" s="580"/>
      <c r="G10" s="580"/>
      <c r="H10" s="580"/>
      <c r="I10" s="590"/>
      <c r="J10" s="590"/>
      <c r="K10" s="133" t="s">
        <v>728</v>
      </c>
      <c r="L10" s="134" t="s">
        <v>715</v>
      </c>
      <c r="M10" s="134" t="s">
        <v>716</v>
      </c>
      <c r="N10" s="132" t="s">
        <v>717</v>
      </c>
      <c r="O10" s="134" t="s">
        <v>729</v>
      </c>
      <c r="P10" s="132" t="s">
        <v>730</v>
      </c>
      <c r="Q10" s="132" t="s">
        <v>75</v>
      </c>
    </row>
    <row r="11" spans="1:18" x14ac:dyDescent="0.2">
      <c r="A11" t="s">
        <v>637</v>
      </c>
      <c r="B11" t="s">
        <v>636</v>
      </c>
      <c r="C11" s="46" t="s">
        <v>638</v>
      </c>
      <c r="D11" t="s">
        <v>639</v>
      </c>
      <c r="E11" t="s">
        <v>731</v>
      </c>
      <c r="F11" t="s">
        <v>732</v>
      </c>
      <c r="Q11" s="36"/>
    </row>
    <row r="12" spans="1:18" x14ac:dyDescent="0.2">
      <c r="A12" t="s">
        <v>637</v>
      </c>
      <c r="B12" t="s">
        <v>636</v>
      </c>
      <c r="C12" s="46" t="s">
        <v>638</v>
      </c>
      <c r="D12" t="s">
        <v>639</v>
      </c>
      <c r="E12" t="s">
        <v>731</v>
      </c>
      <c r="F12" t="s">
        <v>732</v>
      </c>
      <c r="Q12" s="36"/>
    </row>
    <row r="13" spans="1:18" x14ac:dyDescent="0.2">
      <c r="C13" s="46"/>
      <c r="Q13" s="36"/>
    </row>
    <row r="14" spans="1:18" x14ac:dyDescent="0.2">
      <c r="C14" s="46"/>
      <c r="Q14" s="36"/>
    </row>
    <row r="15" spans="1:18" x14ac:dyDescent="0.2">
      <c r="C15" s="46"/>
      <c r="Q15" s="36"/>
    </row>
    <row r="16" spans="1:18" x14ac:dyDescent="0.2">
      <c r="C16" s="46"/>
      <c r="Q16" s="36"/>
    </row>
    <row r="17" spans="3:17" x14ac:dyDescent="0.2">
      <c r="C17" s="46"/>
      <c r="Q17" s="36"/>
    </row>
    <row r="18" spans="3:17" x14ac:dyDescent="0.2">
      <c r="C18" s="46"/>
      <c r="Q18" s="36"/>
    </row>
    <row r="19" spans="3:17" x14ac:dyDescent="0.2">
      <c r="C19" s="46"/>
      <c r="Q19" s="36"/>
    </row>
    <row r="20" spans="3:17" x14ac:dyDescent="0.2">
      <c r="C20" s="46"/>
      <c r="Q20" s="36"/>
    </row>
    <row r="21" spans="3:17" x14ac:dyDescent="0.2">
      <c r="C21" s="46"/>
      <c r="Q21" s="36"/>
    </row>
    <row r="22" spans="3:17" x14ac:dyDescent="0.2">
      <c r="C22" s="46"/>
      <c r="Q22" s="36"/>
    </row>
    <row r="23" spans="3:17" x14ac:dyDescent="0.2">
      <c r="C23" s="46"/>
      <c r="Q23" s="36"/>
    </row>
    <row r="24" spans="3:17" x14ac:dyDescent="0.2">
      <c r="C24" s="46"/>
      <c r="Q24" s="36"/>
    </row>
    <row r="25" spans="3:17" x14ac:dyDescent="0.2">
      <c r="C25" s="46"/>
      <c r="Q25" s="36"/>
    </row>
    <row r="26" spans="3:17" x14ac:dyDescent="0.2">
      <c r="C26" s="46"/>
      <c r="Q26" s="36"/>
    </row>
    <row r="27" spans="3:17" x14ac:dyDescent="0.2">
      <c r="C27" s="46"/>
      <c r="Q27" s="36"/>
    </row>
    <row r="28" spans="3:17" x14ac:dyDescent="0.2">
      <c r="C28" s="46"/>
      <c r="Q28" s="36"/>
    </row>
    <row r="29" spans="3:17" x14ac:dyDescent="0.2">
      <c r="C29" s="46"/>
      <c r="Q29" s="36"/>
    </row>
    <row r="30" spans="3:17" x14ac:dyDescent="0.2">
      <c r="C30" s="46"/>
      <c r="Q30" s="36"/>
    </row>
    <row r="31" spans="3:17" x14ac:dyDescent="0.2">
      <c r="C31" s="46"/>
      <c r="Q31" s="36"/>
    </row>
    <row r="32" spans="3:17" x14ac:dyDescent="0.2">
      <c r="C32" s="46"/>
      <c r="Q32" s="36"/>
    </row>
    <row r="33" spans="3:17" x14ac:dyDescent="0.2">
      <c r="C33" s="10"/>
      <c r="Q33" s="36"/>
    </row>
    <row r="34" spans="3:17" x14ac:dyDescent="0.2">
      <c r="C34" s="10"/>
      <c r="Q34" s="36"/>
    </row>
    <row r="35" spans="3:17" x14ac:dyDescent="0.2">
      <c r="C35" s="10"/>
      <c r="Q35" s="36"/>
    </row>
    <row r="36" spans="3:17" x14ac:dyDescent="0.2">
      <c r="C36" s="10"/>
      <c r="Q36" s="36"/>
    </row>
    <row r="37" spans="3:17" x14ac:dyDescent="0.2">
      <c r="C37" s="10"/>
      <c r="Q37" s="36"/>
    </row>
    <row r="38" spans="3:17" x14ac:dyDescent="0.2">
      <c r="C38" s="10"/>
      <c r="Q38" s="36"/>
    </row>
    <row r="39" spans="3:17" x14ac:dyDescent="0.2">
      <c r="C39" s="10"/>
      <c r="Q39" s="36"/>
    </row>
    <row r="40" spans="3:17" x14ac:dyDescent="0.2">
      <c r="C40" s="10"/>
      <c r="Q40" s="36"/>
    </row>
    <row r="41" spans="3:17" x14ac:dyDescent="0.2">
      <c r="C41" s="10"/>
      <c r="Q41" s="36"/>
    </row>
    <row r="42" spans="3:17" x14ac:dyDescent="0.2">
      <c r="C42" s="10"/>
      <c r="Q42" s="36"/>
    </row>
    <row r="43" spans="3:17" x14ac:dyDescent="0.2">
      <c r="C43" s="10"/>
      <c r="Q43" s="36"/>
    </row>
    <row r="44" spans="3:17" x14ac:dyDescent="0.2">
      <c r="C44" s="10"/>
      <c r="Q44" s="36"/>
    </row>
    <row r="45" spans="3:17" x14ac:dyDescent="0.2">
      <c r="C45" s="10"/>
      <c r="Q45" s="36"/>
    </row>
    <row r="46" spans="3:17" x14ac:dyDescent="0.2">
      <c r="C46" s="10"/>
      <c r="Q46" s="36"/>
    </row>
    <row r="47" spans="3:17" x14ac:dyDescent="0.2">
      <c r="C47" s="10"/>
      <c r="Q47" s="36"/>
    </row>
    <row r="48" spans="3:17" x14ac:dyDescent="0.2">
      <c r="C48" s="10"/>
      <c r="Q48" s="36"/>
    </row>
    <row r="49" spans="3:17" x14ac:dyDescent="0.2">
      <c r="C49" s="10"/>
      <c r="Q49" s="36"/>
    </row>
    <row r="50" spans="3:17" x14ac:dyDescent="0.2">
      <c r="C50" s="10"/>
      <c r="Q50" s="36"/>
    </row>
    <row r="51" spans="3:17" x14ac:dyDescent="0.2">
      <c r="C51" s="10"/>
      <c r="Q51" s="36"/>
    </row>
    <row r="52" spans="3:17" x14ac:dyDescent="0.2">
      <c r="C52" s="10"/>
      <c r="Q52" s="36"/>
    </row>
    <row r="53" spans="3:17" x14ac:dyDescent="0.2">
      <c r="C53" s="10"/>
      <c r="Q53" s="36"/>
    </row>
    <row r="54" spans="3:17" x14ac:dyDescent="0.2">
      <c r="C54" s="10"/>
      <c r="Q54" s="36"/>
    </row>
    <row r="55" spans="3:17" x14ac:dyDescent="0.2">
      <c r="C55" s="10"/>
      <c r="Q55" s="36"/>
    </row>
    <row r="56" spans="3:17" x14ac:dyDescent="0.2">
      <c r="C56" s="10"/>
      <c r="Q56" s="36"/>
    </row>
    <row r="57" spans="3:17" x14ac:dyDescent="0.2">
      <c r="C57" s="10"/>
      <c r="Q57" s="36"/>
    </row>
    <row r="58" spans="3:17" x14ac:dyDescent="0.2">
      <c r="C58" s="10"/>
      <c r="Q58" s="36"/>
    </row>
    <row r="59" spans="3:17" x14ac:dyDescent="0.2">
      <c r="C59" s="10"/>
      <c r="Q59" s="36"/>
    </row>
    <row r="60" spans="3:17" x14ac:dyDescent="0.2">
      <c r="C60" s="10"/>
      <c r="Q60" s="36"/>
    </row>
    <row r="61" spans="3:17" x14ac:dyDescent="0.2">
      <c r="C61" s="10"/>
      <c r="Q61" s="36"/>
    </row>
    <row r="62" spans="3:17" x14ac:dyDescent="0.2">
      <c r="C62" s="10"/>
      <c r="Q62" s="36"/>
    </row>
    <row r="63" spans="3:17" x14ac:dyDescent="0.2">
      <c r="C63" s="10"/>
      <c r="Q63" s="36"/>
    </row>
    <row r="64" spans="3:17" x14ac:dyDescent="0.2">
      <c r="C64" s="10"/>
      <c r="Q64" s="36"/>
    </row>
    <row r="65" spans="3:17" x14ac:dyDescent="0.2">
      <c r="C65" s="10"/>
      <c r="Q65" s="36"/>
    </row>
    <row r="66" spans="3:17" x14ac:dyDescent="0.2">
      <c r="C66" s="10"/>
      <c r="Q66" s="36"/>
    </row>
    <row r="67" spans="3:17" x14ac:dyDescent="0.2">
      <c r="C67" s="10"/>
      <c r="Q67" s="36"/>
    </row>
    <row r="68" spans="3:17" x14ac:dyDescent="0.2">
      <c r="C68" s="10"/>
      <c r="Q68" s="36"/>
    </row>
    <row r="69" spans="3:17" x14ac:dyDescent="0.2">
      <c r="C69" s="10"/>
      <c r="Q69" s="36"/>
    </row>
    <row r="70" spans="3:17" x14ac:dyDescent="0.2">
      <c r="C70" s="10"/>
      <c r="Q70" s="36"/>
    </row>
    <row r="71" spans="3:17" x14ac:dyDescent="0.2">
      <c r="C71" s="10"/>
      <c r="Q71" s="36"/>
    </row>
    <row r="72" spans="3:17" x14ac:dyDescent="0.2">
      <c r="C72" s="10"/>
      <c r="Q72" s="36"/>
    </row>
    <row r="73" spans="3:17" x14ac:dyDescent="0.2">
      <c r="C73" s="10"/>
      <c r="Q73" s="36"/>
    </row>
    <row r="74" spans="3:17" x14ac:dyDescent="0.2">
      <c r="C74" s="10"/>
      <c r="Q74" s="36"/>
    </row>
    <row r="75" spans="3:17" x14ac:dyDescent="0.2">
      <c r="C75" s="10"/>
      <c r="Q75" s="36"/>
    </row>
    <row r="76" spans="3:17" x14ac:dyDescent="0.2">
      <c r="C76" s="10"/>
      <c r="Q76" s="36"/>
    </row>
    <row r="77" spans="3:17" x14ac:dyDescent="0.2">
      <c r="C77" s="10"/>
      <c r="Q77" s="36"/>
    </row>
    <row r="78" spans="3:17" x14ac:dyDescent="0.2">
      <c r="C78" s="10"/>
      <c r="Q78" s="36"/>
    </row>
    <row r="79" spans="3:17" x14ac:dyDescent="0.2">
      <c r="C79" s="10"/>
      <c r="Q79" s="36"/>
    </row>
    <row r="80" spans="3:17" x14ac:dyDescent="0.2">
      <c r="C80" s="10"/>
      <c r="Q80" s="36"/>
    </row>
    <row r="81" spans="3:17" x14ac:dyDescent="0.2">
      <c r="C81" s="10"/>
      <c r="Q81" s="36"/>
    </row>
    <row r="82" spans="3:17" x14ac:dyDescent="0.2">
      <c r="C82" s="10"/>
      <c r="Q82" s="36"/>
    </row>
    <row r="83" spans="3:17" x14ac:dyDescent="0.2">
      <c r="C83" s="10"/>
      <c r="Q83" s="36"/>
    </row>
    <row r="84" spans="3:17" x14ac:dyDescent="0.2">
      <c r="C84" s="10"/>
      <c r="Q84" s="36"/>
    </row>
    <row r="85" spans="3:17" x14ac:dyDescent="0.2">
      <c r="C85" s="10"/>
      <c r="Q85" s="36"/>
    </row>
    <row r="86" spans="3:17" x14ac:dyDescent="0.2">
      <c r="C86" s="10"/>
      <c r="Q86" s="36"/>
    </row>
    <row r="87" spans="3:17" x14ac:dyDescent="0.2">
      <c r="C87" s="10"/>
      <c r="Q87" s="36"/>
    </row>
    <row r="88" spans="3:17" x14ac:dyDescent="0.2">
      <c r="C88" s="10"/>
      <c r="Q88" s="36"/>
    </row>
    <row r="89" spans="3:17" x14ac:dyDescent="0.2">
      <c r="C89" s="10"/>
      <c r="Q89" s="36"/>
    </row>
    <row r="90" spans="3:17" x14ac:dyDescent="0.2">
      <c r="C90" s="10"/>
      <c r="Q90" s="36"/>
    </row>
    <row r="91" spans="3:17" x14ac:dyDescent="0.2">
      <c r="C91" s="10"/>
      <c r="Q91" s="36"/>
    </row>
    <row r="92" spans="3:17" x14ac:dyDescent="0.2">
      <c r="C92" s="10"/>
      <c r="Q92" s="36"/>
    </row>
    <row r="93" spans="3:17" x14ac:dyDescent="0.2">
      <c r="C93" s="10"/>
      <c r="Q93" s="36"/>
    </row>
    <row r="94" spans="3:17" x14ac:dyDescent="0.2">
      <c r="C94" s="10"/>
      <c r="Q94" s="36"/>
    </row>
    <row r="95" spans="3:17" ht="15.75" customHeight="1" thickBot="1" x14ac:dyDescent="0.25">
      <c r="C95" s="145"/>
      <c r="D95" s="37"/>
      <c r="E95" s="37"/>
      <c r="F95" s="37"/>
      <c r="G95" s="37"/>
      <c r="H95" s="37"/>
      <c r="I95" s="37"/>
      <c r="J95" s="37"/>
      <c r="K95" s="37"/>
      <c r="L95" s="37"/>
      <c r="M95" s="37"/>
      <c r="N95" s="37"/>
      <c r="O95" s="37"/>
      <c r="P95" s="37"/>
      <c r="Q95" s="38"/>
    </row>
  </sheetData>
  <autoFilter ref="A10:R10" xr:uid="{00000000-0009-0000-0000-000009000000}"/>
  <mergeCells count="17">
    <mergeCell ref="D9:D10"/>
    <mergeCell ref="J9:J10"/>
    <mergeCell ref="I9:I10"/>
    <mergeCell ref="C8:F8"/>
    <mergeCell ref="K9:Q9"/>
    <mergeCell ref="E1:E2"/>
    <mergeCell ref="F1:F2"/>
    <mergeCell ref="G1:G2"/>
    <mergeCell ref="H1:H2"/>
    <mergeCell ref="C4:F4"/>
    <mergeCell ref="C5:F5"/>
    <mergeCell ref="C6:F6"/>
    <mergeCell ref="C7:F7"/>
    <mergeCell ref="H9:H10"/>
    <mergeCell ref="G9:G10"/>
    <mergeCell ref="F9:F10"/>
    <mergeCell ref="E9:E10"/>
  </mergeCells>
  <hyperlinks>
    <hyperlink ref="R1" location="index!A1" display="العودة للفهرس"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AC72"/>
  <sheetViews>
    <sheetView rightToLeft="1" workbookViewId="0">
      <pane xSplit="7" ySplit="14" topLeftCell="H15" activePane="bottomRight" state="frozen"/>
      <selection activeCell="B1" sqref="B1:B1048576"/>
      <selection pane="topRight" activeCell="B1" sqref="B1:B1048576"/>
      <selection pane="bottomLeft" activeCell="B1" sqref="B1:B1048576"/>
      <selection pane="bottomRight" activeCell="B1" sqref="B1:B1048576"/>
    </sheetView>
  </sheetViews>
  <sheetFormatPr defaultRowHeight="14.25" x14ac:dyDescent="0.2"/>
  <cols>
    <col min="1" max="1" width="5" customWidth="1"/>
    <col min="2" max="2" width="14" customWidth="1"/>
    <col min="3" max="3" width="17.125" customWidth="1"/>
    <col min="4" max="4" width="7.875" customWidth="1"/>
    <col min="5" max="5" width="39" bestFit="1" customWidth="1"/>
    <col min="6" max="6" width="16.375" bestFit="1" customWidth="1"/>
    <col min="7" max="7" width="15.625" bestFit="1" customWidth="1"/>
    <col min="8" max="16" width="12.125" style="148" hidden="1" customWidth="1"/>
    <col min="17" max="17" width="18.25" customWidth="1"/>
    <col min="18" max="18" width="13.125" customWidth="1"/>
    <col min="19" max="19" width="9.75" customWidth="1"/>
    <col min="20" max="20" width="11.25" customWidth="1"/>
    <col min="21" max="21" width="18.875" bestFit="1" customWidth="1"/>
    <col min="22" max="22" width="16.75" bestFit="1" customWidth="1"/>
    <col min="23" max="23" width="20.625" bestFit="1" customWidth="1"/>
    <col min="24" max="24" width="20.375" bestFit="1" customWidth="1"/>
    <col min="25" max="25" width="20.75" bestFit="1" customWidth="1"/>
    <col min="26" max="26" width="23.625" bestFit="1" customWidth="1"/>
    <col min="27" max="27" width="25.25" bestFit="1" customWidth="1"/>
    <col min="28" max="28" width="16.375" bestFit="1" customWidth="1"/>
    <col min="30" max="30" width="0" hidden="1"/>
  </cols>
  <sheetData>
    <row r="1" spans="1:29" ht="15.75" customHeight="1" x14ac:dyDescent="0.2">
      <c r="E1" s="17" t="s">
        <v>699</v>
      </c>
      <c r="F1" s="575" t="s">
        <v>733</v>
      </c>
      <c r="G1" s="575" t="e">
        <f>#REF!</f>
        <v>#REF!</v>
      </c>
      <c r="Q1" s="575" t="s">
        <v>505</v>
      </c>
      <c r="R1" s="575" t="e">
        <f>#REF!</f>
        <v>#REF!</v>
      </c>
      <c r="S1" s="143"/>
      <c r="T1" s="9"/>
      <c r="U1" s="55" t="s">
        <v>93</v>
      </c>
    </row>
    <row r="2" spans="1:29" ht="15.75" customHeight="1" x14ac:dyDescent="0.2">
      <c r="E2" s="18" t="s">
        <v>701</v>
      </c>
      <c r="F2" s="530"/>
      <c r="G2" s="530"/>
      <c r="Q2" s="530"/>
      <c r="R2" s="530"/>
      <c r="T2" s="11"/>
    </row>
    <row r="3" spans="1:29" x14ac:dyDescent="0.2">
      <c r="E3" s="10"/>
      <c r="T3" s="11"/>
    </row>
    <row r="4" spans="1:29" x14ac:dyDescent="0.2">
      <c r="E4" s="10"/>
      <c r="T4" s="11"/>
    </row>
    <row r="5" spans="1:29" x14ac:dyDescent="0.2">
      <c r="E5" s="10" t="s">
        <v>702</v>
      </c>
      <c r="G5">
        <f>COUNTA(#REF!)</f>
        <v>1</v>
      </c>
      <c r="T5" s="11"/>
    </row>
    <row r="6" spans="1:29" x14ac:dyDescent="0.2">
      <c r="E6" s="10" t="s">
        <v>734</v>
      </c>
      <c r="Q6">
        <f>G5-Q7</f>
        <v>1</v>
      </c>
      <c r="R6" t="s">
        <v>705</v>
      </c>
      <c r="T6" s="11"/>
    </row>
    <row r="7" spans="1:29" x14ac:dyDescent="0.2">
      <c r="E7" s="10" t="s">
        <v>735</v>
      </c>
      <c r="Q7">
        <f>COUNTA(E15:E100)</f>
        <v>0</v>
      </c>
      <c r="R7" t="s">
        <v>705</v>
      </c>
      <c r="S7" s="169">
        <f>Q7/G5</f>
        <v>0</v>
      </c>
      <c r="T7" s="11"/>
    </row>
    <row r="8" spans="1:29" x14ac:dyDescent="0.2">
      <c r="E8" s="10" t="s">
        <v>71</v>
      </c>
      <c r="F8" t="e">
        <f>SUM(#REF!)</f>
        <v>#REF!</v>
      </c>
      <c r="G8" t="s">
        <v>166</v>
      </c>
      <c r="Q8" t="e">
        <f>U8</f>
        <v>#REF!</v>
      </c>
      <c r="R8" t="s">
        <v>171</v>
      </c>
      <c r="S8" s="169" t="e">
        <f>F8/Q8</f>
        <v>#REF!</v>
      </c>
      <c r="T8" s="11"/>
      <c r="U8" t="e">
        <f>SUM(#REF!)</f>
        <v>#REF!</v>
      </c>
    </row>
    <row r="9" spans="1:29" x14ac:dyDescent="0.2">
      <c r="E9" s="10"/>
      <c r="G9" t="s">
        <v>736</v>
      </c>
      <c r="S9" t="e">
        <f>SUM(#REF!)</f>
        <v>#REF!</v>
      </c>
      <c r="T9" s="11"/>
    </row>
    <row r="10" spans="1:29" x14ac:dyDescent="0.2">
      <c r="G10" t="s">
        <v>737</v>
      </c>
      <c r="S10" t="e">
        <f>SUM(#REF!)</f>
        <v>#REF!</v>
      </c>
      <c r="T10" s="11"/>
    </row>
    <row r="11" spans="1:29" x14ac:dyDescent="0.2">
      <c r="B11" t="s">
        <v>738</v>
      </c>
      <c r="E11" s="10" t="s">
        <v>739</v>
      </c>
      <c r="F11">
        <f>SUM(scrap_machine!W:W)</f>
        <v>0</v>
      </c>
      <c r="G11" t="s">
        <v>740</v>
      </c>
      <c r="S11" t="e">
        <f>SUM(#REF!)</f>
        <v>#REF!</v>
      </c>
      <c r="T11" s="11"/>
    </row>
    <row r="12" spans="1:29" x14ac:dyDescent="0.2">
      <c r="E12" t="s">
        <v>741</v>
      </c>
      <c r="F12">
        <f>SUM(scrap_machine!U:U)</f>
        <v>0</v>
      </c>
      <c r="G12" t="s">
        <v>742</v>
      </c>
      <c r="S12" t="e">
        <f>SUM(#REF!)</f>
        <v>#REF!</v>
      </c>
      <c r="T12" s="11"/>
    </row>
    <row r="13" spans="1:29" ht="15.75" customHeight="1" thickBot="1" x14ac:dyDescent="0.25">
      <c r="E13" s="10" t="s">
        <v>743</v>
      </c>
      <c r="F13" s="142"/>
      <c r="G13" s="170"/>
      <c r="Q13" s="142"/>
      <c r="R13" s="142"/>
      <c r="S13" s="142"/>
      <c r="T13" s="146"/>
    </row>
    <row r="14" spans="1:29" s="149" customFormat="1" ht="33" customHeight="1" x14ac:dyDescent="0.2">
      <c r="A14" t="s">
        <v>97</v>
      </c>
      <c r="B14" t="s">
        <v>98</v>
      </c>
      <c r="C14" t="s">
        <v>99</v>
      </c>
      <c r="D14" t="s">
        <v>100</v>
      </c>
      <c r="E14" s="3" t="s">
        <v>578</v>
      </c>
      <c r="F14" s="3" t="s">
        <v>579</v>
      </c>
      <c r="G14" s="166" t="s">
        <v>744</v>
      </c>
      <c r="H14" s="3" t="s">
        <v>588</v>
      </c>
      <c r="I14" s="3" t="s">
        <v>589</v>
      </c>
      <c r="J14" s="3" t="s">
        <v>590</v>
      </c>
      <c r="K14" s="3" t="s">
        <v>591</v>
      </c>
      <c r="L14" s="3" t="s">
        <v>592</v>
      </c>
      <c r="M14" s="3" t="s">
        <v>593</v>
      </c>
      <c r="N14" s="3" t="s">
        <v>594</v>
      </c>
      <c r="O14" s="3" t="s">
        <v>595</v>
      </c>
      <c r="P14" s="3" t="s">
        <v>596</v>
      </c>
      <c r="Q14" s="3" t="s">
        <v>165</v>
      </c>
      <c r="R14" s="3" t="s">
        <v>597</v>
      </c>
      <c r="S14" s="3" t="s">
        <v>598</v>
      </c>
      <c r="T14" s="171" t="s">
        <v>745</v>
      </c>
      <c r="U14" s="13"/>
      <c r="AC14" s="172"/>
    </row>
    <row r="15" spans="1:29" s="148" customFormat="1" x14ac:dyDescent="0.2">
      <c r="E15" s="46"/>
      <c r="G15" s="164"/>
      <c r="T15" s="173"/>
      <c r="U15" s="6"/>
      <c r="AC15" s="164"/>
    </row>
    <row r="16" spans="1:29" s="148" customFormat="1" x14ac:dyDescent="0.2">
      <c r="E16" s="46"/>
      <c r="G16" s="164"/>
      <c r="T16" s="173"/>
      <c r="U16" s="6"/>
      <c r="AC16" s="164"/>
    </row>
    <row r="17" spans="5:29" s="148" customFormat="1" x14ac:dyDescent="0.2">
      <c r="E17" s="46"/>
      <c r="G17" s="164"/>
      <c r="T17" s="173"/>
      <c r="U17" s="6"/>
      <c r="AC17" s="164"/>
    </row>
    <row r="18" spans="5:29" s="148" customFormat="1" x14ac:dyDescent="0.2">
      <c r="E18" s="46"/>
      <c r="G18" s="164"/>
      <c r="T18" s="173"/>
      <c r="U18" s="6"/>
      <c r="AC18" s="164"/>
    </row>
    <row r="19" spans="5:29" s="148" customFormat="1" x14ac:dyDescent="0.2">
      <c r="E19" s="46"/>
      <c r="G19" s="164"/>
      <c r="T19" s="173"/>
      <c r="U19" s="6"/>
      <c r="AC19" s="164"/>
    </row>
    <row r="20" spans="5:29" s="148" customFormat="1" x14ac:dyDescent="0.2">
      <c r="E20" s="46"/>
      <c r="G20" s="164"/>
      <c r="T20" s="173"/>
      <c r="U20" s="6"/>
      <c r="AC20" s="164"/>
    </row>
    <row r="21" spans="5:29" s="148" customFormat="1" x14ac:dyDescent="0.2">
      <c r="E21" s="46"/>
      <c r="G21" s="164"/>
      <c r="T21" s="173"/>
      <c r="U21" s="6"/>
      <c r="AC21" s="164"/>
    </row>
    <row r="22" spans="5:29" s="148" customFormat="1" x14ac:dyDescent="0.2">
      <c r="E22" s="46"/>
      <c r="G22" s="164"/>
      <c r="T22" s="173"/>
      <c r="U22" s="6"/>
      <c r="AC22" s="164"/>
    </row>
    <row r="23" spans="5:29" s="148" customFormat="1" x14ac:dyDescent="0.2">
      <c r="E23" s="46"/>
      <c r="G23" s="164"/>
      <c r="T23" s="173"/>
      <c r="U23" s="6"/>
      <c r="AC23" s="164"/>
    </row>
    <row r="24" spans="5:29" s="148" customFormat="1" x14ac:dyDescent="0.2">
      <c r="E24" s="46"/>
      <c r="G24" s="164"/>
      <c r="T24" s="173"/>
      <c r="U24" s="6"/>
      <c r="AC24" s="164"/>
    </row>
    <row r="25" spans="5:29" s="148" customFormat="1" x14ac:dyDescent="0.2">
      <c r="E25" s="46"/>
      <c r="G25" s="164"/>
      <c r="T25" s="173"/>
      <c r="U25" s="6"/>
      <c r="AC25" s="164"/>
    </row>
    <row r="26" spans="5:29" s="148" customFormat="1" x14ac:dyDescent="0.2">
      <c r="E26" s="46"/>
      <c r="G26" s="164"/>
      <c r="T26" s="173"/>
      <c r="U26" s="6"/>
      <c r="AC26" s="164"/>
    </row>
    <row r="27" spans="5:29" s="148" customFormat="1" x14ac:dyDescent="0.2">
      <c r="E27" s="46"/>
      <c r="G27" s="164"/>
      <c r="T27" s="173"/>
      <c r="U27" s="6"/>
    </row>
    <row r="28" spans="5:29" s="148" customFormat="1" x14ac:dyDescent="0.2">
      <c r="E28" s="46"/>
      <c r="G28" s="164"/>
      <c r="T28" s="173"/>
      <c r="U28" s="6"/>
    </row>
    <row r="29" spans="5:29" s="148" customFormat="1" x14ac:dyDescent="0.2">
      <c r="E29" s="46"/>
      <c r="G29" s="164"/>
      <c r="T29" s="173"/>
      <c r="U29" s="6"/>
    </row>
    <row r="30" spans="5:29" s="148" customFormat="1" x14ac:dyDescent="0.2">
      <c r="E30" s="46"/>
      <c r="G30" s="164"/>
      <c r="T30" s="173"/>
      <c r="U30" s="6"/>
    </row>
    <row r="31" spans="5:29" s="148" customFormat="1" x14ac:dyDescent="0.2">
      <c r="E31" s="46"/>
      <c r="G31" s="164"/>
      <c r="T31" s="173"/>
      <c r="U31" s="6"/>
    </row>
    <row r="32" spans="5:29" s="148" customFormat="1" x14ac:dyDescent="0.2">
      <c r="E32" s="46"/>
      <c r="G32" s="164"/>
      <c r="T32" s="173"/>
      <c r="U32" s="6"/>
    </row>
    <row r="33" spans="5:21" s="148" customFormat="1" x14ac:dyDescent="0.2">
      <c r="E33" s="46"/>
      <c r="G33" s="164"/>
      <c r="T33" s="173"/>
      <c r="U33" s="6"/>
    </row>
    <row r="34" spans="5:21" s="148" customFormat="1" x14ac:dyDescent="0.2">
      <c r="E34" s="46"/>
      <c r="G34" s="164"/>
      <c r="T34" s="173"/>
      <c r="U34" s="6"/>
    </row>
    <row r="35" spans="5:21" s="148" customFormat="1" x14ac:dyDescent="0.2">
      <c r="E35" s="46"/>
      <c r="G35" s="164"/>
      <c r="T35" s="173"/>
      <c r="U35" s="6"/>
    </row>
    <row r="36" spans="5:21" s="148" customFormat="1" x14ac:dyDescent="0.2">
      <c r="E36" s="46"/>
      <c r="G36" s="164"/>
      <c r="T36" s="173"/>
      <c r="U36" s="6"/>
    </row>
    <row r="37" spans="5:21" s="148" customFormat="1" x14ac:dyDescent="0.2">
      <c r="E37" s="46"/>
      <c r="G37" s="164"/>
      <c r="T37" s="173"/>
      <c r="U37" s="6"/>
    </row>
    <row r="38" spans="5:21" s="148" customFormat="1" x14ac:dyDescent="0.2">
      <c r="E38" s="46"/>
      <c r="G38" s="164"/>
      <c r="T38" s="173"/>
      <c r="U38" s="6"/>
    </row>
    <row r="39" spans="5:21" x14ac:dyDescent="0.2">
      <c r="E39" s="10"/>
      <c r="T39" s="173"/>
    </row>
    <row r="40" spans="5:21" x14ac:dyDescent="0.2">
      <c r="E40" s="10"/>
      <c r="T40" s="173"/>
    </row>
    <row r="41" spans="5:21" x14ac:dyDescent="0.2">
      <c r="E41" s="10"/>
      <c r="T41" s="173"/>
    </row>
    <row r="42" spans="5:21" x14ac:dyDescent="0.2">
      <c r="E42" s="10"/>
      <c r="T42" s="173"/>
    </row>
    <row r="43" spans="5:21" x14ac:dyDescent="0.2">
      <c r="E43" s="10"/>
      <c r="T43" s="173"/>
    </row>
    <row r="44" spans="5:21" x14ac:dyDescent="0.2">
      <c r="E44" s="10"/>
      <c r="T44" s="173"/>
    </row>
    <row r="45" spans="5:21" x14ac:dyDescent="0.2">
      <c r="E45" s="10"/>
      <c r="T45" s="173"/>
    </row>
    <row r="46" spans="5:21" x14ac:dyDescent="0.2">
      <c r="E46" s="10"/>
      <c r="T46" s="173"/>
    </row>
    <row r="47" spans="5:21" x14ac:dyDescent="0.2">
      <c r="E47" s="10"/>
      <c r="T47" s="173"/>
    </row>
    <row r="48" spans="5:21" x14ac:dyDescent="0.2">
      <c r="E48" s="10"/>
      <c r="T48" s="173"/>
    </row>
    <row r="49" spans="5:20" x14ac:dyDescent="0.2">
      <c r="E49" s="10"/>
      <c r="T49" s="173"/>
    </row>
    <row r="50" spans="5:20" x14ac:dyDescent="0.2">
      <c r="E50" s="10"/>
      <c r="T50" s="173"/>
    </row>
    <row r="51" spans="5:20" x14ac:dyDescent="0.2">
      <c r="E51" s="10"/>
      <c r="T51" s="173"/>
    </row>
    <row r="52" spans="5:20" x14ac:dyDescent="0.2">
      <c r="E52" s="10"/>
      <c r="T52" s="11"/>
    </row>
    <row r="53" spans="5:20" x14ac:dyDescent="0.2">
      <c r="E53" s="10"/>
      <c r="T53" s="11"/>
    </row>
    <row r="54" spans="5:20" x14ac:dyDescent="0.2">
      <c r="E54" s="10"/>
      <c r="T54" s="11"/>
    </row>
    <row r="55" spans="5:20" x14ac:dyDescent="0.2">
      <c r="E55" s="10"/>
      <c r="T55" s="11"/>
    </row>
    <row r="56" spans="5:20" x14ac:dyDescent="0.2">
      <c r="E56" s="10"/>
      <c r="T56" s="11"/>
    </row>
    <row r="57" spans="5:20" x14ac:dyDescent="0.2">
      <c r="E57" s="10"/>
      <c r="T57" s="11"/>
    </row>
    <row r="58" spans="5:20" x14ac:dyDescent="0.2">
      <c r="E58" s="10"/>
      <c r="T58" s="11"/>
    </row>
    <row r="59" spans="5:20" x14ac:dyDescent="0.2">
      <c r="E59" s="10"/>
      <c r="T59" s="11"/>
    </row>
    <row r="60" spans="5:20" x14ac:dyDescent="0.2">
      <c r="E60" s="10"/>
      <c r="T60" s="11"/>
    </row>
    <row r="61" spans="5:20" x14ac:dyDescent="0.2">
      <c r="E61" s="10"/>
      <c r="T61" s="11"/>
    </row>
    <row r="62" spans="5:20" x14ac:dyDescent="0.2">
      <c r="E62" s="10"/>
      <c r="T62" s="11"/>
    </row>
    <row r="63" spans="5:20" x14ac:dyDescent="0.2">
      <c r="E63" s="10"/>
      <c r="T63" s="11"/>
    </row>
    <row r="64" spans="5:20" x14ac:dyDescent="0.2">
      <c r="E64" s="10"/>
      <c r="T64" s="11"/>
    </row>
    <row r="65" spans="5:20" x14ac:dyDescent="0.2">
      <c r="E65" s="10"/>
      <c r="T65" s="11"/>
    </row>
    <row r="66" spans="5:20" x14ac:dyDescent="0.2">
      <c r="E66" s="10"/>
      <c r="T66" s="11"/>
    </row>
    <row r="67" spans="5:20" x14ac:dyDescent="0.2">
      <c r="E67" s="10"/>
      <c r="T67" s="11"/>
    </row>
    <row r="68" spans="5:20" x14ac:dyDescent="0.2">
      <c r="E68" s="10"/>
      <c r="T68" s="11"/>
    </row>
    <row r="69" spans="5:20" x14ac:dyDescent="0.2">
      <c r="E69" s="10"/>
      <c r="T69" s="11"/>
    </row>
    <row r="70" spans="5:20" x14ac:dyDescent="0.2">
      <c r="E70" s="10"/>
      <c r="T70" s="11"/>
    </row>
    <row r="71" spans="5:20" x14ac:dyDescent="0.2">
      <c r="E71" s="10"/>
      <c r="T71" s="11"/>
    </row>
    <row r="72" spans="5:20" ht="15.75" customHeight="1" thickBot="1" x14ac:dyDescent="0.25">
      <c r="E72" s="145"/>
      <c r="F72" s="142"/>
      <c r="G72" s="142"/>
      <c r="Q72" s="142"/>
      <c r="R72" s="142"/>
      <c r="S72" s="142"/>
      <c r="T72" s="146"/>
    </row>
  </sheetData>
  <autoFilter ref="A14:AD14" xr:uid="{00000000-0009-0000-0000-00000A000000}"/>
  <mergeCells count="4">
    <mergeCell ref="Q1:Q2"/>
    <mergeCell ref="R1:R2"/>
    <mergeCell ref="F1:F2"/>
    <mergeCell ref="G1:G2"/>
  </mergeCells>
  <hyperlinks>
    <hyperlink ref="U1" location="index!A1" display="العودة للفهرس" xr:uid="{00000000-0004-0000-0A00-000000000000}"/>
  </hyperlinks>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D125"/>
  <sheetViews>
    <sheetView rightToLeft="1" workbookViewId="0">
      <pane xSplit="15" ySplit="2" topLeftCell="P3" activePane="bottomRight" state="frozen"/>
      <selection activeCell="A24" sqref="A24"/>
      <selection pane="topRight" activeCell="A24" sqref="A24"/>
      <selection pane="bottomLeft" activeCell="A24" sqref="A24"/>
      <selection pane="bottomRight" activeCell="P1" sqref="C1:P1048576"/>
    </sheetView>
  </sheetViews>
  <sheetFormatPr defaultRowHeight="14.25" x14ac:dyDescent="0.2"/>
  <cols>
    <col min="1" max="1" width="11.25" customWidth="1"/>
    <col min="2" max="2" width="6.875" customWidth="1"/>
    <col min="3" max="3" width="5" customWidth="1"/>
    <col min="4" max="21" width="11.25" style="149" customWidth="1"/>
  </cols>
  <sheetData>
    <row r="1" spans="1:30" x14ac:dyDescent="0.2">
      <c r="A1" s="148" t="s">
        <v>88</v>
      </c>
      <c r="P1" s="148" t="s">
        <v>746</v>
      </c>
      <c r="Q1" s="149" t="s">
        <v>90</v>
      </c>
      <c r="R1" s="149">
        <f>B3</f>
        <v>1</v>
      </c>
      <c r="S1" s="149" t="s">
        <v>505</v>
      </c>
      <c r="T1" s="149">
        <f>C3</f>
        <v>1</v>
      </c>
      <c r="W1" s="149"/>
      <c r="X1" s="55" t="s">
        <v>93</v>
      </c>
      <c r="Y1" s="149"/>
      <c r="Z1" s="149"/>
      <c r="AA1" s="149"/>
      <c r="AB1" s="149"/>
      <c r="AC1" s="149"/>
      <c r="AD1" s="149"/>
    </row>
    <row r="2" spans="1:30" ht="45" customHeight="1" x14ac:dyDescent="0.2">
      <c r="A2" s="4" t="s">
        <v>747</v>
      </c>
      <c r="B2" s="4" t="s">
        <v>97</v>
      </c>
      <c r="C2" s="4" t="s">
        <v>98</v>
      </c>
      <c r="D2" s="3" t="s">
        <v>635</v>
      </c>
      <c r="E2" s="3" t="s">
        <v>638</v>
      </c>
      <c r="F2" s="3" t="s">
        <v>639</v>
      </c>
      <c r="G2" s="3" t="s">
        <v>588</v>
      </c>
      <c r="H2" s="3" t="s">
        <v>589</v>
      </c>
      <c r="I2" s="3" t="s">
        <v>590</v>
      </c>
      <c r="J2" s="3" t="s">
        <v>591</v>
      </c>
      <c r="K2" s="3" t="s">
        <v>592</v>
      </c>
      <c r="L2" s="3" t="s">
        <v>593</v>
      </c>
      <c r="M2" s="3" t="s">
        <v>594</v>
      </c>
      <c r="N2" s="3" t="s">
        <v>595</v>
      </c>
      <c r="O2" s="3" t="s">
        <v>596</v>
      </c>
      <c r="P2" s="3" t="s">
        <v>165</v>
      </c>
      <c r="Q2" s="3" t="s">
        <v>748</v>
      </c>
      <c r="R2" s="3" t="s">
        <v>139</v>
      </c>
      <c r="S2" s="3" t="s">
        <v>140</v>
      </c>
      <c r="T2" s="3" t="s">
        <v>141</v>
      </c>
      <c r="U2" s="3" t="s">
        <v>142</v>
      </c>
      <c r="V2" s="3" t="s">
        <v>144</v>
      </c>
      <c r="W2" s="16" t="s">
        <v>171</v>
      </c>
    </row>
    <row r="3" spans="1:30" ht="15" customHeight="1" x14ac:dyDescent="0.2">
      <c r="A3" s="174">
        <v>2023</v>
      </c>
      <c r="B3">
        <v>1</v>
      </c>
      <c r="C3">
        <v>1</v>
      </c>
      <c r="W3" s="172" t="str">
        <f t="shared" ref="W3:W21" si="0">IFERROR(P3/Q3,"")</f>
        <v/>
      </c>
    </row>
    <row r="4" spans="1:30" x14ac:dyDescent="0.2">
      <c r="A4" s="174">
        <v>2023</v>
      </c>
      <c r="B4">
        <v>1</v>
      </c>
      <c r="C4">
        <v>2</v>
      </c>
      <c r="W4" s="172" t="str">
        <f t="shared" si="0"/>
        <v/>
      </c>
    </row>
    <row r="5" spans="1:30" x14ac:dyDescent="0.2">
      <c r="A5" s="174">
        <v>2023</v>
      </c>
      <c r="B5">
        <v>1</v>
      </c>
      <c r="C5">
        <v>3</v>
      </c>
      <c r="W5" s="172" t="str">
        <f t="shared" si="0"/>
        <v/>
      </c>
    </row>
    <row r="6" spans="1:30" x14ac:dyDescent="0.2">
      <c r="A6" s="174">
        <v>2023</v>
      </c>
      <c r="B6">
        <v>1</v>
      </c>
      <c r="C6">
        <v>4</v>
      </c>
      <c r="W6" s="172" t="str">
        <f t="shared" si="0"/>
        <v/>
      </c>
    </row>
    <row r="7" spans="1:30" x14ac:dyDescent="0.2">
      <c r="A7" s="174">
        <v>2023</v>
      </c>
      <c r="B7">
        <v>1</v>
      </c>
      <c r="C7">
        <v>5</v>
      </c>
      <c r="W7" s="172" t="str">
        <f t="shared" si="0"/>
        <v/>
      </c>
    </row>
    <row r="8" spans="1:30" x14ac:dyDescent="0.2">
      <c r="A8" s="174">
        <v>2023</v>
      </c>
      <c r="B8">
        <v>1</v>
      </c>
      <c r="C8">
        <v>7</v>
      </c>
      <c r="W8" s="172" t="str">
        <f t="shared" si="0"/>
        <v/>
      </c>
    </row>
    <row r="9" spans="1:30" x14ac:dyDescent="0.2">
      <c r="A9" s="174">
        <v>2023</v>
      </c>
      <c r="B9">
        <v>1</v>
      </c>
      <c r="C9">
        <v>8</v>
      </c>
      <c r="W9" s="172" t="str">
        <f t="shared" si="0"/>
        <v/>
      </c>
    </row>
    <row r="10" spans="1:30" x14ac:dyDescent="0.2">
      <c r="A10" s="174">
        <v>2023</v>
      </c>
      <c r="B10">
        <v>1</v>
      </c>
      <c r="C10">
        <v>9</v>
      </c>
      <c r="W10" s="172" t="str">
        <f t="shared" si="0"/>
        <v/>
      </c>
    </row>
    <row r="11" spans="1:30" x14ac:dyDescent="0.2">
      <c r="A11" s="174">
        <v>2023</v>
      </c>
      <c r="B11">
        <v>1</v>
      </c>
      <c r="C11">
        <v>10</v>
      </c>
      <c r="W11" s="172" t="str">
        <f t="shared" si="0"/>
        <v/>
      </c>
    </row>
    <row r="12" spans="1:30" x14ac:dyDescent="0.2">
      <c r="A12" s="174">
        <v>2023</v>
      </c>
      <c r="B12">
        <v>1</v>
      </c>
      <c r="C12">
        <v>11</v>
      </c>
      <c r="W12" s="172" t="str">
        <f t="shared" si="0"/>
        <v/>
      </c>
    </row>
    <row r="13" spans="1:30" x14ac:dyDescent="0.2">
      <c r="A13" s="174">
        <v>2023</v>
      </c>
      <c r="B13">
        <v>1</v>
      </c>
      <c r="C13">
        <v>12</v>
      </c>
      <c r="W13" s="172" t="str">
        <f t="shared" si="0"/>
        <v/>
      </c>
    </row>
    <row r="14" spans="1:30" x14ac:dyDescent="0.2">
      <c r="A14" s="174">
        <v>2023</v>
      </c>
      <c r="B14">
        <v>1</v>
      </c>
      <c r="C14">
        <v>15</v>
      </c>
      <c r="W14" s="172" t="str">
        <f t="shared" si="0"/>
        <v/>
      </c>
    </row>
    <row r="15" spans="1:30" x14ac:dyDescent="0.2">
      <c r="A15" s="174">
        <v>2023</v>
      </c>
      <c r="B15">
        <v>1</v>
      </c>
      <c r="C15">
        <v>16</v>
      </c>
      <c r="W15" s="172" t="str">
        <f t="shared" si="0"/>
        <v/>
      </c>
    </row>
    <row r="16" spans="1:30" x14ac:dyDescent="0.2">
      <c r="A16" s="174">
        <v>2023</v>
      </c>
      <c r="B16">
        <v>1</v>
      </c>
      <c r="C16">
        <v>17</v>
      </c>
      <c r="W16" s="172" t="str">
        <f t="shared" si="0"/>
        <v/>
      </c>
    </row>
    <row r="17" spans="1:23" x14ac:dyDescent="0.2">
      <c r="A17" s="174">
        <v>2023</v>
      </c>
      <c r="B17">
        <v>1</v>
      </c>
      <c r="C17">
        <v>18</v>
      </c>
      <c r="W17" s="172" t="str">
        <f t="shared" si="0"/>
        <v/>
      </c>
    </row>
    <row r="18" spans="1:23" x14ac:dyDescent="0.2">
      <c r="A18" s="174">
        <v>2023</v>
      </c>
      <c r="B18">
        <v>1</v>
      </c>
      <c r="C18">
        <v>19</v>
      </c>
      <c r="W18" s="172" t="str">
        <f t="shared" si="0"/>
        <v/>
      </c>
    </row>
    <row r="19" spans="1:23" x14ac:dyDescent="0.2">
      <c r="A19" s="174">
        <v>2023</v>
      </c>
      <c r="B19">
        <v>1</v>
      </c>
      <c r="C19">
        <v>22</v>
      </c>
      <c r="W19" s="172" t="str">
        <f t="shared" si="0"/>
        <v/>
      </c>
    </row>
    <row r="20" spans="1:23" x14ac:dyDescent="0.2">
      <c r="A20" s="174">
        <v>2023</v>
      </c>
      <c r="B20">
        <v>1</v>
      </c>
      <c r="C20">
        <v>23</v>
      </c>
      <c r="W20" s="172" t="str">
        <f t="shared" si="0"/>
        <v/>
      </c>
    </row>
    <row r="21" spans="1:23" x14ac:dyDescent="0.2">
      <c r="A21" s="174">
        <v>2023</v>
      </c>
      <c r="B21">
        <v>1</v>
      </c>
      <c r="C21">
        <v>24</v>
      </c>
      <c r="W21" s="172" t="str">
        <f t="shared" si="0"/>
        <v/>
      </c>
    </row>
    <row r="22" spans="1:23" x14ac:dyDescent="0.2">
      <c r="A22">
        <v>2023</v>
      </c>
      <c r="B22">
        <v>1</v>
      </c>
      <c r="C22">
        <v>31</v>
      </c>
      <c r="W22" s="172"/>
    </row>
    <row r="23" spans="1:23" x14ac:dyDescent="0.2">
      <c r="W23" s="172"/>
    </row>
    <row r="24" spans="1:23" x14ac:dyDescent="0.2">
      <c r="W24" s="172"/>
    </row>
    <row r="25" spans="1:23" x14ac:dyDescent="0.2">
      <c r="W25" s="172"/>
    </row>
    <row r="26" spans="1:23" x14ac:dyDescent="0.2">
      <c r="W26" s="172"/>
    </row>
    <row r="27" spans="1:23" x14ac:dyDescent="0.2">
      <c r="W27" s="172"/>
    </row>
    <row r="28" spans="1:23" x14ac:dyDescent="0.2">
      <c r="W28" s="172"/>
    </row>
    <row r="29" spans="1:23" x14ac:dyDescent="0.2">
      <c r="W29" s="172"/>
    </row>
    <row r="30" spans="1:23" x14ac:dyDescent="0.2">
      <c r="W30" s="172"/>
    </row>
    <row r="31" spans="1:23" x14ac:dyDescent="0.2">
      <c r="W31" s="172"/>
    </row>
    <row r="32" spans="1:23" x14ac:dyDescent="0.2">
      <c r="W32" s="172"/>
    </row>
    <row r="33" spans="23:23" x14ac:dyDescent="0.2">
      <c r="W33" s="172"/>
    </row>
    <row r="34" spans="23:23" x14ac:dyDescent="0.2">
      <c r="W34" s="172"/>
    </row>
    <row r="35" spans="23:23" x14ac:dyDescent="0.2">
      <c r="W35" s="172"/>
    </row>
    <row r="36" spans="23:23" x14ac:dyDescent="0.2">
      <c r="W36" s="172"/>
    </row>
    <row r="37" spans="23:23" x14ac:dyDescent="0.2">
      <c r="W37" s="172"/>
    </row>
    <row r="38" spans="23:23" x14ac:dyDescent="0.2">
      <c r="W38" s="172"/>
    </row>
    <row r="39" spans="23:23" x14ac:dyDescent="0.2">
      <c r="W39" s="172"/>
    </row>
    <row r="40" spans="23:23" x14ac:dyDescent="0.2">
      <c r="W40" s="172"/>
    </row>
    <row r="41" spans="23:23" x14ac:dyDescent="0.2">
      <c r="W41" s="172"/>
    </row>
    <row r="42" spans="23:23" x14ac:dyDescent="0.2">
      <c r="W42" s="172"/>
    </row>
    <row r="43" spans="23:23" x14ac:dyDescent="0.2">
      <c r="W43" s="172"/>
    </row>
    <row r="44" spans="23:23" x14ac:dyDescent="0.2">
      <c r="W44" s="172"/>
    </row>
    <row r="45" spans="23:23" x14ac:dyDescent="0.2">
      <c r="W45" s="172"/>
    </row>
    <row r="46" spans="23:23" x14ac:dyDescent="0.2">
      <c r="W46" s="172"/>
    </row>
    <row r="47" spans="23:23" x14ac:dyDescent="0.2">
      <c r="W47" s="172"/>
    </row>
    <row r="48" spans="23:23" x14ac:dyDescent="0.2">
      <c r="W48" s="172"/>
    </row>
    <row r="49" spans="23:23" x14ac:dyDescent="0.2">
      <c r="W49" s="172"/>
    </row>
    <row r="50" spans="23:23" x14ac:dyDescent="0.2">
      <c r="W50" s="172"/>
    </row>
    <row r="51" spans="23:23" x14ac:dyDescent="0.2">
      <c r="W51" s="172"/>
    </row>
    <row r="52" spans="23:23" x14ac:dyDescent="0.2">
      <c r="W52" s="172"/>
    </row>
    <row r="53" spans="23:23" x14ac:dyDescent="0.2">
      <c r="W53" s="172"/>
    </row>
    <row r="54" spans="23:23" x14ac:dyDescent="0.2">
      <c r="W54" s="172"/>
    </row>
    <row r="55" spans="23:23" x14ac:dyDescent="0.2">
      <c r="W55" s="172"/>
    </row>
    <row r="56" spans="23:23" x14ac:dyDescent="0.2">
      <c r="W56" s="172"/>
    </row>
    <row r="57" spans="23:23" x14ac:dyDescent="0.2">
      <c r="W57" s="172"/>
    </row>
    <row r="58" spans="23:23" x14ac:dyDescent="0.2">
      <c r="W58" s="172"/>
    </row>
    <row r="59" spans="23:23" x14ac:dyDescent="0.2">
      <c r="W59" s="172"/>
    </row>
    <row r="60" spans="23:23" x14ac:dyDescent="0.2">
      <c r="W60" s="172"/>
    </row>
    <row r="61" spans="23:23" x14ac:dyDescent="0.2">
      <c r="W61" s="172"/>
    </row>
    <row r="62" spans="23:23" x14ac:dyDescent="0.2">
      <c r="W62" s="172"/>
    </row>
    <row r="63" spans="23:23" x14ac:dyDescent="0.2">
      <c r="W63" s="172"/>
    </row>
    <row r="64" spans="23:23" x14ac:dyDescent="0.2">
      <c r="W64" s="172"/>
    </row>
    <row r="65" spans="23:23" x14ac:dyDescent="0.2">
      <c r="W65" s="172"/>
    </row>
    <row r="66" spans="23:23" x14ac:dyDescent="0.2">
      <c r="W66" s="172"/>
    </row>
    <row r="67" spans="23:23" x14ac:dyDescent="0.2">
      <c r="W67" s="172"/>
    </row>
    <row r="68" spans="23:23" x14ac:dyDescent="0.2">
      <c r="W68" s="172"/>
    </row>
    <row r="69" spans="23:23" x14ac:dyDescent="0.2">
      <c r="W69" s="172"/>
    </row>
    <row r="70" spans="23:23" x14ac:dyDescent="0.2">
      <c r="W70" s="172"/>
    </row>
    <row r="71" spans="23:23" x14ac:dyDescent="0.2">
      <c r="W71" s="172"/>
    </row>
    <row r="72" spans="23:23" x14ac:dyDescent="0.2">
      <c r="W72" s="172"/>
    </row>
    <row r="73" spans="23:23" x14ac:dyDescent="0.2">
      <c r="W73" s="172"/>
    </row>
    <row r="74" spans="23:23" x14ac:dyDescent="0.2">
      <c r="W74" s="172"/>
    </row>
    <row r="75" spans="23:23" x14ac:dyDescent="0.2">
      <c r="W75" s="172"/>
    </row>
    <row r="76" spans="23:23" x14ac:dyDescent="0.2">
      <c r="W76" s="172" t="str">
        <f t="shared" ref="W76:W119" si="1">IFERROR(P76/Q76,"")</f>
        <v/>
      </c>
    </row>
    <row r="77" spans="23:23" x14ac:dyDescent="0.2">
      <c r="W77" s="172" t="str">
        <f t="shared" si="1"/>
        <v/>
      </c>
    </row>
    <row r="78" spans="23:23" x14ac:dyDescent="0.2">
      <c r="W78" s="172" t="str">
        <f t="shared" si="1"/>
        <v/>
      </c>
    </row>
    <row r="79" spans="23:23" x14ac:dyDescent="0.2">
      <c r="W79" s="172" t="str">
        <f t="shared" si="1"/>
        <v/>
      </c>
    </row>
    <row r="80" spans="23:23" x14ac:dyDescent="0.2">
      <c r="W80" s="172" t="str">
        <f t="shared" si="1"/>
        <v/>
      </c>
    </row>
    <row r="81" spans="23:23" x14ac:dyDescent="0.2">
      <c r="W81" s="172" t="str">
        <f t="shared" si="1"/>
        <v/>
      </c>
    </row>
    <row r="82" spans="23:23" x14ac:dyDescent="0.2">
      <c r="W82" s="172" t="str">
        <f t="shared" si="1"/>
        <v/>
      </c>
    </row>
    <row r="83" spans="23:23" x14ac:dyDescent="0.2">
      <c r="W83" s="172" t="str">
        <f t="shared" si="1"/>
        <v/>
      </c>
    </row>
    <row r="84" spans="23:23" x14ac:dyDescent="0.2">
      <c r="W84" s="172" t="str">
        <f t="shared" si="1"/>
        <v/>
      </c>
    </row>
    <row r="85" spans="23:23" x14ac:dyDescent="0.2">
      <c r="W85" s="172" t="str">
        <f t="shared" si="1"/>
        <v/>
      </c>
    </row>
    <row r="86" spans="23:23" x14ac:dyDescent="0.2">
      <c r="W86" s="172" t="str">
        <f t="shared" si="1"/>
        <v/>
      </c>
    </row>
    <row r="87" spans="23:23" x14ac:dyDescent="0.2">
      <c r="W87" s="172" t="str">
        <f t="shared" si="1"/>
        <v/>
      </c>
    </row>
    <row r="88" spans="23:23" x14ac:dyDescent="0.2">
      <c r="W88" s="172" t="str">
        <f t="shared" si="1"/>
        <v/>
      </c>
    </row>
    <row r="89" spans="23:23" x14ac:dyDescent="0.2">
      <c r="W89" s="172" t="str">
        <f t="shared" si="1"/>
        <v/>
      </c>
    </row>
    <row r="90" spans="23:23" x14ac:dyDescent="0.2">
      <c r="W90" s="172" t="str">
        <f t="shared" si="1"/>
        <v/>
      </c>
    </row>
    <row r="91" spans="23:23" x14ac:dyDescent="0.2">
      <c r="W91" s="172" t="str">
        <f t="shared" si="1"/>
        <v/>
      </c>
    </row>
    <row r="92" spans="23:23" x14ac:dyDescent="0.2">
      <c r="W92" s="172" t="str">
        <f t="shared" si="1"/>
        <v/>
      </c>
    </row>
    <row r="93" spans="23:23" x14ac:dyDescent="0.2">
      <c r="W93" s="172" t="str">
        <f t="shared" si="1"/>
        <v/>
      </c>
    </row>
    <row r="94" spans="23:23" x14ac:dyDescent="0.2">
      <c r="W94" s="172" t="str">
        <f t="shared" si="1"/>
        <v/>
      </c>
    </row>
    <row r="95" spans="23:23" x14ac:dyDescent="0.2">
      <c r="W95" s="172" t="str">
        <f t="shared" si="1"/>
        <v/>
      </c>
    </row>
    <row r="96" spans="23:23" x14ac:dyDescent="0.2">
      <c r="W96" s="172" t="str">
        <f t="shared" si="1"/>
        <v/>
      </c>
    </row>
    <row r="97" spans="23:23" x14ac:dyDescent="0.2">
      <c r="W97" s="172" t="str">
        <f t="shared" si="1"/>
        <v/>
      </c>
    </row>
    <row r="98" spans="23:23" x14ac:dyDescent="0.2">
      <c r="W98" s="172" t="str">
        <f t="shared" si="1"/>
        <v/>
      </c>
    </row>
    <row r="99" spans="23:23" x14ac:dyDescent="0.2">
      <c r="W99" s="172" t="str">
        <f t="shared" si="1"/>
        <v/>
      </c>
    </row>
    <row r="100" spans="23:23" x14ac:dyDescent="0.2">
      <c r="W100" s="172" t="str">
        <f t="shared" si="1"/>
        <v/>
      </c>
    </row>
    <row r="101" spans="23:23" x14ac:dyDescent="0.2">
      <c r="W101" s="172" t="str">
        <f t="shared" si="1"/>
        <v/>
      </c>
    </row>
    <row r="102" spans="23:23" x14ac:dyDescent="0.2">
      <c r="W102" s="172" t="str">
        <f t="shared" si="1"/>
        <v/>
      </c>
    </row>
    <row r="103" spans="23:23" x14ac:dyDescent="0.2">
      <c r="W103" s="172" t="str">
        <f t="shared" si="1"/>
        <v/>
      </c>
    </row>
    <row r="104" spans="23:23" x14ac:dyDescent="0.2">
      <c r="W104" s="172" t="str">
        <f t="shared" si="1"/>
        <v/>
      </c>
    </row>
    <row r="105" spans="23:23" x14ac:dyDescent="0.2">
      <c r="W105" s="172" t="str">
        <f t="shared" si="1"/>
        <v/>
      </c>
    </row>
    <row r="106" spans="23:23" x14ac:dyDescent="0.2">
      <c r="W106" s="172" t="str">
        <f t="shared" si="1"/>
        <v/>
      </c>
    </row>
    <row r="107" spans="23:23" x14ac:dyDescent="0.2">
      <c r="W107" s="172" t="str">
        <f t="shared" si="1"/>
        <v/>
      </c>
    </row>
    <row r="108" spans="23:23" x14ac:dyDescent="0.2">
      <c r="W108" s="172" t="str">
        <f t="shared" si="1"/>
        <v/>
      </c>
    </row>
    <row r="109" spans="23:23" x14ac:dyDescent="0.2">
      <c r="W109" s="172" t="str">
        <f t="shared" si="1"/>
        <v/>
      </c>
    </row>
    <row r="110" spans="23:23" x14ac:dyDescent="0.2">
      <c r="W110" s="172" t="str">
        <f t="shared" si="1"/>
        <v/>
      </c>
    </row>
    <row r="111" spans="23:23" x14ac:dyDescent="0.2">
      <c r="W111" s="172" t="str">
        <f t="shared" si="1"/>
        <v/>
      </c>
    </row>
    <row r="112" spans="23:23" x14ac:dyDescent="0.2">
      <c r="W112" s="172" t="str">
        <f t="shared" si="1"/>
        <v/>
      </c>
    </row>
    <row r="113" spans="23:23" x14ac:dyDescent="0.2">
      <c r="W113" s="172" t="str">
        <f t="shared" si="1"/>
        <v/>
      </c>
    </row>
    <row r="114" spans="23:23" x14ac:dyDescent="0.2">
      <c r="W114" s="172" t="str">
        <f t="shared" si="1"/>
        <v/>
      </c>
    </row>
    <row r="115" spans="23:23" x14ac:dyDescent="0.2">
      <c r="W115" s="172" t="str">
        <f t="shared" si="1"/>
        <v/>
      </c>
    </row>
    <row r="116" spans="23:23" x14ac:dyDescent="0.2">
      <c r="W116" s="172" t="str">
        <f t="shared" si="1"/>
        <v/>
      </c>
    </row>
    <row r="117" spans="23:23" x14ac:dyDescent="0.2">
      <c r="W117" s="172" t="str">
        <f t="shared" si="1"/>
        <v/>
      </c>
    </row>
    <row r="118" spans="23:23" x14ac:dyDescent="0.2">
      <c r="W118" s="172" t="str">
        <f t="shared" si="1"/>
        <v/>
      </c>
    </row>
    <row r="119" spans="23:23" x14ac:dyDescent="0.2">
      <c r="W119" s="172" t="str">
        <f t="shared" si="1"/>
        <v/>
      </c>
    </row>
    <row r="120" spans="23:23" x14ac:dyDescent="0.2">
      <c r="W120" s="172"/>
    </row>
    <row r="121" spans="23:23" x14ac:dyDescent="0.2">
      <c r="W121" s="172"/>
    </row>
    <row r="122" spans="23:23" x14ac:dyDescent="0.2">
      <c r="W122" s="169"/>
    </row>
    <row r="123" spans="23:23" x14ac:dyDescent="0.2">
      <c r="W123" s="169"/>
    </row>
    <row r="124" spans="23:23" x14ac:dyDescent="0.2">
      <c r="W124" s="169"/>
    </row>
    <row r="125" spans="23:23" x14ac:dyDescent="0.2">
      <c r="W125" s="169"/>
    </row>
  </sheetData>
  <autoFilter ref="A2:AD2" xr:uid="{00000000-0009-0000-0000-00000B000000}"/>
  <conditionalFormatting sqref="W3:W121">
    <cfRule type="containsBlanks" dxfId="244" priority="1">
      <formula>LEN(TRIM(W3))=0</formula>
    </cfRule>
    <cfRule type="cellIs" dxfId="243" priority="2" operator="greaterThan">
      <formula>1.75%</formula>
    </cfRule>
    <cfRule type="cellIs" dxfId="242" priority="3" operator="lessThan">
      <formula>1.75%</formula>
    </cfRule>
  </conditionalFormatting>
  <hyperlinks>
    <hyperlink ref="X1" location="index!A1" display="العودة للفهرس"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6"/>
  <dimension ref="A1:BE250"/>
  <sheetViews>
    <sheetView rightToLeft="1" zoomScale="60" zoomScaleNormal="60" workbookViewId="0">
      <pane xSplit="1" ySplit="2" topLeftCell="B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6.25" x14ac:dyDescent="0.2"/>
  <cols>
    <col min="1" max="3" width="18" style="259" customWidth="1"/>
    <col min="4" max="4" width="9.125" style="259" customWidth="1"/>
    <col min="5" max="5" width="18" style="259" customWidth="1"/>
    <col min="6" max="6" width="15.375" style="259" bestFit="1" customWidth="1"/>
    <col min="7" max="7" width="15.375" style="255" customWidth="1"/>
    <col min="8" max="8" width="15.375" style="261" customWidth="1"/>
    <col min="9" max="9" width="15.75" style="259" bestFit="1" customWidth="1"/>
    <col min="10" max="10" width="26.375" style="259" bestFit="1" customWidth="1"/>
    <col min="11" max="11" width="26.375" style="259" customWidth="1"/>
    <col min="12" max="12" width="28.625" style="259" bestFit="1" customWidth="1"/>
    <col min="13" max="13" width="28" style="259" bestFit="1" customWidth="1"/>
    <col min="14" max="14" width="21.125" style="259" customWidth="1"/>
    <col min="15" max="15" width="14" style="259" customWidth="1"/>
    <col min="16" max="16" width="20.75" style="259" bestFit="1" customWidth="1"/>
    <col min="17" max="17" width="9.125" style="259" customWidth="1"/>
    <col min="18" max="18" width="18.75" style="260" bestFit="1" customWidth="1"/>
    <col min="19" max="22" width="9.125" style="259" customWidth="1"/>
    <col min="23" max="16384" width="9.125" style="259"/>
  </cols>
  <sheetData>
    <row r="1" spans="1:57" s="186" customFormat="1" ht="41.25" customHeight="1" thickBot="1" x14ac:dyDescent="0.25">
      <c r="A1" s="101"/>
      <c r="B1" s="101"/>
      <c r="C1" s="101" t="s">
        <v>502</v>
      </c>
      <c r="D1" s="101"/>
      <c r="E1" s="101"/>
      <c r="F1" s="101"/>
      <c r="G1" s="195"/>
      <c r="H1" s="234"/>
      <c r="I1" s="101"/>
      <c r="J1" s="235" t="s">
        <v>749</v>
      </c>
      <c r="K1" s="232" t="s">
        <v>504</v>
      </c>
      <c r="L1" s="236" t="e">
        <f>#REF!</f>
        <v>#REF!</v>
      </c>
      <c r="M1" s="232"/>
      <c r="N1" s="236"/>
      <c r="O1" s="237"/>
      <c r="P1" s="238"/>
      <c r="Q1" s="239"/>
      <c r="R1" s="240"/>
      <c r="S1" s="239"/>
      <c r="T1" s="241"/>
      <c r="U1" s="242"/>
      <c r="V1" s="242"/>
      <c r="W1" s="242"/>
      <c r="X1" s="243"/>
      <c r="Y1" s="239"/>
      <c r="Z1" s="239"/>
      <c r="AA1" s="597"/>
      <c r="AB1" s="541"/>
      <c r="AC1" s="541"/>
      <c r="AD1" s="541"/>
      <c r="AE1" s="532"/>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x14ac:dyDescent="0.2">
      <c r="A2" s="245" t="s">
        <v>523</v>
      </c>
      <c r="B2" s="245" t="s">
        <v>96</v>
      </c>
      <c r="C2" s="245" t="s">
        <v>97</v>
      </c>
      <c r="D2" s="245" t="s">
        <v>98</v>
      </c>
      <c r="E2" s="245" t="s">
        <v>750</v>
      </c>
      <c r="F2" s="245" t="s">
        <v>751</v>
      </c>
      <c r="G2" s="246" t="s">
        <v>752</v>
      </c>
      <c r="H2" s="247" t="s">
        <v>753</v>
      </c>
      <c r="I2" s="245" t="s">
        <v>754</v>
      </c>
      <c r="J2" s="248" t="s">
        <v>755</v>
      </c>
      <c r="K2" s="249" t="s">
        <v>756</v>
      </c>
      <c r="L2" s="250" t="s">
        <v>757</v>
      </c>
      <c r="M2" s="250" t="s">
        <v>758</v>
      </c>
      <c r="N2" s="251" t="s">
        <v>759</v>
      </c>
      <c r="O2" s="251" t="s">
        <v>760</v>
      </c>
      <c r="P2" s="251" t="s">
        <v>761</v>
      </c>
      <c r="Q2" s="252" t="s">
        <v>762</v>
      </c>
      <c r="R2" s="253" t="s">
        <v>763</v>
      </c>
      <c r="S2" s="252" t="s">
        <v>764</v>
      </c>
      <c r="T2" s="253" t="s">
        <v>765</v>
      </c>
      <c r="U2" s="253" t="s">
        <v>766</v>
      </c>
    </row>
    <row r="3" spans="1:57" s="258" customFormat="1" ht="45.75" customHeight="1" x14ac:dyDescent="0.2">
      <c r="A3" s="254"/>
      <c r="B3" s="213"/>
      <c r="C3" s="213"/>
      <c r="D3" s="213"/>
      <c r="E3" s="255"/>
      <c r="F3" s="255"/>
      <c r="G3" s="255"/>
      <c r="H3" s="255"/>
      <c r="I3" s="213"/>
      <c r="J3" s="256"/>
      <c r="K3" s="257"/>
      <c r="L3" s="257"/>
      <c r="M3" s="257"/>
      <c r="N3" s="196"/>
      <c r="O3" s="196"/>
      <c r="P3" s="196"/>
      <c r="Q3" s="196"/>
      <c r="R3" s="196"/>
    </row>
    <row r="4" spans="1:57" s="258" customFormat="1" ht="45.75" customHeight="1" x14ac:dyDescent="0.2">
      <c r="A4" s="254"/>
      <c r="B4" s="213"/>
      <c r="C4" s="213"/>
      <c r="D4" s="213"/>
      <c r="E4" s="255"/>
      <c r="F4" s="255"/>
      <c r="G4" s="255"/>
      <c r="H4" s="255"/>
      <c r="I4" s="213"/>
      <c r="J4" s="256"/>
      <c r="K4" s="257"/>
      <c r="L4" s="257"/>
      <c r="M4" s="257"/>
      <c r="N4" s="196"/>
      <c r="O4" s="196"/>
      <c r="P4" s="196"/>
      <c r="Q4" s="196"/>
      <c r="R4" s="196"/>
    </row>
    <row r="5" spans="1:57" s="258" customFormat="1" ht="45.75" customHeight="1" x14ac:dyDescent="0.2">
      <c r="A5" s="254"/>
      <c r="B5" s="213"/>
      <c r="C5" s="213"/>
      <c r="D5" s="213"/>
      <c r="E5" s="255"/>
      <c r="F5" s="255"/>
      <c r="G5" s="255"/>
      <c r="H5" s="255"/>
      <c r="I5" s="213"/>
      <c r="J5" s="256"/>
      <c r="K5" s="257"/>
      <c r="L5" s="257"/>
      <c r="M5" s="257"/>
      <c r="N5" s="196"/>
      <c r="O5" s="196"/>
      <c r="P5" s="196"/>
      <c r="Q5" s="196"/>
      <c r="R5" s="196"/>
    </row>
    <row r="6" spans="1:57" s="258" customFormat="1" ht="45.75" customHeight="1" x14ac:dyDescent="0.2">
      <c r="A6" s="254"/>
      <c r="B6" s="213"/>
      <c r="C6" s="213"/>
      <c r="D6" s="213"/>
      <c r="E6" s="255"/>
      <c r="F6" s="255"/>
      <c r="G6" s="255"/>
      <c r="H6" s="255"/>
      <c r="I6" s="213"/>
      <c r="J6" s="256"/>
      <c r="K6" s="257"/>
      <c r="L6" s="257"/>
      <c r="M6" s="257"/>
      <c r="N6" s="196"/>
      <c r="O6" s="196"/>
      <c r="P6" s="196"/>
      <c r="Q6" s="196"/>
      <c r="R6" s="196"/>
    </row>
    <row r="7" spans="1:57" s="258" customFormat="1" ht="45.75" customHeight="1" x14ac:dyDescent="0.2">
      <c r="A7" s="254"/>
      <c r="B7" s="213"/>
      <c r="C7" s="213"/>
      <c r="D7" s="213"/>
      <c r="E7" s="255"/>
      <c r="F7" s="255"/>
      <c r="G7" s="255"/>
      <c r="H7" s="255"/>
      <c r="I7" s="213"/>
      <c r="J7" s="256"/>
      <c r="K7" s="257"/>
      <c r="L7" s="257"/>
      <c r="M7" s="257"/>
      <c r="N7" s="196"/>
      <c r="O7" s="196"/>
      <c r="P7" s="196"/>
      <c r="Q7" s="196"/>
      <c r="R7" s="196"/>
    </row>
    <row r="8" spans="1:57" s="258" customFormat="1" ht="45.75" customHeight="1" x14ac:dyDescent="0.2">
      <c r="A8" s="254"/>
      <c r="B8" s="213"/>
      <c r="C8" s="213"/>
      <c r="D8" s="213"/>
      <c r="E8" s="255"/>
      <c r="F8" s="255"/>
      <c r="G8" s="255"/>
      <c r="H8" s="255"/>
      <c r="I8" s="213"/>
      <c r="J8" s="256"/>
      <c r="K8" s="257"/>
      <c r="L8" s="257"/>
      <c r="M8" s="257"/>
      <c r="N8" s="196"/>
      <c r="O8" s="196"/>
      <c r="P8" s="196"/>
      <c r="Q8" s="196"/>
      <c r="R8" s="196"/>
    </row>
    <row r="9" spans="1:57" s="258" customFormat="1" ht="45.75" customHeight="1" x14ac:dyDescent="0.2">
      <c r="A9" s="254"/>
      <c r="B9" s="213"/>
      <c r="C9" s="213"/>
      <c r="D9" s="213"/>
      <c r="E9" s="255"/>
      <c r="F9" s="255"/>
      <c r="G9" s="255"/>
      <c r="H9" s="255"/>
      <c r="I9" s="213"/>
      <c r="J9" s="256"/>
      <c r="K9" s="257"/>
      <c r="L9" s="257"/>
      <c r="M9" s="257"/>
      <c r="N9" s="196"/>
      <c r="O9" s="196"/>
      <c r="P9" s="196"/>
      <c r="Q9" s="196"/>
      <c r="R9" s="196"/>
    </row>
    <row r="10" spans="1:57" s="258" customFormat="1" ht="45.75" customHeight="1" x14ac:dyDescent="0.2">
      <c r="A10" s="254"/>
      <c r="B10" s="213"/>
      <c r="C10" s="213"/>
      <c r="D10" s="213"/>
      <c r="E10" s="255"/>
      <c r="F10" s="255"/>
      <c r="G10" s="255"/>
      <c r="H10" s="255"/>
      <c r="I10" s="213"/>
      <c r="J10" s="256"/>
      <c r="K10" s="257"/>
      <c r="L10" s="257"/>
      <c r="M10" s="257"/>
      <c r="N10" s="196"/>
      <c r="O10" s="196"/>
      <c r="P10" s="196"/>
      <c r="Q10" s="196"/>
      <c r="R10" s="196"/>
    </row>
    <row r="11" spans="1:57" s="258" customFormat="1" ht="45.75" customHeight="1" x14ac:dyDescent="0.2">
      <c r="A11" s="254"/>
      <c r="B11" s="213"/>
      <c r="C11" s="213"/>
      <c r="D11" s="213"/>
      <c r="E11" s="255"/>
      <c r="F11" s="255"/>
      <c r="G11" s="255"/>
      <c r="H11" s="255"/>
      <c r="I11" s="213"/>
      <c r="J11" s="256"/>
      <c r="K11" s="257"/>
      <c r="L11" s="257"/>
      <c r="M11" s="257"/>
      <c r="N11" s="196"/>
      <c r="O11" s="196"/>
      <c r="P11" s="196"/>
      <c r="Q11" s="196"/>
      <c r="R11" s="196"/>
    </row>
    <row r="12" spans="1:57" s="258" customFormat="1" ht="45.75" customHeight="1" x14ac:dyDescent="0.2">
      <c r="A12" s="254"/>
      <c r="B12" s="213"/>
      <c r="C12" s="213"/>
      <c r="D12" s="213"/>
      <c r="E12" s="255"/>
      <c r="F12" s="255"/>
      <c r="G12" s="255"/>
      <c r="H12" s="255"/>
      <c r="I12" s="213"/>
      <c r="J12" s="256"/>
      <c r="K12" s="257"/>
      <c r="L12" s="257"/>
      <c r="M12" s="257"/>
      <c r="N12" s="196"/>
      <c r="O12" s="196"/>
      <c r="P12" s="196"/>
      <c r="Q12" s="196"/>
      <c r="R12" s="196"/>
    </row>
    <row r="13" spans="1:57" s="258" customFormat="1" ht="45.75" customHeight="1" x14ac:dyDescent="0.2">
      <c r="A13" s="254"/>
      <c r="B13" s="213"/>
      <c r="C13" s="213"/>
      <c r="D13" s="213"/>
      <c r="E13" s="255"/>
      <c r="F13" s="255"/>
      <c r="G13" s="255"/>
      <c r="H13" s="255"/>
      <c r="I13" s="213"/>
      <c r="J13" s="256"/>
      <c r="K13" s="257"/>
      <c r="L13" s="257"/>
      <c r="M13" s="257"/>
      <c r="N13" s="196"/>
      <c r="O13" s="196"/>
      <c r="P13" s="196"/>
      <c r="Q13" s="196"/>
      <c r="R13" s="196"/>
    </row>
    <row r="14" spans="1:57" s="258" customFormat="1" ht="45.75" customHeight="1" x14ac:dyDescent="0.2">
      <c r="A14" s="254"/>
      <c r="B14" s="213"/>
      <c r="C14" s="213"/>
      <c r="D14" s="213"/>
      <c r="E14" s="255"/>
      <c r="F14" s="255"/>
      <c r="G14" s="255"/>
      <c r="H14" s="255"/>
      <c r="I14" s="213"/>
      <c r="J14" s="256"/>
      <c r="K14" s="257"/>
      <c r="L14" s="257"/>
      <c r="M14" s="257"/>
      <c r="N14" s="196"/>
      <c r="O14" s="196"/>
      <c r="P14" s="196"/>
      <c r="Q14" s="196"/>
      <c r="R14" s="196"/>
    </row>
    <row r="15" spans="1:57" s="258" customFormat="1" ht="45.75" customHeight="1" x14ac:dyDescent="0.2">
      <c r="A15" s="254"/>
      <c r="B15" s="213"/>
      <c r="C15" s="213"/>
      <c r="D15" s="213"/>
      <c r="E15" s="255"/>
      <c r="F15" s="255"/>
      <c r="G15" s="255"/>
      <c r="H15" s="255"/>
      <c r="I15" s="213"/>
      <c r="J15" s="256"/>
      <c r="K15" s="257"/>
      <c r="L15" s="257"/>
      <c r="M15" s="257"/>
      <c r="N15" s="196"/>
      <c r="O15" s="196"/>
      <c r="P15" s="196"/>
      <c r="Q15" s="196"/>
      <c r="R15" s="196"/>
    </row>
    <row r="16" spans="1:57" s="258" customFormat="1" ht="45.75" customHeight="1" x14ac:dyDescent="0.2">
      <c r="A16" s="254"/>
      <c r="B16" s="213"/>
      <c r="C16" s="213"/>
      <c r="D16" s="213"/>
      <c r="E16" s="255"/>
      <c r="F16" s="255"/>
      <c r="G16" s="255"/>
      <c r="H16" s="255"/>
      <c r="I16" s="213"/>
      <c r="J16" s="256"/>
      <c r="K16" s="257"/>
      <c r="L16" s="257"/>
      <c r="M16" s="257"/>
      <c r="N16" s="196"/>
      <c r="O16" s="196"/>
      <c r="P16" s="196"/>
      <c r="Q16" s="196"/>
      <c r="R16" s="196"/>
    </row>
    <row r="17" spans="1:18" s="258" customFormat="1" ht="45.75" customHeight="1" x14ac:dyDescent="0.2">
      <c r="A17" s="254"/>
      <c r="B17" s="213"/>
      <c r="C17" s="213"/>
      <c r="D17" s="213"/>
      <c r="E17" s="255"/>
      <c r="F17" s="255"/>
      <c r="G17" s="255"/>
      <c r="H17" s="255"/>
      <c r="I17" s="213"/>
      <c r="J17" s="256"/>
      <c r="K17" s="257"/>
      <c r="L17" s="257"/>
      <c r="M17" s="257"/>
      <c r="N17" s="196"/>
      <c r="O17" s="196"/>
      <c r="P17" s="196"/>
      <c r="Q17" s="196"/>
      <c r="R17" s="196"/>
    </row>
    <row r="18" spans="1:18" s="258" customFormat="1" ht="45.75" customHeight="1" x14ac:dyDescent="0.2">
      <c r="A18" s="254"/>
      <c r="B18" s="213"/>
      <c r="C18" s="213"/>
      <c r="D18" s="213"/>
      <c r="E18" s="255"/>
      <c r="F18" s="255"/>
      <c r="G18" s="255"/>
      <c r="H18" s="255"/>
      <c r="I18" s="213"/>
      <c r="J18" s="256"/>
      <c r="K18" s="257"/>
      <c r="L18" s="257"/>
      <c r="M18" s="257"/>
      <c r="N18" s="196"/>
      <c r="O18" s="196"/>
      <c r="P18" s="196"/>
      <c r="Q18" s="196"/>
      <c r="R18" s="196"/>
    </row>
    <row r="19" spans="1:18" s="258" customFormat="1" ht="45.75" customHeight="1" x14ac:dyDescent="0.2">
      <c r="A19" s="254"/>
      <c r="B19" s="213"/>
      <c r="C19" s="213"/>
      <c r="D19" s="213"/>
      <c r="E19" s="255"/>
      <c r="F19" s="255"/>
      <c r="G19" s="255"/>
      <c r="H19" s="255"/>
      <c r="I19" s="213"/>
      <c r="J19" s="256"/>
      <c r="K19" s="257"/>
      <c r="L19" s="257"/>
      <c r="M19" s="257"/>
      <c r="N19" s="196"/>
      <c r="O19" s="196"/>
      <c r="P19" s="196"/>
      <c r="Q19" s="196"/>
      <c r="R19" s="196"/>
    </row>
    <row r="20" spans="1:18" s="258" customFormat="1" ht="45.75" customHeight="1" x14ac:dyDescent="0.2">
      <c r="A20" s="254"/>
      <c r="B20" s="213"/>
      <c r="C20" s="213"/>
      <c r="D20" s="213"/>
      <c r="E20" s="255"/>
      <c r="F20" s="255"/>
      <c r="G20" s="255"/>
      <c r="H20" s="255"/>
      <c r="I20" s="213"/>
      <c r="J20" s="256"/>
      <c r="K20" s="257"/>
      <c r="L20" s="257"/>
      <c r="M20" s="257"/>
      <c r="N20" s="196"/>
      <c r="O20" s="196"/>
      <c r="P20" s="196"/>
      <c r="Q20" s="196"/>
      <c r="R20" s="196"/>
    </row>
    <row r="21" spans="1:18" s="258" customFormat="1" ht="45.75" customHeight="1" x14ac:dyDescent="0.2">
      <c r="A21" s="254"/>
      <c r="B21" s="213"/>
      <c r="C21" s="213"/>
      <c r="D21" s="213"/>
      <c r="E21" s="255"/>
      <c r="F21" s="255"/>
      <c r="G21" s="255"/>
      <c r="H21" s="255"/>
      <c r="I21" s="213"/>
      <c r="J21" s="256"/>
      <c r="K21" s="257"/>
      <c r="L21" s="257"/>
      <c r="M21" s="257"/>
      <c r="N21" s="196"/>
      <c r="O21" s="196"/>
      <c r="P21" s="196"/>
      <c r="Q21" s="196"/>
      <c r="R21" s="196"/>
    </row>
    <row r="22" spans="1:18" s="258" customFormat="1" ht="45.75" customHeight="1" x14ac:dyDescent="0.2">
      <c r="A22" s="254"/>
      <c r="B22" s="213"/>
      <c r="C22" s="213"/>
      <c r="D22" s="213"/>
      <c r="E22" s="255"/>
      <c r="F22" s="255"/>
      <c r="G22" s="255"/>
      <c r="H22" s="255"/>
      <c r="I22" s="213"/>
      <c r="J22" s="256"/>
      <c r="K22" s="257"/>
      <c r="L22" s="257"/>
      <c r="M22" s="257"/>
      <c r="N22" s="196"/>
      <c r="O22" s="196"/>
      <c r="P22" s="196"/>
      <c r="Q22" s="196"/>
      <c r="R22" s="196"/>
    </row>
    <row r="23" spans="1:18" s="258" customFormat="1" ht="45.75" customHeight="1" x14ac:dyDescent="0.2">
      <c r="A23" s="254"/>
      <c r="B23" s="213"/>
      <c r="C23" s="213"/>
      <c r="D23" s="213"/>
      <c r="E23" s="255"/>
      <c r="F23" s="255"/>
      <c r="G23" s="255"/>
      <c r="H23" s="255"/>
      <c r="I23" s="213"/>
      <c r="J23" s="256"/>
      <c r="K23" s="257"/>
      <c r="L23" s="257"/>
      <c r="M23" s="257"/>
      <c r="N23" s="196"/>
      <c r="O23" s="196"/>
      <c r="P23" s="196"/>
      <c r="Q23" s="196"/>
      <c r="R23" s="196"/>
    </row>
    <row r="24" spans="1:18" s="258" customFormat="1" ht="45.75" customHeight="1" x14ac:dyDescent="0.2">
      <c r="A24" s="254"/>
      <c r="B24" s="213"/>
      <c r="C24" s="213"/>
      <c r="D24" s="213"/>
      <c r="E24" s="255"/>
      <c r="F24" s="255"/>
      <c r="G24" s="255"/>
      <c r="H24" s="255"/>
      <c r="I24" s="213"/>
      <c r="J24" s="256"/>
      <c r="K24" s="257"/>
      <c r="L24" s="257"/>
      <c r="M24" s="257"/>
      <c r="N24" s="196"/>
      <c r="O24" s="196"/>
      <c r="P24" s="196"/>
      <c r="Q24" s="196"/>
      <c r="R24" s="196"/>
    </row>
    <row r="25" spans="1:18" s="258" customFormat="1" ht="45.75" customHeight="1" x14ac:dyDescent="0.2">
      <c r="A25" s="254"/>
      <c r="B25" s="213"/>
      <c r="C25" s="213"/>
      <c r="D25" s="213"/>
      <c r="E25" s="255"/>
      <c r="F25" s="255"/>
      <c r="G25" s="255"/>
      <c r="H25" s="255"/>
      <c r="I25" s="213"/>
      <c r="J25" s="256"/>
      <c r="K25" s="257"/>
      <c r="L25" s="257"/>
      <c r="M25" s="257"/>
      <c r="N25" s="196"/>
      <c r="O25" s="196"/>
      <c r="P25" s="196"/>
      <c r="Q25" s="196"/>
      <c r="R25" s="196"/>
    </row>
    <row r="26" spans="1:18" s="258" customFormat="1" ht="45.75" customHeight="1" x14ac:dyDescent="0.2">
      <c r="A26" s="254"/>
      <c r="B26" s="213"/>
      <c r="C26" s="213"/>
      <c r="D26" s="213"/>
      <c r="E26" s="255"/>
      <c r="F26" s="255"/>
      <c r="G26" s="255"/>
      <c r="H26" s="255"/>
      <c r="I26" s="213"/>
      <c r="J26" s="256"/>
      <c r="K26" s="257"/>
      <c r="L26" s="257"/>
      <c r="M26" s="257"/>
      <c r="N26" s="196"/>
      <c r="O26" s="196"/>
      <c r="P26" s="196"/>
      <c r="Q26" s="196"/>
      <c r="R26" s="196"/>
    </row>
    <row r="27" spans="1:18" s="258" customFormat="1" ht="45.75" customHeight="1" x14ac:dyDescent="0.2">
      <c r="A27" s="254"/>
      <c r="B27" s="213"/>
      <c r="C27" s="213"/>
      <c r="D27" s="213"/>
      <c r="E27" s="255"/>
      <c r="F27" s="255"/>
      <c r="G27" s="255"/>
      <c r="H27" s="255"/>
      <c r="I27" s="213"/>
      <c r="J27" s="256"/>
      <c r="K27" s="257"/>
      <c r="L27" s="257"/>
      <c r="M27" s="257"/>
      <c r="N27" s="196"/>
      <c r="O27" s="196"/>
      <c r="P27" s="196"/>
      <c r="Q27" s="196"/>
      <c r="R27" s="196"/>
    </row>
    <row r="28" spans="1:18" s="258" customFormat="1" ht="45.75" customHeight="1" x14ac:dyDescent="0.2">
      <c r="A28" s="254"/>
      <c r="B28" s="213"/>
      <c r="C28" s="213"/>
      <c r="D28" s="213"/>
      <c r="E28" s="255"/>
      <c r="F28" s="255"/>
      <c r="G28" s="255"/>
      <c r="H28" s="255"/>
      <c r="I28" s="213"/>
      <c r="J28" s="256"/>
      <c r="K28" s="257"/>
      <c r="L28" s="257"/>
      <c r="M28" s="257"/>
      <c r="N28" s="196"/>
      <c r="O28" s="196"/>
      <c r="P28" s="196"/>
      <c r="Q28" s="196"/>
      <c r="R28" s="196"/>
    </row>
    <row r="29" spans="1:18" s="258" customFormat="1" ht="45.75" customHeight="1" x14ac:dyDescent="0.2">
      <c r="A29" s="254"/>
      <c r="B29" s="213"/>
      <c r="C29" s="213"/>
      <c r="D29" s="213"/>
      <c r="E29" s="255"/>
      <c r="F29" s="255"/>
      <c r="G29" s="255"/>
      <c r="H29" s="255"/>
      <c r="I29" s="213"/>
      <c r="J29" s="256"/>
      <c r="K29" s="257"/>
      <c r="L29" s="257"/>
      <c r="M29" s="257"/>
      <c r="N29" s="196"/>
      <c r="O29" s="196"/>
      <c r="P29" s="196"/>
      <c r="Q29" s="196"/>
      <c r="R29" s="196"/>
    </row>
    <row r="30" spans="1:18" s="258" customFormat="1" ht="45.75" customHeight="1" x14ac:dyDescent="0.2">
      <c r="A30" s="254"/>
      <c r="B30" s="213"/>
      <c r="C30" s="213"/>
      <c r="D30" s="213"/>
      <c r="E30" s="255"/>
      <c r="F30" s="255"/>
      <c r="G30" s="255"/>
      <c r="H30" s="255"/>
      <c r="I30" s="213"/>
      <c r="J30" s="256"/>
      <c r="K30" s="257"/>
      <c r="L30" s="257"/>
      <c r="M30" s="257"/>
      <c r="N30" s="196"/>
      <c r="O30" s="196"/>
      <c r="P30" s="196"/>
      <c r="Q30" s="196"/>
      <c r="R30" s="196"/>
    </row>
    <row r="31" spans="1:18" s="258" customFormat="1" ht="45.75" customHeight="1" x14ac:dyDescent="0.2">
      <c r="A31" s="254"/>
      <c r="B31" s="213"/>
      <c r="C31" s="213"/>
      <c r="D31" s="213"/>
      <c r="E31" s="255"/>
      <c r="F31" s="255"/>
      <c r="G31" s="255"/>
      <c r="H31" s="255"/>
      <c r="I31" s="213"/>
      <c r="J31" s="256"/>
      <c r="K31" s="257"/>
      <c r="L31" s="257"/>
      <c r="M31" s="257"/>
      <c r="N31" s="196"/>
      <c r="O31" s="196"/>
      <c r="P31" s="196"/>
      <c r="Q31" s="196"/>
      <c r="R31" s="196"/>
    </row>
    <row r="32" spans="1:18" s="258" customFormat="1" ht="45.75" customHeight="1" x14ac:dyDescent="0.2">
      <c r="A32" s="254"/>
      <c r="B32" s="213"/>
      <c r="C32" s="213"/>
      <c r="D32" s="213"/>
      <c r="E32" s="255"/>
      <c r="F32" s="255"/>
      <c r="G32" s="255"/>
      <c r="H32" s="255"/>
      <c r="I32" s="213"/>
      <c r="J32" s="256"/>
      <c r="K32" s="257"/>
      <c r="L32" s="257"/>
      <c r="M32" s="257"/>
      <c r="N32" s="196"/>
      <c r="O32" s="196"/>
      <c r="P32" s="196"/>
      <c r="Q32" s="196"/>
      <c r="R32" s="196"/>
    </row>
    <row r="33" spans="1:18" s="258" customFormat="1" ht="45.75" customHeight="1" x14ac:dyDescent="0.2">
      <c r="A33" s="254"/>
      <c r="B33" s="213"/>
      <c r="C33" s="213"/>
      <c r="D33" s="213"/>
      <c r="E33" s="255"/>
      <c r="F33" s="255"/>
      <c r="G33" s="255"/>
      <c r="H33" s="255"/>
      <c r="I33" s="213"/>
      <c r="J33" s="256"/>
      <c r="K33" s="257"/>
      <c r="L33" s="257"/>
      <c r="M33" s="257"/>
      <c r="N33" s="196"/>
      <c r="O33" s="196"/>
      <c r="P33" s="196"/>
      <c r="Q33" s="196"/>
      <c r="R33" s="196"/>
    </row>
    <row r="34" spans="1:18" s="258" customFormat="1" ht="45.75" customHeight="1" x14ac:dyDescent="0.2">
      <c r="A34" s="254"/>
      <c r="B34" s="213"/>
      <c r="C34" s="213"/>
      <c r="D34" s="213"/>
      <c r="E34" s="255"/>
      <c r="F34" s="255"/>
      <c r="G34" s="255"/>
      <c r="H34" s="255"/>
      <c r="I34" s="213"/>
      <c r="J34" s="256"/>
      <c r="K34" s="257"/>
      <c r="L34" s="257"/>
      <c r="M34" s="257"/>
      <c r="N34" s="196"/>
      <c r="O34" s="196"/>
      <c r="P34" s="196"/>
      <c r="Q34" s="196"/>
      <c r="R34" s="196"/>
    </row>
    <row r="35" spans="1:18" s="258" customFormat="1" ht="45.75" customHeight="1" x14ac:dyDescent="0.2">
      <c r="A35" s="254"/>
      <c r="B35" s="213"/>
      <c r="C35" s="213"/>
      <c r="D35" s="213"/>
      <c r="E35" s="255"/>
      <c r="F35" s="255"/>
      <c r="G35" s="255"/>
      <c r="H35" s="255"/>
      <c r="I35" s="213"/>
      <c r="J35" s="256"/>
      <c r="K35" s="257"/>
      <c r="L35" s="257"/>
      <c r="M35" s="257"/>
      <c r="N35" s="196"/>
      <c r="O35" s="196"/>
      <c r="P35" s="196"/>
      <c r="Q35" s="196"/>
      <c r="R35" s="196"/>
    </row>
    <row r="36" spans="1:18" s="258" customFormat="1" ht="45.75" customHeight="1" x14ac:dyDescent="0.2">
      <c r="A36" s="254"/>
      <c r="B36" s="213"/>
      <c r="C36" s="213"/>
      <c r="D36" s="213"/>
      <c r="E36" s="255"/>
      <c r="F36" s="255"/>
      <c r="G36" s="255"/>
      <c r="H36" s="255"/>
      <c r="I36" s="213"/>
      <c r="J36" s="256"/>
      <c r="K36" s="257"/>
      <c r="L36" s="257"/>
      <c r="M36" s="257"/>
      <c r="N36" s="196"/>
      <c r="O36" s="196"/>
      <c r="P36" s="196"/>
      <c r="Q36" s="196"/>
      <c r="R36" s="196"/>
    </row>
    <row r="37" spans="1:18" s="258" customFormat="1" ht="45.75" customHeight="1" x14ac:dyDescent="0.2">
      <c r="A37" s="254"/>
      <c r="B37" s="213"/>
      <c r="C37" s="213"/>
      <c r="D37" s="213"/>
      <c r="E37" s="255"/>
      <c r="F37" s="255"/>
      <c r="G37" s="255"/>
      <c r="H37" s="255"/>
      <c r="I37" s="213"/>
      <c r="J37" s="256"/>
      <c r="K37" s="257"/>
      <c r="L37" s="257"/>
      <c r="M37" s="257"/>
      <c r="N37" s="196"/>
      <c r="O37" s="196"/>
      <c r="P37" s="196"/>
      <c r="Q37" s="196"/>
      <c r="R37" s="196"/>
    </row>
    <row r="38" spans="1:18" s="258" customFormat="1" ht="45.75" customHeight="1" x14ac:dyDescent="0.2">
      <c r="A38" s="254"/>
      <c r="B38" s="213"/>
      <c r="C38" s="213"/>
      <c r="D38" s="213"/>
      <c r="E38" s="255"/>
      <c r="F38" s="255"/>
      <c r="G38" s="255"/>
      <c r="H38" s="255"/>
      <c r="I38" s="213"/>
      <c r="J38" s="256"/>
      <c r="K38" s="257"/>
      <c r="L38" s="257"/>
      <c r="M38" s="257"/>
      <c r="N38" s="196"/>
      <c r="O38" s="196"/>
      <c r="P38" s="196"/>
      <c r="Q38" s="196"/>
      <c r="R38" s="196"/>
    </row>
    <row r="39" spans="1:18" s="258" customFormat="1" ht="45.75" customHeight="1" x14ac:dyDescent="0.2">
      <c r="A39" s="254"/>
      <c r="B39" s="213"/>
      <c r="C39" s="213"/>
      <c r="D39" s="213"/>
      <c r="E39" s="255"/>
      <c r="F39" s="255"/>
      <c r="G39" s="255"/>
      <c r="H39" s="255"/>
      <c r="I39" s="213"/>
      <c r="J39" s="256"/>
      <c r="K39" s="257"/>
      <c r="L39" s="257"/>
      <c r="M39" s="257"/>
      <c r="N39" s="196"/>
      <c r="O39" s="196"/>
      <c r="P39" s="196"/>
      <c r="Q39" s="196"/>
      <c r="R39" s="196"/>
    </row>
    <row r="40" spans="1:18" s="258" customFormat="1" ht="45.75" customHeight="1" x14ac:dyDescent="0.2">
      <c r="A40" s="254"/>
      <c r="B40" s="213"/>
      <c r="C40" s="213"/>
      <c r="D40" s="213"/>
      <c r="E40" s="255"/>
      <c r="F40" s="255"/>
      <c r="G40" s="255"/>
      <c r="H40" s="255"/>
      <c r="I40" s="213"/>
      <c r="J40" s="256"/>
      <c r="K40" s="257"/>
      <c r="L40" s="257"/>
      <c r="M40" s="257"/>
      <c r="N40" s="196"/>
      <c r="O40" s="196"/>
      <c r="P40" s="196"/>
      <c r="Q40" s="196"/>
      <c r="R40" s="196"/>
    </row>
    <row r="41" spans="1:18" s="258" customFormat="1" ht="45.75" customHeight="1" x14ac:dyDescent="0.2">
      <c r="A41" s="254"/>
      <c r="B41" s="213"/>
      <c r="C41" s="213"/>
      <c r="D41" s="213"/>
      <c r="E41" s="255"/>
      <c r="F41" s="255"/>
      <c r="G41" s="255"/>
      <c r="H41" s="255"/>
      <c r="I41" s="213"/>
      <c r="J41" s="256"/>
      <c r="K41" s="257"/>
      <c r="L41" s="257"/>
      <c r="M41" s="257"/>
      <c r="N41" s="196"/>
      <c r="O41" s="196"/>
      <c r="P41" s="196"/>
      <c r="Q41" s="196"/>
      <c r="R41" s="196"/>
    </row>
    <row r="42" spans="1:18" s="258" customFormat="1" ht="45.75" customHeight="1" x14ac:dyDescent="0.2">
      <c r="A42" s="254"/>
      <c r="B42" s="213"/>
      <c r="C42" s="213"/>
      <c r="D42" s="213"/>
      <c r="E42" s="255"/>
      <c r="F42" s="255"/>
      <c r="G42" s="255"/>
      <c r="H42" s="255"/>
      <c r="I42" s="213"/>
      <c r="J42" s="256"/>
      <c r="K42" s="257"/>
      <c r="L42" s="257"/>
      <c r="M42" s="257"/>
      <c r="N42" s="196"/>
      <c r="O42" s="196"/>
      <c r="P42" s="196"/>
      <c r="Q42" s="196"/>
      <c r="R42" s="196"/>
    </row>
    <row r="43" spans="1:18" s="258" customFormat="1" ht="45.75" customHeight="1" x14ac:dyDescent="0.2">
      <c r="A43" s="254"/>
      <c r="B43" s="213"/>
      <c r="C43" s="213"/>
      <c r="D43" s="213"/>
      <c r="E43" s="255"/>
      <c r="F43" s="255"/>
      <c r="G43" s="255"/>
      <c r="H43" s="255"/>
      <c r="I43" s="213"/>
      <c r="J43" s="256"/>
      <c r="K43" s="257"/>
      <c r="L43" s="257"/>
      <c r="M43" s="257"/>
      <c r="N43" s="196"/>
      <c r="O43" s="196"/>
      <c r="P43" s="196"/>
      <c r="Q43" s="196"/>
      <c r="R43" s="196"/>
    </row>
    <row r="44" spans="1:18" s="258" customFormat="1" ht="45.75" customHeight="1" x14ac:dyDescent="0.2">
      <c r="A44" s="254"/>
      <c r="B44" s="213"/>
      <c r="C44" s="213"/>
      <c r="D44" s="213"/>
      <c r="E44" s="255"/>
      <c r="F44" s="255"/>
      <c r="G44" s="255"/>
      <c r="H44" s="255"/>
      <c r="I44" s="213"/>
      <c r="J44" s="256"/>
      <c r="K44" s="257"/>
      <c r="L44" s="257"/>
      <c r="M44" s="257"/>
      <c r="N44" s="196"/>
      <c r="O44" s="196"/>
      <c r="P44" s="196"/>
      <c r="Q44" s="196"/>
      <c r="R44" s="196"/>
    </row>
    <row r="45" spans="1:18" s="258" customFormat="1" ht="45.75" customHeight="1" x14ac:dyDescent="0.2">
      <c r="A45" s="254"/>
      <c r="B45" s="213"/>
      <c r="C45" s="213"/>
      <c r="D45" s="213"/>
      <c r="E45" s="255"/>
      <c r="F45" s="255"/>
      <c r="G45" s="255"/>
      <c r="H45" s="255"/>
      <c r="I45" s="213"/>
      <c r="J45" s="256"/>
      <c r="K45" s="257"/>
      <c r="L45" s="257"/>
      <c r="M45" s="257"/>
      <c r="N45" s="196"/>
      <c r="O45" s="196"/>
      <c r="P45" s="196"/>
      <c r="Q45" s="196"/>
      <c r="R45" s="196"/>
    </row>
    <row r="46" spans="1:18" s="258" customFormat="1" ht="45.75" customHeight="1" x14ac:dyDescent="0.2">
      <c r="A46" s="254"/>
      <c r="B46" s="213"/>
      <c r="C46" s="213"/>
      <c r="D46" s="213"/>
      <c r="E46" s="255"/>
      <c r="F46" s="255"/>
      <c r="G46" s="255"/>
      <c r="H46" s="255"/>
      <c r="I46" s="213"/>
      <c r="J46" s="256"/>
      <c r="K46" s="257"/>
      <c r="L46" s="257"/>
      <c r="M46" s="257"/>
      <c r="N46" s="196"/>
      <c r="O46" s="196"/>
      <c r="P46" s="196"/>
      <c r="Q46" s="196"/>
      <c r="R46" s="196"/>
    </row>
    <row r="47" spans="1:18" s="258" customFormat="1" ht="45.75" customHeight="1" x14ac:dyDescent="0.2">
      <c r="A47" s="254"/>
      <c r="B47" s="213"/>
      <c r="C47" s="213"/>
      <c r="D47" s="213"/>
      <c r="E47" s="255"/>
      <c r="F47" s="255"/>
      <c r="G47" s="255"/>
      <c r="H47" s="255"/>
      <c r="I47" s="213"/>
      <c r="J47" s="256"/>
      <c r="K47" s="257"/>
      <c r="L47" s="257"/>
      <c r="M47" s="257"/>
      <c r="N47" s="196"/>
      <c r="O47" s="196"/>
      <c r="P47" s="196"/>
      <c r="Q47" s="196"/>
      <c r="R47" s="196"/>
    </row>
    <row r="48" spans="1:18" s="258" customFormat="1" ht="45.75" customHeight="1" x14ac:dyDescent="0.2">
      <c r="A48" s="254"/>
      <c r="B48" s="213"/>
      <c r="C48" s="213"/>
      <c r="D48" s="213"/>
      <c r="E48" s="255"/>
      <c r="F48" s="255"/>
      <c r="G48" s="255"/>
      <c r="H48" s="255"/>
      <c r="I48" s="213"/>
      <c r="J48" s="256"/>
      <c r="K48" s="257"/>
      <c r="L48" s="257"/>
      <c r="M48" s="257"/>
      <c r="N48" s="196"/>
      <c r="O48" s="196"/>
      <c r="P48" s="196"/>
      <c r="Q48" s="196"/>
      <c r="R48" s="196"/>
    </row>
    <row r="49" spans="1:18" s="258" customFormat="1" ht="45.75" customHeight="1" x14ac:dyDescent="0.2">
      <c r="A49" s="254"/>
      <c r="B49" s="213"/>
      <c r="C49" s="213"/>
      <c r="D49" s="213"/>
      <c r="E49" s="255"/>
      <c r="F49" s="255"/>
      <c r="G49" s="255"/>
      <c r="H49" s="255"/>
      <c r="I49" s="213"/>
      <c r="J49" s="256"/>
      <c r="K49" s="257"/>
      <c r="L49" s="257"/>
      <c r="M49" s="257"/>
      <c r="N49" s="196"/>
      <c r="O49" s="196"/>
      <c r="P49" s="196"/>
      <c r="Q49" s="196"/>
      <c r="R49" s="196"/>
    </row>
    <row r="50" spans="1:18" s="258" customFormat="1" ht="45.75" customHeight="1" x14ac:dyDescent="0.2">
      <c r="A50" s="254"/>
      <c r="B50" s="213"/>
      <c r="C50" s="213"/>
      <c r="D50" s="213"/>
      <c r="E50" s="255"/>
      <c r="F50" s="255"/>
      <c r="G50" s="255"/>
      <c r="H50" s="255"/>
      <c r="I50" s="213"/>
      <c r="J50" s="256"/>
      <c r="K50" s="257"/>
      <c r="L50" s="257"/>
      <c r="M50" s="257"/>
      <c r="N50" s="196"/>
      <c r="O50" s="196"/>
      <c r="P50" s="196"/>
      <c r="Q50" s="196"/>
      <c r="R50" s="196"/>
    </row>
    <row r="51" spans="1:18" s="258" customFormat="1" ht="45.75" customHeight="1" x14ac:dyDescent="0.2">
      <c r="A51" s="254"/>
      <c r="B51" s="213"/>
      <c r="C51" s="213"/>
      <c r="D51" s="213"/>
      <c r="E51" s="255"/>
      <c r="F51" s="255"/>
      <c r="G51" s="255"/>
      <c r="H51" s="255"/>
      <c r="I51" s="213"/>
      <c r="J51" s="256"/>
      <c r="K51" s="257"/>
      <c r="L51" s="257"/>
      <c r="M51" s="257"/>
      <c r="N51" s="196"/>
      <c r="O51" s="196"/>
      <c r="P51" s="196"/>
      <c r="Q51" s="196"/>
      <c r="R51" s="196"/>
    </row>
    <row r="52" spans="1:18" s="258" customFormat="1" ht="45.75" customHeight="1" x14ac:dyDescent="0.2">
      <c r="A52" s="254"/>
      <c r="B52" s="213"/>
      <c r="C52" s="213"/>
      <c r="D52" s="213"/>
      <c r="E52" s="255"/>
      <c r="F52" s="255"/>
      <c r="G52" s="255"/>
      <c r="H52" s="255"/>
      <c r="I52" s="213"/>
      <c r="J52" s="256"/>
      <c r="K52" s="257"/>
      <c r="L52" s="257"/>
      <c r="M52" s="257"/>
      <c r="N52" s="196"/>
      <c r="O52" s="196"/>
      <c r="P52" s="196"/>
      <c r="Q52" s="196"/>
      <c r="R52" s="196"/>
    </row>
    <row r="53" spans="1:18" s="258" customFormat="1" ht="45.75" customHeight="1" x14ac:dyDescent="0.2">
      <c r="A53" s="254"/>
      <c r="B53" s="213"/>
      <c r="C53" s="213"/>
      <c r="D53" s="213"/>
      <c r="E53" s="255"/>
      <c r="F53" s="255"/>
      <c r="G53" s="255"/>
      <c r="H53" s="255"/>
      <c r="I53" s="213"/>
      <c r="J53" s="256"/>
      <c r="K53" s="257"/>
      <c r="L53" s="257"/>
      <c r="M53" s="257"/>
      <c r="N53" s="196"/>
      <c r="O53" s="196"/>
      <c r="P53" s="196"/>
      <c r="Q53" s="196"/>
      <c r="R53" s="196"/>
    </row>
    <row r="54" spans="1:18" s="258" customFormat="1" ht="45.75" customHeight="1" x14ac:dyDescent="0.2">
      <c r="A54" s="254"/>
      <c r="B54" s="213"/>
      <c r="C54" s="213"/>
      <c r="D54" s="213"/>
      <c r="E54" s="255"/>
      <c r="F54" s="255"/>
      <c r="G54" s="255"/>
      <c r="H54" s="255"/>
      <c r="I54" s="213"/>
      <c r="J54" s="256"/>
      <c r="K54" s="257"/>
      <c r="L54" s="257"/>
      <c r="M54" s="257"/>
      <c r="N54" s="196"/>
      <c r="O54" s="196"/>
      <c r="P54" s="196"/>
      <c r="Q54" s="196"/>
      <c r="R54" s="196"/>
    </row>
    <row r="55" spans="1:18" s="258" customFormat="1" ht="45.75" customHeight="1" x14ac:dyDescent="0.2">
      <c r="A55" s="254"/>
      <c r="B55" s="213"/>
      <c r="C55" s="213"/>
      <c r="D55" s="213"/>
      <c r="E55" s="255"/>
      <c r="F55" s="255"/>
      <c r="G55" s="255"/>
      <c r="H55" s="255"/>
      <c r="I55" s="213"/>
      <c r="J55" s="256"/>
      <c r="K55" s="257"/>
      <c r="L55" s="257"/>
      <c r="M55" s="257"/>
      <c r="N55" s="196"/>
      <c r="O55" s="196"/>
      <c r="P55" s="196"/>
      <c r="Q55" s="196"/>
      <c r="R55" s="196"/>
    </row>
    <row r="56" spans="1:18" s="258" customFormat="1" ht="45.75" customHeight="1" x14ac:dyDescent="0.2">
      <c r="A56" s="254"/>
      <c r="B56" s="213"/>
      <c r="C56" s="213"/>
      <c r="D56" s="213"/>
      <c r="E56" s="255"/>
      <c r="F56" s="255"/>
      <c r="G56" s="255"/>
      <c r="H56" s="255"/>
      <c r="I56" s="213"/>
      <c r="J56" s="256"/>
      <c r="K56" s="257"/>
      <c r="L56" s="257"/>
      <c r="M56" s="257"/>
      <c r="N56" s="196"/>
      <c r="O56" s="196"/>
      <c r="P56" s="196"/>
      <c r="Q56" s="196"/>
      <c r="R56" s="196"/>
    </row>
    <row r="57" spans="1:18" s="258" customFormat="1" ht="45.75" customHeight="1" x14ac:dyDescent="0.2">
      <c r="A57" s="254"/>
      <c r="B57" s="213"/>
      <c r="C57" s="213"/>
      <c r="D57" s="213"/>
      <c r="E57" s="255"/>
      <c r="F57" s="255"/>
      <c r="G57" s="255"/>
      <c r="H57" s="255"/>
      <c r="I57" s="213"/>
      <c r="J57" s="256"/>
      <c r="K57" s="257"/>
      <c r="L57" s="257"/>
      <c r="M57" s="257"/>
      <c r="N57" s="196"/>
      <c r="O57" s="196"/>
      <c r="P57" s="196"/>
      <c r="Q57" s="196"/>
      <c r="R57" s="196"/>
    </row>
    <row r="58" spans="1:18" s="258" customFormat="1" ht="45.75" customHeight="1" x14ac:dyDescent="0.2">
      <c r="A58" s="254"/>
      <c r="B58" s="213"/>
      <c r="C58" s="213"/>
      <c r="D58" s="213"/>
      <c r="E58" s="255"/>
      <c r="F58" s="255"/>
      <c r="G58" s="255"/>
      <c r="H58" s="255"/>
      <c r="I58" s="213"/>
      <c r="J58" s="256"/>
      <c r="K58" s="257"/>
      <c r="L58" s="257"/>
      <c r="M58" s="257"/>
      <c r="N58" s="196"/>
      <c r="O58" s="196"/>
      <c r="P58" s="196"/>
      <c r="Q58" s="196"/>
      <c r="R58" s="196"/>
    </row>
    <row r="59" spans="1:18" s="258" customFormat="1" ht="45.75" customHeight="1" x14ac:dyDescent="0.2">
      <c r="A59" s="254"/>
      <c r="B59" s="213"/>
      <c r="C59" s="213"/>
      <c r="D59" s="213"/>
      <c r="E59" s="255"/>
      <c r="F59" s="255"/>
      <c r="G59" s="255"/>
      <c r="H59" s="255"/>
      <c r="I59" s="213"/>
      <c r="J59" s="256"/>
      <c r="K59" s="257"/>
      <c r="L59" s="257"/>
      <c r="M59" s="257"/>
      <c r="N59" s="196"/>
      <c r="O59" s="196"/>
      <c r="P59" s="196"/>
      <c r="Q59" s="196"/>
      <c r="R59" s="196"/>
    </row>
    <row r="60" spans="1:18" s="258" customFormat="1" ht="45.75" customHeight="1" x14ac:dyDescent="0.2">
      <c r="A60" s="254"/>
      <c r="B60" s="213"/>
      <c r="C60" s="213"/>
      <c r="D60" s="213"/>
      <c r="E60" s="255"/>
      <c r="F60" s="255"/>
      <c r="G60" s="255"/>
      <c r="H60" s="255"/>
      <c r="I60" s="213"/>
      <c r="J60" s="256"/>
      <c r="K60" s="257"/>
      <c r="L60" s="257"/>
      <c r="M60" s="257"/>
      <c r="N60" s="196"/>
      <c r="O60" s="196"/>
      <c r="P60" s="196"/>
      <c r="Q60" s="196"/>
      <c r="R60" s="196"/>
    </row>
    <row r="61" spans="1:18" s="258" customFormat="1" ht="45.75" customHeight="1" x14ac:dyDescent="0.2">
      <c r="A61" s="254"/>
      <c r="B61" s="213"/>
      <c r="C61" s="213"/>
      <c r="D61" s="213"/>
      <c r="E61" s="255"/>
      <c r="F61" s="255"/>
      <c r="G61" s="255"/>
      <c r="H61" s="255"/>
      <c r="I61" s="213"/>
      <c r="J61" s="256"/>
      <c r="K61" s="257"/>
      <c r="L61" s="257"/>
      <c r="M61" s="257"/>
      <c r="N61" s="196"/>
      <c r="O61" s="196"/>
      <c r="P61" s="196"/>
      <c r="Q61" s="196"/>
      <c r="R61" s="196"/>
    </row>
    <row r="62" spans="1:18" s="258" customFormat="1" ht="45.75" customHeight="1" x14ac:dyDescent="0.2">
      <c r="A62" s="254"/>
      <c r="B62" s="213"/>
      <c r="C62" s="213"/>
      <c r="D62" s="213"/>
      <c r="E62" s="255"/>
      <c r="F62" s="255"/>
      <c r="G62" s="255"/>
      <c r="H62" s="255"/>
      <c r="I62" s="213"/>
      <c r="J62" s="256"/>
      <c r="K62" s="257"/>
      <c r="L62" s="257"/>
      <c r="M62" s="257"/>
      <c r="N62" s="196"/>
      <c r="O62" s="196"/>
      <c r="P62" s="196"/>
      <c r="Q62" s="196"/>
      <c r="R62" s="196"/>
    </row>
    <row r="63" spans="1:18" s="258" customFormat="1" ht="45.75" customHeight="1" x14ac:dyDescent="0.2">
      <c r="A63" s="254"/>
      <c r="B63" s="213"/>
      <c r="C63" s="213"/>
      <c r="D63" s="213"/>
      <c r="E63" s="255"/>
      <c r="F63" s="255"/>
      <c r="G63" s="255"/>
      <c r="H63" s="255"/>
      <c r="I63" s="213"/>
      <c r="J63" s="256"/>
      <c r="K63" s="257"/>
      <c r="L63" s="257"/>
      <c r="M63" s="257"/>
      <c r="N63" s="196"/>
      <c r="O63" s="196"/>
      <c r="P63" s="196"/>
      <c r="Q63" s="196"/>
      <c r="R63" s="196"/>
    </row>
    <row r="64" spans="1:18" s="258" customFormat="1" ht="45.75" customHeight="1" x14ac:dyDescent="0.2">
      <c r="A64" s="254"/>
      <c r="B64" s="213"/>
      <c r="C64" s="213"/>
      <c r="D64" s="213"/>
      <c r="E64" s="255"/>
      <c r="F64" s="255"/>
      <c r="G64" s="255"/>
      <c r="H64" s="255"/>
      <c r="I64" s="213"/>
      <c r="J64" s="256"/>
      <c r="K64" s="257"/>
      <c r="L64" s="257"/>
      <c r="M64" s="257"/>
      <c r="N64" s="196"/>
      <c r="O64" s="196"/>
      <c r="P64" s="196"/>
      <c r="Q64" s="196"/>
      <c r="R64" s="196"/>
    </row>
    <row r="65" spans="1:18" s="258" customFormat="1" ht="45.75" customHeight="1" x14ac:dyDescent="0.2">
      <c r="A65" s="254"/>
      <c r="B65" s="213"/>
      <c r="C65" s="213"/>
      <c r="D65" s="213"/>
      <c r="E65" s="255"/>
      <c r="F65" s="255"/>
      <c r="G65" s="255"/>
      <c r="H65" s="255"/>
      <c r="I65" s="213"/>
      <c r="J65" s="256"/>
      <c r="K65" s="257"/>
      <c r="L65" s="257"/>
      <c r="M65" s="257"/>
      <c r="N65" s="196"/>
      <c r="O65" s="196"/>
      <c r="P65" s="196"/>
      <c r="Q65" s="196"/>
      <c r="R65" s="196"/>
    </row>
    <row r="66" spans="1:18" s="258" customFormat="1" ht="45.75" customHeight="1" x14ac:dyDescent="0.2">
      <c r="A66" s="254"/>
      <c r="B66" s="213"/>
      <c r="C66" s="213"/>
      <c r="D66" s="213"/>
      <c r="E66" s="255"/>
      <c r="F66" s="255"/>
      <c r="G66" s="255"/>
      <c r="H66" s="255"/>
      <c r="I66" s="213"/>
      <c r="J66" s="256"/>
      <c r="K66" s="257"/>
      <c r="L66" s="257"/>
      <c r="M66" s="257"/>
      <c r="N66" s="196"/>
      <c r="O66" s="196"/>
      <c r="P66" s="196"/>
      <c r="Q66" s="196"/>
      <c r="R66" s="196"/>
    </row>
    <row r="67" spans="1:18" s="258" customFormat="1" ht="45.75" customHeight="1" x14ac:dyDescent="0.2">
      <c r="A67" s="254"/>
      <c r="B67" s="213"/>
      <c r="C67" s="213"/>
      <c r="D67" s="213"/>
      <c r="E67" s="255"/>
      <c r="F67" s="255"/>
      <c r="G67" s="255"/>
      <c r="H67" s="255"/>
      <c r="I67" s="213"/>
      <c r="J67" s="256"/>
      <c r="K67" s="257"/>
      <c r="L67" s="257"/>
      <c r="M67" s="257"/>
      <c r="N67" s="196"/>
      <c r="O67" s="196"/>
      <c r="P67" s="196"/>
      <c r="Q67" s="196"/>
      <c r="R67" s="196"/>
    </row>
    <row r="68" spans="1:18" s="258" customFormat="1" ht="45.75" customHeight="1" x14ac:dyDescent="0.2">
      <c r="A68" s="254"/>
      <c r="B68" s="213"/>
      <c r="C68" s="213"/>
      <c r="D68" s="213"/>
      <c r="E68" s="255"/>
      <c r="F68" s="255"/>
      <c r="G68" s="255"/>
      <c r="H68" s="255"/>
      <c r="I68" s="213"/>
      <c r="J68" s="256"/>
      <c r="K68" s="257"/>
      <c r="L68" s="257"/>
      <c r="M68" s="257"/>
      <c r="N68" s="196"/>
      <c r="O68" s="196"/>
      <c r="P68" s="196"/>
      <c r="Q68" s="196"/>
      <c r="R68" s="196"/>
    </row>
    <row r="69" spans="1:18" s="258" customFormat="1" ht="45.75" customHeight="1" x14ac:dyDescent="0.2">
      <c r="A69" s="254"/>
      <c r="B69" s="213"/>
      <c r="C69" s="213"/>
      <c r="D69" s="213"/>
      <c r="E69" s="255"/>
      <c r="F69" s="255"/>
      <c r="G69" s="255"/>
      <c r="H69" s="255"/>
      <c r="I69" s="213"/>
      <c r="J69" s="256"/>
      <c r="K69" s="257"/>
      <c r="L69" s="257"/>
      <c r="M69" s="257"/>
      <c r="N69" s="196"/>
      <c r="O69" s="196"/>
      <c r="P69" s="196"/>
      <c r="Q69" s="196"/>
      <c r="R69" s="196"/>
    </row>
    <row r="70" spans="1:18" s="258" customFormat="1" ht="45.75" customHeight="1" x14ac:dyDescent="0.2">
      <c r="A70" s="254"/>
      <c r="B70" s="213"/>
      <c r="C70" s="213"/>
      <c r="D70" s="213"/>
      <c r="E70" s="255"/>
      <c r="F70" s="255"/>
      <c r="G70" s="255"/>
      <c r="H70" s="255"/>
      <c r="I70" s="213"/>
      <c r="J70" s="256"/>
      <c r="K70" s="257"/>
      <c r="L70" s="257"/>
      <c r="M70" s="257"/>
      <c r="N70" s="196"/>
      <c r="O70" s="196"/>
      <c r="P70" s="196"/>
      <c r="Q70" s="196"/>
      <c r="R70" s="196"/>
    </row>
    <row r="71" spans="1:18" s="258" customFormat="1" ht="45.75" customHeight="1" x14ac:dyDescent="0.2">
      <c r="A71" s="254"/>
      <c r="B71" s="213"/>
      <c r="C71" s="213"/>
      <c r="D71" s="213"/>
      <c r="E71" s="255"/>
      <c r="F71" s="255"/>
      <c r="G71" s="255"/>
      <c r="H71" s="255"/>
      <c r="I71" s="213"/>
      <c r="J71" s="256"/>
      <c r="K71" s="257"/>
      <c r="L71" s="257"/>
      <c r="M71" s="257"/>
      <c r="N71" s="196"/>
      <c r="O71" s="196"/>
      <c r="P71" s="196"/>
      <c r="Q71" s="196"/>
      <c r="R71" s="196"/>
    </row>
    <row r="72" spans="1:18" s="258" customFormat="1" ht="45.75" customHeight="1" x14ac:dyDescent="0.2">
      <c r="A72" s="254"/>
      <c r="B72" s="213"/>
      <c r="C72" s="213"/>
      <c r="D72" s="213"/>
      <c r="E72" s="255"/>
      <c r="F72" s="255"/>
      <c r="G72" s="255"/>
      <c r="H72" s="255"/>
      <c r="I72" s="213"/>
      <c r="J72" s="256"/>
      <c r="K72" s="257"/>
      <c r="L72" s="257"/>
      <c r="M72" s="257"/>
      <c r="N72" s="196"/>
      <c r="O72" s="196"/>
      <c r="P72" s="196"/>
      <c r="Q72" s="196"/>
      <c r="R72" s="196"/>
    </row>
    <row r="73" spans="1:18" s="258" customFormat="1" ht="45.75" customHeight="1" x14ac:dyDescent="0.2">
      <c r="A73" s="254"/>
      <c r="B73" s="213"/>
      <c r="C73" s="213"/>
      <c r="D73" s="213"/>
      <c r="E73" s="255"/>
      <c r="F73" s="255"/>
      <c r="G73" s="255"/>
      <c r="H73" s="255"/>
      <c r="I73" s="213"/>
      <c r="J73" s="256"/>
      <c r="K73" s="257"/>
      <c r="L73" s="257"/>
      <c r="M73" s="257"/>
      <c r="N73" s="196"/>
      <c r="O73" s="196"/>
      <c r="P73" s="196"/>
      <c r="Q73" s="196"/>
      <c r="R73" s="196"/>
    </row>
    <row r="74" spans="1:18" s="258" customFormat="1" ht="45.75" customHeight="1" x14ac:dyDescent="0.2">
      <c r="A74" s="254"/>
      <c r="B74" s="213"/>
      <c r="C74" s="213"/>
      <c r="D74" s="213"/>
      <c r="E74" s="255"/>
      <c r="F74" s="255"/>
      <c r="G74" s="255"/>
      <c r="H74" s="255"/>
      <c r="I74" s="213"/>
      <c r="J74" s="256"/>
      <c r="K74" s="257"/>
      <c r="L74" s="257"/>
      <c r="M74" s="257"/>
      <c r="N74" s="196"/>
      <c r="O74" s="196"/>
      <c r="P74" s="196"/>
      <c r="Q74" s="196"/>
      <c r="R74" s="196"/>
    </row>
    <row r="75" spans="1:18" s="258" customFormat="1" ht="45.75" customHeight="1" x14ac:dyDescent="0.2">
      <c r="A75" s="254"/>
      <c r="B75" s="213"/>
      <c r="C75" s="213"/>
      <c r="D75" s="213"/>
      <c r="E75" s="255"/>
      <c r="F75" s="255"/>
      <c r="G75" s="255"/>
      <c r="H75" s="255"/>
      <c r="I75" s="213"/>
      <c r="J75" s="256"/>
      <c r="K75" s="257"/>
      <c r="L75" s="257"/>
      <c r="M75" s="257"/>
      <c r="N75" s="196"/>
      <c r="O75" s="196"/>
      <c r="P75" s="196"/>
      <c r="Q75" s="196"/>
      <c r="R75" s="196"/>
    </row>
    <row r="76" spans="1:18" s="258" customFormat="1" ht="45.75" customHeight="1" x14ac:dyDescent="0.2">
      <c r="A76" s="254"/>
      <c r="B76" s="213"/>
      <c r="C76" s="213"/>
      <c r="D76" s="213"/>
      <c r="E76" s="255"/>
      <c r="F76" s="255"/>
      <c r="G76" s="255"/>
      <c r="H76" s="255"/>
      <c r="I76" s="213"/>
      <c r="J76" s="256"/>
      <c r="K76" s="257"/>
      <c r="L76" s="257"/>
      <c r="M76" s="257"/>
      <c r="N76" s="196"/>
      <c r="O76" s="196"/>
      <c r="P76" s="196"/>
      <c r="Q76" s="196"/>
      <c r="R76" s="196"/>
    </row>
    <row r="77" spans="1:18" s="258" customFormat="1" ht="45.75" customHeight="1" x14ac:dyDescent="0.2">
      <c r="A77" s="254"/>
      <c r="B77" s="213"/>
      <c r="C77" s="213"/>
      <c r="D77" s="213"/>
      <c r="E77" s="255"/>
      <c r="F77" s="255"/>
      <c r="G77" s="255"/>
      <c r="H77" s="255"/>
      <c r="I77" s="213"/>
      <c r="J77" s="256"/>
      <c r="K77" s="257"/>
      <c r="L77" s="257"/>
      <c r="M77" s="257"/>
      <c r="N77" s="196"/>
      <c r="O77" s="196"/>
      <c r="P77" s="196"/>
      <c r="Q77" s="196"/>
      <c r="R77" s="196"/>
    </row>
    <row r="78" spans="1:18" s="258" customFormat="1" ht="45.75" customHeight="1" x14ac:dyDescent="0.2">
      <c r="A78" s="254"/>
      <c r="B78" s="213"/>
      <c r="C78" s="213"/>
      <c r="D78" s="213"/>
      <c r="E78" s="255"/>
      <c r="F78" s="255"/>
      <c r="G78" s="255"/>
      <c r="H78" s="255"/>
      <c r="I78" s="213"/>
      <c r="J78" s="256"/>
      <c r="K78" s="257"/>
      <c r="L78" s="257"/>
      <c r="M78" s="257"/>
      <c r="N78" s="196"/>
      <c r="O78" s="196"/>
      <c r="P78" s="196"/>
      <c r="Q78" s="196"/>
      <c r="R78" s="196"/>
    </row>
    <row r="79" spans="1:18" s="258" customFormat="1" ht="45.75" customHeight="1" x14ac:dyDescent="0.2">
      <c r="A79" s="254"/>
      <c r="B79" s="213"/>
      <c r="C79" s="213"/>
      <c r="D79" s="213"/>
      <c r="E79" s="255"/>
      <c r="F79" s="255"/>
      <c r="G79" s="255"/>
      <c r="H79" s="255"/>
      <c r="I79" s="213"/>
      <c r="J79" s="256"/>
      <c r="K79" s="257"/>
      <c r="L79" s="257"/>
      <c r="M79" s="257"/>
      <c r="N79" s="196"/>
      <c r="O79" s="196"/>
      <c r="P79" s="196"/>
      <c r="Q79" s="196"/>
      <c r="R79" s="196"/>
    </row>
    <row r="80" spans="1:18" s="258" customFormat="1" ht="45.75" customHeight="1" x14ac:dyDescent="0.2">
      <c r="A80" s="254"/>
      <c r="B80" s="213"/>
      <c r="C80" s="213"/>
      <c r="D80" s="213"/>
      <c r="E80" s="255"/>
      <c r="F80" s="255"/>
      <c r="G80" s="255"/>
      <c r="H80" s="255"/>
      <c r="I80" s="213"/>
      <c r="J80" s="256"/>
      <c r="K80" s="257"/>
      <c r="L80" s="257"/>
      <c r="M80" s="257"/>
      <c r="N80" s="196"/>
      <c r="O80" s="196"/>
      <c r="P80" s="196"/>
      <c r="Q80" s="196"/>
      <c r="R80" s="196"/>
    </row>
    <row r="81" spans="1:18" s="258" customFormat="1" ht="45.75" customHeight="1" x14ac:dyDescent="0.2">
      <c r="A81" s="254"/>
      <c r="B81" s="213"/>
      <c r="C81" s="213"/>
      <c r="D81" s="213"/>
      <c r="E81" s="255"/>
      <c r="F81" s="255"/>
      <c r="G81" s="255"/>
      <c r="H81" s="255"/>
      <c r="I81" s="213"/>
      <c r="J81" s="256"/>
      <c r="K81" s="257"/>
      <c r="L81" s="257"/>
      <c r="M81" s="257"/>
      <c r="N81" s="196"/>
      <c r="O81" s="196"/>
      <c r="P81" s="196"/>
      <c r="Q81" s="196"/>
      <c r="R81" s="196"/>
    </row>
    <row r="82" spans="1:18" s="258" customFormat="1" ht="45.75" customHeight="1" x14ac:dyDescent="0.2">
      <c r="A82" s="254"/>
      <c r="B82" s="213"/>
      <c r="C82" s="213"/>
      <c r="D82" s="213"/>
      <c r="E82" s="255"/>
      <c r="F82" s="255"/>
      <c r="G82" s="255"/>
      <c r="H82" s="255"/>
      <c r="I82" s="213"/>
      <c r="J82" s="256"/>
      <c r="K82" s="257"/>
      <c r="L82" s="257"/>
      <c r="M82" s="257"/>
      <c r="N82" s="196"/>
      <c r="O82" s="196"/>
      <c r="P82" s="196"/>
      <c r="Q82" s="196"/>
      <c r="R82" s="196"/>
    </row>
    <row r="83" spans="1:18" s="258" customFormat="1" ht="45.75" customHeight="1" x14ac:dyDescent="0.2">
      <c r="A83" s="254"/>
      <c r="B83" s="213"/>
      <c r="C83" s="213"/>
      <c r="D83" s="213"/>
      <c r="E83" s="255"/>
      <c r="F83" s="255"/>
      <c r="G83" s="255"/>
      <c r="H83" s="255"/>
      <c r="I83" s="213"/>
      <c r="J83" s="256"/>
      <c r="K83" s="257"/>
      <c r="L83" s="257"/>
      <c r="M83" s="257"/>
      <c r="N83" s="196"/>
      <c r="O83" s="196"/>
      <c r="P83" s="196"/>
      <c r="Q83" s="196"/>
      <c r="R83" s="196"/>
    </row>
    <row r="84" spans="1:18" s="258" customFormat="1" ht="45.75" customHeight="1" x14ac:dyDescent="0.2">
      <c r="A84" s="254"/>
      <c r="B84" s="213"/>
      <c r="C84" s="213"/>
      <c r="D84" s="213"/>
      <c r="E84" s="255"/>
      <c r="F84" s="255"/>
      <c r="G84" s="255"/>
      <c r="H84" s="255"/>
      <c r="I84" s="213"/>
      <c r="J84" s="256"/>
      <c r="K84" s="257"/>
      <c r="L84" s="257"/>
      <c r="M84" s="257"/>
      <c r="N84" s="196"/>
      <c r="O84" s="196"/>
      <c r="P84" s="196"/>
      <c r="Q84" s="196"/>
      <c r="R84" s="196"/>
    </row>
    <row r="85" spans="1:18" s="258" customFormat="1" ht="45.75" customHeight="1" x14ac:dyDescent="0.2">
      <c r="A85" s="254"/>
      <c r="B85" s="213"/>
      <c r="C85" s="213"/>
      <c r="D85" s="213"/>
      <c r="E85" s="255"/>
      <c r="F85" s="255"/>
      <c r="G85" s="255"/>
      <c r="H85" s="255"/>
      <c r="I85" s="213"/>
      <c r="J85" s="256"/>
      <c r="K85" s="257"/>
      <c r="L85" s="257"/>
      <c r="M85" s="257"/>
      <c r="N85" s="196"/>
      <c r="O85" s="196"/>
      <c r="P85" s="196"/>
      <c r="Q85" s="196"/>
      <c r="R85" s="196"/>
    </row>
    <row r="86" spans="1:18" s="258" customFormat="1" ht="45.75" customHeight="1" x14ac:dyDescent="0.2">
      <c r="A86" s="254"/>
      <c r="B86" s="213"/>
      <c r="C86" s="213"/>
      <c r="D86" s="213"/>
      <c r="E86" s="255"/>
      <c r="F86" s="255"/>
      <c r="G86" s="255"/>
      <c r="H86" s="255"/>
      <c r="I86" s="213"/>
      <c r="J86" s="256"/>
      <c r="K86" s="257"/>
      <c r="L86" s="257"/>
      <c r="M86" s="257"/>
      <c r="N86" s="196"/>
      <c r="O86" s="196"/>
      <c r="P86" s="196"/>
      <c r="Q86" s="196"/>
      <c r="R86" s="196"/>
    </row>
    <row r="87" spans="1:18" s="258" customFormat="1" ht="45.75" customHeight="1" x14ac:dyDescent="0.2">
      <c r="A87" s="254"/>
      <c r="B87" s="213"/>
      <c r="C87" s="213"/>
      <c r="D87" s="213"/>
      <c r="E87" s="255"/>
      <c r="F87" s="255"/>
      <c r="G87" s="255"/>
      <c r="H87" s="255"/>
      <c r="I87" s="213"/>
      <c r="J87" s="256"/>
      <c r="K87" s="257"/>
      <c r="L87" s="257"/>
      <c r="M87" s="257"/>
      <c r="N87" s="196"/>
      <c r="O87" s="196"/>
      <c r="P87" s="196"/>
      <c r="Q87" s="196"/>
      <c r="R87" s="196"/>
    </row>
    <row r="88" spans="1:18" s="258" customFormat="1" ht="45.75" customHeight="1" x14ac:dyDescent="0.2">
      <c r="A88" s="254"/>
      <c r="B88" s="213"/>
      <c r="C88" s="213"/>
      <c r="D88" s="213"/>
      <c r="E88" s="255"/>
      <c r="F88" s="255"/>
      <c r="G88" s="255"/>
      <c r="H88" s="255"/>
      <c r="I88" s="213"/>
      <c r="J88" s="256"/>
      <c r="K88" s="257"/>
      <c r="L88" s="257"/>
      <c r="M88" s="257"/>
      <c r="N88" s="196"/>
      <c r="O88" s="196"/>
      <c r="P88" s="196"/>
      <c r="Q88" s="196"/>
      <c r="R88" s="196"/>
    </row>
    <row r="89" spans="1:18" s="258" customFormat="1" ht="45.75" customHeight="1" x14ac:dyDescent="0.2">
      <c r="A89" s="254"/>
      <c r="B89" s="213"/>
      <c r="C89" s="213"/>
      <c r="D89" s="213"/>
      <c r="E89" s="255"/>
      <c r="F89" s="255"/>
      <c r="G89" s="255"/>
      <c r="H89" s="255"/>
      <c r="I89" s="213"/>
      <c r="J89" s="256"/>
      <c r="K89" s="257"/>
      <c r="L89" s="257"/>
      <c r="M89" s="257"/>
      <c r="N89" s="196"/>
      <c r="O89" s="196"/>
      <c r="P89" s="196"/>
      <c r="Q89" s="196"/>
      <c r="R89" s="196"/>
    </row>
    <row r="90" spans="1:18" s="258" customFormat="1" ht="45.75" customHeight="1" x14ac:dyDescent="0.2">
      <c r="A90" s="254"/>
      <c r="B90" s="213"/>
      <c r="C90" s="213"/>
      <c r="D90" s="213"/>
      <c r="E90" s="255"/>
      <c r="F90" s="255"/>
      <c r="G90" s="255"/>
      <c r="H90" s="255"/>
      <c r="I90" s="213"/>
      <c r="J90" s="256"/>
      <c r="K90" s="257"/>
      <c r="L90" s="257"/>
      <c r="M90" s="257"/>
      <c r="N90" s="196"/>
      <c r="O90" s="196"/>
      <c r="P90" s="196"/>
      <c r="Q90" s="196"/>
      <c r="R90" s="196"/>
    </row>
    <row r="91" spans="1:18" s="258" customFormat="1" ht="45.75" customHeight="1" x14ac:dyDescent="0.2">
      <c r="A91" s="254"/>
      <c r="B91" s="213"/>
      <c r="C91" s="213"/>
      <c r="D91" s="213"/>
      <c r="E91" s="255"/>
      <c r="F91" s="255"/>
      <c r="G91" s="255"/>
      <c r="H91" s="255"/>
      <c r="I91" s="213"/>
      <c r="J91" s="256"/>
      <c r="K91" s="257"/>
      <c r="L91" s="257"/>
      <c r="M91" s="257"/>
      <c r="N91" s="196"/>
      <c r="O91" s="196"/>
      <c r="P91" s="196"/>
      <c r="Q91" s="196"/>
      <c r="R91" s="196"/>
    </row>
    <row r="92" spans="1:18" s="258" customFormat="1" ht="45.75" customHeight="1" x14ac:dyDescent="0.2">
      <c r="A92" s="254"/>
      <c r="B92" s="213"/>
      <c r="C92" s="213"/>
      <c r="D92" s="213"/>
      <c r="E92" s="255"/>
      <c r="F92" s="255"/>
      <c r="G92" s="255"/>
      <c r="H92" s="255"/>
      <c r="I92" s="213"/>
      <c r="J92" s="256"/>
      <c r="K92" s="257"/>
      <c r="L92" s="257"/>
      <c r="M92" s="257"/>
      <c r="N92" s="196"/>
      <c r="O92" s="196"/>
      <c r="P92" s="196"/>
      <c r="Q92" s="196"/>
      <c r="R92" s="196"/>
    </row>
    <row r="93" spans="1:18" s="258" customFormat="1" ht="45.75" customHeight="1" x14ac:dyDescent="0.2">
      <c r="A93" s="254"/>
      <c r="B93" s="213"/>
      <c r="C93" s="213"/>
      <c r="D93" s="213"/>
      <c r="E93" s="255"/>
      <c r="F93" s="255"/>
      <c r="G93" s="255"/>
      <c r="H93" s="255"/>
      <c r="I93" s="213"/>
      <c r="J93" s="256"/>
      <c r="K93" s="257"/>
      <c r="L93" s="257"/>
      <c r="M93" s="257"/>
      <c r="N93" s="196"/>
      <c r="O93" s="196"/>
      <c r="P93" s="196"/>
      <c r="Q93" s="196"/>
      <c r="R93" s="196"/>
    </row>
    <row r="94" spans="1:18" s="258" customFormat="1" ht="45.75" customHeight="1" x14ac:dyDescent="0.2">
      <c r="A94" s="254"/>
      <c r="B94" s="213"/>
      <c r="C94" s="213"/>
      <c r="D94" s="213"/>
      <c r="E94" s="255"/>
      <c r="F94" s="255"/>
      <c r="G94" s="255"/>
      <c r="H94" s="255"/>
      <c r="I94" s="213"/>
      <c r="J94" s="256"/>
      <c r="K94" s="257"/>
      <c r="L94" s="257"/>
      <c r="M94" s="257"/>
      <c r="N94" s="196"/>
      <c r="O94" s="196"/>
      <c r="P94" s="196"/>
      <c r="Q94" s="196"/>
      <c r="R94" s="196"/>
    </row>
    <row r="95" spans="1:18" s="258" customFormat="1" ht="45.75" customHeight="1" x14ac:dyDescent="0.2">
      <c r="A95" s="254"/>
      <c r="B95" s="213"/>
      <c r="C95" s="213"/>
      <c r="D95" s="213"/>
      <c r="E95" s="255"/>
      <c r="F95" s="255"/>
      <c r="G95" s="255"/>
      <c r="H95" s="255"/>
      <c r="I95" s="213"/>
      <c r="J95" s="256"/>
      <c r="K95" s="257"/>
      <c r="L95" s="257"/>
      <c r="M95" s="257"/>
      <c r="N95" s="196"/>
      <c r="O95" s="196"/>
      <c r="P95" s="196"/>
      <c r="Q95" s="196"/>
      <c r="R95" s="196"/>
    </row>
    <row r="96" spans="1:18" s="258" customFormat="1" ht="45.75" customHeight="1" x14ac:dyDescent="0.2">
      <c r="A96" s="254"/>
      <c r="B96" s="213"/>
      <c r="C96" s="213"/>
      <c r="D96" s="213"/>
      <c r="E96" s="255"/>
      <c r="F96" s="255"/>
      <c r="G96" s="255"/>
      <c r="H96" s="255"/>
      <c r="I96" s="213"/>
      <c r="J96" s="256"/>
      <c r="K96" s="257"/>
      <c r="L96" s="257"/>
      <c r="M96" s="257"/>
      <c r="N96" s="196"/>
      <c r="O96" s="196"/>
      <c r="P96" s="196"/>
      <c r="Q96" s="196"/>
      <c r="R96" s="196"/>
    </row>
    <row r="97" spans="1:18" s="258" customFormat="1" ht="45.75" customHeight="1" x14ac:dyDescent="0.2">
      <c r="A97" s="254"/>
      <c r="B97" s="213"/>
      <c r="C97" s="213"/>
      <c r="D97" s="213"/>
      <c r="E97" s="255"/>
      <c r="F97" s="255"/>
      <c r="G97" s="255"/>
      <c r="H97" s="255"/>
      <c r="I97" s="213"/>
      <c r="J97" s="256"/>
      <c r="K97" s="257"/>
      <c r="L97" s="257"/>
      <c r="M97" s="257"/>
      <c r="N97" s="196"/>
      <c r="O97" s="196"/>
      <c r="P97" s="196"/>
      <c r="Q97" s="196"/>
      <c r="R97" s="196"/>
    </row>
    <row r="98" spans="1:18" s="258" customFormat="1" ht="45.75" customHeight="1" x14ac:dyDescent="0.2">
      <c r="A98" s="254"/>
      <c r="B98" s="213"/>
      <c r="C98" s="213"/>
      <c r="D98" s="213"/>
      <c r="E98" s="255"/>
      <c r="F98" s="255"/>
      <c r="G98" s="255"/>
      <c r="H98" s="255"/>
      <c r="I98" s="213"/>
      <c r="J98" s="256"/>
      <c r="K98" s="257"/>
      <c r="L98" s="257"/>
      <c r="M98" s="257"/>
      <c r="N98" s="196"/>
      <c r="O98" s="196"/>
      <c r="P98" s="196"/>
      <c r="Q98" s="196"/>
      <c r="R98" s="196"/>
    </row>
    <row r="99" spans="1:18" s="258" customFormat="1" ht="45.75" customHeight="1" x14ac:dyDescent="0.2">
      <c r="A99" s="254"/>
      <c r="B99" s="213"/>
      <c r="C99" s="213"/>
      <c r="D99" s="213"/>
      <c r="E99" s="255"/>
      <c r="F99" s="255"/>
      <c r="G99" s="255"/>
      <c r="H99" s="255"/>
      <c r="I99" s="213"/>
      <c r="J99" s="256"/>
      <c r="K99" s="257"/>
      <c r="L99" s="257"/>
      <c r="M99" s="257"/>
      <c r="N99" s="196"/>
      <c r="O99" s="196"/>
      <c r="P99" s="196"/>
      <c r="Q99" s="196"/>
      <c r="R99" s="196"/>
    </row>
    <row r="100" spans="1:18" s="258" customFormat="1" ht="45.75" customHeight="1" x14ac:dyDescent="0.2">
      <c r="A100" s="254"/>
      <c r="B100" s="213"/>
      <c r="C100" s="213"/>
      <c r="D100" s="213"/>
      <c r="E100" s="255"/>
      <c r="F100" s="255"/>
      <c r="G100" s="255"/>
      <c r="H100" s="255"/>
      <c r="I100" s="213"/>
      <c r="J100" s="256"/>
      <c r="K100" s="257"/>
      <c r="L100" s="257"/>
      <c r="M100" s="257"/>
      <c r="N100" s="196"/>
      <c r="O100" s="196"/>
      <c r="P100" s="196"/>
      <c r="Q100" s="196"/>
      <c r="R100" s="196"/>
    </row>
    <row r="101" spans="1:18" s="258" customFormat="1" ht="45.75" customHeight="1" x14ac:dyDescent="0.2">
      <c r="A101" s="254"/>
      <c r="B101" s="213"/>
      <c r="C101" s="213"/>
      <c r="D101" s="213"/>
      <c r="E101" s="255"/>
      <c r="F101" s="255"/>
      <c r="G101" s="255"/>
      <c r="H101" s="255"/>
      <c r="I101" s="213"/>
      <c r="J101" s="256"/>
      <c r="K101" s="257"/>
      <c r="L101" s="257"/>
      <c r="M101" s="257"/>
      <c r="N101" s="196"/>
      <c r="O101" s="196"/>
      <c r="P101" s="196"/>
      <c r="Q101" s="196"/>
      <c r="R101" s="196"/>
    </row>
    <row r="102" spans="1:18" s="258" customFormat="1" ht="45.75" customHeight="1" x14ac:dyDescent="0.2">
      <c r="A102" s="254"/>
      <c r="B102" s="213"/>
      <c r="C102" s="213"/>
      <c r="D102" s="213"/>
      <c r="E102" s="255"/>
      <c r="F102" s="255"/>
      <c r="G102" s="255"/>
      <c r="H102" s="255"/>
      <c r="I102" s="213"/>
      <c r="J102" s="256"/>
      <c r="K102" s="257"/>
      <c r="L102" s="257"/>
      <c r="M102" s="257"/>
      <c r="N102" s="196"/>
      <c r="O102" s="196"/>
      <c r="P102" s="196"/>
      <c r="Q102" s="196"/>
      <c r="R102" s="196"/>
    </row>
    <row r="103" spans="1:18" s="258" customFormat="1" ht="45.75" customHeight="1" x14ac:dyDescent="0.2">
      <c r="A103" s="254"/>
      <c r="B103" s="213"/>
      <c r="C103" s="213"/>
      <c r="D103" s="213"/>
      <c r="E103" s="255"/>
      <c r="F103" s="255"/>
      <c r="G103" s="255"/>
      <c r="H103" s="255"/>
      <c r="I103" s="213"/>
      <c r="J103" s="256"/>
      <c r="K103" s="257"/>
      <c r="L103" s="257"/>
      <c r="M103" s="257"/>
      <c r="N103" s="196"/>
      <c r="O103" s="196"/>
      <c r="P103" s="196"/>
      <c r="Q103" s="196"/>
      <c r="R103" s="196"/>
    </row>
    <row r="104" spans="1:18" s="258" customFormat="1" ht="45.75" customHeight="1" x14ac:dyDescent="0.2">
      <c r="A104" s="254"/>
      <c r="B104" s="213"/>
      <c r="C104" s="213"/>
      <c r="D104" s="213"/>
      <c r="E104" s="255"/>
      <c r="F104" s="255"/>
      <c r="G104" s="255"/>
      <c r="H104" s="255"/>
      <c r="I104" s="213"/>
      <c r="J104" s="256"/>
      <c r="K104" s="257"/>
      <c r="L104" s="257"/>
      <c r="M104" s="257"/>
      <c r="N104" s="196"/>
      <c r="O104" s="196"/>
      <c r="P104" s="196"/>
      <c r="Q104" s="196"/>
      <c r="R104" s="196"/>
    </row>
    <row r="105" spans="1:18" s="258" customFormat="1" ht="45.75" customHeight="1" x14ac:dyDescent="0.2">
      <c r="A105" s="254"/>
      <c r="B105" s="213"/>
      <c r="C105" s="213"/>
      <c r="D105" s="213"/>
      <c r="E105" s="255"/>
      <c r="F105" s="255"/>
      <c r="G105" s="255"/>
      <c r="H105" s="255"/>
      <c r="I105" s="213"/>
      <c r="J105" s="256"/>
      <c r="K105" s="257"/>
      <c r="L105" s="257"/>
      <c r="M105" s="257"/>
      <c r="N105" s="196"/>
      <c r="O105" s="196"/>
      <c r="P105" s="196"/>
      <c r="Q105" s="196"/>
      <c r="R105" s="196"/>
    </row>
    <row r="106" spans="1:18" s="258" customFormat="1" ht="45.75" customHeight="1" x14ac:dyDescent="0.2">
      <c r="A106" s="254"/>
      <c r="B106" s="213"/>
      <c r="C106" s="213"/>
      <c r="D106" s="213"/>
      <c r="E106" s="255"/>
      <c r="F106" s="255"/>
      <c r="G106" s="255"/>
      <c r="H106" s="255"/>
      <c r="I106" s="213"/>
      <c r="J106" s="256"/>
      <c r="K106" s="257"/>
      <c r="L106" s="257"/>
      <c r="M106" s="257"/>
      <c r="N106" s="196"/>
      <c r="O106" s="196"/>
      <c r="P106" s="196"/>
      <c r="Q106" s="196"/>
      <c r="R106" s="196"/>
    </row>
    <row r="107" spans="1:18" s="258" customFormat="1" ht="45.75" customHeight="1" x14ac:dyDescent="0.2">
      <c r="A107" s="254"/>
      <c r="B107" s="213"/>
      <c r="C107" s="213"/>
      <c r="D107" s="213"/>
      <c r="E107" s="255"/>
      <c r="F107" s="255"/>
      <c r="G107" s="255"/>
      <c r="H107" s="255"/>
      <c r="I107" s="213"/>
      <c r="J107" s="256"/>
      <c r="K107" s="257"/>
      <c r="L107" s="257"/>
      <c r="M107" s="257"/>
      <c r="N107" s="196"/>
      <c r="O107" s="196"/>
      <c r="P107" s="196"/>
      <c r="Q107" s="196"/>
      <c r="R107" s="196"/>
    </row>
    <row r="108" spans="1:18" s="258" customFormat="1" ht="45.75" customHeight="1" x14ac:dyDescent="0.2">
      <c r="A108" s="254"/>
      <c r="B108" s="213"/>
      <c r="C108" s="213"/>
      <c r="D108" s="213"/>
      <c r="E108" s="255"/>
      <c r="F108" s="255"/>
      <c r="G108" s="255"/>
      <c r="H108" s="255"/>
      <c r="I108" s="213"/>
      <c r="J108" s="256"/>
      <c r="K108" s="257"/>
      <c r="L108" s="257"/>
      <c r="M108" s="257"/>
      <c r="N108" s="196"/>
      <c r="O108" s="196"/>
      <c r="P108" s="196"/>
      <c r="Q108" s="196"/>
      <c r="R108" s="196"/>
    </row>
    <row r="109" spans="1:18" s="258" customFormat="1" ht="45.75" customHeight="1" x14ac:dyDescent="0.2">
      <c r="A109" s="254"/>
      <c r="B109" s="213"/>
      <c r="C109" s="213"/>
      <c r="D109" s="213"/>
      <c r="E109" s="255"/>
      <c r="F109" s="255"/>
      <c r="G109" s="255"/>
      <c r="H109" s="255"/>
      <c r="I109" s="213"/>
      <c r="J109" s="256"/>
      <c r="K109" s="257"/>
      <c r="L109" s="257"/>
      <c r="M109" s="257"/>
      <c r="N109" s="196"/>
      <c r="O109" s="196"/>
      <c r="P109" s="196"/>
      <c r="Q109" s="196"/>
      <c r="R109" s="196"/>
    </row>
    <row r="110" spans="1:18" s="258" customFormat="1" ht="45.75" customHeight="1" x14ac:dyDescent="0.2">
      <c r="A110" s="254"/>
      <c r="B110" s="213"/>
      <c r="C110" s="213"/>
      <c r="D110" s="213"/>
      <c r="E110" s="255"/>
      <c r="F110" s="255"/>
      <c r="G110" s="255"/>
      <c r="H110" s="255"/>
      <c r="I110" s="213"/>
      <c r="J110" s="256"/>
      <c r="K110" s="257"/>
      <c r="L110" s="257"/>
      <c r="M110" s="257"/>
      <c r="N110" s="196"/>
      <c r="O110" s="196"/>
      <c r="P110" s="196"/>
      <c r="Q110" s="196"/>
      <c r="R110" s="196"/>
    </row>
    <row r="111" spans="1:18" s="258" customFormat="1" ht="45.75" customHeight="1" x14ac:dyDescent="0.2">
      <c r="A111" s="254"/>
      <c r="B111" s="213"/>
      <c r="C111" s="213"/>
      <c r="D111" s="213"/>
      <c r="E111" s="255"/>
      <c r="F111" s="255"/>
      <c r="G111" s="255"/>
      <c r="H111" s="255"/>
      <c r="I111" s="213"/>
      <c r="J111" s="256"/>
      <c r="K111" s="257"/>
      <c r="L111" s="257"/>
      <c r="M111" s="257"/>
      <c r="N111" s="196"/>
      <c r="O111" s="196"/>
      <c r="P111" s="196"/>
      <c r="Q111" s="196"/>
      <c r="R111" s="196"/>
    </row>
    <row r="112" spans="1:18" s="258" customFormat="1" ht="45.75" customHeight="1" x14ac:dyDescent="0.2">
      <c r="A112" s="254"/>
      <c r="B112" s="213"/>
      <c r="C112" s="213"/>
      <c r="D112" s="213"/>
      <c r="E112" s="255"/>
      <c r="F112" s="255"/>
      <c r="G112" s="255"/>
      <c r="H112" s="255"/>
      <c r="I112" s="213"/>
      <c r="J112" s="256"/>
      <c r="K112" s="257"/>
      <c r="L112" s="257"/>
      <c r="M112" s="257"/>
      <c r="N112" s="196"/>
      <c r="O112" s="196"/>
      <c r="P112" s="196"/>
      <c r="Q112" s="196"/>
      <c r="R112" s="196"/>
    </row>
    <row r="113" spans="1:18" s="258" customFormat="1" ht="45.75" customHeight="1" x14ac:dyDescent="0.2">
      <c r="A113" s="254"/>
      <c r="B113" s="213"/>
      <c r="C113" s="213"/>
      <c r="D113" s="213"/>
      <c r="E113" s="255"/>
      <c r="F113" s="255"/>
      <c r="G113" s="255"/>
      <c r="H113" s="255"/>
      <c r="I113" s="213"/>
      <c r="J113" s="256"/>
      <c r="K113" s="257"/>
      <c r="L113" s="257"/>
      <c r="M113" s="257"/>
      <c r="N113" s="196"/>
      <c r="O113" s="196"/>
      <c r="P113" s="196"/>
      <c r="Q113" s="196"/>
      <c r="R113" s="196"/>
    </row>
    <row r="114" spans="1:18" s="258" customFormat="1" ht="45.75" customHeight="1" x14ac:dyDescent="0.2">
      <c r="A114" s="254"/>
      <c r="B114" s="213"/>
      <c r="C114" s="213"/>
      <c r="D114" s="213"/>
      <c r="E114" s="255"/>
      <c r="F114" s="255"/>
      <c r="G114" s="255"/>
      <c r="H114" s="255"/>
      <c r="I114" s="213"/>
      <c r="J114" s="256"/>
      <c r="K114" s="257"/>
      <c r="L114" s="257"/>
      <c r="M114" s="257"/>
      <c r="N114" s="196"/>
      <c r="O114" s="196"/>
      <c r="P114" s="196"/>
      <c r="Q114" s="196"/>
      <c r="R114" s="196"/>
    </row>
    <row r="115" spans="1:18" s="258" customFormat="1" ht="45.75" customHeight="1" x14ac:dyDescent="0.2">
      <c r="A115" s="254"/>
      <c r="B115" s="213"/>
      <c r="C115" s="213"/>
      <c r="D115" s="213"/>
      <c r="E115" s="255"/>
      <c r="F115" s="255"/>
      <c r="G115" s="255"/>
      <c r="H115" s="255"/>
      <c r="I115" s="213"/>
      <c r="J115" s="256"/>
      <c r="K115" s="257"/>
      <c r="L115" s="257"/>
      <c r="M115" s="257"/>
      <c r="N115" s="196"/>
      <c r="O115" s="196"/>
      <c r="P115" s="196"/>
      <c r="Q115" s="196"/>
      <c r="R115" s="196"/>
    </row>
    <row r="116" spans="1:18" s="258" customFormat="1" ht="45.75" customHeight="1" x14ac:dyDescent="0.2">
      <c r="A116" s="254"/>
      <c r="B116" s="213"/>
      <c r="C116" s="213"/>
      <c r="D116" s="213"/>
      <c r="E116" s="255"/>
      <c r="F116" s="255"/>
      <c r="G116" s="255"/>
      <c r="H116" s="255"/>
      <c r="I116" s="213"/>
      <c r="J116" s="256"/>
      <c r="K116" s="257"/>
      <c r="L116" s="257"/>
      <c r="M116" s="257"/>
      <c r="N116" s="196"/>
      <c r="O116" s="196"/>
      <c r="P116" s="196"/>
      <c r="Q116" s="196"/>
      <c r="R116" s="196"/>
    </row>
    <row r="117" spans="1:18" s="258" customFormat="1" ht="45.75" customHeight="1" x14ac:dyDescent="0.2">
      <c r="A117" s="254"/>
      <c r="B117" s="213"/>
      <c r="C117" s="213"/>
      <c r="D117" s="213"/>
      <c r="E117" s="255"/>
      <c r="F117" s="255"/>
      <c r="G117" s="255"/>
      <c r="H117" s="255"/>
      <c r="I117" s="213"/>
      <c r="J117" s="256"/>
      <c r="K117" s="257"/>
      <c r="L117" s="257"/>
      <c r="M117" s="257"/>
      <c r="N117" s="196"/>
      <c r="O117" s="196"/>
      <c r="P117" s="196"/>
      <c r="Q117" s="196"/>
      <c r="R117" s="196"/>
    </row>
    <row r="118" spans="1:18" s="258" customFormat="1" ht="45.75" customHeight="1" x14ac:dyDescent="0.2">
      <c r="A118" s="254"/>
      <c r="B118" s="213"/>
      <c r="C118" s="213"/>
      <c r="D118" s="213"/>
      <c r="E118" s="255"/>
      <c r="F118" s="255"/>
      <c r="G118" s="255"/>
      <c r="H118" s="255"/>
      <c r="I118" s="213"/>
      <c r="J118" s="256"/>
      <c r="K118" s="257"/>
      <c r="L118" s="257"/>
      <c r="M118" s="257"/>
      <c r="N118" s="196"/>
      <c r="O118" s="196"/>
      <c r="P118" s="196"/>
      <c r="Q118" s="196"/>
      <c r="R118" s="196"/>
    </row>
    <row r="119" spans="1:18" s="258" customFormat="1" ht="45.75" customHeight="1" x14ac:dyDescent="0.2">
      <c r="A119" s="254"/>
      <c r="B119" s="213"/>
      <c r="C119" s="213"/>
      <c r="D119" s="213"/>
      <c r="E119" s="255"/>
      <c r="F119" s="255"/>
      <c r="G119" s="255"/>
      <c r="H119" s="255"/>
      <c r="I119" s="213"/>
      <c r="J119" s="256"/>
      <c r="K119" s="257"/>
      <c r="L119" s="257"/>
      <c r="M119" s="257"/>
      <c r="N119" s="196"/>
      <c r="O119" s="196"/>
      <c r="P119" s="196"/>
      <c r="Q119" s="196"/>
      <c r="R119" s="196"/>
    </row>
    <row r="120" spans="1:18" s="258" customFormat="1" ht="45.75" customHeight="1" x14ac:dyDescent="0.2">
      <c r="A120" s="254"/>
      <c r="B120" s="213"/>
      <c r="C120" s="213"/>
      <c r="D120" s="213"/>
      <c r="E120" s="255"/>
      <c r="F120" s="255"/>
      <c r="G120" s="255"/>
      <c r="H120" s="255"/>
      <c r="I120" s="213"/>
      <c r="J120" s="256"/>
      <c r="K120" s="257"/>
      <c r="L120" s="257"/>
      <c r="M120" s="257"/>
      <c r="N120" s="196"/>
      <c r="O120" s="196"/>
      <c r="P120" s="196"/>
      <c r="Q120" s="196"/>
      <c r="R120" s="196"/>
    </row>
    <row r="121" spans="1:18" s="258" customFormat="1" ht="45.75" customHeight="1" x14ac:dyDescent="0.2">
      <c r="A121" s="254"/>
      <c r="B121" s="213"/>
      <c r="C121" s="213"/>
      <c r="D121" s="213"/>
      <c r="E121" s="255"/>
      <c r="F121" s="255"/>
      <c r="G121" s="255"/>
      <c r="H121" s="255"/>
      <c r="I121" s="213"/>
      <c r="J121" s="256"/>
      <c r="K121" s="257"/>
      <c r="L121" s="257"/>
      <c r="M121" s="257"/>
      <c r="N121" s="196"/>
      <c r="O121" s="196"/>
      <c r="P121" s="196"/>
      <c r="Q121" s="196"/>
      <c r="R121" s="196"/>
    </row>
    <row r="122" spans="1:18" s="258" customFormat="1" ht="45.75" customHeight="1" x14ac:dyDescent="0.2">
      <c r="A122" s="254"/>
      <c r="B122" s="213"/>
      <c r="C122" s="213"/>
      <c r="D122" s="213"/>
      <c r="E122" s="255"/>
      <c r="F122" s="255"/>
      <c r="G122" s="255"/>
      <c r="H122" s="255"/>
      <c r="I122" s="213"/>
      <c r="J122" s="256"/>
      <c r="K122" s="257"/>
      <c r="L122" s="257"/>
      <c r="M122" s="257"/>
      <c r="N122" s="196"/>
      <c r="O122" s="196"/>
      <c r="P122" s="196"/>
      <c r="Q122" s="196"/>
      <c r="R122" s="196"/>
    </row>
    <row r="123" spans="1:18" s="258" customFormat="1" ht="45.75" customHeight="1" x14ac:dyDescent="0.2">
      <c r="A123" s="254"/>
      <c r="B123" s="213"/>
      <c r="C123" s="213"/>
      <c r="D123" s="213"/>
      <c r="E123" s="255"/>
      <c r="F123" s="255"/>
      <c r="G123" s="255"/>
      <c r="H123" s="255"/>
      <c r="I123" s="213"/>
      <c r="J123" s="256"/>
      <c r="K123" s="257"/>
      <c r="L123" s="257"/>
      <c r="M123" s="257"/>
      <c r="N123" s="196"/>
      <c r="O123" s="196"/>
      <c r="P123" s="196"/>
      <c r="Q123" s="196"/>
      <c r="R123" s="196"/>
    </row>
    <row r="124" spans="1:18" s="258" customFormat="1" ht="45.75" customHeight="1" x14ac:dyDescent="0.2">
      <c r="A124" s="254"/>
      <c r="B124" s="213"/>
      <c r="C124" s="213"/>
      <c r="D124" s="213"/>
      <c r="E124" s="255"/>
      <c r="F124" s="255"/>
      <c r="G124" s="255"/>
      <c r="H124" s="255"/>
      <c r="I124" s="213"/>
      <c r="J124" s="256"/>
      <c r="K124" s="257"/>
      <c r="L124" s="257"/>
      <c r="M124" s="257"/>
      <c r="N124" s="196"/>
      <c r="O124" s="196"/>
      <c r="P124" s="196"/>
      <c r="Q124" s="196"/>
      <c r="R124" s="196"/>
    </row>
    <row r="125" spans="1:18" s="258" customFormat="1" ht="45.75" customHeight="1" x14ac:dyDescent="0.2">
      <c r="A125" s="254"/>
      <c r="B125" s="213"/>
      <c r="C125" s="213"/>
      <c r="D125" s="213"/>
      <c r="E125" s="255"/>
      <c r="F125" s="255"/>
      <c r="G125" s="255"/>
      <c r="H125" s="255"/>
      <c r="I125" s="213"/>
      <c r="J125" s="256"/>
      <c r="K125" s="257"/>
      <c r="L125" s="257"/>
      <c r="M125" s="257"/>
      <c r="N125" s="196"/>
      <c r="O125" s="196"/>
      <c r="P125" s="196"/>
      <c r="Q125" s="196"/>
      <c r="R125" s="196"/>
    </row>
    <row r="126" spans="1:18" s="258" customFormat="1" ht="45.75" customHeight="1" x14ac:dyDescent="0.2">
      <c r="A126" s="254"/>
      <c r="B126" s="213"/>
      <c r="C126" s="213"/>
      <c r="D126" s="213"/>
      <c r="E126" s="255"/>
      <c r="F126" s="255"/>
      <c r="G126" s="255"/>
      <c r="H126" s="255"/>
      <c r="I126" s="213"/>
      <c r="J126" s="256"/>
      <c r="K126" s="257"/>
      <c r="L126" s="257"/>
      <c r="M126" s="257"/>
      <c r="N126" s="196"/>
      <c r="O126" s="196"/>
      <c r="P126" s="196"/>
      <c r="Q126" s="196"/>
      <c r="R126" s="196"/>
    </row>
    <row r="127" spans="1:18" s="258" customFormat="1" ht="45.75" customHeight="1" x14ac:dyDescent="0.2">
      <c r="A127" s="254"/>
      <c r="B127" s="213"/>
      <c r="C127" s="213"/>
      <c r="D127" s="213"/>
      <c r="E127" s="255"/>
      <c r="F127" s="255"/>
      <c r="G127" s="255"/>
      <c r="H127" s="255"/>
      <c r="I127" s="213"/>
      <c r="J127" s="256"/>
      <c r="K127" s="257"/>
      <c r="L127" s="257"/>
      <c r="M127" s="257"/>
      <c r="N127" s="196"/>
      <c r="O127" s="196"/>
      <c r="P127" s="196"/>
      <c r="Q127" s="196"/>
      <c r="R127" s="196"/>
    </row>
    <row r="128" spans="1:18" s="258" customFormat="1" ht="45.75" customHeight="1" x14ac:dyDescent="0.2">
      <c r="A128" s="254"/>
      <c r="B128" s="213"/>
      <c r="C128" s="213"/>
      <c r="D128" s="213"/>
      <c r="E128" s="255"/>
      <c r="F128" s="255"/>
      <c r="G128" s="255"/>
      <c r="H128" s="255"/>
      <c r="I128" s="213"/>
      <c r="J128" s="256"/>
      <c r="K128" s="257"/>
      <c r="L128" s="257"/>
      <c r="M128" s="257"/>
      <c r="N128" s="196"/>
      <c r="O128" s="196"/>
      <c r="P128" s="196"/>
      <c r="Q128" s="196"/>
      <c r="R128" s="196"/>
    </row>
    <row r="129" spans="1:18" s="258" customFormat="1" ht="45.75" customHeight="1" x14ac:dyDescent="0.2">
      <c r="A129" s="254"/>
      <c r="B129" s="213"/>
      <c r="C129" s="213"/>
      <c r="D129" s="213"/>
      <c r="E129" s="255"/>
      <c r="F129" s="255"/>
      <c r="G129" s="255"/>
      <c r="H129" s="255"/>
      <c r="I129" s="213"/>
      <c r="J129" s="256"/>
      <c r="K129" s="257"/>
      <c r="L129" s="257"/>
      <c r="M129" s="257"/>
      <c r="N129" s="196"/>
      <c r="O129" s="196"/>
      <c r="P129" s="196"/>
      <c r="Q129" s="196"/>
      <c r="R129" s="196"/>
    </row>
    <row r="130" spans="1:18" s="258" customFormat="1" ht="45.75" customHeight="1" x14ac:dyDescent="0.2">
      <c r="A130" s="254"/>
      <c r="B130" s="213"/>
      <c r="C130" s="213"/>
      <c r="D130" s="213"/>
      <c r="E130" s="255"/>
      <c r="F130" s="255"/>
      <c r="G130" s="255"/>
      <c r="H130" s="255"/>
      <c r="I130" s="213"/>
      <c r="J130" s="256"/>
      <c r="K130" s="257"/>
      <c r="L130" s="257"/>
      <c r="M130" s="257"/>
      <c r="N130" s="196"/>
      <c r="O130" s="196"/>
      <c r="P130" s="196"/>
      <c r="Q130" s="196"/>
      <c r="R130" s="196"/>
    </row>
    <row r="131" spans="1:18" s="258" customFormat="1" ht="45.75" customHeight="1" x14ac:dyDescent="0.2">
      <c r="A131" s="254"/>
      <c r="B131" s="213"/>
      <c r="C131" s="213"/>
      <c r="D131" s="213"/>
      <c r="E131" s="255"/>
      <c r="F131" s="255"/>
      <c r="G131" s="255"/>
      <c r="H131" s="255"/>
      <c r="I131" s="213"/>
      <c r="J131" s="256"/>
      <c r="K131" s="257"/>
      <c r="L131" s="257"/>
      <c r="M131" s="257"/>
      <c r="N131" s="196"/>
      <c r="O131" s="196"/>
      <c r="P131" s="196"/>
      <c r="Q131" s="196"/>
      <c r="R131" s="196"/>
    </row>
    <row r="132" spans="1:18" s="258" customFormat="1" ht="45.75" customHeight="1" x14ac:dyDescent="0.2">
      <c r="A132" s="254"/>
      <c r="B132" s="213"/>
      <c r="C132" s="213"/>
      <c r="D132" s="213"/>
      <c r="E132" s="255"/>
      <c r="F132" s="255"/>
      <c r="G132" s="255"/>
      <c r="H132" s="255"/>
      <c r="I132" s="213"/>
      <c r="J132" s="256"/>
      <c r="K132" s="257"/>
      <c r="L132" s="257"/>
      <c r="M132" s="257"/>
      <c r="N132" s="196"/>
      <c r="O132" s="196"/>
      <c r="P132" s="196"/>
      <c r="Q132" s="196"/>
      <c r="R132" s="196"/>
    </row>
    <row r="133" spans="1:18" s="258" customFormat="1" ht="45.75" customHeight="1" x14ac:dyDescent="0.2">
      <c r="A133" s="254"/>
      <c r="B133" s="213"/>
      <c r="C133" s="213"/>
      <c r="D133" s="213"/>
      <c r="E133" s="255"/>
      <c r="F133" s="255"/>
      <c r="G133" s="255"/>
      <c r="H133" s="255"/>
      <c r="I133" s="213"/>
      <c r="J133" s="256"/>
      <c r="K133" s="257"/>
      <c r="L133" s="257"/>
      <c r="M133" s="257"/>
      <c r="N133" s="196"/>
      <c r="O133" s="196"/>
      <c r="P133" s="196"/>
      <c r="Q133" s="196"/>
      <c r="R133" s="196"/>
    </row>
    <row r="134" spans="1:18" s="258" customFormat="1" ht="45.75" customHeight="1" x14ac:dyDescent="0.2">
      <c r="A134" s="254"/>
      <c r="B134" s="213"/>
      <c r="C134" s="213"/>
      <c r="D134" s="213"/>
      <c r="E134" s="255"/>
      <c r="F134" s="255"/>
      <c r="G134" s="255"/>
      <c r="H134" s="255"/>
      <c r="I134" s="213"/>
      <c r="J134" s="256"/>
      <c r="K134" s="257"/>
      <c r="L134" s="257"/>
      <c r="M134" s="257"/>
      <c r="N134" s="196"/>
      <c r="O134" s="196"/>
      <c r="P134" s="196"/>
      <c r="Q134" s="196"/>
      <c r="R134" s="196"/>
    </row>
    <row r="135" spans="1:18" s="258" customFormat="1" ht="45.75" customHeight="1" x14ac:dyDescent="0.2">
      <c r="A135" s="254"/>
      <c r="B135" s="213"/>
      <c r="C135" s="213"/>
      <c r="D135" s="213"/>
      <c r="E135" s="255"/>
      <c r="F135" s="255"/>
      <c r="G135" s="255"/>
      <c r="H135" s="255"/>
      <c r="I135" s="213"/>
      <c r="J135" s="256"/>
      <c r="K135" s="257"/>
      <c r="L135" s="257"/>
      <c r="M135" s="257"/>
      <c r="N135" s="196"/>
      <c r="O135" s="196"/>
      <c r="P135" s="196"/>
      <c r="Q135" s="196"/>
      <c r="R135" s="196"/>
    </row>
    <row r="136" spans="1:18" s="258" customFormat="1" ht="45.75" customHeight="1" x14ac:dyDescent="0.2">
      <c r="A136" s="254"/>
      <c r="B136" s="213"/>
      <c r="C136" s="213"/>
      <c r="D136" s="213"/>
      <c r="E136" s="255"/>
      <c r="F136" s="255"/>
      <c r="G136" s="255"/>
      <c r="H136" s="255"/>
      <c r="I136" s="213"/>
      <c r="J136" s="256"/>
      <c r="K136" s="257"/>
      <c r="L136" s="257"/>
      <c r="M136" s="257"/>
      <c r="N136" s="196"/>
      <c r="O136" s="196"/>
      <c r="P136" s="196"/>
      <c r="Q136" s="196"/>
      <c r="R136" s="196"/>
    </row>
    <row r="137" spans="1:18" s="258" customFormat="1" ht="45.75" customHeight="1" x14ac:dyDescent="0.2">
      <c r="A137" s="254"/>
      <c r="B137" s="213"/>
      <c r="C137" s="213"/>
      <c r="D137" s="213"/>
      <c r="E137" s="255"/>
      <c r="F137" s="255"/>
      <c r="G137" s="255"/>
      <c r="H137" s="255"/>
      <c r="I137" s="213"/>
      <c r="J137" s="256"/>
      <c r="K137" s="257"/>
      <c r="L137" s="257"/>
      <c r="M137" s="257"/>
      <c r="N137" s="196"/>
      <c r="O137" s="196"/>
      <c r="P137" s="196"/>
      <c r="Q137" s="196"/>
      <c r="R137" s="196"/>
    </row>
    <row r="138" spans="1:18" s="258" customFormat="1" ht="45.75" customHeight="1" x14ac:dyDescent="0.2">
      <c r="A138" s="254"/>
      <c r="B138" s="213"/>
      <c r="C138" s="213"/>
      <c r="D138" s="213"/>
      <c r="E138" s="255"/>
      <c r="F138" s="255"/>
      <c r="G138" s="255"/>
      <c r="H138" s="255"/>
      <c r="I138" s="213"/>
      <c r="J138" s="256"/>
      <c r="K138" s="257"/>
      <c r="L138" s="257"/>
      <c r="M138" s="257"/>
      <c r="N138" s="196"/>
      <c r="O138" s="196"/>
      <c r="P138" s="196"/>
      <c r="Q138" s="196"/>
      <c r="R138" s="196"/>
    </row>
    <row r="139" spans="1:18" s="258" customFormat="1" ht="45.75" customHeight="1" x14ac:dyDescent="0.2">
      <c r="A139" s="254"/>
      <c r="B139" s="213"/>
      <c r="C139" s="213"/>
      <c r="D139" s="213"/>
      <c r="E139" s="255"/>
      <c r="F139" s="255"/>
      <c r="G139" s="255"/>
      <c r="H139" s="255"/>
      <c r="I139" s="213"/>
      <c r="J139" s="256"/>
      <c r="K139" s="257"/>
      <c r="L139" s="257"/>
      <c r="M139" s="257"/>
      <c r="N139" s="196"/>
      <c r="O139" s="196"/>
      <c r="P139" s="196"/>
      <c r="Q139" s="196"/>
      <c r="R139" s="196"/>
    </row>
    <row r="140" spans="1:18" s="258" customFormat="1" ht="45.75" customHeight="1" x14ac:dyDescent="0.2">
      <c r="A140" s="254"/>
      <c r="B140" s="213"/>
      <c r="C140" s="213"/>
      <c r="D140" s="213"/>
      <c r="E140" s="255"/>
      <c r="F140" s="255"/>
      <c r="G140" s="255"/>
      <c r="H140" s="255"/>
      <c r="I140" s="213"/>
      <c r="J140" s="256"/>
      <c r="K140" s="257"/>
      <c r="L140" s="257"/>
      <c r="M140" s="257"/>
      <c r="N140" s="196"/>
      <c r="O140" s="196"/>
      <c r="P140" s="196"/>
      <c r="Q140" s="196"/>
      <c r="R140" s="196"/>
    </row>
    <row r="141" spans="1:18" s="258" customFormat="1" ht="45.75" customHeight="1" x14ac:dyDescent="0.2">
      <c r="A141" s="254"/>
      <c r="B141" s="213"/>
      <c r="C141" s="213"/>
      <c r="D141" s="213"/>
      <c r="E141" s="255"/>
      <c r="F141" s="255"/>
      <c r="G141" s="255"/>
      <c r="H141" s="255"/>
      <c r="I141" s="213"/>
      <c r="J141" s="256"/>
      <c r="K141" s="257"/>
      <c r="L141" s="257"/>
      <c r="M141" s="257"/>
      <c r="N141" s="196"/>
      <c r="O141" s="196"/>
      <c r="P141" s="196"/>
      <c r="Q141" s="196"/>
      <c r="R141" s="196"/>
    </row>
    <row r="142" spans="1:18" s="258" customFormat="1" ht="45.75" customHeight="1" x14ac:dyDescent="0.2">
      <c r="A142" s="254"/>
      <c r="B142" s="213"/>
      <c r="C142" s="213"/>
      <c r="D142" s="213"/>
      <c r="E142" s="255"/>
      <c r="F142" s="255"/>
      <c r="G142" s="255"/>
      <c r="H142" s="255"/>
      <c r="I142" s="213"/>
      <c r="J142" s="256"/>
      <c r="K142" s="257"/>
      <c r="L142" s="257"/>
      <c r="M142" s="257"/>
      <c r="N142" s="196"/>
      <c r="O142" s="196"/>
      <c r="P142" s="196"/>
      <c r="Q142" s="196"/>
      <c r="R142" s="196"/>
    </row>
    <row r="143" spans="1:18" s="258" customFormat="1" ht="45.75" customHeight="1" x14ac:dyDescent="0.2">
      <c r="A143" s="254"/>
      <c r="B143" s="213"/>
      <c r="C143" s="213"/>
      <c r="D143" s="213"/>
      <c r="E143" s="255"/>
      <c r="F143" s="255"/>
      <c r="G143" s="255"/>
      <c r="H143" s="255"/>
      <c r="I143" s="213"/>
      <c r="J143" s="256"/>
      <c r="K143" s="257"/>
      <c r="L143" s="257"/>
      <c r="M143" s="257"/>
      <c r="N143" s="196"/>
      <c r="O143" s="196"/>
      <c r="P143" s="196"/>
      <c r="Q143" s="196"/>
      <c r="R143" s="196"/>
    </row>
    <row r="144" spans="1:18" s="258" customFormat="1" ht="45.75" customHeight="1" x14ac:dyDescent="0.2">
      <c r="A144" s="254"/>
      <c r="B144" s="213"/>
      <c r="C144" s="213"/>
      <c r="D144" s="213"/>
      <c r="E144" s="255"/>
      <c r="F144" s="255"/>
      <c r="G144" s="255"/>
      <c r="H144" s="255"/>
      <c r="I144" s="213"/>
      <c r="J144" s="256"/>
      <c r="K144" s="257"/>
      <c r="L144" s="257"/>
      <c r="M144" s="257"/>
      <c r="N144" s="196"/>
      <c r="O144" s="196"/>
      <c r="P144" s="196"/>
      <c r="Q144" s="196"/>
      <c r="R144" s="196"/>
    </row>
    <row r="145" spans="1:18" s="258" customFormat="1" ht="45.75" customHeight="1" x14ac:dyDescent="0.2">
      <c r="A145" s="254"/>
      <c r="B145" s="213"/>
      <c r="C145" s="213"/>
      <c r="D145" s="213"/>
      <c r="E145" s="255"/>
      <c r="F145" s="255"/>
      <c r="G145" s="255"/>
      <c r="H145" s="255"/>
      <c r="I145" s="213"/>
      <c r="J145" s="256"/>
      <c r="K145" s="257"/>
      <c r="L145" s="257"/>
      <c r="M145" s="257"/>
      <c r="N145" s="196"/>
      <c r="O145" s="196"/>
      <c r="P145" s="196"/>
      <c r="Q145" s="196"/>
      <c r="R145" s="196"/>
    </row>
    <row r="146" spans="1:18" s="258" customFormat="1" ht="45.75" customHeight="1" x14ac:dyDescent="0.2">
      <c r="A146" s="254"/>
      <c r="B146" s="213"/>
      <c r="C146" s="213"/>
      <c r="D146" s="213"/>
      <c r="E146" s="255"/>
      <c r="F146" s="255"/>
      <c r="G146" s="255"/>
      <c r="H146" s="255"/>
      <c r="I146" s="213"/>
      <c r="J146" s="256"/>
      <c r="K146" s="257"/>
      <c r="L146" s="257"/>
      <c r="M146" s="257"/>
      <c r="N146" s="196"/>
      <c r="O146" s="196"/>
      <c r="P146" s="196"/>
      <c r="Q146" s="196"/>
      <c r="R146" s="196"/>
    </row>
    <row r="147" spans="1:18" s="258" customFormat="1" ht="45.75" customHeight="1" x14ac:dyDescent="0.2">
      <c r="A147" s="254"/>
      <c r="B147" s="213"/>
      <c r="C147" s="213"/>
      <c r="D147" s="213"/>
      <c r="E147" s="255"/>
      <c r="F147" s="255"/>
      <c r="G147" s="255"/>
      <c r="H147" s="255"/>
      <c r="I147" s="213"/>
      <c r="J147" s="256"/>
      <c r="K147" s="257"/>
      <c r="L147" s="257"/>
      <c r="M147" s="257"/>
      <c r="N147" s="196"/>
      <c r="O147" s="196"/>
      <c r="P147" s="196"/>
      <c r="Q147" s="196"/>
      <c r="R147" s="196"/>
    </row>
    <row r="148" spans="1:18" s="258" customFormat="1" ht="45.75" customHeight="1" x14ac:dyDescent="0.2">
      <c r="A148" s="254"/>
      <c r="B148" s="213"/>
      <c r="C148" s="213"/>
      <c r="D148" s="213"/>
      <c r="E148" s="255"/>
      <c r="F148" s="255"/>
      <c r="G148" s="255"/>
      <c r="H148" s="255"/>
      <c r="I148" s="213"/>
      <c r="J148" s="256"/>
      <c r="K148" s="257"/>
      <c r="L148" s="257"/>
      <c r="M148" s="257"/>
      <c r="N148" s="196"/>
      <c r="O148" s="196"/>
      <c r="P148" s="196"/>
      <c r="Q148" s="196"/>
      <c r="R148" s="196"/>
    </row>
    <row r="149" spans="1:18" s="258" customFormat="1" ht="45.75" customHeight="1" x14ac:dyDescent="0.2">
      <c r="A149" s="254"/>
      <c r="B149" s="213"/>
      <c r="C149" s="213"/>
      <c r="D149" s="213"/>
      <c r="E149" s="255"/>
      <c r="F149" s="255"/>
      <c r="G149" s="255"/>
      <c r="H149" s="255"/>
      <c r="I149" s="213"/>
      <c r="J149" s="256"/>
      <c r="K149" s="257"/>
      <c r="L149" s="257"/>
      <c r="M149" s="257"/>
      <c r="N149" s="196"/>
      <c r="O149" s="196"/>
      <c r="P149" s="196"/>
      <c r="Q149" s="196"/>
      <c r="R149" s="196"/>
    </row>
    <row r="150" spans="1:18" s="258" customFormat="1" ht="45.75" customHeight="1" x14ac:dyDescent="0.2">
      <c r="A150" s="254"/>
      <c r="B150" s="213"/>
      <c r="C150" s="213"/>
      <c r="D150" s="213"/>
      <c r="E150" s="255"/>
      <c r="F150" s="255"/>
      <c r="G150" s="255"/>
      <c r="H150" s="255"/>
      <c r="I150" s="213"/>
      <c r="J150" s="256"/>
      <c r="K150" s="257"/>
      <c r="L150" s="257"/>
      <c r="M150" s="257"/>
      <c r="N150" s="196"/>
      <c r="O150" s="196"/>
      <c r="P150" s="196"/>
      <c r="Q150" s="196"/>
      <c r="R150" s="196"/>
    </row>
    <row r="151" spans="1:18" s="258" customFormat="1" ht="45.75" customHeight="1" x14ac:dyDescent="0.2">
      <c r="A151" s="254"/>
      <c r="B151" s="213"/>
      <c r="C151" s="213"/>
      <c r="D151" s="213"/>
      <c r="E151" s="255"/>
      <c r="F151" s="255"/>
      <c r="G151" s="255"/>
      <c r="H151" s="255"/>
      <c r="I151" s="213"/>
      <c r="J151" s="256"/>
      <c r="K151" s="257"/>
      <c r="L151" s="257"/>
      <c r="M151" s="257"/>
      <c r="N151" s="196"/>
      <c r="O151" s="196"/>
      <c r="P151" s="196"/>
      <c r="Q151" s="196"/>
      <c r="R151" s="196"/>
    </row>
    <row r="152" spans="1:18" s="258" customFormat="1" ht="45.75" customHeight="1" x14ac:dyDescent="0.2">
      <c r="A152" s="254"/>
      <c r="B152" s="213"/>
      <c r="C152" s="213"/>
      <c r="D152" s="213"/>
      <c r="E152" s="255"/>
      <c r="F152" s="255"/>
      <c r="G152" s="255"/>
      <c r="H152" s="255"/>
      <c r="I152" s="213"/>
      <c r="J152" s="256"/>
      <c r="K152" s="257"/>
      <c r="L152" s="257"/>
      <c r="M152" s="257"/>
      <c r="N152" s="196"/>
      <c r="O152" s="196"/>
      <c r="P152" s="196"/>
      <c r="Q152" s="196"/>
      <c r="R152" s="196"/>
    </row>
    <row r="153" spans="1:18" s="258" customFormat="1" ht="45.75" customHeight="1" x14ac:dyDescent="0.2">
      <c r="A153" s="254"/>
      <c r="B153" s="213"/>
      <c r="C153" s="213"/>
      <c r="D153" s="213"/>
      <c r="E153" s="255"/>
      <c r="F153" s="255"/>
      <c r="G153" s="255"/>
      <c r="H153" s="255"/>
      <c r="I153" s="213"/>
      <c r="J153" s="256"/>
      <c r="K153" s="257"/>
      <c r="L153" s="257"/>
      <c r="M153" s="257"/>
      <c r="N153" s="196"/>
      <c r="O153" s="196"/>
      <c r="P153" s="196"/>
      <c r="Q153" s="196"/>
      <c r="R153" s="196"/>
    </row>
    <row r="154" spans="1:18" s="258" customFormat="1" ht="45.75" customHeight="1" x14ac:dyDescent="0.2">
      <c r="A154" s="254"/>
      <c r="B154" s="213"/>
      <c r="C154" s="213"/>
      <c r="D154" s="213"/>
      <c r="E154" s="255"/>
      <c r="F154" s="255"/>
      <c r="G154" s="255"/>
      <c r="H154" s="255"/>
      <c r="I154" s="213"/>
      <c r="J154" s="256"/>
      <c r="K154" s="257"/>
      <c r="L154" s="257"/>
      <c r="M154" s="257"/>
      <c r="N154" s="196"/>
      <c r="O154" s="196"/>
      <c r="P154" s="196"/>
      <c r="Q154" s="196"/>
      <c r="R154" s="196"/>
    </row>
    <row r="155" spans="1:18" s="258" customFormat="1" ht="45.75" customHeight="1" x14ac:dyDescent="0.2">
      <c r="A155" s="254"/>
      <c r="B155" s="213"/>
      <c r="C155" s="213"/>
      <c r="D155" s="213"/>
      <c r="E155" s="255"/>
      <c r="F155" s="255"/>
      <c r="G155" s="255"/>
      <c r="H155" s="255"/>
      <c r="I155" s="213"/>
      <c r="J155" s="256"/>
      <c r="K155" s="257"/>
      <c r="L155" s="257"/>
      <c r="M155" s="257"/>
      <c r="N155" s="196"/>
      <c r="O155" s="196"/>
      <c r="P155" s="196"/>
      <c r="Q155" s="196"/>
      <c r="R155" s="196"/>
    </row>
    <row r="156" spans="1:18" s="258" customFormat="1" ht="45.75" customHeight="1" x14ac:dyDescent="0.2">
      <c r="A156" s="254"/>
      <c r="B156" s="213"/>
      <c r="C156" s="213"/>
      <c r="D156" s="213"/>
      <c r="E156" s="255"/>
      <c r="F156" s="255"/>
      <c r="G156" s="255"/>
      <c r="H156" s="255"/>
      <c r="I156" s="213"/>
      <c r="J156" s="256"/>
      <c r="K156" s="257"/>
      <c r="L156" s="257"/>
      <c r="M156" s="257"/>
      <c r="N156" s="196"/>
      <c r="O156" s="196"/>
      <c r="P156" s="196"/>
      <c r="Q156" s="196"/>
      <c r="R156" s="196"/>
    </row>
    <row r="157" spans="1:18" s="258" customFormat="1" ht="45.75" customHeight="1" x14ac:dyDescent="0.2">
      <c r="A157" s="254"/>
      <c r="B157" s="213"/>
      <c r="C157" s="213"/>
      <c r="D157" s="213"/>
      <c r="E157" s="255"/>
      <c r="F157" s="255"/>
      <c r="G157" s="255"/>
      <c r="H157" s="255"/>
      <c r="I157" s="213"/>
      <c r="J157" s="256"/>
      <c r="K157" s="257"/>
      <c r="L157" s="257"/>
      <c r="M157" s="257"/>
      <c r="N157" s="196"/>
      <c r="O157" s="196"/>
      <c r="P157" s="196"/>
      <c r="Q157" s="196"/>
      <c r="R157" s="196"/>
    </row>
    <row r="158" spans="1:18" s="258" customFormat="1" ht="45.75" customHeight="1" x14ac:dyDescent="0.2">
      <c r="A158" s="254"/>
      <c r="B158" s="213"/>
      <c r="C158" s="213"/>
      <c r="D158" s="213"/>
      <c r="E158" s="255"/>
      <c r="F158" s="255"/>
      <c r="G158" s="255"/>
      <c r="H158" s="255"/>
      <c r="I158" s="213"/>
      <c r="J158" s="256"/>
      <c r="K158" s="257"/>
      <c r="L158" s="257"/>
      <c r="M158" s="257"/>
      <c r="N158" s="196"/>
      <c r="O158" s="196"/>
      <c r="P158" s="196"/>
      <c r="Q158" s="196"/>
      <c r="R158" s="196"/>
    </row>
    <row r="159" spans="1:18" s="258" customFormat="1" ht="45.75" customHeight="1" x14ac:dyDescent="0.2">
      <c r="A159" s="254"/>
      <c r="B159" s="213"/>
      <c r="C159" s="213"/>
      <c r="D159" s="213"/>
      <c r="E159" s="255"/>
      <c r="F159" s="255"/>
      <c r="G159" s="255"/>
      <c r="H159" s="255"/>
      <c r="I159" s="213"/>
      <c r="J159" s="256"/>
      <c r="K159" s="257"/>
      <c r="L159" s="257"/>
      <c r="M159" s="257"/>
      <c r="N159" s="196"/>
      <c r="O159" s="196"/>
      <c r="P159" s="196"/>
      <c r="Q159" s="196"/>
      <c r="R159" s="196"/>
    </row>
    <row r="160" spans="1:18" s="258" customFormat="1" ht="45.75" customHeight="1" x14ac:dyDescent="0.2">
      <c r="A160" s="254"/>
      <c r="B160" s="213"/>
      <c r="C160" s="213"/>
      <c r="D160" s="213"/>
      <c r="E160" s="255"/>
      <c r="F160" s="255"/>
      <c r="G160" s="255"/>
      <c r="H160" s="255"/>
      <c r="I160" s="213"/>
      <c r="J160" s="256"/>
      <c r="K160" s="257"/>
      <c r="L160" s="257"/>
      <c r="M160" s="257"/>
      <c r="N160" s="196"/>
      <c r="O160" s="196"/>
      <c r="P160" s="196"/>
      <c r="Q160" s="196"/>
      <c r="R160" s="196"/>
    </row>
    <row r="161" spans="1:18" s="258" customFormat="1" ht="45.75" customHeight="1" x14ac:dyDescent="0.2">
      <c r="A161" s="254"/>
      <c r="B161" s="213"/>
      <c r="C161" s="213"/>
      <c r="D161" s="213"/>
      <c r="E161" s="255"/>
      <c r="F161" s="255"/>
      <c r="G161" s="255"/>
      <c r="H161" s="255"/>
      <c r="I161" s="213"/>
      <c r="J161" s="256"/>
      <c r="K161" s="257"/>
      <c r="L161" s="257"/>
      <c r="M161" s="257"/>
      <c r="N161" s="196"/>
      <c r="O161" s="196"/>
      <c r="P161" s="196"/>
      <c r="Q161" s="196"/>
      <c r="R161" s="196"/>
    </row>
    <row r="162" spans="1:18" s="258" customFormat="1" ht="45.75" customHeight="1" x14ac:dyDescent="0.2">
      <c r="A162" s="254"/>
      <c r="B162" s="213"/>
      <c r="C162" s="213"/>
      <c r="D162" s="213"/>
      <c r="E162" s="255"/>
      <c r="F162" s="255"/>
      <c r="G162" s="255"/>
      <c r="H162" s="255"/>
      <c r="I162" s="213"/>
      <c r="J162" s="256"/>
      <c r="K162" s="257"/>
      <c r="L162" s="257"/>
      <c r="M162" s="257"/>
      <c r="N162" s="196"/>
      <c r="O162" s="196"/>
      <c r="P162" s="196"/>
      <c r="Q162" s="196"/>
      <c r="R162" s="196"/>
    </row>
    <row r="163" spans="1:18" s="258" customFormat="1" ht="45.75" customHeight="1" x14ac:dyDescent="0.2">
      <c r="A163" s="254"/>
      <c r="B163" s="213"/>
      <c r="C163" s="213"/>
      <c r="D163" s="213"/>
      <c r="E163" s="255"/>
      <c r="F163" s="255"/>
      <c r="G163" s="255"/>
      <c r="H163" s="255"/>
      <c r="I163" s="213"/>
      <c r="J163" s="256"/>
      <c r="K163" s="257"/>
      <c r="L163" s="257"/>
      <c r="M163" s="257"/>
      <c r="N163" s="196"/>
      <c r="O163" s="196"/>
      <c r="P163" s="196"/>
      <c r="Q163" s="196"/>
      <c r="R163" s="196"/>
    </row>
    <row r="164" spans="1:18" s="258" customFormat="1" ht="45.75" customHeight="1" x14ac:dyDescent="0.2">
      <c r="A164" s="254"/>
      <c r="B164" s="213"/>
      <c r="C164" s="213"/>
      <c r="D164" s="213"/>
      <c r="E164" s="255"/>
      <c r="F164" s="255"/>
      <c r="G164" s="255"/>
      <c r="H164" s="255"/>
      <c r="I164" s="213"/>
      <c r="J164" s="256"/>
      <c r="K164" s="257"/>
      <c r="L164" s="257"/>
      <c r="M164" s="257"/>
      <c r="N164" s="196"/>
      <c r="O164" s="196"/>
      <c r="P164" s="196"/>
      <c r="Q164" s="196"/>
      <c r="R164" s="196"/>
    </row>
    <row r="165" spans="1:18" s="258" customFormat="1" ht="45.75" customHeight="1" x14ac:dyDescent="0.2">
      <c r="A165" s="254"/>
      <c r="B165" s="213"/>
      <c r="C165" s="213"/>
      <c r="D165" s="213"/>
      <c r="E165" s="255"/>
      <c r="F165" s="255"/>
      <c r="G165" s="255"/>
      <c r="H165" s="255"/>
      <c r="I165" s="213"/>
      <c r="J165" s="256"/>
      <c r="K165" s="257"/>
      <c r="L165" s="257"/>
      <c r="M165" s="257"/>
      <c r="N165" s="196"/>
      <c r="O165" s="196"/>
      <c r="P165" s="196"/>
      <c r="Q165" s="196"/>
      <c r="R165" s="196"/>
    </row>
    <row r="166" spans="1:18" s="258" customFormat="1" ht="45.75" customHeight="1" x14ac:dyDescent="0.2">
      <c r="A166" s="254"/>
      <c r="B166" s="213"/>
      <c r="C166" s="213"/>
      <c r="D166" s="213"/>
      <c r="E166" s="255"/>
      <c r="F166" s="255"/>
      <c r="G166" s="255"/>
      <c r="H166" s="255"/>
      <c r="I166" s="213"/>
      <c r="J166" s="256"/>
      <c r="K166" s="257"/>
      <c r="L166" s="257"/>
      <c r="M166" s="257"/>
      <c r="N166" s="196"/>
      <c r="O166" s="196"/>
      <c r="P166" s="196"/>
      <c r="Q166" s="196"/>
      <c r="R166" s="196"/>
    </row>
    <row r="167" spans="1:18" s="258" customFormat="1" ht="45.75" customHeight="1" x14ac:dyDescent="0.2">
      <c r="A167" s="254"/>
      <c r="B167" s="213"/>
      <c r="C167" s="213"/>
      <c r="D167" s="213"/>
      <c r="E167" s="255"/>
      <c r="F167" s="255"/>
      <c r="G167" s="255"/>
      <c r="H167" s="255"/>
      <c r="I167" s="213"/>
      <c r="J167" s="256"/>
      <c r="K167" s="257"/>
      <c r="L167" s="257"/>
      <c r="M167" s="257"/>
      <c r="N167" s="196"/>
      <c r="O167" s="196"/>
      <c r="P167" s="196"/>
      <c r="Q167" s="196"/>
      <c r="R167" s="196"/>
    </row>
    <row r="168" spans="1:18" s="258" customFormat="1" ht="45.75" customHeight="1" x14ac:dyDescent="0.2">
      <c r="A168" s="254"/>
      <c r="B168" s="213"/>
      <c r="C168" s="213"/>
      <c r="D168" s="213"/>
      <c r="E168" s="255"/>
      <c r="F168" s="255"/>
      <c r="G168" s="255"/>
      <c r="H168" s="255"/>
      <c r="I168" s="213"/>
      <c r="J168" s="256"/>
      <c r="K168" s="257"/>
      <c r="L168" s="257"/>
      <c r="M168" s="257"/>
      <c r="N168" s="196"/>
      <c r="O168" s="196"/>
      <c r="P168" s="196"/>
      <c r="Q168" s="196"/>
      <c r="R168" s="196"/>
    </row>
    <row r="169" spans="1:18" s="258" customFormat="1" ht="45.75" customHeight="1" x14ac:dyDescent="0.2">
      <c r="A169" s="254"/>
      <c r="B169" s="213"/>
      <c r="C169" s="213"/>
      <c r="D169" s="213"/>
      <c r="E169" s="255"/>
      <c r="F169" s="255"/>
      <c r="G169" s="255"/>
      <c r="H169" s="255"/>
      <c r="I169" s="213"/>
      <c r="J169" s="256"/>
      <c r="K169" s="257"/>
      <c r="L169" s="257"/>
      <c r="M169" s="257"/>
      <c r="N169" s="196"/>
      <c r="O169" s="196"/>
      <c r="P169" s="196"/>
      <c r="Q169" s="196"/>
      <c r="R169" s="196"/>
    </row>
    <row r="170" spans="1:18" s="258" customFormat="1" ht="45.75" customHeight="1" x14ac:dyDescent="0.2">
      <c r="A170" s="254"/>
      <c r="B170" s="213"/>
      <c r="C170" s="213"/>
      <c r="D170" s="213"/>
      <c r="E170" s="255"/>
      <c r="F170" s="255"/>
      <c r="G170" s="255"/>
      <c r="H170" s="255"/>
      <c r="I170" s="213"/>
      <c r="J170" s="256"/>
      <c r="K170" s="257"/>
      <c r="L170" s="257"/>
      <c r="M170" s="257"/>
      <c r="N170" s="196"/>
      <c r="O170" s="196"/>
      <c r="P170" s="196"/>
      <c r="Q170" s="196"/>
      <c r="R170" s="196"/>
    </row>
    <row r="171" spans="1:18" s="258" customFormat="1" ht="45.75" customHeight="1" x14ac:dyDescent="0.2">
      <c r="A171" s="254"/>
      <c r="B171" s="213"/>
      <c r="C171" s="213"/>
      <c r="D171" s="213"/>
      <c r="E171" s="255"/>
      <c r="F171" s="255"/>
      <c r="G171" s="255"/>
      <c r="H171" s="255"/>
      <c r="I171" s="213"/>
      <c r="J171" s="256"/>
      <c r="K171" s="257"/>
      <c r="L171" s="257"/>
      <c r="M171" s="257"/>
      <c r="N171" s="196"/>
      <c r="O171" s="196"/>
      <c r="P171" s="196"/>
      <c r="Q171" s="196"/>
      <c r="R171" s="196"/>
    </row>
    <row r="172" spans="1:18" s="258" customFormat="1" ht="45.75" customHeight="1" x14ac:dyDescent="0.2">
      <c r="A172" s="254"/>
      <c r="B172" s="213"/>
      <c r="C172" s="213"/>
      <c r="D172" s="213"/>
      <c r="E172" s="255"/>
      <c r="F172" s="255"/>
      <c r="G172" s="255"/>
      <c r="H172" s="255"/>
      <c r="I172" s="213"/>
      <c r="J172" s="256"/>
      <c r="K172" s="257"/>
      <c r="L172" s="257"/>
      <c r="M172" s="257"/>
      <c r="N172" s="196"/>
      <c r="O172" s="196"/>
      <c r="P172" s="196"/>
      <c r="Q172" s="196"/>
      <c r="R172" s="196"/>
    </row>
    <row r="173" spans="1:18" s="258" customFormat="1" ht="45.75" customHeight="1" x14ac:dyDescent="0.2">
      <c r="A173" s="254"/>
      <c r="B173" s="213"/>
      <c r="C173" s="213"/>
      <c r="D173" s="213"/>
      <c r="E173" s="255"/>
      <c r="F173" s="255"/>
      <c r="G173" s="255"/>
      <c r="H173" s="255"/>
      <c r="I173" s="213"/>
      <c r="J173" s="256"/>
      <c r="K173" s="257"/>
      <c r="L173" s="257"/>
      <c r="M173" s="257"/>
      <c r="N173" s="196"/>
      <c r="O173" s="196"/>
      <c r="P173" s="196"/>
      <c r="Q173" s="196"/>
      <c r="R173" s="196"/>
    </row>
    <row r="174" spans="1:18" s="258" customFormat="1" ht="45.75" customHeight="1" x14ac:dyDescent="0.2">
      <c r="A174" s="254"/>
      <c r="B174" s="213"/>
      <c r="C174" s="213"/>
      <c r="D174" s="213"/>
      <c r="E174" s="255"/>
      <c r="F174" s="255"/>
      <c r="G174" s="255"/>
      <c r="H174" s="255"/>
      <c r="I174" s="213"/>
      <c r="J174" s="256"/>
      <c r="K174" s="257"/>
      <c r="L174" s="257"/>
      <c r="M174" s="257"/>
      <c r="N174" s="196"/>
      <c r="O174" s="196"/>
      <c r="P174" s="196"/>
      <c r="Q174" s="196"/>
      <c r="R174" s="196"/>
    </row>
    <row r="175" spans="1:18" s="258" customFormat="1" ht="45.75" customHeight="1" x14ac:dyDescent="0.2">
      <c r="A175" s="254"/>
      <c r="B175" s="213"/>
      <c r="C175" s="213"/>
      <c r="D175" s="213"/>
      <c r="E175" s="255"/>
      <c r="F175" s="255"/>
      <c r="G175" s="255"/>
      <c r="H175" s="255"/>
      <c r="I175" s="213"/>
      <c r="J175" s="256"/>
      <c r="K175" s="257"/>
      <c r="L175" s="257"/>
      <c r="M175" s="257"/>
      <c r="N175" s="196"/>
      <c r="O175" s="196"/>
      <c r="P175" s="196"/>
      <c r="Q175" s="196"/>
      <c r="R175" s="196"/>
    </row>
    <row r="176" spans="1:18" s="258" customFormat="1" ht="45.75" customHeight="1" x14ac:dyDescent="0.2">
      <c r="A176" s="254"/>
      <c r="B176" s="213"/>
      <c r="C176" s="213"/>
      <c r="D176" s="213"/>
      <c r="E176" s="255"/>
      <c r="F176" s="255"/>
      <c r="G176" s="255"/>
      <c r="H176" s="255"/>
      <c r="I176" s="213"/>
      <c r="J176" s="256"/>
      <c r="K176" s="257"/>
      <c r="L176" s="257"/>
      <c r="M176" s="257"/>
      <c r="N176" s="196"/>
      <c r="O176" s="196"/>
      <c r="P176" s="196"/>
      <c r="Q176" s="196"/>
      <c r="R176" s="196"/>
    </row>
    <row r="177" spans="1:18" s="258" customFormat="1" ht="45.75" customHeight="1" x14ac:dyDescent="0.2">
      <c r="A177" s="254"/>
      <c r="B177" s="213"/>
      <c r="C177" s="213"/>
      <c r="D177" s="213"/>
      <c r="E177" s="255"/>
      <c r="F177" s="255"/>
      <c r="G177" s="255"/>
      <c r="H177" s="255"/>
      <c r="I177" s="213"/>
      <c r="J177" s="256"/>
      <c r="K177" s="257"/>
      <c r="L177" s="257"/>
      <c r="M177" s="257"/>
      <c r="N177" s="196"/>
      <c r="O177" s="196"/>
      <c r="P177" s="196"/>
      <c r="Q177" s="196"/>
      <c r="R177" s="196"/>
    </row>
    <row r="178" spans="1:18" s="258" customFormat="1" ht="45.75" customHeight="1" x14ac:dyDescent="0.2">
      <c r="A178" s="254"/>
      <c r="B178" s="213"/>
      <c r="C178" s="213"/>
      <c r="D178" s="213"/>
      <c r="E178" s="255"/>
      <c r="F178" s="255"/>
      <c r="G178" s="255"/>
      <c r="H178" s="255"/>
      <c r="I178" s="213"/>
      <c r="J178" s="256"/>
      <c r="K178" s="257"/>
      <c r="L178" s="257"/>
      <c r="M178" s="257"/>
      <c r="N178" s="196"/>
      <c r="O178" s="196"/>
      <c r="P178" s="196"/>
      <c r="Q178" s="196"/>
      <c r="R178" s="196"/>
    </row>
    <row r="179" spans="1:18" s="258" customFormat="1" ht="45.75" customHeight="1" x14ac:dyDescent="0.2">
      <c r="A179" s="254"/>
      <c r="B179" s="213"/>
      <c r="C179" s="213"/>
      <c r="D179" s="213"/>
      <c r="E179" s="255"/>
      <c r="F179" s="255"/>
      <c r="G179" s="255"/>
      <c r="H179" s="255"/>
      <c r="I179" s="213"/>
      <c r="J179" s="256"/>
      <c r="K179" s="257"/>
      <c r="L179" s="257"/>
      <c r="M179" s="257"/>
      <c r="N179" s="196"/>
      <c r="O179" s="196"/>
      <c r="P179" s="196"/>
      <c r="Q179" s="196"/>
      <c r="R179" s="196"/>
    </row>
    <row r="180" spans="1:18" s="258" customFormat="1" ht="45.75" customHeight="1" x14ac:dyDescent="0.2">
      <c r="A180" s="254"/>
      <c r="B180" s="213"/>
      <c r="C180" s="213"/>
      <c r="D180" s="213"/>
      <c r="E180" s="255"/>
      <c r="F180" s="255"/>
      <c r="G180" s="255"/>
      <c r="H180" s="255"/>
      <c r="I180" s="213"/>
      <c r="J180" s="256"/>
      <c r="K180" s="257"/>
      <c r="L180" s="257"/>
      <c r="M180" s="257"/>
      <c r="N180" s="196"/>
      <c r="O180" s="196"/>
      <c r="P180" s="196"/>
      <c r="Q180" s="196"/>
      <c r="R180" s="196"/>
    </row>
    <row r="181" spans="1:18" s="258" customFormat="1" ht="45.75" customHeight="1" x14ac:dyDescent="0.2">
      <c r="A181" s="254"/>
      <c r="B181" s="213"/>
      <c r="C181" s="213"/>
      <c r="D181" s="213"/>
      <c r="E181" s="255"/>
      <c r="F181" s="255"/>
      <c r="G181" s="255"/>
      <c r="H181" s="255"/>
      <c r="I181" s="213"/>
      <c r="J181" s="256"/>
      <c r="K181" s="257"/>
      <c r="L181" s="257"/>
      <c r="M181" s="257"/>
      <c r="N181" s="196"/>
      <c r="O181" s="196"/>
      <c r="P181" s="196"/>
      <c r="Q181" s="196"/>
      <c r="R181" s="196"/>
    </row>
    <row r="182" spans="1:18" s="258" customFormat="1" ht="45.75" customHeight="1" x14ac:dyDescent="0.2">
      <c r="A182" s="254"/>
      <c r="B182" s="213"/>
      <c r="C182" s="213"/>
      <c r="D182" s="213"/>
      <c r="E182" s="255"/>
      <c r="F182" s="255"/>
      <c r="G182" s="255"/>
      <c r="H182" s="255"/>
      <c r="I182" s="213"/>
      <c r="J182" s="256"/>
      <c r="K182" s="257"/>
      <c r="L182" s="257"/>
      <c r="M182" s="257"/>
      <c r="N182" s="196"/>
      <c r="O182" s="196"/>
      <c r="P182" s="196"/>
      <c r="Q182" s="196"/>
      <c r="R182" s="196"/>
    </row>
    <row r="183" spans="1:18" s="258" customFormat="1" ht="45.75" customHeight="1" x14ac:dyDescent="0.2">
      <c r="A183" s="254"/>
      <c r="B183" s="213"/>
      <c r="C183" s="213"/>
      <c r="D183" s="213"/>
      <c r="E183" s="255"/>
      <c r="F183" s="255"/>
      <c r="G183" s="255"/>
      <c r="H183" s="255"/>
      <c r="I183" s="213"/>
      <c r="J183" s="256"/>
      <c r="K183" s="257"/>
      <c r="L183" s="257"/>
      <c r="M183" s="257"/>
      <c r="N183" s="196"/>
      <c r="O183" s="196"/>
      <c r="P183" s="196"/>
      <c r="Q183" s="196"/>
      <c r="R183" s="196"/>
    </row>
    <row r="184" spans="1:18" s="258" customFormat="1" ht="45.75" customHeight="1" x14ac:dyDescent="0.2">
      <c r="A184" s="254"/>
      <c r="B184" s="213"/>
      <c r="C184" s="213"/>
      <c r="D184" s="213"/>
      <c r="E184" s="255"/>
      <c r="F184" s="255"/>
      <c r="G184" s="255"/>
      <c r="H184" s="255"/>
      <c r="I184" s="213"/>
      <c r="J184" s="256"/>
      <c r="K184" s="257"/>
      <c r="L184" s="257"/>
      <c r="M184" s="257"/>
      <c r="N184" s="196"/>
      <c r="O184" s="196"/>
      <c r="P184" s="196"/>
      <c r="Q184" s="196"/>
      <c r="R184" s="196"/>
    </row>
    <row r="185" spans="1:18" s="258" customFormat="1" ht="45.75" customHeight="1" x14ac:dyDescent="0.2">
      <c r="A185" s="254"/>
      <c r="B185" s="213"/>
      <c r="C185" s="213"/>
      <c r="D185" s="213"/>
      <c r="E185" s="255"/>
      <c r="F185" s="255"/>
      <c r="G185" s="255"/>
      <c r="H185" s="255"/>
      <c r="I185" s="213"/>
      <c r="J185" s="256"/>
      <c r="K185" s="257"/>
      <c r="L185" s="257"/>
      <c r="M185" s="257"/>
      <c r="N185" s="196"/>
      <c r="O185" s="196"/>
      <c r="P185" s="196"/>
      <c r="Q185" s="196"/>
      <c r="R185" s="196"/>
    </row>
    <row r="186" spans="1:18" s="258" customFormat="1" ht="45.75" customHeight="1" x14ac:dyDescent="0.2">
      <c r="A186" s="254"/>
      <c r="B186" s="213"/>
      <c r="C186" s="213"/>
      <c r="D186" s="213"/>
      <c r="E186" s="255"/>
      <c r="F186" s="255"/>
      <c r="G186" s="255"/>
      <c r="H186" s="255"/>
      <c r="I186" s="213"/>
      <c r="J186" s="256"/>
      <c r="K186" s="257"/>
      <c r="L186" s="257"/>
      <c r="M186" s="257"/>
      <c r="N186" s="196"/>
      <c r="O186" s="196"/>
      <c r="P186" s="196"/>
      <c r="Q186" s="196"/>
      <c r="R186" s="196"/>
    </row>
    <row r="187" spans="1:18" s="258" customFormat="1" ht="45.75" customHeight="1" x14ac:dyDescent="0.2">
      <c r="A187" s="254"/>
      <c r="B187" s="213"/>
      <c r="C187" s="213"/>
      <c r="D187" s="213"/>
      <c r="E187" s="255"/>
      <c r="F187" s="255"/>
      <c r="G187" s="255"/>
      <c r="H187" s="255"/>
      <c r="I187" s="213"/>
      <c r="J187" s="256"/>
      <c r="K187" s="257"/>
      <c r="L187" s="257"/>
      <c r="M187" s="257"/>
      <c r="N187" s="196"/>
      <c r="O187" s="196"/>
      <c r="P187" s="196"/>
      <c r="Q187" s="196"/>
      <c r="R187" s="196"/>
    </row>
    <row r="188" spans="1:18" s="258" customFormat="1" ht="45.75" customHeight="1" x14ac:dyDescent="0.2">
      <c r="A188" s="254"/>
      <c r="B188" s="213"/>
      <c r="C188" s="213"/>
      <c r="D188" s="213"/>
      <c r="E188" s="255"/>
      <c r="F188" s="255"/>
      <c r="G188" s="255"/>
      <c r="H188" s="255"/>
      <c r="I188" s="213"/>
      <c r="J188" s="256"/>
      <c r="K188" s="257"/>
      <c r="L188" s="257"/>
      <c r="M188" s="257"/>
      <c r="N188" s="196"/>
      <c r="O188" s="196"/>
      <c r="P188" s="196"/>
      <c r="Q188" s="196"/>
      <c r="R188" s="196"/>
    </row>
    <row r="189" spans="1:18" s="258" customFormat="1" ht="45.75" customHeight="1" x14ac:dyDescent="0.2">
      <c r="A189" s="254"/>
      <c r="B189" s="213"/>
      <c r="C189" s="213"/>
      <c r="D189" s="213"/>
      <c r="E189" s="255"/>
      <c r="F189" s="255"/>
      <c r="G189" s="255"/>
      <c r="H189" s="255"/>
      <c r="I189" s="213"/>
      <c r="J189" s="256"/>
      <c r="K189" s="257"/>
      <c r="L189" s="257"/>
      <c r="M189" s="257"/>
      <c r="N189" s="196"/>
      <c r="O189" s="196"/>
      <c r="P189" s="196"/>
      <c r="Q189" s="196"/>
      <c r="R189" s="196"/>
    </row>
    <row r="190" spans="1:18" s="258" customFormat="1" ht="45.75" customHeight="1" x14ac:dyDescent="0.2">
      <c r="A190" s="254"/>
      <c r="B190" s="213"/>
      <c r="C190" s="213"/>
      <c r="D190" s="213"/>
      <c r="E190" s="255"/>
      <c r="F190" s="255"/>
      <c r="G190" s="255"/>
      <c r="H190" s="255"/>
      <c r="I190" s="213"/>
      <c r="J190" s="256"/>
      <c r="K190" s="257"/>
      <c r="L190" s="257"/>
      <c r="M190" s="257"/>
      <c r="N190" s="196"/>
      <c r="O190" s="196"/>
      <c r="P190" s="196"/>
      <c r="Q190" s="196"/>
      <c r="R190" s="196"/>
    </row>
    <row r="191" spans="1:18" s="258" customFormat="1" ht="45.75" customHeight="1" x14ac:dyDescent="0.2">
      <c r="A191" s="254"/>
      <c r="B191" s="213"/>
      <c r="C191" s="213"/>
      <c r="D191" s="213"/>
      <c r="E191" s="255"/>
      <c r="F191" s="255"/>
      <c r="G191" s="255"/>
      <c r="H191" s="255"/>
      <c r="I191" s="213"/>
      <c r="J191" s="256"/>
      <c r="K191" s="257"/>
      <c r="L191" s="257"/>
      <c r="M191" s="257"/>
      <c r="N191" s="196"/>
      <c r="O191" s="196"/>
      <c r="P191" s="196"/>
      <c r="Q191" s="196"/>
      <c r="R191" s="196"/>
    </row>
    <row r="192" spans="1:18" s="258" customFormat="1" ht="45.75" customHeight="1" x14ac:dyDescent="0.2">
      <c r="A192" s="254"/>
      <c r="B192" s="213"/>
      <c r="C192" s="213"/>
      <c r="D192" s="213"/>
      <c r="E192" s="255"/>
      <c r="F192" s="255"/>
      <c r="G192" s="255"/>
      <c r="H192" s="255"/>
      <c r="I192" s="213"/>
      <c r="J192" s="256"/>
      <c r="K192" s="257"/>
      <c r="L192" s="257"/>
      <c r="M192" s="257"/>
      <c r="N192" s="196"/>
      <c r="O192" s="196"/>
      <c r="P192" s="196"/>
      <c r="Q192" s="196"/>
      <c r="R192" s="196"/>
    </row>
    <row r="193" spans="1:18" s="258" customFormat="1" ht="45.75" customHeight="1" x14ac:dyDescent="0.2">
      <c r="A193" s="254"/>
      <c r="B193" s="213"/>
      <c r="C193" s="213"/>
      <c r="D193" s="213"/>
      <c r="E193" s="255"/>
      <c r="F193" s="255"/>
      <c r="G193" s="255"/>
      <c r="H193" s="255"/>
      <c r="I193" s="213"/>
      <c r="J193" s="256"/>
      <c r="K193" s="257"/>
      <c r="L193" s="257"/>
      <c r="M193" s="257"/>
      <c r="N193" s="196"/>
      <c r="O193" s="196"/>
      <c r="P193" s="196"/>
      <c r="Q193" s="196"/>
      <c r="R193" s="196"/>
    </row>
    <row r="194" spans="1:18" s="258" customFormat="1" ht="45.75" customHeight="1" x14ac:dyDescent="0.2">
      <c r="A194" s="254"/>
      <c r="B194" s="213"/>
      <c r="C194" s="213"/>
      <c r="D194" s="213"/>
      <c r="E194" s="255"/>
      <c r="F194" s="255"/>
      <c r="G194" s="255"/>
      <c r="H194" s="255"/>
      <c r="I194" s="213"/>
      <c r="J194" s="256"/>
      <c r="K194" s="257"/>
      <c r="L194" s="257"/>
      <c r="M194" s="257"/>
      <c r="N194" s="196"/>
      <c r="O194" s="196"/>
      <c r="P194" s="196"/>
      <c r="Q194" s="196"/>
      <c r="R194" s="196"/>
    </row>
    <row r="195" spans="1:18" s="258" customFormat="1" ht="45.75" customHeight="1" x14ac:dyDescent="0.2">
      <c r="A195" s="254"/>
      <c r="B195" s="213"/>
      <c r="C195" s="213"/>
      <c r="D195" s="213"/>
      <c r="E195" s="255"/>
      <c r="F195" s="255"/>
      <c r="G195" s="255"/>
      <c r="H195" s="255"/>
      <c r="I195" s="213"/>
      <c r="J195" s="256"/>
      <c r="K195" s="257"/>
      <c r="L195" s="257"/>
      <c r="M195" s="257"/>
      <c r="N195" s="196"/>
      <c r="O195" s="196"/>
      <c r="P195" s="196"/>
      <c r="Q195" s="196"/>
      <c r="R195" s="196"/>
    </row>
    <row r="196" spans="1:18" s="258" customFormat="1" ht="45.75" customHeight="1" x14ac:dyDescent="0.2">
      <c r="A196" s="254"/>
      <c r="B196" s="213"/>
      <c r="C196" s="213"/>
      <c r="D196" s="213"/>
      <c r="E196" s="255"/>
      <c r="F196" s="255"/>
      <c r="G196" s="255"/>
      <c r="H196" s="255"/>
      <c r="I196" s="213"/>
      <c r="J196" s="256"/>
      <c r="K196" s="257"/>
      <c r="L196" s="257"/>
      <c r="M196" s="257"/>
      <c r="N196" s="196"/>
      <c r="O196" s="196"/>
      <c r="P196" s="196"/>
      <c r="Q196" s="196"/>
      <c r="R196" s="196"/>
    </row>
    <row r="197" spans="1:18" s="258" customFormat="1" ht="45.75" customHeight="1" x14ac:dyDescent="0.2">
      <c r="A197" s="254"/>
      <c r="B197" s="213"/>
      <c r="C197" s="213"/>
      <c r="D197" s="213"/>
      <c r="E197" s="255"/>
      <c r="F197" s="255"/>
      <c r="G197" s="255"/>
      <c r="H197" s="255"/>
      <c r="I197" s="213"/>
      <c r="J197" s="256"/>
      <c r="K197" s="257"/>
      <c r="L197" s="257"/>
      <c r="M197" s="257"/>
      <c r="N197" s="196"/>
      <c r="O197" s="196"/>
      <c r="P197" s="196"/>
      <c r="Q197" s="196"/>
      <c r="R197" s="196"/>
    </row>
    <row r="198" spans="1:18" s="258" customFormat="1" ht="45.75" customHeight="1" x14ac:dyDescent="0.2">
      <c r="A198" s="254"/>
      <c r="B198" s="213"/>
      <c r="C198" s="213"/>
      <c r="D198" s="213"/>
      <c r="E198" s="255"/>
      <c r="F198" s="255"/>
      <c r="G198" s="255"/>
      <c r="H198" s="255"/>
      <c r="I198" s="213"/>
      <c r="J198" s="256"/>
      <c r="K198" s="257"/>
      <c r="L198" s="257"/>
      <c r="M198" s="257"/>
      <c r="N198" s="196"/>
      <c r="O198" s="196"/>
      <c r="P198" s="196"/>
      <c r="Q198" s="196"/>
      <c r="R198" s="196"/>
    </row>
    <row r="199" spans="1:18" s="258" customFormat="1" ht="45.75" customHeight="1" x14ac:dyDescent="0.2">
      <c r="A199" s="254"/>
      <c r="B199" s="213"/>
      <c r="C199" s="213"/>
      <c r="D199" s="213"/>
      <c r="E199" s="255"/>
      <c r="F199" s="255"/>
      <c r="G199" s="255"/>
      <c r="H199" s="255"/>
      <c r="I199" s="213"/>
      <c r="J199" s="256"/>
      <c r="K199" s="257"/>
      <c r="L199" s="257"/>
      <c r="M199" s="257"/>
      <c r="N199" s="196"/>
      <c r="O199" s="196"/>
      <c r="P199" s="196"/>
      <c r="Q199" s="196"/>
      <c r="R199" s="196"/>
    </row>
    <row r="200" spans="1:18" s="258" customFormat="1" ht="45.75" customHeight="1" x14ac:dyDescent="0.2">
      <c r="A200" s="254"/>
      <c r="B200" s="213"/>
      <c r="C200" s="213"/>
      <c r="D200" s="213"/>
      <c r="E200" s="255"/>
      <c r="F200" s="255"/>
      <c r="G200" s="255"/>
      <c r="H200" s="255"/>
      <c r="I200" s="213"/>
      <c r="J200" s="256"/>
      <c r="K200" s="257"/>
      <c r="L200" s="257"/>
      <c r="M200" s="257"/>
      <c r="N200" s="196"/>
      <c r="O200" s="196"/>
      <c r="P200" s="196"/>
      <c r="Q200" s="196"/>
      <c r="R200" s="196"/>
    </row>
    <row r="201" spans="1:18" s="258" customFormat="1" ht="45.75" customHeight="1" x14ac:dyDescent="0.2">
      <c r="A201" s="254"/>
      <c r="B201" s="213"/>
      <c r="C201" s="213"/>
      <c r="D201" s="213"/>
      <c r="E201" s="255"/>
      <c r="F201" s="255"/>
      <c r="G201" s="255"/>
      <c r="H201" s="255"/>
      <c r="I201" s="213"/>
      <c r="J201" s="256"/>
      <c r="K201" s="257"/>
      <c r="L201" s="257"/>
      <c r="M201" s="257"/>
      <c r="N201" s="196"/>
      <c r="O201" s="196"/>
      <c r="P201" s="196"/>
      <c r="Q201" s="196"/>
      <c r="R201" s="196"/>
    </row>
    <row r="202" spans="1:18" s="258" customFormat="1" ht="45.75" customHeight="1" x14ac:dyDescent="0.2">
      <c r="A202" s="254"/>
      <c r="B202" s="213"/>
      <c r="C202" s="213"/>
      <c r="D202" s="213"/>
      <c r="E202" s="255"/>
      <c r="F202" s="255"/>
      <c r="G202" s="255"/>
      <c r="H202" s="255"/>
      <c r="I202" s="213"/>
      <c r="J202" s="256"/>
      <c r="K202" s="257"/>
      <c r="L202" s="257"/>
      <c r="M202" s="257"/>
      <c r="N202" s="196"/>
      <c r="O202" s="196"/>
      <c r="P202" s="196"/>
      <c r="Q202" s="196"/>
      <c r="R202" s="196"/>
    </row>
    <row r="203" spans="1:18" s="258" customFormat="1" ht="45.75" customHeight="1" x14ac:dyDescent="0.2">
      <c r="A203" s="254"/>
      <c r="B203" s="213"/>
      <c r="C203" s="213"/>
      <c r="D203" s="213"/>
      <c r="E203" s="255"/>
      <c r="F203" s="255"/>
      <c r="G203" s="255"/>
      <c r="H203" s="255"/>
      <c r="I203" s="213"/>
      <c r="J203" s="256"/>
      <c r="K203" s="257"/>
      <c r="L203" s="257"/>
      <c r="M203" s="257"/>
      <c r="N203" s="196"/>
      <c r="O203" s="196"/>
      <c r="P203" s="196"/>
      <c r="Q203" s="196"/>
      <c r="R203" s="196"/>
    </row>
    <row r="204" spans="1:18" s="258" customFormat="1" ht="45.75" customHeight="1" x14ac:dyDescent="0.2">
      <c r="A204" s="254"/>
      <c r="B204" s="213"/>
      <c r="C204" s="213"/>
      <c r="D204" s="213"/>
      <c r="E204" s="255"/>
      <c r="F204" s="255"/>
      <c r="G204" s="255"/>
      <c r="H204" s="255"/>
      <c r="I204" s="213"/>
      <c r="J204" s="256"/>
      <c r="K204" s="257"/>
      <c r="L204" s="257"/>
      <c r="M204" s="257"/>
      <c r="N204" s="196"/>
      <c r="O204" s="196"/>
      <c r="P204" s="196"/>
      <c r="Q204" s="196"/>
      <c r="R204" s="196"/>
    </row>
    <row r="205" spans="1:18" s="258" customFormat="1" ht="45.75" customHeight="1" x14ac:dyDescent="0.2">
      <c r="A205" s="254"/>
      <c r="B205" s="213"/>
      <c r="C205" s="213"/>
      <c r="D205" s="213"/>
      <c r="E205" s="255"/>
      <c r="F205" s="255"/>
      <c r="G205" s="255"/>
      <c r="H205" s="255"/>
      <c r="I205" s="213"/>
      <c r="J205" s="256"/>
      <c r="K205" s="257"/>
      <c r="L205" s="257"/>
      <c r="M205" s="257"/>
      <c r="N205" s="196"/>
      <c r="O205" s="196"/>
      <c r="P205" s="196"/>
      <c r="Q205" s="196"/>
      <c r="R205" s="196"/>
    </row>
    <row r="206" spans="1:18" s="258" customFormat="1" ht="45.75" customHeight="1" x14ac:dyDescent="0.2">
      <c r="A206" s="254"/>
      <c r="B206" s="213"/>
      <c r="C206" s="213"/>
      <c r="D206" s="213"/>
      <c r="E206" s="255"/>
      <c r="F206" s="255"/>
      <c r="G206" s="255"/>
      <c r="H206" s="255"/>
      <c r="I206" s="213"/>
      <c r="J206" s="256"/>
      <c r="K206" s="257"/>
      <c r="L206" s="257"/>
      <c r="M206" s="257"/>
      <c r="N206" s="196"/>
      <c r="O206" s="196"/>
      <c r="P206" s="196"/>
      <c r="Q206" s="196"/>
      <c r="R206" s="196"/>
    </row>
    <row r="207" spans="1:18" s="258" customFormat="1" ht="45.75" customHeight="1" x14ac:dyDescent="0.2">
      <c r="A207" s="254"/>
      <c r="B207" s="213"/>
      <c r="C207" s="213"/>
      <c r="D207" s="213"/>
      <c r="E207" s="255"/>
      <c r="F207" s="255"/>
      <c r="G207" s="255"/>
      <c r="H207" s="255"/>
      <c r="I207" s="213"/>
      <c r="J207" s="256"/>
      <c r="K207" s="257"/>
      <c r="L207" s="257"/>
      <c r="M207" s="257"/>
      <c r="N207" s="196"/>
      <c r="O207" s="196"/>
      <c r="P207" s="196"/>
      <c r="Q207" s="196"/>
      <c r="R207" s="196"/>
    </row>
    <row r="208" spans="1:18" s="258" customFormat="1" ht="45.75" customHeight="1" x14ac:dyDescent="0.2">
      <c r="A208" s="254"/>
      <c r="B208" s="213"/>
      <c r="C208" s="213"/>
      <c r="D208" s="213"/>
      <c r="E208" s="255"/>
      <c r="F208" s="255"/>
      <c r="G208" s="255"/>
      <c r="H208" s="255"/>
      <c r="I208" s="213"/>
      <c r="J208" s="256"/>
      <c r="K208" s="257"/>
      <c r="L208" s="257"/>
      <c r="M208" s="257"/>
      <c r="N208" s="196"/>
      <c r="O208" s="196"/>
      <c r="P208" s="196"/>
      <c r="Q208" s="196"/>
      <c r="R208" s="196"/>
    </row>
    <row r="209" spans="1:18" s="258" customFormat="1" ht="45.75" customHeight="1" x14ac:dyDescent="0.2">
      <c r="A209" s="254"/>
      <c r="B209" s="213"/>
      <c r="C209" s="213"/>
      <c r="D209" s="213"/>
      <c r="E209" s="255"/>
      <c r="F209" s="255"/>
      <c r="G209" s="255"/>
      <c r="H209" s="255"/>
      <c r="I209" s="213"/>
      <c r="J209" s="256"/>
      <c r="K209" s="257"/>
      <c r="L209" s="257"/>
      <c r="M209" s="257"/>
      <c r="N209" s="196"/>
      <c r="O209" s="196"/>
      <c r="P209" s="196"/>
      <c r="Q209" s="196"/>
      <c r="R209" s="196"/>
    </row>
    <row r="210" spans="1:18" s="258" customFormat="1" ht="45.75" customHeight="1" x14ac:dyDescent="0.2">
      <c r="A210" s="254"/>
      <c r="B210" s="213"/>
      <c r="C210" s="213"/>
      <c r="D210" s="213"/>
      <c r="E210" s="255"/>
      <c r="F210" s="255"/>
      <c r="G210" s="255"/>
      <c r="H210" s="255"/>
      <c r="I210" s="213"/>
      <c r="J210" s="256"/>
      <c r="K210" s="257"/>
      <c r="L210" s="257"/>
      <c r="M210" s="257"/>
      <c r="N210" s="196"/>
      <c r="O210" s="196"/>
      <c r="P210" s="196"/>
      <c r="Q210" s="196"/>
      <c r="R210" s="196"/>
    </row>
    <row r="211" spans="1:18" s="258" customFormat="1" ht="45.75" customHeight="1" x14ac:dyDescent="0.2">
      <c r="A211" s="254"/>
      <c r="B211" s="213"/>
      <c r="C211" s="213"/>
      <c r="D211" s="213"/>
      <c r="E211" s="255"/>
      <c r="F211" s="255"/>
      <c r="G211" s="255"/>
      <c r="H211" s="255"/>
      <c r="I211" s="213"/>
      <c r="J211" s="256"/>
      <c r="K211" s="257"/>
      <c r="L211" s="257"/>
      <c r="M211" s="257"/>
      <c r="N211" s="196"/>
      <c r="O211" s="196"/>
      <c r="P211" s="196"/>
      <c r="Q211" s="196"/>
      <c r="R211" s="196"/>
    </row>
    <row r="212" spans="1:18" s="258" customFormat="1" ht="45.75" customHeight="1" x14ac:dyDescent="0.2">
      <c r="A212" s="254"/>
      <c r="B212" s="213"/>
      <c r="C212" s="213"/>
      <c r="D212" s="213"/>
      <c r="E212" s="255"/>
      <c r="F212" s="255"/>
      <c r="G212" s="255"/>
      <c r="H212" s="255"/>
      <c r="I212" s="213"/>
      <c r="J212" s="256"/>
      <c r="K212" s="257"/>
      <c r="L212" s="257"/>
      <c r="M212" s="257"/>
      <c r="N212" s="196"/>
      <c r="O212" s="196"/>
      <c r="P212" s="196"/>
      <c r="Q212" s="196"/>
      <c r="R212" s="196"/>
    </row>
    <row r="213" spans="1:18" s="258" customFormat="1" ht="45.75" customHeight="1" x14ac:dyDescent="0.2">
      <c r="A213" s="254"/>
      <c r="B213" s="213"/>
      <c r="C213" s="213"/>
      <c r="D213" s="213"/>
      <c r="E213" s="255"/>
      <c r="F213" s="255"/>
      <c r="G213" s="255"/>
      <c r="H213" s="255"/>
      <c r="I213" s="213"/>
      <c r="J213" s="256"/>
      <c r="K213" s="257"/>
      <c r="L213" s="257"/>
      <c r="M213" s="257"/>
      <c r="N213" s="196"/>
      <c r="O213" s="196"/>
      <c r="P213" s="196"/>
      <c r="Q213" s="196"/>
      <c r="R213" s="196"/>
    </row>
    <row r="214" spans="1:18" s="258" customFormat="1" ht="45.75" customHeight="1" x14ac:dyDescent="0.2">
      <c r="A214" s="254"/>
      <c r="B214" s="213"/>
      <c r="C214" s="213"/>
      <c r="D214" s="213"/>
      <c r="E214" s="255"/>
      <c r="F214" s="255"/>
      <c r="G214" s="255"/>
      <c r="H214" s="255"/>
      <c r="I214" s="213"/>
      <c r="J214" s="256"/>
      <c r="K214" s="257"/>
      <c r="L214" s="257"/>
      <c r="M214" s="257"/>
      <c r="N214" s="196"/>
      <c r="O214" s="196"/>
      <c r="P214" s="196"/>
      <c r="Q214" s="196"/>
      <c r="R214" s="196"/>
    </row>
    <row r="215" spans="1:18" s="258" customFormat="1" ht="45.75" customHeight="1" x14ac:dyDescent="0.2">
      <c r="A215" s="254"/>
      <c r="B215" s="213"/>
      <c r="C215" s="213"/>
      <c r="D215" s="213"/>
      <c r="E215" s="255"/>
      <c r="F215" s="255"/>
      <c r="G215" s="255"/>
      <c r="H215" s="255"/>
      <c r="I215" s="213"/>
      <c r="J215" s="256"/>
      <c r="K215" s="257"/>
      <c r="L215" s="257"/>
      <c r="M215" s="257"/>
      <c r="N215" s="196"/>
      <c r="O215" s="196"/>
      <c r="P215" s="196"/>
      <c r="Q215" s="196"/>
      <c r="R215" s="196"/>
    </row>
    <row r="216" spans="1:18" s="258" customFormat="1" ht="45.75" customHeight="1" x14ac:dyDescent="0.2">
      <c r="A216" s="254"/>
      <c r="B216" s="213"/>
      <c r="C216" s="213"/>
      <c r="D216" s="213"/>
      <c r="E216" s="255"/>
      <c r="F216" s="255"/>
      <c r="G216" s="255"/>
      <c r="H216" s="255"/>
      <c r="I216" s="213"/>
      <c r="J216" s="256"/>
      <c r="K216" s="257"/>
      <c r="L216" s="257"/>
      <c r="M216" s="257"/>
      <c r="N216" s="196"/>
      <c r="O216" s="196"/>
      <c r="P216" s="196"/>
      <c r="Q216" s="196"/>
      <c r="R216" s="196"/>
    </row>
    <row r="217" spans="1:18" s="258" customFormat="1" ht="45.75" customHeight="1" x14ac:dyDescent="0.2">
      <c r="A217" s="254"/>
      <c r="B217" s="213"/>
      <c r="C217" s="213"/>
      <c r="D217" s="213"/>
      <c r="E217" s="255"/>
      <c r="F217" s="255"/>
      <c r="G217" s="255"/>
      <c r="H217" s="255"/>
      <c r="I217" s="213"/>
      <c r="J217" s="256"/>
      <c r="K217" s="257"/>
      <c r="L217" s="257"/>
      <c r="M217" s="257"/>
      <c r="N217" s="196"/>
      <c r="O217" s="196"/>
      <c r="P217" s="196"/>
      <c r="Q217" s="196"/>
      <c r="R217" s="196"/>
    </row>
    <row r="218" spans="1:18" s="258" customFormat="1" ht="45.75" customHeight="1" x14ac:dyDescent="0.2">
      <c r="A218" s="254"/>
      <c r="B218" s="213"/>
      <c r="C218" s="213"/>
      <c r="D218" s="213"/>
      <c r="E218" s="255"/>
      <c r="F218" s="255"/>
      <c r="G218" s="255"/>
      <c r="H218" s="255"/>
      <c r="I218" s="213"/>
      <c r="J218" s="256"/>
      <c r="K218" s="257"/>
      <c r="L218" s="257"/>
      <c r="M218" s="257"/>
      <c r="N218" s="196"/>
      <c r="O218" s="196"/>
      <c r="P218" s="196"/>
      <c r="Q218" s="196"/>
      <c r="R218" s="196"/>
    </row>
    <row r="219" spans="1:18" s="258" customFormat="1" ht="45.75" customHeight="1" x14ac:dyDescent="0.2">
      <c r="A219" s="254"/>
      <c r="B219" s="213"/>
      <c r="C219" s="213"/>
      <c r="D219" s="213"/>
      <c r="E219" s="255"/>
      <c r="F219" s="255"/>
      <c r="G219" s="255"/>
      <c r="H219" s="255"/>
      <c r="I219" s="213"/>
      <c r="J219" s="256"/>
      <c r="K219" s="257"/>
      <c r="L219" s="257"/>
      <c r="M219" s="257"/>
      <c r="N219" s="196"/>
      <c r="O219" s="196"/>
      <c r="P219" s="196"/>
      <c r="Q219" s="196"/>
      <c r="R219" s="196"/>
    </row>
    <row r="220" spans="1:18" s="258" customFormat="1" ht="45.75" customHeight="1" x14ac:dyDescent="0.2">
      <c r="A220" s="254"/>
      <c r="B220" s="213"/>
      <c r="C220" s="213"/>
      <c r="D220" s="213"/>
      <c r="E220" s="255"/>
      <c r="F220" s="255"/>
      <c r="G220" s="255"/>
      <c r="H220" s="255"/>
      <c r="I220" s="213"/>
      <c r="J220" s="256"/>
      <c r="K220" s="257"/>
      <c r="L220" s="257"/>
      <c r="M220" s="257"/>
      <c r="N220" s="196"/>
      <c r="O220" s="196"/>
      <c r="P220" s="196"/>
      <c r="Q220" s="196"/>
      <c r="R220" s="196"/>
    </row>
    <row r="221" spans="1:18" s="258" customFormat="1" ht="45.75" customHeight="1" x14ac:dyDescent="0.2">
      <c r="A221" s="254"/>
      <c r="B221" s="213"/>
      <c r="C221" s="213"/>
      <c r="D221" s="213"/>
      <c r="E221" s="255"/>
      <c r="F221" s="255"/>
      <c r="G221" s="255"/>
      <c r="H221" s="255"/>
      <c r="I221" s="213"/>
      <c r="J221" s="256"/>
      <c r="K221" s="257"/>
      <c r="L221" s="257"/>
      <c r="M221" s="257"/>
      <c r="N221" s="196"/>
      <c r="O221" s="196"/>
      <c r="P221" s="196"/>
      <c r="Q221" s="196"/>
      <c r="R221" s="196"/>
    </row>
    <row r="222" spans="1:18" s="258" customFormat="1" ht="45.75" customHeight="1" x14ac:dyDescent="0.2">
      <c r="A222" s="254"/>
      <c r="B222" s="213"/>
      <c r="C222" s="213"/>
      <c r="D222" s="213"/>
      <c r="E222" s="255"/>
      <c r="F222" s="255"/>
      <c r="G222" s="255"/>
      <c r="H222" s="255"/>
      <c r="I222" s="213"/>
      <c r="J222" s="256"/>
      <c r="K222" s="257"/>
      <c r="L222" s="257"/>
      <c r="M222" s="257"/>
      <c r="N222" s="196"/>
      <c r="O222" s="196"/>
      <c r="P222" s="196"/>
      <c r="Q222" s="196"/>
      <c r="R222" s="196"/>
    </row>
    <row r="223" spans="1:18" s="258" customFormat="1" ht="45.75" customHeight="1" x14ac:dyDescent="0.2">
      <c r="A223" s="254"/>
      <c r="B223" s="213"/>
      <c r="C223" s="213"/>
      <c r="D223" s="213"/>
      <c r="E223" s="255"/>
      <c r="F223" s="255"/>
      <c r="G223" s="255"/>
      <c r="H223" s="255"/>
      <c r="I223" s="213"/>
      <c r="J223" s="256"/>
      <c r="K223" s="257"/>
      <c r="L223" s="257"/>
      <c r="M223" s="257"/>
      <c r="N223" s="196"/>
      <c r="O223" s="196"/>
      <c r="P223" s="196"/>
      <c r="Q223" s="196"/>
      <c r="R223" s="196"/>
    </row>
    <row r="224" spans="1:18" s="258" customFormat="1" ht="45.75" customHeight="1" x14ac:dyDescent="0.2">
      <c r="A224" s="254"/>
      <c r="B224" s="213"/>
      <c r="C224" s="213"/>
      <c r="D224" s="213"/>
      <c r="E224" s="255"/>
      <c r="F224" s="255"/>
      <c r="G224" s="255"/>
      <c r="H224" s="255"/>
      <c r="I224" s="213"/>
      <c r="J224" s="256"/>
      <c r="K224" s="257"/>
      <c r="L224" s="257"/>
      <c r="M224" s="257"/>
      <c r="N224" s="196"/>
      <c r="O224" s="196"/>
      <c r="P224" s="196"/>
      <c r="Q224" s="196"/>
      <c r="R224" s="196"/>
    </row>
    <row r="225" spans="1:18" s="258" customFormat="1" ht="45.75" customHeight="1" x14ac:dyDescent="0.2">
      <c r="A225" s="254"/>
      <c r="B225" s="213"/>
      <c r="C225" s="213"/>
      <c r="D225" s="213"/>
      <c r="E225" s="255"/>
      <c r="F225" s="255"/>
      <c r="G225" s="255"/>
      <c r="H225" s="255"/>
      <c r="I225" s="213"/>
      <c r="J225" s="256"/>
      <c r="K225" s="257"/>
      <c r="L225" s="257"/>
      <c r="M225" s="257"/>
      <c r="N225" s="196"/>
      <c r="O225" s="196"/>
      <c r="P225" s="196"/>
      <c r="Q225" s="196"/>
      <c r="R225" s="196"/>
    </row>
    <row r="226" spans="1:18" s="258" customFormat="1" ht="45.75" customHeight="1" x14ac:dyDescent="0.2">
      <c r="A226" s="254"/>
      <c r="B226" s="213"/>
      <c r="C226" s="213"/>
      <c r="D226" s="213"/>
      <c r="E226" s="255"/>
      <c r="F226" s="255"/>
      <c r="G226" s="255"/>
      <c r="H226" s="255"/>
      <c r="I226" s="213"/>
      <c r="J226" s="256"/>
      <c r="K226" s="257"/>
      <c r="L226" s="257"/>
      <c r="M226" s="257"/>
      <c r="N226" s="196"/>
      <c r="O226" s="196"/>
      <c r="P226" s="196"/>
      <c r="Q226" s="196"/>
      <c r="R226" s="196"/>
    </row>
    <row r="227" spans="1:18" s="258" customFormat="1" ht="45.75" customHeight="1" x14ac:dyDescent="0.2">
      <c r="A227" s="254"/>
      <c r="B227" s="213"/>
      <c r="C227" s="213"/>
      <c r="D227" s="213"/>
      <c r="E227" s="255"/>
      <c r="F227" s="255"/>
      <c r="G227" s="255"/>
      <c r="H227" s="255"/>
      <c r="I227" s="213"/>
      <c r="J227" s="256"/>
      <c r="K227" s="257"/>
      <c r="L227" s="257"/>
      <c r="M227" s="257"/>
      <c r="N227" s="196"/>
      <c r="O227" s="196"/>
      <c r="P227" s="196"/>
      <c r="Q227" s="196"/>
      <c r="R227" s="196"/>
    </row>
    <row r="228" spans="1:18" s="258" customFormat="1" ht="45.75" customHeight="1" x14ac:dyDescent="0.2">
      <c r="A228" s="254"/>
      <c r="B228" s="213"/>
      <c r="C228" s="213"/>
      <c r="D228" s="213"/>
      <c r="E228" s="255"/>
      <c r="F228" s="255"/>
      <c r="G228" s="255"/>
      <c r="H228" s="255"/>
      <c r="I228" s="213"/>
      <c r="J228" s="256"/>
      <c r="K228" s="257"/>
      <c r="L228" s="257"/>
      <c r="M228" s="257"/>
      <c r="N228" s="196"/>
      <c r="O228" s="196"/>
      <c r="P228" s="196"/>
      <c r="Q228" s="196"/>
      <c r="R228" s="196"/>
    </row>
    <row r="229" spans="1:18" s="258" customFormat="1" ht="45.75" customHeight="1" x14ac:dyDescent="0.2">
      <c r="A229" s="254"/>
      <c r="B229" s="213"/>
      <c r="C229" s="213"/>
      <c r="D229" s="213"/>
      <c r="E229" s="255"/>
      <c r="F229" s="255"/>
      <c r="G229" s="255"/>
      <c r="H229" s="255"/>
      <c r="I229" s="213"/>
      <c r="J229" s="256"/>
      <c r="K229" s="257"/>
      <c r="L229" s="257"/>
      <c r="M229" s="257"/>
      <c r="N229" s="196"/>
      <c r="O229" s="196"/>
      <c r="P229" s="196"/>
      <c r="Q229" s="196"/>
      <c r="R229" s="196"/>
    </row>
    <row r="230" spans="1:18" s="258" customFormat="1" ht="45.75" customHeight="1" x14ac:dyDescent="0.2">
      <c r="A230" s="254"/>
      <c r="B230" s="213"/>
      <c r="C230" s="213"/>
      <c r="D230" s="213"/>
      <c r="E230" s="255"/>
      <c r="F230" s="255"/>
      <c r="G230" s="255"/>
      <c r="H230" s="255"/>
      <c r="I230" s="213"/>
      <c r="J230" s="256"/>
      <c r="K230" s="257"/>
      <c r="L230" s="257"/>
      <c r="M230" s="257"/>
      <c r="N230" s="196"/>
      <c r="O230" s="196"/>
      <c r="P230" s="196"/>
      <c r="Q230" s="196"/>
      <c r="R230" s="196"/>
    </row>
    <row r="231" spans="1:18" s="258" customFormat="1" ht="45.75" customHeight="1" x14ac:dyDescent="0.2">
      <c r="A231" s="254"/>
      <c r="B231" s="213"/>
      <c r="C231" s="213"/>
      <c r="D231" s="213"/>
      <c r="E231" s="255"/>
      <c r="F231" s="255"/>
      <c r="G231" s="255"/>
      <c r="H231" s="255"/>
      <c r="I231" s="213"/>
      <c r="J231" s="256"/>
      <c r="K231" s="257"/>
      <c r="L231" s="257"/>
      <c r="M231" s="257"/>
      <c r="N231" s="196"/>
      <c r="O231" s="196"/>
      <c r="P231" s="196"/>
      <c r="Q231" s="196"/>
      <c r="R231" s="196"/>
    </row>
    <row r="232" spans="1:18" s="258" customFormat="1" ht="45.75" customHeight="1" x14ac:dyDescent="0.2">
      <c r="A232" s="254"/>
      <c r="B232" s="213"/>
      <c r="C232" s="213"/>
      <c r="D232" s="213"/>
      <c r="E232" s="255"/>
      <c r="F232" s="255"/>
      <c r="G232" s="255"/>
      <c r="H232" s="255"/>
      <c r="I232" s="213"/>
      <c r="J232" s="256"/>
      <c r="K232" s="257"/>
      <c r="L232" s="257"/>
      <c r="M232" s="257"/>
      <c r="N232" s="196"/>
      <c r="O232" s="196"/>
      <c r="P232" s="196"/>
      <c r="Q232" s="196"/>
      <c r="R232" s="196"/>
    </row>
    <row r="233" spans="1:18" s="258" customFormat="1" ht="45.75" customHeight="1" x14ac:dyDescent="0.2">
      <c r="A233" s="254"/>
      <c r="B233" s="213"/>
      <c r="C233" s="213"/>
      <c r="D233" s="213"/>
      <c r="E233" s="255"/>
      <c r="F233" s="255"/>
      <c r="G233" s="255"/>
      <c r="H233" s="255"/>
      <c r="I233" s="213"/>
      <c r="J233" s="256"/>
      <c r="K233" s="257"/>
      <c r="L233" s="257"/>
      <c r="M233" s="257"/>
      <c r="N233" s="196"/>
      <c r="O233" s="196"/>
      <c r="P233" s="196"/>
      <c r="Q233" s="196"/>
      <c r="R233" s="196"/>
    </row>
    <row r="234" spans="1:18" s="258" customFormat="1" ht="45.75" customHeight="1" x14ac:dyDescent="0.2">
      <c r="A234" s="254"/>
      <c r="B234" s="213"/>
      <c r="C234" s="213"/>
      <c r="D234" s="213"/>
      <c r="E234" s="255"/>
      <c r="F234" s="255"/>
      <c r="G234" s="255"/>
      <c r="H234" s="255"/>
      <c r="I234" s="213"/>
      <c r="J234" s="256"/>
      <c r="K234" s="257"/>
      <c r="L234" s="257"/>
      <c r="M234" s="257"/>
      <c r="N234" s="196"/>
      <c r="O234" s="196"/>
      <c r="P234" s="196"/>
      <c r="Q234" s="196"/>
      <c r="R234" s="196"/>
    </row>
    <row r="235" spans="1:18" s="258" customFormat="1" ht="45.75" customHeight="1" x14ac:dyDescent="0.2">
      <c r="A235" s="254"/>
      <c r="B235" s="213"/>
      <c r="C235" s="213"/>
      <c r="D235" s="213"/>
      <c r="E235" s="255"/>
      <c r="F235" s="255"/>
      <c r="G235" s="255"/>
      <c r="H235" s="255"/>
      <c r="I235" s="213"/>
      <c r="J235" s="256"/>
      <c r="K235" s="257"/>
      <c r="L235" s="257"/>
      <c r="M235" s="257"/>
      <c r="N235" s="196"/>
      <c r="O235" s="196"/>
      <c r="P235" s="196"/>
      <c r="Q235" s="196"/>
      <c r="R235" s="196"/>
    </row>
    <row r="236" spans="1:18" s="258" customFormat="1" ht="45.75" customHeight="1" x14ac:dyDescent="0.2">
      <c r="A236" s="254"/>
      <c r="B236" s="213"/>
      <c r="C236" s="213"/>
      <c r="D236" s="213"/>
      <c r="E236" s="255"/>
      <c r="F236" s="255"/>
      <c r="G236" s="255"/>
      <c r="H236" s="255"/>
      <c r="I236" s="213"/>
      <c r="J236" s="256"/>
      <c r="K236" s="257"/>
      <c r="L236" s="257"/>
      <c r="M236" s="257"/>
      <c r="N236" s="196"/>
      <c r="O236" s="196"/>
      <c r="P236" s="196"/>
      <c r="Q236" s="196"/>
      <c r="R236" s="196"/>
    </row>
    <row r="237" spans="1:18" s="258" customFormat="1" ht="45.75" customHeight="1" x14ac:dyDescent="0.2">
      <c r="A237" s="254"/>
      <c r="B237" s="213"/>
      <c r="C237" s="213"/>
      <c r="D237" s="213"/>
      <c r="E237" s="255"/>
      <c r="F237" s="255"/>
      <c r="G237" s="255"/>
      <c r="H237" s="255"/>
      <c r="I237" s="213"/>
      <c r="J237" s="256"/>
      <c r="K237" s="257"/>
      <c r="L237" s="257"/>
      <c r="M237" s="257"/>
      <c r="N237" s="196"/>
      <c r="O237" s="196"/>
      <c r="P237" s="196"/>
      <c r="Q237" s="196"/>
      <c r="R237" s="196"/>
    </row>
    <row r="238" spans="1:18" s="258" customFormat="1" ht="45.75" customHeight="1" x14ac:dyDescent="0.2">
      <c r="A238" s="254"/>
      <c r="B238" s="213"/>
      <c r="C238" s="213"/>
      <c r="D238" s="213"/>
      <c r="E238" s="255"/>
      <c r="F238" s="255"/>
      <c r="G238" s="255"/>
      <c r="H238" s="255"/>
      <c r="I238" s="213"/>
      <c r="J238" s="256"/>
      <c r="K238" s="257"/>
      <c r="L238" s="257"/>
      <c r="M238" s="257"/>
      <c r="N238" s="196"/>
      <c r="O238" s="196"/>
      <c r="P238" s="196"/>
      <c r="Q238" s="196"/>
      <c r="R238" s="196"/>
    </row>
    <row r="239" spans="1:18" s="258" customFormat="1" ht="45.75" customHeight="1" x14ac:dyDescent="0.2">
      <c r="A239" s="254"/>
      <c r="B239" s="213"/>
      <c r="C239" s="213"/>
      <c r="D239" s="213"/>
      <c r="E239" s="255"/>
      <c r="F239" s="255"/>
      <c r="G239" s="255"/>
      <c r="H239" s="255"/>
      <c r="I239" s="213"/>
      <c r="J239" s="256"/>
      <c r="K239" s="257"/>
      <c r="L239" s="257"/>
      <c r="M239" s="257"/>
      <c r="N239" s="196"/>
      <c r="O239" s="196"/>
      <c r="P239" s="196"/>
      <c r="Q239" s="196"/>
      <c r="R239" s="196"/>
    </row>
    <row r="240" spans="1:18" s="258" customFormat="1" ht="45.75" customHeight="1" x14ac:dyDescent="0.2">
      <c r="A240" s="254"/>
      <c r="B240" s="213"/>
      <c r="C240" s="213"/>
      <c r="D240" s="213"/>
      <c r="E240" s="255"/>
      <c r="F240" s="255"/>
      <c r="G240" s="255"/>
      <c r="H240" s="255"/>
      <c r="I240" s="213"/>
      <c r="J240" s="256"/>
      <c r="K240" s="257"/>
      <c r="L240" s="257"/>
      <c r="M240" s="257"/>
      <c r="N240" s="196"/>
      <c r="O240" s="196"/>
      <c r="P240" s="196"/>
      <c r="Q240" s="196"/>
      <c r="R240" s="196"/>
    </row>
    <row r="241" spans="1:18" s="258" customFormat="1" ht="45.75" customHeight="1" x14ac:dyDescent="0.2">
      <c r="A241" s="254"/>
      <c r="B241" s="213"/>
      <c r="C241" s="213"/>
      <c r="D241" s="213"/>
      <c r="E241" s="255"/>
      <c r="F241" s="255"/>
      <c r="G241" s="255"/>
      <c r="H241" s="255"/>
      <c r="I241" s="213"/>
      <c r="J241" s="256"/>
      <c r="K241" s="257"/>
      <c r="L241" s="257"/>
      <c r="M241" s="257"/>
      <c r="N241" s="196"/>
      <c r="O241" s="196"/>
      <c r="P241" s="196"/>
      <c r="Q241" s="196"/>
      <c r="R241" s="196"/>
    </row>
    <row r="242" spans="1:18" s="258" customFormat="1" ht="45.75" customHeight="1" x14ac:dyDescent="0.2">
      <c r="A242" s="254"/>
      <c r="B242" s="213"/>
      <c r="C242" s="213"/>
      <c r="D242" s="213"/>
      <c r="E242" s="255"/>
      <c r="F242" s="255"/>
      <c r="G242" s="255"/>
      <c r="H242" s="255"/>
      <c r="I242" s="213"/>
      <c r="J242" s="256"/>
      <c r="K242" s="257"/>
      <c r="L242" s="257"/>
      <c r="M242" s="257"/>
      <c r="N242" s="196"/>
      <c r="O242" s="196"/>
      <c r="P242" s="196"/>
      <c r="Q242" s="196"/>
      <c r="R242" s="196"/>
    </row>
    <row r="243" spans="1:18" s="258" customFormat="1" ht="45.75" customHeight="1" x14ac:dyDescent="0.2">
      <c r="A243" s="254"/>
      <c r="B243" s="213"/>
      <c r="C243" s="213"/>
      <c r="D243" s="213"/>
      <c r="E243" s="255"/>
      <c r="F243" s="255"/>
      <c r="G243" s="255"/>
      <c r="H243" s="255"/>
      <c r="I243" s="213"/>
      <c r="J243" s="256"/>
      <c r="K243" s="257"/>
      <c r="L243" s="257"/>
      <c r="M243" s="257"/>
      <c r="N243" s="196"/>
      <c r="O243" s="196"/>
      <c r="P243" s="196"/>
      <c r="Q243" s="196"/>
      <c r="R243" s="196"/>
    </row>
    <row r="244" spans="1:18" s="258" customFormat="1" ht="45.75" customHeight="1" x14ac:dyDescent="0.2">
      <c r="A244" s="254"/>
      <c r="B244" s="213"/>
      <c r="C244" s="213"/>
      <c r="D244" s="213"/>
      <c r="E244" s="255"/>
      <c r="F244" s="255"/>
      <c r="G244" s="255"/>
      <c r="H244" s="255"/>
      <c r="I244" s="213"/>
      <c r="J244" s="256"/>
      <c r="K244" s="257"/>
      <c r="L244" s="257"/>
      <c r="M244" s="257"/>
      <c r="N244" s="196"/>
      <c r="O244" s="196"/>
      <c r="P244" s="196"/>
      <c r="Q244" s="196"/>
      <c r="R244" s="196"/>
    </row>
    <row r="245" spans="1:18" s="258" customFormat="1" ht="45.75" customHeight="1" x14ac:dyDescent="0.2">
      <c r="A245" s="254"/>
      <c r="B245" s="213"/>
      <c r="C245" s="213"/>
      <c r="D245" s="213"/>
      <c r="E245" s="255"/>
      <c r="F245" s="255"/>
      <c r="G245" s="255"/>
      <c r="H245" s="255"/>
      <c r="I245" s="213"/>
      <c r="J245" s="256"/>
      <c r="K245" s="257"/>
      <c r="L245" s="257"/>
      <c r="M245" s="257"/>
      <c r="N245" s="196"/>
      <c r="O245" s="196"/>
      <c r="P245" s="196"/>
      <c r="Q245" s="196"/>
      <c r="R245" s="196"/>
    </row>
    <row r="246" spans="1:18" s="258" customFormat="1" ht="45.75" customHeight="1" x14ac:dyDescent="0.2">
      <c r="A246" s="254"/>
      <c r="B246" s="213"/>
      <c r="C246" s="213"/>
      <c r="D246" s="213"/>
      <c r="E246" s="255"/>
      <c r="F246" s="255"/>
      <c r="G246" s="255"/>
      <c r="H246" s="255"/>
      <c r="I246" s="213"/>
      <c r="J246" s="256"/>
      <c r="K246" s="257"/>
      <c r="L246" s="257"/>
      <c r="M246" s="257"/>
      <c r="N246" s="196"/>
      <c r="O246" s="196"/>
      <c r="P246" s="196"/>
      <c r="Q246" s="196"/>
      <c r="R246" s="196"/>
    </row>
    <row r="247" spans="1:18" s="258" customFormat="1" ht="45.75" customHeight="1" x14ac:dyDescent="0.2">
      <c r="A247" s="254"/>
      <c r="B247" s="213"/>
      <c r="C247" s="213"/>
      <c r="D247" s="213"/>
      <c r="E247" s="255"/>
      <c r="F247" s="255"/>
      <c r="G247" s="255"/>
      <c r="H247" s="255"/>
      <c r="I247" s="213"/>
      <c r="J247" s="256"/>
      <c r="K247" s="257"/>
      <c r="L247" s="257"/>
      <c r="M247" s="257"/>
      <c r="N247" s="196"/>
      <c r="O247" s="196"/>
      <c r="P247" s="196"/>
      <c r="Q247" s="196"/>
      <c r="R247" s="196"/>
    </row>
    <row r="248" spans="1:18" s="258" customFormat="1" ht="45.75" customHeight="1" x14ac:dyDescent="0.2">
      <c r="A248" s="254"/>
      <c r="B248" s="213"/>
      <c r="C248" s="213"/>
      <c r="D248" s="213"/>
      <c r="E248" s="255"/>
      <c r="F248" s="255"/>
      <c r="G248" s="255"/>
      <c r="H248" s="255"/>
      <c r="I248" s="213"/>
      <c r="J248" s="256"/>
      <c r="K248" s="257"/>
      <c r="L248" s="257"/>
      <c r="M248" s="257"/>
      <c r="N248" s="196"/>
      <c r="O248" s="196"/>
      <c r="P248" s="196"/>
      <c r="Q248" s="196"/>
      <c r="R248" s="196"/>
    </row>
    <row r="249" spans="1:18" s="258" customFormat="1" ht="45.75" customHeight="1" x14ac:dyDescent="0.2">
      <c r="A249" s="254"/>
      <c r="B249" s="213"/>
      <c r="C249" s="213"/>
      <c r="D249" s="213"/>
      <c r="E249" s="255"/>
      <c r="F249" s="255"/>
      <c r="G249" s="255"/>
      <c r="H249" s="255"/>
      <c r="I249" s="213"/>
      <c r="J249" s="256"/>
      <c r="K249" s="257"/>
      <c r="L249" s="257"/>
      <c r="M249" s="257"/>
      <c r="N249" s="196"/>
      <c r="O249" s="196"/>
      <c r="P249" s="196"/>
      <c r="Q249" s="196"/>
      <c r="R249" s="196"/>
    </row>
    <row r="250" spans="1:18" x14ac:dyDescent="0.2">
      <c r="H250" s="255"/>
    </row>
  </sheetData>
  <autoFilter ref="A2:P162" xr:uid="{00000000-0009-0000-0000-00000C000000}"/>
  <mergeCells count="1">
    <mergeCell ref="AA1:AE1"/>
  </mergeCells>
  <conditionalFormatting sqref="N3:R3 N240:R246">
    <cfRule type="expression" dxfId="241" priority="17" stopIfTrue="1">
      <formula>N3&gt;$M3*1.5</formula>
    </cfRule>
    <cfRule type="expression" dxfId="240" priority="18" stopIfTrue="1">
      <formula>N3*1.5&lt;$L3</formula>
    </cfRule>
    <cfRule type="expression" dxfId="239" priority="19" stopIfTrue="1">
      <formula>N3&lt;$L3</formula>
    </cfRule>
    <cfRule type="expression" dxfId="238" priority="20" stopIfTrue="1">
      <formula>N3&gt;$M3</formula>
    </cfRule>
  </conditionalFormatting>
  <conditionalFormatting sqref="N4:R216">
    <cfRule type="expression" dxfId="237" priority="15" stopIfTrue="1">
      <formula>N4&lt;$L4</formula>
    </cfRule>
    <cfRule type="expression" dxfId="236" priority="16" stopIfTrue="1">
      <formula>N4&gt;$M4</formula>
    </cfRule>
    <cfRule type="expression" dxfId="235" priority="13" stopIfTrue="1">
      <formula>N4&gt;$M4*1.5</formula>
    </cfRule>
    <cfRule type="expression" dxfId="234" priority="14" stopIfTrue="1">
      <formula>N4*1.5&lt;$L4</formula>
    </cfRule>
  </conditionalFormatting>
  <conditionalFormatting sqref="N217:R226">
    <cfRule type="expression" dxfId="233" priority="11" stopIfTrue="1">
      <formula>N217&lt;$L217</formula>
    </cfRule>
    <cfRule type="expression" dxfId="232" priority="12" stopIfTrue="1">
      <formula>N217&gt;$M217</formula>
    </cfRule>
    <cfRule type="expression" dxfId="231" priority="9" stopIfTrue="1">
      <formula>N217&gt;$M217*1.5</formula>
    </cfRule>
    <cfRule type="expression" dxfId="230" priority="10" stopIfTrue="1">
      <formula>N217*1.5&lt;$L217</formula>
    </cfRule>
  </conditionalFormatting>
  <conditionalFormatting sqref="N227:R239">
    <cfRule type="expression" dxfId="229" priority="7" stopIfTrue="1">
      <formula>N227&lt;$L227</formula>
    </cfRule>
    <cfRule type="expression" dxfId="228" priority="8" stopIfTrue="1">
      <formula>N227&gt;$M227</formula>
    </cfRule>
    <cfRule type="expression" dxfId="227" priority="5" stopIfTrue="1">
      <formula>N227&gt;$M227*1.5</formula>
    </cfRule>
    <cfRule type="expression" dxfId="226" priority="6" stopIfTrue="1">
      <formula>N227*1.5&lt;$L227</formula>
    </cfRule>
  </conditionalFormatting>
  <conditionalFormatting sqref="N247:R249">
    <cfRule type="expression" dxfId="225" priority="3" stopIfTrue="1">
      <formula>N247&lt;$L247</formula>
    </cfRule>
    <cfRule type="expression" dxfId="224" priority="4" stopIfTrue="1">
      <formula>N247&gt;$M247</formula>
    </cfRule>
    <cfRule type="expression" dxfId="223" priority="1" stopIfTrue="1">
      <formula>N247&gt;$M247*1.5</formula>
    </cfRule>
    <cfRule type="expression" dxfId="222" priority="2" stopIfTrue="1">
      <formula>N247*1.5&lt;$L247</formula>
    </cfRule>
  </conditionalFormatting>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Z446"/>
  <sheetViews>
    <sheetView rightToLeft="1" workbookViewId="0">
      <pane xSplit="3" ySplit="2" topLeftCell="D3" activePane="bottomRight" state="frozen"/>
      <selection activeCell="A24" sqref="A24"/>
      <selection pane="topRight" activeCell="A24" sqref="A24"/>
      <selection pane="bottomLeft" activeCell="A24" sqref="A24"/>
      <selection pane="bottomRight" activeCell="B1" sqref="B1:B1048576"/>
    </sheetView>
  </sheetViews>
  <sheetFormatPr defaultRowHeight="14.25" x14ac:dyDescent="0.2"/>
  <cols>
    <col min="1" max="1" width="6.875" customWidth="1"/>
    <col min="2" max="2" width="5" customWidth="1"/>
    <col min="3" max="3" width="11.25" bestFit="1" customWidth="1"/>
    <col min="4" max="4" width="12.125" style="164" customWidth="1"/>
    <col min="5" max="16" width="11.25" style="149" hidden="1" customWidth="1"/>
    <col min="17" max="18" width="11.25" style="149" customWidth="1"/>
    <col min="24" max="24" width="12.125" style="148" customWidth="1"/>
  </cols>
  <sheetData>
    <row r="1" spans="1:26" x14ac:dyDescent="0.2">
      <c r="C1" s="148" t="s">
        <v>88</v>
      </c>
      <c r="D1" s="164" t="s">
        <v>767</v>
      </c>
      <c r="E1" s="162"/>
      <c r="F1" s="162"/>
      <c r="Q1" s="149" t="s">
        <v>90</v>
      </c>
      <c r="R1" s="149">
        <f>A3</f>
        <v>0</v>
      </c>
      <c r="S1" s="149" t="s">
        <v>505</v>
      </c>
      <c r="T1" s="149">
        <f>B3</f>
        <v>0</v>
      </c>
      <c r="Z1" s="55" t="s">
        <v>93</v>
      </c>
    </row>
    <row r="2" spans="1:26" ht="60" customHeight="1" x14ac:dyDescent="0.2">
      <c r="A2" s="4" t="s">
        <v>97</v>
      </c>
      <c r="B2" s="4" t="s">
        <v>98</v>
      </c>
      <c r="C2" s="4" t="s">
        <v>768</v>
      </c>
      <c r="D2" s="166" t="s">
        <v>515</v>
      </c>
      <c r="E2" s="3" t="s">
        <v>635</v>
      </c>
      <c r="F2" s="3" t="s">
        <v>638</v>
      </c>
      <c r="G2" s="3" t="s">
        <v>639</v>
      </c>
      <c r="H2" s="3" t="s">
        <v>588</v>
      </c>
      <c r="I2" s="3" t="s">
        <v>589</v>
      </c>
      <c r="J2" s="3" t="s">
        <v>590</v>
      </c>
      <c r="K2" s="3" t="s">
        <v>591</v>
      </c>
      <c r="L2" s="3" t="s">
        <v>592</v>
      </c>
      <c r="M2" s="3" t="s">
        <v>593</v>
      </c>
      <c r="N2" s="3" t="s">
        <v>594</v>
      </c>
      <c r="O2" s="3" t="s">
        <v>595</v>
      </c>
      <c r="P2" s="3" t="s">
        <v>596</v>
      </c>
      <c r="Q2" s="3" t="s">
        <v>165</v>
      </c>
      <c r="R2" s="3" t="s">
        <v>748</v>
      </c>
      <c r="S2" s="3" t="s">
        <v>139</v>
      </c>
      <c r="T2" s="3" t="s">
        <v>140</v>
      </c>
      <c r="U2" s="3" t="s">
        <v>141</v>
      </c>
      <c r="V2" s="3" t="s">
        <v>142</v>
      </c>
      <c r="W2" s="3" t="s">
        <v>144</v>
      </c>
      <c r="X2" s="130" t="s">
        <v>75</v>
      </c>
      <c r="Y2" s="3" t="s">
        <v>171</v>
      </c>
    </row>
    <row r="3" spans="1:26" x14ac:dyDescent="0.2">
      <c r="D3" s="175"/>
      <c r="Y3" s="172"/>
    </row>
    <row r="4" spans="1:26" x14ac:dyDescent="0.2">
      <c r="D4" s="175"/>
      <c r="Y4" s="172"/>
    </row>
    <row r="5" spans="1:26" x14ac:dyDescent="0.2">
      <c r="D5" s="175"/>
      <c r="Y5" s="172"/>
    </row>
    <row r="6" spans="1:26" x14ac:dyDescent="0.2">
      <c r="D6" s="175"/>
      <c r="Y6" s="172"/>
    </row>
    <row r="7" spans="1:26" x14ac:dyDescent="0.2">
      <c r="D7" s="175"/>
      <c r="Y7" s="172"/>
    </row>
    <row r="8" spans="1:26" x14ac:dyDescent="0.2">
      <c r="D8" s="175"/>
      <c r="Y8" s="172"/>
    </row>
    <row r="9" spans="1:26" x14ac:dyDescent="0.2">
      <c r="D9" s="175"/>
      <c r="Y9" s="172"/>
    </row>
    <row r="10" spans="1:26" x14ac:dyDescent="0.2">
      <c r="D10" s="175"/>
      <c r="Y10" s="172"/>
    </row>
    <row r="11" spans="1:26" x14ac:dyDescent="0.2">
      <c r="D11" s="175"/>
      <c r="Y11" s="172"/>
    </row>
    <row r="12" spans="1:26" x14ac:dyDescent="0.2">
      <c r="D12" s="175"/>
      <c r="Y12" s="172"/>
    </row>
    <row r="13" spans="1:26" x14ac:dyDescent="0.2">
      <c r="D13" s="175"/>
      <c r="Y13" s="172"/>
    </row>
    <row r="14" spans="1:26" x14ac:dyDescent="0.2">
      <c r="D14" s="175"/>
      <c r="Y14" s="172"/>
    </row>
    <row r="15" spans="1:26" x14ac:dyDescent="0.2">
      <c r="D15" s="175"/>
      <c r="Y15" s="172"/>
    </row>
    <row r="16" spans="1:26" x14ac:dyDescent="0.2">
      <c r="D16" s="175"/>
      <c r="Y16" s="172"/>
    </row>
    <row r="17" spans="4:25" x14ac:dyDescent="0.2">
      <c r="D17" s="175"/>
      <c r="Y17" s="172"/>
    </row>
    <row r="18" spans="4:25" x14ac:dyDescent="0.2">
      <c r="D18" s="175"/>
      <c r="Y18" s="172"/>
    </row>
    <row r="19" spans="4:25" x14ac:dyDescent="0.2">
      <c r="D19" s="175"/>
      <c r="Y19" s="172"/>
    </row>
    <row r="20" spans="4:25" x14ac:dyDescent="0.2">
      <c r="D20" s="175"/>
      <c r="Y20" s="172"/>
    </row>
    <row r="21" spans="4:25" x14ac:dyDescent="0.2">
      <c r="D21" s="175"/>
      <c r="Y21" s="172"/>
    </row>
    <row r="22" spans="4:25" x14ac:dyDescent="0.2">
      <c r="D22" s="175"/>
      <c r="Y22" s="172"/>
    </row>
    <row r="23" spans="4:25" x14ac:dyDescent="0.2">
      <c r="D23" s="175"/>
      <c r="Y23" s="172"/>
    </row>
    <row r="24" spans="4:25" x14ac:dyDescent="0.2">
      <c r="D24" s="175"/>
      <c r="Y24" s="172"/>
    </row>
    <row r="25" spans="4:25" x14ac:dyDescent="0.2">
      <c r="D25" s="175"/>
      <c r="Y25" s="172"/>
    </row>
    <row r="26" spans="4:25" x14ac:dyDescent="0.2">
      <c r="D26" s="175"/>
      <c r="Y26" s="172"/>
    </row>
    <row r="27" spans="4:25" x14ac:dyDescent="0.2">
      <c r="D27" s="175"/>
      <c r="Y27" s="172"/>
    </row>
    <row r="28" spans="4:25" x14ac:dyDescent="0.2">
      <c r="D28" s="175"/>
      <c r="Y28" s="172"/>
    </row>
    <row r="29" spans="4:25" x14ac:dyDescent="0.2">
      <c r="D29" s="175"/>
      <c r="Y29" s="172"/>
    </row>
    <row r="30" spans="4:25" x14ac:dyDescent="0.2">
      <c r="D30" s="175"/>
      <c r="Y30" s="172"/>
    </row>
    <row r="31" spans="4:25" x14ac:dyDescent="0.2">
      <c r="D31" s="175"/>
      <c r="Y31" s="172"/>
    </row>
    <row r="32" spans="4:25" x14ac:dyDescent="0.2">
      <c r="D32" s="175"/>
      <c r="Y32" s="172"/>
    </row>
    <row r="33" spans="4:25" x14ac:dyDescent="0.2">
      <c r="D33" s="175"/>
      <c r="Y33" s="172"/>
    </row>
    <row r="34" spans="4:25" x14ac:dyDescent="0.2">
      <c r="D34" s="175"/>
      <c r="Y34" s="172"/>
    </row>
    <row r="35" spans="4:25" x14ac:dyDescent="0.2">
      <c r="D35" s="175"/>
      <c r="Y35" s="172"/>
    </row>
    <row r="36" spans="4:25" x14ac:dyDescent="0.2">
      <c r="D36" s="175"/>
      <c r="Y36" s="172"/>
    </row>
    <row r="37" spans="4:25" x14ac:dyDescent="0.2">
      <c r="D37" s="175"/>
      <c r="Y37" s="172"/>
    </row>
    <row r="38" spans="4:25" x14ac:dyDescent="0.2">
      <c r="D38" s="175"/>
      <c r="Y38" s="172"/>
    </row>
    <row r="39" spans="4:25" x14ac:dyDescent="0.2">
      <c r="D39" s="175"/>
      <c r="Y39" s="172"/>
    </row>
    <row r="40" spans="4:25" x14ac:dyDescent="0.2">
      <c r="D40" s="175"/>
      <c r="Y40" s="172"/>
    </row>
    <row r="41" spans="4:25" x14ac:dyDescent="0.2">
      <c r="D41" s="175"/>
      <c r="Y41" s="172"/>
    </row>
    <row r="42" spans="4:25" x14ac:dyDescent="0.2">
      <c r="D42" s="175"/>
      <c r="Y42" s="172"/>
    </row>
    <row r="43" spans="4:25" x14ac:dyDescent="0.2">
      <c r="D43" s="175"/>
      <c r="Y43" s="172"/>
    </row>
    <row r="44" spans="4:25" x14ac:dyDescent="0.2">
      <c r="D44" s="175"/>
      <c r="Y44" s="172"/>
    </row>
    <row r="45" spans="4:25" x14ac:dyDescent="0.2">
      <c r="D45" s="175"/>
      <c r="Y45" s="172"/>
    </row>
    <row r="46" spans="4:25" x14ac:dyDescent="0.2">
      <c r="D46" s="175"/>
      <c r="Y46" s="172"/>
    </row>
    <row r="47" spans="4:25" x14ac:dyDescent="0.2">
      <c r="D47" s="175"/>
      <c r="Y47" s="172"/>
    </row>
    <row r="48" spans="4:25" x14ac:dyDescent="0.2">
      <c r="D48" s="175"/>
      <c r="Y48" s="172"/>
    </row>
    <row r="49" spans="4:25" x14ac:dyDescent="0.2">
      <c r="D49" s="175"/>
      <c r="Y49" s="172"/>
    </row>
    <row r="50" spans="4:25" x14ac:dyDescent="0.2">
      <c r="D50" s="175"/>
      <c r="Y50" s="172"/>
    </row>
    <row r="51" spans="4:25" x14ac:dyDescent="0.2">
      <c r="D51" s="175"/>
      <c r="Y51" s="172"/>
    </row>
    <row r="52" spans="4:25" x14ac:dyDescent="0.2">
      <c r="D52" s="175"/>
      <c r="Y52" s="172"/>
    </row>
    <row r="53" spans="4:25" x14ac:dyDescent="0.2">
      <c r="D53" s="175"/>
      <c r="Y53" s="172"/>
    </row>
    <row r="54" spans="4:25" x14ac:dyDescent="0.2">
      <c r="D54" s="175"/>
      <c r="Y54" s="172"/>
    </row>
    <row r="55" spans="4:25" x14ac:dyDescent="0.2">
      <c r="D55" s="175"/>
      <c r="Y55" s="172"/>
    </row>
    <row r="56" spans="4:25" x14ac:dyDescent="0.2">
      <c r="D56" s="175"/>
      <c r="Y56" s="172"/>
    </row>
    <row r="57" spans="4:25" x14ac:dyDescent="0.2">
      <c r="D57" s="175"/>
      <c r="Y57" s="172"/>
    </row>
    <row r="58" spans="4:25" x14ac:dyDescent="0.2">
      <c r="D58" s="175"/>
      <c r="Y58" s="172"/>
    </row>
    <row r="59" spans="4:25" x14ac:dyDescent="0.2">
      <c r="D59" s="175"/>
      <c r="Y59" s="172"/>
    </row>
    <row r="60" spans="4:25" x14ac:dyDescent="0.2">
      <c r="D60" s="175"/>
      <c r="Y60" s="172"/>
    </row>
    <row r="61" spans="4:25" x14ac:dyDescent="0.2">
      <c r="D61" s="175"/>
      <c r="Y61" s="172"/>
    </row>
    <row r="62" spans="4:25" x14ac:dyDescent="0.2">
      <c r="D62" s="175"/>
      <c r="Y62" s="172"/>
    </row>
    <row r="63" spans="4:25" x14ac:dyDescent="0.2">
      <c r="D63" s="175"/>
      <c r="Y63" s="172"/>
    </row>
    <row r="64" spans="4:25" x14ac:dyDescent="0.2">
      <c r="D64" s="175"/>
      <c r="Y64" s="172"/>
    </row>
    <row r="65" spans="4:25" x14ac:dyDescent="0.2">
      <c r="D65" s="175"/>
      <c r="Y65" s="172"/>
    </row>
    <row r="66" spans="4:25" x14ac:dyDescent="0.2">
      <c r="D66" s="175"/>
      <c r="Y66" s="172"/>
    </row>
    <row r="67" spans="4:25" x14ac:dyDescent="0.2">
      <c r="D67" s="175"/>
      <c r="Y67" s="172"/>
    </row>
    <row r="68" spans="4:25" x14ac:dyDescent="0.2">
      <c r="D68" s="175"/>
      <c r="Y68" s="172"/>
    </row>
    <row r="69" spans="4:25" x14ac:dyDescent="0.2">
      <c r="D69" s="175"/>
      <c r="Y69" s="172"/>
    </row>
    <row r="70" spans="4:25" x14ac:dyDescent="0.2">
      <c r="D70" s="175"/>
      <c r="Y70" s="172"/>
    </row>
    <row r="71" spans="4:25" x14ac:dyDescent="0.2">
      <c r="D71" s="175"/>
      <c r="Y71" s="172"/>
    </row>
    <row r="72" spans="4:25" x14ac:dyDescent="0.2">
      <c r="D72" s="175"/>
      <c r="Y72" s="172"/>
    </row>
    <row r="73" spans="4:25" x14ac:dyDescent="0.2">
      <c r="D73" s="175"/>
      <c r="Y73" s="172"/>
    </row>
    <row r="74" spans="4:25" x14ac:dyDescent="0.2">
      <c r="D74" s="175"/>
      <c r="Y74" s="172"/>
    </row>
    <row r="75" spans="4:25" x14ac:dyDescent="0.2">
      <c r="D75" s="175"/>
      <c r="Y75" s="172"/>
    </row>
    <row r="76" spans="4:25" x14ac:dyDescent="0.2">
      <c r="D76" s="175"/>
      <c r="Y76" s="172"/>
    </row>
    <row r="77" spans="4:25" x14ac:dyDescent="0.2">
      <c r="D77" s="175"/>
      <c r="Y77" s="172"/>
    </row>
    <row r="78" spans="4:25" x14ac:dyDescent="0.2">
      <c r="D78" s="175"/>
      <c r="Y78" s="172"/>
    </row>
    <row r="79" spans="4:25" x14ac:dyDescent="0.2">
      <c r="D79" s="175"/>
      <c r="Y79" s="172"/>
    </row>
    <row r="80" spans="4:25" x14ac:dyDescent="0.2">
      <c r="D80" s="175"/>
      <c r="Y80" s="172"/>
    </row>
    <row r="81" spans="4:25" x14ac:dyDescent="0.2">
      <c r="D81" s="175"/>
      <c r="Y81" s="172"/>
    </row>
    <row r="82" spans="4:25" x14ac:dyDescent="0.2">
      <c r="D82" s="175"/>
      <c r="Y82" s="172"/>
    </row>
    <row r="83" spans="4:25" x14ac:dyDescent="0.2">
      <c r="D83" s="175"/>
      <c r="Y83" s="172"/>
    </row>
    <row r="84" spans="4:25" x14ac:dyDescent="0.2">
      <c r="D84" s="19"/>
      <c r="Y84" s="172"/>
    </row>
    <row r="85" spans="4:25" x14ac:dyDescent="0.2">
      <c r="D85" s="19"/>
      <c r="Y85" s="172"/>
    </row>
    <row r="86" spans="4:25" x14ac:dyDescent="0.2">
      <c r="D86" s="19"/>
      <c r="Y86" s="172"/>
    </row>
    <row r="87" spans="4:25" x14ac:dyDescent="0.2">
      <c r="D87" s="19"/>
    </row>
    <row r="88" spans="4:25" x14ac:dyDescent="0.2">
      <c r="D88" s="19"/>
    </row>
    <row r="89" spans="4:25" x14ac:dyDescent="0.2">
      <c r="D89" s="19"/>
    </row>
    <row r="90" spans="4:25" x14ac:dyDescent="0.2">
      <c r="D90" s="19"/>
    </row>
    <row r="91" spans="4:25" x14ac:dyDescent="0.2">
      <c r="D91" s="19"/>
    </row>
    <row r="92" spans="4:25" x14ac:dyDescent="0.2">
      <c r="D92" s="19"/>
    </row>
    <row r="93" spans="4:25" x14ac:dyDescent="0.2">
      <c r="D93" s="19"/>
    </row>
    <row r="94" spans="4:25" x14ac:dyDescent="0.2">
      <c r="D94" s="19"/>
    </row>
    <row r="95" spans="4:25" x14ac:dyDescent="0.2">
      <c r="D95" s="19"/>
    </row>
    <row r="96" spans="4:25" x14ac:dyDescent="0.2">
      <c r="D96" s="19"/>
    </row>
    <row r="97" spans="4:4" x14ac:dyDescent="0.2">
      <c r="D97" s="19"/>
    </row>
    <row r="98" spans="4:4" x14ac:dyDescent="0.2">
      <c r="D98" s="19"/>
    </row>
    <row r="99" spans="4:4" x14ac:dyDescent="0.2">
      <c r="D99" s="19"/>
    </row>
    <row r="100" spans="4:4" x14ac:dyDescent="0.2">
      <c r="D100" s="19"/>
    </row>
    <row r="101" spans="4:4" x14ac:dyDescent="0.2">
      <c r="D101" s="19"/>
    </row>
    <row r="102" spans="4:4" x14ac:dyDescent="0.2">
      <c r="D102" s="19"/>
    </row>
    <row r="103" spans="4:4" x14ac:dyDescent="0.2">
      <c r="D103" s="19"/>
    </row>
    <row r="104" spans="4:4" x14ac:dyDescent="0.2">
      <c r="D104" s="19"/>
    </row>
    <row r="105" spans="4:4" x14ac:dyDescent="0.2">
      <c r="D105" s="19"/>
    </row>
    <row r="106" spans="4:4" x14ac:dyDescent="0.2">
      <c r="D106" s="19"/>
    </row>
    <row r="107" spans="4:4" x14ac:dyDescent="0.2">
      <c r="D107" s="19"/>
    </row>
    <row r="108" spans="4:4" x14ac:dyDescent="0.2">
      <c r="D108" s="19"/>
    </row>
    <row r="109" spans="4:4" x14ac:dyDescent="0.2">
      <c r="D109" s="19"/>
    </row>
    <row r="110" spans="4:4" x14ac:dyDescent="0.2">
      <c r="D110" s="19"/>
    </row>
    <row r="111" spans="4:4" x14ac:dyDescent="0.2">
      <c r="D111" s="19"/>
    </row>
    <row r="112" spans="4:4" x14ac:dyDescent="0.2">
      <c r="D112" s="19"/>
    </row>
    <row r="113" spans="4:4" x14ac:dyDescent="0.2">
      <c r="D113" s="19"/>
    </row>
    <row r="114" spans="4:4" x14ac:dyDescent="0.2">
      <c r="D114" s="19"/>
    </row>
    <row r="115" spans="4:4" x14ac:dyDescent="0.2">
      <c r="D115" s="19"/>
    </row>
    <row r="116" spans="4:4" x14ac:dyDescent="0.2">
      <c r="D116" s="19"/>
    </row>
    <row r="117" spans="4:4" x14ac:dyDescent="0.2">
      <c r="D117" s="19"/>
    </row>
    <row r="118" spans="4:4" x14ac:dyDescent="0.2">
      <c r="D118" s="19"/>
    </row>
    <row r="119" spans="4:4" x14ac:dyDescent="0.2">
      <c r="D119" s="19"/>
    </row>
    <row r="120" spans="4:4" x14ac:dyDescent="0.2">
      <c r="D120" s="19"/>
    </row>
    <row r="121" spans="4:4" x14ac:dyDescent="0.2">
      <c r="D121" s="19"/>
    </row>
    <row r="122" spans="4:4" x14ac:dyDescent="0.2">
      <c r="D122" s="19"/>
    </row>
    <row r="123" spans="4:4" x14ac:dyDescent="0.2">
      <c r="D123" s="19"/>
    </row>
    <row r="124" spans="4:4" x14ac:dyDescent="0.2">
      <c r="D124" s="19"/>
    </row>
    <row r="125" spans="4:4" x14ac:dyDescent="0.2">
      <c r="D125" s="19"/>
    </row>
    <row r="126" spans="4:4" x14ac:dyDescent="0.2">
      <c r="D126" s="19"/>
    </row>
    <row r="127" spans="4:4" x14ac:dyDescent="0.2">
      <c r="D127" s="19"/>
    </row>
    <row r="128" spans="4:4" x14ac:dyDescent="0.2">
      <c r="D128" s="19"/>
    </row>
    <row r="129" spans="4:4" x14ac:dyDescent="0.2">
      <c r="D129" s="19"/>
    </row>
    <row r="130" spans="4:4" x14ac:dyDescent="0.2">
      <c r="D130" s="19"/>
    </row>
    <row r="131" spans="4:4" x14ac:dyDescent="0.2">
      <c r="D131" s="19"/>
    </row>
    <row r="132" spans="4:4" x14ac:dyDescent="0.2">
      <c r="D132" s="19"/>
    </row>
    <row r="133" spans="4:4" x14ac:dyDescent="0.2">
      <c r="D133" s="19"/>
    </row>
    <row r="134" spans="4:4" x14ac:dyDescent="0.2">
      <c r="D134" s="19"/>
    </row>
    <row r="135" spans="4:4" x14ac:dyDescent="0.2">
      <c r="D135" s="19"/>
    </row>
    <row r="136" spans="4:4" x14ac:dyDescent="0.2">
      <c r="D136" s="19"/>
    </row>
    <row r="137" spans="4:4" x14ac:dyDescent="0.2">
      <c r="D137" s="19"/>
    </row>
    <row r="138" spans="4:4" x14ac:dyDescent="0.2">
      <c r="D138" s="19"/>
    </row>
    <row r="139" spans="4:4" x14ac:dyDescent="0.2">
      <c r="D139" s="19"/>
    </row>
    <row r="140" spans="4:4" x14ac:dyDescent="0.2">
      <c r="D140" s="19"/>
    </row>
    <row r="141" spans="4:4" x14ac:dyDescent="0.2">
      <c r="D141" s="19"/>
    </row>
    <row r="142" spans="4:4" x14ac:dyDescent="0.2">
      <c r="D142" s="19"/>
    </row>
    <row r="143" spans="4:4" x14ac:dyDescent="0.2">
      <c r="D143" s="19"/>
    </row>
    <row r="144" spans="4:4" x14ac:dyDescent="0.2">
      <c r="D144" s="19"/>
    </row>
    <row r="145" spans="4:4" x14ac:dyDescent="0.2">
      <c r="D145" s="19"/>
    </row>
    <row r="146" spans="4:4" x14ac:dyDescent="0.2">
      <c r="D146" s="19"/>
    </row>
    <row r="147" spans="4:4" x14ac:dyDescent="0.2">
      <c r="D147" s="19"/>
    </row>
    <row r="148" spans="4:4" x14ac:dyDescent="0.2">
      <c r="D148" s="19"/>
    </row>
    <row r="149" spans="4:4" x14ac:dyDescent="0.2">
      <c r="D149" s="19"/>
    </row>
    <row r="150" spans="4:4" x14ac:dyDescent="0.2">
      <c r="D150" s="19"/>
    </row>
    <row r="151" spans="4:4" x14ac:dyDescent="0.2">
      <c r="D151" s="19"/>
    </row>
    <row r="152" spans="4:4" x14ac:dyDescent="0.2">
      <c r="D152" s="19"/>
    </row>
    <row r="153" spans="4:4" x14ac:dyDescent="0.2">
      <c r="D153" s="19"/>
    </row>
    <row r="154" spans="4:4" x14ac:dyDescent="0.2">
      <c r="D154" s="19"/>
    </row>
    <row r="155" spans="4:4" x14ac:dyDescent="0.2">
      <c r="D155" s="19"/>
    </row>
    <row r="156" spans="4:4" x14ac:dyDescent="0.2">
      <c r="D156" s="19"/>
    </row>
    <row r="157" spans="4:4" x14ac:dyDescent="0.2">
      <c r="D157" s="19"/>
    </row>
    <row r="158" spans="4:4" x14ac:dyDescent="0.2">
      <c r="D158" s="19"/>
    </row>
    <row r="159" spans="4:4" x14ac:dyDescent="0.2">
      <c r="D159" s="19"/>
    </row>
    <row r="160" spans="4:4" x14ac:dyDescent="0.2">
      <c r="D160" s="19"/>
    </row>
    <row r="161" spans="4:4" x14ac:dyDescent="0.2">
      <c r="D161" s="19"/>
    </row>
    <row r="162" spans="4:4" x14ac:dyDescent="0.2">
      <c r="D162" s="19"/>
    </row>
    <row r="163" spans="4:4" x14ac:dyDescent="0.2">
      <c r="D163" s="19"/>
    </row>
    <row r="164" spans="4:4" x14ac:dyDescent="0.2">
      <c r="D164" s="19"/>
    </row>
    <row r="165" spans="4:4" x14ac:dyDescent="0.2">
      <c r="D165" s="19"/>
    </row>
    <row r="166" spans="4:4" x14ac:dyDescent="0.2">
      <c r="D166" s="19"/>
    </row>
    <row r="167" spans="4:4" x14ac:dyDescent="0.2">
      <c r="D167" s="19"/>
    </row>
    <row r="168" spans="4:4" x14ac:dyDescent="0.2">
      <c r="D168" s="19"/>
    </row>
    <row r="169" spans="4:4" x14ac:dyDescent="0.2">
      <c r="D169" s="19"/>
    </row>
    <row r="170" spans="4:4" x14ac:dyDescent="0.2">
      <c r="D170" s="19"/>
    </row>
    <row r="171" spans="4:4" x14ac:dyDescent="0.2">
      <c r="D171" s="19"/>
    </row>
    <row r="172" spans="4:4" x14ac:dyDescent="0.2">
      <c r="D172" s="19"/>
    </row>
    <row r="173" spans="4:4" x14ac:dyDescent="0.2">
      <c r="D173" s="19"/>
    </row>
    <row r="174" spans="4:4" x14ac:dyDescent="0.2">
      <c r="D174" s="19"/>
    </row>
    <row r="175" spans="4:4" x14ac:dyDescent="0.2">
      <c r="D175" s="19"/>
    </row>
    <row r="176" spans="4:4" x14ac:dyDescent="0.2">
      <c r="D176" s="19"/>
    </row>
    <row r="177" spans="4:4" x14ac:dyDescent="0.2">
      <c r="D177" s="19"/>
    </row>
    <row r="178" spans="4:4" x14ac:dyDescent="0.2">
      <c r="D178" s="19"/>
    </row>
    <row r="179" spans="4:4" x14ac:dyDescent="0.2">
      <c r="D179" s="19"/>
    </row>
    <row r="180" spans="4:4" x14ac:dyDescent="0.2">
      <c r="D180" s="19"/>
    </row>
    <row r="181" spans="4:4" x14ac:dyDescent="0.2">
      <c r="D181" s="19"/>
    </row>
    <row r="182" spans="4:4" x14ac:dyDescent="0.2">
      <c r="D182" s="19"/>
    </row>
    <row r="183" spans="4:4" x14ac:dyDescent="0.2">
      <c r="D183" s="19"/>
    </row>
    <row r="184" spans="4:4" x14ac:dyDescent="0.2">
      <c r="D184" s="19"/>
    </row>
    <row r="185" spans="4:4" x14ac:dyDescent="0.2">
      <c r="D185" s="19"/>
    </row>
    <row r="186" spans="4:4" x14ac:dyDescent="0.2">
      <c r="D186" s="19"/>
    </row>
    <row r="187" spans="4:4" x14ac:dyDescent="0.2">
      <c r="D187" s="19"/>
    </row>
    <row r="188" spans="4:4" x14ac:dyDescent="0.2">
      <c r="D188" s="19"/>
    </row>
    <row r="189" spans="4:4" x14ac:dyDescent="0.2">
      <c r="D189" s="19"/>
    </row>
    <row r="190" spans="4:4" x14ac:dyDescent="0.2">
      <c r="D190" s="19"/>
    </row>
    <row r="191" spans="4:4" x14ac:dyDescent="0.2">
      <c r="D191" s="19"/>
    </row>
    <row r="192" spans="4:4" x14ac:dyDescent="0.2">
      <c r="D192" s="19"/>
    </row>
    <row r="193" spans="4:4" x14ac:dyDescent="0.2">
      <c r="D193" s="19"/>
    </row>
    <row r="194" spans="4:4" x14ac:dyDescent="0.2">
      <c r="D194" s="19"/>
    </row>
    <row r="195" spans="4:4" x14ac:dyDescent="0.2">
      <c r="D195" s="19"/>
    </row>
    <row r="196" spans="4:4" x14ac:dyDescent="0.2">
      <c r="D196" s="19"/>
    </row>
    <row r="197" spans="4:4" x14ac:dyDescent="0.2">
      <c r="D197" s="19"/>
    </row>
    <row r="198" spans="4:4" x14ac:dyDescent="0.2">
      <c r="D198" s="19"/>
    </row>
    <row r="199" spans="4:4" x14ac:dyDescent="0.2">
      <c r="D199" s="19"/>
    </row>
    <row r="200" spans="4:4" x14ac:dyDescent="0.2">
      <c r="D200" s="19"/>
    </row>
    <row r="201" spans="4:4" x14ac:dyDescent="0.2">
      <c r="D201" s="19"/>
    </row>
    <row r="202" spans="4:4" x14ac:dyDescent="0.2">
      <c r="D202" s="19"/>
    </row>
    <row r="203" spans="4:4" x14ac:dyDescent="0.2">
      <c r="D203" s="19"/>
    </row>
    <row r="204" spans="4:4" x14ac:dyDescent="0.2">
      <c r="D204" s="19"/>
    </row>
    <row r="205" spans="4:4" x14ac:dyDescent="0.2">
      <c r="D205" s="19"/>
    </row>
    <row r="206" spans="4:4" x14ac:dyDescent="0.2">
      <c r="D206" s="19"/>
    </row>
    <row r="207" spans="4:4" x14ac:dyDescent="0.2">
      <c r="D207" s="19"/>
    </row>
    <row r="208" spans="4:4" x14ac:dyDescent="0.2">
      <c r="D208" s="19"/>
    </row>
    <row r="209" spans="4:4" x14ac:dyDescent="0.2">
      <c r="D209" s="19"/>
    </row>
    <row r="210" spans="4:4" x14ac:dyDescent="0.2">
      <c r="D210" s="19"/>
    </row>
    <row r="211" spans="4:4" x14ac:dyDescent="0.2">
      <c r="D211" s="19"/>
    </row>
    <row r="212" spans="4:4" x14ac:dyDescent="0.2">
      <c r="D212" s="19"/>
    </row>
    <row r="213" spans="4:4" x14ac:dyDescent="0.2">
      <c r="D213" s="19"/>
    </row>
    <row r="214" spans="4:4" x14ac:dyDescent="0.2">
      <c r="D214" s="19"/>
    </row>
    <row r="215" spans="4:4" x14ac:dyDescent="0.2">
      <c r="D215" s="19"/>
    </row>
    <row r="216" spans="4:4" x14ac:dyDescent="0.2">
      <c r="D216" s="19"/>
    </row>
    <row r="217" spans="4:4" x14ac:dyDescent="0.2">
      <c r="D217" s="19"/>
    </row>
    <row r="218" spans="4:4" x14ac:dyDescent="0.2">
      <c r="D218" s="19"/>
    </row>
    <row r="219" spans="4:4" x14ac:dyDescent="0.2">
      <c r="D219" s="19"/>
    </row>
    <row r="220" spans="4:4" x14ac:dyDescent="0.2">
      <c r="D220" s="19"/>
    </row>
    <row r="221" spans="4:4" x14ac:dyDescent="0.2">
      <c r="D221" s="19"/>
    </row>
    <row r="222" spans="4:4" x14ac:dyDescent="0.2">
      <c r="D222" s="19"/>
    </row>
    <row r="223" spans="4:4" x14ac:dyDescent="0.2">
      <c r="D223" s="19"/>
    </row>
    <row r="224" spans="4:4" x14ac:dyDescent="0.2">
      <c r="D224" s="19"/>
    </row>
    <row r="225" spans="4:4" x14ac:dyDescent="0.2">
      <c r="D225" s="19"/>
    </row>
    <row r="226" spans="4:4" x14ac:dyDescent="0.2">
      <c r="D226" s="19"/>
    </row>
    <row r="227" spans="4:4" x14ac:dyDescent="0.2">
      <c r="D227" s="19"/>
    </row>
    <row r="228" spans="4:4" x14ac:dyDescent="0.2">
      <c r="D228" s="19"/>
    </row>
    <row r="229" spans="4:4" x14ac:dyDescent="0.2">
      <c r="D229" s="19"/>
    </row>
    <row r="230" spans="4:4" x14ac:dyDescent="0.2">
      <c r="D230" s="19"/>
    </row>
    <row r="231" spans="4:4" x14ac:dyDescent="0.2">
      <c r="D231" s="19"/>
    </row>
    <row r="232" spans="4:4" x14ac:dyDescent="0.2">
      <c r="D232" s="19"/>
    </row>
    <row r="233" spans="4:4" x14ac:dyDescent="0.2">
      <c r="D233" s="19"/>
    </row>
    <row r="234" spans="4:4" x14ac:dyDescent="0.2">
      <c r="D234" s="19"/>
    </row>
    <row r="235" spans="4:4" x14ac:dyDescent="0.2">
      <c r="D235" s="19"/>
    </row>
    <row r="236" spans="4:4" x14ac:dyDescent="0.2">
      <c r="D236" s="19"/>
    </row>
    <row r="237" spans="4:4" x14ac:dyDescent="0.2">
      <c r="D237" s="19"/>
    </row>
    <row r="238" spans="4:4" x14ac:dyDescent="0.2">
      <c r="D238" s="19"/>
    </row>
    <row r="239" spans="4:4" x14ac:dyDescent="0.2">
      <c r="D239" s="19"/>
    </row>
    <row r="240" spans="4:4" x14ac:dyDescent="0.2">
      <c r="D240" s="19"/>
    </row>
    <row r="241" spans="4:4" x14ac:dyDescent="0.2">
      <c r="D241" s="19"/>
    </row>
    <row r="242" spans="4:4" x14ac:dyDescent="0.2">
      <c r="D242" s="19"/>
    </row>
    <row r="243" spans="4:4" x14ac:dyDescent="0.2">
      <c r="D243" s="19"/>
    </row>
    <row r="244" spans="4:4" x14ac:dyDescent="0.2">
      <c r="D244" s="19"/>
    </row>
    <row r="245" spans="4:4" x14ac:dyDescent="0.2">
      <c r="D245" s="19"/>
    </row>
    <row r="246" spans="4:4" x14ac:dyDescent="0.2">
      <c r="D246" s="19"/>
    </row>
    <row r="247" spans="4:4" x14ac:dyDescent="0.2">
      <c r="D247" s="19"/>
    </row>
    <row r="248" spans="4:4" x14ac:dyDescent="0.2">
      <c r="D248" s="19"/>
    </row>
    <row r="249" spans="4:4" x14ac:dyDescent="0.2">
      <c r="D249" s="19"/>
    </row>
    <row r="250" spans="4:4" x14ac:dyDescent="0.2">
      <c r="D250" s="19"/>
    </row>
    <row r="251" spans="4:4" x14ac:dyDescent="0.2">
      <c r="D251" s="19"/>
    </row>
    <row r="252" spans="4:4" x14ac:dyDescent="0.2">
      <c r="D252" s="19"/>
    </row>
    <row r="253" spans="4:4" x14ac:dyDescent="0.2">
      <c r="D253" s="19"/>
    </row>
    <row r="254" spans="4:4" x14ac:dyDescent="0.2">
      <c r="D254" s="19"/>
    </row>
    <row r="255" spans="4:4" x14ac:dyDescent="0.2">
      <c r="D255" s="19"/>
    </row>
    <row r="256" spans="4:4" x14ac:dyDescent="0.2">
      <c r="D256" s="19"/>
    </row>
    <row r="257" spans="4:4" x14ac:dyDescent="0.2">
      <c r="D257" s="19"/>
    </row>
    <row r="258" spans="4:4" x14ac:dyDescent="0.2">
      <c r="D258" s="19"/>
    </row>
    <row r="259" spans="4:4" x14ac:dyDescent="0.2">
      <c r="D259" s="19"/>
    </row>
    <row r="260" spans="4:4" x14ac:dyDescent="0.2">
      <c r="D260" s="19"/>
    </row>
    <row r="261" spans="4:4" x14ac:dyDescent="0.2">
      <c r="D261" s="19"/>
    </row>
    <row r="262" spans="4:4" x14ac:dyDescent="0.2">
      <c r="D262" s="19"/>
    </row>
    <row r="263" spans="4:4" x14ac:dyDescent="0.2">
      <c r="D263" s="19"/>
    </row>
    <row r="264" spans="4:4" x14ac:dyDescent="0.2">
      <c r="D264" s="19"/>
    </row>
    <row r="265" spans="4:4" x14ac:dyDescent="0.2">
      <c r="D265" s="19"/>
    </row>
    <row r="266" spans="4:4" x14ac:dyDescent="0.2">
      <c r="D266" s="19"/>
    </row>
    <row r="267" spans="4:4" x14ac:dyDescent="0.2">
      <c r="D267" s="19"/>
    </row>
    <row r="268" spans="4:4" x14ac:dyDescent="0.2">
      <c r="D268" s="19"/>
    </row>
    <row r="269" spans="4:4" x14ac:dyDescent="0.2">
      <c r="D269" s="19"/>
    </row>
    <row r="270" spans="4:4" x14ac:dyDescent="0.2">
      <c r="D270" s="19"/>
    </row>
    <row r="271" spans="4:4" x14ac:dyDescent="0.2">
      <c r="D271" s="19"/>
    </row>
    <row r="272" spans="4:4" x14ac:dyDescent="0.2">
      <c r="D272" s="19"/>
    </row>
    <row r="273" spans="4:4" x14ac:dyDescent="0.2">
      <c r="D273" s="19"/>
    </row>
    <row r="274" spans="4:4" x14ac:dyDescent="0.2">
      <c r="D274" s="19"/>
    </row>
    <row r="275" spans="4:4" x14ac:dyDescent="0.2">
      <c r="D275" s="19"/>
    </row>
    <row r="276" spans="4:4" x14ac:dyDescent="0.2">
      <c r="D276" s="19"/>
    </row>
    <row r="277" spans="4:4" x14ac:dyDescent="0.2">
      <c r="D277" s="19"/>
    </row>
    <row r="278" spans="4:4" x14ac:dyDescent="0.2">
      <c r="D278" s="19"/>
    </row>
    <row r="279" spans="4:4" x14ac:dyDescent="0.2">
      <c r="D279" s="19"/>
    </row>
    <row r="280" spans="4:4" x14ac:dyDescent="0.2">
      <c r="D280" s="19"/>
    </row>
    <row r="281" spans="4:4" x14ac:dyDescent="0.2">
      <c r="D281" s="19"/>
    </row>
    <row r="282" spans="4:4" x14ac:dyDescent="0.2">
      <c r="D282" s="19"/>
    </row>
    <row r="283" spans="4:4" x14ac:dyDescent="0.2">
      <c r="D283" s="19"/>
    </row>
    <row r="284" spans="4:4" x14ac:dyDescent="0.2">
      <c r="D284" s="19"/>
    </row>
    <row r="285" spans="4:4" x14ac:dyDescent="0.2">
      <c r="D285" s="19"/>
    </row>
    <row r="286" spans="4:4" x14ac:dyDescent="0.2">
      <c r="D286" s="19"/>
    </row>
    <row r="287" spans="4:4" x14ac:dyDescent="0.2">
      <c r="D287" s="19"/>
    </row>
    <row r="288" spans="4:4" x14ac:dyDescent="0.2">
      <c r="D288" s="19"/>
    </row>
    <row r="289" spans="4:4" x14ac:dyDescent="0.2">
      <c r="D289" s="19"/>
    </row>
    <row r="290" spans="4:4" x14ac:dyDescent="0.2">
      <c r="D290" s="19"/>
    </row>
    <row r="291" spans="4:4" x14ac:dyDescent="0.2">
      <c r="D291" s="19"/>
    </row>
    <row r="292" spans="4:4" x14ac:dyDescent="0.2">
      <c r="D292" s="19"/>
    </row>
    <row r="293" spans="4:4" x14ac:dyDescent="0.2">
      <c r="D293" s="19"/>
    </row>
    <row r="294" spans="4:4" x14ac:dyDescent="0.2">
      <c r="D294" s="19"/>
    </row>
    <row r="295" spans="4:4" x14ac:dyDescent="0.2">
      <c r="D295" s="19"/>
    </row>
    <row r="296" spans="4:4" x14ac:dyDescent="0.2">
      <c r="D296" s="19"/>
    </row>
    <row r="297" spans="4:4" x14ac:dyDescent="0.2">
      <c r="D297" s="19"/>
    </row>
    <row r="298" spans="4:4" x14ac:dyDescent="0.2">
      <c r="D298" s="19"/>
    </row>
    <row r="299" spans="4:4" x14ac:dyDescent="0.2">
      <c r="D299" s="19"/>
    </row>
    <row r="300" spans="4:4" x14ac:dyDescent="0.2">
      <c r="D300" s="19"/>
    </row>
    <row r="301" spans="4:4" x14ac:dyDescent="0.2">
      <c r="D301" s="19"/>
    </row>
    <row r="302" spans="4:4" x14ac:dyDescent="0.2">
      <c r="D302" s="19"/>
    </row>
    <row r="303" spans="4:4" x14ac:dyDescent="0.2">
      <c r="D303" s="19"/>
    </row>
    <row r="304" spans="4:4" x14ac:dyDescent="0.2">
      <c r="D304" s="19"/>
    </row>
    <row r="305" spans="4:4" x14ac:dyDescent="0.2">
      <c r="D305" s="19"/>
    </row>
    <row r="306" spans="4:4" x14ac:dyDescent="0.2">
      <c r="D306" s="19"/>
    </row>
    <row r="307" spans="4:4" x14ac:dyDescent="0.2">
      <c r="D307" s="19"/>
    </row>
    <row r="308" spans="4:4" x14ac:dyDescent="0.2">
      <c r="D308" s="19"/>
    </row>
    <row r="309" spans="4:4" x14ac:dyDescent="0.2">
      <c r="D309" s="19"/>
    </row>
    <row r="310" spans="4:4" x14ac:dyDescent="0.2">
      <c r="D310" s="19"/>
    </row>
    <row r="311" spans="4:4" x14ac:dyDescent="0.2">
      <c r="D311" s="19"/>
    </row>
    <row r="312" spans="4:4" x14ac:dyDescent="0.2">
      <c r="D312" s="19"/>
    </row>
    <row r="313" spans="4:4" x14ac:dyDescent="0.2">
      <c r="D313" s="19"/>
    </row>
    <row r="314" spans="4:4" x14ac:dyDescent="0.2">
      <c r="D314" s="19"/>
    </row>
    <row r="315" spans="4:4" x14ac:dyDescent="0.2">
      <c r="D315" s="19"/>
    </row>
    <row r="316" spans="4:4" x14ac:dyDescent="0.2">
      <c r="D316" s="19"/>
    </row>
    <row r="317" spans="4:4" x14ac:dyDescent="0.2">
      <c r="D317" s="19"/>
    </row>
    <row r="318" spans="4:4" x14ac:dyDescent="0.2">
      <c r="D318" s="19"/>
    </row>
    <row r="319" spans="4:4" x14ac:dyDescent="0.2">
      <c r="D319" s="19"/>
    </row>
    <row r="320" spans="4:4" x14ac:dyDescent="0.2">
      <c r="D320" s="19"/>
    </row>
    <row r="321" spans="4:4" x14ac:dyDescent="0.2">
      <c r="D321" s="19"/>
    </row>
    <row r="322" spans="4:4" x14ac:dyDescent="0.2">
      <c r="D322" s="19"/>
    </row>
    <row r="323" spans="4:4" x14ac:dyDescent="0.2">
      <c r="D323" s="19"/>
    </row>
    <row r="324" spans="4:4" x14ac:dyDescent="0.2">
      <c r="D324" s="19"/>
    </row>
    <row r="325" spans="4:4" x14ac:dyDescent="0.2">
      <c r="D325" s="19"/>
    </row>
    <row r="326" spans="4:4" x14ac:dyDescent="0.2">
      <c r="D326" s="19"/>
    </row>
    <row r="327" spans="4:4" x14ac:dyDescent="0.2">
      <c r="D327" s="19"/>
    </row>
    <row r="328" spans="4:4" x14ac:dyDescent="0.2">
      <c r="D328" s="19"/>
    </row>
    <row r="329" spans="4:4" x14ac:dyDescent="0.2">
      <c r="D329" s="19"/>
    </row>
    <row r="330" spans="4:4" x14ac:dyDescent="0.2">
      <c r="D330" s="19"/>
    </row>
    <row r="331" spans="4:4" x14ac:dyDescent="0.2">
      <c r="D331" s="19"/>
    </row>
    <row r="332" spans="4:4" x14ac:dyDescent="0.2">
      <c r="D332" s="19"/>
    </row>
    <row r="333" spans="4:4" x14ac:dyDescent="0.2">
      <c r="D333" s="19"/>
    </row>
    <row r="334" spans="4:4" x14ac:dyDescent="0.2">
      <c r="D334" s="19"/>
    </row>
    <row r="335" spans="4:4" x14ac:dyDescent="0.2">
      <c r="D335" s="19"/>
    </row>
    <row r="336" spans="4:4" x14ac:dyDescent="0.2">
      <c r="D336" s="19"/>
    </row>
    <row r="337" spans="4:4" x14ac:dyDescent="0.2">
      <c r="D337" s="19"/>
    </row>
    <row r="338" spans="4:4" x14ac:dyDescent="0.2">
      <c r="D338" s="19"/>
    </row>
    <row r="339" spans="4:4" x14ac:dyDescent="0.2">
      <c r="D339" s="19"/>
    </row>
    <row r="340" spans="4:4" x14ac:dyDescent="0.2">
      <c r="D340" s="19"/>
    </row>
    <row r="341" spans="4:4" x14ac:dyDescent="0.2">
      <c r="D341" s="19"/>
    </row>
    <row r="342" spans="4:4" x14ac:dyDescent="0.2">
      <c r="D342" s="19"/>
    </row>
    <row r="343" spans="4:4" x14ac:dyDescent="0.2">
      <c r="D343" s="19"/>
    </row>
    <row r="344" spans="4:4" x14ac:dyDescent="0.2">
      <c r="D344" s="19"/>
    </row>
    <row r="345" spans="4:4" x14ac:dyDescent="0.2">
      <c r="D345" s="19"/>
    </row>
    <row r="346" spans="4:4" x14ac:dyDescent="0.2">
      <c r="D346" s="19"/>
    </row>
    <row r="347" spans="4:4" x14ac:dyDescent="0.2">
      <c r="D347" s="19"/>
    </row>
    <row r="348" spans="4:4" x14ac:dyDescent="0.2">
      <c r="D348" s="19"/>
    </row>
    <row r="349" spans="4:4" x14ac:dyDescent="0.2">
      <c r="D349" s="19"/>
    </row>
    <row r="350" spans="4:4" x14ac:dyDescent="0.2">
      <c r="D350" s="19"/>
    </row>
    <row r="351" spans="4:4" x14ac:dyDescent="0.2">
      <c r="D351" s="19"/>
    </row>
    <row r="352" spans="4:4" x14ac:dyDescent="0.2">
      <c r="D352" s="19"/>
    </row>
    <row r="353" spans="4:4" x14ac:dyDescent="0.2">
      <c r="D353" s="19"/>
    </row>
    <row r="354" spans="4:4" x14ac:dyDescent="0.2">
      <c r="D354" s="19"/>
    </row>
    <row r="355" spans="4:4" x14ac:dyDescent="0.2">
      <c r="D355" s="19"/>
    </row>
    <row r="356" spans="4:4" x14ac:dyDescent="0.2">
      <c r="D356" s="19"/>
    </row>
    <row r="357" spans="4:4" x14ac:dyDescent="0.2">
      <c r="D357" s="19"/>
    </row>
    <row r="358" spans="4:4" x14ac:dyDescent="0.2">
      <c r="D358" s="19"/>
    </row>
    <row r="359" spans="4:4" x14ac:dyDescent="0.2">
      <c r="D359" s="19"/>
    </row>
    <row r="360" spans="4:4" x14ac:dyDescent="0.2">
      <c r="D360" s="19"/>
    </row>
    <row r="361" spans="4:4" x14ac:dyDescent="0.2">
      <c r="D361" s="19"/>
    </row>
    <row r="362" spans="4:4" x14ac:dyDescent="0.2">
      <c r="D362" s="19"/>
    </row>
    <row r="363" spans="4:4" x14ac:dyDescent="0.2">
      <c r="D363" s="19"/>
    </row>
    <row r="364" spans="4:4" x14ac:dyDescent="0.2">
      <c r="D364" s="19"/>
    </row>
    <row r="365" spans="4:4" x14ac:dyDescent="0.2">
      <c r="D365" s="19"/>
    </row>
    <row r="366" spans="4:4" x14ac:dyDescent="0.2">
      <c r="D366" s="19"/>
    </row>
    <row r="367" spans="4:4" x14ac:dyDescent="0.2">
      <c r="D367" s="19"/>
    </row>
    <row r="368" spans="4:4" x14ac:dyDescent="0.2">
      <c r="D368" s="19"/>
    </row>
    <row r="369" spans="4:4" x14ac:dyDescent="0.2">
      <c r="D369" s="19"/>
    </row>
    <row r="370" spans="4:4" x14ac:dyDescent="0.2">
      <c r="D370" s="19"/>
    </row>
    <row r="371" spans="4:4" x14ac:dyDescent="0.2">
      <c r="D371" s="19"/>
    </row>
    <row r="372" spans="4:4" x14ac:dyDescent="0.2">
      <c r="D372" s="19"/>
    </row>
    <row r="373" spans="4:4" x14ac:dyDescent="0.2">
      <c r="D373" s="19"/>
    </row>
    <row r="374" spans="4:4" x14ac:dyDescent="0.2">
      <c r="D374" s="19"/>
    </row>
    <row r="375" spans="4:4" x14ac:dyDescent="0.2">
      <c r="D375" s="19"/>
    </row>
    <row r="376" spans="4:4" x14ac:dyDescent="0.2">
      <c r="D376" s="19"/>
    </row>
    <row r="377" spans="4:4" x14ac:dyDescent="0.2">
      <c r="D377" s="19"/>
    </row>
    <row r="378" spans="4:4" x14ac:dyDescent="0.2">
      <c r="D378" s="19"/>
    </row>
    <row r="379" spans="4:4" x14ac:dyDescent="0.2">
      <c r="D379" s="19"/>
    </row>
    <row r="380" spans="4:4" x14ac:dyDescent="0.2">
      <c r="D380" s="19"/>
    </row>
    <row r="381" spans="4:4" x14ac:dyDescent="0.2">
      <c r="D381" s="19"/>
    </row>
    <row r="382" spans="4:4" x14ac:dyDescent="0.2">
      <c r="D382" s="19"/>
    </row>
    <row r="383" spans="4:4" x14ac:dyDescent="0.2">
      <c r="D383" s="19"/>
    </row>
    <row r="384" spans="4:4" x14ac:dyDescent="0.2">
      <c r="D384" s="19"/>
    </row>
    <row r="385" spans="4:4" x14ac:dyDescent="0.2">
      <c r="D385" s="19"/>
    </row>
    <row r="386" spans="4:4" x14ac:dyDescent="0.2">
      <c r="D386" s="19"/>
    </row>
    <row r="387" spans="4:4" x14ac:dyDescent="0.2">
      <c r="D387" s="19"/>
    </row>
    <row r="388" spans="4:4" x14ac:dyDescent="0.2">
      <c r="D388" s="19"/>
    </row>
    <row r="389" spans="4:4" x14ac:dyDescent="0.2">
      <c r="D389" s="19"/>
    </row>
    <row r="390" spans="4:4" x14ac:dyDescent="0.2">
      <c r="D390" s="19"/>
    </row>
    <row r="391" spans="4:4" x14ac:dyDescent="0.2">
      <c r="D391" s="19"/>
    </row>
    <row r="392" spans="4:4" x14ac:dyDescent="0.2">
      <c r="D392" s="19"/>
    </row>
    <row r="393" spans="4:4" x14ac:dyDescent="0.2">
      <c r="D393" s="19"/>
    </row>
    <row r="394" spans="4:4" x14ac:dyDescent="0.2">
      <c r="D394" s="19"/>
    </row>
    <row r="395" spans="4:4" x14ac:dyDescent="0.2">
      <c r="D395" s="19"/>
    </row>
    <row r="396" spans="4:4" x14ac:dyDescent="0.2">
      <c r="D396" s="19"/>
    </row>
    <row r="397" spans="4:4" x14ac:dyDescent="0.2">
      <c r="D397" s="19"/>
    </row>
    <row r="398" spans="4:4" x14ac:dyDescent="0.2">
      <c r="D398" s="19"/>
    </row>
    <row r="399" spans="4:4" x14ac:dyDescent="0.2">
      <c r="D399" s="19"/>
    </row>
    <row r="400" spans="4:4" x14ac:dyDescent="0.2">
      <c r="D400" s="19"/>
    </row>
    <row r="401" spans="4:4" x14ac:dyDescent="0.2">
      <c r="D401" s="19"/>
    </row>
    <row r="402" spans="4:4" x14ac:dyDescent="0.2">
      <c r="D402" s="19"/>
    </row>
    <row r="403" spans="4:4" x14ac:dyDescent="0.2">
      <c r="D403" s="19"/>
    </row>
    <row r="404" spans="4:4" x14ac:dyDescent="0.2">
      <c r="D404" s="19"/>
    </row>
    <row r="405" spans="4:4" x14ac:dyDescent="0.2">
      <c r="D405" s="19"/>
    </row>
    <row r="406" spans="4:4" x14ac:dyDescent="0.2">
      <c r="D406" s="19"/>
    </row>
    <row r="407" spans="4:4" x14ac:dyDescent="0.2">
      <c r="D407" s="19"/>
    </row>
    <row r="408" spans="4:4" x14ac:dyDescent="0.2">
      <c r="D408" s="19"/>
    </row>
    <row r="409" spans="4:4" x14ac:dyDescent="0.2">
      <c r="D409" s="19"/>
    </row>
    <row r="410" spans="4:4" x14ac:dyDescent="0.2">
      <c r="D410" s="19"/>
    </row>
    <row r="411" spans="4:4" x14ac:dyDescent="0.2">
      <c r="D411" s="19"/>
    </row>
    <row r="412" spans="4:4" x14ac:dyDescent="0.2">
      <c r="D412" s="19"/>
    </row>
    <row r="413" spans="4:4" x14ac:dyDescent="0.2">
      <c r="D413" s="19"/>
    </row>
    <row r="414" spans="4:4" x14ac:dyDescent="0.2">
      <c r="D414" s="19"/>
    </row>
    <row r="415" spans="4:4" x14ac:dyDescent="0.2">
      <c r="D415" s="19"/>
    </row>
    <row r="416" spans="4:4" x14ac:dyDescent="0.2">
      <c r="D416" s="19"/>
    </row>
    <row r="417" spans="4:4" x14ac:dyDescent="0.2">
      <c r="D417" s="19"/>
    </row>
    <row r="418" spans="4:4" x14ac:dyDescent="0.2">
      <c r="D418" s="19"/>
    </row>
    <row r="419" spans="4:4" x14ac:dyDescent="0.2">
      <c r="D419" s="19"/>
    </row>
    <row r="420" spans="4:4" x14ac:dyDescent="0.2">
      <c r="D420" s="19"/>
    </row>
    <row r="421" spans="4:4" x14ac:dyDescent="0.2">
      <c r="D421" s="19"/>
    </row>
    <row r="422" spans="4:4" x14ac:dyDescent="0.2">
      <c r="D422" s="19"/>
    </row>
    <row r="423" spans="4:4" x14ac:dyDescent="0.2">
      <c r="D423" s="19"/>
    </row>
    <row r="424" spans="4:4" x14ac:dyDescent="0.2">
      <c r="D424" s="19"/>
    </row>
    <row r="425" spans="4:4" x14ac:dyDescent="0.2">
      <c r="D425" s="19"/>
    </row>
    <row r="426" spans="4:4" x14ac:dyDescent="0.2">
      <c r="D426" s="19"/>
    </row>
    <row r="427" spans="4:4" x14ac:dyDescent="0.2">
      <c r="D427" s="19"/>
    </row>
    <row r="428" spans="4:4" x14ac:dyDescent="0.2">
      <c r="D428" s="19"/>
    </row>
    <row r="429" spans="4:4" x14ac:dyDescent="0.2">
      <c r="D429" s="19"/>
    </row>
    <row r="430" spans="4:4" x14ac:dyDescent="0.2">
      <c r="D430" s="19"/>
    </row>
    <row r="431" spans="4:4" x14ac:dyDescent="0.2">
      <c r="D431" s="19"/>
    </row>
    <row r="432" spans="4:4" x14ac:dyDescent="0.2">
      <c r="D432" s="19"/>
    </row>
    <row r="433" spans="4:4" x14ac:dyDescent="0.2">
      <c r="D433" s="19"/>
    </row>
    <row r="434" spans="4:4" x14ac:dyDescent="0.2">
      <c r="D434" s="19"/>
    </row>
    <row r="435" spans="4:4" x14ac:dyDescent="0.2">
      <c r="D435" s="19"/>
    </row>
    <row r="436" spans="4:4" x14ac:dyDescent="0.2">
      <c r="D436" s="19"/>
    </row>
    <row r="437" spans="4:4" x14ac:dyDescent="0.2">
      <c r="D437" s="19"/>
    </row>
    <row r="438" spans="4:4" x14ac:dyDescent="0.2">
      <c r="D438" s="19"/>
    </row>
    <row r="439" spans="4:4" x14ac:dyDescent="0.2">
      <c r="D439" s="19"/>
    </row>
    <row r="440" spans="4:4" x14ac:dyDescent="0.2">
      <c r="D440" s="19"/>
    </row>
    <row r="441" spans="4:4" x14ac:dyDescent="0.2">
      <c r="D441" s="19"/>
    </row>
    <row r="442" spans="4:4" x14ac:dyDescent="0.2">
      <c r="D442" s="19"/>
    </row>
    <row r="443" spans="4:4" x14ac:dyDescent="0.2">
      <c r="D443" s="19"/>
    </row>
    <row r="444" spans="4:4" x14ac:dyDescent="0.2">
      <c r="D444" s="19"/>
    </row>
    <row r="445" spans="4:4" x14ac:dyDescent="0.2">
      <c r="D445" s="19"/>
    </row>
    <row r="446" spans="4:4" x14ac:dyDescent="0.2">
      <c r="D446" s="19"/>
    </row>
  </sheetData>
  <autoFilter ref="A2:Z2" xr:uid="{00000000-0009-0000-0000-00000D000000}"/>
  <hyperlinks>
    <hyperlink ref="Z1" location="index!A1" display="العودة للفهرس"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5"/>
  </sheetPr>
  <dimension ref="A1:S41"/>
  <sheetViews>
    <sheetView rightToLeft="1" workbookViewId="0">
      <pane xSplit="4" ySplit="2" topLeftCell="E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19.25" customWidth="1"/>
    <col min="2" max="2" width="5" customWidth="1"/>
    <col min="3" max="3" width="11.25" customWidth="1"/>
    <col min="4" max="4" width="11.375" customWidth="1"/>
    <col min="5" max="5" width="20.375" customWidth="1"/>
    <col min="6" max="6" width="15.625" customWidth="1"/>
    <col min="7" max="7" width="19" customWidth="1"/>
    <col min="8" max="8" width="17.625" customWidth="1"/>
    <col min="9" max="9" width="21.375" bestFit="1" customWidth="1"/>
    <col min="10" max="10" width="23" customWidth="1"/>
    <col min="11" max="11" width="18.875" customWidth="1"/>
    <col min="12" max="12" width="16.75" customWidth="1"/>
    <col min="13" max="13" width="20.625" bestFit="1" customWidth="1"/>
    <col min="14" max="14" width="20.375" bestFit="1" customWidth="1"/>
    <col min="15" max="15" width="20.75" bestFit="1" customWidth="1"/>
    <col min="16" max="16" width="23.625" bestFit="1" customWidth="1"/>
    <col min="17" max="17" width="25.25" bestFit="1" customWidth="1"/>
    <col min="18" max="18" width="13.375" bestFit="1" customWidth="1"/>
    <col min="19" max="19" width="13.625" bestFit="1" customWidth="1"/>
    <col min="20" max="20" width="17.25" bestFit="1" customWidth="1"/>
    <col min="21" max="21" width="13.75" bestFit="1" customWidth="1"/>
    <col min="22" max="22" width="17.875" bestFit="1" customWidth="1"/>
    <col min="23" max="23" width="15.625" bestFit="1" customWidth="1"/>
    <col min="24" max="24" width="14.75" bestFit="1" customWidth="1"/>
    <col min="25" max="25" width="10.75" bestFit="1" customWidth="1"/>
    <col min="26" max="26" width="11.625" bestFit="1" customWidth="1"/>
    <col min="27" max="27" width="15.25" bestFit="1" customWidth="1"/>
  </cols>
  <sheetData>
    <row r="1" spans="1:19" ht="15" customHeight="1" x14ac:dyDescent="0.2">
      <c r="F1" s="43" t="s">
        <v>769</v>
      </c>
      <c r="G1" s="148"/>
      <c r="H1" s="148" t="s">
        <v>90</v>
      </c>
      <c r="I1" s="148">
        <f>A3</f>
        <v>2023</v>
      </c>
      <c r="J1" s="148" t="s">
        <v>91</v>
      </c>
      <c r="K1" s="148">
        <f>B3</f>
        <v>1</v>
      </c>
    </row>
    <row r="2" spans="1:19" x14ac:dyDescent="0.2">
      <c r="A2" s="3" t="s">
        <v>576</v>
      </c>
      <c r="B2" s="3" t="s">
        <v>98</v>
      </c>
      <c r="C2" t="s">
        <v>635</v>
      </c>
      <c r="D2" t="s">
        <v>638</v>
      </c>
      <c r="E2" t="s">
        <v>639</v>
      </c>
      <c r="F2" s="3" t="s">
        <v>588</v>
      </c>
      <c r="G2" s="3" t="s">
        <v>589</v>
      </c>
      <c r="H2" s="3" t="s">
        <v>590</v>
      </c>
      <c r="I2" s="3" t="s">
        <v>591</v>
      </c>
      <c r="J2" s="3" t="s">
        <v>592</v>
      </c>
      <c r="K2" s="3" t="s">
        <v>593</v>
      </c>
      <c r="L2" s="3" t="s">
        <v>594</v>
      </c>
      <c r="M2" s="3" t="s">
        <v>595</v>
      </c>
      <c r="N2" s="3" t="s">
        <v>596</v>
      </c>
      <c r="O2" s="3" t="s">
        <v>164</v>
      </c>
      <c r="P2" s="3" t="s">
        <v>165</v>
      </c>
      <c r="Q2" s="3" t="s">
        <v>770</v>
      </c>
      <c r="R2" s="3" t="s">
        <v>771</v>
      </c>
      <c r="S2" s="3" t="s">
        <v>171</v>
      </c>
    </row>
    <row r="3" spans="1:19" x14ac:dyDescent="0.2">
      <c r="A3">
        <v>2023</v>
      </c>
      <c r="B3">
        <v>1</v>
      </c>
      <c r="R3" s="169"/>
      <c r="S3" s="5"/>
    </row>
    <row r="4" spans="1:19" x14ac:dyDescent="0.2">
      <c r="R4" s="169" t="str">
        <f t="shared" ref="R4:R13" si="0">IFERROR(O4/P4,"")</f>
        <v/>
      </c>
    </row>
    <row r="5" spans="1:19" x14ac:dyDescent="0.2">
      <c r="R5" s="169" t="str">
        <f t="shared" si="0"/>
        <v/>
      </c>
    </row>
    <row r="6" spans="1:19" x14ac:dyDescent="0.2">
      <c r="R6" s="169" t="str">
        <f t="shared" si="0"/>
        <v/>
      </c>
    </row>
    <row r="7" spans="1:19" x14ac:dyDescent="0.2">
      <c r="R7" s="169" t="str">
        <f t="shared" si="0"/>
        <v/>
      </c>
    </row>
    <row r="8" spans="1:19" x14ac:dyDescent="0.2">
      <c r="R8" s="169" t="str">
        <f t="shared" si="0"/>
        <v/>
      </c>
    </row>
    <row r="9" spans="1:19" x14ac:dyDescent="0.2">
      <c r="R9" s="169" t="str">
        <f t="shared" si="0"/>
        <v/>
      </c>
    </row>
    <row r="10" spans="1:19" x14ac:dyDescent="0.2">
      <c r="R10" s="169" t="str">
        <f t="shared" si="0"/>
        <v/>
      </c>
    </row>
    <row r="11" spans="1:19" x14ac:dyDescent="0.2">
      <c r="R11" s="169" t="str">
        <f t="shared" si="0"/>
        <v/>
      </c>
    </row>
    <row r="12" spans="1:19" x14ac:dyDescent="0.2">
      <c r="D12" s="47"/>
      <c r="R12" s="169" t="str">
        <f t="shared" si="0"/>
        <v/>
      </c>
    </row>
    <row r="13" spans="1:19" x14ac:dyDescent="0.2">
      <c r="D13" s="47"/>
      <c r="R13" s="169" t="str">
        <f t="shared" si="0"/>
        <v/>
      </c>
    </row>
    <row r="14" spans="1:19" x14ac:dyDescent="0.2">
      <c r="D14" s="47"/>
    </row>
    <row r="15" spans="1:19" x14ac:dyDescent="0.2">
      <c r="D15" s="47"/>
    </row>
    <row r="16" spans="1:19" x14ac:dyDescent="0.2">
      <c r="D16" s="47"/>
    </row>
    <row r="17" spans="4:4" x14ac:dyDescent="0.2">
      <c r="D17" s="47"/>
    </row>
    <row r="18" spans="4:4" x14ac:dyDescent="0.2">
      <c r="D18" s="47"/>
    </row>
    <row r="19" spans="4:4" x14ac:dyDescent="0.2">
      <c r="D19" s="47"/>
    </row>
    <row r="20" spans="4:4" x14ac:dyDescent="0.2">
      <c r="D20" s="47"/>
    </row>
    <row r="21" spans="4:4" x14ac:dyDescent="0.2">
      <c r="D21" s="47"/>
    </row>
    <row r="22" spans="4:4" x14ac:dyDescent="0.2">
      <c r="D22" s="47"/>
    </row>
    <row r="23" spans="4:4" x14ac:dyDescent="0.2">
      <c r="D23" s="47"/>
    </row>
    <row r="24" spans="4:4" x14ac:dyDescent="0.2">
      <c r="D24" s="47"/>
    </row>
    <row r="25" spans="4:4" x14ac:dyDescent="0.2">
      <c r="D25" s="47"/>
    </row>
    <row r="26" spans="4:4" x14ac:dyDescent="0.2">
      <c r="D26" s="47"/>
    </row>
    <row r="27" spans="4:4" x14ac:dyDescent="0.2">
      <c r="D27" s="47"/>
    </row>
    <row r="28" spans="4:4" x14ac:dyDescent="0.2">
      <c r="D28" s="47"/>
    </row>
    <row r="29" spans="4:4" x14ac:dyDescent="0.2">
      <c r="D29" s="47"/>
    </row>
    <row r="30" spans="4:4" x14ac:dyDescent="0.2">
      <c r="D30" s="47"/>
    </row>
    <row r="31" spans="4:4" x14ac:dyDescent="0.2">
      <c r="D31" s="47"/>
    </row>
    <row r="32" spans="4:4" x14ac:dyDescent="0.2">
      <c r="D32" s="47"/>
    </row>
    <row r="33" spans="4:4" x14ac:dyDescent="0.2">
      <c r="D33" s="47"/>
    </row>
    <row r="34" spans="4:4" x14ac:dyDescent="0.2">
      <c r="D34" s="47"/>
    </row>
    <row r="35" spans="4:4" x14ac:dyDescent="0.2">
      <c r="D35" s="47"/>
    </row>
    <row r="36" spans="4:4" x14ac:dyDescent="0.2">
      <c r="D36" s="47"/>
    </row>
    <row r="37" spans="4:4" x14ac:dyDescent="0.2">
      <c r="D37" s="47"/>
    </row>
    <row r="38" spans="4:4" x14ac:dyDescent="0.2">
      <c r="D38" s="47"/>
    </row>
    <row r="39" spans="4:4" x14ac:dyDescent="0.2">
      <c r="D39" s="47"/>
    </row>
    <row r="40" spans="4:4" x14ac:dyDescent="0.2">
      <c r="D40" s="47"/>
    </row>
    <row r="41" spans="4:4" x14ac:dyDescent="0.2">
      <c r="D41" s="47"/>
    </row>
  </sheetData>
  <autoFilter ref="A2:R2" xr:uid="{00000000-0009-0000-0000-00000E000000}"/>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tabColor theme="5"/>
  </sheetPr>
  <dimension ref="A1:AN1005"/>
  <sheetViews>
    <sheetView rightToLeft="1" workbookViewId="0">
      <pane xSplit="6" ySplit="2" topLeftCell="G201" activePane="bottomRight" state="frozen"/>
      <selection activeCell="A24" sqref="A24"/>
      <selection pane="topRight" activeCell="A24" sqref="A24"/>
      <selection pane="bottomLeft" activeCell="A24" sqref="A24"/>
      <selection pane="bottomRight" activeCell="B3" sqref="B3:B215"/>
    </sheetView>
  </sheetViews>
  <sheetFormatPr defaultRowHeight="18" x14ac:dyDescent="0.2"/>
  <cols>
    <col min="1" max="2" width="5" style="148" customWidth="1"/>
    <col min="3" max="3" width="8.25" style="148" customWidth="1"/>
    <col min="4" max="4" width="7.875" style="148" customWidth="1"/>
    <col min="5" max="5" width="16.375" style="148" customWidth="1"/>
    <col min="6" max="6" width="19.625" style="148" customWidth="1"/>
    <col min="7" max="9" width="10.625" style="162" customWidth="1"/>
    <col min="10" max="25" width="12.125" style="148" customWidth="1"/>
    <col min="26" max="26" width="12.125" style="15" customWidth="1"/>
    <col min="27" max="28" width="12.125" style="148" customWidth="1"/>
    <col min="33" max="34" width="12.125" style="148" customWidth="1"/>
    <col min="35" max="35" width="12.125" style="163" customWidth="1"/>
    <col min="36" max="36" width="24" style="283" customWidth="1"/>
    <col min="37" max="38" width="23.125" style="194" customWidth="1"/>
    <col min="39" max="39" width="12.125" style="15" customWidth="1"/>
    <col min="40" max="40" width="9.125" customWidth="1"/>
  </cols>
  <sheetData>
    <row r="1" spans="1:40" ht="33.75" customHeight="1" x14ac:dyDescent="0.2">
      <c r="F1" s="148" t="s">
        <v>772</v>
      </c>
      <c r="H1" s="162" t="s">
        <v>91</v>
      </c>
      <c r="I1" s="14">
        <f>B3</f>
        <v>0</v>
      </c>
      <c r="K1" s="14"/>
      <c r="M1" s="14"/>
      <c r="N1" s="14"/>
      <c r="O1" s="14"/>
      <c r="P1" s="178" t="s">
        <v>92</v>
      </c>
      <c r="U1" s="148" t="s">
        <v>773</v>
      </c>
      <c r="Z1" s="55" t="s">
        <v>93</v>
      </c>
      <c r="AH1" s="55"/>
      <c r="AJ1" s="22"/>
      <c r="AK1" s="186"/>
      <c r="AL1" s="186"/>
    </row>
    <row r="2" spans="1:40" s="2" customFormat="1" ht="43.5" customHeight="1" x14ac:dyDescent="0.2">
      <c r="A2" s="3" t="s">
        <v>576</v>
      </c>
      <c r="B2" s="3" t="s">
        <v>577</v>
      </c>
      <c r="C2" s="3" t="s">
        <v>99</v>
      </c>
      <c r="D2" s="3" t="s">
        <v>100</v>
      </c>
      <c r="E2" s="3" t="s">
        <v>578</v>
      </c>
      <c r="F2" s="3" t="s">
        <v>579</v>
      </c>
      <c r="G2" s="165" t="s">
        <v>580</v>
      </c>
      <c r="H2" s="165" t="s">
        <v>581</v>
      </c>
      <c r="I2" s="165" t="s">
        <v>582</v>
      </c>
      <c r="J2" s="3" t="s">
        <v>525</v>
      </c>
      <c r="K2" s="3" t="s">
        <v>526</v>
      </c>
      <c r="L2" s="3" t="s">
        <v>79</v>
      </c>
      <c r="M2" s="3" t="s">
        <v>774</v>
      </c>
      <c r="N2" s="3" t="s">
        <v>775</v>
      </c>
      <c r="O2" s="3" t="s">
        <v>586</v>
      </c>
      <c r="P2" s="3" t="s">
        <v>587</v>
      </c>
      <c r="Q2" s="3" t="s">
        <v>776</v>
      </c>
      <c r="R2" s="3" t="s">
        <v>777</v>
      </c>
      <c r="S2" s="3" t="s">
        <v>778</v>
      </c>
      <c r="T2" s="3" t="s">
        <v>779</v>
      </c>
      <c r="U2" s="3" t="s">
        <v>780</v>
      </c>
      <c r="V2" s="3" t="s">
        <v>781</v>
      </c>
      <c r="W2" s="3" t="s">
        <v>782</v>
      </c>
      <c r="X2" s="3" t="s">
        <v>783</v>
      </c>
      <c r="Y2" s="3" t="s">
        <v>784</v>
      </c>
      <c r="Z2" s="163" t="s">
        <v>744</v>
      </c>
      <c r="AA2" s="3" t="s">
        <v>165</v>
      </c>
      <c r="AB2" s="3" t="s">
        <v>785</v>
      </c>
      <c r="AC2" s="3" t="s">
        <v>139</v>
      </c>
      <c r="AD2" s="3" t="s">
        <v>140</v>
      </c>
      <c r="AE2" s="3" t="s">
        <v>141</v>
      </c>
      <c r="AF2" s="3" t="s">
        <v>142</v>
      </c>
      <c r="AG2" s="3" t="s">
        <v>598</v>
      </c>
      <c r="AH2" s="3" t="s">
        <v>144</v>
      </c>
      <c r="AI2" s="3" t="s">
        <v>786</v>
      </c>
      <c r="AJ2" s="3" t="s">
        <v>124</v>
      </c>
      <c r="AK2" s="3" t="s">
        <v>599</v>
      </c>
      <c r="AL2" s="3" t="s">
        <v>600</v>
      </c>
      <c r="AM2" s="16" t="s">
        <v>745</v>
      </c>
      <c r="AN2" s="16" t="s">
        <v>787</v>
      </c>
    </row>
    <row r="3" spans="1:40" ht="21" customHeight="1" x14ac:dyDescent="0.3">
      <c r="A3"/>
      <c r="J3" s="271"/>
      <c r="K3" s="271"/>
      <c r="L3" s="211"/>
      <c r="O3" s="279"/>
      <c r="P3" s="279"/>
      <c r="AJ3" s="25"/>
      <c r="AK3" s="186"/>
      <c r="AL3" s="186"/>
      <c r="AM3" s="280" t="str">
        <f t="shared" ref="AM3:AM66" si="0">IFERROR(AA3/AB3,"")</f>
        <v/>
      </c>
      <c r="AN3" s="281" t="e">
        <f t="shared" ref="AN3:AN66" si="1">STDEV(K3,G3)</f>
        <v>#DIV/0!</v>
      </c>
    </row>
    <row r="4" spans="1:40" ht="21" customHeight="1" x14ac:dyDescent="0.3">
      <c r="A4"/>
      <c r="J4" s="271"/>
      <c r="K4" s="271"/>
      <c r="L4" s="211"/>
      <c r="O4" s="279"/>
      <c r="P4" s="279"/>
      <c r="Z4" s="163"/>
      <c r="AJ4" s="25"/>
      <c r="AK4" s="186"/>
      <c r="AL4" s="186"/>
      <c r="AM4" s="280" t="str">
        <f t="shared" si="0"/>
        <v/>
      </c>
      <c r="AN4" s="281" t="e">
        <f t="shared" si="1"/>
        <v>#DIV/0!</v>
      </c>
    </row>
    <row r="5" spans="1:40" ht="21" customHeight="1" x14ac:dyDescent="0.3">
      <c r="A5"/>
      <c r="J5" s="271"/>
      <c r="K5" s="271"/>
      <c r="L5" s="211"/>
      <c r="O5" s="279"/>
      <c r="P5" s="279"/>
      <c r="AJ5" s="25"/>
      <c r="AK5" s="186"/>
      <c r="AL5" s="186"/>
      <c r="AM5" s="280" t="str">
        <f t="shared" si="0"/>
        <v/>
      </c>
      <c r="AN5" s="281" t="e">
        <f t="shared" si="1"/>
        <v>#DIV/0!</v>
      </c>
    </row>
    <row r="6" spans="1:40" ht="21" customHeight="1" x14ac:dyDescent="0.3">
      <c r="A6"/>
      <c r="J6" s="271"/>
      <c r="K6" s="271"/>
      <c r="L6" s="211"/>
      <c r="O6" s="279"/>
      <c r="P6" s="279"/>
      <c r="AJ6" s="25"/>
      <c r="AK6" s="186"/>
      <c r="AL6" s="186"/>
      <c r="AM6" s="280" t="str">
        <f t="shared" si="0"/>
        <v/>
      </c>
      <c r="AN6" s="281" t="e">
        <f t="shared" si="1"/>
        <v>#DIV/0!</v>
      </c>
    </row>
    <row r="7" spans="1:40" ht="21" customHeight="1" x14ac:dyDescent="0.3">
      <c r="J7" s="271"/>
      <c r="K7" s="271"/>
      <c r="L7" s="211"/>
      <c r="O7" s="279"/>
      <c r="P7" s="279"/>
      <c r="AJ7" s="25"/>
      <c r="AK7" s="186"/>
      <c r="AL7" s="186"/>
      <c r="AM7" s="280" t="str">
        <f t="shared" si="0"/>
        <v/>
      </c>
      <c r="AN7" s="281" t="e">
        <f t="shared" si="1"/>
        <v>#DIV/0!</v>
      </c>
    </row>
    <row r="8" spans="1:40" ht="21" customHeight="1" x14ac:dyDescent="0.3">
      <c r="J8" s="271"/>
      <c r="K8" s="271"/>
      <c r="L8" s="211"/>
      <c r="O8" s="279"/>
      <c r="P8" s="279"/>
      <c r="AJ8" s="25"/>
      <c r="AK8" s="186"/>
      <c r="AL8" s="186"/>
      <c r="AM8" s="280" t="str">
        <f t="shared" si="0"/>
        <v/>
      </c>
      <c r="AN8" s="281" t="e">
        <f t="shared" si="1"/>
        <v>#DIV/0!</v>
      </c>
    </row>
    <row r="9" spans="1:40" ht="21" customHeight="1" x14ac:dyDescent="0.3">
      <c r="J9" s="271"/>
      <c r="K9" s="271"/>
      <c r="L9" s="211"/>
      <c r="O9" s="279"/>
      <c r="P9" s="279"/>
      <c r="AJ9" s="25"/>
      <c r="AK9" s="186"/>
      <c r="AL9" s="186"/>
      <c r="AM9" s="280" t="str">
        <f t="shared" si="0"/>
        <v/>
      </c>
      <c r="AN9" s="281" t="e">
        <f t="shared" si="1"/>
        <v>#DIV/0!</v>
      </c>
    </row>
    <row r="10" spans="1:40" ht="21" customHeight="1" x14ac:dyDescent="0.3">
      <c r="J10" s="271"/>
      <c r="K10" s="271"/>
      <c r="L10" s="211"/>
      <c r="O10" s="279"/>
      <c r="P10" s="279"/>
      <c r="AJ10" s="25"/>
      <c r="AK10" s="186"/>
      <c r="AL10" s="186"/>
      <c r="AM10" s="280" t="str">
        <f t="shared" si="0"/>
        <v/>
      </c>
      <c r="AN10" s="281" t="e">
        <f t="shared" si="1"/>
        <v>#DIV/0!</v>
      </c>
    </row>
    <row r="11" spans="1:40" ht="21" customHeight="1" x14ac:dyDescent="0.3">
      <c r="J11" s="271"/>
      <c r="K11" s="271"/>
      <c r="L11" s="211"/>
      <c r="O11" s="279"/>
      <c r="P11" s="279"/>
      <c r="AJ11" s="25"/>
      <c r="AK11" s="186"/>
      <c r="AL11" s="186"/>
      <c r="AM11" s="280" t="str">
        <f t="shared" si="0"/>
        <v/>
      </c>
      <c r="AN11" s="281" t="e">
        <f t="shared" si="1"/>
        <v>#DIV/0!</v>
      </c>
    </row>
    <row r="12" spans="1:40" ht="21" customHeight="1" x14ac:dyDescent="0.3">
      <c r="D12" s="282"/>
      <c r="J12" s="271"/>
      <c r="K12" s="271"/>
      <c r="L12" s="211"/>
      <c r="O12" s="279"/>
      <c r="P12" s="279"/>
      <c r="AJ12" s="25"/>
      <c r="AK12" s="186"/>
      <c r="AL12" s="186"/>
      <c r="AM12" s="280" t="str">
        <f t="shared" si="0"/>
        <v/>
      </c>
      <c r="AN12" s="281" t="e">
        <f t="shared" si="1"/>
        <v>#DIV/0!</v>
      </c>
    </row>
    <row r="13" spans="1:40" ht="21" customHeight="1" x14ac:dyDescent="0.3">
      <c r="D13" s="282"/>
      <c r="J13" s="271"/>
      <c r="K13" s="271"/>
      <c r="L13" s="211"/>
      <c r="O13" s="279"/>
      <c r="P13" s="279"/>
      <c r="AJ13" s="25"/>
      <c r="AK13" s="186"/>
      <c r="AL13" s="186"/>
      <c r="AM13" s="280" t="str">
        <f t="shared" si="0"/>
        <v/>
      </c>
      <c r="AN13" s="281" t="e">
        <f t="shared" si="1"/>
        <v>#DIV/0!</v>
      </c>
    </row>
    <row r="14" spans="1:40" ht="21" customHeight="1" x14ac:dyDescent="0.3">
      <c r="D14" s="282"/>
      <c r="J14" s="271"/>
      <c r="K14" s="271"/>
      <c r="L14" s="211"/>
      <c r="O14" s="279"/>
      <c r="P14" s="279"/>
      <c r="AJ14" s="25"/>
      <c r="AK14" s="186"/>
      <c r="AL14" s="186"/>
      <c r="AM14" s="280" t="str">
        <f t="shared" si="0"/>
        <v/>
      </c>
      <c r="AN14" s="281" t="e">
        <f t="shared" si="1"/>
        <v>#DIV/0!</v>
      </c>
    </row>
    <row r="15" spans="1:40" ht="21" customHeight="1" x14ac:dyDescent="0.3">
      <c r="D15" s="282"/>
      <c r="J15" s="271"/>
      <c r="K15" s="271"/>
      <c r="L15" s="211"/>
      <c r="O15" s="279"/>
      <c r="P15" s="279"/>
      <c r="AJ15" s="25"/>
      <c r="AK15" s="186"/>
      <c r="AL15" s="186"/>
      <c r="AM15" s="280" t="str">
        <f t="shared" si="0"/>
        <v/>
      </c>
      <c r="AN15" s="281" t="e">
        <f t="shared" si="1"/>
        <v>#DIV/0!</v>
      </c>
    </row>
    <row r="16" spans="1:40" ht="21" customHeight="1" x14ac:dyDescent="0.3">
      <c r="D16" s="282"/>
      <c r="J16" s="271"/>
      <c r="K16" s="271"/>
      <c r="L16" s="211"/>
      <c r="O16" s="279"/>
      <c r="P16" s="279"/>
      <c r="AJ16" s="25"/>
      <c r="AK16" s="186"/>
      <c r="AL16" s="186"/>
      <c r="AM16" s="280" t="str">
        <f t="shared" si="0"/>
        <v/>
      </c>
      <c r="AN16" s="281" t="e">
        <f t="shared" si="1"/>
        <v>#DIV/0!</v>
      </c>
    </row>
    <row r="17" spans="4:40" ht="21" customHeight="1" x14ac:dyDescent="0.3">
      <c r="D17" s="282"/>
      <c r="J17" s="271"/>
      <c r="K17" s="271"/>
      <c r="L17" s="211"/>
      <c r="O17" s="279"/>
      <c r="P17" s="279"/>
      <c r="AJ17" s="25"/>
      <c r="AK17" s="186"/>
      <c r="AL17" s="186"/>
      <c r="AM17" s="280" t="str">
        <f t="shared" si="0"/>
        <v/>
      </c>
      <c r="AN17" s="281" t="e">
        <f t="shared" si="1"/>
        <v>#DIV/0!</v>
      </c>
    </row>
    <row r="18" spans="4:40" ht="21" customHeight="1" x14ac:dyDescent="0.3">
      <c r="D18" s="282"/>
      <c r="J18" s="271"/>
      <c r="K18" s="271"/>
      <c r="L18" s="211"/>
      <c r="O18" s="279"/>
      <c r="P18" s="279"/>
      <c r="AJ18" s="25"/>
      <c r="AK18" s="186"/>
      <c r="AL18" s="186"/>
      <c r="AM18" s="280" t="str">
        <f t="shared" si="0"/>
        <v/>
      </c>
      <c r="AN18" s="281" t="e">
        <f t="shared" si="1"/>
        <v>#DIV/0!</v>
      </c>
    </row>
    <row r="19" spans="4:40" ht="21" customHeight="1" x14ac:dyDescent="0.3">
      <c r="D19" s="282"/>
      <c r="J19" s="271"/>
      <c r="K19" s="271"/>
      <c r="L19" s="211"/>
      <c r="O19" s="279"/>
      <c r="P19" s="279"/>
      <c r="AJ19" s="25"/>
      <c r="AK19" s="186"/>
      <c r="AL19" s="186"/>
      <c r="AM19" s="280" t="str">
        <f t="shared" si="0"/>
        <v/>
      </c>
      <c r="AN19" s="281" t="e">
        <f t="shared" si="1"/>
        <v>#DIV/0!</v>
      </c>
    </row>
    <row r="20" spans="4:40" ht="21" customHeight="1" x14ac:dyDescent="0.3">
      <c r="D20" s="282"/>
      <c r="J20" s="271"/>
      <c r="K20" s="271"/>
      <c r="L20" s="211"/>
      <c r="O20" s="279"/>
      <c r="P20" s="279"/>
      <c r="AJ20" s="25"/>
      <c r="AK20" s="186"/>
      <c r="AL20" s="186"/>
      <c r="AM20" s="280" t="str">
        <f t="shared" si="0"/>
        <v/>
      </c>
      <c r="AN20" s="281" t="e">
        <f t="shared" si="1"/>
        <v>#DIV/0!</v>
      </c>
    </row>
    <row r="21" spans="4:40" ht="21" customHeight="1" x14ac:dyDescent="0.3">
      <c r="D21" s="282"/>
      <c r="J21" s="271"/>
      <c r="K21" s="271"/>
      <c r="L21" s="211"/>
      <c r="O21" s="279"/>
      <c r="P21" s="279"/>
      <c r="AJ21" s="25"/>
      <c r="AK21" s="186"/>
      <c r="AL21" s="186"/>
      <c r="AM21" s="280" t="str">
        <f t="shared" si="0"/>
        <v/>
      </c>
      <c r="AN21" s="281" t="e">
        <f t="shared" si="1"/>
        <v>#DIV/0!</v>
      </c>
    </row>
    <row r="22" spans="4:40" ht="21" customHeight="1" x14ac:dyDescent="0.3">
      <c r="D22" s="282"/>
      <c r="J22" s="271"/>
      <c r="K22" s="271"/>
      <c r="L22" s="211"/>
      <c r="O22" s="279"/>
      <c r="P22" s="279"/>
      <c r="AJ22" s="25"/>
      <c r="AK22" s="186"/>
      <c r="AL22" s="186"/>
      <c r="AM22" s="280" t="str">
        <f t="shared" si="0"/>
        <v/>
      </c>
      <c r="AN22" s="281" t="e">
        <f t="shared" si="1"/>
        <v>#DIV/0!</v>
      </c>
    </row>
    <row r="23" spans="4:40" ht="21" customHeight="1" x14ac:dyDescent="0.3">
      <c r="D23" s="282"/>
      <c r="J23" s="271"/>
      <c r="K23" s="271"/>
      <c r="L23" s="211"/>
      <c r="O23" s="279"/>
      <c r="P23" s="279"/>
      <c r="AJ23" s="25"/>
      <c r="AK23" s="186"/>
      <c r="AL23" s="186"/>
      <c r="AM23" s="280" t="str">
        <f t="shared" si="0"/>
        <v/>
      </c>
      <c r="AN23" s="281" t="e">
        <f t="shared" si="1"/>
        <v>#DIV/0!</v>
      </c>
    </row>
    <row r="24" spans="4:40" ht="21" customHeight="1" x14ac:dyDescent="0.3">
      <c r="D24" s="282"/>
      <c r="J24" s="271"/>
      <c r="K24" s="271"/>
      <c r="L24" s="211"/>
      <c r="O24" s="279"/>
      <c r="P24" s="279"/>
      <c r="AJ24" s="25"/>
      <c r="AK24" s="186"/>
      <c r="AL24" s="186"/>
      <c r="AM24" s="280" t="str">
        <f t="shared" si="0"/>
        <v/>
      </c>
      <c r="AN24" s="281" t="e">
        <f t="shared" si="1"/>
        <v>#DIV/0!</v>
      </c>
    </row>
    <row r="25" spans="4:40" ht="21" customHeight="1" x14ac:dyDescent="0.3">
      <c r="D25" s="282"/>
      <c r="J25" s="271"/>
      <c r="K25" s="271"/>
      <c r="L25" s="211"/>
      <c r="O25" s="279"/>
      <c r="P25" s="279"/>
      <c r="AJ25" s="25"/>
      <c r="AK25" s="186"/>
      <c r="AL25" s="186"/>
      <c r="AM25" s="280" t="str">
        <f t="shared" si="0"/>
        <v/>
      </c>
      <c r="AN25" s="281" t="e">
        <f t="shared" si="1"/>
        <v>#DIV/0!</v>
      </c>
    </row>
    <row r="26" spans="4:40" ht="21" customHeight="1" x14ac:dyDescent="0.3">
      <c r="D26" s="282"/>
      <c r="J26" s="271"/>
      <c r="K26" s="271"/>
      <c r="L26" s="211"/>
      <c r="O26" s="279"/>
      <c r="P26" s="279"/>
      <c r="AJ26" s="25"/>
      <c r="AK26" s="186"/>
      <c r="AL26" s="186"/>
      <c r="AM26" s="280" t="str">
        <f t="shared" si="0"/>
        <v/>
      </c>
      <c r="AN26" s="281" t="e">
        <f t="shared" si="1"/>
        <v>#DIV/0!</v>
      </c>
    </row>
    <row r="27" spans="4:40" ht="21" customHeight="1" x14ac:dyDescent="0.3">
      <c r="D27" s="282"/>
      <c r="J27" s="271"/>
      <c r="K27" s="271"/>
      <c r="L27" s="211"/>
      <c r="O27" s="279"/>
      <c r="P27" s="279"/>
      <c r="AJ27" s="25"/>
      <c r="AK27" s="186"/>
      <c r="AL27" s="186"/>
      <c r="AM27" s="280" t="str">
        <f t="shared" si="0"/>
        <v/>
      </c>
      <c r="AN27" s="281" t="e">
        <f t="shared" si="1"/>
        <v>#DIV/0!</v>
      </c>
    </row>
    <row r="28" spans="4:40" ht="21" customHeight="1" x14ac:dyDescent="0.3">
      <c r="D28" s="282"/>
      <c r="J28" s="271"/>
      <c r="K28" s="271"/>
      <c r="L28" s="211"/>
      <c r="O28" s="279"/>
      <c r="P28" s="279"/>
      <c r="AJ28" s="25"/>
      <c r="AK28" s="186"/>
      <c r="AL28" s="186"/>
      <c r="AM28" s="280" t="str">
        <f t="shared" si="0"/>
        <v/>
      </c>
      <c r="AN28" s="281" t="e">
        <f t="shared" si="1"/>
        <v>#DIV/0!</v>
      </c>
    </row>
    <row r="29" spans="4:40" ht="21" customHeight="1" x14ac:dyDescent="0.3">
      <c r="D29" s="282"/>
      <c r="J29" s="271"/>
      <c r="K29" s="271"/>
      <c r="L29" s="211"/>
      <c r="O29" s="279"/>
      <c r="P29" s="279"/>
      <c r="AJ29" s="25"/>
      <c r="AK29" s="186"/>
      <c r="AL29" s="186"/>
      <c r="AM29" s="280" t="str">
        <f t="shared" si="0"/>
        <v/>
      </c>
      <c r="AN29" s="281" t="e">
        <f t="shared" si="1"/>
        <v>#DIV/0!</v>
      </c>
    </row>
    <row r="30" spans="4:40" ht="21" customHeight="1" x14ac:dyDescent="0.3">
      <c r="D30" s="282"/>
      <c r="J30" s="271"/>
      <c r="K30" s="271"/>
      <c r="L30" s="211"/>
      <c r="O30" s="279"/>
      <c r="P30" s="279"/>
      <c r="AJ30" s="25"/>
      <c r="AK30" s="186"/>
      <c r="AL30" s="186"/>
      <c r="AM30" s="280" t="str">
        <f t="shared" si="0"/>
        <v/>
      </c>
      <c r="AN30" s="281" t="e">
        <f t="shared" si="1"/>
        <v>#DIV/0!</v>
      </c>
    </row>
    <row r="31" spans="4:40" ht="21" customHeight="1" x14ac:dyDescent="0.3">
      <c r="D31" s="282"/>
      <c r="J31" s="271"/>
      <c r="K31" s="271"/>
      <c r="L31" s="211"/>
      <c r="O31" s="279"/>
      <c r="P31" s="279"/>
      <c r="AJ31" s="25"/>
      <c r="AK31" s="186"/>
      <c r="AL31" s="186"/>
      <c r="AM31" s="280" t="str">
        <f t="shared" si="0"/>
        <v/>
      </c>
      <c r="AN31" s="281" t="e">
        <f t="shared" si="1"/>
        <v>#DIV/0!</v>
      </c>
    </row>
    <row r="32" spans="4:40" ht="21" customHeight="1" x14ac:dyDescent="0.3">
      <c r="D32" s="282"/>
      <c r="J32" s="271"/>
      <c r="K32" s="271"/>
      <c r="L32" s="211"/>
      <c r="O32" s="279"/>
      <c r="P32" s="279"/>
      <c r="AJ32" s="25"/>
      <c r="AK32" s="186"/>
      <c r="AL32" s="186"/>
      <c r="AM32" s="280" t="str">
        <f t="shared" si="0"/>
        <v/>
      </c>
      <c r="AN32" s="281" t="e">
        <f t="shared" si="1"/>
        <v>#DIV/0!</v>
      </c>
    </row>
    <row r="33" spans="4:40" ht="21" customHeight="1" x14ac:dyDescent="0.3">
      <c r="D33" s="282"/>
      <c r="J33" s="271"/>
      <c r="K33" s="271"/>
      <c r="L33" s="211"/>
      <c r="O33" s="279"/>
      <c r="P33" s="279"/>
      <c r="AJ33" s="25"/>
      <c r="AK33" s="186"/>
      <c r="AL33" s="186"/>
      <c r="AM33" s="280" t="str">
        <f t="shared" si="0"/>
        <v/>
      </c>
      <c r="AN33" s="281" t="e">
        <f t="shared" si="1"/>
        <v>#DIV/0!</v>
      </c>
    </row>
    <row r="34" spans="4:40" ht="21" customHeight="1" x14ac:dyDescent="0.3">
      <c r="D34" s="282"/>
      <c r="J34" s="271"/>
      <c r="K34" s="271"/>
      <c r="L34" s="211"/>
      <c r="O34" s="279"/>
      <c r="P34" s="279"/>
      <c r="AJ34" s="25"/>
      <c r="AK34" s="186"/>
      <c r="AL34" s="186"/>
      <c r="AM34" s="280" t="str">
        <f t="shared" si="0"/>
        <v/>
      </c>
      <c r="AN34" s="281" t="e">
        <f t="shared" si="1"/>
        <v>#DIV/0!</v>
      </c>
    </row>
    <row r="35" spans="4:40" ht="21" customHeight="1" x14ac:dyDescent="0.3">
      <c r="D35" s="282"/>
      <c r="J35" s="271"/>
      <c r="K35" s="271"/>
      <c r="L35" s="211"/>
      <c r="O35" s="279"/>
      <c r="P35" s="279"/>
      <c r="AJ35" s="25"/>
      <c r="AK35" s="186"/>
      <c r="AL35" s="186"/>
      <c r="AM35" s="280" t="str">
        <f t="shared" si="0"/>
        <v/>
      </c>
      <c r="AN35" s="281" t="e">
        <f t="shared" si="1"/>
        <v>#DIV/0!</v>
      </c>
    </row>
    <row r="36" spans="4:40" ht="21" customHeight="1" x14ac:dyDescent="0.3">
      <c r="D36" s="282"/>
      <c r="J36" s="271"/>
      <c r="K36" s="271"/>
      <c r="L36" s="211"/>
      <c r="O36" s="279"/>
      <c r="P36" s="279"/>
      <c r="AJ36" s="25"/>
      <c r="AK36" s="186"/>
      <c r="AL36" s="186"/>
      <c r="AM36" s="280" t="str">
        <f t="shared" si="0"/>
        <v/>
      </c>
      <c r="AN36" s="281" t="e">
        <f t="shared" si="1"/>
        <v>#DIV/0!</v>
      </c>
    </row>
    <row r="37" spans="4:40" ht="21" customHeight="1" x14ac:dyDescent="0.3">
      <c r="D37" s="282"/>
      <c r="J37" s="271"/>
      <c r="K37" s="271"/>
      <c r="L37" s="211"/>
      <c r="O37" s="279"/>
      <c r="P37" s="279"/>
      <c r="AJ37" s="25"/>
      <c r="AK37" s="186"/>
      <c r="AL37" s="186"/>
      <c r="AM37" s="280" t="str">
        <f t="shared" si="0"/>
        <v/>
      </c>
      <c r="AN37" s="281" t="e">
        <f t="shared" si="1"/>
        <v>#DIV/0!</v>
      </c>
    </row>
    <row r="38" spans="4:40" ht="21" customHeight="1" x14ac:dyDescent="0.3">
      <c r="D38" s="282"/>
      <c r="J38" s="271"/>
      <c r="K38" s="271"/>
      <c r="L38" s="211"/>
      <c r="O38" s="279"/>
      <c r="P38" s="279"/>
      <c r="AJ38" s="25"/>
      <c r="AK38" s="186"/>
      <c r="AL38" s="186"/>
      <c r="AM38" s="280" t="str">
        <f t="shared" si="0"/>
        <v/>
      </c>
      <c r="AN38" s="281" t="e">
        <f t="shared" si="1"/>
        <v>#DIV/0!</v>
      </c>
    </row>
    <row r="39" spans="4:40" ht="21" customHeight="1" x14ac:dyDescent="0.3">
      <c r="D39" s="282"/>
      <c r="J39" s="271"/>
      <c r="K39" s="271"/>
      <c r="L39" s="211"/>
      <c r="O39" s="279"/>
      <c r="P39" s="279"/>
      <c r="AJ39" s="25"/>
      <c r="AK39" s="186"/>
      <c r="AL39" s="186"/>
      <c r="AM39" s="280" t="str">
        <f t="shared" si="0"/>
        <v/>
      </c>
      <c r="AN39" s="281" t="e">
        <f t="shared" si="1"/>
        <v>#DIV/0!</v>
      </c>
    </row>
    <row r="40" spans="4:40" ht="21" customHeight="1" x14ac:dyDescent="0.3">
      <c r="D40" s="282"/>
      <c r="J40" s="271"/>
      <c r="K40" s="271"/>
      <c r="L40" s="211"/>
      <c r="O40" s="279"/>
      <c r="P40" s="279"/>
      <c r="AJ40" s="25"/>
      <c r="AK40" s="186"/>
      <c r="AL40" s="186"/>
      <c r="AM40" s="280" t="str">
        <f t="shared" si="0"/>
        <v/>
      </c>
      <c r="AN40" s="281" t="e">
        <f t="shared" si="1"/>
        <v>#DIV/0!</v>
      </c>
    </row>
    <row r="41" spans="4:40" ht="21" customHeight="1" x14ac:dyDescent="0.3">
      <c r="D41" s="282"/>
      <c r="J41" s="271"/>
      <c r="K41" s="271"/>
      <c r="L41" s="211"/>
      <c r="O41" s="279"/>
      <c r="P41" s="279"/>
      <c r="AJ41" s="25"/>
      <c r="AK41" s="186"/>
      <c r="AL41" s="186"/>
      <c r="AM41" s="280" t="str">
        <f t="shared" si="0"/>
        <v/>
      </c>
      <c r="AN41" s="281" t="e">
        <f t="shared" si="1"/>
        <v>#DIV/0!</v>
      </c>
    </row>
    <row r="42" spans="4:40" ht="21" customHeight="1" x14ac:dyDescent="0.3">
      <c r="J42" s="271"/>
      <c r="K42" s="271"/>
      <c r="L42" s="211"/>
      <c r="O42" s="279"/>
      <c r="P42" s="279"/>
      <c r="AJ42" s="25"/>
      <c r="AK42" s="186"/>
      <c r="AL42" s="186"/>
      <c r="AM42" s="280" t="str">
        <f t="shared" si="0"/>
        <v/>
      </c>
      <c r="AN42" s="281" t="e">
        <f t="shared" si="1"/>
        <v>#DIV/0!</v>
      </c>
    </row>
    <row r="43" spans="4:40" ht="21" customHeight="1" x14ac:dyDescent="0.3">
      <c r="J43" s="271"/>
      <c r="K43" s="271"/>
      <c r="L43" s="211"/>
      <c r="O43" s="279"/>
      <c r="P43" s="279"/>
      <c r="AJ43" s="25"/>
      <c r="AK43" s="186"/>
      <c r="AL43" s="186"/>
      <c r="AM43" s="280" t="str">
        <f t="shared" si="0"/>
        <v/>
      </c>
      <c r="AN43" s="281" t="e">
        <f t="shared" si="1"/>
        <v>#DIV/0!</v>
      </c>
    </row>
    <row r="44" spans="4:40" ht="21" customHeight="1" x14ac:dyDescent="0.3">
      <c r="J44" s="271"/>
      <c r="K44" s="271"/>
      <c r="L44" s="211"/>
      <c r="O44" s="279"/>
      <c r="P44" s="279"/>
      <c r="AJ44" s="25"/>
      <c r="AK44" s="186"/>
      <c r="AL44" s="186"/>
      <c r="AM44" s="280" t="str">
        <f t="shared" si="0"/>
        <v/>
      </c>
      <c r="AN44" s="281" t="e">
        <f t="shared" si="1"/>
        <v>#DIV/0!</v>
      </c>
    </row>
    <row r="45" spans="4:40" ht="21" customHeight="1" x14ac:dyDescent="0.3">
      <c r="J45" s="271"/>
      <c r="K45" s="271"/>
      <c r="L45" s="211"/>
      <c r="O45" s="279"/>
      <c r="P45" s="279"/>
      <c r="AJ45" s="25"/>
      <c r="AK45" s="186"/>
      <c r="AL45" s="186"/>
      <c r="AM45" s="280" t="str">
        <f t="shared" si="0"/>
        <v/>
      </c>
      <c r="AN45" s="281" t="e">
        <f t="shared" si="1"/>
        <v>#DIV/0!</v>
      </c>
    </row>
    <row r="46" spans="4:40" ht="21" customHeight="1" x14ac:dyDescent="0.3">
      <c r="J46" s="271"/>
      <c r="K46" s="271"/>
      <c r="L46" s="211"/>
      <c r="O46" s="279"/>
      <c r="P46" s="279"/>
      <c r="AJ46" s="25"/>
      <c r="AK46" s="186"/>
      <c r="AL46" s="186"/>
      <c r="AM46" s="280" t="str">
        <f t="shared" si="0"/>
        <v/>
      </c>
      <c r="AN46" s="281" t="e">
        <f t="shared" si="1"/>
        <v>#DIV/0!</v>
      </c>
    </row>
    <row r="47" spans="4:40" ht="21" customHeight="1" x14ac:dyDescent="0.3">
      <c r="J47" s="271"/>
      <c r="K47" s="271"/>
      <c r="L47" s="211"/>
      <c r="O47" s="279"/>
      <c r="P47" s="279"/>
      <c r="AJ47" s="25"/>
      <c r="AK47" s="186"/>
      <c r="AL47" s="186"/>
      <c r="AM47" s="280" t="str">
        <f t="shared" si="0"/>
        <v/>
      </c>
      <c r="AN47" s="281" t="e">
        <f t="shared" si="1"/>
        <v>#DIV/0!</v>
      </c>
    </row>
    <row r="48" spans="4:40" ht="21" customHeight="1" x14ac:dyDescent="0.3">
      <c r="J48" s="271"/>
      <c r="K48" s="271"/>
      <c r="L48" s="211"/>
      <c r="O48" s="279"/>
      <c r="P48" s="279"/>
      <c r="AJ48" s="25"/>
      <c r="AK48" s="186"/>
      <c r="AL48" s="186"/>
      <c r="AM48" s="280" t="str">
        <f t="shared" si="0"/>
        <v/>
      </c>
      <c r="AN48" s="281" t="e">
        <f t="shared" si="1"/>
        <v>#DIV/0!</v>
      </c>
    </row>
    <row r="49" spans="10:40" ht="21" customHeight="1" x14ac:dyDescent="0.3">
      <c r="J49" s="271"/>
      <c r="K49" s="271"/>
      <c r="L49" s="211"/>
      <c r="O49" s="279"/>
      <c r="P49" s="279"/>
      <c r="AJ49" s="25"/>
      <c r="AK49" s="186"/>
      <c r="AL49" s="186"/>
      <c r="AM49" s="280" t="str">
        <f t="shared" si="0"/>
        <v/>
      </c>
      <c r="AN49" s="281" t="e">
        <f t="shared" si="1"/>
        <v>#DIV/0!</v>
      </c>
    </row>
    <row r="50" spans="10:40" ht="21" customHeight="1" x14ac:dyDescent="0.3">
      <c r="J50" s="271"/>
      <c r="K50" s="271"/>
      <c r="L50" s="211"/>
      <c r="O50" s="279"/>
      <c r="P50" s="279"/>
      <c r="AJ50" s="25"/>
      <c r="AK50" s="186"/>
      <c r="AL50" s="186"/>
      <c r="AM50" s="280" t="str">
        <f t="shared" si="0"/>
        <v/>
      </c>
      <c r="AN50" s="281" t="e">
        <f t="shared" si="1"/>
        <v>#DIV/0!</v>
      </c>
    </row>
    <row r="51" spans="10:40" ht="21" customHeight="1" x14ac:dyDescent="0.3">
      <c r="J51" s="271"/>
      <c r="K51" s="271"/>
      <c r="L51" s="211"/>
      <c r="O51" s="279"/>
      <c r="P51" s="279"/>
      <c r="AJ51" s="25"/>
      <c r="AK51" s="186"/>
      <c r="AL51" s="186"/>
      <c r="AM51" s="280" t="str">
        <f t="shared" si="0"/>
        <v/>
      </c>
      <c r="AN51" s="281" t="e">
        <f t="shared" si="1"/>
        <v>#DIV/0!</v>
      </c>
    </row>
    <row r="52" spans="10:40" ht="21" customHeight="1" x14ac:dyDescent="0.3">
      <c r="J52" s="271"/>
      <c r="K52" s="271"/>
      <c r="L52" s="211"/>
      <c r="O52" s="279"/>
      <c r="P52" s="279"/>
      <c r="AJ52" s="25"/>
      <c r="AK52" s="186"/>
      <c r="AL52" s="186"/>
      <c r="AM52" s="280" t="str">
        <f t="shared" si="0"/>
        <v/>
      </c>
      <c r="AN52" s="281" t="e">
        <f t="shared" si="1"/>
        <v>#DIV/0!</v>
      </c>
    </row>
    <row r="53" spans="10:40" ht="21" customHeight="1" x14ac:dyDescent="0.3">
      <c r="J53" s="271"/>
      <c r="K53" s="271"/>
      <c r="L53" s="211"/>
      <c r="O53" s="279"/>
      <c r="P53" s="279"/>
      <c r="AJ53" s="25"/>
      <c r="AK53" s="186"/>
      <c r="AL53" s="186"/>
      <c r="AM53" s="280" t="str">
        <f t="shared" si="0"/>
        <v/>
      </c>
      <c r="AN53" s="281" t="e">
        <f t="shared" si="1"/>
        <v>#DIV/0!</v>
      </c>
    </row>
    <row r="54" spans="10:40" ht="21" customHeight="1" x14ac:dyDescent="0.3">
      <c r="J54" s="271"/>
      <c r="K54" s="271"/>
      <c r="L54" s="211"/>
      <c r="O54" s="279"/>
      <c r="P54" s="279"/>
      <c r="AJ54" s="25"/>
      <c r="AK54" s="186"/>
      <c r="AL54" s="186"/>
      <c r="AM54" s="280" t="str">
        <f t="shared" si="0"/>
        <v/>
      </c>
      <c r="AN54" s="281" t="e">
        <f t="shared" si="1"/>
        <v>#DIV/0!</v>
      </c>
    </row>
    <row r="55" spans="10:40" ht="21" customHeight="1" x14ac:dyDescent="0.3">
      <c r="J55" s="271"/>
      <c r="K55" s="271"/>
      <c r="L55" s="211"/>
      <c r="O55" s="279"/>
      <c r="P55" s="279"/>
      <c r="AJ55" s="25"/>
      <c r="AK55" s="186"/>
      <c r="AL55" s="186"/>
      <c r="AM55" s="280" t="str">
        <f t="shared" si="0"/>
        <v/>
      </c>
      <c r="AN55" s="281" t="e">
        <f t="shared" si="1"/>
        <v>#DIV/0!</v>
      </c>
    </row>
    <row r="56" spans="10:40" ht="21" customHeight="1" x14ac:dyDescent="0.3">
      <c r="J56" s="271"/>
      <c r="K56" s="271"/>
      <c r="L56" s="211"/>
      <c r="O56" s="279"/>
      <c r="P56" s="279"/>
      <c r="AJ56" s="25"/>
      <c r="AK56" s="186"/>
      <c r="AL56" s="186"/>
      <c r="AM56" s="280" t="str">
        <f t="shared" si="0"/>
        <v/>
      </c>
      <c r="AN56" s="281" t="e">
        <f t="shared" si="1"/>
        <v>#DIV/0!</v>
      </c>
    </row>
    <row r="57" spans="10:40" ht="21" customHeight="1" x14ac:dyDescent="0.3">
      <c r="J57" s="271"/>
      <c r="K57" s="271"/>
      <c r="L57" s="211"/>
      <c r="O57" s="279"/>
      <c r="P57" s="279"/>
      <c r="AJ57" s="25"/>
      <c r="AK57" s="186"/>
      <c r="AL57" s="186"/>
      <c r="AM57" s="280" t="str">
        <f t="shared" si="0"/>
        <v/>
      </c>
      <c r="AN57" s="281" t="e">
        <f t="shared" si="1"/>
        <v>#DIV/0!</v>
      </c>
    </row>
    <row r="58" spans="10:40" ht="21" customHeight="1" x14ac:dyDescent="0.3">
      <c r="J58" s="271"/>
      <c r="K58" s="271"/>
      <c r="L58" s="211"/>
      <c r="O58" s="279"/>
      <c r="P58" s="279"/>
      <c r="AJ58" s="25"/>
      <c r="AK58" s="186"/>
      <c r="AL58" s="186"/>
      <c r="AM58" s="280" t="str">
        <f t="shared" si="0"/>
        <v/>
      </c>
      <c r="AN58" s="281" t="e">
        <f t="shared" si="1"/>
        <v>#DIV/0!</v>
      </c>
    </row>
    <row r="59" spans="10:40" ht="21" customHeight="1" x14ac:dyDescent="0.3">
      <c r="J59" s="271"/>
      <c r="K59" s="271"/>
      <c r="L59" s="211"/>
      <c r="O59" s="279"/>
      <c r="P59" s="279"/>
      <c r="AJ59" s="25"/>
      <c r="AK59" s="186"/>
      <c r="AL59" s="186"/>
      <c r="AM59" s="280" t="str">
        <f t="shared" si="0"/>
        <v/>
      </c>
      <c r="AN59" s="281" t="e">
        <f t="shared" si="1"/>
        <v>#DIV/0!</v>
      </c>
    </row>
    <row r="60" spans="10:40" ht="21" customHeight="1" x14ac:dyDescent="0.3">
      <c r="J60" s="271"/>
      <c r="K60" s="271"/>
      <c r="L60" s="211"/>
      <c r="O60" s="279"/>
      <c r="P60" s="279"/>
      <c r="AJ60" s="25"/>
      <c r="AK60" s="186"/>
      <c r="AL60" s="186"/>
      <c r="AM60" s="280" t="str">
        <f t="shared" si="0"/>
        <v/>
      </c>
      <c r="AN60" s="281" t="e">
        <f t="shared" si="1"/>
        <v>#DIV/0!</v>
      </c>
    </row>
    <row r="61" spans="10:40" ht="21" customHeight="1" x14ac:dyDescent="0.3">
      <c r="J61" s="271"/>
      <c r="K61" s="271"/>
      <c r="L61" s="211"/>
      <c r="O61" s="279"/>
      <c r="P61" s="279"/>
      <c r="AJ61" s="25"/>
      <c r="AK61" s="186"/>
      <c r="AL61" s="186"/>
      <c r="AM61" s="280" t="str">
        <f t="shared" si="0"/>
        <v/>
      </c>
      <c r="AN61" s="281" t="e">
        <f t="shared" si="1"/>
        <v>#DIV/0!</v>
      </c>
    </row>
    <row r="62" spans="10:40" ht="21" customHeight="1" x14ac:dyDescent="0.3">
      <c r="J62" s="271"/>
      <c r="K62" s="271"/>
      <c r="L62" s="211"/>
      <c r="O62" s="279"/>
      <c r="P62" s="279"/>
      <c r="AJ62" s="25"/>
      <c r="AK62" s="186"/>
      <c r="AL62" s="186"/>
      <c r="AM62" s="280" t="str">
        <f t="shared" si="0"/>
        <v/>
      </c>
      <c r="AN62" s="281" t="e">
        <f t="shared" si="1"/>
        <v>#DIV/0!</v>
      </c>
    </row>
    <row r="63" spans="10:40" ht="21" customHeight="1" x14ac:dyDescent="0.3">
      <c r="J63" s="271"/>
      <c r="K63" s="271"/>
      <c r="L63" s="211"/>
      <c r="O63" s="279"/>
      <c r="P63" s="279"/>
      <c r="AJ63" s="25"/>
      <c r="AK63" s="186"/>
      <c r="AL63" s="186"/>
      <c r="AM63" s="280" t="str">
        <f t="shared" si="0"/>
        <v/>
      </c>
      <c r="AN63" s="281" t="e">
        <f t="shared" si="1"/>
        <v>#DIV/0!</v>
      </c>
    </row>
    <row r="64" spans="10:40" ht="21" customHeight="1" x14ac:dyDescent="0.3">
      <c r="J64" s="271"/>
      <c r="K64" s="271"/>
      <c r="L64" s="211"/>
      <c r="O64" s="279"/>
      <c r="P64" s="279"/>
      <c r="AJ64" s="25"/>
      <c r="AK64" s="186"/>
      <c r="AL64" s="186"/>
      <c r="AM64" s="280" t="str">
        <f t="shared" si="0"/>
        <v/>
      </c>
      <c r="AN64" s="281" t="e">
        <f t="shared" si="1"/>
        <v>#DIV/0!</v>
      </c>
    </row>
    <row r="65" spans="10:40" ht="21" customHeight="1" x14ac:dyDescent="0.3">
      <c r="J65" s="271"/>
      <c r="K65" s="271"/>
      <c r="L65" s="211"/>
      <c r="O65" s="279"/>
      <c r="P65" s="279"/>
      <c r="AJ65" s="25"/>
      <c r="AK65" s="186"/>
      <c r="AL65" s="186"/>
      <c r="AM65" s="280" t="str">
        <f t="shared" si="0"/>
        <v/>
      </c>
      <c r="AN65" s="281" t="e">
        <f t="shared" si="1"/>
        <v>#DIV/0!</v>
      </c>
    </row>
    <row r="66" spans="10:40" ht="21" customHeight="1" x14ac:dyDescent="0.3">
      <c r="J66" s="271"/>
      <c r="K66" s="271"/>
      <c r="L66" s="211"/>
      <c r="O66" s="279"/>
      <c r="P66" s="279"/>
      <c r="AJ66" s="25"/>
      <c r="AK66" s="186"/>
      <c r="AL66" s="186"/>
      <c r="AM66" s="280" t="str">
        <f t="shared" si="0"/>
        <v/>
      </c>
      <c r="AN66" s="281" t="e">
        <f t="shared" si="1"/>
        <v>#DIV/0!</v>
      </c>
    </row>
    <row r="67" spans="10:40" ht="21" customHeight="1" x14ac:dyDescent="0.3">
      <c r="J67" s="271"/>
      <c r="K67" s="271"/>
      <c r="L67" s="211"/>
      <c r="O67" s="279"/>
      <c r="P67" s="279"/>
      <c r="AJ67" s="25"/>
      <c r="AK67" s="186"/>
      <c r="AL67" s="186"/>
      <c r="AM67" s="280" t="str">
        <f t="shared" ref="AM67:AM130" si="2">IFERROR(AA67/AB67,"")</f>
        <v/>
      </c>
      <c r="AN67" s="281" t="e">
        <f t="shared" ref="AN67:AN130" si="3">STDEV(K67,G67)</f>
        <v>#DIV/0!</v>
      </c>
    </row>
    <row r="68" spans="10:40" ht="21" customHeight="1" x14ac:dyDescent="0.3">
      <c r="J68" s="271"/>
      <c r="K68" s="271"/>
      <c r="L68" s="211"/>
      <c r="O68" s="279"/>
      <c r="P68" s="279"/>
      <c r="AJ68" s="25"/>
      <c r="AK68" s="186"/>
      <c r="AL68" s="186"/>
      <c r="AM68" s="280" t="str">
        <f t="shared" si="2"/>
        <v/>
      </c>
      <c r="AN68" s="281" t="e">
        <f t="shared" si="3"/>
        <v>#DIV/0!</v>
      </c>
    </row>
    <row r="69" spans="10:40" ht="21" customHeight="1" x14ac:dyDescent="0.3">
      <c r="J69" s="271"/>
      <c r="K69" s="271"/>
      <c r="L69" s="211"/>
      <c r="O69" s="279"/>
      <c r="P69" s="279"/>
      <c r="AJ69" s="25"/>
      <c r="AK69" s="186"/>
      <c r="AL69" s="186"/>
      <c r="AM69" s="280" t="str">
        <f t="shared" si="2"/>
        <v/>
      </c>
      <c r="AN69" s="281" t="e">
        <f t="shared" si="3"/>
        <v>#DIV/0!</v>
      </c>
    </row>
    <row r="70" spans="10:40" ht="21" customHeight="1" x14ac:dyDescent="0.3">
      <c r="J70" s="271"/>
      <c r="K70" s="271"/>
      <c r="L70" s="211"/>
      <c r="O70" s="279"/>
      <c r="P70" s="279"/>
      <c r="AJ70" s="25"/>
      <c r="AK70" s="186"/>
      <c r="AL70" s="186"/>
      <c r="AM70" s="280" t="str">
        <f t="shared" si="2"/>
        <v/>
      </c>
      <c r="AN70" s="281" t="e">
        <f t="shared" si="3"/>
        <v>#DIV/0!</v>
      </c>
    </row>
    <row r="71" spans="10:40" ht="21" customHeight="1" x14ac:dyDescent="0.3">
      <c r="J71" s="271"/>
      <c r="K71" s="271"/>
      <c r="L71" s="211"/>
      <c r="O71" s="279"/>
      <c r="P71" s="279"/>
      <c r="AJ71" s="25"/>
      <c r="AK71" s="186"/>
      <c r="AL71" s="186"/>
      <c r="AM71" s="280" t="str">
        <f t="shared" si="2"/>
        <v/>
      </c>
      <c r="AN71" s="281" t="e">
        <f t="shared" si="3"/>
        <v>#DIV/0!</v>
      </c>
    </row>
    <row r="72" spans="10:40" ht="21" customHeight="1" x14ac:dyDescent="0.3">
      <c r="J72" s="271"/>
      <c r="K72" s="271"/>
      <c r="L72" s="211"/>
      <c r="O72" s="279"/>
      <c r="P72" s="279"/>
      <c r="AJ72" s="25"/>
      <c r="AK72" s="186"/>
      <c r="AL72" s="186"/>
      <c r="AM72" s="280" t="str">
        <f t="shared" si="2"/>
        <v/>
      </c>
      <c r="AN72" s="281" t="e">
        <f t="shared" si="3"/>
        <v>#DIV/0!</v>
      </c>
    </row>
    <row r="73" spans="10:40" ht="21" customHeight="1" x14ac:dyDescent="0.3">
      <c r="J73" s="271"/>
      <c r="K73" s="271"/>
      <c r="L73" s="211"/>
      <c r="O73" s="279"/>
      <c r="P73" s="279"/>
      <c r="AJ73" s="25"/>
      <c r="AK73" s="186"/>
      <c r="AL73" s="186"/>
      <c r="AM73" s="280" t="str">
        <f t="shared" si="2"/>
        <v/>
      </c>
      <c r="AN73" s="281" t="e">
        <f t="shared" si="3"/>
        <v>#DIV/0!</v>
      </c>
    </row>
    <row r="74" spans="10:40" ht="21" customHeight="1" x14ac:dyDescent="0.3">
      <c r="J74" s="271"/>
      <c r="K74" s="271"/>
      <c r="L74" s="211"/>
      <c r="O74" s="279"/>
      <c r="P74" s="279"/>
      <c r="AJ74" s="25"/>
      <c r="AK74" s="186"/>
      <c r="AL74" s="186"/>
      <c r="AM74" s="280" t="str">
        <f t="shared" si="2"/>
        <v/>
      </c>
      <c r="AN74" s="281" t="e">
        <f t="shared" si="3"/>
        <v>#DIV/0!</v>
      </c>
    </row>
    <row r="75" spans="10:40" ht="21" customHeight="1" x14ac:dyDescent="0.3">
      <c r="J75" s="271"/>
      <c r="K75" s="271"/>
      <c r="L75" s="211"/>
      <c r="O75" s="279"/>
      <c r="P75" s="279"/>
      <c r="AJ75" s="25"/>
      <c r="AK75" s="186"/>
      <c r="AL75" s="186"/>
      <c r="AM75" s="280" t="str">
        <f t="shared" si="2"/>
        <v/>
      </c>
      <c r="AN75" s="281" t="e">
        <f t="shared" si="3"/>
        <v>#DIV/0!</v>
      </c>
    </row>
    <row r="76" spans="10:40" ht="21" customHeight="1" x14ac:dyDescent="0.3">
      <c r="J76" s="271"/>
      <c r="K76" s="271"/>
      <c r="L76" s="211"/>
      <c r="O76" s="279"/>
      <c r="P76" s="279"/>
      <c r="AJ76" s="25"/>
      <c r="AK76" s="186"/>
      <c r="AL76" s="186"/>
      <c r="AM76" s="280" t="str">
        <f t="shared" si="2"/>
        <v/>
      </c>
      <c r="AN76" s="281" t="e">
        <f t="shared" si="3"/>
        <v>#DIV/0!</v>
      </c>
    </row>
    <row r="77" spans="10:40" ht="21" customHeight="1" x14ac:dyDescent="0.3">
      <c r="J77" s="271"/>
      <c r="K77" s="271"/>
      <c r="L77" s="211"/>
      <c r="O77" s="279"/>
      <c r="P77" s="279"/>
      <c r="AJ77" s="25"/>
      <c r="AK77" s="186"/>
      <c r="AL77" s="186"/>
      <c r="AM77" s="280" t="str">
        <f t="shared" si="2"/>
        <v/>
      </c>
      <c r="AN77" s="281" t="e">
        <f t="shared" si="3"/>
        <v>#DIV/0!</v>
      </c>
    </row>
    <row r="78" spans="10:40" ht="21" customHeight="1" x14ac:dyDescent="0.3">
      <c r="J78" s="271"/>
      <c r="K78" s="271"/>
      <c r="L78" s="211"/>
      <c r="O78" s="279"/>
      <c r="P78" s="279"/>
      <c r="AJ78" s="25"/>
      <c r="AK78" s="186"/>
      <c r="AL78" s="186"/>
      <c r="AM78" s="280" t="str">
        <f t="shared" si="2"/>
        <v/>
      </c>
      <c r="AN78" s="281" t="e">
        <f t="shared" si="3"/>
        <v>#DIV/0!</v>
      </c>
    </row>
    <row r="79" spans="10:40" ht="21" customHeight="1" x14ac:dyDescent="0.3">
      <c r="J79" s="271"/>
      <c r="K79" s="271"/>
      <c r="L79" s="211"/>
      <c r="O79" s="279"/>
      <c r="P79" s="279"/>
      <c r="AJ79" s="25"/>
      <c r="AK79" s="186"/>
      <c r="AL79" s="186"/>
      <c r="AM79" s="280" t="str">
        <f t="shared" si="2"/>
        <v/>
      </c>
      <c r="AN79" s="281" t="e">
        <f t="shared" si="3"/>
        <v>#DIV/0!</v>
      </c>
    </row>
    <row r="80" spans="10:40" ht="21" customHeight="1" x14ac:dyDescent="0.3">
      <c r="J80" s="271"/>
      <c r="K80" s="271"/>
      <c r="L80" s="211"/>
      <c r="O80" s="279"/>
      <c r="P80" s="279"/>
      <c r="AJ80" s="25"/>
      <c r="AK80" s="186"/>
      <c r="AL80" s="186"/>
      <c r="AM80" s="280" t="str">
        <f t="shared" si="2"/>
        <v/>
      </c>
      <c r="AN80" s="281" t="e">
        <f t="shared" si="3"/>
        <v>#DIV/0!</v>
      </c>
    </row>
    <row r="81" spans="10:40" ht="21" customHeight="1" x14ac:dyDescent="0.3">
      <c r="J81" s="271"/>
      <c r="K81" s="271"/>
      <c r="L81" s="211"/>
      <c r="O81" s="279"/>
      <c r="P81" s="279"/>
      <c r="AJ81" s="25"/>
      <c r="AK81" s="186"/>
      <c r="AL81" s="186"/>
      <c r="AM81" s="280" t="str">
        <f t="shared" si="2"/>
        <v/>
      </c>
      <c r="AN81" s="281" t="e">
        <f t="shared" si="3"/>
        <v>#DIV/0!</v>
      </c>
    </row>
    <row r="82" spans="10:40" ht="21" customHeight="1" x14ac:dyDescent="0.3">
      <c r="J82" s="271"/>
      <c r="K82" s="271"/>
      <c r="L82" s="211"/>
      <c r="O82" s="279"/>
      <c r="P82" s="279"/>
      <c r="Z82" s="163"/>
      <c r="AJ82" s="25"/>
      <c r="AK82" s="186"/>
      <c r="AL82" s="186"/>
      <c r="AM82" s="280" t="str">
        <f t="shared" si="2"/>
        <v/>
      </c>
      <c r="AN82" s="281" t="e">
        <f t="shared" si="3"/>
        <v>#DIV/0!</v>
      </c>
    </row>
    <row r="83" spans="10:40" ht="21" customHeight="1" x14ac:dyDescent="0.3">
      <c r="J83" s="271"/>
      <c r="K83" s="271"/>
      <c r="L83" s="211"/>
      <c r="O83" s="279"/>
      <c r="P83" s="279"/>
      <c r="AJ83" s="25"/>
      <c r="AK83" s="186"/>
      <c r="AL83" s="186"/>
      <c r="AM83" s="280" t="str">
        <f t="shared" si="2"/>
        <v/>
      </c>
      <c r="AN83" s="281" t="e">
        <f t="shared" si="3"/>
        <v>#DIV/0!</v>
      </c>
    </row>
    <row r="84" spans="10:40" ht="21" customHeight="1" x14ac:dyDescent="0.3">
      <c r="J84" s="271"/>
      <c r="K84" s="271"/>
      <c r="L84" s="211"/>
      <c r="O84" s="279"/>
      <c r="P84" s="279"/>
      <c r="AJ84" s="25"/>
      <c r="AK84" s="186"/>
      <c r="AL84" s="186"/>
      <c r="AM84" s="280" t="str">
        <f t="shared" si="2"/>
        <v/>
      </c>
      <c r="AN84" s="281" t="e">
        <f t="shared" si="3"/>
        <v>#DIV/0!</v>
      </c>
    </row>
    <row r="85" spans="10:40" ht="21" customHeight="1" x14ac:dyDescent="0.3">
      <c r="J85" s="271"/>
      <c r="K85" s="271"/>
      <c r="L85" s="211"/>
      <c r="O85" s="279"/>
      <c r="P85" s="279"/>
      <c r="AJ85" s="25"/>
      <c r="AK85" s="186"/>
      <c r="AL85" s="186"/>
      <c r="AM85" s="280" t="str">
        <f t="shared" si="2"/>
        <v/>
      </c>
      <c r="AN85" s="281" t="e">
        <f t="shared" si="3"/>
        <v>#DIV/0!</v>
      </c>
    </row>
    <row r="86" spans="10:40" ht="21" customHeight="1" x14ac:dyDescent="0.3">
      <c r="J86" s="271"/>
      <c r="K86" s="271"/>
      <c r="L86" s="211"/>
      <c r="O86" s="279"/>
      <c r="P86" s="279"/>
      <c r="AJ86" s="25"/>
      <c r="AK86" s="186"/>
      <c r="AL86" s="186"/>
      <c r="AM86" s="280" t="str">
        <f t="shared" si="2"/>
        <v/>
      </c>
      <c r="AN86" s="281" t="e">
        <f t="shared" si="3"/>
        <v>#DIV/0!</v>
      </c>
    </row>
    <row r="87" spans="10:40" ht="21" customHeight="1" x14ac:dyDescent="0.3">
      <c r="J87" s="271"/>
      <c r="K87" s="271"/>
      <c r="L87" s="211"/>
      <c r="O87" s="279"/>
      <c r="P87" s="279"/>
      <c r="AJ87" s="25"/>
      <c r="AK87" s="186"/>
      <c r="AL87" s="186"/>
      <c r="AM87" s="280" t="str">
        <f t="shared" si="2"/>
        <v/>
      </c>
      <c r="AN87" s="281" t="e">
        <f t="shared" si="3"/>
        <v>#DIV/0!</v>
      </c>
    </row>
    <row r="88" spans="10:40" ht="21" customHeight="1" x14ac:dyDescent="0.3">
      <c r="J88" s="271"/>
      <c r="K88" s="271"/>
      <c r="L88" s="211"/>
      <c r="O88" s="279"/>
      <c r="P88" s="279"/>
      <c r="AJ88" s="25"/>
      <c r="AK88" s="186"/>
      <c r="AL88" s="186"/>
      <c r="AM88" s="280" t="str">
        <f t="shared" si="2"/>
        <v/>
      </c>
      <c r="AN88" s="281" t="e">
        <f t="shared" si="3"/>
        <v>#DIV/0!</v>
      </c>
    </row>
    <row r="89" spans="10:40" ht="21" customHeight="1" x14ac:dyDescent="0.3">
      <c r="J89" s="271"/>
      <c r="K89" s="271"/>
      <c r="L89" s="211"/>
      <c r="O89" s="279"/>
      <c r="P89" s="279"/>
      <c r="AJ89" s="25"/>
      <c r="AK89" s="186"/>
      <c r="AL89" s="186"/>
      <c r="AM89" s="280" t="str">
        <f t="shared" si="2"/>
        <v/>
      </c>
      <c r="AN89" s="281" t="e">
        <f t="shared" si="3"/>
        <v>#DIV/0!</v>
      </c>
    </row>
    <row r="90" spans="10:40" ht="21" customHeight="1" x14ac:dyDescent="0.3">
      <c r="J90" s="271"/>
      <c r="K90" s="271"/>
      <c r="L90" s="211"/>
      <c r="O90" s="279"/>
      <c r="P90" s="279"/>
      <c r="AJ90" s="25"/>
      <c r="AK90" s="186"/>
      <c r="AL90" s="186"/>
      <c r="AM90" s="280" t="str">
        <f t="shared" si="2"/>
        <v/>
      </c>
      <c r="AN90" s="281" t="e">
        <f t="shared" si="3"/>
        <v>#DIV/0!</v>
      </c>
    </row>
    <row r="91" spans="10:40" ht="21" customHeight="1" x14ac:dyDescent="0.3">
      <c r="J91" s="271"/>
      <c r="K91" s="271"/>
      <c r="L91" s="211"/>
      <c r="O91" s="279"/>
      <c r="P91" s="279"/>
      <c r="AJ91" s="25"/>
      <c r="AK91" s="186"/>
      <c r="AL91" s="186"/>
      <c r="AM91" s="280" t="str">
        <f t="shared" si="2"/>
        <v/>
      </c>
      <c r="AN91" s="281" t="e">
        <f t="shared" si="3"/>
        <v>#DIV/0!</v>
      </c>
    </row>
    <row r="92" spans="10:40" ht="21" customHeight="1" x14ac:dyDescent="0.3">
      <c r="J92" s="271"/>
      <c r="K92" s="271"/>
      <c r="L92" s="211"/>
      <c r="O92" s="279"/>
      <c r="P92" s="279"/>
      <c r="AJ92" s="25"/>
      <c r="AK92" s="186"/>
      <c r="AL92" s="186"/>
      <c r="AM92" s="280" t="str">
        <f t="shared" si="2"/>
        <v/>
      </c>
      <c r="AN92" s="281" t="e">
        <f t="shared" si="3"/>
        <v>#DIV/0!</v>
      </c>
    </row>
    <row r="93" spans="10:40" ht="21" customHeight="1" x14ac:dyDescent="0.3">
      <c r="J93" s="271"/>
      <c r="K93" s="271"/>
      <c r="L93" s="211"/>
      <c r="O93" s="279"/>
      <c r="P93" s="279"/>
      <c r="AJ93" s="25"/>
      <c r="AK93" s="186"/>
      <c r="AL93" s="186"/>
      <c r="AM93" s="280" t="str">
        <f t="shared" si="2"/>
        <v/>
      </c>
      <c r="AN93" s="281" t="e">
        <f t="shared" si="3"/>
        <v>#DIV/0!</v>
      </c>
    </row>
    <row r="94" spans="10:40" ht="21" customHeight="1" x14ac:dyDescent="0.3">
      <c r="J94" s="271"/>
      <c r="K94" s="271"/>
      <c r="L94" s="211"/>
      <c r="O94" s="279"/>
      <c r="P94" s="279"/>
      <c r="AJ94" s="25"/>
      <c r="AK94" s="186"/>
      <c r="AL94" s="186"/>
      <c r="AM94" s="280" t="str">
        <f t="shared" si="2"/>
        <v/>
      </c>
      <c r="AN94" s="281" t="e">
        <f t="shared" si="3"/>
        <v>#DIV/0!</v>
      </c>
    </row>
    <row r="95" spans="10:40" ht="21" customHeight="1" x14ac:dyDescent="0.3">
      <c r="J95" s="271"/>
      <c r="K95" s="271"/>
      <c r="L95" s="211"/>
      <c r="O95" s="279"/>
      <c r="P95" s="279"/>
      <c r="AJ95" s="25"/>
      <c r="AK95" s="186"/>
      <c r="AL95" s="186"/>
      <c r="AM95" s="280" t="str">
        <f t="shared" si="2"/>
        <v/>
      </c>
      <c r="AN95" s="281" t="e">
        <f t="shared" si="3"/>
        <v>#DIV/0!</v>
      </c>
    </row>
    <row r="96" spans="10:40" ht="21" customHeight="1" x14ac:dyDescent="0.3">
      <c r="J96" s="271"/>
      <c r="K96" s="271"/>
      <c r="L96" s="211"/>
      <c r="O96" s="279"/>
      <c r="P96" s="279"/>
      <c r="AJ96" s="25"/>
      <c r="AK96" s="186"/>
      <c r="AL96" s="186"/>
      <c r="AM96" s="280" t="str">
        <f t="shared" si="2"/>
        <v/>
      </c>
      <c r="AN96" s="281" t="e">
        <f t="shared" si="3"/>
        <v>#DIV/0!</v>
      </c>
    </row>
    <row r="97" spans="10:40" ht="21" customHeight="1" x14ac:dyDescent="0.3">
      <c r="J97" s="271"/>
      <c r="K97" s="271"/>
      <c r="L97" s="211"/>
      <c r="O97" s="279"/>
      <c r="P97" s="279"/>
      <c r="AJ97" s="25"/>
      <c r="AK97" s="186"/>
      <c r="AL97" s="186"/>
      <c r="AM97" s="280" t="str">
        <f t="shared" si="2"/>
        <v/>
      </c>
      <c r="AN97" s="281" t="e">
        <f t="shared" si="3"/>
        <v>#DIV/0!</v>
      </c>
    </row>
    <row r="98" spans="10:40" ht="21" customHeight="1" x14ac:dyDescent="0.3">
      <c r="J98" s="271"/>
      <c r="K98" s="271"/>
      <c r="L98" s="211"/>
      <c r="O98" s="279"/>
      <c r="P98" s="279"/>
      <c r="AJ98" s="25"/>
      <c r="AK98" s="186"/>
      <c r="AL98" s="186"/>
      <c r="AM98" s="280" t="str">
        <f t="shared" si="2"/>
        <v/>
      </c>
      <c r="AN98" s="281" t="e">
        <f t="shared" si="3"/>
        <v>#DIV/0!</v>
      </c>
    </row>
    <row r="99" spans="10:40" ht="21" customHeight="1" x14ac:dyDescent="0.3">
      <c r="J99" s="271"/>
      <c r="K99" s="271"/>
      <c r="L99" s="211"/>
      <c r="O99" s="279"/>
      <c r="P99" s="279"/>
      <c r="AJ99" s="25"/>
      <c r="AK99" s="186"/>
      <c r="AL99" s="186"/>
      <c r="AM99" s="280" t="str">
        <f t="shared" si="2"/>
        <v/>
      </c>
      <c r="AN99" s="281" t="e">
        <f t="shared" si="3"/>
        <v>#DIV/0!</v>
      </c>
    </row>
    <row r="100" spans="10:40" ht="21" customHeight="1" x14ac:dyDescent="0.3">
      <c r="J100" s="271"/>
      <c r="K100" s="271"/>
      <c r="L100" s="211"/>
      <c r="O100" s="279"/>
      <c r="P100" s="279"/>
      <c r="AJ100" s="25"/>
      <c r="AK100" s="186"/>
      <c r="AL100" s="186"/>
      <c r="AM100" s="280" t="str">
        <f t="shared" si="2"/>
        <v/>
      </c>
      <c r="AN100" s="281" t="e">
        <f t="shared" si="3"/>
        <v>#DIV/0!</v>
      </c>
    </row>
    <row r="101" spans="10:40" ht="21" customHeight="1" x14ac:dyDescent="0.3">
      <c r="J101" s="271"/>
      <c r="K101" s="271"/>
      <c r="L101" s="211"/>
      <c r="O101" s="279"/>
      <c r="P101" s="279"/>
      <c r="AJ101" s="25"/>
      <c r="AK101" s="186"/>
      <c r="AL101" s="186"/>
      <c r="AM101" s="280" t="str">
        <f t="shared" si="2"/>
        <v/>
      </c>
      <c r="AN101" s="281" t="e">
        <f t="shared" si="3"/>
        <v>#DIV/0!</v>
      </c>
    </row>
    <row r="102" spans="10:40" ht="21" customHeight="1" x14ac:dyDescent="0.3">
      <c r="J102" s="271"/>
      <c r="K102" s="271"/>
      <c r="L102" s="211"/>
      <c r="O102" s="279"/>
      <c r="P102" s="279"/>
      <c r="AJ102" s="25"/>
      <c r="AK102" s="186"/>
      <c r="AL102" s="186"/>
      <c r="AM102" s="280" t="str">
        <f t="shared" si="2"/>
        <v/>
      </c>
      <c r="AN102" s="281" t="e">
        <f t="shared" si="3"/>
        <v>#DIV/0!</v>
      </c>
    </row>
    <row r="103" spans="10:40" ht="21" customHeight="1" x14ac:dyDescent="0.3">
      <c r="J103" s="271"/>
      <c r="K103" s="271"/>
      <c r="L103" s="211"/>
      <c r="O103" s="279"/>
      <c r="P103" s="279"/>
      <c r="AJ103" s="25"/>
      <c r="AK103" s="186"/>
      <c r="AL103" s="186"/>
      <c r="AM103" s="280" t="str">
        <f t="shared" si="2"/>
        <v/>
      </c>
      <c r="AN103" s="281" t="e">
        <f t="shared" si="3"/>
        <v>#DIV/0!</v>
      </c>
    </row>
    <row r="104" spans="10:40" ht="21" customHeight="1" x14ac:dyDescent="0.3">
      <c r="J104" s="271"/>
      <c r="K104" s="271"/>
      <c r="L104" s="211"/>
      <c r="O104" s="279"/>
      <c r="P104" s="279"/>
      <c r="AJ104" s="25"/>
      <c r="AK104" s="186"/>
      <c r="AL104" s="186"/>
      <c r="AM104" s="280" t="str">
        <f t="shared" si="2"/>
        <v/>
      </c>
      <c r="AN104" s="281" t="e">
        <f t="shared" si="3"/>
        <v>#DIV/0!</v>
      </c>
    </row>
    <row r="105" spans="10:40" ht="21" customHeight="1" x14ac:dyDescent="0.3">
      <c r="J105" s="271"/>
      <c r="K105" s="271"/>
      <c r="L105" s="211"/>
      <c r="O105" s="279"/>
      <c r="P105" s="279"/>
      <c r="AJ105" s="25"/>
      <c r="AK105" s="186"/>
      <c r="AL105" s="186"/>
      <c r="AM105" s="280" t="str">
        <f t="shared" si="2"/>
        <v/>
      </c>
      <c r="AN105" s="281" t="e">
        <f t="shared" si="3"/>
        <v>#DIV/0!</v>
      </c>
    </row>
    <row r="106" spans="10:40" ht="21" customHeight="1" x14ac:dyDescent="0.3">
      <c r="J106" s="271"/>
      <c r="K106" s="271"/>
      <c r="L106" s="211"/>
      <c r="O106" s="279"/>
      <c r="P106" s="279"/>
      <c r="AJ106" s="25"/>
      <c r="AK106" s="186"/>
      <c r="AL106" s="186"/>
      <c r="AM106" s="280" t="str">
        <f t="shared" si="2"/>
        <v/>
      </c>
      <c r="AN106" s="281" t="e">
        <f t="shared" si="3"/>
        <v>#DIV/0!</v>
      </c>
    </row>
    <row r="107" spans="10:40" ht="21" customHeight="1" x14ac:dyDescent="0.3">
      <c r="J107" s="271"/>
      <c r="K107" s="271"/>
      <c r="L107" s="211"/>
      <c r="O107" s="279"/>
      <c r="P107" s="279"/>
      <c r="AJ107" s="25"/>
      <c r="AK107" s="186"/>
      <c r="AL107" s="186"/>
      <c r="AM107" s="280" t="str">
        <f t="shared" si="2"/>
        <v/>
      </c>
      <c r="AN107" s="281" t="e">
        <f t="shared" si="3"/>
        <v>#DIV/0!</v>
      </c>
    </row>
    <row r="108" spans="10:40" ht="21" customHeight="1" x14ac:dyDescent="0.3">
      <c r="J108" s="271"/>
      <c r="K108" s="271"/>
      <c r="L108" s="211"/>
      <c r="O108" s="279"/>
      <c r="P108" s="279"/>
      <c r="AJ108" s="25"/>
      <c r="AK108" s="186"/>
      <c r="AL108" s="186"/>
      <c r="AM108" s="280" t="str">
        <f t="shared" si="2"/>
        <v/>
      </c>
      <c r="AN108" s="281" t="e">
        <f t="shared" si="3"/>
        <v>#DIV/0!</v>
      </c>
    </row>
    <row r="109" spans="10:40" ht="21" customHeight="1" x14ac:dyDescent="0.3">
      <c r="J109" s="271"/>
      <c r="K109" s="271"/>
      <c r="L109" s="211"/>
      <c r="O109" s="279"/>
      <c r="P109" s="279"/>
      <c r="AJ109" s="25"/>
      <c r="AK109" s="186"/>
      <c r="AL109" s="186"/>
      <c r="AM109" s="280" t="str">
        <f t="shared" si="2"/>
        <v/>
      </c>
      <c r="AN109" s="281" t="e">
        <f t="shared" si="3"/>
        <v>#DIV/0!</v>
      </c>
    </row>
    <row r="110" spans="10:40" ht="21" customHeight="1" x14ac:dyDescent="0.3">
      <c r="J110" s="271"/>
      <c r="K110" s="271"/>
      <c r="L110" s="211"/>
      <c r="O110" s="279"/>
      <c r="P110" s="279"/>
      <c r="AJ110" s="25"/>
      <c r="AK110" s="186"/>
      <c r="AL110" s="186"/>
      <c r="AM110" s="280" t="str">
        <f t="shared" si="2"/>
        <v/>
      </c>
      <c r="AN110" s="281" t="e">
        <f t="shared" si="3"/>
        <v>#DIV/0!</v>
      </c>
    </row>
    <row r="111" spans="10:40" ht="21" customHeight="1" x14ac:dyDescent="0.3">
      <c r="J111" s="271"/>
      <c r="K111" s="271"/>
      <c r="L111" s="211"/>
      <c r="O111" s="279"/>
      <c r="P111" s="279"/>
      <c r="AJ111" s="25"/>
      <c r="AK111" s="186"/>
      <c r="AL111" s="186"/>
      <c r="AM111" s="280" t="str">
        <f t="shared" si="2"/>
        <v/>
      </c>
      <c r="AN111" s="281" t="e">
        <f t="shared" si="3"/>
        <v>#DIV/0!</v>
      </c>
    </row>
    <row r="112" spans="10:40" ht="21" customHeight="1" x14ac:dyDescent="0.3">
      <c r="J112" s="271"/>
      <c r="K112" s="271"/>
      <c r="L112" s="211"/>
      <c r="O112" s="279"/>
      <c r="P112" s="279"/>
      <c r="AJ112" s="25"/>
      <c r="AK112" s="186"/>
      <c r="AL112" s="186"/>
      <c r="AM112" s="280" t="str">
        <f t="shared" si="2"/>
        <v/>
      </c>
      <c r="AN112" s="281" t="e">
        <f t="shared" si="3"/>
        <v>#DIV/0!</v>
      </c>
    </row>
    <row r="113" spans="10:40" ht="21" customHeight="1" x14ac:dyDescent="0.3">
      <c r="J113" s="271"/>
      <c r="K113" s="271"/>
      <c r="L113" s="211"/>
      <c r="O113" s="279"/>
      <c r="P113" s="279"/>
      <c r="AJ113" s="25"/>
      <c r="AK113" s="186"/>
      <c r="AL113" s="186"/>
      <c r="AM113" s="280" t="str">
        <f t="shared" si="2"/>
        <v/>
      </c>
      <c r="AN113" s="281" t="e">
        <f t="shared" si="3"/>
        <v>#DIV/0!</v>
      </c>
    </row>
    <row r="114" spans="10:40" ht="21" customHeight="1" x14ac:dyDescent="0.3">
      <c r="J114" s="271"/>
      <c r="K114" s="271"/>
      <c r="L114" s="211"/>
      <c r="O114" s="279"/>
      <c r="P114" s="279"/>
      <c r="AJ114" s="25"/>
      <c r="AK114" s="186"/>
      <c r="AL114" s="186"/>
      <c r="AM114" s="280" t="str">
        <f t="shared" si="2"/>
        <v/>
      </c>
      <c r="AN114" s="281" t="e">
        <f t="shared" si="3"/>
        <v>#DIV/0!</v>
      </c>
    </row>
    <row r="115" spans="10:40" ht="21" customHeight="1" x14ac:dyDescent="0.3">
      <c r="J115" s="271"/>
      <c r="K115" s="271"/>
      <c r="L115" s="211"/>
      <c r="O115" s="279"/>
      <c r="P115" s="279"/>
      <c r="AJ115" s="25"/>
      <c r="AK115" s="186"/>
      <c r="AL115" s="186"/>
      <c r="AM115" s="280" t="str">
        <f t="shared" si="2"/>
        <v/>
      </c>
      <c r="AN115" s="281" t="e">
        <f t="shared" si="3"/>
        <v>#DIV/0!</v>
      </c>
    </row>
    <row r="116" spans="10:40" ht="21" customHeight="1" x14ac:dyDescent="0.3">
      <c r="J116" s="271"/>
      <c r="K116" s="271"/>
      <c r="L116" s="211"/>
      <c r="O116" s="279"/>
      <c r="P116" s="279"/>
      <c r="AJ116" s="25"/>
      <c r="AK116" s="186"/>
      <c r="AL116" s="186"/>
      <c r="AM116" s="280" t="str">
        <f t="shared" si="2"/>
        <v/>
      </c>
      <c r="AN116" s="281" t="e">
        <f t="shared" si="3"/>
        <v>#DIV/0!</v>
      </c>
    </row>
    <row r="117" spans="10:40" ht="21" customHeight="1" x14ac:dyDescent="0.3">
      <c r="J117" s="271"/>
      <c r="K117" s="271"/>
      <c r="L117" s="211"/>
      <c r="O117" s="279"/>
      <c r="P117" s="279"/>
      <c r="AJ117" s="25"/>
      <c r="AK117" s="186"/>
      <c r="AL117" s="186"/>
      <c r="AM117" s="280" t="str">
        <f t="shared" si="2"/>
        <v/>
      </c>
      <c r="AN117" s="281" t="e">
        <f t="shared" si="3"/>
        <v>#DIV/0!</v>
      </c>
    </row>
    <row r="118" spans="10:40" ht="21" customHeight="1" x14ac:dyDescent="0.3">
      <c r="K118" s="271"/>
      <c r="O118" s="279"/>
      <c r="P118" s="279"/>
      <c r="AJ118" s="25"/>
      <c r="AK118" s="186"/>
      <c r="AL118" s="186"/>
      <c r="AM118" s="280" t="str">
        <f t="shared" si="2"/>
        <v/>
      </c>
      <c r="AN118" s="281" t="e">
        <f t="shared" si="3"/>
        <v>#DIV/0!</v>
      </c>
    </row>
    <row r="119" spans="10:40" ht="21" customHeight="1" x14ac:dyDescent="0.3">
      <c r="K119" s="271"/>
      <c r="O119" s="279"/>
      <c r="P119" s="279"/>
      <c r="AJ119" s="25"/>
      <c r="AK119" s="186"/>
      <c r="AL119" s="186"/>
      <c r="AM119" s="280" t="str">
        <f t="shared" si="2"/>
        <v/>
      </c>
      <c r="AN119" s="281" t="e">
        <f t="shared" si="3"/>
        <v>#DIV/0!</v>
      </c>
    </row>
    <row r="120" spans="10:40" ht="21" customHeight="1" x14ac:dyDescent="0.3">
      <c r="K120" s="271"/>
      <c r="O120" s="279"/>
      <c r="P120" s="279"/>
      <c r="AJ120" s="25"/>
      <c r="AK120" s="186"/>
      <c r="AL120" s="186"/>
      <c r="AM120" s="280" t="str">
        <f t="shared" si="2"/>
        <v/>
      </c>
      <c r="AN120" s="281" t="e">
        <f t="shared" si="3"/>
        <v>#DIV/0!</v>
      </c>
    </row>
    <row r="121" spans="10:40" ht="21" customHeight="1" x14ac:dyDescent="0.3">
      <c r="K121" s="271"/>
      <c r="O121" s="279"/>
      <c r="P121" s="279"/>
      <c r="AJ121" s="25"/>
      <c r="AK121" s="186"/>
      <c r="AL121" s="186"/>
      <c r="AM121" s="280" t="str">
        <f t="shared" si="2"/>
        <v/>
      </c>
      <c r="AN121" s="281" t="e">
        <f t="shared" si="3"/>
        <v>#DIV/0!</v>
      </c>
    </row>
    <row r="122" spans="10:40" ht="21" customHeight="1" x14ac:dyDescent="0.3">
      <c r="K122" s="271"/>
      <c r="O122" s="279"/>
      <c r="P122" s="279"/>
      <c r="AJ122" s="25"/>
      <c r="AK122" s="186"/>
      <c r="AL122" s="186"/>
      <c r="AM122" s="280" t="str">
        <f t="shared" si="2"/>
        <v/>
      </c>
      <c r="AN122" s="281" t="e">
        <f t="shared" si="3"/>
        <v>#DIV/0!</v>
      </c>
    </row>
    <row r="123" spans="10:40" ht="21" customHeight="1" x14ac:dyDescent="0.3">
      <c r="K123" s="271"/>
      <c r="O123" s="279"/>
      <c r="P123" s="279"/>
      <c r="AJ123" s="25"/>
      <c r="AK123" s="186"/>
      <c r="AL123" s="186"/>
      <c r="AM123" s="280" t="str">
        <f t="shared" si="2"/>
        <v/>
      </c>
      <c r="AN123" s="281" t="e">
        <f t="shared" si="3"/>
        <v>#DIV/0!</v>
      </c>
    </row>
    <row r="124" spans="10:40" ht="21" customHeight="1" x14ac:dyDescent="0.3">
      <c r="K124" s="271"/>
      <c r="O124" s="279"/>
      <c r="P124" s="279"/>
      <c r="AJ124" s="25"/>
      <c r="AK124" s="186"/>
      <c r="AL124" s="186"/>
      <c r="AM124" s="280" t="str">
        <f t="shared" si="2"/>
        <v/>
      </c>
      <c r="AN124" s="281" t="e">
        <f t="shared" si="3"/>
        <v>#DIV/0!</v>
      </c>
    </row>
    <row r="125" spans="10:40" ht="21" customHeight="1" x14ac:dyDescent="0.3">
      <c r="K125" s="271"/>
      <c r="O125" s="279"/>
      <c r="P125" s="279"/>
      <c r="AJ125" s="25"/>
      <c r="AK125" s="186"/>
      <c r="AL125" s="186"/>
      <c r="AM125" s="280" t="str">
        <f t="shared" si="2"/>
        <v/>
      </c>
      <c r="AN125" s="281" t="e">
        <f t="shared" si="3"/>
        <v>#DIV/0!</v>
      </c>
    </row>
    <row r="126" spans="10:40" ht="21" customHeight="1" x14ac:dyDescent="0.3">
      <c r="K126" s="271"/>
      <c r="O126" s="279"/>
      <c r="P126" s="279"/>
      <c r="AJ126" s="25"/>
      <c r="AK126" s="186"/>
      <c r="AL126" s="186"/>
      <c r="AM126" s="280" t="str">
        <f t="shared" si="2"/>
        <v/>
      </c>
      <c r="AN126" s="281" t="e">
        <f t="shared" si="3"/>
        <v>#DIV/0!</v>
      </c>
    </row>
    <row r="127" spans="10:40" ht="21" customHeight="1" x14ac:dyDescent="0.3">
      <c r="K127" s="271"/>
      <c r="O127" s="279"/>
      <c r="P127" s="279"/>
      <c r="AJ127" s="25"/>
      <c r="AK127" s="186"/>
      <c r="AL127" s="186"/>
      <c r="AM127" s="280" t="str">
        <f t="shared" si="2"/>
        <v/>
      </c>
      <c r="AN127" s="281" t="e">
        <f t="shared" si="3"/>
        <v>#DIV/0!</v>
      </c>
    </row>
    <row r="128" spans="10:40" ht="21" customHeight="1" x14ac:dyDescent="0.3">
      <c r="K128" s="271"/>
      <c r="O128" s="279"/>
      <c r="P128" s="279"/>
      <c r="AJ128" s="25"/>
      <c r="AK128" s="186"/>
      <c r="AL128" s="186"/>
      <c r="AM128" s="280" t="str">
        <f t="shared" si="2"/>
        <v/>
      </c>
      <c r="AN128" s="281" t="e">
        <f t="shared" si="3"/>
        <v>#DIV/0!</v>
      </c>
    </row>
    <row r="129" spans="11:40" ht="21" customHeight="1" x14ac:dyDescent="0.3">
      <c r="K129" s="271"/>
      <c r="O129" s="279"/>
      <c r="P129" s="279"/>
      <c r="AJ129" s="25"/>
      <c r="AK129" s="186"/>
      <c r="AL129" s="186"/>
      <c r="AM129" s="280" t="str">
        <f t="shared" si="2"/>
        <v/>
      </c>
      <c r="AN129" s="281" t="e">
        <f t="shared" si="3"/>
        <v>#DIV/0!</v>
      </c>
    </row>
    <row r="130" spans="11:40" ht="21" customHeight="1" x14ac:dyDescent="0.3">
      <c r="K130" s="271"/>
      <c r="O130" s="279"/>
      <c r="P130" s="279"/>
      <c r="AJ130" s="25"/>
      <c r="AK130" s="186"/>
      <c r="AL130" s="186"/>
      <c r="AM130" s="280" t="str">
        <f t="shared" si="2"/>
        <v/>
      </c>
      <c r="AN130" s="281" t="e">
        <f t="shared" si="3"/>
        <v>#DIV/0!</v>
      </c>
    </row>
    <row r="131" spans="11:40" ht="21" customHeight="1" x14ac:dyDescent="0.3">
      <c r="K131" s="271"/>
      <c r="O131" s="279"/>
      <c r="P131" s="279"/>
      <c r="AJ131" s="25"/>
      <c r="AK131" s="186"/>
      <c r="AL131" s="186"/>
      <c r="AM131" s="280" t="str">
        <f t="shared" ref="AM131:AM194" si="4">IFERROR(AA131/AB131,"")</f>
        <v/>
      </c>
      <c r="AN131" s="281" t="e">
        <f t="shared" ref="AN131:AN194" si="5">STDEV(K131,G131)</f>
        <v>#DIV/0!</v>
      </c>
    </row>
    <row r="132" spans="11:40" ht="21" customHeight="1" x14ac:dyDescent="0.3">
      <c r="K132" s="271"/>
      <c r="O132" s="279"/>
      <c r="P132" s="279"/>
      <c r="AJ132" s="25"/>
      <c r="AK132" s="186"/>
      <c r="AL132" s="186"/>
      <c r="AM132" s="280" t="str">
        <f t="shared" si="4"/>
        <v/>
      </c>
      <c r="AN132" s="281" t="e">
        <f t="shared" si="5"/>
        <v>#DIV/0!</v>
      </c>
    </row>
    <row r="133" spans="11:40" ht="21" customHeight="1" x14ac:dyDescent="0.3">
      <c r="K133" s="271"/>
      <c r="O133" s="279"/>
      <c r="P133" s="279"/>
      <c r="AJ133" s="25"/>
      <c r="AK133" s="186"/>
      <c r="AL133" s="186"/>
      <c r="AM133" s="280" t="str">
        <f t="shared" si="4"/>
        <v/>
      </c>
      <c r="AN133" s="281" t="e">
        <f t="shared" si="5"/>
        <v>#DIV/0!</v>
      </c>
    </row>
    <row r="134" spans="11:40" ht="21" customHeight="1" x14ac:dyDescent="0.3">
      <c r="K134" s="271"/>
      <c r="O134" s="279"/>
      <c r="P134" s="279"/>
      <c r="AJ134" s="25"/>
      <c r="AK134" s="186"/>
      <c r="AL134" s="186"/>
      <c r="AM134" s="280" t="str">
        <f t="shared" si="4"/>
        <v/>
      </c>
      <c r="AN134" s="281" t="e">
        <f t="shared" si="5"/>
        <v>#DIV/0!</v>
      </c>
    </row>
    <row r="135" spans="11:40" ht="21" customHeight="1" x14ac:dyDescent="0.3">
      <c r="K135" s="271"/>
      <c r="O135" s="279"/>
      <c r="P135" s="279"/>
      <c r="AJ135" s="25"/>
      <c r="AK135" s="186"/>
      <c r="AL135" s="186"/>
      <c r="AM135" s="280" t="str">
        <f t="shared" si="4"/>
        <v/>
      </c>
      <c r="AN135" s="281" t="e">
        <f t="shared" si="5"/>
        <v>#DIV/0!</v>
      </c>
    </row>
    <row r="136" spans="11:40" ht="21" customHeight="1" x14ac:dyDescent="0.3">
      <c r="K136" s="271"/>
      <c r="O136" s="279"/>
      <c r="P136" s="279"/>
      <c r="AJ136" s="25"/>
      <c r="AK136" s="186"/>
      <c r="AL136" s="186"/>
      <c r="AM136" s="280" t="str">
        <f t="shared" si="4"/>
        <v/>
      </c>
      <c r="AN136" s="281" t="e">
        <f t="shared" si="5"/>
        <v>#DIV/0!</v>
      </c>
    </row>
    <row r="137" spans="11:40" ht="21" customHeight="1" x14ac:dyDescent="0.3">
      <c r="K137" s="271"/>
      <c r="O137" s="279"/>
      <c r="P137" s="279"/>
      <c r="AJ137" s="25"/>
      <c r="AK137" s="186"/>
      <c r="AL137" s="186"/>
      <c r="AM137" s="280" t="str">
        <f t="shared" si="4"/>
        <v/>
      </c>
      <c r="AN137" s="281" t="e">
        <f t="shared" si="5"/>
        <v>#DIV/0!</v>
      </c>
    </row>
    <row r="138" spans="11:40" ht="21" customHeight="1" x14ac:dyDescent="0.3">
      <c r="K138" s="271"/>
      <c r="O138" s="279"/>
      <c r="P138" s="279"/>
      <c r="AJ138" s="25"/>
      <c r="AK138" s="186"/>
      <c r="AL138" s="186"/>
      <c r="AM138" s="280" t="str">
        <f t="shared" si="4"/>
        <v/>
      </c>
      <c r="AN138" s="281" t="e">
        <f t="shared" si="5"/>
        <v>#DIV/0!</v>
      </c>
    </row>
    <row r="139" spans="11:40" ht="21" customHeight="1" x14ac:dyDescent="0.3">
      <c r="K139" s="271"/>
      <c r="O139" s="279"/>
      <c r="P139" s="279"/>
      <c r="AJ139" s="25"/>
      <c r="AK139" s="186"/>
      <c r="AL139" s="186"/>
      <c r="AM139" s="280" t="str">
        <f t="shared" si="4"/>
        <v/>
      </c>
      <c r="AN139" s="281" t="e">
        <f t="shared" si="5"/>
        <v>#DIV/0!</v>
      </c>
    </row>
    <row r="140" spans="11:40" ht="21" customHeight="1" x14ac:dyDescent="0.3">
      <c r="K140" s="271"/>
      <c r="O140" s="279"/>
      <c r="P140" s="279"/>
      <c r="AJ140" s="25"/>
      <c r="AK140" s="186"/>
      <c r="AL140" s="186"/>
      <c r="AM140" s="280" t="str">
        <f t="shared" si="4"/>
        <v/>
      </c>
      <c r="AN140" s="281" t="e">
        <f t="shared" si="5"/>
        <v>#DIV/0!</v>
      </c>
    </row>
    <row r="141" spans="11:40" ht="21" customHeight="1" x14ac:dyDescent="0.3">
      <c r="K141" s="271"/>
      <c r="O141" s="279"/>
      <c r="P141" s="279"/>
      <c r="AJ141" s="25"/>
      <c r="AK141" s="186"/>
      <c r="AL141" s="186"/>
      <c r="AM141" s="280" t="str">
        <f t="shared" si="4"/>
        <v/>
      </c>
      <c r="AN141" s="281" t="e">
        <f t="shared" si="5"/>
        <v>#DIV/0!</v>
      </c>
    </row>
    <row r="142" spans="11:40" ht="21" customHeight="1" x14ac:dyDescent="0.3">
      <c r="K142" s="271"/>
      <c r="O142" s="279"/>
      <c r="P142" s="279"/>
      <c r="AJ142" s="25"/>
      <c r="AK142" s="186"/>
      <c r="AL142" s="186"/>
      <c r="AM142" s="280" t="str">
        <f t="shared" si="4"/>
        <v/>
      </c>
      <c r="AN142" s="281" t="e">
        <f t="shared" si="5"/>
        <v>#DIV/0!</v>
      </c>
    </row>
    <row r="143" spans="11:40" ht="21" customHeight="1" x14ac:dyDescent="0.3">
      <c r="K143" s="271"/>
      <c r="O143" s="279"/>
      <c r="P143" s="279"/>
      <c r="AJ143" s="25"/>
      <c r="AK143" s="186"/>
      <c r="AL143" s="186"/>
      <c r="AM143" s="280" t="str">
        <f t="shared" si="4"/>
        <v/>
      </c>
      <c r="AN143" s="281" t="e">
        <f t="shared" si="5"/>
        <v>#DIV/0!</v>
      </c>
    </row>
    <row r="144" spans="11:40" ht="21" customHeight="1" x14ac:dyDescent="0.3">
      <c r="K144" s="271"/>
      <c r="O144" s="279"/>
      <c r="P144" s="279"/>
      <c r="AJ144" s="25"/>
      <c r="AK144" s="186"/>
      <c r="AL144" s="186"/>
      <c r="AM144" s="280" t="str">
        <f t="shared" si="4"/>
        <v/>
      </c>
      <c r="AN144" s="281" t="e">
        <f t="shared" si="5"/>
        <v>#DIV/0!</v>
      </c>
    </row>
    <row r="145" spans="11:40" ht="21" customHeight="1" x14ac:dyDescent="0.3">
      <c r="K145" s="271"/>
      <c r="O145" s="279"/>
      <c r="P145" s="279"/>
      <c r="AJ145" s="25"/>
      <c r="AK145" s="186"/>
      <c r="AL145" s="186"/>
      <c r="AM145" s="280" t="str">
        <f t="shared" si="4"/>
        <v/>
      </c>
      <c r="AN145" s="281" t="e">
        <f t="shared" si="5"/>
        <v>#DIV/0!</v>
      </c>
    </row>
    <row r="146" spans="11:40" ht="21" customHeight="1" x14ac:dyDescent="0.3">
      <c r="K146" s="271"/>
      <c r="O146" s="279"/>
      <c r="P146" s="279"/>
      <c r="AJ146" s="25"/>
      <c r="AK146" s="186"/>
      <c r="AL146" s="186"/>
      <c r="AM146" s="280" t="str">
        <f t="shared" si="4"/>
        <v/>
      </c>
      <c r="AN146" s="281" t="e">
        <f t="shared" si="5"/>
        <v>#DIV/0!</v>
      </c>
    </row>
    <row r="147" spans="11:40" ht="21" customHeight="1" x14ac:dyDescent="0.3">
      <c r="K147" s="271"/>
      <c r="O147" s="279"/>
      <c r="P147" s="279"/>
      <c r="AJ147" s="25"/>
      <c r="AK147" s="186"/>
      <c r="AL147" s="186"/>
      <c r="AM147" s="280" t="str">
        <f t="shared" si="4"/>
        <v/>
      </c>
      <c r="AN147" s="281" t="e">
        <f t="shared" si="5"/>
        <v>#DIV/0!</v>
      </c>
    </row>
    <row r="148" spans="11:40" ht="21" customHeight="1" x14ac:dyDescent="0.3">
      <c r="K148" s="271"/>
      <c r="O148" s="279"/>
      <c r="P148" s="279"/>
      <c r="AJ148" s="25"/>
      <c r="AK148" s="186"/>
      <c r="AL148" s="186"/>
      <c r="AM148" s="280" t="str">
        <f t="shared" si="4"/>
        <v/>
      </c>
      <c r="AN148" s="281" t="e">
        <f t="shared" si="5"/>
        <v>#DIV/0!</v>
      </c>
    </row>
    <row r="149" spans="11:40" ht="21" customHeight="1" x14ac:dyDescent="0.3">
      <c r="K149" s="271"/>
      <c r="O149" s="279"/>
      <c r="P149" s="279"/>
      <c r="AJ149" s="25"/>
      <c r="AK149" s="186"/>
      <c r="AL149" s="186"/>
      <c r="AM149" s="280" t="str">
        <f t="shared" si="4"/>
        <v/>
      </c>
      <c r="AN149" s="281" t="e">
        <f t="shared" si="5"/>
        <v>#DIV/0!</v>
      </c>
    </row>
    <row r="150" spans="11:40" ht="21" customHeight="1" x14ac:dyDescent="0.3">
      <c r="K150" s="271"/>
      <c r="O150" s="279"/>
      <c r="P150" s="279"/>
      <c r="AJ150" s="25"/>
      <c r="AK150" s="186"/>
      <c r="AL150" s="186"/>
      <c r="AM150" s="280" t="str">
        <f t="shared" si="4"/>
        <v/>
      </c>
      <c r="AN150" s="281" t="e">
        <f t="shared" si="5"/>
        <v>#DIV/0!</v>
      </c>
    </row>
    <row r="151" spans="11:40" ht="21" customHeight="1" x14ac:dyDescent="0.3">
      <c r="K151" s="271"/>
      <c r="O151" s="279"/>
      <c r="P151" s="279"/>
      <c r="AJ151" s="25"/>
      <c r="AK151" s="186"/>
      <c r="AL151" s="186"/>
      <c r="AM151" s="280" t="str">
        <f t="shared" si="4"/>
        <v/>
      </c>
      <c r="AN151" s="281" t="e">
        <f t="shared" si="5"/>
        <v>#DIV/0!</v>
      </c>
    </row>
    <row r="152" spans="11:40" ht="21" customHeight="1" x14ac:dyDescent="0.3">
      <c r="K152" s="271"/>
      <c r="O152" s="279"/>
      <c r="P152" s="279"/>
      <c r="AJ152" s="25"/>
      <c r="AK152" s="186"/>
      <c r="AL152" s="186"/>
      <c r="AM152" s="280" t="str">
        <f t="shared" si="4"/>
        <v/>
      </c>
      <c r="AN152" s="281" t="e">
        <f t="shared" si="5"/>
        <v>#DIV/0!</v>
      </c>
    </row>
    <row r="153" spans="11:40" ht="21" customHeight="1" x14ac:dyDescent="0.3">
      <c r="K153" s="271"/>
      <c r="O153" s="279"/>
      <c r="P153" s="279"/>
      <c r="AJ153" s="25"/>
      <c r="AK153" s="186"/>
      <c r="AL153" s="186"/>
      <c r="AM153" s="280" t="str">
        <f t="shared" si="4"/>
        <v/>
      </c>
      <c r="AN153" s="281" t="e">
        <f t="shared" si="5"/>
        <v>#DIV/0!</v>
      </c>
    </row>
    <row r="154" spans="11:40" ht="21" customHeight="1" x14ac:dyDescent="0.3">
      <c r="K154" s="271"/>
      <c r="O154" s="279"/>
      <c r="P154" s="279"/>
      <c r="AJ154" s="25"/>
      <c r="AK154" s="186"/>
      <c r="AL154" s="186"/>
      <c r="AM154" s="280" t="str">
        <f t="shared" si="4"/>
        <v/>
      </c>
      <c r="AN154" s="281" t="e">
        <f t="shared" si="5"/>
        <v>#DIV/0!</v>
      </c>
    </row>
    <row r="155" spans="11:40" ht="21" customHeight="1" x14ac:dyDescent="0.3">
      <c r="K155" s="271"/>
      <c r="O155" s="279"/>
      <c r="P155" s="279"/>
      <c r="AJ155" s="25"/>
      <c r="AK155" s="186"/>
      <c r="AL155" s="186"/>
      <c r="AM155" s="280" t="str">
        <f t="shared" si="4"/>
        <v/>
      </c>
      <c r="AN155" s="281" t="e">
        <f t="shared" si="5"/>
        <v>#DIV/0!</v>
      </c>
    </row>
    <row r="156" spans="11:40" ht="21" customHeight="1" x14ac:dyDescent="0.3">
      <c r="K156" s="271"/>
      <c r="O156" s="279"/>
      <c r="P156" s="279"/>
      <c r="AJ156" s="25"/>
      <c r="AK156" s="186"/>
      <c r="AL156" s="186"/>
      <c r="AM156" s="280" t="str">
        <f t="shared" si="4"/>
        <v/>
      </c>
      <c r="AN156" s="281" t="e">
        <f t="shared" si="5"/>
        <v>#DIV/0!</v>
      </c>
    </row>
    <row r="157" spans="11:40" ht="21" customHeight="1" x14ac:dyDescent="0.3">
      <c r="K157" s="271"/>
      <c r="O157" s="279"/>
      <c r="P157" s="279"/>
      <c r="AJ157" s="25"/>
      <c r="AK157" s="186"/>
      <c r="AL157" s="186"/>
      <c r="AM157" s="280" t="str">
        <f t="shared" si="4"/>
        <v/>
      </c>
      <c r="AN157" s="281" t="e">
        <f t="shared" si="5"/>
        <v>#DIV/0!</v>
      </c>
    </row>
    <row r="158" spans="11:40" ht="21" customHeight="1" x14ac:dyDescent="0.3">
      <c r="K158" s="271"/>
      <c r="O158" s="279"/>
      <c r="P158" s="279"/>
      <c r="AJ158" s="25"/>
      <c r="AK158" s="186"/>
      <c r="AL158" s="186"/>
      <c r="AM158" s="280" t="str">
        <f t="shared" si="4"/>
        <v/>
      </c>
      <c r="AN158" s="281" t="e">
        <f t="shared" si="5"/>
        <v>#DIV/0!</v>
      </c>
    </row>
    <row r="159" spans="11:40" ht="21" customHeight="1" x14ac:dyDescent="0.3">
      <c r="K159" s="271"/>
      <c r="O159" s="279"/>
      <c r="P159" s="279"/>
      <c r="AJ159" s="25"/>
      <c r="AK159" s="186"/>
      <c r="AL159" s="186"/>
      <c r="AM159" s="280" t="str">
        <f t="shared" si="4"/>
        <v/>
      </c>
      <c r="AN159" s="281" t="e">
        <f t="shared" si="5"/>
        <v>#DIV/0!</v>
      </c>
    </row>
    <row r="160" spans="11:40" ht="21" customHeight="1" x14ac:dyDescent="0.3">
      <c r="K160" s="271"/>
      <c r="O160" s="279"/>
      <c r="P160" s="279"/>
      <c r="AJ160" s="25"/>
      <c r="AK160" s="186"/>
      <c r="AL160" s="186"/>
      <c r="AM160" s="280" t="str">
        <f t="shared" si="4"/>
        <v/>
      </c>
      <c r="AN160" s="281" t="e">
        <f t="shared" si="5"/>
        <v>#DIV/0!</v>
      </c>
    </row>
    <row r="161" spans="11:40" ht="21" customHeight="1" x14ac:dyDescent="0.3">
      <c r="K161" s="271"/>
      <c r="O161" s="279"/>
      <c r="P161" s="279"/>
      <c r="AJ161" s="25"/>
      <c r="AK161" s="186"/>
      <c r="AL161" s="186"/>
      <c r="AM161" s="280" t="str">
        <f t="shared" si="4"/>
        <v/>
      </c>
      <c r="AN161" s="281" t="e">
        <f t="shared" si="5"/>
        <v>#DIV/0!</v>
      </c>
    </row>
    <row r="162" spans="11:40" ht="21" customHeight="1" x14ac:dyDescent="0.3">
      <c r="K162" s="271"/>
      <c r="O162" s="279"/>
      <c r="P162" s="279"/>
      <c r="AJ162" s="25"/>
      <c r="AK162" s="186"/>
      <c r="AL162" s="186"/>
      <c r="AM162" s="280" t="str">
        <f t="shared" si="4"/>
        <v/>
      </c>
      <c r="AN162" s="281" t="e">
        <f t="shared" si="5"/>
        <v>#DIV/0!</v>
      </c>
    </row>
    <row r="163" spans="11:40" ht="21" customHeight="1" x14ac:dyDescent="0.3">
      <c r="K163" s="271"/>
      <c r="O163" s="279"/>
      <c r="P163" s="279"/>
      <c r="AJ163" s="25"/>
      <c r="AK163" s="186"/>
      <c r="AL163" s="186"/>
      <c r="AM163" s="280" t="str">
        <f t="shared" si="4"/>
        <v/>
      </c>
      <c r="AN163" s="281" t="e">
        <f t="shared" si="5"/>
        <v>#DIV/0!</v>
      </c>
    </row>
    <row r="164" spans="11:40" ht="21" customHeight="1" x14ac:dyDescent="0.3">
      <c r="K164" s="271"/>
      <c r="O164" s="279"/>
      <c r="P164" s="279"/>
      <c r="AJ164" s="25"/>
      <c r="AK164" s="186"/>
      <c r="AL164" s="186"/>
      <c r="AM164" s="280" t="str">
        <f t="shared" si="4"/>
        <v/>
      </c>
      <c r="AN164" s="281" t="e">
        <f t="shared" si="5"/>
        <v>#DIV/0!</v>
      </c>
    </row>
    <row r="165" spans="11:40" ht="21" customHeight="1" x14ac:dyDescent="0.3">
      <c r="K165" s="271"/>
      <c r="O165" s="279"/>
      <c r="P165" s="279"/>
      <c r="AJ165" s="25"/>
      <c r="AK165" s="186"/>
      <c r="AL165" s="186"/>
      <c r="AM165" s="280" t="str">
        <f t="shared" si="4"/>
        <v/>
      </c>
      <c r="AN165" s="281" t="e">
        <f t="shared" si="5"/>
        <v>#DIV/0!</v>
      </c>
    </row>
    <row r="166" spans="11:40" ht="21" customHeight="1" x14ac:dyDescent="0.3">
      <c r="K166" s="271"/>
      <c r="O166" s="279"/>
      <c r="P166" s="279"/>
      <c r="AJ166" s="25"/>
      <c r="AK166" s="186"/>
      <c r="AL166" s="186"/>
      <c r="AM166" s="280" t="str">
        <f t="shared" si="4"/>
        <v/>
      </c>
      <c r="AN166" s="281" t="e">
        <f t="shared" si="5"/>
        <v>#DIV/0!</v>
      </c>
    </row>
    <row r="167" spans="11:40" ht="21" customHeight="1" x14ac:dyDescent="0.3">
      <c r="K167" s="271"/>
      <c r="O167" s="279"/>
      <c r="P167" s="279"/>
      <c r="AJ167" s="25"/>
      <c r="AK167" s="186"/>
      <c r="AL167" s="186"/>
      <c r="AM167" s="280" t="str">
        <f t="shared" si="4"/>
        <v/>
      </c>
      <c r="AN167" s="281" t="e">
        <f t="shared" si="5"/>
        <v>#DIV/0!</v>
      </c>
    </row>
    <row r="168" spans="11:40" ht="21" customHeight="1" x14ac:dyDescent="0.3">
      <c r="K168" s="271"/>
      <c r="O168" s="279"/>
      <c r="P168" s="279"/>
      <c r="AJ168" s="25"/>
      <c r="AK168" s="186"/>
      <c r="AL168" s="186"/>
      <c r="AM168" s="280" t="str">
        <f t="shared" si="4"/>
        <v/>
      </c>
      <c r="AN168" s="281" t="e">
        <f t="shared" si="5"/>
        <v>#DIV/0!</v>
      </c>
    </row>
    <row r="169" spans="11:40" ht="21" customHeight="1" x14ac:dyDescent="0.3">
      <c r="K169" s="271"/>
      <c r="O169" s="279"/>
      <c r="P169" s="279"/>
      <c r="AJ169" s="25"/>
      <c r="AK169" s="186"/>
      <c r="AL169" s="186"/>
      <c r="AM169" s="280" t="str">
        <f t="shared" si="4"/>
        <v/>
      </c>
      <c r="AN169" s="281" t="e">
        <f t="shared" si="5"/>
        <v>#DIV/0!</v>
      </c>
    </row>
    <row r="170" spans="11:40" ht="21" customHeight="1" x14ac:dyDescent="0.3">
      <c r="K170" s="271"/>
      <c r="O170" s="279"/>
      <c r="P170" s="279"/>
      <c r="AJ170" s="25"/>
      <c r="AK170" s="186"/>
      <c r="AL170" s="186"/>
      <c r="AM170" s="280" t="str">
        <f t="shared" si="4"/>
        <v/>
      </c>
      <c r="AN170" s="281" t="e">
        <f t="shared" si="5"/>
        <v>#DIV/0!</v>
      </c>
    </row>
    <row r="171" spans="11:40" ht="21" customHeight="1" x14ac:dyDescent="0.3">
      <c r="K171" s="271"/>
      <c r="O171" s="279"/>
      <c r="P171" s="279"/>
      <c r="AJ171" s="25"/>
      <c r="AK171" s="186"/>
      <c r="AL171" s="186"/>
      <c r="AM171" s="280" t="str">
        <f t="shared" si="4"/>
        <v/>
      </c>
      <c r="AN171" s="281" t="e">
        <f t="shared" si="5"/>
        <v>#DIV/0!</v>
      </c>
    </row>
    <row r="172" spans="11:40" ht="21" customHeight="1" x14ac:dyDescent="0.3">
      <c r="K172" s="271"/>
      <c r="O172" s="279"/>
      <c r="P172" s="279"/>
      <c r="AJ172" s="25"/>
      <c r="AK172" s="186"/>
      <c r="AL172" s="186"/>
      <c r="AM172" s="280" t="str">
        <f t="shared" si="4"/>
        <v/>
      </c>
      <c r="AN172" s="281" t="e">
        <f t="shared" si="5"/>
        <v>#DIV/0!</v>
      </c>
    </row>
    <row r="173" spans="11:40" ht="21" customHeight="1" x14ac:dyDescent="0.3">
      <c r="K173" s="271"/>
      <c r="O173" s="279"/>
      <c r="P173" s="279"/>
      <c r="AJ173" s="25"/>
      <c r="AK173" s="186"/>
      <c r="AL173" s="186"/>
      <c r="AM173" s="280" t="str">
        <f t="shared" si="4"/>
        <v/>
      </c>
      <c r="AN173" s="281" t="e">
        <f t="shared" si="5"/>
        <v>#DIV/0!</v>
      </c>
    </row>
    <row r="174" spans="11:40" ht="21" customHeight="1" x14ac:dyDescent="0.3">
      <c r="K174" s="271"/>
      <c r="O174" s="279"/>
      <c r="P174" s="279"/>
      <c r="AJ174" s="25"/>
      <c r="AK174" s="186"/>
      <c r="AL174" s="186"/>
      <c r="AM174" s="280" t="str">
        <f t="shared" si="4"/>
        <v/>
      </c>
      <c r="AN174" s="281" t="e">
        <f t="shared" si="5"/>
        <v>#DIV/0!</v>
      </c>
    </row>
    <row r="175" spans="11:40" ht="21" customHeight="1" x14ac:dyDescent="0.3">
      <c r="K175" s="271"/>
      <c r="O175" s="279"/>
      <c r="P175" s="279"/>
      <c r="AJ175" s="25"/>
      <c r="AK175" s="186"/>
      <c r="AL175" s="186"/>
      <c r="AM175" s="280" t="str">
        <f t="shared" si="4"/>
        <v/>
      </c>
      <c r="AN175" s="281" t="e">
        <f t="shared" si="5"/>
        <v>#DIV/0!</v>
      </c>
    </row>
    <row r="176" spans="11:40" ht="21" customHeight="1" x14ac:dyDescent="0.3">
      <c r="K176" s="271"/>
      <c r="O176" s="279"/>
      <c r="P176" s="279"/>
      <c r="AJ176" s="25"/>
      <c r="AK176" s="186"/>
      <c r="AL176" s="186"/>
      <c r="AM176" s="280" t="str">
        <f t="shared" si="4"/>
        <v/>
      </c>
      <c r="AN176" s="281" t="e">
        <f t="shared" si="5"/>
        <v>#DIV/0!</v>
      </c>
    </row>
    <row r="177" spans="11:40" ht="21" customHeight="1" x14ac:dyDescent="0.3">
      <c r="K177" s="271"/>
      <c r="O177" s="279"/>
      <c r="P177" s="279"/>
      <c r="AJ177" s="25"/>
      <c r="AK177" s="186"/>
      <c r="AL177" s="186"/>
      <c r="AM177" s="280" t="str">
        <f t="shared" si="4"/>
        <v/>
      </c>
      <c r="AN177" s="281" t="e">
        <f t="shared" si="5"/>
        <v>#DIV/0!</v>
      </c>
    </row>
    <row r="178" spans="11:40" ht="21" customHeight="1" x14ac:dyDescent="0.3">
      <c r="K178" s="271"/>
      <c r="O178" s="279"/>
      <c r="P178" s="279"/>
      <c r="AJ178" s="25"/>
      <c r="AK178" s="186"/>
      <c r="AL178" s="186"/>
      <c r="AM178" s="280" t="str">
        <f t="shared" si="4"/>
        <v/>
      </c>
      <c r="AN178" s="281" t="e">
        <f t="shared" si="5"/>
        <v>#DIV/0!</v>
      </c>
    </row>
    <row r="179" spans="11:40" ht="21" customHeight="1" x14ac:dyDescent="0.3">
      <c r="K179" s="271"/>
      <c r="O179" s="279"/>
      <c r="P179" s="279"/>
      <c r="AJ179" s="25"/>
      <c r="AK179" s="186"/>
      <c r="AL179" s="186"/>
      <c r="AM179" s="280" t="str">
        <f t="shared" si="4"/>
        <v/>
      </c>
      <c r="AN179" s="281" t="e">
        <f t="shared" si="5"/>
        <v>#DIV/0!</v>
      </c>
    </row>
    <row r="180" spans="11:40" ht="21" customHeight="1" x14ac:dyDescent="0.3">
      <c r="K180" s="271"/>
      <c r="O180" s="279"/>
      <c r="P180" s="279"/>
      <c r="Z180" s="163"/>
      <c r="AJ180" s="25"/>
      <c r="AK180" s="186"/>
      <c r="AL180" s="186"/>
      <c r="AM180" s="280" t="str">
        <f t="shared" si="4"/>
        <v/>
      </c>
      <c r="AN180" s="281" t="e">
        <f t="shared" si="5"/>
        <v>#DIV/0!</v>
      </c>
    </row>
    <row r="181" spans="11:40" ht="21" customHeight="1" x14ac:dyDescent="0.3">
      <c r="K181" s="271"/>
      <c r="O181" s="279"/>
      <c r="P181" s="279"/>
      <c r="AJ181" s="25"/>
      <c r="AK181" s="186"/>
      <c r="AL181" s="186"/>
      <c r="AM181" s="280" t="str">
        <f t="shared" si="4"/>
        <v/>
      </c>
      <c r="AN181" s="281" t="e">
        <f t="shared" si="5"/>
        <v>#DIV/0!</v>
      </c>
    </row>
    <row r="182" spans="11:40" ht="21" customHeight="1" x14ac:dyDescent="0.3">
      <c r="K182" s="271"/>
      <c r="O182" s="279"/>
      <c r="P182" s="279"/>
      <c r="AJ182" s="25"/>
      <c r="AK182" s="186"/>
      <c r="AL182" s="186"/>
      <c r="AM182" s="280" t="str">
        <f t="shared" si="4"/>
        <v/>
      </c>
      <c r="AN182" s="281" t="e">
        <f t="shared" si="5"/>
        <v>#DIV/0!</v>
      </c>
    </row>
    <row r="183" spans="11:40" ht="21" customHeight="1" x14ac:dyDescent="0.3">
      <c r="K183" s="271"/>
      <c r="O183" s="279"/>
      <c r="P183" s="279"/>
      <c r="AJ183" s="25"/>
      <c r="AK183" s="186"/>
      <c r="AL183" s="186"/>
      <c r="AM183" s="280" t="str">
        <f t="shared" si="4"/>
        <v/>
      </c>
      <c r="AN183" s="281" t="e">
        <f t="shared" si="5"/>
        <v>#DIV/0!</v>
      </c>
    </row>
    <row r="184" spans="11:40" ht="21" customHeight="1" x14ac:dyDescent="0.3">
      <c r="K184" s="271"/>
      <c r="O184" s="279"/>
      <c r="P184" s="279"/>
      <c r="AJ184" s="25"/>
      <c r="AK184" s="186"/>
      <c r="AL184" s="186"/>
      <c r="AM184" s="280" t="str">
        <f t="shared" si="4"/>
        <v/>
      </c>
      <c r="AN184" s="281" t="e">
        <f t="shared" si="5"/>
        <v>#DIV/0!</v>
      </c>
    </row>
    <row r="185" spans="11:40" ht="21" customHeight="1" x14ac:dyDescent="0.3">
      <c r="K185" s="271"/>
      <c r="O185" s="279"/>
      <c r="P185" s="279"/>
      <c r="AJ185" s="25"/>
      <c r="AK185" s="186"/>
      <c r="AL185" s="186"/>
      <c r="AM185" s="280" t="str">
        <f t="shared" si="4"/>
        <v/>
      </c>
      <c r="AN185" s="281" t="e">
        <f t="shared" si="5"/>
        <v>#DIV/0!</v>
      </c>
    </row>
    <row r="186" spans="11:40" ht="21" customHeight="1" x14ac:dyDescent="0.3">
      <c r="K186" s="271"/>
      <c r="O186" s="279"/>
      <c r="P186" s="279"/>
      <c r="AJ186" s="25"/>
      <c r="AK186" s="186"/>
      <c r="AL186" s="186"/>
      <c r="AM186" s="280" t="str">
        <f t="shared" si="4"/>
        <v/>
      </c>
      <c r="AN186" s="281" t="e">
        <f t="shared" si="5"/>
        <v>#DIV/0!</v>
      </c>
    </row>
    <row r="187" spans="11:40" ht="21" customHeight="1" x14ac:dyDescent="0.3">
      <c r="K187" s="271"/>
      <c r="O187" s="279"/>
      <c r="P187" s="279"/>
      <c r="AJ187" s="25"/>
      <c r="AK187" s="186"/>
      <c r="AL187" s="186"/>
      <c r="AM187" s="280" t="str">
        <f t="shared" si="4"/>
        <v/>
      </c>
      <c r="AN187" s="281" t="e">
        <f t="shared" si="5"/>
        <v>#DIV/0!</v>
      </c>
    </row>
    <row r="188" spans="11:40" ht="21" customHeight="1" x14ac:dyDescent="0.3">
      <c r="K188" s="271"/>
      <c r="O188" s="279"/>
      <c r="P188" s="279"/>
      <c r="AJ188" s="25"/>
      <c r="AK188" s="186"/>
      <c r="AL188" s="186"/>
      <c r="AM188" s="280" t="str">
        <f t="shared" si="4"/>
        <v/>
      </c>
      <c r="AN188" s="281" t="e">
        <f t="shared" si="5"/>
        <v>#DIV/0!</v>
      </c>
    </row>
    <row r="189" spans="11:40" ht="21" customHeight="1" x14ac:dyDescent="0.3">
      <c r="K189" s="271"/>
      <c r="O189" s="279"/>
      <c r="P189" s="279"/>
      <c r="AJ189" s="25"/>
      <c r="AK189" s="186"/>
      <c r="AL189" s="186"/>
      <c r="AM189" s="280" t="str">
        <f t="shared" si="4"/>
        <v/>
      </c>
      <c r="AN189" s="281" t="e">
        <f t="shared" si="5"/>
        <v>#DIV/0!</v>
      </c>
    </row>
    <row r="190" spans="11:40" ht="21" customHeight="1" x14ac:dyDescent="0.3">
      <c r="K190" s="271"/>
      <c r="O190" s="279"/>
      <c r="P190" s="279"/>
      <c r="AJ190" s="25"/>
      <c r="AK190" s="186"/>
      <c r="AL190" s="186"/>
      <c r="AM190" s="280" t="str">
        <f t="shared" si="4"/>
        <v/>
      </c>
      <c r="AN190" s="281" t="e">
        <f t="shared" si="5"/>
        <v>#DIV/0!</v>
      </c>
    </row>
    <row r="191" spans="11:40" ht="21" customHeight="1" x14ac:dyDescent="0.3">
      <c r="K191" s="271"/>
      <c r="O191" s="279"/>
      <c r="P191" s="279"/>
      <c r="AJ191" s="25"/>
      <c r="AK191" s="186"/>
      <c r="AL191" s="186"/>
      <c r="AM191" s="280" t="str">
        <f t="shared" si="4"/>
        <v/>
      </c>
      <c r="AN191" s="281" t="e">
        <f t="shared" si="5"/>
        <v>#DIV/0!</v>
      </c>
    </row>
    <row r="192" spans="11:40" ht="21" customHeight="1" x14ac:dyDescent="0.3">
      <c r="K192" s="271"/>
      <c r="O192" s="279"/>
      <c r="P192" s="279"/>
      <c r="AJ192" s="25"/>
      <c r="AK192" s="186"/>
      <c r="AL192" s="186"/>
      <c r="AM192" s="280" t="str">
        <f t="shared" si="4"/>
        <v/>
      </c>
      <c r="AN192" s="281" t="e">
        <f t="shared" si="5"/>
        <v>#DIV/0!</v>
      </c>
    </row>
    <row r="193" spans="11:40" ht="21" customHeight="1" x14ac:dyDescent="0.3">
      <c r="K193" s="271"/>
      <c r="O193" s="279"/>
      <c r="P193" s="279"/>
      <c r="AJ193" s="25"/>
      <c r="AK193" s="186"/>
      <c r="AL193" s="186"/>
      <c r="AM193" s="280" t="str">
        <f t="shared" si="4"/>
        <v/>
      </c>
      <c r="AN193" s="281" t="e">
        <f t="shared" si="5"/>
        <v>#DIV/0!</v>
      </c>
    </row>
    <row r="194" spans="11:40" ht="21" customHeight="1" x14ac:dyDescent="0.3">
      <c r="K194" s="271"/>
      <c r="O194" s="279"/>
      <c r="P194" s="279"/>
      <c r="AJ194" s="25"/>
      <c r="AK194" s="186"/>
      <c r="AL194" s="186"/>
      <c r="AM194" s="280" t="str">
        <f t="shared" si="4"/>
        <v/>
      </c>
      <c r="AN194" s="281" t="e">
        <f t="shared" si="5"/>
        <v>#DIV/0!</v>
      </c>
    </row>
    <row r="195" spans="11:40" ht="21" customHeight="1" x14ac:dyDescent="0.3">
      <c r="K195" s="271"/>
      <c r="O195" s="279"/>
      <c r="P195" s="279"/>
      <c r="AJ195" s="25"/>
      <c r="AK195" s="186"/>
      <c r="AL195" s="186"/>
      <c r="AM195" s="280" t="str">
        <f t="shared" ref="AM195:AM258" si="6">IFERROR(AA195/AB195,"")</f>
        <v/>
      </c>
      <c r="AN195" s="281" t="e">
        <f t="shared" ref="AN195:AN258" si="7">STDEV(K195,G195)</f>
        <v>#DIV/0!</v>
      </c>
    </row>
    <row r="196" spans="11:40" ht="21" customHeight="1" x14ac:dyDescent="0.3">
      <c r="K196" s="271"/>
      <c r="O196" s="279"/>
      <c r="P196" s="279"/>
      <c r="AJ196" s="25"/>
      <c r="AK196" s="186"/>
      <c r="AL196" s="186"/>
      <c r="AM196" s="280" t="str">
        <f t="shared" si="6"/>
        <v/>
      </c>
      <c r="AN196" s="281" t="e">
        <f t="shared" si="7"/>
        <v>#DIV/0!</v>
      </c>
    </row>
    <row r="197" spans="11:40" ht="21" customHeight="1" x14ac:dyDescent="0.3">
      <c r="K197" s="271"/>
      <c r="O197" s="279"/>
      <c r="P197" s="279"/>
      <c r="AJ197" s="25"/>
      <c r="AK197" s="186"/>
      <c r="AL197" s="186"/>
      <c r="AM197" s="280" t="str">
        <f t="shared" si="6"/>
        <v/>
      </c>
      <c r="AN197" s="281" t="e">
        <f t="shared" si="7"/>
        <v>#DIV/0!</v>
      </c>
    </row>
    <row r="198" spans="11:40" ht="21" customHeight="1" x14ac:dyDescent="0.3">
      <c r="K198" s="271"/>
      <c r="O198" s="279"/>
      <c r="P198" s="279"/>
      <c r="AJ198" s="25"/>
      <c r="AK198" s="186"/>
      <c r="AL198" s="186"/>
      <c r="AM198" s="280" t="str">
        <f t="shared" si="6"/>
        <v/>
      </c>
      <c r="AN198" s="281" t="e">
        <f t="shared" si="7"/>
        <v>#DIV/0!</v>
      </c>
    </row>
    <row r="199" spans="11:40" ht="21" customHeight="1" x14ac:dyDescent="0.3">
      <c r="K199" s="271"/>
      <c r="O199" s="279"/>
      <c r="P199" s="279"/>
      <c r="AJ199" s="25"/>
      <c r="AK199" s="186"/>
      <c r="AL199" s="186"/>
      <c r="AM199" s="280" t="str">
        <f t="shared" si="6"/>
        <v/>
      </c>
      <c r="AN199" s="281" t="e">
        <f t="shared" si="7"/>
        <v>#DIV/0!</v>
      </c>
    </row>
    <row r="200" spans="11:40" ht="21" customHeight="1" x14ac:dyDescent="0.3">
      <c r="K200" s="271"/>
      <c r="O200" s="279"/>
      <c r="P200" s="279"/>
      <c r="AJ200" s="25"/>
      <c r="AK200" s="186"/>
      <c r="AL200" s="186"/>
      <c r="AM200" s="280" t="str">
        <f t="shared" si="6"/>
        <v/>
      </c>
      <c r="AN200" s="281" t="e">
        <f t="shared" si="7"/>
        <v>#DIV/0!</v>
      </c>
    </row>
    <row r="201" spans="11:40" ht="21" customHeight="1" x14ac:dyDescent="0.3">
      <c r="K201" s="271"/>
      <c r="O201" s="279"/>
      <c r="P201" s="279"/>
      <c r="AJ201" s="25"/>
      <c r="AK201" s="186"/>
      <c r="AL201" s="186"/>
      <c r="AM201" s="280" t="str">
        <f t="shared" si="6"/>
        <v/>
      </c>
      <c r="AN201" s="281" t="e">
        <f t="shared" si="7"/>
        <v>#DIV/0!</v>
      </c>
    </row>
    <row r="202" spans="11:40" ht="21" customHeight="1" x14ac:dyDescent="0.3">
      <c r="K202" s="271"/>
      <c r="O202" s="279"/>
      <c r="P202" s="279"/>
      <c r="AJ202" s="25"/>
      <c r="AK202" s="186"/>
      <c r="AL202" s="186"/>
      <c r="AM202" s="280" t="str">
        <f t="shared" si="6"/>
        <v/>
      </c>
      <c r="AN202" s="281" t="e">
        <f t="shared" si="7"/>
        <v>#DIV/0!</v>
      </c>
    </row>
    <row r="203" spans="11:40" ht="21" customHeight="1" x14ac:dyDescent="0.3">
      <c r="K203" s="271"/>
      <c r="O203" s="279"/>
      <c r="P203" s="279"/>
      <c r="AJ203" s="25"/>
      <c r="AK203" s="186"/>
      <c r="AL203" s="186"/>
      <c r="AM203" s="280" t="str">
        <f t="shared" si="6"/>
        <v/>
      </c>
      <c r="AN203" s="281" t="e">
        <f t="shared" si="7"/>
        <v>#DIV/0!</v>
      </c>
    </row>
    <row r="204" spans="11:40" ht="21" customHeight="1" x14ac:dyDescent="0.3">
      <c r="K204" s="271"/>
      <c r="O204" s="279"/>
      <c r="P204" s="279"/>
      <c r="AJ204" s="25"/>
      <c r="AK204" s="186"/>
      <c r="AL204" s="186"/>
      <c r="AM204" s="280" t="str">
        <f t="shared" si="6"/>
        <v/>
      </c>
      <c r="AN204" s="281" t="e">
        <f t="shared" si="7"/>
        <v>#DIV/0!</v>
      </c>
    </row>
    <row r="205" spans="11:40" ht="21" customHeight="1" x14ac:dyDescent="0.3">
      <c r="K205" s="271"/>
      <c r="O205" s="279"/>
      <c r="P205" s="279"/>
      <c r="AJ205" s="25"/>
      <c r="AK205" s="186"/>
      <c r="AL205" s="186"/>
      <c r="AM205" s="280" t="str">
        <f t="shared" si="6"/>
        <v/>
      </c>
      <c r="AN205" s="281" t="e">
        <f t="shared" si="7"/>
        <v>#DIV/0!</v>
      </c>
    </row>
    <row r="206" spans="11:40" ht="21" customHeight="1" x14ac:dyDescent="0.3">
      <c r="K206" s="271"/>
      <c r="O206" s="279"/>
      <c r="P206" s="279"/>
      <c r="AJ206" s="25"/>
      <c r="AK206" s="186"/>
      <c r="AL206" s="186"/>
      <c r="AM206" s="280" t="str">
        <f t="shared" si="6"/>
        <v/>
      </c>
      <c r="AN206" s="281" t="e">
        <f t="shared" si="7"/>
        <v>#DIV/0!</v>
      </c>
    </row>
    <row r="207" spans="11:40" ht="21" customHeight="1" x14ac:dyDescent="0.3">
      <c r="K207" s="271"/>
      <c r="O207" s="279"/>
      <c r="P207" s="279"/>
      <c r="AJ207" s="25"/>
      <c r="AK207" s="186"/>
      <c r="AL207" s="186"/>
      <c r="AM207" s="280" t="str">
        <f t="shared" si="6"/>
        <v/>
      </c>
      <c r="AN207" s="281" t="e">
        <f t="shared" si="7"/>
        <v>#DIV/0!</v>
      </c>
    </row>
    <row r="208" spans="11:40" ht="21" customHeight="1" x14ac:dyDescent="0.3">
      <c r="K208" s="271"/>
      <c r="O208" s="279"/>
      <c r="P208" s="279"/>
      <c r="AJ208" s="25"/>
      <c r="AK208" s="186"/>
      <c r="AL208" s="186"/>
      <c r="AM208" s="280" t="str">
        <f t="shared" si="6"/>
        <v/>
      </c>
      <c r="AN208" s="281" t="e">
        <f t="shared" si="7"/>
        <v>#DIV/0!</v>
      </c>
    </row>
    <row r="209" spans="11:40" ht="21" customHeight="1" x14ac:dyDescent="0.3">
      <c r="K209" s="271"/>
      <c r="O209" s="279"/>
      <c r="P209" s="279"/>
      <c r="AJ209" s="25"/>
      <c r="AK209" s="186"/>
      <c r="AL209" s="186"/>
      <c r="AM209" s="280" t="str">
        <f t="shared" si="6"/>
        <v/>
      </c>
      <c r="AN209" s="281" t="e">
        <f t="shared" si="7"/>
        <v>#DIV/0!</v>
      </c>
    </row>
    <row r="210" spans="11:40" ht="21" customHeight="1" x14ac:dyDescent="0.3">
      <c r="K210" s="271"/>
      <c r="O210" s="279"/>
      <c r="P210" s="279"/>
      <c r="AJ210" s="25"/>
      <c r="AK210" s="186"/>
      <c r="AL210" s="186"/>
      <c r="AM210" s="280" t="str">
        <f t="shared" si="6"/>
        <v/>
      </c>
      <c r="AN210" s="281" t="e">
        <f t="shared" si="7"/>
        <v>#DIV/0!</v>
      </c>
    </row>
    <row r="211" spans="11:40" ht="21" customHeight="1" x14ac:dyDescent="0.3">
      <c r="K211" s="271"/>
      <c r="O211" s="279"/>
      <c r="P211" s="279"/>
      <c r="AJ211" s="25"/>
      <c r="AK211" s="186"/>
      <c r="AL211" s="186"/>
      <c r="AM211" s="280" t="str">
        <f t="shared" si="6"/>
        <v/>
      </c>
      <c r="AN211" s="281" t="e">
        <f t="shared" si="7"/>
        <v>#DIV/0!</v>
      </c>
    </row>
    <row r="212" spans="11:40" ht="21" customHeight="1" x14ac:dyDescent="0.3">
      <c r="K212" s="271"/>
      <c r="O212" s="279"/>
      <c r="P212" s="279"/>
      <c r="AJ212" s="25"/>
      <c r="AK212" s="186"/>
      <c r="AL212" s="186"/>
      <c r="AM212" s="280" t="str">
        <f t="shared" si="6"/>
        <v/>
      </c>
      <c r="AN212" s="281" t="e">
        <f t="shared" si="7"/>
        <v>#DIV/0!</v>
      </c>
    </row>
    <row r="213" spans="11:40" ht="21" customHeight="1" x14ac:dyDescent="0.3">
      <c r="K213" s="271"/>
      <c r="O213" s="279"/>
      <c r="P213" s="279"/>
      <c r="AJ213" s="25"/>
      <c r="AK213" s="186"/>
      <c r="AL213" s="186"/>
      <c r="AM213" s="280" t="str">
        <f t="shared" si="6"/>
        <v/>
      </c>
      <c r="AN213" s="281" t="e">
        <f t="shared" si="7"/>
        <v>#DIV/0!</v>
      </c>
    </row>
    <row r="214" spans="11:40" ht="21" customHeight="1" x14ac:dyDescent="0.3">
      <c r="K214" s="271"/>
      <c r="O214" s="279"/>
      <c r="P214" s="279"/>
      <c r="AJ214" s="25"/>
      <c r="AK214" s="186"/>
      <c r="AL214" s="186"/>
      <c r="AM214" s="280" t="str">
        <f t="shared" si="6"/>
        <v/>
      </c>
      <c r="AN214" s="281" t="e">
        <f t="shared" si="7"/>
        <v>#DIV/0!</v>
      </c>
    </row>
    <row r="215" spans="11:40" ht="21" customHeight="1" x14ac:dyDescent="0.3">
      <c r="K215" s="271"/>
      <c r="O215" s="279"/>
      <c r="P215" s="279"/>
      <c r="AJ215" s="25"/>
      <c r="AK215" s="186"/>
      <c r="AL215" s="186"/>
      <c r="AM215" s="280" t="str">
        <f t="shared" si="6"/>
        <v/>
      </c>
      <c r="AN215" s="281" t="e">
        <f t="shared" si="7"/>
        <v>#DIV/0!</v>
      </c>
    </row>
    <row r="216" spans="11:40" ht="21" customHeight="1" x14ac:dyDescent="0.3">
      <c r="K216" s="271"/>
      <c r="O216" s="279"/>
      <c r="P216" s="279"/>
      <c r="AJ216" s="25"/>
      <c r="AK216" s="186"/>
      <c r="AL216" s="186"/>
      <c r="AM216" s="280" t="str">
        <f t="shared" si="6"/>
        <v/>
      </c>
      <c r="AN216" s="281" t="e">
        <f t="shared" si="7"/>
        <v>#DIV/0!</v>
      </c>
    </row>
    <row r="217" spans="11:40" ht="21" customHeight="1" x14ac:dyDescent="0.3">
      <c r="K217" s="271"/>
      <c r="O217" s="279"/>
      <c r="P217" s="279"/>
      <c r="AJ217" s="25"/>
      <c r="AK217" s="186"/>
      <c r="AL217" s="186"/>
      <c r="AM217" s="280" t="str">
        <f t="shared" si="6"/>
        <v/>
      </c>
      <c r="AN217" s="281" t="e">
        <f t="shared" si="7"/>
        <v>#DIV/0!</v>
      </c>
    </row>
    <row r="218" spans="11:40" ht="21" customHeight="1" x14ac:dyDescent="0.3">
      <c r="K218" s="271"/>
      <c r="O218" s="279"/>
      <c r="P218" s="279"/>
      <c r="AJ218" s="25"/>
      <c r="AK218" s="186"/>
      <c r="AL218" s="186"/>
      <c r="AM218" s="280" t="str">
        <f t="shared" si="6"/>
        <v/>
      </c>
      <c r="AN218" s="281" t="e">
        <f t="shared" si="7"/>
        <v>#DIV/0!</v>
      </c>
    </row>
    <row r="219" spans="11:40" ht="21" customHeight="1" x14ac:dyDescent="0.3">
      <c r="K219" s="271"/>
      <c r="O219" s="279"/>
      <c r="P219" s="279"/>
      <c r="AJ219" s="25"/>
      <c r="AK219" s="186"/>
      <c r="AL219" s="186"/>
      <c r="AM219" s="280" t="str">
        <f t="shared" si="6"/>
        <v/>
      </c>
      <c r="AN219" s="281" t="e">
        <f t="shared" si="7"/>
        <v>#DIV/0!</v>
      </c>
    </row>
    <row r="220" spans="11:40" ht="21" customHeight="1" x14ac:dyDescent="0.3">
      <c r="K220" s="271"/>
      <c r="O220" s="279"/>
      <c r="P220" s="279"/>
      <c r="AJ220" s="25"/>
      <c r="AK220" s="186"/>
      <c r="AL220" s="186"/>
      <c r="AM220" s="280" t="str">
        <f t="shared" si="6"/>
        <v/>
      </c>
      <c r="AN220" s="281" t="e">
        <f t="shared" si="7"/>
        <v>#DIV/0!</v>
      </c>
    </row>
    <row r="221" spans="11:40" ht="21" customHeight="1" x14ac:dyDescent="0.3">
      <c r="K221" s="271"/>
      <c r="O221" s="279"/>
      <c r="P221" s="279"/>
      <c r="AJ221" s="25"/>
      <c r="AK221" s="186"/>
      <c r="AL221" s="186"/>
      <c r="AM221" s="280" t="str">
        <f t="shared" si="6"/>
        <v/>
      </c>
      <c r="AN221" s="281" t="e">
        <f t="shared" si="7"/>
        <v>#DIV/0!</v>
      </c>
    </row>
    <row r="222" spans="11:40" ht="21" customHeight="1" x14ac:dyDescent="0.3">
      <c r="K222" s="271"/>
      <c r="O222" s="279"/>
      <c r="P222" s="279"/>
      <c r="AJ222" s="25"/>
      <c r="AK222" s="186"/>
      <c r="AL222" s="186"/>
      <c r="AM222" s="280" t="str">
        <f t="shared" si="6"/>
        <v/>
      </c>
      <c r="AN222" s="281" t="e">
        <f t="shared" si="7"/>
        <v>#DIV/0!</v>
      </c>
    </row>
    <row r="223" spans="11:40" ht="21" customHeight="1" x14ac:dyDescent="0.3">
      <c r="K223" s="271"/>
      <c r="O223" s="279"/>
      <c r="P223" s="279"/>
      <c r="AJ223" s="25"/>
      <c r="AK223" s="186"/>
      <c r="AL223" s="186"/>
      <c r="AM223" s="280" t="str">
        <f t="shared" si="6"/>
        <v/>
      </c>
      <c r="AN223" s="281" t="e">
        <f t="shared" si="7"/>
        <v>#DIV/0!</v>
      </c>
    </row>
    <row r="224" spans="11:40" ht="21" customHeight="1" x14ac:dyDescent="0.3">
      <c r="K224" s="271"/>
      <c r="O224" s="279"/>
      <c r="P224" s="279"/>
      <c r="AJ224" s="25"/>
      <c r="AK224" s="186"/>
      <c r="AL224" s="186"/>
      <c r="AM224" s="280" t="str">
        <f t="shared" si="6"/>
        <v/>
      </c>
      <c r="AN224" s="281" t="e">
        <f t="shared" si="7"/>
        <v>#DIV/0!</v>
      </c>
    </row>
    <row r="225" spans="11:40" ht="21" customHeight="1" x14ac:dyDescent="0.3">
      <c r="K225" s="271"/>
      <c r="O225" s="279"/>
      <c r="P225" s="279"/>
      <c r="AJ225" s="25"/>
      <c r="AK225" s="186"/>
      <c r="AL225" s="186"/>
      <c r="AM225" s="280" t="str">
        <f t="shared" si="6"/>
        <v/>
      </c>
      <c r="AN225" s="281" t="e">
        <f t="shared" si="7"/>
        <v>#DIV/0!</v>
      </c>
    </row>
    <row r="226" spans="11:40" ht="21" customHeight="1" x14ac:dyDescent="0.3">
      <c r="K226" s="271"/>
      <c r="O226" s="279"/>
      <c r="P226" s="279"/>
      <c r="AJ226" s="25"/>
      <c r="AK226" s="186"/>
      <c r="AL226" s="186"/>
      <c r="AM226" s="280" t="str">
        <f t="shared" si="6"/>
        <v/>
      </c>
      <c r="AN226" s="281" t="e">
        <f t="shared" si="7"/>
        <v>#DIV/0!</v>
      </c>
    </row>
    <row r="227" spans="11:40" ht="21" customHeight="1" x14ac:dyDescent="0.3">
      <c r="K227" s="271"/>
      <c r="O227" s="279"/>
      <c r="P227" s="279"/>
      <c r="AJ227" s="25"/>
      <c r="AK227" s="186"/>
      <c r="AL227" s="186"/>
      <c r="AM227" s="280" t="str">
        <f t="shared" si="6"/>
        <v/>
      </c>
      <c r="AN227" s="281" t="e">
        <f t="shared" si="7"/>
        <v>#DIV/0!</v>
      </c>
    </row>
    <row r="228" spans="11:40" ht="21" customHeight="1" x14ac:dyDescent="0.3">
      <c r="K228" s="271"/>
      <c r="O228" s="279"/>
      <c r="P228" s="279"/>
      <c r="AJ228" s="25"/>
      <c r="AK228" s="186"/>
      <c r="AL228" s="186"/>
      <c r="AM228" s="280" t="str">
        <f t="shared" si="6"/>
        <v/>
      </c>
      <c r="AN228" s="281" t="e">
        <f t="shared" si="7"/>
        <v>#DIV/0!</v>
      </c>
    </row>
    <row r="229" spans="11:40" ht="21" customHeight="1" x14ac:dyDescent="0.3">
      <c r="K229" s="271"/>
      <c r="O229" s="279"/>
      <c r="P229" s="279"/>
      <c r="AJ229" s="25"/>
      <c r="AK229" s="186"/>
      <c r="AL229" s="186"/>
      <c r="AM229" s="280" t="str">
        <f t="shared" si="6"/>
        <v/>
      </c>
      <c r="AN229" s="281" t="e">
        <f t="shared" si="7"/>
        <v>#DIV/0!</v>
      </c>
    </row>
    <row r="230" spans="11:40" ht="21" customHeight="1" x14ac:dyDescent="0.3">
      <c r="K230" s="271"/>
      <c r="O230" s="279"/>
      <c r="P230" s="279"/>
      <c r="AJ230" s="25"/>
      <c r="AK230" s="186"/>
      <c r="AL230" s="186"/>
      <c r="AM230" s="280" t="str">
        <f t="shared" si="6"/>
        <v/>
      </c>
      <c r="AN230" s="281" t="e">
        <f t="shared" si="7"/>
        <v>#DIV/0!</v>
      </c>
    </row>
    <row r="231" spans="11:40" ht="21" customHeight="1" x14ac:dyDescent="0.3">
      <c r="K231" s="271"/>
      <c r="O231" s="279"/>
      <c r="P231" s="279"/>
      <c r="AJ231" s="25"/>
      <c r="AK231" s="186"/>
      <c r="AL231" s="186"/>
      <c r="AM231" s="280" t="str">
        <f t="shared" si="6"/>
        <v/>
      </c>
      <c r="AN231" s="281" t="e">
        <f t="shared" si="7"/>
        <v>#DIV/0!</v>
      </c>
    </row>
    <row r="232" spans="11:40" ht="21" customHeight="1" x14ac:dyDescent="0.3">
      <c r="K232" s="271"/>
      <c r="O232" s="279"/>
      <c r="P232" s="279"/>
      <c r="AJ232" s="25"/>
      <c r="AK232" s="186"/>
      <c r="AL232" s="186"/>
      <c r="AM232" s="280" t="str">
        <f t="shared" si="6"/>
        <v/>
      </c>
      <c r="AN232" s="281" t="e">
        <f t="shared" si="7"/>
        <v>#DIV/0!</v>
      </c>
    </row>
    <row r="233" spans="11:40" ht="21" customHeight="1" x14ac:dyDescent="0.3">
      <c r="K233" s="271"/>
      <c r="O233" s="279"/>
      <c r="P233" s="279"/>
      <c r="AJ233" s="25"/>
      <c r="AK233" s="186"/>
      <c r="AL233" s="186"/>
      <c r="AM233" s="280" t="str">
        <f t="shared" si="6"/>
        <v/>
      </c>
      <c r="AN233" s="281" t="e">
        <f t="shared" si="7"/>
        <v>#DIV/0!</v>
      </c>
    </row>
    <row r="234" spans="11:40" ht="21" customHeight="1" x14ac:dyDescent="0.3">
      <c r="K234" s="271"/>
      <c r="O234" s="279"/>
      <c r="P234" s="279"/>
      <c r="AJ234" s="25"/>
      <c r="AK234" s="186"/>
      <c r="AL234" s="186"/>
      <c r="AM234" s="280" t="str">
        <f t="shared" si="6"/>
        <v/>
      </c>
      <c r="AN234" s="281" t="e">
        <f t="shared" si="7"/>
        <v>#DIV/0!</v>
      </c>
    </row>
    <row r="235" spans="11:40" ht="21" customHeight="1" x14ac:dyDescent="0.3">
      <c r="K235" s="271"/>
      <c r="O235" s="279"/>
      <c r="P235" s="279"/>
      <c r="AJ235" s="25"/>
      <c r="AK235" s="186"/>
      <c r="AL235" s="186"/>
      <c r="AM235" s="280" t="str">
        <f t="shared" si="6"/>
        <v/>
      </c>
      <c r="AN235" s="281" t="e">
        <f t="shared" si="7"/>
        <v>#DIV/0!</v>
      </c>
    </row>
    <row r="236" spans="11:40" ht="21" customHeight="1" x14ac:dyDescent="0.3">
      <c r="K236" s="271"/>
      <c r="O236" s="279"/>
      <c r="P236" s="279"/>
      <c r="AJ236" s="25"/>
      <c r="AK236" s="186"/>
      <c r="AL236" s="186"/>
      <c r="AM236" s="280" t="str">
        <f t="shared" si="6"/>
        <v/>
      </c>
      <c r="AN236" s="281" t="e">
        <f t="shared" si="7"/>
        <v>#DIV/0!</v>
      </c>
    </row>
    <row r="237" spans="11:40" ht="21" customHeight="1" x14ac:dyDescent="0.3">
      <c r="K237" s="271"/>
      <c r="O237" s="279"/>
      <c r="P237" s="279"/>
      <c r="AJ237" s="25"/>
      <c r="AK237" s="186"/>
      <c r="AL237" s="186"/>
      <c r="AM237" s="280" t="str">
        <f t="shared" si="6"/>
        <v/>
      </c>
      <c r="AN237" s="281" t="e">
        <f t="shared" si="7"/>
        <v>#DIV/0!</v>
      </c>
    </row>
    <row r="238" spans="11:40" ht="21" customHeight="1" x14ac:dyDescent="0.3">
      <c r="K238" s="271"/>
      <c r="O238" s="279"/>
      <c r="P238" s="279"/>
      <c r="AJ238" s="25"/>
      <c r="AK238" s="186"/>
      <c r="AL238" s="186"/>
      <c r="AM238" s="280" t="str">
        <f t="shared" si="6"/>
        <v/>
      </c>
      <c r="AN238" s="281" t="e">
        <f t="shared" si="7"/>
        <v>#DIV/0!</v>
      </c>
    </row>
    <row r="239" spans="11:40" ht="21" customHeight="1" x14ac:dyDescent="0.3">
      <c r="K239" s="271"/>
      <c r="O239" s="279"/>
      <c r="P239" s="279"/>
      <c r="AJ239" s="25"/>
      <c r="AK239" s="186"/>
      <c r="AL239" s="186"/>
      <c r="AM239" s="280" t="str">
        <f t="shared" si="6"/>
        <v/>
      </c>
      <c r="AN239" s="281" t="e">
        <f t="shared" si="7"/>
        <v>#DIV/0!</v>
      </c>
    </row>
    <row r="240" spans="11:40" ht="21" customHeight="1" x14ac:dyDescent="0.3">
      <c r="K240" s="271"/>
      <c r="O240" s="279"/>
      <c r="P240" s="279"/>
      <c r="AJ240" s="25"/>
      <c r="AK240" s="186"/>
      <c r="AL240" s="186"/>
      <c r="AM240" s="280" t="str">
        <f t="shared" si="6"/>
        <v/>
      </c>
      <c r="AN240" s="281" t="e">
        <f t="shared" si="7"/>
        <v>#DIV/0!</v>
      </c>
    </row>
    <row r="241" spans="11:40" ht="21" customHeight="1" x14ac:dyDescent="0.3">
      <c r="K241" s="271"/>
      <c r="O241" s="279"/>
      <c r="P241" s="279"/>
      <c r="AJ241" s="25"/>
      <c r="AK241" s="186"/>
      <c r="AL241" s="186"/>
      <c r="AM241" s="280" t="str">
        <f t="shared" si="6"/>
        <v/>
      </c>
      <c r="AN241" s="281" t="e">
        <f t="shared" si="7"/>
        <v>#DIV/0!</v>
      </c>
    </row>
    <row r="242" spans="11:40" ht="21" customHeight="1" x14ac:dyDescent="0.3">
      <c r="K242" s="271"/>
      <c r="O242" s="279"/>
      <c r="P242" s="279"/>
      <c r="AJ242" s="25"/>
      <c r="AK242" s="186"/>
      <c r="AL242" s="186"/>
      <c r="AM242" s="280" t="str">
        <f t="shared" si="6"/>
        <v/>
      </c>
      <c r="AN242" s="281" t="e">
        <f t="shared" si="7"/>
        <v>#DIV/0!</v>
      </c>
    </row>
    <row r="243" spans="11:40" ht="21" customHeight="1" x14ac:dyDescent="0.3">
      <c r="K243" s="271"/>
      <c r="O243" s="279"/>
      <c r="P243" s="279"/>
      <c r="AJ243" s="25"/>
      <c r="AK243" s="186"/>
      <c r="AL243" s="186"/>
      <c r="AM243" s="280" t="str">
        <f t="shared" si="6"/>
        <v/>
      </c>
      <c r="AN243" s="281" t="e">
        <f t="shared" si="7"/>
        <v>#DIV/0!</v>
      </c>
    </row>
    <row r="244" spans="11:40" ht="21" customHeight="1" x14ac:dyDescent="0.3">
      <c r="K244" s="271"/>
      <c r="O244" s="279"/>
      <c r="P244" s="279"/>
      <c r="AJ244" s="25"/>
      <c r="AK244" s="186"/>
      <c r="AL244" s="186"/>
      <c r="AM244" s="280" t="str">
        <f t="shared" si="6"/>
        <v/>
      </c>
      <c r="AN244" s="281" t="e">
        <f t="shared" si="7"/>
        <v>#DIV/0!</v>
      </c>
    </row>
    <row r="245" spans="11:40" ht="21" customHeight="1" x14ac:dyDescent="0.3">
      <c r="K245" s="271"/>
      <c r="O245" s="279"/>
      <c r="P245" s="279"/>
      <c r="AJ245" s="25"/>
      <c r="AK245" s="186"/>
      <c r="AL245" s="186"/>
      <c r="AM245" s="280" t="str">
        <f t="shared" si="6"/>
        <v/>
      </c>
      <c r="AN245" s="281" t="e">
        <f t="shared" si="7"/>
        <v>#DIV/0!</v>
      </c>
    </row>
    <row r="246" spans="11:40" ht="21" customHeight="1" x14ac:dyDescent="0.3">
      <c r="K246" s="271"/>
      <c r="O246" s="279"/>
      <c r="P246" s="279"/>
      <c r="AJ246" s="25"/>
      <c r="AK246" s="186"/>
      <c r="AL246" s="186"/>
      <c r="AM246" s="280" t="str">
        <f t="shared" si="6"/>
        <v/>
      </c>
      <c r="AN246" s="281" t="e">
        <f t="shared" si="7"/>
        <v>#DIV/0!</v>
      </c>
    </row>
    <row r="247" spans="11:40" ht="21" customHeight="1" x14ac:dyDescent="0.3">
      <c r="K247" s="271"/>
      <c r="O247" s="279"/>
      <c r="P247" s="279"/>
      <c r="AJ247" s="25"/>
      <c r="AK247" s="186"/>
      <c r="AL247" s="186"/>
      <c r="AM247" s="280" t="str">
        <f t="shared" si="6"/>
        <v/>
      </c>
      <c r="AN247" s="281" t="e">
        <f t="shared" si="7"/>
        <v>#DIV/0!</v>
      </c>
    </row>
    <row r="248" spans="11:40" ht="21" customHeight="1" x14ac:dyDescent="0.3">
      <c r="K248" s="271"/>
      <c r="O248" s="279"/>
      <c r="P248" s="279"/>
      <c r="AJ248" s="25"/>
      <c r="AK248" s="186"/>
      <c r="AL248" s="186"/>
      <c r="AM248" s="280" t="str">
        <f t="shared" si="6"/>
        <v/>
      </c>
      <c r="AN248" s="281" t="e">
        <f t="shared" si="7"/>
        <v>#DIV/0!</v>
      </c>
    </row>
    <row r="249" spans="11:40" ht="21" customHeight="1" x14ac:dyDescent="0.3">
      <c r="K249" s="271"/>
      <c r="O249" s="279"/>
      <c r="P249" s="279"/>
      <c r="AJ249" s="25"/>
      <c r="AK249" s="186"/>
      <c r="AL249" s="186"/>
      <c r="AM249" s="280" t="str">
        <f t="shared" si="6"/>
        <v/>
      </c>
      <c r="AN249" s="281" t="e">
        <f t="shared" si="7"/>
        <v>#DIV/0!</v>
      </c>
    </row>
    <row r="250" spans="11:40" ht="21" customHeight="1" x14ac:dyDescent="0.3">
      <c r="K250" s="271"/>
      <c r="O250" s="279"/>
      <c r="P250" s="279"/>
      <c r="AJ250" s="25"/>
      <c r="AK250" s="186"/>
      <c r="AL250" s="186"/>
      <c r="AM250" s="280" t="str">
        <f t="shared" si="6"/>
        <v/>
      </c>
      <c r="AN250" s="281" t="e">
        <f t="shared" si="7"/>
        <v>#DIV/0!</v>
      </c>
    </row>
    <row r="251" spans="11:40" ht="21" customHeight="1" x14ac:dyDescent="0.3">
      <c r="K251" s="271"/>
      <c r="O251" s="279"/>
      <c r="P251" s="279"/>
      <c r="AJ251" s="25"/>
      <c r="AK251" s="186"/>
      <c r="AL251" s="186"/>
      <c r="AM251" s="280" t="str">
        <f t="shared" si="6"/>
        <v/>
      </c>
      <c r="AN251" s="281" t="e">
        <f t="shared" si="7"/>
        <v>#DIV/0!</v>
      </c>
    </row>
    <row r="252" spans="11:40" ht="21" customHeight="1" x14ac:dyDescent="0.3">
      <c r="K252" s="271"/>
      <c r="O252" s="279"/>
      <c r="P252" s="279"/>
      <c r="AJ252" s="25"/>
      <c r="AK252" s="186"/>
      <c r="AL252" s="186"/>
      <c r="AM252" s="280" t="str">
        <f t="shared" si="6"/>
        <v/>
      </c>
      <c r="AN252" s="281" t="e">
        <f t="shared" si="7"/>
        <v>#DIV/0!</v>
      </c>
    </row>
    <row r="253" spans="11:40" ht="21" customHeight="1" x14ac:dyDescent="0.3">
      <c r="K253" s="271"/>
      <c r="O253" s="279"/>
      <c r="P253" s="279"/>
      <c r="AJ253" s="25"/>
      <c r="AK253" s="186"/>
      <c r="AL253" s="186"/>
      <c r="AM253" s="280" t="str">
        <f t="shared" si="6"/>
        <v/>
      </c>
      <c r="AN253" s="281" t="e">
        <f t="shared" si="7"/>
        <v>#DIV/0!</v>
      </c>
    </row>
    <row r="254" spans="11:40" ht="21" customHeight="1" x14ac:dyDescent="0.3">
      <c r="K254" s="271"/>
      <c r="O254" s="279"/>
      <c r="P254" s="279"/>
      <c r="AJ254" s="25"/>
      <c r="AK254" s="186"/>
      <c r="AL254" s="186"/>
      <c r="AM254" s="280" t="str">
        <f t="shared" si="6"/>
        <v/>
      </c>
      <c r="AN254" s="281" t="e">
        <f t="shared" si="7"/>
        <v>#DIV/0!</v>
      </c>
    </row>
    <row r="255" spans="11:40" ht="21" customHeight="1" x14ac:dyDescent="0.3">
      <c r="K255" s="271"/>
      <c r="O255" s="279"/>
      <c r="P255" s="279"/>
      <c r="AJ255" s="25"/>
      <c r="AK255" s="186"/>
      <c r="AL255" s="186"/>
      <c r="AM255" s="280" t="str">
        <f t="shared" si="6"/>
        <v/>
      </c>
      <c r="AN255" s="281" t="e">
        <f t="shared" si="7"/>
        <v>#DIV/0!</v>
      </c>
    </row>
    <row r="256" spans="11:40" ht="21" customHeight="1" x14ac:dyDescent="0.3">
      <c r="K256" s="271"/>
      <c r="O256" s="279"/>
      <c r="P256" s="279"/>
      <c r="AJ256" s="25"/>
      <c r="AK256" s="186"/>
      <c r="AL256" s="186"/>
      <c r="AM256" s="280" t="str">
        <f t="shared" si="6"/>
        <v/>
      </c>
      <c r="AN256" s="281" t="e">
        <f t="shared" si="7"/>
        <v>#DIV/0!</v>
      </c>
    </row>
    <row r="257" spans="11:40" ht="21" customHeight="1" x14ac:dyDescent="0.3">
      <c r="K257" s="271"/>
      <c r="O257" s="279"/>
      <c r="P257" s="279"/>
      <c r="AJ257" s="25"/>
      <c r="AK257" s="186"/>
      <c r="AL257" s="186"/>
      <c r="AM257" s="280" t="str">
        <f t="shared" si="6"/>
        <v/>
      </c>
      <c r="AN257" s="281" t="e">
        <f t="shared" si="7"/>
        <v>#DIV/0!</v>
      </c>
    </row>
    <row r="258" spans="11:40" ht="21" customHeight="1" x14ac:dyDescent="0.3">
      <c r="K258" s="271"/>
      <c r="O258" s="279"/>
      <c r="P258" s="279"/>
      <c r="AJ258" s="25"/>
      <c r="AK258" s="186"/>
      <c r="AL258" s="186"/>
      <c r="AM258" s="280" t="str">
        <f t="shared" si="6"/>
        <v/>
      </c>
      <c r="AN258" s="281" t="e">
        <f t="shared" si="7"/>
        <v>#DIV/0!</v>
      </c>
    </row>
    <row r="259" spans="11:40" ht="21" customHeight="1" x14ac:dyDescent="0.3">
      <c r="K259" s="271"/>
      <c r="O259" s="279"/>
      <c r="P259" s="279"/>
      <c r="AJ259" s="25"/>
      <c r="AK259" s="186"/>
      <c r="AL259" s="186"/>
      <c r="AM259" s="280" t="str">
        <f t="shared" ref="AM259:AM322" si="8">IFERROR(AA259/AB259,"")</f>
        <v/>
      </c>
      <c r="AN259" s="281" t="e">
        <f t="shared" ref="AN259:AN322" si="9">STDEV(K259,G259)</f>
        <v>#DIV/0!</v>
      </c>
    </row>
    <row r="260" spans="11:40" ht="21" customHeight="1" x14ac:dyDescent="0.3">
      <c r="K260" s="271"/>
      <c r="O260" s="279"/>
      <c r="P260" s="279"/>
      <c r="AJ260" s="25"/>
      <c r="AK260" s="186"/>
      <c r="AL260" s="186"/>
      <c r="AM260" s="280" t="str">
        <f t="shared" si="8"/>
        <v/>
      </c>
      <c r="AN260" s="281" t="e">
        <f t="shared" si="9"/>
        <v>#DIV/0!</v>
      </c>
    </row>
    <row r="261" spans="11:40" ht="21" customHeight="1" x14ac:dyDescent="0.3">
      <c r="K261" s="271"/>
      <c r="O261" s="279"/>
      <c r="P261" s="279"/>
      <c r="AJ261" s="25"/>
      <c r="AK261" s="186"/>
      <c r="AL261" s="186"/>
      <c r="AM261" s="280" t="str">
        <f t="shared" si="8"/>
        <v/>
      </c>
      <c r="AN261" s="281" t="e">
        <f t="shared" si="9"/>
        <v>#DIV/0!</v>
      </c>
    </row>
    <row r="262" spans="11:40" ht="21" customHeight="1" x14ac:dyDescent="0.3">
      <c r="K262" s="271"/>
      <c r="O262" s="279"/>
      <c r="P262" s="279"/>
      <c r="AJ262" s="25"/>
      <c r="AK262" s="186"/>
      <c r="AL262" s="186"/>
      <c r="AM262" s="280" t="str">
        <f t="shared" si="8"/>
        <v/>
      </c>
      <c r="AN262" s="281" t="e">
        <f t="shared" si="9"/>
        <v>#DIV/0!</v>
      </c>
    </row>
    <row r="263" spans="11:40" ht="21" customHeight="1" x14ac:dyDescent="0.3">
      <c r="K263" s="271"/>
      <c r="O263" s="279"/>
      <c r="P263" s="279"/>
      <c r="AJ263" s="25"/>
      <c r="AK263" s="186"/>
      <c r="AL263" s="186"/>
      <c r="AM263" s="280" t="str">
        <f t="shared" si="8"/>
        <v/>
      </c>
      <c r="AN263" s="281" t="e">
        <f t="shared" si="9"/>
        <v>#DIV/0!</v>
      </c>
    </row>
    <row r="264" spans="11:40" ht="21" customHeight="1" x14ac:dyDescent="0.3">
      <c r="K264" s="271"/>
      <c r="O264" s="279"/>
      <c r="P264" s="279"/>
      <c r="AJ264" s="25"/>
      <c r="AK264" s="186"/>
      <c r="AL264" s="186"/>
      <c r="AM264" s="280" t="str">
        <f t="shared" si="8"/>
        <v/>
      </c>
      <c r="AN264" s="281" t="e">
        <f t="shared" si="9"/>
        <v>#DIV/0!</v>
      </c>
    </row>
    <row r="265" spans="11:40" ht="21" customHeight="1" x14ac:dyDescent="0.3">
      <c r="K265" s="271"/>
      <c r="O265" s="279"/>
      <c r="P265" s="279"/>
      <c r="AJ265" s="25"/>
      <c r="AK265" s="186"/>
      <c r="AL265" s="186"/>
      <c r="AM265" s="280" t="str">
        <f t="shared" si="8"/>
        <v/>
      </c>
      <c r="AN265" s="281" t="e">
        <f t="shared" si="9"/>
        <v>#DIV/0!</v>
      </c>
    </row>
    <row r="266" spans="11:40" ht="21" customHeight="1" x14ac:dyDescent="0.3">
      <c r="K266" s="271"/>
      <c r="O266" s="279"/>
      <c r="P266" s="279"/>
      <c r="AJ266" s="25"/>
      <c r="AK266" s="186"/>
      <c r="AL266" s="186"/>
      <c r="AM266" s="280" t="str">
        <f t="shared" si="8"/>
        <v/>
      </c>
      <c r="AN266" s="281" t="e">
        <f t="shared" si="9"/>
        <v>#DIV/0!</v>
      </c>
    </row>
    <row r="267" spans="11:40" ht="21" customHeight="1" x14ac:dyDescent="0.3">
      <c r="K267" s="271"/>
      <c r="O267" s="279"/>
      <c r="P267" s="279"/>
      <c r="AJ267" s="25"/>
      <c r="AK267" s="186"/>
      <c r="AL267" s="186"/>
      <c r="AM267" s="280" t="str">
        <f t="shared" si="8"/>
        <v/>
      </c>
      <c r="AN267" s="281" t="e">
        <f t="shared" si="9"/>
        <v>#DIV/0!</v>
      </c>
    </row>
    <row r="268" spans="11:40" ht="21" customHeight="1" x14ac:dyDescent="0.3">
      <c r="K268" s="271"/>
      <c r="O268" s="279"/>
      <c r="P268" s="279"/>
      <c r="AJ268" s="25"/>
      <c r="AK268" s="186"/>
      <c r="AL268" s="186"/>
      <c r="AM268" s="280" t="str">
        <f t="shared" si="8"/>
        <v/>
      </c>
      <c r="AN268" s="281" t="e">
        <f t="shared" si="9"/>
        <v>#DIV/0!</v>
      </c>
    </row>
    <row r="269" spans="11:40" ht="21" customHeight="1" x14ac:dyDescent="0.3">
      <c r="K269" s="271"/>
      <c r="O269" s="279"/>
      <c r="P269" s="279"/>
      <c r="AJ269" s="25"/>
      <c r="AK269" s="186"/>
      <c r="AL269" s="186"/>
      <c r="AM269" s="280" t="str">
        <f t="shared" si="8"/>
        <v/>
      </c>
      <c r="AN269" s="281" t="e">
        <f t="shared" si="9"/>
        <v>#DIV/0!</v>
      </c>
    </row>
    <row r="270" spans="11:40" ht="21" customHeight="1" x14ac:dyDescent="0.3">
      <c r="K270" s="271"/>
      <c r="O270" s="279"/>
      <c r="P270" s="279"/>
      <c r="AJ270" s="25"/>
      <c r="AK270" s="186"/>
      <c r="AL270" s="186"/>
      <c r="AM270" s="280" t="str">
        <f t="shared" si="8"/>
        <v/>
      </c>
      <c r="AN270" s="281" t="e">
        <f t="shared" si="9"/>
        <v>#DIV/0!</v>
      </c>
    </row>
    <row r="271" spans="11:40" ht="21" customHeight="1" x14ac:dyDescent="0.3">
      <c r="K271" s="271"/>
      <c r="O271" s="279"/>
      <c r="P271" s="279"/>
      <c r="AJ271" s="25"/>
      <c r="AK271" s="186"/>
      <c r="AL271" s="186"/>
      <c r="AM271" s="280" t="str">
        <f t="shared" si="8"/>
        <v/>
      </c>
      <c r="AN271" s="281" t="e">
        <f t="shared" si="9"/>
        <v>#DIV/0!</v>
      </c>
    </row>
    <row r="272" spans="11:40" ht="21" customHeight="1" x14ac:dyDescent="0.3">
      <c r="K272" s="271"/>
      <c r="O272" s="279"/>
      <c r="P272" s="279"/>
      <c r="AJ272" s="25"/>
      <c r="AK272" s="186"/>
      <c r="AL272" s="186"/>
      <c r="AM272" s="280" t="str">
        <f t="shared" si="8"/>
        <v/>
      </c>
      <c r="AN272" s="281" t="e">
        <f t="shared" si="9"/>
        <v>#DIV/0!</v>
      </c>
    </row>
    <row r="273" spans="11:40" ht="21" customHeight="1" x14ac:dyDescent="0.3">
      <c r="K273" s="271"/>
      <c r="O273" s="279"/>
      <c r="P273" s="279"/>
      <c r="AJ273" s="25"/>
      <c r="AK273" s="186"/>
      <c r="AL273" s="186"/>
      <c r="AM273" s="280" t="str">
        <f t="shared" si="8"/>
        <v/>
      </c>
      <c r="AN273" s="281" t="e">
        <f t="shared" si="9"/>
        <v>#DIV/0!</v>
      </c>
    </row>
    <row r="274" spans="11:40" ht="21" customHeight="1" x14ac:dyDescent="0.3">
      <c r="K274" s="271"/>
      <c r="O274" s="279"/>
      <c r="P274" s="279"/>
      <c r="AJ274" s="25"/>
      <c r="AK274" s="186"/>
      <c r="AL274" s="186"/>
      <c r="AM274" s="280" t="str">
        <f t="shared" si="8"/>
        <v/>
      </c>
      <c r="AN274" s="281" t="e">
        <f t="shared" si="9"/>
        <v>#DIV/0!</v>
      </c>
    </row>
    <row r="275" spans="11:40" ht="21" customHeight="1" x14ac:dyDescent="0.3">
      <c r="K275" s="271"/>
      <c r="O275" s="279"/>
      <c r="P275" s="279"/>
      <c r="AJ275" s="25"/>
      <c r="AK275" s="186"/>
      <c r="AL275" s="186"/>
      <c r="AM275" s="280" t="str">
        <f t="shared" si="8"/>
        <v/>
      </c>
      <c r="AN275" s="281" t="e">
        <f t="shared" si="9"/>
        <v>#DIV/0!</v>
      </c>
    </row>
    <row r="276" spans="11:40" ht="21" customHeight="1" x14ac:dyDescent="0.3">
      <c r="K276" s="271"/>
      <c r="O276" s="279"/>
      <c r="P276" s="279"/>
      <c r="AJ276" s="25"/>
      <c r="AK276" s="186"/>
      <c r="AL276" s="186"/>
      <c r="AM276" s="280" t="str">
        <f t="shared" si="8"/>
        <v/>
      </c>
      <c r="AN276" s="281" t="e">
        <f t="shared" si="9"/>
        <v>#DIV/0!</v>
      </c>
    </row>
    <row r="277" spans="11:40" ht="21" customHeight="1" x14ac:dyDescent="0.3">
      <c r="K277" s="271"/>
      <c r="O277" s="279"/>
      <c r="P277" s="279"/>
      <c r="AJ277" s="25"/>
      <c r="AK277" s="186"/>
      <c r="AL277" s="186"/>
      <c r="AM277" s="280" t="str">
        <f t="shared" si="8"/>
        <v/>
      </c>
      <c r="AN277" s="281" t="e">
        <f t="shared" si="9"/>
        <v>#DIV/0!</v>
      </c>
    </row>
    <row r="278" spans="11:40" ht="21" customHeight="1" x14ac:dyDescent="0.3">
      <c r="K278" s="271"/>
      <c r="O278" s="279"/>
      <c r="P278" s="279"/>
      <c r="AJ278" s="25"/>
      <c r="AK278" s="186"/>
      <c r="AL278" s="186"/>
      <c r="AM278" s="280" t="str">
        <f t="shared" si="8"/>
        <v/>
      </c>
      <c r="AN278" s="281" t="e">
        <f t="shared" si="9"/>
        <v>#DIV/0!</v>
      </c>
    </row>
    <row r="279" spans="11:40" ht="21" customHeight="1" x14ac:dyDescent="0.3">
      <c r="K279" s="271"/>
      <c r="O279" s="279"/>
      <c r="P279" s="279"/>
      <c r="AJ279" s="25"/>
      <c r="AK279" s="186"/>
      <c r="AL279" s="186"/>
      <c r="AM279" s="280" t="str">
        <f t="shared" si="8"/>
        <v/>
      </c>
      <c r="AN279" s="281" t="e">
        <f t="shared" si="9"/>
        <v>#DIV/0!</v>
      </c>
    </row>
    <row r="280" spans="11:40" ht="21" customHeight="1" x14ac:dyDescent="0.3">
      <c r="K280" s="271"/>
      <c r="O280" s="279"/>
      <c r="P280" s="279"/>
      <c r="AJ280" s="25"/>
      <c r="AK280" s="186"/>
      <c r="AL280" s="186"/>
      <c r="AM280" s="280" t="str">
        <f t="shared" si="8"/>
        <v/>
      </c>
      <c r="AN280" s="281" t="e">
        <f t="shared" si="9"/>
        <v>#DIV/0!</v>
      </c>
    </row>
    <row r="281" spans="11:40" ht="21" customHeight="1" x14ac:dyDescent="0.3">
      <c r="K281" s="271"/>
      <c r="O281" s="279"/>
      <c r="P281" s="279"/>
      <c r="AJ281" s="25"/>
      <c r="AK281" s="186"/>
      <c r="AL281" s="186"/>
      <c r="AM281" s="280" t="str">
        <f t="shared" si="8"/>
        <v/>
      </c>
      <c r="AN281" s="281" t="e">
        <f t="shared" si="9"/>
        <v>#DIV/0!</v>
      </c>
    </row>
    <row r="282" spans="11:40" ht="21" customHeight="1" x14ac:dyDescent="0.3">
      <c r="K282" s="271"/>
      <c r="O282" s="279"/>
      <c r="P282" s="279"/>
      <c r="AJ282" s="25"/>
      <c r="AK282" s="186"/>
      <c r="AL282" s="186"/>
      <c r="AM282" s="280" t="str">
        <f t="shared" si="8"/>
        <v/>
      </c>
      <c r="AN282" s="281" t="e">
        <f t="shared" si="9"/>
        <v>#DIV/0!</v>
      </c>
    </row>
    <row r="283" spans="11:40" ht="21" customHeight="1" x14ac:dyDescent="0.3">
      <c r="K283" s="271"/>
      <c r="O283" s="279"/>
      <c r="P283" s="279"/>
      <c r="AJ283" s="25"/>
      <c r="AK283" s="186"/>
      <c r="AL283" s="186"/>
      <c r="AM283" s="280" t="str">
        <f t="shared" si="8"/>
        <v/>
      </c>
      <c r="AN283" s="281" t="e">
        <f t="shared" si="9"/>
        <v>#DIV/0!</v>
      </c>
    </row>
    <row r="284" spans="11:40" ht="21" customHeight="1" x14ac:dyDescent="0.3">
      <c r="K284" s="271"/>
      <c r="O284" s="279"/>
      <c r="P284" s="279"/>
      <c r="AJ284" s="25"/>
      <c r="AK284" s="186"/>
      <c r="AL284" s="186"/>
      <c r="AM284" s="280" t="str">
        <f t="shared" si="8"/>
        <v/>
      </c>
      <c r="AN284" s="281" t="e">
        <f t="shared" si="9"/>
        <v>#DIV/0!</v>
      </c>
    </row>
    <row r="285" spans="11:40" ht="21" customHeight="1" x14ac:dyDescent="0.3">
      <c r="K285" s="271"/>
      <c r="O285" s="279"/>
      <c r="P285" s="279"/>
      <c r="AJ285" s="25"/>
      <c r="AK285" s="186"/>
      <c r="AL285" s="186"/>
      <c r="AM285" s="280" t="str">
        <f t="shared" si="8"/>
        <v/>
      </c>
      <c r="AN285" s="281" t="e">
        <f t="shared" si="9"/>
        <v>#DIV/0!</v>
      </c>
    </row>
    <row r="286" spans="11:40" ht="21" customHeight="1" x14ac:dyDescent="0.3">
      <c r="K286" s="271"/>
      <c r="O286" s="279"/>
      <c r="P286" s="279"/>
      <c r="AJ286" s="25"/>
      <c r="AK286" s="186"/>
      <c r="AL286" s="186"/>
      <c r="AM286" s="280" t="str">
        <f t="shared" si="8"/>
        <v/>
      </c>
      <c r="AN286" s="281" t="e">
        <f t="shared" si="9"/>
        <v>#DIV/0!</v>
      </c>
    </row>
    <row r="287" spans="11:40" ht="21" customHeight="1" x14ac:dyDescent="0.3">
      <c r="K287" s="271"/>
      <c r="O287" s="279"/>
      <c r="P287" s="279"/>
      <c r="AJ287" s="25"/>
      <c r="AK287" s="186"/>
      <c r="AL287" s="186"/>
      <c r="AM287" s="280" t="str">
        <f t="shared" si="8"/>
        <v/>
      </c>
      <c r="AN287" s="281" t="e">
        <f t="shared" si="9"/>
        <v>#DIV/0!</v>
      </c>
    </row>
    <row r="288" spans="11:40" ht="21" customHeight="1" x14ac:dyDescent="0.3">
      <c r="K288" s="271"/>
      <c r="O288" s="279"/>
      <c r="P288" s="279"/>
      <c r="AJ288" s="25"/>
      <c r="AK288" s="186"/>
      <c r="AL288" s="186"/>
      <c r="AM288" s="280" t="str">
        <f t="shared" si="8"/>
        <v/>
      </c>
      <c r="AN288" s="281" t="e">
        <f t="shared" si="9"/>
        <v>#DIV/0!</v>
      </c>
    </row>
    <row r="289" spans="11:40" ht="21" customHeight="1" x14ac:dyDescent="0.3">
      <c r="K289" s="271"/>
      <c r="O289" s="279"/>
      <c r="P289" s="279"/>
      <c r="AJ289" s="25"/>
      <c r="AK289" s="186"/>
      <c r="AL289" s="186"/>
      <c r="AM289" s="280" t="str">
        <f t="shared" si="8"/>
        <v/>
      </c>
      <c r="AN289" s="281" t="e">
        <f t="shared" si="9"/>
        <v>#DIV/0!</v>
      </c>
    </row>
    <row r="290" spans="11:40" ht="21" customHeight="1" x14ac:dyDescent="0.3">
      <c r="K290" s="271"/>
      <c r="O290" s="279"/>
      <c r="P290" s="279"/>
      <c r="AJ290" s="25"/>
      <c r="AK290" s="186"/>
      <c r="AL290" s="186"/>
      <c r="AM290" s="280" t="str">
        <f t="shared" si="8"/>
        <v/>
      </c>
      <c r="AN290" s="281" t="e">
        <f t="shared" si="9"/>
        <v>#DIV/0!</v>
      </c>
    </row>
    <row r="291" spans="11:40" ht="21" customHeight="1" x14ac:dyDescent="0.3">
      <c r="K291" s="271"/>
      <c r="O291" s="279"/>
      <c r="P291" s="279"/>
      <c r="AJ291" s="25"/>
      <c r="AK291" s="186"/>
      <c r="AL291" s="186"/>
      <c r="AM291" s="280" t="str">
        <f t="shared" si="8"/>
        <v/>
      </c>
      <c r="AN291" s="281" t="e">
        <f t="shared" si="9"/>
        <v>#DIV/0!</v>
      </c>
    </row>
    <row r="292" spans="11:40" ht="21" customHeight="1" x14ac:dyDescent="0.3">
      <c r="K292" s="271"/>
      <c r="O292" s="279"/>
      <c r="P292" s="279"/>
      <c r="AJ292" s="25"/>
      <c r="AK292" s="186"/>
      <c r="AL292" s="186"/>
      <c r="AM292" s="280" t="str">
        <f t="shared" si="8"/>
        <v/>
      </c>
      <c r="AN292" s="281" t="e">
        <f t="shared" si="9"/>
        <v>#DIV/0!</v>
      </c>
    </row>
    <row r="293" spans="11:40" ht="21" customHeight="1" x14ac:dyDescent="0.3">
      <c r="K293" s="271"/>
      <c r="O293" s="279"/>
      <c r="P293" s="279"/>
      <c r="AJ293" s="25"/>
      <c r="AK293" s="186"/>
      <c r="AL293" s="186"/>
      <c r="AM293" s="280" t="str">
        <f t="shared" si="8"/>
        <v/>
      </c>
      <c r="AN293" s="281" t="e">
        <f t="shared" si="9"/>
        <v>#DIV/0!</v>
      </c>
    </row>
    <row r="294" spans="11:40" ht="21" customHeight="1" x14ac:dyDescent="0.3">
      <c r="K294" s="271"/>
      <c r="O294" s="279"/>
      <c r="P294" s="279"/>
      <c r="AJ294" s="25"/>
      <c r="AK294" s="186"/>
      <c r="AL294" s="186"/>
      <c r="AM294" s="280" t="str">
        <f t="shared" si="8"/>
        <v/>
      </c>
      <c r="AN294" s="281" t="e">
        <f t="shared" si="9"/>
        <v>#DIV/0!</v>
      </c>
    </row>
    <row r="295" spans="11:40" ht="21" customHeight="1" x14ac:dyDescent="0.3">
      <c r="K295" s="271"/>
      <c r="O295" s="279"/>
      <c r="P295" s="279"/>
      <c r="AJ295" s="25"/>
      <c r="AK295" s="186"/>
      <c r="AL295" s="186"/>
      <c r="AM295" s="280" t="str">
        <f t="shared" si="8"/>
        <v/>
      </c>
      <c r="AN295" s="281" t="e">
        <f t="shared" si="9"/>
        <v>#DIV/0!</v>
      </c>
    </row>
    <row r="296" spans="11:40" ht="21" customHeight="1" x14ac:dyDescent="0.3">
      <c r="K296" s="271"/>
      <c r="O296" s="279"/>
      <c r="P296" s="279"/>
      <c r="AJ296" s="25"/>
      <c r="AK296" s="186"/>
      <c r="AL296" s="186"/>
      <c r="AM296" s="280" t="str">
        <f t="shared" si="8"/>
        <v/>
      </c>
      <c r="AN296" s="281" t="e">
        <f t="shared" si="9"/>
        <v>#DIV/0!</v>
      </c>
    </row>
    <row r="297" spans="11:40" ht="21" customHeight="1" x14ac:dyDescent="0.3">
      <c r="K297" s="271"/>
      <c r="O297" s="279"/>
      <c r="P297" s="279"/>
      <c r="AJ297" s="25"/>
      <c r="AK297" s="186"/>
      <c r="AL297" s="186"/>
      <c r="AM297" s="280" t="str">
        <f t="shared" si="8"/>
        <v/>
      </c>
      <c r="AN297" s="281" t="e">
        <f t="shared" si="9"/>
        <v>#DIV/0!</v>
      </c>
    </row>
    <row r="298" spans="11:40" ht="21" customHeight="1" x14ac:dyDescent="0.3">
      <c r="K298" s="271"/>
      <c r="O298" s="279"/>
      <c r="P298" s="279"/>
      <c r="AJ298" s="25"/>
      <c r="AK298" s="186"/>
      <c r="AL298" s="186"/>
      <c r="AM298" s="280" t="str">
        <f t="shared" si="8"/>
        <v/>
      </c>
      <c r="AN298" s="281" t="e">
        <f t="shared" si="9"/>
        <v>#DIV/0!</v>
      </c>
    </row>
    <row r="299" spans="11:40" ht="21" customHeight="1" x14ac:dyDescent="0.3">
      <c r="K299" s="271"/>
      <c r="O299" s="279"/>
      <c r="P299" s="279"/>
      <c r="AJ299" s="25"/>
      <c r="AK299" s="186"/>
      <c r="AL299" s="186"/>
      <c r="AM299" s="280" t="str">
        <f t="shared" si="8"/>
        <v/>
      </c>
      <c r="AN299" s="281" t="e">
        <f t="shared" si="9"/>
        <v>#DIV/0!</v>
      </c>
    </row>
    <row r="300" spans="11:40" ht="21" customHeight="1" x14ac:dyDescent="0.3">
      <c r="K300" s="271"/>
      <c r="O300" s="279"/>
      <c r="P300" s="279"/>
      <c r="AJ300" s="25"/>
      <c r="AK300" s="186"/>
      <c r="AL300" s="186"/>
      <c r="AM300" s="280" t="str">
        <f t="shared" si="8"/>
        <v/>
      </c>
      <c r="AN300" s="281" t="e">
        <f t="shared" si="9"/>
        <v>#DIV/0!</v>
      </c>
    </row>
    <row r="301" spans="11:40" ht="21" customHeight="1" x14ac:dyDescent="0.3">
      <c r="K301" s="271"/>
      <c r="O301" s="279"/>
      <c r="P301" s="279"/>
      <c r="AJ301" s="25"/>
      <c r="AK301" s="186"/>
      <c r="AL301" s="186"/>
      <c r="AM301" s="280" t="str">
        <f t="shared" si="8"/>
        <v/>
      </c>
      <c r="AN301" s="281" t="e">
        <f t="shared" si="9"/>
        <v>#DIV/0!</v>
      </c>
    </row>
    <row r="302" spans="11:40" ht="21" customHeight="1" x14ac:dyDescent="0.3">
      <c r="K302" s="271"/>
      <c r="O302" s="279"/>
      <c r="P302" s="279"/>
      <c r="AJ302" s="25"/>
      <c r="AK302" s="186"/>
      <c r="AL302" s="186"/>
      <c r="AM302" s="280" t="str">
        <f t="shared" si="8"/>
        <v/>
      </c>
      <c r="AN302" s="281" t="e">
        <f t="shared" si="9"/>
        <v>#DIV/0!</v>
      </c>
    </row>
    <row r="303" spans="11:40" ht="21" customHeight="1" x14ac:dyDescent="0.3">
      <c r="K303" s="271"/>
      <c r="O303" s="279"/>
      <c r="P303" s="279"/>
      <c r="AJ303" s="25"/>
      <c r="AK303" s="186"/>
      <c r="AL303" s="186"/>
      <c r="AM303" s="280" t="str">
        <f t="shared" si="8"/>
        <v/>
      </c>
      <c r="AN303" s="281" t="e">
        <f t="shared" si="9"/>
        <v>#DIV/0!</v>
      </c>
    </row>
    <row r="304" spans="11:40" ht="21" customHeight="1" x14ac:dyDescent="0.3">
      <c r="K304" s="271"/>
      <c r="O304" s="279"/>
      <c r="P304" s="279"/>
      <c r="AJ304" s="25"/>
      <c r="AK304" s="186"/>
      <c r="AL304" s="186"/>
      <c r="AM304" s="280" t="str">
        <f t="shared" si="8"/>
        <v/>
      </c>
      <c r="AN304" s="281" t="e">
        <f t="shared" si="9"/>
        <v>#DIV/0!</v>
      </c>
    </row>
    <row r="305" spans="11:40" ht="21" customHeight="1" x14ac:dyDescent="0.3">
      <c r="K305" s="271"/>
      <c r="O305" s="279"/>
      <c r="P305" s="279"/>
      <c r="AJ305" s="25"/>
      <c r="AK305" s="186"/>
      <c r="AL305" s="186"/>
      <c r="AM305" s="280" t="str">
        <f t="shared" si="8"/>
        <v/>
      </c>
      <c r="AN305" s="281" t="e">
        <f t="shared" si="9"/>
        <v>#DIV/0!</v>
      </c>
    </row>
    <row r="306" spans="11:40" ht="21" customHeight="1" x14ac:dyDescent="0.3">
      <c r="K306" s="271"/>
      <c r="O306" s="279"/>
      <c r="P306" s="279"/>
      <c r="AJ306" s="25"/>
      <c r="AK306" s="186"/>
      <c r="AL306" s="186"/>
      <c r="AM306" s="280" t="str">
        <f t="shared" si="8"/>
        <v/>
      </c>
      <c r="AN306" s="281" t="e">
        <f t="shared" si="9"/>
        <v>#DIV/0!</v>
      </c>
    </row>
    <row r="307" spans="11:40" ht="21" customHeight="1" x14ac:dyDescent="0.3">
      <c r="K307" s="271"/>
      <c r="O307" s="279"/>
      <c r="P307" s="279"/>
      <c r="AJ307" s="25"/>
      <c r="AK307" s="186"/>
      <c r="AL307" s="186"/>
      <c r="AM307" s="280" t="str">
        <f t="shared" si="8"/>
        <v/>
      </c>
      <c r="AN307" s="281" t="e">
        <f t="shared" si="9"/>
        <v>#DIV/0!</v>
      </c>
    </row>
    <row r="308" spans="11:40" ht="21" customHeight="1" x14ac:dyDescent="0.3">
      <c r="K308" s="271"/>
      <c r="O308" s="279"/>
      <c r="P308" s="279"/>
      <c r="AJ308" s="25"/>
      <c r="AK308" s="186"/>
      <c r="AL308" s="186"/>
      <c r="AM308" s="280" t="str">
        <f t="shared" si="8"/>
        <v/>
      </c>
      <c r="AN308" s="281" t="e">
        <f t="shared" si="9"/>
        <v>#DIV/0!</v>
      </c>
    </row>
    <row r="309" spans="11:40" ht="21" customHeight="1" x14ac:dyDescent="0.3">
      <c r="K309" s="271"/>
      <c r="O309" s="279"/>
      <c r="P309" s="279"/>
      <c r="AJ309" s="25"/>
      <c r="AK309" s="186"/>
      <c r="AL309" s="186"/>
      <c r="AM309" s="280" t="str">
        <f t="shared" si="8"/>
        <v/>
      </c>
      <c r="AN309" s="281" t="e">
        <f t="shared" si="9"/>
        <v>#DIV/0!</v>
      </c>
    </row>
    <row r="310" spans="11:40" ht="21" customHeight="1" x14ac:dyDescent="0.3">
      <c r="K310" s="271"/>
      <c r="O310" s="279"/>
      <c r="P310" s="279"/>
      <c r="AJ310" s="25"/>
      <c r="AK310" s="186"/>
      <c r="AL310" s="186"/>
      <c r="AM310" s="280" t="str">
        <f t="shared" si="8"/>
        <v/>
      </c>
      <c r="AN310" s="281" t="e">
        <f t="shared" si="9"/>
        <v>#DIV/0!</v>
      </c>
    </row>
    <row r="311" spans="11:40" ht="21" customHeight="1" x14ac:dyDescent="0.3">
      <c r="K311" s="271"/>
      <c r="O311" s="279"/>
      <c r="P311" s="279"/>
      <c r="AJ311" s="25"/>
      <c r="AK311" s="186"/>
      <c r="AL311" s="186"/>
      <c r="AM311" s="280" t="str">
        <f t="shared" si="8"/>
        <v/>
      </c>
      <c r="AN311" s="281" t="e">
        <f t="shared" si="9"/>
        <v>#DIV/0!</v>
      </c>
    </row>
    <row r="312" spans="11:40" ht="21" customHeight="1" x14ac:dyDescent="0.3">
      <c r="K312" s="271"/>
      <c r="O312" s="279"/>
      <c r="P312" s="279"/>
      <c r="AJ312" s="25"/>
      <c r="AK312" s="186"/>
      <c r="AL312" s="186"/>
      <c r="AM312" s="280" t="str">
        <f t="shared" si="8"/>
        <v/>
      </c>
      <c r="AN312" s="281" t="e">
        <f t="shared" si="9"/>
        <v>#DIV/0!</v>
      </c>
    </row>
    <row r="313" spans="11:40" ht="21" customHeight="1" x14ac:dyDescent="0.3">
      <c r="K313" s="271"/>
      <c r="O313" s="279"/>
      <c r="P313" s="279"/>
      <c r="AJ313" s="25"/>
      <c r="AK313" s="186"/>
      <c r="AL313" s="186"/>
      <c r="AM313" s="280" t="str">
        <f t="shared" si="8"/>
        <v/>
      </c>
      <c r="AN313" s="281" t="e">
        <f t="shared" si="9"/>
        <v>#DIV/0!</v>
      </c>
    </row>
    <row r="314" spans="11:40" ht="21" customHeight="1" x14ac:dyDescent="0.3">
      <c r="K314" s="271"/>
      <c r="O314" s="279"/>
      <c r="P314" s="279"/>
      <c r="AJ314" s="25"/>
      <c r="AK314" s="186"/>
      <c r="AL314" s="186"/>
      <c r="AM314" s="280" t="str">
        <f t="shared" si="8"/>
        <v/>
      </c>
      <c r="AN314" s="281" t="e">
        <f t="shared" si="9"/>
        <v>#DIV/0!</v>
      </c>
    </row>
    <row r="315" spans="11:40" ht="21" customHeight="1" x14ac:dyDescent="0.3">
      <c r="K315" s="271"/>
      <c r="O315" s="279"/>
      <c r="P315" s="279"/>
      <c r="AJ315" s="25"/>
      <c r="AK315" s="186"/>
      <c r="AL315" s="186"/>
      <c r="AM315" s="280" t="str">
        <f t="shared" si="8"/>
        <v/>
      </c>
      <c r="AN315" s="281" t="e">
        <f t="shared" si="9"/>
        <v>#DIV/0!</v>
      </c>
    </row>
    <row r="316" spans="11:40" ht="21" customHeight="1" x14ac:dyDescent="0.3">
      <c r="K316" s="271"/>
      <c r="O316" s="279"/>
      <c r="P316" s="279"/>
      <c r="AJ316" s="25"/>
      <c r="AK316" s="186"/>
      <c r="AL316" s="186"/>
      <c r="AM316" s="280" t="str">
        <f t="shared" si="8"/>
        <v/>
      </c>
      <c r="AN316" s="281" t="e">
        <f t="shared" si="9"/>
        <v>#DIV/0!</v>
      </c>
    </row>
    <row r="317" spans="11:40" ht="21" customHeight="1" x14ac:dyDescent="0.3">
      <c r="K317" s="271"/>
      <c r="O317" s="279"/>
      <c r="P317" s="279"/>
      <c r="AJ317" s="25"/>
      <c r="AK317" s="186"/>
      <c r="AL317" s="186"/>
      <c r="AM317" s="280" t="str">
        <f t="shared" si="8"/>
        <v/>
      </c>
      <c r="AN317" s="281" t="e">
        <f t="shared" si="9"/>
        <v>#DIV/0!</v>
      </c>
    </row>
    <row r="318" spans="11:40" ht="21" customHeight="1" x14ac:dyDescent="0.3">
      <c r="K318" s="271"/>
      <c r="O318" s="279"/>
      <c r="P318" s="279"/>
      <c r="AJ318" s="25"/>
      <c r="AK318" s="186"/>
      <c r="AL318" s="186"/>
      <c r="AM318" s="280" t="str">
        <f t="shared" si="8"/>
        <v/>
      </c>
      <c r="AN318" s="281" t="e">
        <f t="shared" si="9"/>
        <v>#DIV/0!</v>
      </c>
    </row>
    <row r="319" spans="11:40" ht="21" customHeight="1" x14ac:dyDescent="0.3">
      <c r="K319" s="271"/>
      <c r="O319" s="279"/>
      <c r="P319" s="279"/>
      <c r="AJ319" s="25"/>
      <c r="AK319" s="186"/>
      <c r="AL319" s="186"/>
      <c r="AM319" s="280" t="str">
        <f t="shared" si="8"/>
        <v/>
      </c>
      <c r="AN319" s="281" t="e">
        <f t="shared" si="9"/>
        <v>#DIV/0!</v>
      </c>
    </row>
    <row r="320" spans="11:40" ht="21" customHeight="1" x14ac:dyDescent="0.3">
      <c r="K320" s="271"/>
      <c r="O320" s="279"/>
      <c r="P320" s="279"/>
      <c r="AJ320" s="25"/>
      <c r="AK320" s="186"/>
      <c r="AL320" s="186"/>
      <c r="AM320" s="280" t="str">
        <f t="shared" si="8"/>
        <v/>
      </c>
      <c r="AN320" s="281" t="e">
        <f t="shared" si="9"/>
        <v>#DIV/0!</v>
      </c>
    </row>
    <row r="321" spans="11:40" ht="21" customHeight="1" x14ac:dyDescent="0.3">
      <c r="K321" s="271"/>
      <c r="O321" s="279"/>
      <c r="P321" s="279"/>
      <c r="AJ321" s="25"/>
      <c r="AK321" s="186"/>
      <c r="AL321" s="186"/>
      <c r="AM321" s="280" t="str">
        <f t="shared" si="8"/>
        <v/>
      </c>
      <c r="AN321" s="281" t="e">
        <f t="shared" si="9"/>
        <v>#DIV/0!</v>
      </c>
    </row>
    <row r="322" spans="11:40" ht="21" customHeight="1" x14ac:dyDescent="0.3">
      <c r="K322" s="271"/>
      <c r="O322" s="279"/>
      <c r="P322" s="279"/>
      <c r="AJ322" s="25"/>
      <c r="AK322" s="186"/>
      <c r="AL322" s="186"/>
      <c r="AM322" s="280" t="str">
        <f t="shared" si="8"/>
        <v/>
      </c>
      <c r="AN322" s="281" t="e">
        <f t="shared" si="9"/>
        <v>#DIV/0!</v>
      </c>
    </row>
    <row r="323" spans="11:40" ht="21" customHeight="1" x14ac:dyDescent="0.3">
      <c r="K323" s="271"/>
      <c r="O323" s="279"/>
      <c r="P323" s="279"/>
      <c r="AJ323" s="25"/>
      <c r="AK323" s="186"/>
      <c r="AL323" s="186"/>
      <c r="AM323" s="280" t="str">
        <f t="shared" ref="AM323:AM386" si="10">IFERROR(AA323/AB323,"")</f>
        <v/>
      </c>
      <c r="AN323" s="281" t="e">
        <f t="shared" ref="AN323:AN386" si="11">STDEV(K323,G323)</f>
        <v>#DIV/0!</v>
      </c>
    </row>
    <row r="324" spans="11:40" ht="21" customHeight="1" x14ac:dyDescent="0.3">
      <c r="K324" s="271"/>
      <c r="O324" s="279"/>
      <c r="P324" s="279"/>
      <c r="AJ324" s="25"/>
      <c r="AK324" s="186"/>
      <c r="AL324" s="186"/>
      <c r="AM324" s="280" t="str">
        <f t="shared" si="10"/>
        <v/>
      </c>
      <c r="AN324" s="281" t="e">
        <f t="shared" si="11"/>
        <v>#DIV/0!</v>
      </c>
    </row>
    <row r="325" spans="11:40" ht="21" customHeight="1" x14ac:dyDescent="0.3">
      <c r="K325" s="271"/>
      <c r="O325" s="279"/>
      <c r="P325" s="279"/>
      <c r="AJ325" s="25"/>
      <c r="AK325" s="186"/>
      <c r="AL325" s="186"/>
      <c r="AM325" s="280" t="str">
        <f t="shared" si="10"/>
        <v/>
      </c>
      <c r="AN325" s="281" t="e">
        <f t="shared" si="11"/>
        <v>#DIV/0!</v>
      </c>
    </row>
    <row r="326" spans="11:40" ht="21" customHeight="1" x14ac:dyDescent="0.3">
      <c r="K326" s="271"/>
      <c r="O326" s="279"/>
      <c r="P326" s="279"/>
      <c r="AJ326" s="25"/>
      <c r="AK326" s="186"/>
      <c r="AL326" s="186"/>
      <c r="AM326" s="280" t="str">
        <f t="shared" si="10"/>
        <v/>
      </c>
      <c r="AN326" s="281" t="e">
        <f t="shared" si="11"/>
        <v>#DIV/0!</v>
      </c>
    </row>
    <row r="327" spans="11:40" ht="21" customHeight="1" x14ac:dyDescent="0.3">
      <c r="K327" s="271"/>
      <c r="O327" s="279"/>
      <c r="P327" s="279"/>
      <c r="AJ327" s="25"/>
      <c r="AK327" s="186"/>
      <c r="AL327" s="186"/>
      <c r="AM327" s="280" t="str">
        <f t="shared" si="10"/>
        <v/>
      </c>
      <c r="AN327" s="281" t="e">
        <f t="shared" si="11"/>
        <v>#DIV/0!</v>
      </c>
    </row>
    <row r="328" spans="11:40" ht="21" customHeight="1" x14ac:dyDescent="0.3">
      <c r="K328" s="271"/>
      <c r="O328" s="279"/>
      <c r="P328" s="279"/>
      <c r="AJ328" s="25"/>
      <c r="AK328" s="186"/>
      <c r="AL328" s="186"/>
      <c r="AM328" s="280" t="str">
        <f t="shared" si="10"/>
        <v/>
      </c>
      <c r="AN328" s="281" t="e">
        <f t="shared" si="11"/>
        <v>#DIV/0!</v>
      </c>
    </row>
    <row r="329" spans="11:40" ht="21" customHeight="1" x14ac:dyDescent="0.3">
      <c r="K329" s="271"/>
      <c r="O329" s="279"/>
      <c r="P329" s="279"/>
      <c r="AJ329" s="25"/>
      <c r="AK329" s="186"/>
      <c r="AL329" s="186"/>
      <c r="AM329" s="280" t="str">
        <f t="shared" si="10"/>
        <v/>
      </c>
      <c r="AN329" s="281" t="e">
        <f t="shared" si="11"/>
        <v>#DIV/0!</v>
      </c>
    </row>
    <row r="330" spans="11:40" ht="21" customHeight="1" x14ac:dyDescent="0.3">
      <c r="K330" s="271"/>
      <c r="O330" s="279"/>
      <c r="P330" s="279"/>
      <c r="AJ330" s="25"/>
      <c r="AK330" s="186"/>
      <c r="AL330" s="186"/>
      <c r="AM330" s="280" t="str">
        <f t="shared" si="10"/>
        <v/>
      </c>
      <c r="AN330" s="281" t="e">
        <f t="shared" si="11"/>
        <v>#DIV/0!</v>
      </c>
    </row>
    <row r="331" spans="11:40" ht="21" customHeight="1" x14ac:dyDescent="0.3">
      <c r="K331" s="271"/>
      <c r="O331" s="279"/>
      <c r="P331" s="279"/>
      <c r="AJ331" s="25"/>
      <c r="AK331" s="186"/>
      <c r="AL331" s="186"/>
      <c r="AM331" s="280" t="str">
        <f t="shared" si="10"/>
        <v/>
      </c>
      <c r="AN331" s="281" t="e">
        <f t="shared" si="11"/>
        <v>#DIV/0!</v>
      </c>
    </row>
    <row r="332" spans="11:40" ht="21" customHeight="1" x14ac:dyDescent="0.3">
      <c r="K332" s="271"/>
      <c r="O332" s="279"/>
      <c r="P332" s="279"/>
      <c r="AJ332" s="25"/>
      <c r="AK332" s="186"/>
      <c r="AL332" s="186"/>
      <c r="AM332" s="280" t="str">
        <f t="shared" si="10"/>
        <v/>
      </c>
      <c r="AN332" s="281" t="e">
        <f t="shared" si="11"/>
        <v>#DIV/0!</v>
      </c>
    </row>
    <row r="333" spans="11:40" ht="21" customHeight="1" x14ac:dyDescent="0.3">
      <c r="K333" s="271"/>
      <c r="O333" s="279"/>
      <c r="P333" s="279"/>
      <c r="AJ333" s="25"/>
      <c r="AK333" s="186"/>
      <c r="AL333" s="186"/>
      <c r="AM333" s="280" t="str">
        <f t="shared" si="10"/>
        <v/>
      </c>
      <c r="AN333" s="281" t="e">
        <f t="shared" si="11"/>
        <v>#DIV/0!</v>
      </c>
    </row>
    <row r="334" spans="11:40" ht="21" customHeight="1" x14ac:dyDescent="0.3">
      <c r="K334" s="271"/>
      <c r="O334" s="279"/>
      <c r="P334" s="279"/>
      <c r="AJ334" s="25"/>
      <c r="AK334" s="186"/>
      <c r="AL334" s="186"/>
      <c r="AM334" s="280" t="str">
        <f t="shared" si="10"/>
        <v/>
      </c>
      <c r="AN334" s="281" t="e">
        <f t="shared" si="11"/>
        <v>#DIV/0!</v>
      </c>
    </row>
    <row r="335" spans="11:40" ht="21" customHeight="1" x14ac:dyDescent="0.3">
      <c r="K335" s="271"/>
      <c r="O335" s="279"/>
      <c r="P335" s="279"/>
      <c r="AJ335" s="25"/>
      <c r="AK335" s="186"/>
      <c r="AL335" s="186"/>
      <c r="AM335" s="280" t="str">
        <f t="shared" si="10"/>
        <v/>
      </c>
      <c r="AN335" s="281" t="e">
        <f t="shared" si="11"/>
        <v>#DIV/0!</v>
      </c>
    </row>
    <row r="336" spans="11:40" ht="21" customHeight="1" x14ac:dyDescent="0.3">
      <c r="K336" s="271"/>
      <c r="O336" s="279"/>
      <c r="P336" s="279"/>
      <c r="AJ336" s="25"/>
      <c r="AK336" s="186"/>
      <c r="AL336" s="186"/>
      <c r="AM336" s="280" t="str">
        <f t="shared" si="10"/>
        <v/>
      </c>
      <c r="AN336" s="281" t="e">
        <f t="shared" si="11"/>
        <v>#DIV/0!</v>
      </c>
    </row>
    <row r="337" spans="11:40" ht="21" customHeight="1" x14ac:dyDescent="0.3">
      <c r="K337" s="271"/>
      <c r="O337" s="279"/>
      <c r="P337" s="279"/>
      <c r="AJ337" s="25"/>
      <c r="AK337" s="186"/>
      <c r="AL337" s="186"/>
      <c r="AM337" s="280" t="str">
        <f t="shared" si="10"/>
        <v/>
      </c>
      <c r="AN337" s="281" t="e">
        <f t="shared" si="11"/>
        <v>#DIV/0!</v>
      </c>
    </row>
    <row r="338" spans="11:40" ht="21" customHeight="1" x14ac:dyDescent="0.3">
      <c r="K338" s="271"/>
      <c r="O338" s="279"/>
      <c r="P338" s="279"/>
      <c r="AJ338" s="25"/>
      <c r="AK338" s="186"/>
      <c r="AL338" s="186"/>
      <c r="AM338" s="280" t="str">
        <f t="shared" si="10"/>
        <v/>
      </c>
      <c r="AN338" s="281" t="e">
        <f t="shared" si="11"/>
        <v>#DIV/0!</v>
      </c>
    </row>
    <row r="339" spans="11:40" ht="21" customHeight="1" x14ac:dyDescent="0.3">
      <c r="K339" s="271"/>
      <c r="O339" s="279"/>
      <c r="P339" s="279"/>
      <c r="AJ339" s="25"/>
      <c r="AK339" s="186"/>
      <c r="AL339" s="186"/>
      <c r="AM339" s="280" t="str">
        <f t="shared" si="10"/>
        <v/>
      </c>
      <c r="AN339" s="281" t="e">
        <f t="shared" si="11"/>
        <v>#DIV/0!</v>
      </c>
    </row>
    <row r="340" spans="11:40" ht="21" customHeight="1" x14ac:dyDescent="0.3">
      <c r="K340" s="271"/>
      <c r="O340" s="279"/>
      <c r="P340" s="279"/>
      <c r="AJ340" s="25"/>
      <c r="AK340" s="186"/>
      <c r="AL340" s="186"/>
      <c r="AM340" s="280" t="str">
        <f t="shared" si="10"/>
        <v/>
      </c>
      <c r="AN340" s="281" t="e">
        <f t="shared" si="11"/>
        <v>#DIV/0!</v>
      </c>
    </row>
    <row r="341" spans="11:40" ht="21" customHeight="1" x14ac:dyDescent="0.3">
      <c r="K341" s="271"/>
      <c r="O341" s="279"/>
      <c r="P341" s="279"/>
      <c r="AJ341" s="25"/>
      <c r="AK341" s="186"/>
      <c r="AL341" s="186"/>
      <c r="AM341" s="280" t="str">
        <f t="shared" si="10"/>
        <v/>
      </c>
      <c r="AN341" s="281" t="e">
        <f t="shared" si="11"/>
        <v>#DIV/0!</v>
      </c>
    </row>
    <row r="342" spans="11:40" ht="21" customHeight="1" x14ac:dyDescent="0.3">
      <c r="K342" s="271"/>
      <c r="O342" s="279"/>
      <c r="P342" s="279"/>
      <c r="AJ342" s="25"/>
      <c r="AK342" s="186"/>
      <c r="AL342" s="186"/>
      <c r="AM342" s="280" t="str">
        <f t="shared" si="10"/>
        <v/>
      </c>
      <c r="AN342" s="281" t="e">
        <f t="shared" si="11"/>
        <v>#DIV/0!</v>
      </c>
    </row>
    <row r="343" spans="11:40" ht="21" customHeight="1" x14ac:dyDescent="0.3">
      <c r="K343" s="271"/>
      <c r="O343" s="279"/>
      <c r="P343" s="279"/>
      <c r="AJ343" s="25"/>
      <c r="AK343" s="186"/>
      <c r="AL343" s="186"/>
      <c r="AM343" s="280" t="str">
        <f t="shared" si="10"/>
        <v/>
      </c>
      <c r="AN343" s="281" t="e">
        <f t="shared" si="11"/>
        <v>#DIV/0!</v>
      </c>
    </row>
    <row r="344" spans="11:40" ht="21" customHeight="1" x14ac:dyDescent="0.3">
      <c r="K344" s="271"/>
      <c r="O344" s="279"/>
      <c r="P344" s="279"/>
      <c r="AJ344" s="25"/>
      <c r="AK344" s="186"/>
      <c r="AL344" s="186"/>
      <c r="AM344" s="280" t="str">
        <f t="shared" si="10"/>
        <v/>
      </c>
      <c r="AN344" s="281" t="e">
        <f t="shared" si="11"/>
        <v>#DIV/0!</v>
      </c>
    </row>
    <row r="345" spans="11:40" ht="21" customHeight="1" x14ac:dyDescent="0.3">
      <c r="K345" s="271"/>
      <c r="O345" s="279"/>
      <c r="P345" s="279"/>
      <c r="AJ345" s="25"/>
      <c r="AK345" s="186"/>
      <c r="AL345" s="186"/>
      <c r="AM345" s="280" t="str">
        <f t="shared" si="10"/>
        <v/>
      </c>
      <c r="AN345" s="281" t="e">
        <f t="shared" si="11"/>
        <v>#DIV/0!</v>
      </c>
    </row>
    <row r="346" spans="11:40" ht="21" customHeight="1" x14ac:dyDescent="0.3">
      <c r="K346" s="271"/>
      <c r="O346" s="279"/>
      <c r="P346" s="279"/>
      <c r="AJ346" s="25"/>
      <c r="AK346" s="186"/>
      <c r="AL346" s="186"/>
      <c r="AM346" s="280" t="str">
        <f t="shared" si="10"/>
        <v/>
      </c>
      <c r="AN346" s="281" t="e">
        <f t="shared" si="11"/>
        <v>#DIV/0!</v>
      </c>
    </row>
    <row r="347" spans="11:40" ht="21" customHeight="1" x14ac:dyDescent="0.3">
      <c r="K347" s="271"/>
      <c r="O347" s="279"/>
      <c r="P347" s="279"/>
      <c r="AJ347" s="25"/>
      <c r="AK347" s="186"/>
      <c r="AL347" s="186"/>
      <c r="AM347" s="280" t="str">
        <f t="shared" si="10"/>
        <v/>
      </c>
      <c r="AN347" s="281" t="e">
        <f t="shared" si="11"/>
        <v>#DIV/0!</v>
      </c>
    </row>
    <row r="348" spans="11:40" ht="21" customHeight="1" x14ac:dyDescent="0.3">
      <c r="K348" s="271"/>
      <c r="O348" s="279"/>
      <c r="P348" s="279"/>
      <c r="AJ348" s="25"/>
      <c r="AK348" s="186"/>
      <c r="AL348" s="186"/>
      <c r="AM348" s="280" t="str">
        <f t="shared" si="10"/>
        <v/>
      </c>
      <c r="AN348" s="281" t="e">
        <f t="shared" si="11"/>
        <v>#DIV/0!</v>
      </c>
    </row>
    <row r="349" spans="11:40" ht="21" customHeight="1" x14ac:dyDescent="0.3">
      <c r="K349" s="271"/>
      <c r="O349" s="279"/>
      <c r="P349" s="279"/>
      <c r="AJ349" s="25"/>
      <c r="AK349" s="186"/>
      <c r="AL349" s="186"/>
      <c r="AM349" s="280" t="str">
        <f t="shared" si="10"/>
        <v/>
      </c>
      <c r="AN349" s="281" t="e">
        <f t="shared" si="11"/>
        <v>#DIV/0!</v>
      </c>
    </row>
    <row r="350" spans="11:40" ht="21" customHeight="1" x14ac:dyDescent="0.3">
      <c r="K350" s="271"/>
      <c r="O350" s="279"/>
      <c r="P350" s="279"/>
      <c r="AJ350" s="25"/>
      <c r="AK350" s="186"/>
      <c r="AL350" s="186"/>
      <c r="AM350" s="280" t="str">
        <f t="shared" si="10"/>
        <v/>
      </c>
      <c r="AN350" s="281" t="e">
        <f t="shared" si="11"/>
        <v>#DIV/0!</v>
      </c>
    </row>
    <row r="351" spans="11:40" ht="21" customHeight="1" x14ac:dyDescent="0.3">
      <c r="K351" s="271"/>
      <c r="O351" s="279"/>
      <c r="P351" s="279"/>
      <c r="AJ351" s="25"/>
      <c r="AK351" s="186"/>
      <c r="AL351" s="186"/>
      <c r="AM351" s="280" t="str">
        <f t="shared" si="10"/>
        <v/>
      </c>
      <c r="AN351" s="281" t="e">
        <f t="shared" si="11"/>
        <v>#DIV/0!</v>
      </c>
    </row>
    <row r="352" spans="11:40" ht="21" customHeight="1" x14ac:dyDescent="0.3">
      <c r="K352" s="271"/>
      <c r="O352" s="279"/>
      <c r="P352" s="279"/>
      <c r="AJ352" s="25"/>
      <c r="AK352" s="186"/>
      <c r="AL352" s="186"/>
      <c r="AM352" s="280" t="str">
        <f t="shared" si="10"/>
        <v/>
      </c>
      <c r="AN352" s="281" t="e">
        <f t="shared" si="11"/>
        <v>#DIV/0!</v>
      </c>
    </row>
    <row r="353" spans="11:40" ht="21" customHeight="1" x14ac:dyDescent="0.3">
      <c r="K353" s="271"/>
      <c r="O353" s="279"/>
      <c r="P353" s="279"/>
      <c r="AJ353" s="25"/>
      <c r="AK353" s="186"/>
      <c r="AL353" s="186"/>
      <c r="AM353" s="280" t="str">
        <f t="shared" si="10"/>
        <v/>
      </c>
      <c r="AN353" s="281" t="e">
        <f t="shared" si="11"/>
        <v>#DIV/0!</v>
      </c>
    </row>
    <row r="354" spans="11:40" ht="21" customHeight="1" x14ac:dyDescent="0.3">
      <c r="K354" s="271"/>
      <c r="O354" s="279"/>
      <c r="P354" s="279"/>
      <c r="AJ354" s="25"/>
      <c r="AK354" s="186"/>
      <c r="AL354" s="186"/>
      <c r="AM354" s="280" t="str">
        <f t="shared" si="10"/>
        <v/>
      </c>
      <c r="AN354" s="281" t="e">
        <f t="shared" si="11"/>
        <v>#DIV/0!</v>
      </c>
    </row>
    <row r="355" spans="11:40" ht="21" customHeight="1" x14ac:dyDescent="0.3">
      <c r="K355" s="271"/>
      <c r="O355" s="279"/>
      <c r="P355" s="279"/>
      <c r="AJ355" s="25"/>
      <c r="AK355" s="186"/>
      <c r="AL355" s="186"/>
      <c r="AM355" s="280" t="str">
        <f t="shared" si="10"/>
        <v/>
      </c>
      <c r="AN355" s="281" t="e">
        <f t="shared" si="11"/>
        <v>#DIV/0!</v>
      </c>
    </row>
    <row r="356" spans="11:40" ht="21" customHeight="1" x14ac:dyDescent="0.3">
      <c r="K356" s="271"/>
      <c r="O356" s="279"/>
      <c r="P356" s="279"/>
      <c r="AJ356" s="25"/>
      <c r="AK356" s="186"/>
      <c r="AL356" s="186"/>
      <c r="AM356" s="280" t="str">
        <f t="shared" si="10"/>
        <v/>
      </c>
      <c r="AN356" s="281" t="e">
        <f t="shared" si="11"/>
        <v>#DIV/0!</v>
      </c>
    </row>
    <row r="357" spans="11:40" ht="21" customHeight="1" x14ac:dyDescent="0.3">
      <c r="K357" s="271"/>
      <c r="O357" s="279"/>
      <c r="P357" s="279"/>
      <c r="AJ357" s="25"/>
      <c r="AK357" s="186"/>
      <c r="AL357" s="186"/>
      <c r="AM357" s="280" t="str">
        <f t="shared" si="10"/>
        <v/>
      </c>
      <c r="AN357" s="281" t="e">
        <f t="shared" si="11"/>
        <v>#DIV/0!</v>
      </c>
    </row>
    <row r="358" spans="11:40" ht="21" customHeight="1" x14ac:dyDescent="0.3">
      <c r="K358" s="271"/>
      <c r="O358" s="279"/>
      <c r="P358" s="279"/>
      <c r="AJ358" s="25"/>
      <c r="AK358" s="186"/>
      <c r="AL358" s="186"/>
      <c r="AM358" s="280" t="str">
        <f t="shared" si="10"/>
        <v/>
      </c>
      <c r="AN358" s="281" t="e">
        <f t="shared" si="11"/>
        <v>#DIV/0!</v>
      </c>
    </row>
    <row r="359" spans="11:40" ht="21" customHeight="1" x14ac:dyDescent="0.3">
      <c r="K359" s="271"/>
      <c r="O359" s="279"/>
      <c r="P359" s="279"/>
      <c r="AJ359" s="25"/>
      <c r="AK359" s="186"/>
      <c r="AL359" s="186"/>
      <c r="AM359" s="280" t="str">
        <f t="shared" si="10"/>
        <v/>
      </c>
      <c r="AN359" s="281" t="e">
        <f t="shared" si="11"/>
        <v>#DIV/0!</v>
      </c>
    </row>
    <row r="360" spans="11:40" ht="21" customHeight="1" x14ac:dyDescent="0.3">
      <c r="K360" s="271"/>
      <c r="O360" s="279"/>
      <c r="P360" s="279"/>
      <c r="AJ360" s="25"/>
      <c r="AK360" s="186"/>
      <c r="AL360" s="186"/>
      <c r="AM360" s="280" t="str">
        <f t="shared" si="10"/>
        <v/>
      </c>
      <c r="AN360" s="281" t="e">
        <f t="shared" si="11"/>
        <v>#DIV/0!</v>
      </c>
    </row>
    <row r="361" spans="11:40" ht="21" customHeight="1" x14ac:dyDescent="0.3">
      <c r="K361" s="271"/>
      <c r="O361" s="279"/>
      <c r="P361" s="279"/>
      <c r="AJ361" s="25"/>
      <c r="AK361" s="186"/>
      <c r="AL361" s="186"/>
      <c r="AM361" s="280" t="str">
        <f t="shared" si="10"/>
        <v/>
      </c>
      <c r="AN361" s="281" t="e">
        <f t="shared" si="11"/>
        <v>#DIV/0!</v>
      </c>
    </row>
    <row r="362" spans="11:40" ht="21" customHeight="1" x14ac:dyDescent="0.3">
      <c r="K362" s="271"/>
      <c r="O362" s="279"/>
      <c r="P362" s="279"/>
      <c r="AJ362" s="25"/>
      <c r="AK362" s="186"/>
      <c r="AL362" s="186"/>
      <c r="AM362" s="280" t="str">
        <f t="shared" si="10"/>
        <v/>
      </c>
      <c r="AN362" s="281" t="e">
        <f t="shared" si="11"/>
        <v>#DIV/0!</v>
      </c>
    </row>
    <row r="363" spans="11:40" ht="21" customHeight="1" x14ac:dyDescent="0.3">
      <c r="K363" s="271"/>
      <c r="O363" s="279"/>
      <c r="P363" s="279"/>
      <c r="AJ363" s="25"/>
      <c r="AK363" s="186"/>
      <c r="AL363" s="186"/>
      <c r="AM363" s="280" t="str">
        <f t="shared" si="10"/>
        <v/>
      </c>
      <c r="AN363" s="281" t="e">
        <f t="shared" si="11"/>
        <v>#DIV/0!</v>
      </c>
    </row>
    <row r="364" spans="11:40" ht="21" customHeight="1" x14ac:dyDescent="0.3">
      <c r="K364" s="271"/>
      <c r="O364" s="279"/>
      <c r="P364" s="279"/>
      <c r="AJ364" s="25"/>
      <c r="AK364" s="186"/>
      <c r="AL364" s="186"/>
      <c r="AM364" s="280" t="str">
        <f t="shared" si="10"/>
        <v/>
      </c>
      <c r="AN364" s="281" t="e">
        <f t="shared" si="11"/>
        <v>#DIV/0!</v>
      </c>
    </row>
    <row r="365" spans="11:40" ht="21" customHeight="1" x14ac:dyDescent="0.3">
      <c r="K365" s="271"/>
      <c r="O365" s="279"/>
      <c r="P365" s="279"/>
      <c r="AJ365" s="25"/>
      <c r="AK365" s="186"/>
      <c r="AL365" s="186"/>
      <c r="AM365" s="280" t="str">
        <f t="shared" si="10"/>
        <v/>
      </c>
      <c r="AN365" s="281" t="e">
        <f t="shared" si="11"/>
        <v>#DIV/0!</v>
      </c>
    </row>
    <row r="366" spans="11:40" ht="21" customHeight="1" x14ac:dyDescent="0.3">
      <c r="K366" s="271"/>
      <c r="O366" s="279"/>
      <c r="P366" s="279"/>
      <c r="AJ366" s="25"/>
      <c r="AK366" s="186"/>
      <c r="AL366" s="186"/>
      <c r="AM366" s="280" t="str">
        <f t="shared" si="10"/>
        <v/>
      </c>
      <c r="AN366" s="281" t="e">
        <f t="shared" si="11"/>
        <v>#DIV/0!</v>
      </c>
    </row>
    <row r="367" spans="11:40" ht="21" customHeight="1" x14ac:dyDescent="0.3">
      <c r="K367" s="271"/>
      <c r="O367" s="279"/>
      <c r="P367" s="279"/>
      <c r="AJ367" s="25"/>
      <c r="AK367" s="186"/>
      <c r="AL367" s="186"/>
      <c r="AM367" s="280" t="str">
        <f t="shared" si="10"/>
        <v/>
      </c>
      <c r="AN367" s="281" t="e">
        <f t="shared" si="11"/>
        <v>#DIV/0!</v>
      </c>
    </row>
    <row r="368" spans="11:40" ht="21" customHeight="1" x14ac:dyDescent="0.3">
      <c r="K368" s="271"/>
      <c r="O368" s="279"/>
      <c r="P368" s="279"/>
      <c r="AJ368" s="25"/>
      <c r="AK368" s="186"/>
      <c r="AL368" s="186"/>
      <c r="AM368" s="280" t="str">
        <f t="shared" si="10"/>
        <v/>
      </c>
      <c r="AN368" s="281" t="e">
        <f t="shared" si="11"/>
        <v>#DIV/0!</v>
      </c>
    </row>
    <row r="369" spans="11:40" ht="21" customHeight="1" x14ac:dyDescent="0.3">
      <c r="K369" s="271"/>
      <c r="O369" s="279"/>
      <c r="P369" s="279"/>
      <c r="AJ369" s="25"/>
      <c r="AK369" s="186"/>
      <c r="AL369" s="186"/>
      <c r="AM369" s="280" t="str">
        <f t="shared" si="10"/>
        <v/>
      </c>
      <c r="AN369" s="281" t="e">
        <f t="shared" si="11"/>
        <v>#DIV/0!</v>
      </c>
    </row>
    <row r="370" spans="11:40" ht="21" customHeight="1" x14ac:dyDescent="0.3">
      <c r="K370" s="271"/>
      <c r="O370" s="279"/>
      <c r="P370" s="279"/>
      <c r="AJ370" s="25"/>
      <c r="AK370" s="186"/>
      <c r="AL370" s="186"/>
      <c r="AM370" s="280" t="str">
        <f t="shared" si="10"/>
        <v/>
      </c>
      <c r="AN370" s="281" t="e">
        <f t="shared" si="11"/>
        <v>#DIV/0!</v>
      </c>
    </row>
    <row r="371" spans="11:40" ht="21" customHeight="1" x14ac:dyDescent="0.3">
      <c r="K371" s="271"/>
      <c r="O371" s="279"/>
      <c r="P371" s="279"/>
      <c r="AJ371" s="25"/>
      <c r="AK371" s="186"/>
      <c r="AL371" s="186"/>
      <c r="AM371" s="280" t="str">
        <f t="shared" si="10"/>
        <v/>
      </c>
      <c r="AN371" s="281" t="e">
        <f t="shared" si="11"/>
        <v>#DIV/0!</v>
      </c>
    </row>
    <row r="372" spans="11:40" ht="21" customHeight="1" x14ac:dyDescent="0.3">
      <c r="K372" s="271"/>
      <c r="O372" s="279"/>
      <c r="P372" s="279"/>
      <c r="AJ372" s="25"/>
      <c r="AK372" s="186"/>
      <c r="AL372" s="186"/>
      <c r="AM372" s="280" t="str">
        <f t="shared" si="10"/>
        <v/>
      </c>
      <c r="AN372" s="281" t="e">
        <f t="shared" si="11"/>
        <v>#DIV/0!</v>
      </c>
    </row>
    <row r="373" spans="11:40" ht="21" customHeight="1" x14ac:dyDescent="0.3">
      <c r="K373" s="271"/>
      <c r="O373" s="279"/>
      <c r="P373" s="279"/>
      <c r="AJ373" s="25"/>
      <c r="AK373" s="186"/>
      <c r="AL373" s="186"/>
      <c r="AM373" s="280" t="str">
        <f t="shared" si="10"/>
        <v/>
      </c>
      <c r="AN373" s="281" t="e">
        <f t="shared" si="11"/>
        <v>#DIV/0!</v>
      </c>
    </row>
    <row r="374" spans="11:40" ht="21" customHeight="1" x14ac:dyDescent="0.3">
      <c r="K374" s="271"/>
      <c r="O374" s="279"/>
      <c r="P374" s="279"/>
      <c r="AJ374" s="25"/>
      <c r="AK374" s="186"/>
      <c r="AL374" s="186"/>
      <c r="AM374" s="280" t="str">
        <f t="shared" si="10"/>
        <v/>
      </c>
      <c r="AN374" s="281" t="e">
        <f t="shared" si="11"/>
        <v>#DIV/0!</v>
      </c>
    </row>
    <row r="375" spans="11:40" ht="21" customHeight="1" x14ac:dyDescent="0.3">
      <c r="K375" s="271"/>
      <c r="O375" s="279"/>
      <c r="P375" s="279"/>
      <c r="AJ375" s="25"/>
      <c r="AK375" s="186"/>
      <c r="AL375" s="186"/>
      <c r="AM375" s="280" t="str">
        <f t="shared" si="10"/>
        <v/>
      </c>
      <c r="AN375" s="281" t="e">
        <f t="shared" si="11"/>
        <v>#DIV/0!</v>
      </c>
    </row>
    <row r="376" spans="11:40" ht="21" customHeight="1" x14ac:dyDescent="0.3">
      <c r="K376" s="271"/>
      <c r="O376" s="279"/>
      <c r="P376" s="279"/>
      <c r="AJ376" s="25"/>
      <c r="AK376" s="186"/>
      <c r="AL376" s="186"/>
      <c r="AM376" s="280" t="str">
        <f t="shared" si="10"/>
        <v/>
      </c>
      <c r="AN376" s="281" t="e">
        <f t="shared" si="11"/>
        <v>#DIV/0!</v>
      </c>
    </row>
    <row r="377" spans="11:40" ht="21" customHeight="1" x14ac:dyDescent="0.3">
      <c r="K377" s="271"/>
      <c r="O377" s="279"/>
      <c r="P377" s="279"/>
      <c r="AJ377" s="25"/>
      <c r="AK377" s="186"/>
      <c r="AL377" s="186"/>
      <c r="AM377" s="280" t="str">
        <f t="shared" si="10"/>
        <v/>
      </c>
      <c r="AN377" s="281" t="e">
        <f t="shared" si="11"/>
        <v>#DIV/0!</v>
      </c>
    </row>
    <row r="378" spans="11:40" ht="21" customHeight="1" x14ac:dyDescent="0.3">
      <c r="K378" s="271"/>
      <c r="O378" s="279"/>
      <c r="P378" s="279"/>
      <c r="AJ378" s="25"/>
      <c r="AK378" s="186"/>
      <c r="AL378" s="186"/>
      <c r="AM378" s="280" t="str">
        <f t="shared" si="10"/>
        <v/>
      </c>
      <c r="AN378" s="281" t="e">
        <f t="shared" si="11"/>
        <v>#DIV/0!</v>
      </c>
    </row>
    <row r="379" spans="11:40" ht="21" customHeight="1" x14ac:dyDescent="0.3">
      <c r="K379" s="271"/>
      <c r="O379" s="279"/>
      <c r="P379" s="279"/>
      <c r="AJ379" s="25"/>
      <c r="AK379" s="186"/>
      <c r="AL379" s="186"/>
      <c r="AM379" s="280" t="str">
        <f t="shared" si="10"/>
        <v/>
      </c>
      <c r="AN379" s="281" t="e">
        <f t="shared" si="11"/>
        <v>#DIV/0!</v>
      </c>
    </row>
    <row r="380" spans="11:40" ht="21" customHeight="1" x14ac:dyDescent="0.3">
      <c r="K380" s="271"/>
      <c r="O380" s="279"/>
      <c r="P380" s="279"/>
      <c r="AJ380" s="25"/>
      <c r="AK380" s="186"/>
      <c r="AL380" s="186"/>
      <c r="AM380" s="280" t="str">
        <f t="shared" si="10"/>
        <v/>
      </c>
      <c r="AN380" s="281" t="e">
        <f t="shared" si="11"/>
        <v>#DIV/0!</v>
      </c>
    </row>
    <row r="381" spans="11:40" ht="21" customHeight="1" x14ac:dyDescent="0.3">
      <c r="K381" s="271"/>
      <c r="O381" s="279"/>
      <c r="P381" s="279"/>
      <c r="AJ381" s="25"/>
      <c r="AK381" s="186"/>
      <c r="AL381" s="186"/>
      <c r="AM381" s="280" t="str">
        <f t="shared" si="10"/>
        <v/>
      </c>
      <c r="AN381" s="281" t="e">
        <f t="shared" si="11"/>
        <v>#DIV/0!</v>
      </c>
    </row>
    <row r="382" spans="11:40" ht="21" customHeight="1" x14ac:dyDescent="0.3">
      <c r="K382" s="271"/>
      <c r="O382" s="279"/>
      <c r="P382" s="279"/>
      <c r="AJ382" s="25"/>
      <c r="AK382" s="186"/>
      <c r="AL382" s="186"/>
      <c r="AM382" s="280" t="str">
        <f t="shared" si="10"/>
        <v/>
      </c>
      <c r="AN382" s="281" t="e">
        <f t="shared" si="11"/>
        <v>#DIV/0!</v>
      </c>
    </row>
    <row r="383" spans="11:40" ht="21" customHeight="1" x14ac:dyDescent="0.3">
      <c r="K383" s="271"/>
      <c r="O383" s="279"/>
      <c r="P383" s="279"/>
      <c r="AJ383" s="25"/>
      <c r="AK383" s="186"/>
      <c r="AL383" s="186"/>
      <c r="AM383" s="280" t="str">
        <f t="shared" si="10"/>
        <v/>
      </c>
      <c r="AN383" s="281" t="e">
        <f t="shared" si="11"/>
        <v>#DIV/0!</v>
      </c>
    </row>
    <row r="384" spans="11:40" ht="21" customHeight="1" x14ac:dyDescent="0.3">
      <c r="K384" s="271"/>
      <c r="O384" s="279"/>
      <c r="P384" s="279"/>
      <c r="AJ384" s="25"/>
      <c r="AK384" s="186"/>
      <c r="AL384" s="186"/>
      <c r="AM384" s="280" t="str">
        <f t="shared" si="10"/>
        <v/>
      </c>
      <c r="AN384" s="281" t="e">
        <f t="shared" si="11"/>
        <v>#DIV/0!</v>
      </c>
    </row>
    <row r="385" spans="11:40" ht="21" customHeight="1" x14ac:dyDescent="0.3">
      <c r="K385" s="271"/>
      <c r="O385" s="279"/>
      <c r="P385" s="279"/>
      <c r="AJ385" s="25"/>
      <c r="AK385" s="186"/>
      <c r="AL385" s="186"/>
      <c r="AM385" s="280" t="str">
        <f t="shared" si="10"/>
        <v/>
      </c>
      <c r="AN385" s="281" t="e">
        <f t="shared" si="11"/>
        <v>#DIV/0!</v>
      </c>
    </row>
    <row r="386" spans="11:40" ht="21" customHeight="1" x14ac:dyDescent="0.3">
      <c r="K386" s="271"/>
      <c r="O386" s="279"/>
      <c r="P386" s="279"/>
      <c r="AJ386" s="25"/>
      <c r="AK386" s="186"/>
      <c r="AL386" s="186"/>
      <c r="AM386" s="280" t="str">
        <f t="shared" si="10"/>
        <v/>
      </c>
      <c r="AN386" s="281" t="e">
        <f t="shared" si="11"/>
        <v>#DIV/0!</v>
      </c>
    </row>
    <row r="387" spans="11:40" ht="21" customHeight="1" x14ac:dyDescent="0.3">
      <c r="K387" s="271"/>
      <c r="O387" s="279"/>
      <c r="P387" s="279"/>
      <c r="AJ387" s="25"/>
      <c r="AK387" s="186"/>
      <c r="AL387" s="186"/>
      <c r="AM387" s="280" t="str">
        <f t="shared" ref="AM387:AM450" si="12">IFERROR(AA387/AB387,"")</f>
        <v/>
      </c>
      <c r="AN387" s="281" t="e">
        <f t="shared" ref="AN387:AN450" si="13">STDEV(K387,G387)</f>
        <v>#DIV/0!</v>
      </c>
    </row>
    <row r="388" spans="11:40" ht="21" customHeight="1" x14ac:dyDescent="0.3">
      <c r="K388" s="271"/>
      <c r="O388" s="279"/>
      <c r="P388" s="279"/>
      <c r="AJ388" s="25"/>
      <c r="AK388" s="186"/>
      <c r="AL388" s="186"/>
      <c r="AM388" s="280" t="str">
        <f t="shared" si="12"/>
        <v/>
      </c>
      <c r="AN388" s="281" t="e">
        <f t="shared" si="13"/>
        <v>#DIV/0!</v>
      </c>
    </row>
    <row r="389" spans="11:40" ht="21" customHeight="1" x14ac:dyDescent="0.3">
      <c r="K389" s="271"/>
      <c r="O389" s="279"/>
      <c r="P389" s="279"/>
      <c r="AJ389" s="25"/>
      <c r="AK389" s="186"/>
      <c r="AL389" s="186"/>
      <c r="AM389" s="280" t="str">
        <f t="shared" si="12"/>
        <v/>
      </c>
      <c r="AN389" s="281" t="e">
        <f t="shared" si="13"/>
        <v>#DIV/0!</v>
      </c>
    </row>
    <row r="390" spans="11:40" ht="21" customHeight="1" x14ac:dyDescent="0.3">
      <c r="K390" s="271"/>
      <c r="O390" s="279"/>
      <c r="P390" s="279"/>
      <c r="AJ390" s="25"/>
      <c r="AK390" s="186"/>
      <c r="AL390" s="186"/>
      <c r="AM390" s="280" t="str">
        <f t="shared" si="12"/>
        <v/>
      </c>
      <c r="AN390" s="281" t="e">
        <f t="shared" si="13"/>
        <v>#DIV/0!</v>
      </c>
    </row>
    <row r="391" spans="11:40" ht="21" customHeight="1" x14ac:dyDescent="0.3">
      <c r="K391" s="271"/>
      <c r="O391" s="279"/>
      <c r="P391" s="279"/>
      <c r="AJ391" s="25"/>
      <c r="AK391" s="186"/>
      <c r="AL391" s="186"/>
      <c r="AM391" s="280" t="str">
        <f t="shared" si="12"/>
        <v/>
      </c>
      <c r="AN391" s="281" t="e">
        <f t="shared" si="13"/>
        <v>#DIV/0!</v>
      </c>
    </row>
    <row r="392" spans="11:40" ht="21" customHeight="1" x14ac:dyDescent="0.3">
      <c r="K392" s="271"/>
      <c r="O392" s="279"/>
      <c r="P392" s="279"/>
      <c r="AJ392" s="25"/>
      <c r="AK392" s="186"/>
      <c r="AL392" s="186"/>
      <c r="AM392" s="280" t="str">
        <f t="shared" si="12"/>
        <v/>
      </c>
      <c r="AN392" s="281" t="e">
        <f t="shared" si="13"/>
        <v>#DIV/0!</v>
      </c>
    </row>
    <row r="393" spans="11:40" ht="21" customHeight="1" x14ac:dyDescent="0.3">
      <c r="K393" s="271"/>
      <c r="O393" s="279"/>
      <c r="P393" s="279"/>
      <c r="AJ393" s="25"/>
      <c r="AK393" s="186"/>
      <c r="AL393" s="186"/>
      <c r="AM393" s="280" t="str">
        <f t="shared" si="12"/>
        <v/>
      </c>
      <c r="AN393" s="281" t="e">
        <f t="shared" si="13"/>
        <v>#DIV/0!</v>
      </c>
    </row>
    <row r="394" spans="11:40" ht="21" customHeight="1" x14ac:dyDescent="0.3">
      <c r="K394" s="271"/>
      <c r="O394" s="279"/>
      <c r="P394" s="279"/>
      <c r="AJ394" s="25"/>
      <c r="AK394" s="186"/>
      <c r="AL394" s="186"/>
      <c r="AM394" s="280" t="str">
        <f t="shared" si="12"/>
        <v/>
      </c>
      <c r="AN394" s="281" t="e">
        <f t="shared" si="13"/>
        <v>#DIV/0!</v>
      </c>
    </row>
    <row r="395" spans="11:40" ht="21" customHeight="1" x14ac:dyDescent="0.3">
      <c r="K395" s="271"/>
      <c r="O395" s="279"/>
      <c r="P395" s="279"/>
      <c r="AJ395" s="25"/>
      <c r="AK395" s="186"/>
      <c r="AL395" s="186"/>
      <c r="AM395" s="280" t="str">
        <f t="shared" si="12"/>
        <v/>
      </c>
      <c r="AN395" s="281" t="e">
        <f t="shared" si="13"/>
        <v>#DIV/0!</v>
      </c>
    </row>
    <row r="396" spans="11:40" ht="21" customHeight="1" x14ac:dyDescent="0.3">
      <c r="K396" s="271"/>
      <c r="O396" s="279"/>
      <c r="P396" s="279"/>
      <c r="AJ396" s="25"/>
      <c r="AK396" s="186"/>
      <c r="AL396" s="186"/>
      <c r="AM396" s="280" t="str">
        <f t="shared" si="12"/>
        <v/>
      </c>
      <c r="AN396" s="281" t="e">
        <f t="shared" si="13"/>
        <v>#DIV/0!</v>
      </c>
    </row>
    <row r="397" spans="11:40" ht="21" customHeight="1" x14ac:dyDescent="0.3">
      <c r="K397" s="271"/>
      <c r="O397" s="279"/>
      <c r="P397" s="279"/>
      <c r="AJ397" s="25"/>
      <c r="AK397" s="186"/>
      <c r="AL397" s="186"/>
      <c r="AM397" s="280" t="str">
        <f t="shared" si="12"/>
        <v/>
      </c>
      <c r="AN397" s="281" t="e">
        <f t="shared" si="13"/>
        <v>#DIV/0!</v>
      </c>
    </row>
    <row r="398" spans="11:40" ht="21" customHeight="1" x14ac:dyDescent="0.3">
      <c r="K398" s="271"/>
      <c r="O398" s="279"/>
      <c r="P398" s="279"/>
      <c r="AJ398" s="25"/>
      <c r="AK398" s="186"/>
      <c r="AL398" s="186"/>
      <c r="AM398" s="280" t="str">
        <f t="shared" si="12"/>
        <v/>
      </c>
      <c r="AN398" s="281" t="e">
        <f t="shared" si="13"/>
        <v>#DIV/0!</v>
      </c>
    </row>
    <row r="399" spans="11:40" ht="21" customHeight="1" x14ac:dyDescent="0.3">
      <c r="K399" s="271"/>
      <c r="O399" s="279"/>
      <c r="P399" s="279"/>
      <c r="AJ399" s="25"/>
      <c r="AK399" s="186"/>
      <c r="AL399" s="186"/>
      <c r="AM399" s="280" t="str">
        <f t="shared" si="12"/>
        <v/>
      </c>
      <c r="AN399" s="281" t="e">
        <f t="shared" si="13"/>
        <v>#DIV/0!</v>
      </c>
    </row>
    <row r="400" spans="11:40" ht="21" customHeight="1" x14ac:dyDescent="0.3">
      <c r="K400" s="271"/>
      <c r="O400" s="279"/>
      <c r="P400" s="279"/>
      <c r="AJ400" s="25"/>
      <c r="AK400" s="186"/>
      <c r="AL400" s="186"/>
      <c r="AM400" s="280" t="str">
        <f t="shared" si="12"/>
        <v/>
      </c>
      <c r="AN400" s="281" t="e">
        <f t="shared" si="13"/>
        <v>#DIV/0!</v>
      </c>
    </row>
    <row r="401" spans="11:40" ht="21" customHeight="1" x14ac:dyDescent="0.3">
      <c r="K401" s="271"/>
      <c r="O401" s="279"/>
      <c r="P401" s="279"/>
      <c r="AJ401" s="25"/>
      <c r="AK401" s="186"/>
      <c r="AL401" s="186"/>
      <c r="AM401" s="280" t="str">
        <f t="shared" si="12"/>
        <v/>
      </c>
      <c r="AN401" s="281" t="e">
        <f t="shared" si="13"/>
        <v>#DIV/0!</v>
      </c>
    </row>
    <row r="402" spans="11:40" ht="21" customHeight="1" x14ac:dyDescent="0.3">
      <c r="K402" s="271"/>
      <c r="O402" s="279"/>
      <c r="P402" s="279"/>
      <c r="AJ402" s="25"/>
      <c r="AK402" s="186"/>
      <c r="AL402" s="186"/>
      <c r="AM402" s="280" t="str">
        <f t="shared" si="12"/>
        <v/>
      </c>
      <c r="AN402" s="281" t="e">
        <f t="shared" si="13"/>
        <v>#DIV/0!</v>
      </c>
    </row>
    <row r="403" spans="11:40" ht="21" customHeight="1" x14ac:dyDescent="0.3">
      <c r="K403" s="271"/>
      <c r="O403" s="279"/>
      <c r="P403" s="279"/>
      <c r="AJ403" s="25"/>
      <c r="AK403" s="186"/>
      <c r="AL403" s="186"/>
      <c r="AM403" s="280" t="str">
        <f t="shared" si="12"/>
        <v/>
      </c>
      <c r="AN403" s="281" t="e">
        <f t="shared" si="13"/>
        <v>#DIV/0!</v>
      </c>
    </row>
    <row r="404" spans="11:40" ht="21" customHeight="1" x14ac:dyDescent="0.3">
      <c r="K404" s="271"/>
      <c r="O404" s="279"/>
      <c r="P404" s="279"/>
      <c r="AJ404" s="25"/>
      <c r="AK404" s="186"/>
      <c r="AL404" s="186"/>
      <c r="AM404" s="280" t="str">
        <f t="shared" si="12"/>
        <v/>
      </c>
      <c r="AN404" s="281" t="e">
        <f t="shared" si="13"/>
        <v>#DIV/0!</v>
      </c>
    </row>
    <row r="405" spans="11:40" ht="21" customHeight="1" x14ac:dyDescent="0.3">
      <c r="K405" s="271"/>
      <c r="O405" s="279"/>
      <c r="P405" s="279"/>
      <c r="AJ405" s="25"/>
      <c r="AK405" s="186"/>
      <c r="AL405" s="186"/>
      <c r="AM405" s="280" t="str">
        <f t="shared" si="12"/>
        <v/>
      </c>
      <c r="AN405" s="281" t="e">
        <f t="shared" si="13"/>
        <v>#DIV/0!</v>
      </c>
    </row>
    <row r="406" spans="11:40" ht="21" customHeight="1" x14ac:dyDescent="0.3">
      <c r="K406" s="271"/>
      <c r="O406" s="279"/>
      <c r="P406" s="279"/>
      <c r="AJ406" s="25"/>
      <c r="AK406" s="186"/>
      <c r="AL406" s="186"/>
      <c r="AM406" s="280" t="str">
        <f t="shared" si="12"/>
        <v/>
      </c>
      <c r="AN406" s="281" t="e">
        <f t="shared" si="13"/>
        <v>#DIV/0!</v>
      </c>
    </row>
    <row r="407" spans="11:40" ht="21" customHeight="1" x14ac:dyDescent="0.3">
      <c r="K407" s="271"/>
      <c r="O407" s="279"/>
      <c r="P407" s="279"/>
      <c r="AJ407" s="25"/>
      <c r="AK407" s="186"/>
      <c r="AL407" s="186"/>
      <c r="AM407" s="280" t="str">
        <f t="shared" si="12"/>
        <v/>
      </c>
      <c r="AN407" s="281" t="e">
        <f t="shared" si="13"/>
        <v>#DIV/0!</v>
      </c>
    </row>
    <row r="408" spans="11:40" ht="21" customHeight="1" x14ac:dyDescent="0.3">
      <c r="K408" s="271"/>
      <c r="O408" s="279"/>
      <c r="P408" s="279"/>
      <c r="AJ408" s="25"/>
      <c r="AK408" s="186"/>
      <c r="AL408" s="186"/>
      <c r="AM408" s="280" t="str">
        <f t="shared" si="12"/>
        <v/>
      </c>
      <c r="AN408" s="281" t="e">
        <f t="shared" si="13"/>
        <v>#DIV/0!</v>
      </c>
    </row>
    <row r="409" spans="11:40" ht="21" customHeight="1" x14ac:dyDescent="0.3">
      <c r="K409" s="271"/>
      <c r="O409" s="279"/>
      <c r="P409" s="279"/>
      <c r="AJ409" s="25"/>
      <c r="AK409" s="186"/>
      <c r="AL409" s="186"/>
      <c r="AM409" s="280" t="str">
        <f t="shared" si="12"/>
        <v/>
      </c>
      <c r="AN409" s="281" t="e">
        <f t="shared" si="13"/>
        <v>#DIV/0!</v>
      </c>
    </row>
    <row r="410" spans="11:40" ht="21" customHeight="1" x14ac:dyDescent="0.3">
      <c r="K410" s="271"/>
      <c r="O410" s="279"/>
      <c r="P410" s="279"/>
      <c r="AJ410" s="25"/>
      <c r="AK410" s="186"/>
      <c r="AL410" s="186"/>
      <c r="AM410" s="280" t="str">
        <f t="shared" si="12"/>
        <v/>
      </c>
      <c r="AN410" s="281" t="e">
        <f t="shared" si="13"/>
        <v>#DIV/0!</v>
      </c>
    </row>
    <row r="411" spans="11:40" ht="21" customHeight="1" x14ac:dyDescent="0.3">
      <c r="K411" s="271"/>
      <c r="O411" s="279"/>
      <c r="P411" s="279"/>
      <c r="AJ411" s="25"/>
      <c r="AK411" s="186"/>
      <c r="AL411" s="186"/>
      <c r="AM411" s="280" t="str">
        <f t="shared" si="12"/>
        <v/>
      </c>
      <c r="AN411" s="281" t="e">
        <f t="shared" si="13"/>
        <v>#DIV/0!</v>
      </c>
    </row>
    <row r="412" spans="11:40" ht="21" customHeight="1" x14ac:dyDescent="0.3">
      <c r="K412" s="271"/>
      <c r="O412" s="279"/>
      <c r="P412" s="279"/>
      <c r="AJ412" s="25"/>
      <c r="AK412" s="186"/>
      <c r="AL412" s="186"/>
      <c r="AM412" s="280" t="str">
        <f t="shared" si="12"/>
        <v/>
      </c>
      <c r="AN412" s="281" t="e">
        <f t="shared" si="13"/>
        <v>#DIV/0!</v>
      </c>
    </row>
    <row r="413" spans="11:40" ht="21" customHeight="1" x14ac:dyDescent="0.3">
      <c r="K413" s="271"/>
      <c r="O413" s="279"/>
      <c r="P413" s="279"/>
      <c r="AJ413" s="25"/>
      <c r="AK413" s="186"/>
      <c r="AL413" s="186"/>
      <c r="AM413" s="280" t="str">
        <f t="shared" si="12"/>
        <v/>
      </c>
      <c r="AN413" s="281" t="e">
        <f t="shared" si="13"/>
        <v>#DIV/0!</v>
      </c>
    </row>
    <row r="414" spans="11:40" ht="21" customHeight="1" x14ac:dyDescent="0.3">
      <c r="K414" s="271"/>
      <c r="O414" s="279"/>
      <c r="P414" s="279"/>
      <c r="AJ414" s="25"/>
      <c r="AK414" s="186"/>
      <c r="AL414" s="186"/>
      <c r="AM414" s="280" t="str">
        <f t="shared" si="12"/>
        <v/>
      </c>
      <c r="AN414" s="281" t="e">
        <f t="shared" si="13"/>
        <v>#DIV/0!</v>
      </c>
    </row>
    <row r="415" spans="11:40" ht="21" customHeight="1" x14ac:dyDescent="0.3">
      <c r="K415" s="271"/>
      <c r="O415" s="279"/>
      <c r="P415" s="279"/>
      <c r="AJ415" s="25"/>
      <c r="AK415" s="186"/>
      <c r="AL415" s="186"/>
      <c r="AM415" s="280" t="str">
        <f t="shared" si="12"/>
        <v/>
      </c>
      <c r="AN415" s="281" t="e">
        <f t="shared" si="13"/>
        <v>#DIV/0!</v>
      </c>
    </row>
    <row r="416" spans="11:40" ht="21" customHeight="1" x14ac:dyDescent="0.3">
      <c r="K416" s="271"/>
      <c r="O416" s="279"/>
      <c r="P416" s="279"/>
      <c r="AJ416" s="25"/>
      <c r="AK416" s="186"/>
      <c r="AL416" s="186"/>
      <c r="AM416" s="280" t="str">
        <f t="shared" si="12"/>
        <v/>
      </c>
      <c r="AN416" s="281" t="e">
        <f t="shared" si="13"/>
        <v>#DIV/0!</v>
      </c>
    </row>
    <row r="417" spans="11:40" ht="21" customHeight="1" x14ac:dyDescent="0.3">
      <c r="K417" s="271"/>
      <c r="O417" s="279"/>
      <c r="P417" s="279"/>
      <c r="AJ417" s="25"/>
      <c r="AK417" s="186"/>
      <c r="AL417" s="186"/>
      <c r="AM417" s="280" t="str">
        <f t="shared" si="12"/>
        <v/>
      </c>
      <c r="AN417" s="281" t="e">
        <f t="shared" si="13"/>
        <v>#DIV/0!</v>
      </c>
    </row>
    <row r="418" spans="11:40" ht="21" customHeight="1" x14ac:dyDescent="0.3">
      <c r="K418" s="271"/>
      <c r="O418" s="279"/>
      <c r="P418" s="279"/>
      <c r="AJ418" s="25"/>
      <c r="AK418" s="186"/>
      <c r="AL418" s="186"/>
      <c r="AM418" s="280" t="str">
        <f t="shared" si="12"/>
        <v/>
      </c>
      <c r="AN418" s="281" t="e">
        <f t="shared" si="13"/>
        <v>#DIV/0!</v>
      </c>
    </row>
    <row r="419" spans="11:40" ht="21" customHeight="1" x14ac:dyDescent="0.3">
      <c r="K419" s="271"/>
      <c r="O419" s="279"/>
      <c r="P419" s="279"/>
      <c r="AJ419" s="25"/>
      <c r="AK419" s="186"/>
      <c r="AL419" s="186"/>
      <c r="AM419" s="280" t="str">
        <f t="shared" si="12"/>
        <v/>
      </c>
      <c r="AN419" s="281" t="e">
        <f t="shared" si="13"/>
        <v>#DIV/0!</v>
      </c>
    </row>
    <row r="420" spans="11:40" ht="21" customHeight="1" x14ac:dyDescent="0.3">
      <c r="K420" s="271"/>
      <c r="O420" s="279"/>
      <c r="P420" s="279"/>
      <c r="AJ420" s="25"/>
      <c r="AK420" s="186"/>
      <c r="AL420" s="186"/>
      <c r="AM420" s="280" t="str">
        <f t="shared" si="12"/>
        <v/>
      </c>
      <c r="AN420" s="281" t="e">
        <f t="shared" si="13"/>
        <v>#DIV/0!</v>
      </c>
    </row>
    <row r="421" spans="11:40" ht="21" customHeight="1" x14ac:dyDescent="0.3">
      <c r="K421" s="271"/>
      <c r="O421" s="279"/>
      <c r="P421" s="279"/>
      <c r="AJ421" s="25"/>
      <c r="AK421" s="186"/>
      <c r="AL421" s="186"/>
      <c r="AM421" s="280" t="str">
        <f t="shared" si="12"/>
        <v/>
      </c>
      <c r="AN421" s="281" t="e">
        <f t="shared" si="13"/>
        <v>#DIV/0!</v>
      </c>
    </row>
    <row r="422" spans="11:40" ht="21" customHeight="1" x14ac:dyDescent="0.3">
      <c r="K422" s="271"/>
      <c r="O422" s="279"/>
      <c r="P422" s="279"/>
      <c r="AJ422" s="25"/>
      <c r="AK422" s="186"/>
      <c r="AL422" s="186"/>
      <c r="AM422" s="280" t="str">
        <f t="shared" si="12"/>
        <v/>
      </c>
      <c r="AN422" s="281" t="e">
        <f t="shared" si="13"/>
        <v>#DIV/0!</v>
      </c>
    </row>
    <row r="423" spans="11:40" ht="21" customHeight="1" x14ac:dyDescent="0.3">
      <c r="K423" s="271"/>
      <c r="O423" s="279"/>
      <c r="P423" s="279"/>
      <c r="AJ423" s="25"/>
      <c r="AK423" s="186"/>
      <c r="AL423" s="186"/>
      <c r="AM423" s="280" t="str">
        <f t="shared" si="12"/>
        <v/>
      </c>
      <c r="AN423" s="281" t="e">
        <f t="shared" si="13"/>
        <v>#DIV/0!</v>
      </c>
    </row>
    <row r="424" spans="11:40" ht="21" customHeight="1" x14ac:dyDescent="0.3">
      <c r="K424" s="271"/>
      <c r="O424" s="279"/>
      <c r="P424" s="279"/>
      <c r="AJ424" s="25"/>
      <c r="AK424" s="186"/>
      <c r="AL424" s="186"/>
      <c r="AM424" s="280" t="str">
        <f t="shared" si="12"/>
        <v/>
      </c>
      <c r="AN424" s="281" t="e">
        <f t="shared" si="13"/>
        <v>#DIV/0!</v>
      </c>
    </row>
    <row r="425" spans="11:40" ht="21" customHeight="1" x14ac:dyDescent="0.3">
      <c r="K425" s="271"/>
      <c r="O425" s="279"/>
      <c r="P425" s="279"/>
      <c r="AJ425" s="25"/>
      <c r="AK425" s="186"/>
      <c r="AL425" s="186"/>
      <c r="AM425" s="280" t="str">
        <f t="shared" si="12"/>
        <v/>
      </c>
      <c r="AN425" s="281" t="e">
        <f t="shared" si="13"/>
        <v>#DIV/0!</v>
      </c>
    </row>
    <row r="426" spans="11:40" ht="21" customHeight="1" x14ac:dyDescent="0.3">
      <c r="K426" s="271"/>
      <c r="O426" s="279"/>
      <c r="P426" s="279"/>
      <c r="AJ426" s="25"/>
      <c r="AK426" s="186"/>
      <c r="AL426" s="186"/>
      <c r="AM426" s="280" t="str">
        <f t="shared" si="12"/>
        <v/>
      </c>
      <c r="AN426" s="281" t="e">
        <f t="shared" si="13"/>
        <v>#DIV/0!</v>
      </c>
    </row>
    <row r="427" spans="11:40" ht="21" customHeight="1" x14ac:dyDescent="0.3">
      <c r="K427" s="271"/>
      <c r="O427" s="279"/>
      <c r="P427" s="279"/>
      <c r="AJ427" s="25"/>
      <c r="AK427" s="186"/>
      <c r="AL427" s="186"/>
      <c r="AM427" s="280" t="str">
        <f t="shared" si="12"/>
        <v/>
      </c>
      <c r="AN427" s="281" t="e">
        <f t="shared" si="13"/>
        <v>#DIV/0!</v>
      </c>
    </row>
    <row r="428" spans="11:40" ht="21" customHeight="1" x14ac:dyDescent="0.3">
      <c r="K428" s="271"/>
      <c r="O428" s="279"/>
      <c r="P428" s="279"/>
      <c r="AJ428" s="25"/>
      <c r="AK428" s="186"/>
      <c r="AL428" s="186"/>
      <c r="AM428" s="280" t="str">
        <f t="shared" si="12"/>
        <v/>
      </c>
      <c r="AN428" s="281" t="e">
        <f t="shared" si="13"/>
        <v>#DIV/0!</v>
      </c>
    </row>
    <row r="429" spans="11:40" ht="21" customHeight="1" x14ac:dyDescent="0.3">
      <c r="K429" s="271"/>
      <c r="O429" s="279"/>
      <c r="P429" s="279"/>
      <c r="AJ429" s="25"/>
      <c r="AK429" s="186"/>
      <c r="AL429" s="186"/>
      <c r="AM429" s="280" t="str">
        <f t="shared" si="12"/>
        <v/>
      </c>
      <c r="AN429" s="281" t="e">
        <f t="shared" si="13"/>
        <v>#DIV/0!</v>
      </c>
    </row>
    <row r="430" spans="11:40" ht="21" customHeight="1" x14ac:dyDescent="0.3">
      <c r="K430" s="271"/>
      <c r="O430" s="279"/>
      <c r="P430" s="279"/>
      <c r="AJ430" s="25"/>
      <c r="AK430" s="186"/>
      <c r="AL430" s="186"/>
      <c r="AM430" s="280" t="str">
        <f t="shared" si="12"/>
        <v/>
      </c>
      <c r="AN430" s="281" t="e">
        <f t="shared" si="13"/>
        <v>#DIV/0!</v>
      </c>
    </row>
    <row r="431" spans="11:40" ht="21" customHeight="1" x14ac:dyDescent="0.3">
      <c r="K431" s="271"/>
      <c r="O431" s="279"/>
      <c r="P431" s="279"/>
      <c r="AJ431" s="25"/>
      <c r="AK431" s="186"/>
      <c r="AL431" s="186"/>
      <c r="AM431" s="280" t="str">
        <f t="shared" si="12"/>
        <v/>
      </c>
      <c r="AN431" s="281" t="e">
        <f t="shared" si="13"/>
        <v>#DIV/0!</v>
      </c>
    </row>
    <row r="432" spans="11:40" ht="21" customHeight="1" x14ac:dyDescent="0.3">
      <c r="K432" s="271"/>
      <c r="O432" s="279"/>
      <c r="P432" s="279"/>
      <c r="AJ432" s="25"/>
      <c r="AK432" s="186"/>
      <c r="AL432" s="186"/>
      <c r="AM432" s="280" t="str">
        <f t="shared" si="12"/>
        <v/>
      </c>
      <c r="AN432" s="281" t="e">
        <f t="shared" si="13"/>
        <v>#DIV/0!</v>
      </c>
    </row>
    <row r="433" spans="11:40" ht="21" customHeight="1" x14ac:dyDescent="0.3">
      <c r="K433" s="271"/>
      <c r="O433" s="279"/>
      <c r="P433" s="279"/>
      <c r="AJ433" s="25"/>
      <c r="AK433" s="186"/>
      <c r="AL433" s="186"/>
      <c r="AM433" s="280" t="str">
        <f t="shared" si="12"/>
        <v/>
      </c>
      <c r="AN433" s="281" t="e">
        <f t="shared" si="13"/>
        <v>#DIV/0!</v>
      </c>
    </row>
    <row r="434" spans="11:40" ht="21" customHeight="1" x14ac:dyDescent="0.3">
      <c r="K434" s="271"/>
      <c r="O434" s="279"/>
      <c r="P434" s="279"/>
      <c r="AJ434" s="25"/>
      <c r="AK434" s="186"/>
      <c r="AL434" s="186"/>
      <c r="AM434" s="280" t="str">
        <f t="shared" si="12"/>
        <v/>
      </c>
      <c r="AN434" s="281" t="e">
        <f t="shared" si="13"/>
        <v>#DIV/0!</v>
      </c>
    </row>
    <row r="435" spans="11:40" ht="21" customHeight="1" x14ac:dyDescent="0.3">
      <c r="K435" s="271"/>
      <c r="O435" s="279"/>
      <c r="P435" s="279"/>
      <c r="AJ435" s="25"/>
      <c r="AK435" s="186"/>
      <c r="AL435" s="186"/>
      <c r="AM435" s="280" t="str">
        <f t="shared" si="12"/>
        <v/>
      </c>
      <c r="AN435" s="281" t="e">
        <f t="shared" si="13"/>
        <v>#DIV/0!</v>
      </c>
    </row>
    <row r="436" spans="11:40" ht="21" customHeight="1" x14ac:dyDescent="0.3">
      <c r="K436" s="271"/>
      <c r="O436" s="279"/>
      <c r="P436" s="279"/>
      <c r="AJ436" s="25"/>
      <c r="AK436" s="186"/>
      <c r="AL436" s="186"/>
      <c r="AM436" s="280" t="str">
        <f t="shared" si="12"/>
        <v/>
      </c>
      <c r="AN436" s="281" t="e">
        <f t="shared" si="13"/>
        <v>#DIV/0!</v>
      </c>
    </row>
    <row r="437" spans="11:40" ht="21" customHeight="1" x14ac:dyDescent="0.3">
      <c r="K437" s="271"/>
      <c r="O437" s="279"/>
      <c r="P437" s="279"/>
      <c r="AJ437" s="25"/>
      <c r="AK437" s="186"/>
      <c r="AL437" s="186"/>
      <c r="AM437" s="280" t="str">
        <f t="shared" si="12"/>
        <v/>
      </c>
      <c r="AN437" s="281" t="e">
        <f t="shared" si="13"/>
        <v>#DIV/0!</v>
      </c>
    </row>
    <row r="438" spans="11:40" ht="21" customHeight="1" x14ac:dyDescent="0.3">
      <c r="K438" s="271"/>
      <c r="O438" s="279"/>
      <c r="P438" s="279"/>
      <c r="AJ438" s="25"/>
      <c r="AK438" s="186"/>
      <c r="AL438" s="186"/>
      <c r="AM438" s="280" t="str">
        <f t="shared" si="12"/>
        <v/>
      </c>
      <c r="AN438" s="281" t="e">
        <f t="shared" si="13"/>
        <v>#DIV/0!</v>
      </c>
    </row>
    <row r="439" spans="11:40" ht="21" customHeight="1" x14ac:dyDescent="0.3">
      <c r="K439" s="271"/>
      <c r="O439" s="279"/>
      <c r="P439" s="279"/>
      <c r="AJ439" s="25"/>
      <c r="AK439" s="186"/>
      <c r="AL439" s="186"/>
      <c r="AM439" s="280" t="str">
        <f t="shared" si="12"/>
        <v/>
      </c>
      <c r="AN439" s="281" t="e">
        <f t="shared" si="13"/>
        <v>#DIV/0!</v>
      </c>
    </row>
    <row r="440" spans="11:40" ht="21" customHeight="1" x14ac:dyDescent="0.3">
      <c r="K440" s="271"/>
      <c r="O440" s="279"/>
      <c r="P440" s="279"/>
      <c r="AJ440" s="25"/>
      <c r="AK440" s="186"/>
      <c r="AL440" s="186"/>
      <c r="AM440" s="280" t="str">
        <f t="shared" si="12"/>
        <v/>
      </c>
      <c r="AN440" s="281" t="e">
        <f t="shared" si="13"/>
        <v>#DIV/0!</v>
      </c>
    </row>
    <row r="441" spans="11:40" ht="21" customHeight="1" x14ac:dyDescent="0.3">
      <c r="K441" s="271"/>
      <c r="O441" s="279"/>
      <c r="P441" s="279"/>
      <c r="AJ441" s="25"/>
      <c r="AK441" s="186"/>
      <c r="AL441" s="186"/>
      <c r="AM441" s="280" t="str">
        <f t="shared" si="12"/>
        <v/>
      </c>
      <c r="AN441" s="281" t="e">
        <f t="shared" si="13"/>
        <v>#DIV/0!</v>
      </c>
    </row>
    <row r="442" spans="11:40" ht="21" customHeight="1" x14ac:dyDescent="0.3">
      <c r="K442" s="271"/>
      <c r="O442" s="279"/>
      <c r="P442" s="279"/>
      <c r="AJ442" s="25"/>
      <c r="AK442" s="186"/>
      <c r="AL442" s="186"/>
      <c r="AM442" s="280" t="str">
        <f t="shared" si="12"/>
        <v/>
      </c>
      <c r="AN442" s="281" t="e">
        <f t="shared" si="13"/>
        <v>#DIV/0!</v>
      </c>
    </row>
    <row r="443" spans="11:40" ht="21" customHeight="1" x14ac:dyDescent="0.3">
      <c r="K443" s="271"/>
      <c r="O443" s="279"/>
      <c r="P443" s="279"/>
      <c r="AJ443" s="25"/>
      <c r="AK443" s="186"/>
      <c r="AL443" s="186"/>
      <c r="AM443" s="280" t="str">
        <f t="shared" si="12"/>
        <v/>
      </c>
      <c r="AN443" s="281" t="e">
        <f t="shared" si="13"/>
        <v>#DIV/0!</v>
      </c>
    </row>
    <row r="444" spans="11:40" ht="21" customHeight="1" x14ac:dyDescent="0.3">
      <c r="K444" s="271"/>
      <c r="O444" s="279"/>
      <c r="P444" s="279"/>
      <c r="AJ444" s="25"/>
      <c r="AK444" s="186"/>
      <c r="AL444" s="186"/>
      <c r="AM444" s="280" t="str">
        <f t="shared" si="12"/>
        <v/>
      </c>
      <c r="AN444" s="281" t="e">
        <f t="shared" si="13"/>
        <v>#DIV/0!</v>
      </c>
    </row>
    <row r="445" spans="11:40" ht="21" customHeight="1" x14ac:dyDescent="0.3">
      <c r="K445" s="271"/>
      <c r="O445" s="279"/>
      <c r="P445" s="279"/>
      <c r="AJ445" s="25"/>
      <c r="AK445" s="186"/>
      <c r="AL445" s="186"/>
      <c r="AM445" s="280" t="str">
        <f t="shared" si="12"/>
        <v/>
      </c>
      <c r="AN445" s="281" t="e">
        <f t="shared" si="13"/>
        <v>#DIV/0!</v>
      </c>
    </row>
    <row r="446" spans="11:40" ht="21" customHeight="1" x14ac:dyDescent="0.3">
      <c r="K446" s="271"/>
      <c r="O446" s="279"/>
      <c r="P446" s="279"/>
      <c r="AJ446" s="25"/>
      <c r="AK446" s="186"/>
      <c r="AL446" s="186"/>
      <c r="AM446" s="280" t="str">
        <f t="shared" si="12"/>
        <v/>
      </c>
      <c r="AN446" s="281" t="e">
        <f t="shared" si="13"/>
        <v>#DIV/0!</v>
      </c>
    </row>
    <row r="447" spans="11:40" ht="21" customHeight="1" x14ac:dyDescent="0.3">
      <c r="K447" s="271"/>
      <c r="O447" s="279"/>
      <c r="P447" s="279"/>
      <c r="AJ447" s="25"/>
      <c r="AK447" s="186"/>
      <c r="AL447" s="186"/>
      <c r="AM447" s="280" t="str">
        <f t="shared" si="12"/>
        <v/>
      </c>
      <c r="AN447" s="281" t="e">
        <f t="shared" si="13"/>
        <v>#DIV/0!</v>
      </c>
    </row>
    <row r="448" spans="11:40" ht="21" customHeight="1" x14ac:dyDescent="0.3">
      <c r="K448" s="271"/>
      <c r="O448" s="279"/>
      <c r="P448" s="279"/>
      <c r="AJ448" s="25"/>
      <c r="AK448" s="186"/>
      <c r="AL448" s="186"/>
      <c r="AM448" s="280" t="str">
        <f t="shared" si="12"/>
        <v/>
      </c>
      <c r="AN448" s="281" t="e">
        <f t="shared" si="13"/>
        <v>#DIV/0!</v>
      </c>
    </row>
    <row r="449" spans="11:40" ht="21" customHeight="1" x14ac:dyDescent="0.3">
      <c r="K449" s="271"/>
      <c r="O449" s="279"/>
      <c r="P449" s="279"/>
      <c r="AJ449" s="25"/>
      <c r="AK449" s="186"/>
      <c r="AL449" s="186"/>
      <c r="AM449" s="280" t="str">
        <f t="shared" si="12"/>
        <v/>
      </c>
      <c r="AN449" s="281" t="e">
        <f t="shared" si="13"/>
        <v>#DIV/0!</v>
      </c>
    </row>
    <row r="450" spans="11:40" ht="21" customHeight="1" x14ac:dyDescent="0.3">
      <c r="K450" s="271"/>
      <c r="O450" s="279"/>
      <c r="P450" s="279"/>
      <c r="AJ450" s="25"/>
      <c r="AK450" s="186"/>
      <c r="AL450" s="186"/>
      <c r="AM450" s="280" t="str">
        <f t="shared" si="12"/>
        <v/>
      </c>
      <c r="AN450" s="281" t="e">
        <f t="shared" si="13"/>
        <v>#DIV/0!</v>
      </c>
    </row>
    <row r="451" spans="11:40" ht="21" customHeight="1" x14ac:dyDescent="0.3">
      <c r="K451" s="271"/>
      <c r="O451" s="279"/>
      <c r="P451" s="279"/>
      <c r="AJ451" s="25"/>
      <c r="AK451" s="186"/>
      <c r="AL451" s="186"/>
      <c r="AM451" s="280" t="str">
        <f t="shared" ref="AM451:AM514" si="14">IFERROR(AA451/AB451,"")</f>
        <v/>
      </c>
      <c r="AN451" s="281" t="e">
        <f t="shared" ref="AN451:AN514" si="15">STDEV(K451,G451)</f>
        <v>#DIV/0!</v>
      </c>
    </row>
    <row r="452" spans="11:40" ht="21" customHeight="1" x14ac:dyDescent="0.3">
      <c r="K452" s="271"/>
      <c r="O452" s="279"/>
      <c r="P452" s="279"/>
      <c r="AJ452" s="25"/>
      <c r="AK452" s="186"/>
      <c r="AL452" s="186"/>
      <c r="AM452" s="280" t="str">
        <f t="shared" si="14"/>
        <v/>
      </c>
      <c r="AN452" s="281" t="e">
        <f t="shared" si="15"/>
        <v>#DIV/0!</v>
      </c>
    </row>
    <row r="453" spans="11:40" ht="21" customHeight="1" x14ac:dyDescent="0.3">
      <c r="K453" s="271"/>
      <c r="O453" s="279"/>
      <c r="P453" s="279"/>
      <c r="AJ453" s="25"/>
      <c r="AK453" s="186"/>
      <c r="AL453" s="186"/>
      <c r="AM453" s="280" t="str">
        <f t="shared" si="14"/>
        <v/>
      </c>
      <c r="AN453" s="281" t="e">
        <f t="shared" si="15"/>
        <v>#DIV/0!</v>
      </c>
    </row>
    <row r="454" spans="11:40" ht="21" customHeight="1" x14ac:dyDescent="0.3">
      <c r="K454" s="271"/>
      <c r="O454" s="279"/>
      <c r="P454" s="279"/>
      <c r="AJ454" s="25"/>
      <c r="AK454" s="186"/>
      <c r="AL454" s="186"/>
      <c r="AM454" s="280" t="str">
        <f t="shared" si="14"/>
        <v/>
      </c>
      <c r="AN454" s="281" t="e">
        <f t="shared" si="15"/>
        <v>#DIV/0!</v>
      </c>
    </row>
    <row r="455" spans="11:40" ht="21" customHeight="1" x14ac:dyDescent="0.3">
      <c r="K455" s="271"/>
      <c r="O455" s="279"/>
      <c r="P455" s="279"/>
      <c r="AJ455" s="25"/>
      <c r="AK455" s="186"/>
      <c r="AL455" s="186"/>
      <c r="AM455" s="280" t="str">
        <f t="shared" si="14"/>
        <v/>
      </c>
      <c r="AN455" s="281" t="e">
        <f t="shared" si="15"/>
        <v>#DIV/0!</v>
      </c>
    </row>
    <row r="456" spans="11:40" ht="21" customHeight="1" x14ac:dyDescent="0.3">
      <c r="K456" s="271"/>
      <c r="O456" s="279"/>
      <c r="P456" s="279"/>
      <c r="AJ456" s="25"/>
      <c r="AK456" s="186"/>
      <c r="AL456" s="186"/>
      <c r="AM456" s="280" t="str">
        <f t="shared" si="14"/>
        <v/>
      </c>
      <c r="AN456" s="281" t="e">
        <f t="shared" si="15"/>
        <v>#DIV/0!</v>
      </c>
    </row>
    <row r="457" spans="11:40" ht="21" customHeight="1" x14ac:dyDescent="0.3">
      <c r="K457" s="271"/>
      <c r="O457" s="279"/>
      <c r="P457" s="279"/>
      <c r="AJ457" s="25"/>
      <c r="AK457" s="186"/>
      <c r="AL457" s="186"/>
      <c r="AM457" s="280" t="str">
        <f t="shared" si="14"/>
        <v/>
      </c>
      <c r="AN457" s="281" t="e">
        <f t="shared" si="15"/>
        <v>#DIV/0!</v>
      </c>
    </row>
    <row r="458" spans="11:40" ht="21" customHeight="1" x14ac:dyDescent="0.3">
      <c r="K458" s="271"/>
      <c r="O458" s="279"/>
      <c r="P458" s="279"/>
      <c r="AJ458" s="25"/>
      <c r="AK458" s="186"/>
      <c r="AL458" s="186"/>
      <c r="AM458" s="280" t="str">
        <f t="shared" si="14"/>
        <v/>
      </c>
      <c r="AN458" s="281" t="e">
        <f t="shared" si="15"/>
        <v>#DIV/0!</v>
      </c>
    </row>
    <row r="459" spans="11:40" ht="21" customHeight="1" x14ac:dyDescent="0.3">
      <c r="K459" s="271"/>
      <c r="O459" s="279"/>
      <c r="P459" s="279"/>
      <c r="AJ459" s="25"/>
      <c r="AK459" s="186"/>
      <c r="AL459" s="186"/>
      <c r="AM459" s="280" t="str">
        <f t="shared" si="14"/>
        <v/>
      </c>
      <c r="AN459" s="281" t="e">
        <f t="shared" si="15"/>
        <v>#DIV/0!</v>
      </c>
    </row>
    <row r="460" spans="11:40" ht="21" customHeight="1" x14ac:dyDescent="0.3">
      <c r="K460" s="271"/>
      <c r="O460" s="279"/>
      <c r="P460" s="279"/>
      <c r="AJ460" s="25"/>
      <c r="AK460" s="186"/>
      <c r="AL460" s="186"/>
      <c r="AM460" s="280" t="str">
        <f t="shared" si="14"/>
        <v/>
      </c>
      <c r="AN460" s="281" t="e">
        <f t="shared" si="15"/>
        <v>#DIV/0!</v>
      </c>
    </row>
    <row r="461" spans="11:40" ht="21" customHeight="1" x14ac:dyDescent="0.3">
      <c r="K461" s="271"/>
      <c r="O461" s="279"/>
      <c r="P461" s="279"/>
      <c r="AJ461" s="25"/>
      <c r="AK461" s="186"/>
      <c r="AL461" s="186"/>
      <c r="AM461" s="280" t="str">
        <f t="shared" si="14"/>
        <v/>
      </c>
      <c r="AN461" s="281" t="e">
        <f t="shared" si="15"/>
        <v>#DIV/0!</v>
      </c>
    </row>
    <row r="462" spans="11:40" ht="21" customHeight="1" x14ac:dyDescent="0.3">
      <c r="K462" s="271"/>
      <c r="O462" s="279"/>
      <c r="P462" s="279"/>
      <c r="AJ462" s="25"/>
      <c r="AK462" s="186"/>
      <c r="AL462" s="186"/>
      <c r="AM462" s="280" t="str">
        <f t="shared" si="14"/>
        <v/>
      </c>
      <c r="AN462" s="281" t="e">
        <f t="shared" si="15"/>
        <v>#DIV/0!</v>
      </c>
    </row>
    <row r="463" spans="11:40" ht="21" customHeight="1" x14ac:dyDescent="0.3">
      <c r="K463" s="271"/>
      <c r="O463" s="279"/>
      <c r="P463" s="279"/>
      <c r="AJ463" s="25"/>
      <c r="AK463" s="186"/>
      <c r="AL463" s="186"/>
      <c r="AM463" s="280" t="str">
        <f t="shared" si="14"/>
        <v/>
      </c>
      <c r="AN463" s="281" t="e">
        <f t="shared" si="15"/>
        <v>#DIV/0!</v>
      </c>
    </row>
    <row r="464" spans="11:40" ht="21" customHeight="1" x14ac:dyDescent="0.3">
      <c r="K464" s="271"/>
      <c r="O464" s="279"/>
      <c r="P464" s="279"/>
      <c r="AJ464" s="25"/>
      <c r="AK464" s="186"/>
      <c r="AL464" s="186"/>
      <c r="AM464" s="280" t="str">
        <f t="shared" si="14"/>
        <v/>
      </c>
      <c r="AN464" s="281" t="e">
        <f t="shared" si="15"/>
        <v>#DIV/0!</v>
      </c>
    </row>
    <row r="465" spans="11:40" ht="21" customHeight="1" x14ac:dyDescent="0.3">
      <c r="K465" s="271"/>
      <c r="O465" s="279"/>
      <c r="P465" s="279"/>
      <c r="AJ465" s="25"/>
      <c r="AK465" s="186"/>
      <c r="AL465" s="186"/>
      <c r="AM465" s="280" t="str">
        <f t="shared" si="14"/>
        <v/>
      </c>
      <c r="AN465" s="281" t="e">
        <f t="shared" si="15"/>
        <v>#DIV/0!</v>
      </c>
    </row>
    <row r="466" spans="11:40" ht="21" customHeight="1" x14ac:dyDescent="0.3">
      <c r="K466" s="271"/>
      <c r="O466" s="279"/>
      <c r="P466" s="279"/>
      <c r="AJ466" s="25"/>
      <c r="AK466" s="186"/>
      <c r="AL466" s="186"/>
      <c r="AM466" s="280" t="str">
        <f t="shared" si="14"/>
        <v/>
      </c>
      <c r="AN466" s="281" t="e">
        <f t="shared" si="15"/>
        <v>#DIV/0!</v>
      </c>
    </row>
    <row r="467" spans="11:40" ht="21" customHeight="1" x14ac:dyDescent="0.3">
      <c r="K467" s="271"/>
      <c r="O467" s="279"/>
      <c r="P467" s="279"/>
      <c r="AJ467" s="25"/>
      <c r="AK467" s="186"/>
      <c r="AL467" s="186"/>
      <c r="AM467" s="280" t="str">
        <f t="shared" si="14"/>
        <v/>
      </c>
      <c r="AN467" s="281" t="e">
        <f t="shared" si="15"/>
        <v>#DIV/0!</v>
      </c>
    </row>
    <row r="468" spans="11:40" ht="21" customHeight="1" x14ac:dyDescent="0.3">
      <c r="K468" s="271"/>
      <c r="O468" s="279"/>
      <c r="P468" s="279"/>
      <c r="AJ468" s="25"/>
      <c r="AK468" s="186"/>
      <c r="AL468" s="186"/>
      <c r="AM468" s="280" t="str">
        <f t="shared" si="14"/>
        <v/>
      </c>
      <c r="AN468" s="281" t="e">
        <f t="shared" si="15"/>
        <v>#DIV/0!</v>
      </c>
    </row>
    <row r="469" spans="11:40" ht="21" customHeight="1" x14ac:dyDescent="0.3">
      <c r="K469" s="271"/>
      <c r="O469" s="279"/>
      <c r="P469" s="279"/>
      <c r="AJ469" s="25"/>
      <c r="AK469" s="186"/>
      <c r="AL469" s="186"/>
      <c r="AM469" s="280" t="str">
        <f t="shared" si="14"/>
        <v/>
      </c>
      <c r="AN469" s="281" t="e">
        <f t="shared" si="15"/>
        <v>#DIV/0!</v>
      </c>
    </row>
    <row r="470" spans="11:40" ht="21" customHeight="1" x14ac:dyDescent="0.3">
      <c r="K470" s="271"/>
      <c r="O470" s="279"/>
      <c r="P470" s="279"/>
      <c r="AJ470" s="25"/>
      <c r="AK470" s="186"/>
      <c r="AL470" s="186"/>
      <c r="AM470" s="280" t="str">
        <f t="shared" si="14"/>
        <v/>
      </c>
      <c r="AN470" s="281" t="e">
        <f t="shared" si="15"/>
        <v>#DIV/0!</v>
      </c>
    </row>
    <row r="471" spans="11:40" ht="21" customHeight="1" x14ac:dyDescent="0.3">
      <c r="K471" s="271"/>
      <c r="O471" s="279"/>
      <c r="P471" s="279"/>
      <c r="AJ471" s="25"/>
      <c r="AK471" s="186"/>
      <c r="AL471" s="186"/>
      <c r="AM471" s="280" t="str">
        <f t="shared" si="14"/>
        <v/>
      </c>
      <c r="AN471" s="281" t="e">
        <f t="shared" si="15"/>
        <v>#DIV/0!</v>
      </c>
    </row>
    <row r="472" spans="11:40" ht="21" customHeight="1" x14ac:dyDescent="0.3">
      <c r="K472" s="271"/>
      <c r="O472" s="279"/>
      <c r="P472" s="279"/>
      <c r="AJ472" s="25"/>
      <c r="AK472" s="186"/>
      <c r="AL472" s="186"/>
      <c r="AM472" s="280" t="str">
        <f t="shared" si="14"/>
        <v/>
      </c>
      <c r="AN472" s="281" t="e">
        <f t="shared" si="15"/>
        <v>#DIV/0!</v>
      </c>
    </row>
    <row r="473" spans="11:40" ht="21" customHeight="1" x14ac:dyDescent="0.3">
      <c r="K473" s="271"/>
      <c r="O473" s="279"/>
      <c r="P473" s="279"/>
      <c r="AJ473" s="25"/>
      <c r="AK473" s="186"/>
      <c r="AL473" s="186"/>
      <c r="AM473" s="280" t="str">
        <f t="shared" si="14"/>
        <v/>
      </c>
      <c r="AN473" s="281" t="e">
        <f t="shared" si="15"/>
        <v>#DIV/0!</v>
      </c>
    </row>
    <row r="474" spans="11:40" ht="21" customHeight="1" x14ac:dyDescent="0.3">
      <c r="K474" s="271"/>
      <c r="O474" s="279"/>
      <c r="P474" s="279"/>
      <c r="AJ474" s="25"/>
      <c r="AK474" s="186"/>
      <c r="AL474" s="186"/>
      <c r="AM474" s="280" t="str">
        <f t="shared" si="14"/>
        <v/>
      </c>
      <c r="AN474" s="281" t="e">
        <f t="shared" si="15"/>
        <v>#DIV/0!</v>
      </c>
    </row>
    <row r="475" spans="11:40" ht="21" customHeight="1" x14ac:dyDescent="0.3">
      <c r="K475" s="271"/>
      <c r="O475" s="279"/>
      <c r="P475" s="279"/>
      <c r="AJ475" s="25"/>
      <c r="AK475" s="186"/>
      <c r="AL475" s="186"/>
      <c r="AM475" s="280" t="str">
        <f t="shared" si="14"/>
        <v/>
      </c>
      <c r="AN475" s="281" t="e">
        <f t="shared" si="15"/>
        <v>#DIV/0!</v>
      </c>
    </row>
    <row r="476" spans="11:40" ht="21" customHeight="1" x14ac:dyDescent="0.3">
      <c r="K476" s="271"/>
      <c r="O476" s="279"/>
      <c r="P476" s="279"/>
      <c r="AJ476" s="25"/>
      <c r="AK476" s="186"/>
      <c r="AL476" s="186"/>
      <c r="AM476" s="280" t="str">
        <f t="shared" si="14"/>
        <v/>
      </c>
      <c r="AN476" s="281" t="e">
        <f t="shared" si="15"/>
        <v>#DIV/0!</v>
      </c>
    </row>
    <row r="477" spans="11:40" ht="21" customHeight="1" x14ac:dyDescent="0.3">
      <c r="K477" s="271"/>
      <c r="O477" s="279"/>
      <c r="P477" s="279"/>
      <c r="AJ477" s="25"/>
      <c r="AK477" s="186"/>
      <c r="AL477" s="186"/>
      <c r="AM477" s="280" t="str">
        <f t="shared" si="14"/>
        <v/>
      </c>
      <c r="AN477" s="281" t="e">
        <f t="shared" si="15"/>
        <v>#DIV/0!</v>
      </c>
    </row>
    <row r="478" spans="11:40" ht="21" customHeight="1" x14ac:dyDescent="0.3">
      <c r="K478" s="271"/>
      <c r="O478" s="279"/>
      <c r="P478" s="279"/>
      <c r="AJ478" s="25"/>
      <c r="AK478" s="186"/>
      <c r="AL478" s="186"/>
      <c r="AM478" s="280" t="str">
        <f t="shared" si="14"/>
        <v/>
      </c>
      <c r="AN478" s="281" t="e">
        <f t="shared" si="15"/>
        <v>#DIV/0!</v>
      </c>
    </row>
    <row r="479" spans="11:40" ht="21" customHeight="1" x14ac:dyDescent="0.3">
      <c r="K479" s="271"/>
      <c r="O479" s="279"/>
      <c r="P479" s="279"/>
      <c r="AJ479" s="25"/>
      <c r="AK479" s="186"/>
      <c r="AL479" s="186"/>
      <c r="AM479" s="280" t="str">
        <f t="shared" si="14"/>
        <v/>
      </c>
      <c r="AN479" s="281" t="e">
        <f t="shared" si="15"/>
        <v>#DIV/0!</v>
      </c>
    </row>
    <row r="480" spans="11:40" ht="21" customHeight="1" x14ac:dyDescent="0.3">
      <c r="K480" s="271"/>
      <c r="O480" s="279"/>
      <c r="P480" s="279"/>
      <c r="AJ480" s="25"/>
      <c r="AK480" s="186"/>
      <c r="AL480" s="186"/>
      <c r="AM480" s="280" t="str">
        <f t="shared" si="14"/>
        <v/>
      </c>
      <c r="AN480" s="281" t="e">
        <f t="shared" si="15"/>
        <v>#DIV/0!</v>
      </c>
    </row>
    <row r="481" spans="11:40" ht="21" customHeight="1" x14ac:dyDescent="0.3">
      <c r="K481" s="271"/>
      <c r="O481" s="279"/>
      <c r="P481" s="279"/>
      <c r="AJ481" s="25"/>
      <c r="AK481" s="186"/>
      <c r="AL481" s="186"/>
      <c r="AM481" s="280" t="str">
        <f t="shared" si="14"/>
        <v/>
      </c>
      <c r="AN481" s="281" t="e">
        <f t="shared" si="15"/>
        <v>#DIV/0!</v>
      </c>
    </row>
    <row r="482" spans="11:40" ht="21" customHeight="1" x14ac:dyDescent="0.3">
      <c r="K482" s="271"/>
      <c r="O482" s="279"/>
      <c r="P482" s="279"/>
      <c r="AJ482" s="25"/>
      <c r="AK482" s="186"/>
      <c r="AL482" s="186"/>
      <c r="AM482" s="280" t="str">
        <f t="shared" si="14"/>
        <v/>
      </c>
      <c r="AN482" s="281" t="e">
        <f t="shared" si="15"/>
        <v>#DIV/0!</v>
      </c>
    </row>
    <row r="483" spans="11:40" ht="21" customHeight="1" x14ac:dyDescent="0.3">
      <c r="K483" s="271"/>
      <c r="O483" s="279"/>
      <c r="P483" s="279"/>
      <c r="AJ483" s="25"/>
      <c r="AK483" s="186"/>
      <c r="AL483" s="186"/>
      <c r="AM483" s="280" t="str">
        <f t="shared" si="14"/>
        <v/>
      </c>
      <c r="AN483" s="281" t="e">
        <f t="shared" si="15"/>
        <v>#DIV/0!</v>
      </c>
    </row>
    <row r="484" spans="11:40" ht="21" customHeight="1" x14ac:dyDescent="0.3">
      <c r="K484" s="271"/>
      <c r="O484" s="279"/>
      <c r="P484" s="279"/>
      <c r="AJ484" s="25"/>
      <c r="AK484" s="186"/>
      <c r="AL484" s="186"/>
      <c r="AM484" s="280" t="str">
        <f t="shared" si="14"/>
        <v/>
      </c>
      <c r="AN484" s="281" t="e">
        <f t="shared" si="15"/>
        <v>#DIV/0!</v>
      </c>
    </row>
    <row r="485" spans="11:40" ht="21" customHeight="1" x14ac:dyDescent="0.3">
      <c r="K485" s="271"/>
      <c r="O485" s="279"/>
      <c r="P485" s="279"/>
      <c r="AJ485" s="25"/>
      <c r="AK485" s="186"/>
      <c r="AL485" s="186"/>
      <c r="AM485" s="280" t="str">
        <f t="shared" si="14"/>
        <v/>
      </c>
      <c r="AN485" s="281" t="e">
        <f t="shared" si="15"/>
        <v>#DIV/0!</v>
      </c>
    </row>
    <row r="486" spans="11:40" ht="21" customHeight="1" x14ac:dyDescent="0.3">
      <c r="K486" s="271"/>
      <c r="O486" s="279"/>
      <c r="P486" s="279"/>
      <c r="AJ486" s="25"/>
      <c r="AK486" s="186"/>
      <c r="AL486" s="186"/>
      <c r="AM486" s="280" t="str">
        <f t="shared" si="14"/>
        <v/>
      </c>
      <c r="AN486" s="281" t="e">
        <f t="shared" si="15"/>
        <v>#DIV/0!</v>
      </c>
    </row>
    <row r="487" spans="11:40" ht="21" customHeight="1" x14ac:dyDescent="0.3">
      <c r="K487" s="271"/>
      <c r="O487" s="279"/>
      <c r="P487" s="279"/>
      <c r="AJ487" s="25"/>
      <c r="AK487" s="186"/>
      <c r="AL487" s="186"/>
      <c r="AM487" s="280" t="str">
        <f t="shared" si="14"/>
        <v/>
      </c>
      <c r="AN487" s="281" t="e">
        <f t="shared" si="15"/>
        <v>#DIV/0!</v>
      </c>
    </row>
    <row r="488" spans="11:40" ht="21" customHeight="1" x14ac:dyDescent="0.3">
      <c r="K488" s="271"/>
      <c r="O488" s="279"/>
      <c r="P488" s="279"/>
      <c r="AJ488" s="25"/>
      <c r="AK488" s="186"/>
      <c r="AL488" s="186"/>
      <c r="AM488" s="280" t="str">
        <f t="shared" si="14"/>
        <v/>
      </c>
      <c r="AN488" s="281" t="e">
        <f t="shared" si="15"/>
        <v>#DIV/0!</v>
      </c>
    </row>
    <row r="489" spans="11:40" ht="21" customHeight="1" x14ac:dyDescent="0.3">
      <c r="K489" s="271"/>
      <c r="O489" s="279"/>
      <c r="P489" s="279"/>
      <c r="AJ489" s="25"/>
      <c r="AK489" s="186"/>
      <c r="AL489" s="186"/>
      <c r="AM489" s="280" t="str">
        <f t="shared" si="14"/>
        <v/>
      </c>
      <c r="AN489" s="281" t="e">
        <f t="shared" si="15"/>
        <v>#DIV/0!</v>
      </c>
    </row>
    <row r="490" spans="11:40" ht="21" customHeight="1" x14ac:dyDescent="0.3">
      <c r="K490" s="271"/>
      <c r="O490" s="279"/>
      <c r="P490" s="279"/>
      <c r="AJ490" s="25"/>
      <c r="AK490" s="186"/>
      <c r="AL490" s="186"/>
      <c r="AM490" s="280" t="str">
        <f t="shared" si="14"/>
        <v/>
      </c>
      <c r="AN490" s="281" t="e">
        <f t="shared" si="15"/>
        <v>#DIV/0!</v>
      </c>
    </row>
    <row r="491" spans="11:40" ht="21" customHeight="1" x14ac:dyDescent="0.3">
      <c r="K491" s="271"/>
      <c r="O491" s="279"/>
      <c r="P491" s="279"/>
      <c r="AJ491" s="25"/>
      <c r="AK491" s="186"/>
      <c r="AL491" s="186"/>
      <c r="AM491" s="280" t="str">
        <f t="shared" si="14"/>
        <v/>
      </c>
      <c r="AN491" s="281" t="e">
        <f t="shared" si="15"/>
        <v>#DIV/0!</v>
      </c>
    </row>
    <row r="492" spans="11:40" ht="21" customHeight="1" x14ac:dyDescent="0.3">
      <c r="K492" s="271"/>
      <c r="O492" s="279"/>
      <c r="P492" s="279"/>
      <c r="AJ492" s="25"/>
      <c r="AK492" s="186"/>
      <c r="AL492" s="186"/>
      <c r="AM492" s="280" t="str">
        <f t="shared" si="14"/>
        <v/>
      </c>
      <c r="AN492" s="281" t="e">
        <f t="shared" si="15"/>
        <v>#DIV/0!</v>
      </c>
    </row>
    <row r="493" spans="11:40" ht="21" customHeight="1" x14ac:dyDescent="0.3">
      <c r="K493" s="271"/>
      <c r="O493" s="279"/>
      <c r="P493" s="279"/>
      <c r="AJ493" s="25"/>
      <c r="AK493" s="186"/>
      <c r="AL493" s="186"/>
      <c r="AM493" s="280" t="str">
        <f t="shared" si="14"/>
        <v/>
      </c>
      <c r="AN493" s="281" t="e">
        <f t="shared" si="15"/>
        <v>#DIV/0!</v>
      </c>
    </row>
    <row r="494" spans="11:40" ht="21" customHeight="1" x14ac:dyDescent="0.3">
      <c r="K494" s="271"/>
      <c r="O494" s="279"/>
      <c r="P494" s="279"/>
      <c r="AJ494" s="25"/>
      <c r="AK494" s="186"/>
      <c r="AL494" s="186"/>
      <c r="AM494" s="280" t="str">
        <f t="shared" si="14"/>
        <v/>
      </c>
      <c r="AN494" s="281" t="e">
        <f t="shared" si="15"/>
        <v>#DIV/0!</v>
      </c>
    </row>
    <row r="495" spans="11:40" ht="21" customHeight="1" x14ac:dyDescent="0.3">
      <c r="K495" s="271"/>
      <c r="O495" s="279"/>
      <c r="P495" s="279"/>
      <c r="AJ495" s="25"/>
      <c r="AK495" s="186"/>
      <c r="AL495" s="186"/>
      <c r="AM495" s="280" t="str">
        <f t="shared" si="14"/>
        <v/>
      </c>
      <c r="AN495" s="281" t="e">
        <f t="shared" si="15"/>
        <v>#DIV/0!</v>
      </c>
    </row>
    <row r="496" spans="11:40" ht="21" customHeight="1" x14ac:dyDescent="0.3">
      <c r="K496" s="271"/>
      <c r="O496" s="279"/>
      <c r="P496" s="279"/>
      <c r="AJ496" s="25"/>
      <c r="AK496" s="186"/>
      <c r="AL496" s="186"/>
      <c r="AM496" s="280" t="str">
        <f t="shared" si="14"/>
        <v/>
      </c>
      <c r="AN496" s="281" t="e">
        <f t="shared" si="15"/>
        <v>#DIV/0!</v>
      </c>
    </row>
    <row r="497" spans="11:40" ht="21" customHeight="1" x14ac:dyDescent="0.3">
      <c r="K497" s="271"/>
      <c r="O497" s="279"/>
      <c r="P497" s="279"/>
      <c r="AJ497" s="25"/>
      <c r="AK497" s="186"/>
      <c r="AL497" s="186"/>
      <c r="AM497" s="280" t="str">
        <f t="shared" si="14"/>
        <v/>
      </c>
      <c r="AN497" s="281" t="e">
        <f t="shared" si="15"/>
        <v>#DIV/0!</v>
      </c>
    </row>
    <row r="498" spans="11:40" ht="21" customHeight="1" x14ac:dyDescent="0.3">
      <c r="K498" s="271"/>
      <c r="O498" s="279"/>
      <c r="P498" s="279"/>
      <c r="AJ498" s="25"/>
      <c r="AK498" s="186"/>
      <c r="AL498" s="186"/>
      <c r="AM498" s="280" t="str">
        <f t="shared" si="14"/>
        <v/>
      </c>
      <c r="AN498" s="281" t="e">
        <f t="shared" si="15"/>
        <v>#DIV/0!</v>
      </c>
    </row>
    <row r="499" spans="11:40" ht="21" customHeight="1" x14ac:dyDescent="0.3">
      <c r="K499" s="271"/>
      <c r="O499" s="279"/>
      <c r="P499" s="279"/>
      <c r="AJ499" s="25"/>
      <c r="AK499" s="186"/>
      <c r="AL499" s="186"/>
      <c r="AM499" s="280" t="str">
        <f t="shared" si="14"/>
        <v/>
      </c>
      <c r="AN499" s="281" t="e">
        <f t="shared" si="15"/>
        <v>#DIV/0!</v>
      </c>
    </row>
    <row r="500" spans="11:40" ht="21" customHeight="1" x14ac:dyDescent="0.3">
      <c r="K500" s="271"/>
      <c r="O500" s="279"/>
      <c r="P500" s="279"/>
      <c r="AJ500" s="25"/>
      <c r="AK500" s="186"/>
      <c r="AL500" s="186"/>
      <c r="AM500" s="280" t="str">
        <f t="shared" si="14"/>
        <v/>
      </c>
      <c r="AN500" s="281" t="e">
        <f t="shared" si="15"/>
        <v>#DIV/0!</v>
      </c>
    </row>
    <row r="501" spans="11:40" ht="21" customHeight="1" x14ac:dyDescent="0.3">
      <c r="K501" s="271"/>
      <c r="O501" s="279"/>
      <c r="P501" s="279"/>
      <c r="AJ501" s="25"/>
      <c r="AK501" s="186"/>
      <c r="AL501" s="186"/>
      <c r="AM501" s="280" t="str">
        <f t="shared" si="14"/>
        <v/>
      </c>
      <c r="AN501" s="281" t="e">
        <f t="shared" si="15"/>
        <v>#DIV/0!</v>
      </c>
    </row>
    <row r="502" spans="11:40" ht="21" customHeight="1" x14ac:dyDescent="0.3">
      <c r="K502" s="271"/>
      <c r="O502" s="279"/>
      <c r="P502" s="279"/>
      <c r="AJ502" s="25"/>
      <c r="AK502" s="186"/>
      <c r="AL502" s="186"/>
      <c r="AM502" s="280" t="str">
        <f t="shared" si="14"/>
        <v/>
      </c>
      <c r="AN502" s="281" t="e">
        <f t="shared" si="15"/>
        <v>#DIV/0!</v>
      </c>
    </row>
    <row r="503" spans="11:40" ht="21" customHeight="1" x14ac:dyDescent="0.3">
      <c r="K503" s="271"/>
      <c r="O503" s="279"/>
      <c r="P503" s="279"/>
      <c r="AJ503" s="25"/>
      <c r="AK503" s="186"/>
      <c r="AL503" s="186"/>
      <c r="AM503" s="280" t="str">
        <f t="shared" si="14"/>
        <v/>
      </c>
      <c r="AN503" s="281" t="e">
        <f t="shared" si="15"/>
        <v>#DIV/0!</v>
      </c>
    </row>
    <row r="504" spans="11:40" ht="21" customHeight="1" x14ac:dyDescent="0.3">
      <c r="K504" s="271"/>
      <c r="O504" s="279"/>
      <c r="P504" s="279"/>
      <c r="AJ504" s="25"/>
      <c r="AK504" s="186"/>
      <c r="AL504" s="186"/>
      <c r="AM504" s="280" t="str">
        <f t="shared" si="14"/>
        <v/>
      </c>
      <c r="AN504" s="281" t="e">
        <f t="shared" si="15"/>
        <v>#DIV/0!</v>
      </c>
    </row>
    <row r="505" spans="11:40" ht="21" customHeight="1" x14ac:dyDescent="0.3">
      <c r="K505" s="271"/>
      <c r="O505" s="279"/>
      <c r="P505" s="279"/>
      <c r="AJ505" s="25"/>
      <c r="AK505" s="186"/>
      <c r="AL505" s="186"/>
      <c r="AM505" s="280" t="str">
        <f t="shared" si="14"/>
        <v/>
      </c>
      <c r="AN505" s="281" t="e">
        <f t="shared" si="15"/>
        <v>#DIV/0!</v>
      </c>
    </row>
    <row r="506" spans="11:40" ht="21" customHeight="1" x14ac:dyDescent="0.3">
      <c r="K506" s="271"/>
      <c r="O506" s="279"/>
      <c r="P506" s="279"/>
      <c r="AJ506" s="25"/>
      <c r="AK506" s="186"/>
      <c r="AL506" s="186"/>
      <c r="AM506" s="280" t="str">
        <f t="shared" si="14"/>
        <v/>
      </c>
      <c r="AN506" s="281" t="e">
        <f t="shared" si="15"/>
        <v>#DIV/0!</v>
      </c>
    </row>
    <row r="507" spans="11:40" ht="21" customHeight="1" x14ac:dyDescent="0.3">
      <c r="K507" s="271"/>
      <c r="O507" s="279"/>
      <c r="P507" s="279"/>
      <c r="AJ507" s="25"/>
      <c r="AK507" s="186"/>
      <c r="AL507" s="186"/>
      <c r="AM507" s="280" t="str">
        <f t="shared" si="14"/>
        <v/>
      </c>
      <c r="AN507" s="281" t="e">
        <f t="shared" si="15"/>
        <v>#DIV/0!</v>
      </c>
    </row>
    <row r="508" spans="11:40" ht="21" customHeight="1" x14ac:dyDescent="0.3">
      <c r="K508" s="271"/>
      <c r="O508" s="279"/>
      <c r="P508" s="279"/>
      <c r="AJ508" s="25"/>
      <c r="AK508" s="186"/>
      <c r="AL508" s="186"/>
      <c r="AM508" s="280" t="str">
        <f t="shared" si="14"/>
        <v/>
      </c>
      <c r="AN508" s="281" t="e">
        <f t="shared" si="15"/>
        <v>#DIV/0!</v>
      </c>
    </row>
    <row r="509" spans="11:40" ht="21" customHeight="1" x14ac:dyDescent="0.3">
      <c r="K509" s="271"/>
      <c r="O509" s="279"/>
      <c r="P509" s="279"/>
      <c r="AJ509" s="25"/>
      <c r="AK509" s="186"/>
      <c r="AL509" s="186"/>
      <c r="AM509" s="280" t="str">
        <f t="shared" si="14"/>
        <v/>
      </c>
      <c r="AN509" s="281" t="e">
        <f t="shared" si="15"/>
        <v>#DIV/0!</v>
      </c>
    </row>
    <row r="510" spans="11:40" ht="21" customHeight="1" x14ac:dyDescent="0.3">
      <c r="K510" s="271"/>
      <c r="O510" s="279"/>
      <c r="P510" s="279"/>
      <c r="AJ510" s="25"/>
      <c r="AK510" s="186"/>
      <c r="AL510" s="186"/>
      <c r="AM510" s="280" t="str">
        <f t="shared" si="14"/>
        <v/>
      </c>
      <c r="AN510" s="281" t="e">
        <f t="shared" si="15"/>
        <v>#DIV/0!</v>
      </c>
    </row>
    <row r="511" spans="11:40" ht="21" customHeight="1" x14ac:dyDescent="0.3">
      <c r="K511" s="271"/>
      <c r="O511" s="279"/>
      <c r="P511" s="279"/>
      <c r="AJ511" s="25"/>
      <c r="AK511" s="186"/>
      <c r="AL511" s="186"/>
      <c r="AM511" s="280" t="str">
        <f t="shared" si="14"/>
        <v/>
      </c>
      <c r="AN511" s="281" t="e">
        <f t="shared" si="15"/>
        <v>#DIV/0!</v>
      </c>
    </row>
    <row r="512" spans="11:40" ht="21" customHeight="1" x14ac:dyDescent="0.3">
      <c r="K512" s="271"/>
      <c r="O512" s="279"/>
      <c r="P512" s="279"/>
      <c r="AJ512" s="25"/>
      <c r="AK512" s="186"/>
      <c r="AL512" s="186"/>
      <c r="AM512" s="280" t="str">
        <f t="shared" si="14"/>
        <v/>
      </c>
      <c r="AN512" s="281" t="e">
        <f t="shared" si="15"/>
        <v>#DIV/0!</v>
      </c>
    </row>
    <row r="513" spans="11:40" ht="21" customHeight="1" x14ac:dyDescent="0.3">
      <c r="K513" s="271"/>
      <c r="O513" s="279"/>
      <c r="P513" s="279"/>
      <c r="AJ513" s="25"/>
      <c r="AK513" s="186"/>
      <c r="AL513" s="186"/>
      <c r="AM513" s="280" t="str">
        <f t="shared" si="14"/>
        <v/>
      </c>
      <c r="AN513" s="281" t="e">
        <f t="shared" si="15"/>
        <v>#DIV/0!</v>
      </c>
    </row>
    <row r="514" spans="11:40" ht="21" customHeight="1" x14ac:dyDescent="0.3">
      <c r="K514" s="271"/>
      <c r="O514" s="279"/>
      <c r="P514" s="279"/>
      <c r="AJ514" s="25"/>
      <c r="AK514" s="186"/>
      <c r="AL514" s="186"/>
      <c r="AM514" s="280" t="str">
        <f t="shared" si="14"/>
        <v/>
      </c>
      <c r="AN514" s="281" t="e">
        <f t="shared" si="15"/>
        <v>#DIV/0!</v>
      </c>
    </row>
    <row r="515" spans="11:40" ht="21" customHeight="1" x14ac:dyDescent="0.3">
      <c r="K515" s="271"/>
      <c r="O515" s="279"/>
      <c r="P515" s="279"/>
      <c r="AJ515" s="25"/>
      <c r="AK515" s="186"/>
      <c r="AL515" s="186"/>
      <c r="AM515" s="280" t="str">
        <f t="shared" ref="AM515:AM578" si="16">IFERROR(AA515/AB515,"")</f>
        <v/>
      </c>
      <c r="AN515" s="281" t="e">
        <f t="shared" ref="AN515:AN578" si="17">STDEV(K515,G515)</f>
        <v>#DIV/0!</v>
      </c>
    </row>
    <row r="516" spans="11:40" ht="21" customHeight="1" x14ac:dyDescent="0.3">
      <c r="K516" s="271"/>
      <c r="O516" s="279"/>
      <c r="P516" s="279"/>
      <c r="AJ516" s="25"/>
      <c r="AK516" s="186"/>
      <c r="AL516" s="186"/>
      <c r="AM516" s="280" t="str">
        <f t="shared" si="16"/>
        <v/>
      </c>
      <c r="AN516" s="281" t="e">
        <f t="shared" si="17"/>
        <v>#DIV/0!</v>
      </c>
    </row>
    <row r="517" spans="11:40" ht="21" customHeight="1" x14ac:dyDescent="0.3">
      <c r="K517" s="271"/>
      <c r="O517" s="279"/>
      <c r="P517" s="279"/>
      <c r="AJ517" s="25"/>
      <c r="AK517" s="186"/>
      <c r="AL517" s="186"/>
      <c r="AM517" s="280" t="str">
        <f t="shared" si="16"/>
        <v/>
      </c>
      <c r="AN517" s="281" t="e">
        <f t="shared" si="17"/>
        <v>#DIV/0!</v>
      </c>
    </row>
    <row r="518" spans="11:40" ht="21" customHeight="1" x14ac:dyDescent="0.3">
      <c r="K518" s="271"/>
      <c r="O518" s="279"/>
      <c r="P518" s="279"/>
      <c r="AJ518" s="25"/>
      <c r="AK518" s="186"/>
      <c r="AL518" s="186"/>
      <c r="AM518" s="280" t="str">
        <f t="shared" si="16"/>
        <v/>
      </c>
      <c r="AN518" s="281" t="e">
        <f t="shared" si="17"/>
        <v>#DIV/0!</v>
      </c>
    </row>
    <row r="519" spans="11:40" ht="21" customHeight="1" x14ac:dyDescent="0.3">
      <c r="K519" s="271"/>
      <c r="O519" s="279"/>
      <c r="P519" s="279"/>
      <c r="AJ519" s="25"/>
      <c r="AK519" s="186"/>
      <c r="AL519" s="186"/>
      <c r="AM519" s="280" t="str">
        <f t="shared" si="16"/>
        <v/>
      </c>
      <c r="AN519" s="281" t="e">
        <f t="shared" si="17"/>
        <v>#DIV/0!</v>
      </c>
    </row>
    <row r="520" spans="11:40" ht="21" customHeight="1" x14ac:dyDescent="0.3">
      <c r="K520" s="271"/>
      <c r="O520" s="279"/>
      <c r="P520" s="279"/>
      <c r="AJ520" s="25"/>
      <c r="AK520" s="186"/>
      <c r="AL520" s="186"/>
      <c r="AM520" s="280" t="str">
        <f t="shared" si="16"/>
        <v/>
      </c>
      <c r="AN520" s="281" t="e">
        <f t="shared" si="17"/>
        <v>#DIV/0!</v>
      </c>
    </row>
    <row r="521" spans="11:40" ht="21" customHeight="1" x14ac:dyDescent="0.3">
      <c r="K521" s="271"/>
      <c r="O521" s="279"/>
      <c r="P521" s="279"/>
      <c r="AJ521" s="25"/>
      <c r="AK521" s="186"/>
      <c r="AL521" s="186"/>
      <c r="AM521" s="280" t="str">
        <f t="shared" si="16"/>
        <v/>
      </c>
      <c r="AN521" s="281" t="e">
        <f t="shared" si="17"/>
        <v>#DIV/0!</v>
      </c>
    </row>
    <row r="522" spans="11:40" ht="21" customHeight="1" x14ac:dyDescent="0.3">
      <c r="K522" s="271"/>
      <c r="O522" s="279"/>
      <c r="P522" s="279"/>
      <c r="AJ522" s="25"/>
      <c r="AK522" s="186"/>
      <c r="AL522" s="186"/>
      <c r="AM522" s="280" t="str">
        <f t="shared" si="16"/>
        <v/>
      </c>
      <c r="AN522" s="281" t="e">
        <f t="shared" si="17"/>
        <v>#DIV/0!</v>
      </c>
    </row>
    <row r="523" spans="11:40" ht="21" customHeight="1" x14ac:dyDescent="0.3">
      <c r="K523" s="271"/>
      <c r="O523" s="279"/>
      <c r="P523" s="279"/>
      <c r="AJ523" s="25"/>
      <c r="AK523" s="186"/>
      <c r="AL523" s="186"/>
      <c r="AM523" s="280" t="str">
        <f t="shared" si="16"/>
        <v/>
      </c>
      <c r="AN523" s="281" t="e">
        <f t="shared" si="17"/>
        <v>#DIV/0!</v>
      </c>
    </row>
    <row r="524" spans="11:40" ht="21" customHeight="1" x14ac:dyDescent="0.3">
      <c r="K524" s="271"/>
      <c r="O524" s="279"/>
      <c r="P524" s="279"/>
      <c r="AJ524" s="25"/>
      <c r="AK524" s="186"/>
      <c r="AL524" s="186"/>
      <c r="AM524" s="280" t="str">
        <f t="shared" si="16"/>
        <v/>
      </c>
      <c r="AN524" s="281" t="e">
        <f t="shared" si="17"/>
        <v>#DIV/0!</v>
      </c>
    </row>
    <row r="525" spans="11:40" ht="21" customHeight="1" x14ac:dyDescent="0.3">
      <c r="K525" s="271"/>
      <c r="O525" s="279"/>
      <c r="P525" s="279"/>
      <c r="AJ525" s="25"/>
      <c r="AK525" s="186"/>
      <c r="AL525" s="186"/>
      <c r="AM525" s="280" t="str">
        <f t="shared" si="16"/>
        <v/>
      </c>
      <c r="AN525" s="281" t="e">
        <f t="shared" si="17"/>
        <v>#DIV/0!</v>
      </c>
    </row>
    <row r="526" spans="11:40" ht="21" customHeight="1" x14ac:dyDescent="0.3">
      <c r="K526" s="271"/>
      <c r="O526" s="279"/>
      <c r="P526" s="279"/>
      <c r="AJ526" s="25"/>
      <c r="AK526" s="186"/>
      <c r="AL526" s="186"/>
      <c r="AM526" s="280" t="str">
        <f t="shared" si="16"/>
        <v/>
      </c>
      <c r="AN526" s="281" t="e">
        <f t="shared" si="17"/>
        <v>#DIV/0!</v>
      </c>
    </row>
    <row r="527" spans="11:40" ht="21" customHeight="1" x14ac:dyDescent="0.3">
      <c r="K527" s="271"/>
      <c r="O527" s="279"/>
      <c r="P527" s="279"/>
      <c r="AJ527" s="25"/>
      <c r="AK527" s="186"/>
      <c r="AL527" s="186"/>
      <c r="AM527" s="280" t="str">
        <f t="shared" si="16"/>
        <v/>
      </c>
      <c r="AN527" s="281" t="e">
        <f t="shared" si="17"/>
        <v>#DIV/0!</v>
      </c>
    </row>
    <row r="528" spans="11:40" ht="21" customHeight="1" x14ac:dyDescent="0.3">
      <c r="K528" s="271"/>
      <c r="O528" s="279"/>
      <c r="P528" s="279"/>
      <c r="AJ528" s="25"/>
      <c r="AK528" s="186"/>
      <c r="AL528" s="186"/>
      <c r="AM528" s="280" t="str">
        <f t="shared" si="16"/>
        <v/>
      </c>
      <c r="AN528" s="281" t="e">
        <f t="shared" si="17"/>
        <v>#DIV/0!</v>
      </c>
    </row>
    <row r="529" spans="11:40" ht="21" customHeight="1" x14ac:dyDescent="0.3">
      <c r="K529" s="271"/>
      <c r="O529" s="279"/>
      <c r="P529" s="279"/>
      <c r="AJ529" s="25"/>
      <c r="AK529" s="186"/>
      <c r="AL529" s="186"/>
      <c r="AM529" s="280" t="str">
        <f t="shared" si="16"/>
        <v/>
      </c>
      <c r="AN529" s="281" t="e">
        <f t="shared" si="17"/>
        <v>#DIV/0!</v>
      </c>
    </row>
    <row r="530" spans="11:40" ht="21" customHeight="1" x14ac:dyDescent="0.3">
      <c r="K530" s="271"/>
      <c r="O530" s="279"/>
      <c r="P530" s="279"/>
      <c r="AJ530" s="25"/>
      <c r="AK530" s="186"/>
      <c r="AL530" s="186"/>
      <c r="AM530" s="280" t="str">
        <f t="shared" si="16"/>
        <v/>
      </c>
      <c r="AN530" s="281" t="e">
        <f t="shared" si="17"/>
        <v>#DIV/0!</v>
      </c>
    </row>
    <row r="531" spans="11:40" ht="21" customHeight="1" x14ac:dyDescent="0.3">
      <c r="K531" s="271"/>
      <c r="O531" s="279"/>
      <c r="P531" s="279"/>
      <c r="AJ531" s="25"/>
      <c r="AK531" s="186"/>
      <c r="AL531" s="186"/>
      <c r="AM531" s="280" t="str">
        <f t="shared" si="16"/>
        <v/>
      </c>
      <c r="AN531" s="281" t="e">
        <f t="shared" si="17"/>
        <v>#DIV/0!</v>
      </c>
    </row>
    <row r="532" spans="11:40" ht="21" customHeight="1" x14ac:dyDescent="0.3">
      <c r="K532" s="271"/>
      <c r="O532" s="279"/>
      <c r="P532" s="279"/>
      <c r="AJ532" s="25"/>
      <c r="AK532" s="186"/>
      <c r="AL532" s="186"/>
      <c r="AM532" s="280" t="str">
        <f t="shared" si="16"/>
        <v/>
      </c>
      <c r="AN532" s="281" t="e">
        <f t="shared" si="17"/>
        <v>#DIV/0!</v>
      </c>
    </row>
    <row r="533" spans="11:40" ht="21" customHeight="1" x14ac:dyDescent="0.3">
      <c r="K533" s="271"/>
      <c r="O533" s="279"/>
      <c r="P533" s="279"/>
      <c r="AJ533" s="25"/>
      <c r="AK533" s="186"/>
      <c r="AL533" s="186"/>
      <c r="AM533" s="280" t="str">
        <f t="shared" si="16"/>
        <v/>
      </c>
      <c r="AN533" s="281" t="e">
        <f t="shared" si="17"/>
        <v>#DIV/0!</v>
      </c>
    </row>
    <row r="534" spans="11:40" ht="21" customHeight="1" x14ac:dyDescent="0.3">
      <c r="K534" s="271"/>
      <c r="O534" s="279"/>
      <c r="P534" s="279"/>
      <c r="AJ534" s="25"/>
      <c r="AK534" s="186"/>
      <c r="AL534" s="186"/>
      <c r="AM534" s="280" t="str">
        <f t="shared" si="16"/>
        <v/>
      </c>
      <c r="AN534" s="281" t="e">
        <f t="shared" si="17"/>
        <v>#DIV/0!</v>
      </c>
    </row>
    <row r="535" spans="11:40" ht="21" customHeight="1" x14ac:dyDescent="0.3">
      <c r="K535" s="271"/>
      <c r="O535" s="279"/>
      <c r="P535" s="279"/>
      <c r="AJ535" s="25"/>
      <c r="AK535" s="186"/>
      <c r="AL535" s="186"/>
      <c r="AM535" s="280" t="str">
        <f t="shared" si="16"/>
        <v/>
      </c>
      <c r="AN535" s="281" t="e">
        <f t="shared" si="17"/>
        <v>#DIV/0!</v>
      </c>
    </row>
    <row r="536" spans="11:40" ht="21" customHeight="1" x14ac:dyDescent="0.3">
      <c r="K536" s="271"/>
      <c r="O536" s="279"/>
      <c r="P536" s="279"/>
      <c r="AJ536" s="25"/>
      <c r="AK536" s="186"/>
      <c r="AL536" s="186"/>
      <c r="AM536" s="280" t="str">
        <f t="shared" si="16"/>
        <v/>
      </c>
      <c r="AN536" s="281" t="e">
        <f t="shared" si="17"/>
        <v>#DIV/0!</v>
      </c>
    </row>
    <row r="537" spans="11:40" ht="21" customHeight="1" x14ac:dyDescent="0.3">
      <c r="K537" s="271"/>
      <c r="O537" s="279"/>
      <c r="P537" s="279"/>
      <c r="AJ537" s="25"/>
      <c r="AK537" s="186"/>
      <c r="AL537" s="186"/>
      <c r="AM537" s="280" t="str">
        <f t="shared" si="16"/>
        <v/>
      </c>
      <c r="AN537" s="281" t="e">
        <f t="shared" si="17"/>
        <v>#DIV/0!</v>
      </c>
    </row>
    <row r="538" spans="11:40" ht="21" customHeight="1" x14ac:dyDescent="0.3">
      <c r="K538" s="271"/>
      <c r="O538" s="279"/>
      <c r="P538" s="279"/>
      <c r="AJ538" s="25"/>
      <c r="AK538" s="186"/>
      <c r="AL538" s="186"/>
      <c r="AM538" s="280" t="str">
        <f t="shared" si="16"/>
        <v/>
      </c>
      <c r="AN538" s="281" t="e">
        <f t="shared" si="17"/>
        <v>#DIV/0!</v>
      </c>
    </row>
    <row r="539" spans="11:40" ht="21" customHeight="1" x14ac:dyDescent="0.3">
      <c r="K539" s="271"/>
      <c r="O539" s="279"/>
      <c r="P539" s="279"/>
      <c r="AJ539" s="25"/>
      <c r="AK539" s="186"/>
      <c r="AL539" s="186"/>
      <c r="AM539" s="280" t="str">
        <f t="shared" si="16"/>
        <v/>
      </c>
      <c r="AN539" s="281" t="e">
        <f t="shared" si="17"/>
        <v>#DIV/0!</v>
      </c>
    </row>
    <row r="540" spans="11:40" ht="21" customHeight="1" x14ac:dyDescent="0.3">
      <c r="K540" s="271"/>
      <c r="O540" s="279"/>
      <c r="P540" s="279"/>
      <c r="AJ540" s="25"/>
      <c r="AK540" s="186"/>
      <c r="AL540" s="186"/>
      <c r="AM540" s="280" t="str">
        <f t="shared" si="16"/>
        <v/>
      </c>
      <c r="AN540" s="281" t="e">
        <f t="shared" si="17"/>
        <v>#DIV/0!</v>
      </c>
    </row>
    <row r="541" spans="11:40" ht="21" customHeight="1" x14ac:dyDescent="0.3">
      <c r="K541" s="271"/>
      <c r="O541" s="279"/>
      <c r="P541" s="279"/>
      <c r="AJ541" s="25"/>
      <c r="AK541" s="186"/>
      <c r="AL541" s="186"/>
      <c r="AM541" s="280" t="str">
        <f t="shared" si="16"/>
        <v/>
      </c>
      <c r="AN541" s="281" t="e">
        <f t="shared" si="17"/>
        <v>#DIV/0!</v>
      </c>
    </row>
    <row r="542" spans="11:40" ht="21" customHeight="1" x14ac:dyDescent="0.3">
      <c r="K542" s="271"/>
      <c r="O542" s="279"/>
      <c r="P542" s="279"/>
      <c r="AJ542" s="25"/>
      <c r="AK542" s="186"/>
      <c r="AL542" s="186"/>
      <c r="AM542" s="280" t="str">
        <f t="shared" si="16"/>
        <v/>
      </c>
      <c r="AN542" s="281" t="e">
        <f t="shared" si="17"/>
        <v>#DIV/0!</v>
      </c>
    </row>
    <row r="543" spans="11:40" ht="21" customHeight="1" x14ac:dyDescent="0.3">
      <c r="K543" s="271"/>
      <c r="O543" s="279"/>
      <c r="P543" s="279"/>
      <c r="AJ543" s="25"/>
      <c r="AK543" s="186"/>
      <c r="AL543" s="186"/>
      <c r="AM543" s="280" t="str">
        <f t="shared" si="16"/>
        <v/>
      </c>
      <c r="AN543" s="281" t="e">
        <f t="shared" si="17"/>
        <v>#DIV/0!</v>
      </c>
    </row>
    <row r="544" spans="11:40" ht="21" customHeight="1" x14ac:dyDescent="0.3">
      <c r="K544" s="271"/>
      <c r="O544" s="279"/>
      <c r="P544" s="279"/>
      <c r="AJ544" s="25"/>
      <c r="AK544" s="186"/>
      <c r="AL544" s="186"/>
      <c r="AM544" s="280" t="str">
        <f t="shared" si="16"/>
        <v/>
      </c>
      <c r="AN544" s="281" t="e">
        <f t="shared" si="17"/>
        <v>#DIV/0!</v>
      </c>
    </row>
    <row r="545" spans="11:40" ht="21" customHeight="1" x14ac:dyDescent="0.3">
      <c r="K545" s="271"/>
      <c r="O545" s="279"/>
      <c r="P545" s="279"/>
      <c r="AJ545" s="25"/>
      <c r="AK545" s="186"/>
      <c r="AL545" s="186"/>
      <c r="AM545" s="280" t="str">
        <f t="shared" si="16"/>
        <v/>
      </c>
      <c r="AN545" s="281" t="e">
        <f t="shared" si="17"/>
        <v>#DIV/0!</v>
      </c>
    </row>
    <row r="546" spans="11:40" ht="21" customHeight="1" x14ac:dyDescent="0.3">
      <c r="K546" s="271"/>
      <c r="O546" s="279"/>
      <c r="P546" s="279"/>
      <c r="AJ546" s="25"/>
      <c r="AK546" s="186"/>
      <c r="AL546" s="186"/>
      <c r="AM546" s="280" t="str">
        <f t="shared" si="16"/>
        <v/>
      </c>
      <c r="AN546" s="281" t="e">
        <f t="shared" si="17"/>
        <v>#DIV/0!</v>
      </c>
    </row>
    <row r="547" spans="11:40" ht="21" customHeight="1" x14ac:dyDescent="0.3">
      <c r="K547" s="271"/>
      <c r="O547" s="279"/>
      <c r="P547" s="279"/>
      <c r="AJ547" s="25"/>
      <c r="AK547" s="186"/>
      <c r="AL547" s="186"/>
      <c r="AM547" s="280" t="str">
        <f t="shared" si="16"/>
        <v/>
      </c>
      <c r="AN547" s="281" t="e">
        <f t="shared" si="17"/>
        <v>#DIV/0!</v>
      </c>
    </row>
    <row r="548" spans="11:40" ht="21" customHeight="1" x14ac:dyDescent="0.3">
      <c r="K548" s="271"/>
      <c r="O548" s="279"/>
      <c r="P548" s="279"/>
      <c r="AJ548" s="25"/>
      <c r="AK548" s="186"/>
      <c r="AL548" s="186"/>
      <c r="AM548" s="280" t="str">
        <f t="shared" si="16"/>
        <v/>
      </c>
      <c r="AN548" s="281" t="e">
        <f t="shared" si="17"/>
        <v>#DIV/0!</v>
      </c>
    </row>
    <row r="549" spans="11:40" ht="21" customHeight="1" x14ac:dyDescent="0.3">
      <c r="K549" s="271"/>
      <c r="O549" s="279"/>
      <c r="P549" s="279"/>
      <c r="AJ549" s="25"/>
      <c r="AK549" s="186"/>
      <c r="AL549" s="186"/>
      <c r="AM549" s="280" t="str">
        <f t="shared" si="16"/>
        <v/>
      </c>
      <c r="AN549" s="281" t="e">
        <f t="shared" si="17"/>
        <v>#DIV/0!</v>
      </c>
    </row>
    <row r="550" spans="11:40" ht="21" customHeight="1" x14ac:dyDescent="0.3">
      <c r="K550" s="271"/>
      <c r="O550" s="279"/>
      <c r="P550" s="279"/>
      <c r="AJ550" s="25"/>
      <c r="AK550" s="186"/>
      <c r="AL550" s="186"/>
      <c r="AM550" s="280" t="str">
        <f t="shared" si="16"/>
        <v/>
      </c>
      <c r="AN550" s="281" t="e">
        <f t="shared" si="17"/>
        <v>#DIV/0!</v>
      </c>
    </row>
    <row r="551" spans="11:40" ht="21" customHeight="1" x14ac:dyDescent="0.3">
      <c r="K551" s="271"/>
      <c r="O551" s="279"/>
      <c r="P551" s="279"/>
      <c r="AJ551" s="25"/>
      <c r="AK551" s="186"/>
      <c r="AL551" s="186"/>
      <c r="AM551" s="280" t="str">
        <f t="shared" si="16"/>
        <v/>
      </c>
      <c r="AN551" s="281" t="e">
        <f t="shared" si="17"/>
        <v>#DIV/0!</v>
      </c>
    </row>
    <row r="552" spans="11:40" ht="21" customHeight="1" x14ac:dyDescent="0.3">
      <c r="K552" s="271"/>
      <c r="O552" s="279"/>
      <c r="P552" s="279"/>
      <c r="AJ552" s="25"/>
      <c r="AK552" s="186"/>
      <c r="AL552" s="186"/>
      <c r="AM552" s="280" t="str">
        <f t="shared" si="16"/>
        <v/>
      </c>
      <c r="AN552" s="281" t="e">
        <f t="shared" si="17"/>
        <v>#DIV/0!</v>
      </c>
    </row>
    <row r="553" spans="11:40" ht="21" customHeight="1" x14ac:dyDescent="0.3">
      <c r="K553" s="271"/>
      <c r="O553" s="279"/>
      <c r="P553" s="279"/>
      <c r="AJ553" s="25"/>
      <c r="AK553" s="186"/>
      <c r="AL553" s="186"/>
      <c r="AM553" s="280" t="str">
        <f t="shared" si="16"/>
        <v/>
      </c>
      <c r="AN553" s="281" t="e">
        <f t="shared" si="17"/>
        <v>#DIV/0!</v>
      </c>
    </row>
    <row r="554" spans="11:40" ht="21" customHeight="1" x14ac:dyDescent="0.3">
      <c r="K554" s="271"/>
      <c r="O554" s="279"/>
      <c r="P554" s="279"/>
      <c r="AJ554" s="25"/>
      <c r="AK554" s="186"/>
      <c r="AL554" s="186"/>
      <c r="AM554" s="280" t="str">
        <f t="shared" si="16"/>
        <v/>
      </c>
      <c r="AN554" s="281" t="e">
        <f t="shared" si="17"/>
        <v>#DIV/0!</v>
      </c>
    </row>
    <row r="555" spans="11:40" ht="21" customHeight="1" x14ac:dyDescent="0.3">
      <c r="K555" s="271"/>
      <c r="O555" s="279"/>
      <c r="P555" s="279"/>
      <c r="AJ555" s="25"/>
      <c r="AK555" s="186"/>
      <c r="AL555" s="186"/>
      <c r="AM555" s="280" t="str">
        <f t="shared" si="16"/>
        <v/>
      </c>
      <c r="AN555" s="281" t="e">
        <f t="shared" si="17"/>
        <v>#DIV/0!</v>
      </c>
    </row>
    <row r="556" spans="11:40" ht="21" customHeight="1" x14ac:dyDescent="0.3">
      <c r="K556" s="271"/>
      <c r="O556" s="279"/>
      <c r="P556" s="279"/>
      <c r="AJ556" s="25"/>
      <c r="AK556" s="186"/>
      <c r="AL556" s="186"/>
      <c r="AM556" s="280" t="str">
        <f t="shared" si="16"/>
        <v/>
      </c>
      <c r="AN556" s="281" t="e">
        <f t="shared" si="17"/>
        <v>#DIV/0!</v>
      </c>
    </row>
    <row r="557" spans="11:40" ht="21" customHeight="1" x14ac:dyDescent="0.3">
      <c r="K557" s="271"/>
      <c r="O557" s="279"/>
      <c r="P557" s="279"/>
      <c r="AJ557" s="25"/>
      <c r="AK557" s="186"/>
      <c r="AL557" s="186"/>
      <c r="AM557" s="280" t="str">
        <f t="shared" si="16"/>
        <v/>
      </c>
      <c r="AN557" s="281" t="e">
        <f t="shared" si="17"/>
        <v>#DIV/0!</v>
      </c>
    </row>
    <row r="558" spans="11:40" ht="21" customHeight="1" x14ac:dyDescent="0.3">
      <c r="K558" s="271"/>
      <c r="O558" s="279"/>
      <c r="P558" s="279"/>
      <c r="AJ558" s="25"/>
      <c r="AK558" s="186"/>
      <c r="AL558" s="186"/>
      <c r="AM558" s="280" t="str">
        <f t="shared" si="16"/>
        <v/>
      </c>
      <c r="AN558" s="281" t="e">
        <f t="shared" si="17"/>
        <v>#DIV/0!</v>
      </c>
    </row>
    <row r="559" spans="11:40" ht="21" customHeight="1" x14ac:dyDescent="0.3">
      <c r="K559" s="271"/>
      <c r="O559" s="279"/>
      <c r="P559" s="279"/>
      <c r="AJ559" s="25"/>
      <c r="AK559" s="186"/>
      <c r="AL559" s="186"/>
      <c r="AM559" s="280" t="str">
        <f t="shared" si="16"/>
        <v/>
      </c>
      <c r="AN559" s="281" t="e">
        <f t="shared" si="17"/>
        <v>#DIV/0!</v>
      </c>
    </row>
    <row r="560" spans="11:40" ht="21" customHeight="1" x14ac:dyDescent="0.3">
      <c r="K560" s="271"/>
      <c r="O560" s="279"/>
      <c r="P560" s="279"/>
      <c r="AJ560" s="25"/>
      <c r="AK560" s="186"/>
      <c r="AL560" s="186"/>
      <c r="AM560" s="280" t="str">
        <f t="shared" si="16"/>
        <v/>
      </c>
      <c r="AN560" s="281" t="e">
        <f t="shared" si="17"/>
        <v>#DIV/0!</v>
      </c>
    </row>
    <row r="561" spans="11:40" ht="21" customHeight="1" x14ac:dyDescent="0.3">
      <c r="K561" s="271"/>
      <c r="O561" s="279"/>
      <c r="P561" s="279"/>
      <c r="AJ561" s="25"/>
      <c r="AK561" s="186"/>
      <c r="AL561" s="186"/>
      <c r="AM561" s="280" t="str">
        <f t="shared" si="16"/>
        <v/>
      </c>
      <c r="AN561" s="281" t="e">
        <f t="shared" si="17"/>
        <v>#DIV/0!</v>
      </c>
    </row>
    <row r="562" spans="11:40" ht="21" customHeight="1" x14ac:dyDescent="0.3">
      <c r="K562" s="271"/>
      <c r="O562" s="279"/>
      <c r="P562" s="279"/>
      <c r="AJ562" s="25"/>
      <c r="AK562" s="186"/>
      <c r="AL562" s="186"/>
      <c r="AM562" s="280" t="str">
        <f t="shared" si="16"/>
        <v/>
      </c>
      <c r="AN562" s="281" t="e">
        <f t="shared" si="17"/>
        <v>#DIV/0!</v>
      </c>
    </row>
    <row r="563" spans="11:40" ht="21" customHeight="1" x14ac:dyDescent="0.3">
      <c r="K563" s="271"/>
      <c r="O563" s="279"/>
      <c r="P563" s="279"/>
      <c r="AJ563" s="25"/>
      <c r="AK563" s="186"/>
      <c r="AL563" s="186"/>
      <c r="AM563" s="280" t="str">
        <f t="shared" si="16"/>
        <v/>
      </c>
      <c r="AN563" s="281" t="e">
        <f t="shared" si="17"/>
        <v>#DIV/0!</v>
      </c>
    </row>
    <row r="564" spans="11:40" ht="21" customHeight="1" x14ac:dyDescent="0.3">
      <c r="K564" s="271"/>
      <c r="O564" s="279"/>
      <c r="P564" s="279"/>
      <c r="AJ564" s="25"/>
      <c r="AK564" s="186"/>
      <c r="AL564" s="186"/>
      <c r="AM564" s="280" t="str">
        <f t="shared" si="16"/>
        <v/>
      </c>
      <c r="AN564" s="281" t="e">
        <f t="shared" si="17"/>
        <v>#DIV/0!</v>
      </c>
    </row>
    <row r="565" spans="11:40" ht="21" customHeight="1" x14ac:dyDescent="0.3">
      <c r="K565" s="271"/>
      <c r="O565" s="279"/>
      <c r="P565" s="279"/>
      <c r="AJ565" s="25"/>
      <c r="AK565" s="186"/>
      <c r="AL565" s="186"/>
      <c r="AM565" s="280" t="str">
        <f t="shared" si="16"/>
        <v/>
      </c>
      <c r="AN565" s="281" t="e">
        <f t="shared" si="17"/>
        <v>#DIV/0!</v>
      </c>
    </row>
    <row r="566" spans="11:40" ht="21" customHeight="1" x14ac:dyDescent="0.3">
      <c r="K566" s="271"/>
      <c r="O566" s="279"/>
      <c r="P566" s="279"/>
      <c r="AJ566" s="25"/>
      <c r="AK566" s="186"/>
      <c r="AL566" s="186"/>
      <c r="AM566" s="280" t="str">
        <f t="shared" si="16"/>
        <v/>
      </c>
      <c r="AN566" s="281" t="e">
        <f t="shared" si="17"/>
        <v>#DIV/0!</v>
      </c>
    </row>
    <row r="567" spans="11:40" ht="21" customHeight="1" x14ac:dyDescent="0.3">
      <c r="K567" s="271"/>
      <c r="O567" s="279"/>
      <c r="P567" s="279"/>
      <c r="AJ567" s="25"/>
      <c r="AK567" s="186"/>
      <c r="AL567" s="186"/>
      <c r="AM567" s="280" t="str">
        <f t="shared" si="16"/>
        <v/>
      </c>
      <c r="AN567" s="281" t="e">
        <f t="shared" si="17"/>
        <v>#DIV/0!</v>
      </c>
    </row>
    <row r="568" spans="11:40" ht="21" customHeight="1" x14ac:dyDescent="0.3">
      <c r="K568" s="271"/>
      <c r="O568" s="279"/>
      <c r="P568" s="279"/>
      <c r="AJ568" s="25"/>
      <c r="AK568" s="186"/>
      <c r="AL568" s="186"/>
      <c r="AM568" s="280" t="str">
        <f t="shared" si="16"/>
        <v/>
      </c>
      <c r="AN568" s="281" t="e">
        <f t="shared" si="17"/>
        <v>#DIV/0!</v>
      </c>
    </row>
    <row r="569" spans="11:40" ht="21" customHeight="1" x14ac:dyDescent="0.3">
      <c r="K569" s="271"/>
      <c r="O569" s="279"/>
      <c r="P569" s="279"/>
      <c r="AJ569" s="25"/>
      <c r="AK569" s="186"/>
      <c r="AL569" s="186"/>
      <c r="AM569" s="280" t="str">
        <f t="shared" si="16"/>
        <v/>
      </c>
      <c r="AN569" s="281" t="e">
        <f t="shared" si="17"/>
        <v>#DIV/0!</v>
      </c>
    </row>
    <row r="570" spans="11:40" ht="21" customHeight="1" x14ac:dyDescent="0.3">
      <c r="K570" s="271"/>
      <c r="O570" s="279"/>
      <c r="P570" s="279"/>
      <c r="AJ570" s="25"/>
      <c r="AK570" s="186"/>
      <c r="AL570" s="186"/>
      <c r="AM570" s="280" t="str">
        <f t="shared" si="16"/>
        <v/>
      </c>
      <c r="AN570" s="281" t="e">
        <f t="shared" si="17"/>
        <v>#DIV/0!</v>
      </c>
    </row>
    <row r="571" spans="11:40" ht="21" customHeight="1" x14ac:dyDescent="0.3">
      <c r="K571" s="271"/>
      <c r="O571" s="279"/>
      <c r="P571" s="279"/>
      <c r="AJ571" s="25"/>
      <c r="AK571" s="186"/>
      <c r="AL571" s="186"/>
      <c r="AM571" s="280" t="str">
        <f t="shared" si="16"/>
        <v/>
      </c>
      <c r="AN571" s="281" t="e">
        <f t="shared" si="17"/>
        <v>#DIV/0!</v>
      </c>
    </row>
    <row r="572" spans="11:40" ht="21" customHeight="1" x14ac:dyDescent="0.3">
      <c r="K572" s="271"/>
      <c r="O572" s="279"/>
      <c r="P572" s="279"/>
      <c r="AJ572" s="25"/>
      <c r="AK572" s="186"/>
      <c r="AL572" s="186"/>
      <c r="AM572" s="280" t="str">
        <f t="shared" si="16"/>
        <v/>
      </c>
      <c r="AN572" s="281" t="e">
        <f t="shared" si="17"/>
        <v>#DIV/0!</v>
      </c>
    </row>
    <row r="573" spans="11:40" ht="21" customHeight="1" x14ac:dyDescent="0.3">
      <c r="K573" s="271"/>
      <c r="O573" s="279"/>
      <c r="P573" s="279"/>
      <c r="AJ573" s="25"/>
      <c r="AK573" s="186"/>
      <c r="AL573" s="186"/>
      <c r="AM573" s="280" t="str">
        <f t="shared" si="16"/>
        <v/>
      </c>
      <c r="AN573" s="281" t="e">
        <f t="shared" si="17"/>
        <v>#DIV/0!</v>
      </c>
    </row>
    <row r="574" spans="11:40" ht="21" customHeight="1" x14ac:dyDescent="0.3">
      <c r="K574" s="271"/>
      <c r="O574" s="279"/>
      <c r="P574" s="279"/>
      <c r="AJ574" s="25"/>
      <c r="AK574" s="186"/>
      <c r="AL574" s="186"/>
      <c r="AM574" s="280" t="str">
        <f t="shared" si="16"/>
        <v/>
      </c>
      <c r="AN574" s="281" t="e">
        <f t="shared" si="17"/>
        <v>#DIV/0!</v>
      </c>
    </row>
    <row r="575" spans="11:40" ht="21" customHeight="1" x14ac:dyDescent="0.3">
      <c r="K575" s="271"/>
      <c r="O575" s="279"/>
      <c r="P575" s="279"/>
      <c r="AJ575" s="25"/>
      <c r="AK575" s="186"/>
      <c r="AL575" s="186"/>
      <c r="AM575" s="280" t="str">
        <f t="shared" si="16"/>
        <v/>
      </c>
      <c r="AN575" s="281" t="e">
        <f t="shared" si="17"/>
        <v>#DIV/0!</v>
      </c>
    </row>
    <row r="576" spans="11:40" ht="21" customHeight="1" x14ac:dyDescent="0.3">
      <c r="K576" s="271"/>
      <c r="O576" s="279"/>
      <c r="P576" s="279"/>
      <c r="AJ576" s="25"/>
      <c r="AK576" s="186"/>
      <c r="AL576" s="186"/>
      <c r="AM576" s="280" t="str">
        <f t="shared" si="16"/>
        <v/>
      </c>
      <c r="AN576" s="281" t="e">
        <f t="shared" si="17"/>
        <v>#DIV/0!</v>
      </c>
    </row>
    <row r="577" spans="11:40" ht="21" customHeight="1" x14ac:dyDescent="0.3">
      <c r="K577" s="271"/>
      <c r="O577" s="279"/>
      <c r="P577" s="279"/>
      <c r="AJ577" s="25"/>
      <c r="AK577" s="186"/>
      <c r="AL577" s="186"/>
      <c r="AM577" s="280" t="str">
        <f t="shared" si="16"/>
        <v/>
      </c>
      <c r="AN577" s="281" t="e">
        <f t="shared" si="17"/>
        <v>#DIV/0!</v>
      </c>
    </row>
    <row r="578" spans="11:40" ht="21" customHeight="1" x14ac:dyDescent="0.3">
      <c r="K578" s="271"/>
      <c r="O578" s="279"/>
      <c r="P578" s="279"/>
      <c r="AJ578" s="25"/>
      <c r="AK578" s="186"/>
      <c r="AL578" s="186"/>
      <c r="AM578" s="280" t="str">
        <f t="shared" si="16"/>
        <v/>
      </c>
      <c r="AN578" s="281" t="e">
        <f t="shared" si="17"/>
        <v>#DIV/0!</v>
      </c>
    </row>
    <row r="579" spans="11:40" ht="21" customHeight="1" x14ac:dyDescent="0.3">
      <c r="K579" s="271"/>
      <c r="O579" s="279"/>
      <c r="P579" s="279"/>
      <c r="AJ579" s="25"/>
      <c r="AK579" s="186"/>
      <c r="AL579" s="186"/>
      <c r="AM579" s="280" t="str">
        <f t="shared" ref="AM579:AM642" si="18">IFERROR(AA579/AB579,"")</f>
        <v/>
      </c>
      <c r="AN579" s="281" t="e">
        <f t="shared" ref="AN579:AN642" si="19">STDEV(K579,G579)</f>
        <v>#DIV/0!</v>
      </c>
    </row>
    <row r="580" spans="11:40" ht="21" customHeight="1" x14ac:dyDescent="0.3">
      <c r="K580" s="271"/>
      <c r="O580" s="279"/>
      <c r="P580" s="279"/>
      <c r="AJ580" s="25"/>
      <c r="AK580" s="186"/>
      <c r="AL580" s="186"/>
      <c r="AM580" s="280" t="str">
        <f t="shared" si="18"/>
        <v/>
      </c>
      <c r="AN580" s="281" t="e">
        <f t="shared" si="19"/>
        <v>#DIV/0!</v>
      </c>
    </row>
    <row r="581" spans="11:40" ht="21" customHeight="1" x14ac:dyDescent="0.3">
      <c r="K581" s="271"/>
      <c r="O581" s="279"/>
      <c r="P581" s="279"/>
      <c r="AJ581" s="25"/>
      <c r="AK581" s="186"/>
      <c r="AL581" s="186"/>
      <c r="AM581" s="280" t="str">
        <f t="shared" si="18"/>
        <v/>
      </c>
      <c r="AN581" s="281" t="e">
        <f t="shared" si="19"/>
        <v>#DIV/0!</v>
      </c>
    </row>
    <row r="582" spans="11:40" ht="21" customHeight="1" x14ac:dyDescent="0.3">
      <c r="K582" s="271"/>
      <c r="O582" s="279"/>
      <c r="P582" s="279"/>
      <c r="AJ582" s="25"/>
      <c r="AK582" s="186"/>
      <c r="AL582" s="186"/>
      <c r="AM582" s="280" t="str">
        <f t="shared" si="18"/>
        <v/>
      </c>
      <c r="AN582" s="281" t="e">
        <f t="shared" si="19"/>
        <v>#DIV/0!</v>
      </c>
    </row>
    <row r="583" spans="11:40" ht="21" customHeight="1" x14ac:dyDescent="0.3">
      <c r="K583" s="271"/>
      <c r="O583" s="279"/>
      <c r="P583" s="279"/>
      <c r="AJ583" s="25"/>
      <c r="AK583" s="186"/>
      <c r="AL583" s="186"/>
      <c r="AM583" s="280" t="str">
        <f t="shared" si="18"/>
        <v/>
      </c>
      <c r="AN583" s="281" t="e">
        <f t="shared" si="19"/>
        <v>#DIV/0!</v>
      </c>
    </row>
    <row r="584" spans="11:40" ht="21" customHeight="1" x14ac:dyDescent="0.3">
      <c r="K584" s="271"/>
      <c r="O584" s="279"/>
      <c r="P584" s="279"/>
      <c r="AJ584" s="25"/>
      <c r="AK584" s="186"/>
      <c r="AL584" s="186"/>
      <c r="AM584" s="280" t="str">
        <f t="shared" si="18"/>
        <v/>
      </c>
      <c r="AN584" s="281" t="e">
        <f t="shared" si="19"/>
        <v>#DIV/0!</v>
      </c>
    </row>
    <row r="585" spans="11:40" ht="21" customHeight="1" x14ac:dyDescent="0.3">
      <c r="K585" s="271"/>
      <c r="O585" s="279"/>
      <c r="P585" s="279"/>
      <c r="AJ585" s="25"/>
      <c r="AK585" s="186"/>
      <c r="AL585" s="186"/>
      <c r="AM585" s="280" t="str">
        <f t="shared" si="18"/>
        <v/>
      </c>
      <c r="AN585" s="281" t="e">
        <f t="shared" si="19"/>
        <v>#DIV/0!</v>
      </c>
    </row>
    <row r="586" spans="11:40" ht="21" customHeight="1" x14ac:dyDescent="0.3">
      <c r="K586" s="271"/>
      <c r="O586" s="279"/>
      <c r="P586" s="279"/>
      <c r="AJ586" s="25"/>
      <c r="AK586" s="186"/>
      <c r="AL586" s="186"/>
      <c r="AM586" s="280" t="str">
        <f t="shared" si="18"/>
        <v/>
      </c>
      <c r="AN586" s="281" t="e">
        <f t="shared" si="19"/>
        <v>#DIV/0!</v>
      </c>
    </row>
    <row r="587" spans="11:40" ht="21" customHeight="1" x14ac:dyDescent="0.3">
      <c r="K587" s="271"/>
      <c r="O587" s="279"/>
      <c r="P587" s="279"/>
      <c r="AJ587" s="25"/>
      <c r="AK587" s="186"/>
      <c r="AL587" s="186"/>
      <c r="AM587" s="280" t="str">
        <f t="shared" si="18"/>
        <v/>
      </c>
      <c r="AN587" s="281" t="e">
        <f t="shared" si="19"/>
        <v>#DIV/0!</v>
      </c>
    </row>
    <row r="588" spans="11:40" ht="21" customHeight="1" x14ac:dyDescent="0.3">
      <c r="K588" s="271"/>
      <c r="O588" s="279"/>
      <c r="P588" s="279"/>
      <c r="AJ588" s="25"/>
      <c r="AK588" s="186"/>
      <c r="AL588" s="186"/>
      <c r="AM588" s="280" t="str">
        <f t="shared" si="18"/>
        <v/>
      </c>
      <c r="AN588" s="281" t="e">
        <f t="shared" si="19"/>
        <v>#DIV/0!</v>
      </c>
    </row>
    <row r="589" spans="11:40" ht="21" customHeight="1" x14ac:dyDescent="0.3">
      <c r="K589" s="271"/>
      <c r="O589" s="279"/>
      <c r="P589" s="279"/>
      <c r="AJ589" s="25"/>
      <c r="AK589" s="186"/>
      <c r="AL589" s="186"/>
      <c r="AM589" s="280" t="str">
        <f t="shared" si="18"/>
        <v/>
      </c>
      <c r="AN589" s="281" t="e">
        <f t="shared" si="19"/>
        <v>#DIV/0!</v>
      </c>
    </row>
    <row r="590" spans="11:40" ht="21" customHeight="1" x14ac:dyDescent="0.3">
      <c r="K590" s="271"/>
      <c r="O590" s="279"/>
      <c r="P590" s="279"/>
      <c r="AJ590" s="25"/>
      <c r="AK590" s="186"/>
      <c r="AL590" s="186"/>
      <c r="AM590" s="280" t="str">
        <f t="shared" si="18"/>
        <v/>
      </c>
      <c r="AN590" s="281" t="e">
        <f t="shared" si="19"/>
        <v>#DIV/0!</v>
      </c>
    </row>
    <row r="591" spans="11:40" ht="21" customHeight="1" x14ac:dyDescent="0.3">
      <c r="K591" s="271"/>
      <c r="O591" s="279"/>
      <c r="P591" s="279"/>
      <c r="AJ591" s="25"/>
      <c r="AK591" s="186"/>
      <c r="AL591" s="186"/>
      <c r="AM591" s="280" t="str">
        <f t="shared" si="18"/>
        <v/>
      </c>
      <c r="AN591" s="281" t="e">
        <f t="shared" si="19"/>
        <v>#DIV/0!</v>
      </c>
    </row>
    <row r="592" spans="11:40" ht="21" customHeight="1" x14ac:dyDescent="0.3">
      <c r="K592" s="271"/>
      <c r="O592" s="279"/>
      <c r="P592" s="279"/>
      <c r="AJ592" s="25"/>
      <c r="AK592" s="186"/>
      <c r="AL592" s="186"/>
      <c r="AM592" s="280" t="str">
        <f t="shared" si="18"/>
        <v/>
      </c>
      <c r="AN592" s="281" t="e">
        <f t="shared" si="19"/>
        <v>#DIV/0!</v>
      </c>
    </row>
    <row r="593" spans="11:40" ht="21" customHeight="1" x14ac:dyDescent="0.3">
      <c r="K593" s="271"/>
      <c r="O593" s="279"/>
      <c r="P593" s="279"/>
      <c r="AJ593" s="25"/>
      <c r="AK593" s="186"/>
      <c r="AL593" s="186"/>
      <c r="AM593" s="280" t="str">
        <f t="shared" si="18"/>
        <v/>
      </c>
      <c r="AN593" s="281" t="e">
        <f t="shared" si="19"/>
        <v>#DIV/0!</v>
      </c>
    </row>
    <row r="594" spans="11:40" ht="21" customHeight="1" x14ac:dyDescent="0.3">
      <c r="K594" s="271"/>
      <c r="O594" s="279"/>
      <c r="P594" s="279"/>
      <c r="AJ594" s="25"/>
      <c r="AK594" s="186"/>
      <c r="AL594" s="186"/>
      <c r="AM594" s="280" t="str">
        <f t="shared" si="18"/>
        <v/>
      </c>
      <c r="AN594" s="281" t="e">
        <f t="shared" si="19"/>
        <v>#DIV/0!</v>
      </c>
    </row>
    <row r="595" spans="11:40" ht="21" customHeight="1" x14ac:dyDescent="0.3">
      <c r="K595" s="271"/>
      <c r="O595" s="279"/>
      <c r="P595" s="279"/>
      <c r="AJ595" s="25"/>
      <c r="AK595" s="186"/>
      <c r="AL595" s="186"/>
      <c r="AM595" s="280" t="str">
        <f t="shared" si="18"/>
        <v/>
      </c>
      <c r="AN595" s="281" t="e">
        <f t="shared" si="19"/>
        <v>#DIV/0!</v>
      </c>
    </row>
    <row r="596" spans="11:40" ht="21" customHeight="1" x14ac:dyDescent="0.3">
      <c r="K596" s="271"/>
      <c r="O596" s="279"/>
      <c r="P596" s="279"/>
      <c r="AJ596" s="25"/>
      <c r="AK596" s="186"/>
      <c r="AL596" s="186"/>
      <c r="AM596" s="280" t="str">
        <f t="shared" si="18"/>
        <v/>
      </c>
      <c r="AN596" s="281" t="e">
        <f t="shared" si="19"/>
        <v>#DIV/0!</v>
      </c>
    </row>
    <row r="597" spans="11:40" ht="21" customHeight="1" x14ac:dyDescent="0.3">
      <c r="K597" s="271"/>
      <c r="O597" s="279"/>
      <c r="P597" s="279"/>
      <c r="AJ597" s="25"/>
      <c r="AK597" s="186"/>
      <c r="AL597" s="186"/>
      <c r="AM597" s="280" t="str">
        <f t="shared" si="18"/>
        <v/>
      </c>
      <c r="AN597" s="281" t="e">
        <f t="shared" si="19"/>
        <v>#DIV/0!</v>
      </c>
    </row>
    <row r="598" spans="11:40" ht="21" customHeight="1" x14ac:dyDescent="0.3">
      <c r="K598" s="271"/>
      <c r="O598" s="279"/>
      <c r="P598" s="279"/>
      <c r="AJ598" s="25"/>
      <c r="AK598" s="186"/>
      <c r="AL598" s="186"/>
      <c r="AM598" s="280" t="str">
        <f t="shared" si="18"/>
        <v/>
      </c>
      <c r="AN598" s="281" t="e">
        <f t="shared" si="19"/>
        <v>#DIV/0!</v>
      </c>
    </row>
    <row r="599" spans="11:40" ht="21" customHeight="1" x14ac:dyDescent="0.3">
      <c r="K599" s="271"/>
      <c r="O599" s="279"/>
      <c r="P599" s="279"/>
      <c r="AJ599" s="25"/>
      <c r="AK599" s="186"/>
      <c r="AL599" s="186"/>
      <c r="AM599" s="280" t="str">
        <f t="shared" si="18"/>
        <v/>
      </c>
      <c r="AN599" s="281" t="e">
        <f t="shared" si="19"/>
        <v>#DIV/0!</v>
      </c>
    </row>
    <row r="600" spans="11:40" ht="21" customHeight="1" x14ac:dyDescent="0.3">
      <c r="K600" s="271"/>
      <c r="O600" s="279"/>
      <c r="P600" s="279"/>
      <c r="AJ600" s="25"/>
      <c r="AK600" s="186"/>
      <c r="AL600" s="186"/>
      <c r="AM600" s="280" t="str">
        <f t="shared" si="18"/>
        <v/>
      </c>
      <c r="AN600" s="281" t="e">
        <f t="shared" si="19"/>
        <v>#DIV/0!</v>
      </c>
    </row>
    <row r="601" spans="11:40" ht="21" customHeight="1" x14ac:dyDescent="0.3">
      <c r="K601" s="271"/>
      <c r="O601" s="279"/>
      <c r="P601" s="279"/>
      <c r="AJ601" s="25"/>
      <c r="AK601" s="186"/>
      <c r="AL601" s="186"/>
      <c r="AM601" s="280" t="str">
        <f t="shared" si="18"/>
        <v/>
      </c>
      <c r="AN601" s="281" t="e">
        <f t="shared" si="19"/>
        <v>#DIV/0!</v>
      </c>
    </row>
    <row r="602" spans="11:40" ht="21" customHeight="1" x14ac:dyDescent="0.3">
      <c r="K602" s="271"/>
      <c r="O602" s="279"/>
      <c r="P602" s="279"/>
      <c r="AJ602" s="25"/>
      <c r="AK602" s="186"/>
      <c r="AL602" s="186"/>
      <c r="AM602" s="280" t="str">
        <f t="shared" si="18"/>
        <v/>
      </c>
      <c r="AN602" s="281" t="e">
        <f t="shared" si="19"/>
        <v>#DIV/0!</v>
      </c>
    </row>
    <row r="603" spans="11:40" ht="21" customHeight="1" x14ac:dyDescent="0.3">
      <c r="K603" s="271"/>
      <c r="O603" s="279"/>
      <c r="P603" s="279"/>
      <c r="AJ603" s="25"/>
      <c r="AK603" s="186"/>
      <c r="AL603" s="186"/>
      <c r="AM603" s="280" t="str">
        <f t="shared" si="18"/>
        <v/>
      </c>
      <c r="AN603" s="281" t="e">
        <f t="shared" si="19"/>
        <v>#DIV/0!</v>
      </c>
    </row>
    <row r="604" spans="11:40" ht="21" customHeight="1" x14ac:dyDescent="0.3">
      <c r="K604" s="271"/>
      <c r="O604" s="279"/>
      <c r="P604" s="279"/>
      <c r="AJ604" s="25"/>
      <c r="AK604" s="186"/>
      <c r="AL604" s="186"/>
      <c r="AM604" s="280" t="str">
        <f t="shared" si="18"/>
        <v/>
      </c>
      <c r="AN604" s="281" t="e">
        <f t="shared" si="19"/>
        <v>#DIV/0!</v>
      </c>
    </row>
    <row r="605" spans="11:40" ht="21" customHeight="1" x14ac:dyDescent="0.3">
      <c r="K605" s="271"/>
      <c r="O605" s="279"/>
      <c r="P605" s="279"/>
      <c r="AJ605" s="25"/>
      <c r="AK605" s="186"/>
      <c r="AL605" s="186"/>
      <c r="AM605" s="280" t="str">
        <f t="shared" si="18"/>
        <v/>
      </c>
      <c r="AN605" s="281" t="e">
        <f t="shared" si="19"/>
        <v>#DIV/0!</v>
      </c>
    </row>
    <row r="606" spans="11:40" ht="21" customHeight="1" x14ac:dyDescent="0.3">
      <c r="K606" s="271"/>
      <c r="O606" s="279"/>
      <c r="P606" s="279"/>
      <c r="AJ606" s="25"/>
      <c r="AK606" s="186"/>
      <c r="AL606" s="186"/>
      <c r="AM606" s="280" t="str">
        <f t="shared" si="18"/>
        <v/>
      </c>
      <c r="AN606" s="281" t="e">
        <f t="shared" si="19"/>
        <v>#DIV/0!</v>
      </c>
    </row>
    <row r="607" spans="11:40" ht="21" customHeight="1" x14ac:dyDescent="0.3">
      <c r="K607" s="271"/>
      <c r="O607" s="279"/>
      <c r="P607" s="279"/>
      <c r="AJ607" s="25"/>
      <c r="AK607" s="186"/>
      <c r="AL607" s="186"/>
      <c r="AM607" s="280" t="str">
        <f t="shared" si="18"/>
        <v/>
      </c>
      <c r="AN607" s="281" t="e">
        <f t="shared" si="19"/>
        <v>#DIV/0!</v>
      </c>
    </row>
    <row r="608" spans="11:40" ht="21" customHeight="1" x14ac:dyDescent="0.3">
      <c r="K608" s="271"/>
      <c r="O608" s="279"/>
      <c r="P608" s="279"/>
      <c r="AJ608" s="25"/>
      <c r="AK608" s="186"/>
      <c r="AL608" s="186"/>
      <c r="AM608" s="280" t="str">
        <f t="shared" si="18"/>
        <v/>
      </c>
      <c r="AN608" s="281" t="e">
        <f t="shared" si="19"/>
        <v>#DIV/0!</v>
      </c>
    </row>
    <row r="609" spans="11:40" ht="21" customHeight="1" x14ac:dyDescent="0.3">
      <c r="K609" s="271"/>
      <c r="O609" s="279"/>
      <c r="P609" s="279"/>
      <c r="AJ609" s="25"/>
      <c r="AK609" s="186"/>
      <c r="AL609" s="186"/>
      <c r="AM609" s="280" t="str">
        <f t="shared" si="18"/>
        <v/>
      </c>
      <c r="AN609" s="281" t="e">
        <f t="shared" si="19"/>
        <v>#DIV/0!</v>
      </c>
    </row>
    <row r="610" spans="11:40" ht="21" customHeight="1" x14ac:dyDescent="0.3">
      <c r="K610" s="271"/>
      <c r="O610" s="279"/>
      <c r="P610" s="279"/>
      <c r="AJ610" s="25"/>
      <c r="AK610" s="186"/>
      <c r="AL610" s="186"/>
      <c r="AM610" s="280" t="str">
        <f t="shared" si="18"/>
        <v/>
      </c>
      <c r="AN610" s="281" t="e">
        <f t="shared" si="19"/>
        <v>#DIV/0!</v>
      </c>
    </row>
    <row r="611" spans="11:40" ht="21" customHeight="1" x14ac:dyDescent="0.3">
      <c r="K611" s="271"/>
      <c r="O611" s="279"/>
      <c r="P611" s="279"/>
      <c r="AJ611" s="25"/>
      <c r="AK611" s="186"/>
      <c r="AL611" s="186"/>
      <c r="AM611" s="280" t="str">
        <f t="shared" si="18"/>
        <v/>
      </c>
      <c r="AN611" s="281" t="e">
        <f t="shared" si="19"/>
        <v>#DIV/0!</v>
      </c>
    </row>
    <row r="612" spans="11:40" ht="21" customHeight="1" x14ac:dyDescent="0.3">
      <c r="K612" s="271"/>
      <c r="O612" s="279"/>
      <c r="P612" s="279"/>
      <c r="AJ612" s="25"/>
      <c r="AK612" s="186"/>
      <c r="AL612" s="186"/>
      <c r="AM612" s="280" t="str">
        <f t="shared" si="18"/>
        <v/>
      </c>
      <c r="AN612" s="281" t="e">
        <f t="shared" si="19"/>
        <v>#DIV/0!</v>
      </c>
    </row>
    <row r="613" spans="11:40" ht="21" customHeight="1" x14ac:dyDescent="0.3">
      <c r="K613" s="271"/>
      <c r="O613" s="279"/>
      <c r="P613" s="279"/>
      <c r="AJ613" s="25"/>
      <c r="AK613" s="186"/>
      <c r="AL613" s="186"/>
      <c r="AM613" s="280" t="str">
        <f t="shared" si="18"/>
        <v/>
      </c>
      <c r="AN613" s="281" t="e">
        <f t="shared" si="19"/>
        <v>#DIV/0!</v>
      </c>
    </row>
    <row r="614" spans="11:40" ht="21" customHeight="1" x14ac:dyDescent="0.3">
      <c r="K614" s="271"/>
      <c r="O614" s="279"/>
      <c r="P614" s="279"/>
      <c r="AJ614" s="25"/>
      <c r="AK614" s="186"/>
      <c r="AL614" s="186"/>
      <c r="AM614" s="280" t="str">
        <f t="shared" si="18"/>
        <v/>
      </c>
      <c r="AN614" s="281" t="e">
        <f t="shared" si="19"/>
        <v>#DIV/0!</v>
      </c>
    </row>
    <row r="615" spans="11:40" ht="21" customHeight="1" x14ac:dyDescent="0.3">
      <c r="K615" s="271"/>
      <c r="O615" s="279"/>
      <c r="P615" s="279"/>
      <c r="AJ615" s="25"/>
      <c r="AK615" s="186"/>
      <c r="AL615" s="186"/>
      <c r="AM615" s="280" t="str">
        <f t="shared" si="18"/>
        <v/>
      </c>
      <c r="AN615" s="281" t="e">
        <f t="shared" si="19"/>
        <v>#DIV/0!</v>
      </c>
    </row>
    <row r="616" spans="11:40" ht="21" customHeight="1" x14ac:dyDescent="0.3">
      <c r="K616" s="271"/>
      <c r="O616" s="279"/>
      <c r="P616" s="279"/>
      <c r="AJ616" s="25"/>
      <c r="AK616" s="186"/>
      <c r="AL616" s="186"/>
      <c r="AM616" s="280" t="str">
        <f t="shared" si="18"/>
        <v/>
      </c>
      <c r="AN616" s="281" t="e">
        <f t="shared" si="19"/>
        <v>#DIV/0!</v>
      </c>
    </row>
    <row r="617" spans="11:40" ht="21" customHeight="1" x14ac:dyDescent="0.3">
      <c r="K617" s="271"/>
      <c r="O617" s="279"/>
      <c r="P617" s="279"/>
      <c r="AJ617" s="25"/>
      <c r="AK617" s="186"/>
      <c r="AL617" s="186"/>
      <c r="AM617" s="280" t="str">
        <f t="shared" si="18"/>
        <v/>
      </c>
      <c r="AN617" s="281" t="e">
        <f t="shared" si="19"/>
        <v>#DIV/0!</v>
      </c>
    </row>
    <row r="618" spans="11:40" ht="21" customHeight="1" x14ac:dyDescent="0.3">
      <c r="K618" s="271"/>
      <c r="O618" s="279"/>
      <c r="P618" s="279"/>
      <c r="AJ618" s="25"/>
      <c r="AK618" s="186"/>
      <c r="AL618" s="186"/>
      <c r="AM618" s="280" t="str">
        <f t="shared" si="18"/>
        <v/>
      </c>
      <c r="AN618" s="281" t="e">
        <f t="shared" si="19"/>
        <v>#DIV/0!</v>
      </c>
    </row>
    <row r="619" spans="11:40" ht="21" customHeight="1" x14ac:dyDescent="0.3">
      <c r="K619" s="271"/>
      <c r="O619" s="279"/>
      <c r="P619" s="279"/>
      <c r="AJ619" s="25"/>
      <c r="AK619" s="186"/>
      <c r="AL619" s="186"/>
      <c r="AM619" s="280" t="str">
        <f t="shared" si="18"/>
        <v/>
      </c>
      <c r="AN619" s="281" t="e">
        <f t="shared" si="19"/>
        <v>#DIV/0!</v>
      </c>
    </row>
    <row r="620" spans="11:40" ht="21" customHeight="1" x14ac:dyDescent="0.3">
      <c r="K620" s="271"/>
      <c r="O620" s="279"/>
      <c r="P620" s="279"/>
      <c r="AJ620" s="25"/>
      <c r="AK620" s="186"/>
      <c r="AL620" s="186"/>
      <c r="AM620" s="280" t="str">
        <f t="shared" si="18"/>
        <v/>
      </c>
      <c r="AN620" s="281" t="e">
        <f t="shared" si="19"/>
        <v>#DIV/0!</v>
      </c>
    </row>
    <row r="621" spans="11:40" ht="21" customHeight="1" x14ac:dyDescent="0.3">
      <c r="K621" s="271"/>
      <c r="O621" s="279"/>
      <c r="P621" s="279"/>
      <c r="AJ621" s="25"/>
      <c r="AK621" s="186"/>
      <c r="AL621" s="186"/>
      <c r="AM621" s="280" t="str">
        <f t="shared" si="18"/>
        <v/>
      </c>
      <c r="AN621" s="281" t="e">
        <f t="shared" si="19"/>
        <v>#DIV/0!</v>
      </c>
    </row>
    <row r="622" spans="11:40" ht="21" customHeight="1" x14ac:dyDescent="0.3">
      <c r="K622" s="271"/>
      <c r="O622" s="279"/>
      <c r="P622" s="279"/>
      <c r="AJ622" s="25"/>
      <c r="AK622" s="186"/>
      <c r="AL622" s="186"/>
      <c r="AM622" s="280" t="str">
        <f t="shared" si="18"/>
        <v/>
      </c>
      <c r="AN622" s="281" t="e">
        <f t="shared" si="19"/>
        <v>#DIV/0!</v>
      </c>
    </row>
    <row r="623" spans="11:40" ht="21" customHeight="1" x14ac:dyDescent="0.3">
      <c r="K623" s="271"/>
      <c r="O623" s="279"/>
      <c r="P623" s="279"/>
      <c r="AJ623" s="25"/>
      <c r="AK623" s="186"/>
      <c r="AL623" s="186"/>
      <c r="AM623" s="280" t="str">
        <f t="shared" si="18"/>
        <v/>
      </c>
      <c r="AN623" s="281" t="e">
        <f t="shared" si="19"/>
        <v>#DIV/0!</v>
      </c>
    </row>
    <row r="624" spans="11:40" ht="21" customHeight="1" x14ac:dyDescent="0.3">
      <c r="K624" s="271"/>
      <c r="O624" s="279"/>
      <c r="P624" s="279"/>
      <c r="AJ624" s="25"/>
      <c r="AK624" s="186"/>
      <c r="AL624" s="186"/>
      <c r="AM624" s="280" t="str">
        <f t="shared" si="18"/>
        <v/>
      </c>
      <c r="AN624" s="281" t="e">
        <f t="shared" si="19"/>
        <v>#DIV/0!</v>
      </c>
    </row>
    <row r="625" spans="11:40" ht="21" customHeight="1" x14ac:dyDescent="0.3">
      <c r="K625" s="271"/>
      <c r="O625" s="279"/>
      <c r="P625" s="279"/>
      <c r="AJ625" s="25"/>
      <c r="AK625" s="186"/>
      <c r="AL625" s="186"/>
      <c r="AM625" s="280" t="str">
        <f t="shared" si="18"/>
        <v/>
      </c>
      <c r="AN625" s="281" t="e">
        <f t="shared" si="19"/>
        <v>#DIV/0!</v>
      </c>
    </row>
    <row r="626" spans="11:40" ht="21" customHeight="1" x14ac:dyDescent="0.3">
      <c r="K626" s="271"/>
      <c r="O626" s="279"/>
      <c r="P626" s="279"/>
      <c r="AJ626" s="25"/>
      <c r="AK626" s="186"/>
      <c r="AL626" s="186"/>
      <c r="AM626" s="280" t="str">
        <f t="shared" si="18"/>
        <v/>
      </c>
      <c r="AN626" s="281" t="e">
        <f t="shared" si="19"/>
        <v>#DIV/0!</v>
      </c>
    </row>
    <row r="627" spans="11:40" ht="21" customHeight="1" x14ac:dyDescent="0.3">
      <c r="K627" s="271"/>
      <c r="O627" s="279"/>
      <c r="P627" s="279"/>
      <c r="AJ627" s="25"/>
      <c r="AK627" s="186"/>
      <c r="AL627" s="186"/>
      <c r="AM627" s="280" t="str">
        <f t="shared" si="18"/>
        <v/>
      </c>
      <c r="AN627" s="281" t="e">
        <f t="shared" si="19"/>
        <v>#DIV/0!</v>
      </c>
    </row>
    <row r="628" spans="11:40" ht="21" customHeight="1" x14ac:dyDescent="0.3">
      <c r="K628" s="271"/>
      <c r="O628" s="279"/>
      <c r="P628" s="279"/>
      <c r="AJ628" s="25"/>
      <c r="AK628" s="186"/>
      <c r="AL628" s="186"/>
      <c r="AM628" s="280" t="str">
        <f t="shared" si="18"/>
        <v/>
      </c>
      <c r="AN628" s="281" t="e">
        <f t="shared" si="19"/>
        <v>#DIV/0!</v>
      </c>
    </row>
    <row r="629" spans="11:40" ht="21" customHeight="1" x14ac:dyDescent="0.3">
      <c r="K629" s="271"/>
      <c r="O629" s="279"/>
      <c r="P629" s="279"/>
      <c r="AJ629" s="25"/>
      <c r="AK629" s="186"/>
      <c r="AL629" s="186"/>
      <c r="AM629" s="280" t="str">
        <f t="shared" si="18"/>
        <v/>
      </c>
      <c r="AN629" s="281" t="e">
        <f t="shared" si="19"/>
        <v>#DIV/0!</v>
      </c>
    </row>
    <row r="630" spans="11:40" ht="21" customHeight="1" x14ac:dyDescent="0.3">
      <c r="K630" s="271"/>
      <c r="O630" s="279"/>
      <c r="P630" s="279"/>
      <c r="AJ630" s="25"/>
      <c r="AK630" s="186"/>
      <c r="AL630" s="186"/>
      <c r="AM630" s="280" t="str">
        <f t="shared" si="18"/>
        <v/>
      </c>
      <c r="AN630" s="281" t="e">
        <f t="shared" si="19"/>
        <v>#DIV/0!</v>
      </c>
    </row>
    <row r="631" spans="11:40" ht="21" customHeight="1" x14ac:dyDescent="0.3">
      <c r="K631" s="271"/>
      <c r="O631" s="279"/>
      <c r="P631" s="279"/>
      <c r="AJ631" s="25"/>
      <c r="AK631" s="186"/>
      <c r="AL631" s="186"/>
      <c r="AM631" s="280" t="str">
        <f t="shared" si="18"/>
        <v/>
      </c>
      <c r="AN631" s="281" t="e">
        <f t="shared" si="19"/>
        <v>#DIV/0!</v>
      </c>
    </row>
    <row r="632" spans="11:40" ht="21" customHeight="1" x14ac:dyDescent="0.3">
      <c r="K632" s="271"/>
      <c r="O632" s="279"/>
      <c r="P632" s="279"/>
      <c r="AJ632" s="25"/>
      <c r="AK632" s="186"/>
      <c r="AL632" s="186"/>
      <c r="AM632" s="280" t="str">
        <f t="shared" si="18"/>
        <v/>
      </c>
      <c r="AN632" s="281" t="e">
        <f t="shared" si="19"/>
        <v>#DIV/0!</v>
      </c>
    </row>
    <row r="633" spans="11:40" ht="21" customHeight="1" x14ac:dyDescent="0.3">
      <c r="K633" s="271"/>
      <c r="O633" s="279"/>
      <c r="P633" s="279"/>
      <c r="AJ633" s="25"/>
      <c r="AK633" s="186"/>
      <c r="AL633" s="186"/>
      <c r="AM633" s="280" t="str">
        <f t="shared" si="18"/>
        <v/>
      </c>
      <c r="AN633" s="281" t="e">
        <f t="shared" si="19"/>
        <v>#DIV/0!</v>
      </c>
    </row>
    <row r="634" spans="11:40" ht="21" customHeight="1" x14ac:dyDescent="0.3">
      <c r="K634" s="271"/>
      <c r="O634" s="279"/>
      <c r="P634" s="279"/>
      <c r="AJ634" s="25"/>
      <c r="AK634" s="186"/>
      <c r="AL634" s="186"/>
      <c r="AM634" s="280" t="str">
        <f t="shared" si="18"/>
        <v/>
      </c>
      <c r="AN634" s="281" t="e">
        <f t="shared" si="19"/>
        <v>#DIV/0!</v>
      </c>
    </row>
    <row r="635" spans="11:40" ht="21" customHeight="1" x14ac:dyDescent="0.3">
      <c r="K635" s="271"/>
      <c r="O635" s="279"/>
      <c r="P635" s="279"/>
      <c r="AJ635" s="25"/>
      <c r="AK635" s="186"/>
      <c r="AL635" s="186"/>
      <c r="AM635" s="280" t="str">
        <f t="shared" si="18"/>
        <v/>
      </c>
      <c r="AN635" s="281" t="e">
        <f t="shared" si="19"/>
        <v>#DIV/0!</v>
      </c>
    </row>
    <row r="636" spans="11:40" ht="21" customHeight="1" x14ac:dyDescent="0.3">
      <c r="K636" s="271"/>
      <c r="O636" s="279"/>
      <c r="P636" s="279"/>
      <c r="AJ636" s="25"/>
      <c r="AK636" s="186"/>
      <c r="AL636" s="186"/>
      <c r="AM636" s="280" t="str">
        <f t="shared" si="18"/>
        <v/>
      </c>
      <c r="AN636" s="281" t="e">
        <f t="shared" si="19"/>
        <v>#DIV/0!</v>
      </c>
    </row>
    <row r="637" spans="11:40" ht="21" customHeight="1" x14ac:dyDescent="0.3">
      <c r="K637" s="271"/>
      <c r="O637" s="279"/>
      <c r="P637" s="279"/>
      <c r="AJ637" s="25"/>
      <c r="AK637" s="186"/>
      <c r="AL637" s="186"/>
      <c r="AM637" s="280" t="str">
        <f t="shared" si="18"/>
        <v/>
      </c>
      <c r="AN637" s="281" t="e">
        <f t="shared" si="19"/>
        <v>#DIV/0!</v>
      </c>
    </row>
    <row r="638" spans="11:40" ht="21" customHeight="1" x14ac:dyDescent="0.3">
      <c r="K638" s="271"/>
      <c r="O638" s="279"/>
      <c r="P638" s="279"/>
      <c r="AJ638" s="25"/>
      <c r="AK638" s="186"/>
      <c r="AL638" s="186"/>
      <c r="AM638" s="280" t="str">
        <f t="shared" si="18"/>
        <v/>
      </c>
      <c r="AN638" s="281" t="e">
        <f t="shared" si="19"/>
        <v>#DIV/0!</v>
      </c>
    </row>
    <row r="639" spans="11:40" ht="21" customHeight="1" x14ac:dyDescent="0.3">
      <c r="K639" s="271"/>
      <c r="O639" s="279"/>
      <c r="P639" s="279"/>
      <c r="AJ639" s="25"/>
      <c r="AK639" s="186"/>
      <c r="AL639" s="186"/>
      <c r="AM639" s="280" t="str">
        <f t="shared" si="18"/>
        <v/>
      </c>
      <c r="AN639" s="281" t="e">
        <f t="shared" si="19"/>
        <v>#DIV/0!</v>
      </c>
    </row>
    <row r="640" spans="11:40" ht="21" customHeight="1" x14ac:dyDescent="0.3">
      <c r="K640" s="271"/>
      <c r="O640" s="279"/>
      <c r="P640" s="279"/>
      <c r="AJ640" s="25"/>
      <c r="AK640" s="186"/>
      <c r="AL640" s="186"/>
      <c r="AM640" s="280" t="str">
        <f t="shared" si="18"/>
        <v/>
      </c>
      <c r="AN640" s="281" t="e">
        <f t="shared" si="19"/>
        <v>#DIV/0!</v>
      </c>
    </row>
    <row r="641" spans="11:40" ht="21" customHeight="1" x14ac:dyDescent="0.3">
      <c r="K641" s="271"/>
      <c r="O641" s="279"/>
      <c r="P641" s="279"/>
      <c r="AJ641" s="25"/>
      <c r="AK641" s="186"/>
      <c r="AL641" s="186"/>
      <c r="AM641" s="280" t="str">
        <f t="shared" si="18"/>
        <v/>
      </c>
      <c r="AN641" s="281" t="e">
        <f t="shared" si="19"/>
        <v>#DIV/0!</v>
      </c>
    </row>
    <row r="642" spans="11:40" ht="21" customHeight="1" x14ac:dyDescent="0.3">
      <c r="K642" s="271"/>
      <c r="O642" s="279"/>
      <c r="P642" s="279"/>
      <c r="AJ642" s="25"/>
      <c r="AK642" s="186"/>
      <c r="AL642" s="186"/>
      <c r="AM642" s="280" t="str">
        <f t="shared" si="18"/>
        <v/>
      </c>
      <c r="AN642" s="281" t="e">
        <f t="shared" si="19"/>
        <v>#DIV/0!</v>
      </c>
    </row>
    <row r="643" spans="11:40" ht="21" customHeight="1" x14ac:dyDescent="0.3">
      <c r="K643" s="271"/>
      <c r="O643" s="279"/>
      <c r="P643" s="279"/>
      <c r="AJ643" s="25"/>
      <c r="AK643" s="186"/>
      <c r="AL643" s="186"/>
      <c r="AM643" s="280" t="str">
        <f t="shared" ref="AM643:AM706" si="20">IFERROR(AA643/AB643,"")</f>
        <v/>
      </c>
      <c r="AN643" s="281" t="e">
        <f t="shared" ref="AN643:AN706" si="21">STDEV(K643,G643)</f>
        <v>#DIV/0!</v>
      </c>
    </row>
    <row r="644" spans="11:40" ht="21" customHeight="1" x14ac:dyDescent="0.3">
      <c r="K644" s="271"/>
      <c r="O644" s="279"/>
      <c r="P644" s="279"/>
      <c r="AJ644" s="25"/>
      <c r="AK644" s="186"/>
      <c r="AL644" s="186"/>
      <c r="AM644" s="280" t="str">
        <f t="shared" si="20"/>
        <v/>
      </c>
      <c r="AN644" s="281" t="e">
        <f t="shared" si="21"/>
        <v>#DIV/0!</v>
      </c>
    </row>
    <row r="645" spans="11:40" ht="21" customHeight="1" x14ac:dyDescent="0.3">
      <c r="K645" s="271"/>
      <c r="O645" s="279"/>
      <c r="P645" s="279"/>
      <c r="AJ645" s="25"/>
      <c r="AK645" s="186"/>
      <c r="AL645" s="186"/>
      <c r="AM645" s="280" t="str">
        <f t="shared" si="20"/>
        <v/>
      </c>
      <c r="AN645" s="281" t="e">
        <f t="shared" si="21"/>
        <v>#DIV/0!</v>
      </c>
    </row>
    <row r="646" spans="11:40" ht="21" customHeight="1" x14ac:dyDescent="0.3">
      <c r="K646" s="271"/>
      <c r="O646" s="279"/>
      <c r="P646" s="279"/>
      <c r="AJ646" s="25"/>
      <c r="AK646" s="186"/>
      <c r="AL646" s="186"/>
      <c r="AM646" s="280" t="str">
        <f t="shared" si="20"/>
        <v/>
      </c>
      <c r="AN646" s="281" t="e">
        <f t="shared" si="21"/>
        <v>#DIV/0!</v>
      </c>
    </row>
    <row r="647" spans="11:40" ht="21" customHeight="1" x14ac:dyDescent="0.3">
      <c r="K647" s="271"/>
      <c r="O647" s="279"/>
      <c r="P647" s="279"/>
      <c r="AJ647" s="25"/>
      <c r="AK647" s="186"/>
      <c r="AL647" s="186"/>
      <c r="AM647" s="280" t="str">
        <f t="shared" si="20"/>
        <v/>
      </c>
      <c r="AN647" s="281" t="e">
        <f t="shared" si="21"/>
        <v>#DIV/0!</v>
      </c>
    </row>
    <row r="648" spans="11:40" ht="21" customHeight="1" x14ac:dyDescent="0.3">
      <c r="K648" s="271"/>
      <c r="O648" s="279"/>
      <c r="P648" s="279"/>
      <c r="AJ648" s="25"/>
      <c r="AK648" s="186"/>
      <c r="AL648" s="186"/>
      <c r="AM648" s="280" t="str">
        <f t="shared" si="20"/>
        <v/>
      </c>
      <c r="AN648" s="281" t="e">
        <f t="shared" si="21"/>
        <v>#DIV/0!</v>
      </c>
    </row>
    <row r="649" spans="11:40" ht="21" customHeight="1" x14ac:dyDescent="0.3">
      <c r="K649" s="271"/>
      <c r="O649" s="279"/>
      <c r="P649" s="279"/>
      <c r="AJ649" s="25"/>
      <c r="AK649" s="186"/>
      <c r="AL649" s="186"/>
      <c r="AM649" s="280" t="str">
        <f t="shared" si="20"/>
        <v/>
      </c>
      <c r="AN649" s="281" t="e">
        <f t="shared" si="21"/>
        <v>#DIV/0!</v>
      </c>
    </row>
    <row r="650" spans="11:40" ht="21" customHeight="1" x14ac:dyDescent="0.3">
      <c r="K650" s="271"/>
      <c r="O650" s="279"/>
      <c r="P650" s="279"/>
      <c r="AJ650" s="25"/>
      <c r="AK650" s="186"/>
      <c r="AL650" s="186"/>
      <c r="AM650" s="280" t="str">
        <f t="shared" si="20"/>
        <v/>
      </c>
      <c r="AN650" s="281" t="e">
        <f t="shared" si="21"/>
        <v>#DIV/0!</v>
      </c>
    </row>
    <row r="651" spans="11:40" ht="21" customHeight="1" x14ac:dyDescent="0.3">
      <c r="K651" s="271"/>
      <c r="O651" s="279"/>
      <c r="P651" s="279"/>
      <c r="AJ651" s="25"/>
      <c r="AK651" s="186"/>
      <c r="AL651" s="186"/>
      <c r="AM651" s="280" t="str">
        <f t="shared" si="20"/>
        <v/>
      </c>
      <c r="AN651" s="281" t="e">
        <f t="shared" si="21"/>
        <v>#DIV/0!</v>
      </c>
    </row>
    <row r="652" spans="11:40" ht="21" customHeight="1" x14ac:dyDescent="0.3">
      <c r="K652" s="271"/>
      <c r="O652" s="279"/>
      <c r="P652" s="279"/>
      <c r="AJ652" s="25"/>
      <c r="AK652" s="186"/>
      <c r="AL652" s="186"/>
      <c r="AM652" s="280" t="str">
        <f t="shared" si="20"/>
        <v/>
      </c>
      <c r="AN652" s="281" t="e">
        <f t="shared" si="21"/>
        <v>#DIV/0!</v>
      </c>
    </row>
    <row r="653" spans="11:40" ht="21" customHeight="1" x14ac:dyDescent="0.3">
      <c r="K653" s="271"/>
      <c r="O653" s="279"/>
      <c r="P653" s="279"/>
      <c r="AJ653" s="25"/>
      <c r="AK653" s="186"/>
      <c r="AL653" s="186"/>
      <c r="AM653" s="280" t="str">
        <f t="shared" si="20"/>
        <v/>
      </c>
      <c r="AN653" s="281" t="e">
        <f t="shared" si="21"/>
        <v>#DIV/0!</v>
      </c>
    </row>
    <row r="654" spans="11:40" ht="21" customHeight="1" x14ac:dyDescent="0.3">
      <c r="K654" s="271"/>
      <c r="O654" s="279"/>
      <c r="P654" s="279"/>
      <c r="AJ654" s="25"/>
      <c r="AK654" s="186"/>
      <c r="AL654" s="186"/>
      <c r="AM654" s="280" t="str">
        <f t="shared" si="20"/>
        <v/>
      </c>
      <c r="AN654" s="281" t="e">
        <f t="shared" si="21"/>
        <v>#DIV/0!</v>
      </c>
    </row>
    <row r="655" spans="11:40" ht="21" customHeight="1" x14ac:dyDescent="0.3">
      <c r="K655" s="271"/>
      <c r="O655" s="279"/>
      <c r="P655" s="279"/>
      <c r="AJ655" s="25"/>
      <c r="AK655" s="186"/>
      <c r="AL655" s="186"/>
      <c r="AM655" s="280" t="str">
        <f t="shared" si="20"/>
        <v/>
      </c>
      <c r="AN655" s="281" t="e">
        <f t="shared" si="21"/>
        <v>#DIV/0!</v>
      </c>
    </row>
    <row r="656" spans="11:40" ht="21" customHeight="1" x14ac:dyDescent="0.3">
      <c r="K656" s="271"/>
      <c r="O656" s="279"/>
      <c r="P656" s="279"/>
      <c r="AJ656" s="25"/>
      <c r="AK656" s="186"/>
      <c r="AL656" s="186"/>
      <c r="AM656" s="280" t="str">
        <f t="shared" si="20"/>
        <v/>
      </c>
      <c r="AN656" s="281" t="e">
        <f t="shared" si="21"/>
        <v>#DIV/0!</v>
      </c>
    </row>
    <row r="657" spans="11:40" x14ac:dyDescent="0.2">
      <c r="K657" s="271"/>
      <c r="O657" s="279"/>
      <c r="P657" s="279"/>
      <c r="AM657" s="280" t="str">
        <f t="shared" si="20"/>
        <v/>
      </c>
      <c r="AN657" s="281" t="e">
        <f t="shared" si="21"/>
        <v>#DIV/0!</v>
      </c>
    </row>
    <row r="658" spans="11:40" x14ac:dyDescent="0.2">
      <c r="K658" s="271"/>
      <c r="O658" s="279"/>
      <c r="P658" s="279"/>
      <c r="AM658" s="280" t="str">
        <f t="shared" si="20"/>
        <v/>
      </c>
      <c r="AN658" s="281" t="e">
        <f t="shared" si="21"/>
        <v>#DIV/0!</v>
      </c>
    </row>
    <row r="659" spans="11:40" x14ac:dyDescent="0.2">
      <c r="K659" s="271"/>
      <c r="O659" s="279"/>
      <c r="P659" s="279"/>
      <c r="AM659" s="280" t="str">
        <f t="shared" si="20"/>
        <v/>
      </c>
      <c r="AN659" s="281" t="e">
        <f t="shared" si="21"/>
        <v>#DIV/0!</v>
      </c>
    </row>
    <row r="660" spans="11:40" x14ac:dyDescent="0.2">
      <c r="K660" s="271"/>
      <c r="O660" s="279"/>
      <c r="P660" s="279"/>
      <c r="AM660" s="280" t="str">
        <f t="shared" si="20"/>
        <v/>
      </c>
      <c r="AN660" s="281" t="e">
        <f t="shared" si="21"/>
        <v>#DIV/0!</v>
      </c>
    </row>
    <row r="661" spans="11:40" x14ac:dyDescent="0.2">
      <c r="K661" s="271"/>
      <c r="O661" s="279"/>
      <c r="P661" s="279"/>
      <c r="AM661" s="280" t="str">
        <f t="shared" si="20"/>
        <v/>
      </c>
      <c r="AN661" s="281" t="e">
        <f t="shared" si="21"/>
        <v>#DIV/0!</v>
      </c>
    </row>
    <row r="662" spans="11:40" x14ac:dyDescent="0.2">
      <c r="K662" s="271"/>
      <c r="O662" s="279"/>
      <c r="P662" s="279"/>
      <c r="AM662" s="280" t="str">
        <f t="shared" si="20"/>
        <v/>
      </c>
      <c r="AN662" s="281" t="e">
        <f t="shared" si="21"/>
        <v>#DIV/0!</v>
      </c>
    </row>
    <row r="663" spans="11:40" x14ac:dyDescent="0.2">
      <c r="K663" s="271"/>
      <c r="O663" s="279"/>
      <c r="P663" s="279"/>
      <c r="AM663" s="280" t="str">
        <f t="shared" si="20"/>
        <v/>
      </c>
      <c r="AN663" s="281" t="e">
        <f t="shared" si="21"/>
        <v>#DIV/0!</v>
      </c>
    </row>
    <row r="664" spans="11:40" x14ac:dyDescent="0.2">
      <c r="K664" s="271"/>
      <c r="O664" s="279"/>
      <c r="P664" s="279"/>
      <c r="AM664" s="280" t="str">
        <f t="shared" si="20"/>
        <v/>
      </c>
      <c r="AN664" s="281" t="e">
        <f t="shared" si="21"/>
        <v>#DIV/0!</v>
      </c>
    </row>
    <row r="665" spans="11:40" x14ac:dyDescent="0.2">
      <c r="K665" s="271"/>
      <c r="O665" s="279"/>
      <c r="P665" s="279"/>
      <c r="AM665" s="280" t="str">
        <f t="shared" si="20"/>
        <v/>
      </c>
      <c r="AN665" s="281" t="e">
        <f t="shared" si="21"/>
        <v>#DIV/0!</v>
      </c>
    </row>
    <row r="666" spans="11:40" x14ac:dyDescent="0.2">
      <c r="K666" s="271"/>
      <c r="O666" s="279"/>
      <c r="P666" s="279"/>
      <c r="AM666" s="280" t="str">
        <f t="shared" si="20"/>
        <v/>
      </c>
      <c r="AN666" s="281" t="e">
        <f t="shared" si="21"/>
        <v>#DIV/0!</v>
      </c>
    </row>
    <row r="667" spans="11:40" x14ac:dyDescent="0.2">
      <c r="K667" s="271"/>
      <c r="O667" s="279"/>
      <c r="P667" s="279"/>
      <c r="AM667" s="280" t="str">
        <f t="shared" si="20"/>
        <v/>
      </c>
      <c r="AN667" s="281" t="e">
        <f t="shared" si="21"/>
        <v>#DIV/0!</v>
      </c>
    </row>
    <row r="668" spans="11:40" x14ac:dyDescent="0.2">
      <c r="K668" s="271"/>
      <c r="O668" s="279"/>
      <c r="P668" s="279"/>
      <c r="AM668" s="280" t="str">
        <f t="shared" si="20"/>
        <v/>
      </c>
      <c r="AN668" s="281" t="e">
        <f t="shared" si="21"/>
        <v>#DIV/0!</v>
      </c>
    </row>
    <row r="669" spans="11:40" x14ac:dyDescent="0.2">
      <c r="K669" s="271"/>
      <c r="O669" s="279"/>
      <c r="P669" s="279"/>
      <c r="AM669" s="280" t="str">
        <f t="shared" si="20"/>
        <v/>
      </c>
      <c r="AN669" s="281" t="e">
        <f t="shared" si="21"/>
        <v>#DIV/0!</v>
      </c>
    </row>
    <row r="670" spans="11:40" x14ac:dyDescent="0.2">
      <c r="K670" s="271"/>
      <c r="O670" s="279"/>
      <c r="P670" s="279"/>
      <c r="AM670" s="280" t="str">
        <f t="shared" si="20"/>
        <v/>
      </c>
      <c r="AN670" s="281" t="e">
        <f t="shared" si="21"/>
        <v>#DIV/0!</v>
      </c>
    </row>
    <row r="671" spans="11:40" x14ac:dyDescent="0.2">
      <c r="K671" s="271"/>
      <c r="O671" s="279"/>
      <c r="P671" s="279"/>
      <c r="AM671" s="280" t="str">
        <f t="shared" si="20"/>
        <v/>
      </c>
      <c r="AN671" s="281" t="e">
        <f t="shared" si="21"/>
        <v>#DIV/0!</v>
      </c>
    </row>
    <row r="672" spans="11:40" x14ac:dyDescent="0.2">
      <c r="K672" s="271"/>
      <c r="O672" s="279"/>
      <c r="P672" s="279"/>
      <c r="AM672" s="280" t="str">
        <f t="shared" si="20"/>
        <v/>
      </c>
      <c r="AN672" s="281" t="e">
        <f t="shared" si="21"/>
        <v>#DIV/0!</v>
      </c>
    </row>
    <row r="673" spans="11:40" x14ac:dyDescent="0.2">
      <c r="K673" s="271"/>
      <c r="O673" s="279"/>
      <c r="P673" s="279"/>
      <c r="AM673" s="280" t="str">
        <f t="shared" si="20"/>
        <v/>
      </c>
      <c r="AN673" s="281" t="e">
        <f t="shared" si="21"/>
        <v>#DIV/0!</v>
      </c>
    </row>
    <row r="674" spans="11:40" x14ac:dyDescent="0.2">
      <c r="K674" s="271"/>
      <c r="O674" s="279"/>
      <c r="P674" s="279"/>
      <c r="AM674" s="280" t="str">
        <f t="shared" si="20"/>
        <v/>
      </c>
      <c r="AN674" s="281" t="e">
        <f t="shared" si="21"/>
        <v>#DIV/0!</v>
      </c>
    </row>
    <row r="675" spans="11:40" x14ac:dyDescent="0.2">
      <c r="K675" s="271"/>
      <c r="O675" s="279"/>
      <c r="P675" s="279"/>
      <c r="AM675" s="280" t="str">
        <f t="shared" si="20"/>
        <v/>
      </c>
      <c r="AN675" s="281" t="e">
        <f t="shared" si="21"/>
        <v>#DIV/0!</v>
      </c>
    </row>
    <row r="676" spans="11:40" x14ac:dyDescent="0.2">
      <c r="K676" s="271"/>
      <c r="O676" s="279"/>
      <c r="P676" s="279"/>
      <c r="AM676" s="280" t="str">
        <f t="shared" si="20"/>
        <v/>
      </c>
      <c r="AN676" s="281" t="e">
        <f t="shared" si="21"/>
        <v>#DIV/0!</v>
      </c>
    </row>
    <row r="677" spans="11:40" x14ac:dyDescent="0.2">
      <c r="K677" s="271"/>
      <c r="O677" s="279"/>
      <c r="P677" s="279"/>
      <c r="AM677" s="280" t="str">
        <f t="shared" si="20"/>
        <v/>
      </c>
      <c r="AN677" s="281" t="e">
        <f t="shared" si="21"/>
        <v>#DIV/0!</v>
      </c>
    </row>
    <row r="678" spans="11:40" x14ac:dyDescent="0.2">
      <c r="K678" s="271"/>
      <c r="O678" s="279"/>
      <c r="P678" s="279"/>
      <c r="AM678" s="280" t="str">
        <f t="shared" si="20"/>
        <v/>
      </c>
      <c r="AN678" s="281" t="e">
        <f t="shared" si="21"/>
        <v>#DIV/0!</v>
      </c>
    </row>
    <row r="679" spans="11:40" x14ac:dyDescent="0.2">
      <c r="K679" s="271"/>
      <c r="O679" s="279"/>
      <c r="P679" s="279"/>
      <c r="AM679" s="280" t="str">
        <f t="shared" si="20"/>
        <v/>
      </c>
      <c r="AN679" s="281" t="e">
        <f t="shared" si="21"/>
        <v>#DIV/0!</v>
      </c>
    </row>
    <row r="680" spans="11:40" x14ac:dyDescent="0.2">
      <c r="K680" s="271"/>
      <c r="O680" s="279"/>
      <c r="P680" s="279"/>
      <c r="AM680" s="280" t="str">
        <f t="shared" si="20"/>
        <v/>
      </c>
      <c r="AN680" s="281" t="e">
        <f t="shared" si="21"/>
        <v>#DIV/0!</v>
      </c>
    </row>
    <row r="681" spans="11:40" x14ac:dyDescent="0.2">
      <c r="K681" s="271"/>
      <c r="O681" s="279"/>
      <c r="P681" s="279"/>
      <c r="AM681" s="280" t="str">
        <f t="shared" si="20"/>
        <v/>
      </c>
      <c r="AN681" s="281" t="e">
        <f t="shared" si="21"/>
        <v>#DIV/0!</v>
      </c>
    </row>
    <row r="682" spans="11:40" x14ac:dyDescent="0.2">
      <c r="K682" s="271"/>
      <c r="O682" s="279"/>
      <c r="P682" s="279"/>
      <c r="AM682" s="280" t="str">
        <f t="shared" si="20"/>
        <v/>
      </c>
      <c r="AN682" s="281" t="e">
        <f t="shared" si="21"/>
        <v>#DIV/0!</v>
      </c>
    </row>
    <row r="683" spans="11:40" x14ac:dyDescent="0.2">
      <c r="K683" s="271"/>
      <c r="O683" s="279"/>
      <c r="P683" s="279"/>
      <c r="AM683" s="280" t="str">
        <f t="shared" si="20"/>
        <v/>
      </c>
      <c r="AN683" s="281" t="e">
        <f t="shared" si="21"/>
        <v>#DIV/0!</v>
      </c>
    </row>
    <row r="684" spans="11:40" x14ac:dyDescent="0.2">
      <c r="K684" s="271"/>
      <c r="O684" s="279"/>
      <c r="P684" s="279"/>
      <c r="AM684" s="280" t="str">
        <f t="shared" si="20"/>
        <v/>
      </c>
      <c r="AN684" s="281" t="e">
        <f t="shared" si="21"/>
        <v>#DIV/0!</v>
      </c>
    </row>
    <row r="685" spans="11:40" x14ac:dyDescent="0.2">
      <c r="K685" s="271"/>
      <c r="O685" s="279"/>
      <c r="P685" s="279"/>
      <c r="AM685" s="280" t="str">
        <f t="shared" si="20"/>
        <v/>
      </c>
      <c r="AN685" s="281" t="e">
        <f t="shared" si="21"/>
        <v>#DIV/0!</v>
      </c>
    </row>
    <row r="686" spans="11:40" x14ac:dyDescent="0.2">
      <c r="K686" s="271"/>
      <c r="O686" s="279"/>
      <c r="P686" s="279"/>
      <c r="AM686" s="280" t="str">
        <f t="shared" si="20"/>
        <v/>
      </c>
      <c r="AN686" s="281" t="e">
        <f t="shared" si="21"/>
        <v>#DIV/0!</v>
      </c>
    </row>
    <row r="687" spans="11:40" x14ac:dyDescent="0.2">
      <c r="K687" s="271"/>
      <c r="O687" s="279"/>
      <c r="P687" s="279"/>
      <c r="AM687" s="280" t="str">
        <f t="shared" si="20"/>
        <v/>
      </c>
      <c r="AN687" s="281" t="e">
        <f t="shared" si="21"/>
        <v>#DIV/0!</v>
      </c>
    </row>
    <row r="688" spans="11:40" x14ac:dyDescent="0.2">
      <c r="K688" s="271"/>
      <c r="O688" s="279"/>
      <c r="P688" s="279"/>
      <c r="AM688" s="280" t="str">
        <f t="shared" si="20"/>
        <v/>
      </c>
      <c r="AN688" s="281" t="e">
        <f t="shared" si="21"/>
        <v>#DIV/0!</v>
      </c>
    </row>
    <row r="689" spans="11:40" x14ac:dyDescent="0.2">
      <c r="K689" s="271"/>
      <c r="O689" s="279"/>
      <c r="P689" s="279"/>
      <c r="AM689" s="280" t="str">
        <f t="shared" si="20"/>
        <v/>
      </c>
      <c r="AN689" s="281" t="e">
        <f t="shared" si="21"/>
        <v>#DIV/0!</v>
      </c>
    </row>
    <row r="690" spans="11:40" x14ac:dyDescent="0.2">
      <c r="K690" s="271"/>
      <c r="O690" s="279"/>
      <c r="P690" s="279"/>
      <c r="AM690" s="280" t="str">
        <f t="shared" si="20"/>
        <v/>
      </c>
      <c r="AN690" s="281" t="e">
        <f t="shared" si="21"/>
        <v>#DIV/0!</v>
      </c>
    </row>
    <row r="691" spans="11:40" x14ac:dyDescent="0.2">
      <c r="K691" s="271"/>
      <c r="O691" s="279"/>
      <c r="P691" s="279"/>
      <c r="AM691" s="280" t="str">
        <f t="shared" si="20"/>
        <v/>
      </c>
      <c r="AN691" s="281" t="e">
        <f t="shared" si="21"/>
        <v>#DIV/0!</v>
      </c>
    </row>
    <row r="692" spans="11:40" x14ac:dyDescent="0.2">
      <c r="K692" s="271"/>
      <c r="O692" s="279"/>
      <c r="P692" s="279"/>
      <c r="AM692" s="280" t="str">
        <f t="shared" si="20"/>
        <v/>
      </c>
      <c r="AN692" s="281" t="e">
        <f t="shared" si="21"/>
        <v>#DIV/0!</v>
      </c>
    </row>
    <row r="693" spans="11:40" x14ac:dyDescent="0.2">
      <c r="K693" s="271"/>
      <c r="O693" s="279"/>
      <c r="P693" s="279"/>
      <c r="AM693" s="280" t="str">
        <f t="shared" si="20"/>
        <v/>
      </c>
      <c r="AN693" s="281" t="e">
        <f t="shared" si="21"/>
        <v>#DIV/0!</v>
      </c>
    </row>
    <row r="694" spans="11:40" x14ac:dyDescent="0.2">
      <c r="K694" s="271"/>
      <c r="O694" s="279"/>
      <c r="P694" s="279"/>
      <c r="AM694" s="280" t="str">
        <f t="shared" si="20"/>
        <v/>
      </c>
      <c r="AN694" s="281" t="e">
        <f t="shared" si="21"/>
        <v>#DIV/0!</v>
      </c>
    </row>
    <row r="695" spans="11:40" x14ac:dyDescent="0.2">
      <c r="K695" s="271"/>
      <c r="O695" s="279"/>
      <c r="P695" s="279"/>
      <c r="AM695" s="280" t="str">
        <f t="shared" si="20"/>
        <v/>
      </c>
      <c r="AN695" s="281" t="e">
        <f t="shared" si="21"/>
        <v>#DIV/0!</v>
      </c>
    </row>
    <row r="696" spans="11:40" x14ac:dyDescent="0.2">
      <c r="K696" s="271"/>
      <c r="O696" s="279"/>
      <c r="P696" s="279"/>
      <c r="AM696" s="280" t="str">
        <f t="shared" si="20"/>
        <v/>
      </c>
      <c r="AN696" s="281" t="e">
        <f t="shared" si="21"/>
        <v>#DIV/0!</v>
      </c>
    </row>
    <row r="697" spans="11:40" x14ac:dyDescent="0.2">
      <c r="K697" s="271"/>
      <c r="O697" s="279"/>
      <c r="P697" s="279"/>
      <c r="AM697" s="280" t="str">
        <f t="shared" si="20"/>
        <v/>
      </c>
      <c r="AN697" s="281" t="e">
        <f t="shared" si="21"/>
        <v>#DIV/0!</v>
      </c>
    </row>
    <row r="698" spans="11:40" x14ac:dyDescent="0.2">
      <c r="K698" s="271"/>
      <c r="O698" s="279"/>
      <c r="P698" s="279"/>
      <c r="AM698" s="280" t="str">
        <f t="shared" si="20"/>
        <v/>
      </c>
      <c r="AN698" s="281" t="e">
        <f t="shared" si="21"/>
        <v>#DIV/0!</v>
      </c>
    </row>
    <row r="699" spans="11:40" x14ac:dyDescent="0.2">
      <c r="K699" s="271"/>
      <c r="O699" s="279"/>
      <c r="P699" s="279"/>
      <c r="AM699" s="280" t="str">
        <f t="shared" si="20"/>
        <v/>
      </c>
      <c r="AN699" s="281" t="e">
        <f t="shared" si="21"/>
        <v>#DIV/0!</v>
      </c>
    </row>
    <row r="700" spans="11:40" x14ac:dyDescent="0.2">
      <c r="K700" s="271"/>
      <c r="O700" s="279"/>
      <c r="P700" s="279"/>
      <c r="AM700" s="280" t="str">
        <f t="shared" si="20"/>
        <v/>
      </c>
      <c r="AN700" s="281" t="e">
        <f t="shared" si="21"/>
        <v>#DIV/0!</v>
      </c>
    </row>
    <row r="701" spans="11:40" x14ac:dyDescent="0.2">
      <c r="K701" s="271"/>
      <c r="O701" s="279"/>
      <c r="P701" s="279"/>
      <c r="AM701" s="280" t="str">
        <f t="shared" si="20"/>
        <v/>
      </c>
      <c r="AN701" s="281" t="e">
        <f t="shared" si="21"/>
        <v>#DIV/0!</v>
      </c>
    </row>
    <row r="702" spans="11:40" x14ac:dyDescent="0.2">
      <c r="K702" s="271"/>
      <c r="O702" s="279"/>
      <c r="P702" s="279"/>
      <c r="AM702" s="280" t="str">
        <f t="shared" si="20"/>
        <v/>
      </c>
      <c r="AN702" s="281" t="e">
        <f t="shared" si="21"/>
        <v>#DIV/0!</v>
      </c>
    </row>
    <row r="703" spans="11:40" x14ac:dyDescent="0.2">
      <c r="K703" s="271"/>
      <c r="O703" s="279"/>
      <c r="P703" s="279"/>
      <c r="AM703" s="280" t="str">
        <f t="shared" si="20"/>
        <v/>
      </c>
      <c r="AN703" s="281" t="e">
        <f t="shared" si="21"/>
        <v>#DIV/0!</v>
      </c>
    </row>
    <row r="704" spans="11:40" x14ac:dyDescent="0.2">
      <c r="K704" s="271"/>
      <c r="O704" s="279"/>
      <c r="P704" s="279"/>
      <c r="AM704" s="280" t="str">
        <f t="shared" si="20"/>
        <v/>
      </c>
      <c r="AN704" s="281" t="e">
        <f t="shared" si="21"/>
        <v>#DIV/0!</v>
      </c>
    </row>
    <row r="705" spans="11:40" x14ac:dyDescent="0.2">
      <c r="K705" s="271"/>
      <c r="O705" s="279"/>
      <c r="P705" s="279"/>
      <c r="AM705" s="280" t="str">
        <f t="shared" si="20"/>
        <v/>
      </c>
      <c r="AN705" s="281" t="e">
        <f t="shared" si="21"/>
        <v>#DIV/0!</v>
      </c>
    </row>
    <row r="706" spans="11:40" x14ac:dyDescent="0.2">
      <c r="K706" s="271"/>
      <c r="O706" s="279"/>
      <c r="P706" s="279"/>
      <c r="AM706" s="280" t="str">
        <f t="shared" si="20"/>
        <v/>
      </c>
      <c r="AN706" s="281" t="e">
        <f t="shared" si="21"/>
        <v>#DIV/0!</v>
      </c>
    </row>
    <row r="707" spans="11:40" x14ac:dyDescent="0.2">
      <c r="K707" s="271"/>
      <c r="O707" s="279"/>
      <c r="P707" s="279"/>
      <c r="AM707" s="280" t="str">
        <f t="shared" ref="AM707:AM770" si="22">IFERROR(AA707/AB707,"")</f>
        <v/>
      </c>
      <c r="AN707" s="281" t="e">
        <f t="shared" ref="AN707:AN770" si="23">STDEV(K707,G707)</f>
        <v>#DIV/0!</v>
      </c>
    </row>
    <row r="708" spans="11:40" x14ac:dyDescent="0.2">
      <c r="K708" s="271"/>
      <c r="O708" s="279"/>
      <c r="P708" s="279"/>
      <c r="AM708" s="280" t="str">
        <f t="shared" si="22"/>
        <v/>
      </c>
      <c r="AN708" s="281" t="e">
        <f t="shared" si="23"/>
        <v>#DIV/0!</v>
      </c>
    </row>
    <row r="709" spans="11:40" x14ac:dyDescent="0.2">
      <c r="K709" s="271"/>
      <c r="O709" s="279"/>
      <c r="P709" s="279"/>
      <c r="AM709" s="280" t="str">
        <f t="shared" si="22"/>
        <v/>
      </c>
      <c r="AN709" s="281" t="e">
        <f t="shared" si="23"/>
        <v>#DIV/0!</v>
      </c>
    </row>
    <row r="710" spans="11:40" x14ac:dyDescent="0.2">
      <c r="K710" s="271"/>
      <c r="O710" s="279"/>
      <c r="P710" s="279"/>
      <c r="AM710" s="280" t="str">
        <f t="shared" si="22"/>
        <v/>
      </c>
      <c r="AN710" s="281" t="e">
        <f t="shared" si="23"/>
        <v>#DIV/0!</v>
      </c>
    </row>
    <row r="711" spans="11:40" x14ac:dyDescent="0.2">
      <c r="K711" s="271"/>
      <c r="O711" s="279"/>
      <c r="P711" s="279"/>
      <c r="AM711" s="280" t="str">
        <f t="shared" si="22"/>
        <v/>
      </c>
      <c r="AN711" s="281" t="e">
        <f t="shared" si="23"/>
        <v>#DIV/0!</v>
      </c>
    </row>
    <row r="712" spans="11:40" x14ac:dyDescent="0.2">
      <c r="K712" s="271"/>
      <c r="O712" s="279"/>
      <c r="P712" s="279"/>
      <c r="AM712" s="280" t="str">
        <f t="shared" si="22"/>
        <v/>
      </c>
      <c r="AN712" s="281" t="e">
        <f t="shared" si="23"/>
        <v>#DIV/0!</v>
      </c>
    </row>
    <row r="713" spans="11:40" x14ac:dyDescent="0.2">
      <c r="K713" s="271"/>
      <c r="O713" s="279"/>
      <c r="P713" s="279"/>
      <c r="AM713" s="280" t="str">
        <f t="shared" si="22"/>
        <v/>
      </c>
      <c r="AN713" s="281" t="e">
        <f t="shared" si="23"/>
        <v>#DIV/0!</v>
      </c>
    </row>
    <row r="714" spans="11:40" x14ac:dyDescent="0.2">
      <c r="K714" s="271"/>
      <c r="O714" s="279"/>
      <c r="P714" s="279"/>
      <c r="AM714" s="280" t="str">
        <f t="shared" si="22"/>
        <v/>
      </c>
      <c r="AN714" s="281" t="e">
        <f t="shared" si="23"/>
        <v>#DIV/0!</v>
      </c>
    </row>
    <row r="715" spans="11:40" x14ac:dyDescent="0.2">
      <c r="K715" s="271"/>
      <c r="O715" s="279"/>
      <c r="P715" s="279"/>
      <c r="AM715" s="280" t="str">
        <f t="shared" si="22"/>
        <v/>
      </c>
      <c r="AN715" s="281" t="e">
        <f t="shared" si="23"/>
        <v>#DIV/0!</v>
      </c>
    </row>
    <row r="716" spans="11:40" x14ac:dyDescent="0.2">
      <c r="K716" s="271"/>
      <c r="O716" s="279"/>
      <c r="P716" s="279"/>
      <c r="AM716" s="280" t="str">
        <f t="shared" si="22"/>
        <v/>
      </c>
      <c r="AN716" s="281" t="e">
        <f t="shared" si="23"/>
        <v>#DIV/0!</v>
      </c>
    </row>
    <row r="717" spans="11:40" x14ac:dyDescent="0.2">
      <c r="K717" s="271"/>
      <c r="O717" s="279"/>
      <c r="P717" s="279"/>
      <c r="AM717" s="280" t="str">
        <f t="shared" si="22"/>
        <v/>
      </c>
      <c r="AN717" s="281" t="e">
        <f t="shared" si="23"/>
        <v>#DIV/0!</v>
      </c>
    </row>
    <row r="718" spans="11:40" x14ac:dyDescent="0.2">
      <c r="K718" s="271"/>
      <c r="O718" s="279"/>
      <c r="P718" s="279"/>
      <c r="AM718" s="280" t="str">
        <f t="shared" si="22"/>
        <v/>
      </c>
      <c r="AN718" s="281" t="e">
        <f t="shared" si="23"/>
        <v>#DIV/0!</v>
      </c>
    </row>
    <row r="719" spans="11:40" x14ac:dyDescent="0.2">
      <c r="K719" s="271"/>
      <c r="O719" s="279"/>
      <c r="P719" s="279"/>
      <c r="AM719" s="280" t="str">
        <f t="shared" si="22"/>
        <v/>
      </c>
      <c r="AN719" s="281" t="e">
        <f t="shared" si="23"/>
        <v>#DIV/0!</v>
      </c>
    </row>
    <row r="720" spans="11:40" x14ac:dyDescent="0.2">
      <c r="K720" s="271"/>
      <c r="O720" s="279"/>
      <c r="P720" s="279"/>
      <c r="AM720" s="280" t="str">
        <f t="shared" si="22"/>
        <v/>
      </c>
      <c r="AN720" s="281" t="e">
        <f t="shared" si="23"/>
        <v>#DIV/0!</v>
      </c>
    </row>
    <row r="721" spans="11:40" x14ac:dyDescent="0.2">
      <c r="K721" s="271"/>
      <c r="O721" s="279"/>
      <c r="P721" s="279"/>
      <c r="AM721" s="280" t="str">
        <f t="shared" si="22"/>
        <v/>
      </c>
      <c r="AN721" s="281" t="e">
        <f t="shared" si="23"/>
        <v>#DIV/0!</v>
      </c>
    </row>
    <row r="722" spans="11:40" x14ac:dyDescent="0.2">
      <c r="K722" s="271"/>
      <c r="O722" s="279"/>
      <c r="P722" s="279"/>
      <c r="AM722" s="280" t="str">
        <f t="shared" si="22"/>
        <v/>
      </c>
      <c r="AN722" s="281" t="e">
        <f t="shared" si="23"/>
        <v>#DIV/0!</v>
      </c>
    </row>
    <row r="723" spans="11:40" x14ac:dyDescent="0.2">
      <c r="K723" s="271"/>
      <c r="O723" s="279"/>
      <c r="P723" s="279"/>
      <c r="AM723" s="280" t="str">
        <f t="shared" si="22"/>
        <v/>
      </c>
      <c r="AN723" s="281" t="e">
        <f t="shared" si="23"/>
        <v>#DIV/0!</v>
      </c>
    </row>
    <row r="724" spans="11:40" x14ac:dyDescent="0.2">
      <c r="K724" s="271"/>
      <c r="O724" s="279"/>
      <c r="P724" s="279"/>
      <c r="AM724" s="280" t="str">
        <f t="shared" si="22"/>
        <v/>
      </c>
      <c r="AN724" s="281" t="e">
        <f t="shared" si="23"/>
        <v>#DIV/0!</v>
      </c>
    </row>
    <row r="725" spans="11:40" x14ac:dyDescent="0.2">
      <c r="K725" s="271"/>
      <c r="O725" s="279"/>
      <c r="P725" s="279"/>
      <c r="AM725" s="280" t="str">
        <f t="shared" si="22"/>
        <v/>
      </c>
      <c r="AN725" s="281" t="e">
        <f t="shared" si="23"/>
        <v>#DIV/0!</v>
      </c>
    </row>
    <row r="726" spans="11:40" x14ac:dyDescent="0.2">
      <c r="K726" s="271"/>
      <c r="O726" s="279"/>
      <c r="P726" s="279"/>
      <c r="AM726" s="280" t="str">
        <f t="shared" si="22"/>
        <v/>
      </c>
      <c r="AN726" s="281" t="e">
        <f t="shared" si="23"/>
        <v>#DIV/0!</v>
      </c>
    </row>
    <row r="727" spans="11:40" x14ac:dyDescent="0.2">
      <c r="K727" s="271"/>
      <c r="O727" s="279"/>
      <c r="P727" s="279"/>
      <c r="AM727" s="280" t="str">
        <f t="shared" si="22"/>
        <v/>
      </c>
      <c r="AN727" s="281" t="e">
        <f t="shared" si="23"/>
        <v>#DIV/0!</v>
      </c>
    </row>
    <row r="728" spans="11:40" x14ac:dyDescent="0.2">
      <c r="K728" s="271"/>
      <c r="O728" s="279"/>
      <c r="P728" s="279"/>
      <c r="AM728" s="280" t="str">
        <f t="shared" si="22"/>
        <v/>
      </c>
      <c r="AN728" s="281" t="e">
        <f t="shared" si="23"/>
        <v>#DIV/0!</v>
      </c>
    </row>
    <row r="729" spans="11:40" x14ac:dyDescent="0.2">
      <c r="K729" s="271"/>
      <c r="O729" s="279"/>
      <c r="P729" s="279"/>
      <c r="AM729" s="280" t="str">
        <f t="shared" si="22"/>
        <v/>
      </c>
      <c r="AN729" s="281" t="e">
        <f t="shared" si="23"/>
        <v>#DIV/0!</v>
      </c>
    </row>
    <row r="730" spans="11:40" x14ac:dyDescent="0.2">
      <c r="K730" s="271"/>
      <c r="O730" s="279"/>
      <c r="P730" s="279"/>
      <c r="AM730" s="280" t="str">
        <f t="shared" si="22"/>
        <v/>
      </c>
      <c r="AN730" s="281" t="e">
        <f t="shared" si="23"/>
        <v>#DIV/0!</v>
      </c>
    </row>
    <row r="731" spans="11:40" x14ac:dyDescent="0.2">
      <c r="K731" s="271"/>
      <c r="O731" s="279"/>
      <c r="P731" s="279"/>
      <c r="AM731" s="280" t="str">
        <f t="shared" si="22"/>
        <v/>
      </c>
      <c r="AN731" s="281" t="e">
        <f t="shared" si="23"/>
        <v>#DIV/0!</v>
      </c>
    </row>
    <row r="732" spans="11:40" x14ac:dyDescent="0.2">
      <c r="K732" s="271"/>
      <c r="O732" s="279"/>
      <c r="P732" s="279"/>
      <c r="AM732" s="280" t="str">
        <f t="shared" si="22"/>
        <v/>
      </c>
      <c r="AN732" s="281" t="e">
        <f t="shared" si="23"/>
        <v>#DIV/0!</v>
      </c>
    </row>
    <row r="733" spans="11:40" x14ac:dyDescent="0.2">
      <c r="K733" s="271"/>
      <c r="O733" s="279"/>
      <c r="P733" s="279"/>
      <c r="AM733" s="280" t="str">
        <f t="shared" si="22"/>
        <v/>
      </c>
      <c r="AN733" s="281" t="e">
        <f t="shared" si="23"/>
        <v>#DIV/0!</v>
      </c>
    </row>
    <row r="734" spans="11:40" x14ac:dyDescent="0.2">
      <c r="K734" s="271"/>
      <c r="O734" s="279"/>
      <c r="P734" s="279"/>
      <c r="AM734" s="280" t="str">
        <f t="shared" si="22"/>
        <v/>
      </c>
      <c r="AN734" s="281" t="e">
        <f t="shared" si="23"/>
        <v>#DIV/0!</v>
      </c>
    </row>
    <row r="735" spans="11:40" x14ac:dyDescent="0.2">
      <c r="K735" s="271"/>
      <c r="O735" s="279"/>
      <c r="P735" s="279"/>
      <c r="AM735" s="280" t="str">
        <f t="shared" si="22"/>
        <v/>
      </c>
      <c r="AN735" s="281" t="e">
        <f t="shared" si="23"/>
        <v>#DIV/0!</v>
      </c>
    </row>
    <row r="736" spans="11:40" x14ac:dyDescent="0.2">
      <c r="K736" s="271"/>
      <c r="O736" s="279"/>
      <c r="P736" s="279"/>
      <c r="AM736" s="280" t="str">
        <f t="shared" si="22"/>
        <v/>
      </c>
      <c r="AN736" s="281" t="e">
        <f t="shared" si="23"/>
        <v>#DIV/0!</v>
      </c>
    </row>
    <row r="737" spans="11:40" x14ac:dyDescent="0.2">
      <c r="K737" s="271"/>
      <c r="O737" s="279"/>
      <c r="P737" s="279"/>
      <c r="AM737" s="280" t="str">
        <f t="shared" si="22"/>
        <v/>
      </c>
      <c r="AN737" s="281" t="e">
        <f t="shared" si="23"/>
        <v>#DIV/0!</v>
      </c>
    </row>
    <row r="738" spans="11:40" x14ac:dyDescent="0.2">
      <c r="K738" s="271"/>
      <c r="O738" s="279"/>
      <c r="P738" s="279"/>
      <c r="AM738" s="280" t="str">
        <f t="shared" si="22"/>
        <v/>
      </c>
      <c r="AN738" s="281" t="e">
        <f t="shared" si="23"/>
        <v>#DIV/0!</v>
      </c>
    </row>
    <row r="739" spans="11:40" x14ac:dyDescent="0.2">
      <c r="K739" s="271"/>
      <c r="O739" s="279"/>
      <c r="P739" s="279"/>
      <c r="AM739" s="280" t="str">
        <f t="shared" si="22"/>
        <v/>
      </c>
      <c r="AN739" s="281" t="e">
        <f t="shared" si="23"/>
        <v>#DIV/0!</v>
      </c>
    </row>
    <row r="740" spans="11:40" x14ac:dyDescent="0.2">
      <c r="K740" s="271"/>
      <c r="O740" s="279"/>
      <c r="P740" s="279"/>
      <c r="AM740" s="280" t="str">
        <f t="shared" si="22"/>
        <v/>
      </c>
      <c r="AN740" s="281" t="e">
        <f t="shared" si="23"/>
        <v>#DIV/0!</v>
      </c>
    </row>
    <row r="741" spans="11:40" x14ac:dyDescent="0.2">
      <c r="K741" s="271"/>
      <c r="O741" s="279"/>
      <c r="P741" s="279"/>
      <c r="AM741" s="280" t="str">
        <f t="shared" si="22"/>
        <v/>
      </c>
      <c r="AN741" s="281" t="e">
        <f t="shared" si="23"/>
        <v>#DIV/0!</v>
      </c>
    </row>
    <row r="742" spans="11:40" x14ac:dyDescent="0.2">
      <c r="K742" s="271"/>
      <c r="O742" s="279"/>
      <c r="P742" s="279"/>
      <c r="AM742" s="280" t="str">
        <f t="shared" si="22"/>
        <v/>
      </c>
      <c r="AN742" s="281" t="e">
        <f t="shared" si="23"/>
        <v>#DIV/0!</v>
      </c>
    </row>
    <row r="743" spans="11:40" x14ac:dyDescent="0.2">
      <c r="K743" s="271"/>
      <c r="O743" s="279"/>
      <c r="P743" s="279"/>
      <c r="AM743" s="280" t="str">
        <f t="shared" si="22"/>
        <v/>
      </c>
      <c r="AN743" s="281" t="e">
        <f t="shared" si="23"/>
        <v>#DIV/0!</v>
      </c>
    </row>
    <row r="744" spans="11:40" x14ac:dyDescent="0.2">
      <c r="K744" s="271"/>
      <c r="O744" s="279"/>
      <c r="P744" s="279"/>
      <c r="AM744" s="280" t="str">
        <f t="shared" si="22"/>
        <v/>
      </c>
      <c r="AN744" s="281" t="e">
        <f t="shared" si="23"/>
        <v>#DIV/0!</v>
      </c>
    </row>
    <row r="745" spans="11:40" x14ac:dyDescent="0.2">
      <c r="K745" s="271"/>
      <c r="O745" s="279"/>
      <c r="P745" s="279"/>
      <c r="AM745" s="280" t="str">
        <f t="shared" si="22"/>
        <v/>
      </c>
      <c r="AN745" s="281" t="e">
        <f t="shared" si="23"/>
        <v>#DIV/0!</v>
      </c>
    </row>
    <row r="746" spans="11:40" x14ac:dyDescent="0.2">
      <c r="K746" s="271"/>
      <c r="O746" s="279"/>
      <c r="P746" s="279"/>
      <c r="AM746" s="280" t="str">
        <f t="shared" si="22"/>
        <v/>
      </c>
      <c r="AN746" s="281" t="e">
        <f t="shared" si="23"/>
        <v>#DIV/0!</v>
      </c>
    </row>
    <row r="747" spans="11:40" x14ac:dyDescent="0.2">
      <c r="K747" s="271"/>
      <c r="O747" s="279"/>
      <c r="P747" s="279"/>
      <c r="AM747" s="280" t="str">
        <f t="shared" si="22"/>
        <v/>
      </c>
      <c r="AN747" s="281" t="e">
        <f t="shared" si="23"/>
        <v>#DIV/0!</v>
      </c>
    </row>
    <row r="748" spans="11:40" x14ac:dyDescent="0.2">
      <c r="K748" s="271"/>
      <c r="O748" s="279"/>
      <c r="P748" s="279"/>
      <c r="AM748" s="280" t="str">
        <f t="shared" si="22"/>
        <v/>
      </c>
      <c r="AN748" s="281" t="e">
        <f t="shared" si="23"/>
        <v>#DIV/0!</v>
      </c>
    </row>
    <row r="749" spans="11:40" x14ac:dyDescent="0.2">
      <c r="K749" s="271"/>
      <c r="O749" s="279"/>
      <c r="P749" s="279"/>
      <c r="AM749" s="280" t="str">
        <f t="shared" si="22"/>
        <v/>
      </c>
      <c r="AN749" s="281" t="e">
        <f t="shared" si="23"/>
        <v>#DIV/0!</v>
      </c>
    </row>
    <row r="750" spans="11:40" x14ac:dyDescent="0.2">
      <c r="K750" s="271"/>
      <c r="O750" s="279"/>
      <c r="P750" s="279"/>
      <c r="AM750" s="280" t="str">
        <f t="shared" si="22"/>
        <v/>
      </c>
      <c r="AN750" s="281" t="e">
        <f t="shared" si="23"/>
        <v>#DIV/0!</v>
      </c>
    </row>
    <row r="751" spans="11:40" x14ac:dyDescent="0.2">
      <c r="K751" s="271"/>
      <c r="O751" s="279"/>
      <c r="P751" s="279"/>
      <c r="AM751" s="280" t="str">
        <f t="shared" si="22"/>
        <v/>
      </c>
      <c r="AN751" s="281" t="e">
        <f t="shared" si="23"/>
        <v>#DIV/0!</v>
      </c>
    </row>
    <row r="752" spans="11:40" x14ac:dyDescent="0.2">
      <c r="K752" s="271"/>
      <c r="O752" s="279"/>
      <c r="P752" s="279"/>
      <c r="AM752" s="280" t="str">
        <f t="shared" si="22"/>
        <v/>
      </c>
      <c r="AN752" s="281" t="e">
        <f t="shared" si="23"/>
        <v>#DIV/0!</v>
      </c>
    </row>
    <row r="753" spans="11:40" x14ac:dyDescent="0.2">
      <c r="K753" s="271"/>
      <c r="O753" s="279"/>
      <c r="P753" s="279"/>
      <c r="AM753" s="280" t="str">
        <f t="shared" si="22"/>
        <v/>
      </c>
      <c r="AN753" s="281" t="e">
        <f t="shared" si="23"/>
        <v>#DIV/0!</v>
      </c>
    </row>
    <row r="754" spans="11:40" x14ac:dyDescent="0.2">
      <c r="K754" s="271"/>
      <c r="O754" s="279"/>
      <c r="P754" s="279"/>
      <c r="AM754" s="280" t="str">
        <f t="shared" si="22"/>
        <v/>
      </c>
      <c r="AN754" s="281" t="e">
        <f t="shared" si="23"/>
        <v>#DIV/0!</v>
      </c>
    </row>
    <row r="755" spans="11:40" x14ac:dyDescent="0.2">
      <c r="K755" s="271"/>
      <c r="O755" s="279"/>
      <c r="P755" s="279"/>
      <c r="AM755" s="280" t="str">
        <f t="shared" si="22"/>
        <v/>
      </c>
      <c r="AN755" s="281" t="e">
        <f t="shared" si="23"/>
        <v>#DIV/0!</v>
      </c>
    </row>
    <row r="756" spans="11:40" x14ac:dyDescent="0.2">
      <c r="K756" s="271"/>
      <c r="O756" s="279"/>
      <c r="P756" s="279"/>
      <c r="AM756" s="280" t="str">
        <f t="shared" si="22"/>
        <v/>
      </c>
      <c r="AN756" s="281" t="e">
        <f t="shared" si="23"/>
        <v>#DIV/0!</v>
      </c>
    </row>
    <row r="757" spans="11:40" x14ac:dyDescent="0.2">
      <c r="K757" s="271"/>
      <c r="O757" s="279"/>
      <c r="P757" s="279"/>
      <c r="AM757" s="280" t="str">
        <f t="shared" si="22"/>
        <v/>
      </c>
      <c r="AN757" s="281" t="e">
        <f t="shared" si="23"/>
        <v>#DIV/0!</v>
      </c>
    </row>
    <row r="758" spans="11:40" x14ac:dyDescent="0.2">
      <c r="K758" s="271"/>
      <c r="O758" s="279"/>
      <c r="P758" s="279"/>
      <c r="AM758" s="280" t="str">
        <f t="shared" si="22"/>
        <v/>
      </c>
      <c r="AN758" s="281" t="e">
        <f t="shared" si="23"/>
        <v>#DIV/0!</v>
      </c>
    </row>
    <row r="759" spans="11:40" x14ac:dyDescent="0.2">
      <c r="K759" s="271"/>
      <c r="O759" s="279"/>
      <c r="P759" s="279"/>
      <c r="AM759" s="280" t="str">
        <f t="shared" si="22"/>
        <v/>
      </c>
      <c r="AN759" s="281" t="e">
        <f t="shared" si="23"/>
        <v>#DIV/0!</v>
      </c>
    </row>
    <row r="760" spans="11:40" x14ac:dyDescent="0.2">
      <c r="K760" s="271"/>
      <c r="O760" s="279"/>
      <c r="P760" s="279"/>
      <c r="AM760" s="280" t="str">
        <f t="shared" si="22"/>
        <v/>
      </c>
      <c r="AN760" s="281" t="e">
        <f t="shared" si="23"/>
        <v>#DIV/0!</v>
      </c>
    </row>
    <row r="761" spans="11:40" x14ac:dyDescent="0.2">
      <c r="K761" s="271"/>
      <c r="O761" s="279"/>
      <c r="P761" s="279"/>
      <c r="AM761" s="280" t="str">
        <f t="shared" si="22"/>
        <v/>
      </c>
      <c r="AN761" s="281" t="e">
        <f t="shared" si="23"/>
        <v>#DIV/0!</v>
      </c>
    </row>
    <row r="762" spans="11:40" x14ac:dyDescent="0.2">
      <c r="K762" s="271"/>
      <c r="O762" s="279"/>
      <c r="P762" s="279"/>
      <c r="AM762" s="280" t="str">
        <f t="shared" si="22"/>
        <v/>
      </c>
      <c r="AN762" s="281" t="e">
        <f t="shared" si="23"/>
        <v>#DIV/0!</v>
      </c>
    </row>
    <row r="763" spans="11:40" x14ac:dyDescent="0.2">
      <c r="K763" s="271"/>
      <c r="O763" s="279"/>
      <c r="P763" s="279"/>
      <c r="AM763" s="280" t="str">
        <f t="shared" si="22"/>
        <v/>
      </c>
      <c r="AN763" s="281" t="e">
        <f t="shared" si="23"/>
        <v>#DIV/0!</v>
      </c>
    </row>
    <row r="764" spans="11:40" x14ac:dyDescent="0.2">
      <c r="K764" s="271"/>
      <c r="O764" s="279"/>
      <c r="P764" s="279"/>
      <c r="AM764" s="280" t="str">
        <f t="shared" si="22"/>
        <v/>
      </c>
      <c r="AN764" s="281" t="e">
        <f t="shared" si="23"/>
        <v>#DIV/0!</v>
      </c>
    </row>
    <row r="765" spans="11:40" x14ac:dyDescent="0.2">
      <c r="K765" s="271"/>
      <c r="O765" s="279"/>
      <c r="P765" s="279"/>
      <c r="AM765" s="280" t="str">
        <f t="shared" si="22"/>
        <v/>
      </c>
      <c r="AN765" s="281" t="e">
        <f t="shared" si="23"/>
        <v>#DIV/0!</v>
      </c>
    </row>
    <row r="766" spans="11:40" x14ac:dyDescent="0.2">
      <c r="K766" s="271"/>
      <c r="O766" s="279"/>
      <c r="P766" s="279"/>
      <c r="AM766" s="280" t="str">
        <f t="shared" si="22"/>
        <v/>
      </c>
      <c r="AN766" s="281" t="e">
        <f t="shared" si="23"/>
        <v>#DIV/0!</v>
      </c>
    </row>
    <row r="767" spans="11:40" x14ac:dyDescent="0.2">
      <c r="K767" s="271"/>
      <c r="O767" s="279"/>
      <c r="P767" s="279"/>
      <c r="AM767" s="280" t="str">
        <f t="shared" si="22"/>
        <v/>
      </c>
      <c r="AN767" s="281" t="e">
        <f t="shared" si="23"/>
        <v>#DIV/0!</v>
      </c>
    </row>
    <row r="768" spans="11:40" x14ac:dyDescent="0.2">
      <c r="K768" s="271"/>
      <c r="O768" s="279"/>
      <c r="P768" s="279"/>
      <c r="AM768" s="280" t="str">
        <f t="shared" si="22"/>
        <v/>
      </c>
      <c r="AN768" s="281" t="e">
        <f t="shared" si="23"/>
        <v>#DIV/0!</v>
      </c>
    </row>
    <row r="769" spans="11:40" x14ac:dyDescent="0.2">
      <c r="K769" s="271"/>
      <c r="O769" s="279"/>
      <c r="P769" s="279"/>
      <c r="AM769" s="280" t="str">
        <f t="shared" si="22"/>
        <v/>
      </c>
      <c r="AN769" s="281" t="e">
        <f t="shared" si="23"/>
        <v>#DIV/0!</v>
      </c>
    </row>
    <row r="770" spans="11:40" x14ac:dyDescent="0.2">
      <c r="K770" s="271"/>
      <c r="O770" s="279"/>
      <c r="P770" s="279"/>
      <c r="AM770" s="280" t="str">
        <f t="shared" si="22"/>
        <v/>
      </c>
      <c r="AN770" s="281" t="e">
        <f t="shared" si="23"/>
        <v>#DIV/0!</v>
      </c>
    </row>
    <row r="771" spans="11:40" x14ac:dyDescent="0.2">
      <c r="K771" s="271"/>
      <c r="O771" s="279"/>
      <c r="P771" s="279"/>
      <c r="AM771" s="280" t="str">
        <f t="shared" ref="AM771:AM834" si="24">IFERROR(AA771/AB771,"")</f>
        <v/>
      </c>
      <c r="AN771" s="281" t="e">
        <f t="shared" ref="AN771:AN834" si="25">STDEV(K771,G771)</f>
        <v>#DIV/0!</v>
      </c>
    </row>
    <row r="772" spans="11:40" x14ac:dyDescent="0.2">
      <c r="K772" s="271"/>
      <c r="O772" s="279"/>
      <c r="P772" s="279"/>
      <c r="AM772" s="280" t="str">
        <f t="shared" si="24"/>
        <v/>
      </c>
      <c r="AN772" s="281" t="e">
        <f t="shared" si="25"/>
        <v>#DIV/0!</v>
      </c>
    </row>
    <row r="773" spans="11:40" x14ac:dyDescent="0.2">
      <c r="K773" s="271"/>
      <c r="O773" s="279"/>
      <c r="P773" s="279"/>
      <c r="AM773" s="280" t="str">
        <f t="shared" si="24"/>
        <v/>
      </c>
      <c r="AN773" s="281" t="e">
        <f t="shared" si="25"/>
        <v>#DIV/0!</v>
      </c>
    </row>
    <row r="774" spans="11:40" x14ac:dyDescent="0.2">
      <c r="K774" s="271"/>
      <c r="O774" s="279"/>
      <c r="P774" s="279"/>
      <c r="AM774" s="280" t="str">
        <f t="shared" si="24"/>
        <v/>
      </c>
      <c r="AN774" s="281" t="e">
        <f t="shared" si="25"/>
        <v>#DIV/0!</v>
      </c>
    </row>
    <row r="775" spans="11:40" x14ac:dyDescent="0.2">
      <c r="K775" s="271"/>
      <c r="O775" s="279"/>
      <c r="P775" s="279"/>
      <c r="AM775" s="280" t="str">
        <f t="shared" si="24"/>
        <v/>
      </c>
      <c r="AN775" s="281" t="e">
        <f t="shared" si="25"/>
        <v>#DIV/0!</v>
      </c>
    </row>
    <row r="776" spans="11:40" x14ac:dyDescent="0.2">
      <c r="K776" s="271"/>
      <c r="O776" s="279"/>
      <c r="P776" s="279"/>
      <c r="AM776" s="280" t="str">
        <f t="shared" si="24"/>
        <v/>
      </c>
      <c r="AN776" s="281" t="e">
        <f t="shared" si="25"/>
        <v>#DIV/0!</v>
      </c>
    </row>
    <row r="777" spans="11:40" x14ac:dyDescent="0.2">
      <c r="K777" s="271"/>
      <c r="O777" s="279"/>
      <c r="P777" s="279"/>
      <c r="AM777" s="280" t="str">
        <f t="shared" si="24"/>
        <v/>
      </c>
      <c r="AN777" s="281" t="e">
        <f t="shared" si="25"/>
        <v>#DIV/0!</v>
      </c>
    </row>
    <row r="778" spans="11:40" x14ac:dyDescent="0.2">
      <c r="K778" s="271"/>
      <c r="O778" s="279"/>
      <c r="P778" s="279"/>
      <c r="AM778" s="280" t="str">
        <f t="shared" si="24"/>
        <v/>
      </c>
      <c r="AN778" s="281" t="e">
        <f t="shared" si="25"/>
        <v>#DIV/0!</v>
      </c>
    </row>
    <row r="779" spans="11:40" x14ac:dyDescent="0.2">
      <c r="K779" s="271"/>
      <c r="O779" s="279"/>
      <c r="P779" s="279"/>
      <c r="AM779" s="280" t="str">
        <f t="shared" si="24"/>
        <v/>
      </c>
      <c r="AN779" s="281" t="e">
        <f t="shared" si="25"/>
        <v>#DIV/0!</v>
      </c>
    </row>
    <row r="780" spans="11:40" x14ac:dyDescent="0.2">
      <c r="K780" s="271"/>
      <c r="O780" s="279"/>
      <c r="P780" s="279"/>
      <c r="AM780" s="280" t="str">
        <f t="shared" si="24"/>
        <v/>
      </c>
      <c r="AN780" s="281" t="e">
        <f t="shared" si="25"/>
        <v>#DIV/0!</v>
      </c>
    </row>
    <row r="781" spans="11:40" x14ac:dyDescent="0.2">
      <c r="K781" s="271"/>
      <c r="O781" s="279"/>
      <c r="P781" s="279"/>
      <c r="AM781" s="280" t="str">
        <f t="shared" si="24"/>
        <v/>
      </c>
      <c r="AN781" s="281" t="e">
        <f t="shared" si="25"/>
        <v>#DIV/0!</v>
      </c>
    </row>
    <row r="782" spans="11:40" x14ac:dyDescent="0.2">
      <c r="K782" s="271"/>
      <c r="O782" s="279"/>
      <c r="P782" s="279"/>
      <c r="AM782" s="280" t="str">
        <f t="shared" si="24"/>
        <v/>
      </c>
      <c r="AN782" s="281" t="e">
        <f t="shared" si="25"/>
        <v>#DIV/0!</v>
      </c>
    </row>
    <row r="783" spans="11:40" x14ac:dyDescent="0.2">
      <c r="K783" s="271"/>
      <c r="O783" s="279"/>
      <c r="P783" s="279"/>
      <c r="AM783" s="280" t="str">
        <f t="shared" si="24"/>
        <v/>
      </c>
      <c r="AN783" s="281" t="e">
        <f t="shared" si="25"/>
        <v>#DIV/0!</v>
      </c>
    </row>
    <row r="784" spans="11:40" x14ac:dyDescent="0.2">
      <c r="K784" s="271"/>
      <c r="O784" s="279"/>
      <c r="P784" s="279"/>
      <c r="AM784" s="280" t="str">
        <f t="shared" si="24"/>
        <v/>
      </c>
      <c r="AN784" s="281" t="e">
        <f t="shared" si="25"/>
        <v>#DIV/0!</v>
      </c>
    </row>
    <row r="785" spans="11:40" x14ac:dyDescent="0.2">
      <c r="K785" s="271"/>
      <c r="O785" s="279"/>
      <c r="P785" s="279"/>
      <c r="AM785" s="280" t="str">
        <f t="shared" si="24"/>
        <v/>
      </c>
      <c r="AN785" s="281" t="e">
        <f t="shared" si="25"/>
        <v>#DIV/0!</v>
      </c>
    </row>
    <row r="786" spans="11:40" x14ac:dyDescent="0.2">
      <c r="K786" s="271"/>
      <c r="O786" s="279"/>
      <c r="P786" s="279"/>
      <c r="AM786" s="280" t="str">
        <f t="shared" si="24"/>
        <v/>
      </c>
      <c r="AN786" s="281" t="e">
        <f t="shared" si="25"/>
        <v>#DIV/0!</v>
      </c>
    </row>
    <row r="787" spans="11:40" x14ac:dyDescent="0.2">
      <c r="K787" s="271"/>
      <c r="O787" s="279"/>
      <c r="P787" s="279"/>
      <c r="AM787" s="280" t="str">
        <f t="shared" si="24"/>
        <v/>
      </c>
      <c r="AN787" s="281" t="e">
        <f t="shared" si="25"/>
        <v>#DIV/0!</v>
      </c>
    </row>
    <row r="788" spans="11:40" x14ac:dyDescent="0.2">
      <c r="K788" s="271"/>
      <c r="O788" s="279"/>
      <c r="P788" s="279"/>
      <c r="AM788" s="280" t="str">
        <f t="shared" si="24"/>
        <v/>
      </c>
      <c r="AN788" s="281" t="e">
        <f t="shared" si="25"/>
        <v>#DIV/0!</v>
      </c>
    </row>
    <row r="789" spans="11:40" x14ac:dyDescent="0.2">
      <c r="K789" s="271"/>
      <c r="O789" s="279"/>
      <c r="P789" s="279"/>
      <c r="AM789" s="280" t="str">
        <f t="shared" si="24"/>
        <v/>
      </c>
      <c r="AN789" s="281" t="e">
        <f t="shared" si="25"/>
        <v>#DIV/0!</v>
      </c>
    </row>
    <row r="790" spans="11:40" x14ac:dyDescent="0.2">
      <c r="K790" s="271"/>
      <c r="O790" s="279"/>
      <c r="P790" s="279"/>
      <c r="AM790" s="280" t="str">
        <f t="shared" si="24"/>
        <v/>
      </c>
      <c r="AN790" s="281" t="e">
        <f t="shared" si="25"/>
        <v>#DIV/0!</v>
      </c>
    </row>
    <row r="791" spans="11:40" x14ac:dyDescent="0.2">
      <c r="K791" s="271"/>
      <c r="O791" s="279"/>
      <c r="P791" s="279"/>
      <c r="AM791" s="280" t="str">
        <f t="shared" si="24"/>
        <v/>
      </c>
      <c r="AN791" s="281" t="e">
        <f t="shared" si="25"/>
        <v>#DIV/0!</v>
      </c>
    </row>
    <row r="792" spans="11:40" x14ac:dyDescent="0.2">
      <c r="K792" s="271"/>
      <c r="O792" s="279"/>
      <c r="P792" s="279"/>
      <c r="AM792" s="280" t="str">
        <f t="shared" si="24"/>
        <v/>
      </c>
      <c r="AN792" s="281" t="e">
        <f t="shared" si="25"/>
        <v>#DIV/0!</v>
      </c>
    </row>
    <row r="793" spans="11:40" x14ac:dyDescent="0.2">
      <c r="K793" s="271"/>
      <c r="O793" s="279"/>
      <c r="P793" s="279"/>
      <c r="AM793" s="280" t="str">
        <f t="shared" si="24"/>
        <v/>
      </c>
      <c r="AN793" s="281" t="e">
        <f t="shared" si="25"/>
        <v>#DIV/0!</v>
      </c>
    </row>
    <row r="794" spans="11:40" x14ac:dyDescent="0.2">
      <c r="K794" s="271"/>
      <c r="O794" s="279"/>
      <c r="P794" s="279"/>
      <c r="AM794" s="280" t="str">
        <f t="shared" si="24"/>
        <v/>
      </c>
      <c r="AN794" s="281" t="e">
        <f t="shared" si="25"/>
        <v>#DIV/0!</v>
      </c>
    </row>
    <row r="795" spans="11:40" x14ac:dyDescent="0.2">
      <c r="K795" s="271"/>
      <c r="O795" s="279"/>
      <c r="P795" s="279"/>
      <c r="AM795" s="280" t="str">
        <f t="shared" si="24"/>
        <v/>
      </c>
      <c r="AN795" s="281" t="e">
        <f t="shared" si="25"/>
        <v>#DIV/0!</v>
      </c>
    </row>
    <row r="796" spans="11:40" x14ac:dyDescent="0.2">
      <c r="K796" s="271"/>
      <c r="O796" s="279"/>
      <c r="P796" s="279"/>
      <c r="AM796" s="280" t="str">
        <f t="shared" si="24"/>
        <v/>
      </c>
      <c r="AN796" s="281" t="e">
        <f t="shared" si="25"/>
        <v>#DIV/0!</v>
      </c>
    </row>
    <row r="797" spans="11:40" x14ac:dyDescent="0.2">
      <c r="K797" s="271"/>
      <c r="O797" s="279"/>
      <c r="P797" s="279"/>
      <c r="AM797" s="280" t="str">
        <f t="shared" si="24"/>
        <v/>
      </c>
      <c r="AN797" s="281" t="e">
        <f t="shared" si="25"/>
        <v>#DIV/0!</v>
      </c>
    </row>
    <row r="798" spans="11:40" x14ac:dyDescent="0.2">
      <c r="K798" s="271"/>
      <c r="O798" s="279"/>
      <c r="P798" s="279"/>
      <c r="AM798" s="280" t="str">
        <f t="shared" si="24"/>
        <v/>
      </c>
      <c r="AN798" s="281" t="e">
        <f t="shared" si="25"/>
        <v>#DIV/0!</v>
      </c>
    </row>
    <row r="799" spans="11:40" x14ac:dyDescent="0.2">
      <c r="K799" s="271"/>
      <c r="O799" s="279"/>
      <c r="P799" s="279"/>
      <c r="AM799" s="280" t="str">
        <f t="shared" si="24"/>
        <v/>
      </c>
      <c r="AN799" s="281" t="e">
        <f t="shared" si="25"/>
        <v>#DIV/0!</v>
      </c>
    </row>
    <row r="800" spans="11:40" x14ac:dyDescent="0.2">
      <c r="K800" s="271"/>
      <c r="O800" s="279"/>
      <c r="P800" s="279"/>
      <c r="AM800" s="280" t="str">
        <f t="shared" si="24"/>
        <v/>
      </c>
      <c r="AN800" s="281" t="e">
        <f t="shared" si="25"/>
        <v>#DIV/0!</v>
      </c>
    </row>
    <row r="801" spans="11:40" x14ac:dyDescent="0.2">
      <c r="K801" s="271"/>
      <c r="O801" s="279"/>
      <c r="P801" s="279"/>
      <c r="AM801" s="280" t="str">
        <f t="shared" si="24"/>
        <v/>
      </c>
      <c r="AN801" s="281" t="e">
        <f t="shared" si="25"/>
        <v>#DIV/0!</v>
      </c>
    </row>
    <row r="802" spans="11:40" x14ac:dyDescent="0.2">
      <c r="K802" s="271"/>
      <c r="O802" s="279"/>
      <c r="P802" s="279"/>
      <c r="AM802" s="280" t="str">
        <f t="shared" si="24"/>
        <v/>
      </c>
      <c r="AN802" s="281" t="e">
        <f t="shared" si="25"/>
        <v>#DIV/0!</v>
      </c>
    </row>
    <row r="803" spans="11:40" x14ac:dyDescent="0.2">
      <c r="K803" s="271"/>
      <c r="O803" s="279"/>
      <c r="P803" s="279"/>
      <c r="AM803" s="280" t="str">
        <f t="shared" si="24"/>
        <v/>
      </c>
      <c r="AN803" s="281" t="e">
        <f t="shared" si="25"/>
        <v>#DIV/0!</v>
      </c>
    </row>
    <row r="804" spans="11:40" x14ac:dyDescent="0.2">
      <c r="K804" s="271"/>
      <c r="O804" s="279"/>
      <c r="P804" s="279"/>
      <c r="AM804" s="280" t="str">
        <f t="shared" si="24"/>
        <v/>
      </c>
      <c r="AN804" s="281" t="e">
        <f t="shared" si="25"/>
        <v>#DIV/0!</v>
      </c>
    </row>
    <row r="805" spans="11:40" x14ac:dyDescent="0.2">
      <c r="K805" s="271"/>
      <c r="O805" s="279"/>
      <c r="P805" s="279"/>
      <c r="AM805" s="280" t="str">
        <f t="shared" si="24"/>
        <v/>
      </c>
      <c r="AN805" s="281" t="e">
        <f t="shared" si="25"/>
        <v>#DIV/0!</v>
      </c>
    </row>
    <row r="806" spans="11:40" x14ac:dyDescent="0.2">
      <c r="K806" s="271"/>
      <c r="O806" s="279"/>
      <c r="P806" s="279"/>
      <c r="AM806" s="280" t="str">
        <f t="shared" si="24"/>
        <v/>
      </c>
      <c r="AN806" s="281" t="e">
        <f t="shared" si="25"/>
        <v>#DIV/0!</v>
      </c>
    </row>
    <row r="807" spans="11:40" x14ac:dyDescent="0.2">
      <c r="K807" s="271"/>
      <c r="O807" s="279"/>
      <c r="P807" s="279"/>
      <c r="AM807" s="280" t="str">
        <f t="shared" si="24"/>
        <v/>
      </c>
      <c r="AN807" s="281" t="e">
        <f t="shared" si="25"/>
        <v>#DIV/0!</v>
      </c>
    </row>
    <row r="808" spans="11:40" x14ac:dyDescent="0.2">
      <c r="K808" s="271"/>
      <c r="O808" s="279"/>
      <c r="P808" s="279"/>
      <c r="AM808" s="280" t="str">
        <f t="shared" si="24"/>
        <v/>
      </c>
      <c r="AN808" s="281" t="e">
        <f t="shared" si="25"/>
        <v>#DIV/0!</v>
      </c>
    </row>
    <row r="809" spans="11:40" x14ac:dyDescent="0.2">
      <c r="K809" s="271"/>
      <c r="O809" s="279"/>
      <c r="P809" s="279"/>
      <c r="AM809" s="280" t="str">
        <f t="shared" si="24"/>
        <v/>
      </c>
      <c r="AN809" s="281" t="e">
        <f t="shared" si="25"/>
        <v>#DIV/0!</v>
      </c>
    </row>
    <row r="810" spans="11:40" x14ac:dyDescent="0.2">
      <c r="K810" s="271"/>
      <c r="O810" s="279"/>
      <c r="P810" s="279"/>
      <c r="AM810" s="280" t="str">
        <f t="shared" si="24"/>
        <v/>
      </c>
      <c r="AN810" s="281" t="e">
        <f t="shared" si="25"/>
        <v>#DIV/0!</v>
      </c>
    </row>
    <row r="811" spans="11:40" x14ac:dyDescent="0.2">
      <c r="K811" s="271"/>
      <c r="O811" s="279"/>
      <c r="P811" s="279"/>
      <c r="AM811" s="280" t="str">
        <f t="shared" si="24"/>
        <v/>
      </c>
      <c r="AN811" s="281" t="e">
        <f t="shared" si="25"/>
        <v>#DIV/0!</v>
      </c>
    </row>
    <row r="812" spans="11:40" x14ac:dyDescent="0.2">
      <c r="K812" s="271"/>
      <c r="O812" s="279"/>
      <c r="P812" s="279"/>
      <c r="AM812" s="280" t="str">
        <f t="shared" si="24"/>
        <v/>
      </c>
      <c r="AN812" s="281" t="e">
        <f t="shared" si="25"/>
        <v>#DIV/0!</v>
      </c>
    </row>
    <row r="813" spans="11:40" x14ac:dyDescent="0.2">
      <c r="K813" s="271"/>
      <c r="O813" s="279"/>
      <c r="P813" s="279"/>
      <c r="AM813" s="280" t="str">
        <f t="shared" si="24"/>
        <v/>
      </c>
      <c r="AN813" s="281" t="e">
        <f t="shared" si="25"/>
        <v>#DIV/0!</v>
      </c>
    </row>
    <row r="814" spans="11:40" x14ac:dyDescent="0.2">
      <c r="K814" s="271"/>
      <c r="O814" s="279"/>
      <c r="P814" s="279"/>
      <c r="AM814" s="280" t="str">
        <f t="shared" si="24"/>
        <v/>
      </c>
      <c r="AN814" s="281" t="e">
        <f t="shared" si="25"/>
        <v>#DIV/0!</v>
      </c>
    </row>
    <row r="815" spans="11:40" x14ac:dyDescent="0.2">
      <c r="K815" s="271"/>
      <c r="O815" s="279"/>
      <c r="P815" s="279"/>
      <c r="AM815" s="280" t="str">
        <f t="shared" si="24"/>
        <v/>
      </c>
      <c r="AN815" s="281" t="e">
        <f t="shared" si="25"/>
        <v>#DIV/0!</v>
      </c>
    </row>
    <row r="816" spans="11:40" x14ac:dyDescent="0.2">
      <c r="K816" s="271"/>
      <c r="O816" s="279"/>
      <c r="P816" s="279"/>
      <c r="AM816" s="280" t="str">
        <f t="shared" si="24"/>
        <v/>
      </c>
      <c r="AN816" s="281" t="e">
        <f t="shared" si="25"/>
        <v>#DIV/0!</v>
      </c>
    </row>
    <row r="817" spans="11:40" x14ac:dyDescent="0.2">
      <c r="K817" s="271"/>
      <c r="O817" s="279"/>
      <c r="P817" s="279"/>
      <c r="AM817" s="280" t="str">
        <f t="shared" si="24"/>
        <v/>
      </c>
      <c r="AN817" s="281" t="e">
        <f t="shared" si="25"/>
        <v>#DIV/0!</v>
      </c>
    </row>
    <row r="818" spans="11:40" x14ac:dyDescent="0.2">
      <c r="K818" s="271"/>
      <c r="O818" s="279"/>
      <c r="P818" s="279"/>
      <c r="AM818" s="280" t="str">
        <f t="shared" si="24"/>
        <v/>
      </c>
      <c r="AN818" s="281" t="e">
        <f t="shared" si="25"/>
        <v>#DIV/0!</v>
      </c>
    </row>
    <row r="819" spans="11:40" x14ac:dyDescent="0.2">
      <c r="K819" s="271"/>
      <c r="O819" s="279"/>
      <c r="P819" s="279"/>
      <c r="AM819" s="280" t="str">
        <f t="shared" si="24"/>
        <v/>
      </c>
      <c r="AN819" s="281" t="e">
        <f t="shared" si="25"/>
        <v>#DIV/0!</v>
      </c>
    </row>
    <row r="820" spans="11:40" x14ac:dyDescent="0.2">
      <c r="K820" s="271"/>
      <c r="O820" s="279"/>
      <c r="P820" s="279"/>
      <c r="AM820" s="280" t="str">
        <f t="shared" si="24"/>
        <v/>
      </c>
      <c r="AN820" s="281" t="e">
        <f t="shared" si="25"/>
        <v>#DIV/0!</v>
      </c>
    </row>
    <row r="821" spans="11:40" x14ac:dyDescent="0.2">
      <c r="K821" s="271"/>
      <c r="O821" s="279"/>
      <c r="P821" s="279"/>
      <c r="AM821" s="280" t="str">
        <f t="shared" si="24"/>
        <v/>
      </c>
      <c r="AN821" s="281" t="e">
        <f t="shared" si="25"/>
        <v>#DIV/0!</v>
      </c>
    </row>
    <row r="822" spans="11:40" x14ac:dyDescent="0.2">
      <c r="K822" s="271"/>
      <c r="O822" s="279"/>
      <c r="P822" s="279"/>
      <c r="AM822" s="280" t="str">
        <f t="shared" si="24"/>
        <v/>
      </c>
      <c r="AN822" s="281" t="e">
        <f t="shared" si="25"/>
        <v>#DIV/0!</v>
      </c>
    </row>
    <row r="823" spans="11:40" x14ac:dyDescent="0.2">
      <c r="K823" s="271"/>
      <c r="O823" s="279"/>
      <c r="P823" s="279"/>
      <c r="AM823" s="280" t="str">
        <f t="shared" si="24"/>
        <v/>
      </c>
      <c r="AN823" s="281" t="e">
        <f t="shared" si="25"/>
        <v>#DIV/0!</v>
      </c>
    </row>
    <row r="824" spans="11:40" x14ac:dyDescent="0.2">
      <c r="K824" s="271"/>
      <c r="O824" s="279"/>
      <c r="P824" s="279"/>
      <c r="AM824" s="280" t="str">
        <f t="shared" si="24"/>
        <v/>
      </c>
      <c r="AN824" s="281" t="e">
        <f t="shared" si="25"/>
        <v>#DIV/0!</v>
      </c>
    </row>
    <row r="825" spans="11:40" x14ac:dyDescent="0.2">
      <c r="K825" s="271"/>
      <c r="O825" s="279"/>
      <c r="P825" s="279"/>
      <c r="AM825" s="280" t="str">
        <f t="shared" si="24"/>
        <v/>
      </c>
      <c r="AN825" s="281" t="e">
        <f t="shared" si="25"/>
        <v>#DIV/0!</v>
      </c>
    </row>
    <row r="826" spans="11:40" x14ac:dyDescent="0.2">
      <c r="K826" s="271"/>
      <c r="O826" s="279"/>
      <c r="P826" s="279"/>
      <c r="AM826" s="280" t="str">
        <f t="shared" si="24"/>
        <v/>
      </c>
      <c r="AN826" s="281" t="e">
        <f t="shared" si="25"/>
        <v>#DIV/0!</v>
      </c>
    </row>
    <row r="827" spans="11:40" x14ac:dyDescent="0.2">
      <c r="K827" s="271"/>
      <c r="O827" s="279"/>
      <c r="P827" s="279"/>
      <c r="AM827" s="280" t="str">
        <f t="shared" si="24"/>
        <v/>
      </c>
      <c r="AN827" s="281" t="e">
        <f t="shared" si="25"/>
        <v>#DIV/0!</v>
      </c>
    </row>
    <row r="828" spans="11:40" x14ac:dyDescent="0.2">
      <c r="K828" s="271"/>
      <c r="O828" s="279"/>
      <c r="P828" s="279"/>
      <c r="AM828" s="280" t="str">
        <f t="shared" si="24"/>
        <v/>
      </c>
      <c r="AN828" s="281" t="e">
        <f t="shared" si="25"/>
        <v>#DIV/0!</v>
      </c>
    </row>
    <row r="829" spans="11:40" x14ac:dyDescent="0.2">
      <c r="K829" s="271"/>
      <c r="O829" s="279"/>
      <c r="P829" s="279"/>
      <c r="AM829" s="280" t="str">
        <f t="shared" si="24"/>
        <v/>
      </c>
      <c r="AN829" s="281" t="e">
        <f t="shared" si="25"/>
        <v>#DIV/0!</v>
      </c>
    </row>
    <row r="830" spans="11:40" x14ac:dyDescent="0.2">
      <c r="K830" s="271"/>
      <c r="O830" s="279"/>
      <c r="P830" s="279"/>
      <c r="AM830" s="280" t="str">
        <f t="shared" si="24"/>
        <v/>
      </c>
      <c r="AN830" s="281" t="e">
        <f t="shared" si="25"/>
        <v>#DIV/0!</v>
      </c>
    </row>
    <row r="831" spans="11:40" x14ac:dyDescent="0.2">
      <c r="K831" s="271"/>
      <c r="O831" s="279"/>
      <c r="P831" s="279"/>
      <c r="AM831" s="280" t="str">
        <f t="shared" si="24"/>
        <v/>
      </c>
      <c r="AN831" s="281" t="e">
        <f t="shared" si="25"/>
        <v>#DIV/0!</v>
      </c>
    </row>
    <row r="832" spans="11:40" x14ac:dyDescent="0.2">
      <c r="K832" s="271"/>
      <c r="O832" s="279"/>
      <c r="P832" s="279"/>
      <c r="AM832" s="280" t="str">
        <f t="shared" si="24"/>
        <v/>
      </c>
      <c r="AN832" s="281" t="e">
        <f t="shared" si="25"/>
        <v>#DIV/0!</v>
      </c>
    </row>
    <row r="833" spans="11:40" x14ac:dyDescent="0.2">
      <c r="K833" s="271"/>
      <c r="O833" s="279"/>
      <c r="P833" s="279"/>
      <c r="AM833" s="280" t="str">
        <f t="shared" si="24"/>
        <v/>
      </c>
      <c r="AN833" s="281" t="e">
        <f t="shared" si="25"/>
        <v>#DIV/0!</v>
      </c>
    </row>
    <row r="834" spans="11:40" x14ac:dyDescent="0.2">
      <c r="K834" s="271"/>
      <c r="O834" s="279"/>
      <c r="P834" s="279"/>
      <c r="AM834" s="280" t="str">
        <f t="shared" si="24"/>
        <v/>
      </c>
      <c r="AN834" s="281" t="e">
        <f t="shared" si="25"/>
        <v>#DIV/0!</v>
      </c>
    </row>
    <row r="835" spans="11:40" x14ac:dyDescent="0.2">
      <c r="K835" s="271"/>
      <c r="O835" s="279"/>
      <c r="P835" s="279"/>
      <c r="AM835" s="280" t="str">
        <f t="shared" ref="AM835:AM898" si="26">IFERROR(AA835/AB835,"")</f>
        <v/>
      </c>
      <c r="AN835" s="281" t="e">
        <f t="shared" ref="AN835:AN898" si="27">STDEV(K835,G835)</f>
        <v>#DIV/0!</v>
      </c>
    </row>
    <row r="836" spans="11:40" x14ac:dyDescent="0.2">
      <c r="K836" s="271"/>
      <c r="O836" s="279"/>
      <c r="P836" s="279"/>
      <c r="AM836" s="280" t="str">
        <f t="shared" si="26"/>
        <v/>
      </c>
      <c r="AN836" s="281" t="e">
        <f t="shared" si="27"/>
        <v>#DIV/0!</v>
      </c>
    </row>
    <row r="837" spans="11:40" x14ac:dyDescent="0.2">
      <c r="K837" s="271"/>
      <c r="O837" s="279"/>
      <c r="P837" s="279"/>
      <c r="AM837" s="280" t="str">
        <f t="shared" si="26"/>
        <v/>
      </c>
      <c r="AN837" s="281" t="e">
        <f t="shared" si="27"/>
        <v>#DIV/0!</v>
      </c>
    </row>
    <row r="838" spans="11:40" x14ac:dyDescent="0.2">
      <c r="K838" s="271"/>
      <c r="O838" s="279"/>
      <c r="P838" s="279"/>
      <c r="AM838" s="280" t="str">
        <f t="shared" si="26"/>
        <v/>
      </c>
      <c r="AN838" s="281" t="e">
        <f t="shared" si="27"/>
        <v>#DIV/0!</v>
      </c>
    </row>
    <row r="839" spans="11:40" x14ac:dyDescent="0.2">
      <c r="K839" s="271"/>
      <c r="O839" s="279"/>
      <c r="P839" s="279"/>
      <c r="AM839" s="280" t="str">
        <f t="shared" si="26"/>
        <v/>
      </c>
      <c r="AN839" s="281" t="e">
        <f t="shared" si="27"/>
        <v>#DIV/0!</v>
      </c>
    </row>
    <row r="840" spans="11:40" x14ac:dyDescent="0.2">
      <c r="K840" s="271"/>
      <c r="O840" s="279"/>
      <c r="P840" s="279"/>
      <c r="AM840" s="280" t="str">
        <f t="shared" si="26"/>
        <v/>
      </c>
      <c r="AN840" s="281" t="e">
        <f t="shared" si="27"/>
        <v>#DIV/0!</v>
      </c>
    </row>
    <row r="841" spans="11:40" x14ac:dyDescent="0.2">
      <c r="K841" s="271"/>
      <c r="O841" s="279"/>
      <c r="P841" s="279"/>
      <c r="AM841" s="280" t="str">
        <f t="shared" si="26"/>
        <v/>
      </c>
      <c r="AN841" s="281" t="e">
        <f t="shared" si="27"/>
        <v>#DIV/0!</v>
      </c>
    </row>
    <row r="842" spans="11:40" x14ac:dyDescent="0.2">
      <c r="K842" s="271"/>
      <c r="O842" s="279"/>
      <c r="P842" s="279"/>
      <c r="AM842" s="280" t="str">
        <f t="shared" si="26"/>
        <v/>
      </c>
      <c r="AN842" s="281" t="e">
        <f t="shared" si="27"/>
        <v>#DIV/0!</v>
      </c>
    </row>
    <row r="843" spans="11:40" x14ac:dyDescent="0.2">
      <c r="K843" s="271"/>
      <c r="O843" s="279"/>
      <c r="P843" s="279"/>
      <c r="AM843" s="280" t="str">
        <f t="shared" si="26"/>
        <v/>
      </c>
      <c r="AN843" s="281" t="e">
        <f t="shared" si="27"/>
        <v>#DIV/0!</v>
      </c>
    </row>
    <row r="844" spans="11:40" x14ac:dyDescent="0.2">
      <c r="K844" s="271"/>
      <c r="O844" s="279"/>
      <c r="P844" s="279"/>
      <c r="AM844" s="280" t="str">
        <f t="shared" si="26"/>
        <v/>
      </c>
      <c r="AN844" s="281" t="e">
        <f t="shared" si="27"/>
        <v>#DIV/0!</v>
      </c>
    </row>
    <row r="845" spans="11:40" x14ac:dyDescent="0.2">
      <c r="K845" s="271"/>
      <c r="O845" s="279"/>
      <c r="P845" s="279"/>
      <c r="AM845" s="280" t="str">
        <f t="shared" si="26"/>
        <v/>
      </c>
      <c r="AN845" s="281" t="e">
        <f t="shared" si="27"/>
        <v>#DIV/0!</v>
      </c>
    </row>
    <row r="846" spans="11:40" x14ac:dyDescent="0.2">
      <c r="K846" s="271"/>
      <c r="O846" s="279"/>
      <c r="P846" s="279"/>
      <c r="AM846" s="280" t="str">
        <f t="shared" si="26"/>
        <v/>
      </c>
      <c r="AN846" s="281" t="e">
        <f t="shared" si="27"/>
        <v>#DIV/0!</v>
      </c>
    </row>
    <row r="847" spans="11:40" x14ac:dyDescent="0.2">
      <c r="K847" s="271"/>
      <c r="O847" s="279"/>
      <c r="P847" s="279"/>
      <c r="AM847" s="280" t="str">
        <f t="shared" si="26"/>
        <v/>
      </c>
      <c r="AN847" s="281" t="e">
        <f t="shared" si="27"/>
        <v>#DIV/0!</v>
      </c>
    </row>
    <row r="848" spans="11:40" x14ac:dyDescent="0.2">
      <c r="K848" s="271"/>
      <c r="O848" s="279"/>
      <c r="P848" s="279"/>
      <c r="AM848" s="280" t="str">
        <f t="shared" si="26"/>
        <v/>
      </c>
      <c r="AN848" s="281" t="e">
        <f t="shared" si="27"/>
        <v>#DIV/0!</v>
      </c>
    </row>
    <row r="849" spans="11:40" x14ac:dyDescent="0.2">
      <c r="K849" s="271"/>
      <c r="O849" s="279"/>
      <c r="P849" s="279"/>
      <c r="AM849" s="280" t="str">
        <f t="shared" si="26"/>
        <v/>
      </c>
      <c r="AN849" s="281" t="e">
        <f t="shared" si="27"/>
        <v>#DIV/0!</v>
      </c>
    </row>
    <row r="850" spans="11:40" x14ac:dyDescent="0.2">
      <c r="K850" s="271"/>
      <c r="O850" s="279"/>
      <c r="P850" s="279"/>
      <c r="AM850" s="280" t="str">
        <f t="shared" si="26"/>
        <v/>
      </c>
      <c r="AN850" s="281" t="e">
        <f t="shared" si="27"/>
        <v>#DIV/0!</v>
      </c>
    </row>
    <row r="851" spans="11:40" x14ac:dyDescent="0.2">
      <c r="K851" s="271"/>
      <c r="O851" s="279"/>
      <c r="P851" s="279"/>
      <c r="AM851" s="280" t="str">
        <f t="shared" si="26"/>
        <v/>
      </c>
      <c r="AN851" s="281" t="e">
        <f t="shared" si="27"/>
        <v>#DIV/0!</v>
      </c>
    </row>
    <row r="852" spans="11:40" x14ac:dyDescent="0.2">
      <c r="K852" s="271"/>
      <c r="O852" s="279"/>
      <c r="P852" s="279"/>
      <c r="AM852" s="280" t="str">
        <f t="shared" si="26"/>
        <v/>
      </c>
      <c r="AN852" s="281" t="e">
        <f t="shared" si="27"/>
        <v>#DIV/0!</v>
      </c>
    </row>
    <row r="853" spans="11:40" x14ac:dyDescent="0.2">
      <c r="K853" s="271"/>
      <c r="O853" s="279"/>
      <c r="P853" s="279"/>
      <c r="AM853" s="280" t="str">
        <f t="shared" si="26"/>
        <v/>
      </c>
      <c r="AN853" s="281" t="e">
        <f t="shared" si="27"/>
        <v>#DIV/0!</v>
      </c>
    </row>
    <row r="854" spans="11:40" x14ac:dyDescent="0.2">
      <c r="K854" s="271"/>
      <c r="O854" s="279"/>
      <c r="P854" s="279"/>
      <c r="AM854" s="280" t="str">
        <f t="shared" si="26"/>
        <v/>
      </c>
      <c r="AN854" s="281" t="e">
        <f t="shared" si="27"/>
        <v>#DIV/0!</v>
      </c>
    </row>
    <row r="855" spans="11:40" x14ac:dyDescent="0.2">
      <c r="K855" s="271"/>
      <c r="O855" s="279"/>
      <c r="P855" s="279"/>
      <c r="AM855" s="280" t="str">
        <f t="shared" si="26"/>
        <v/>
      </c>
      <c r="AN855" s="281" t="e">
        <f t="shared" si="27"/>
        <v>#DIV/0!</v>
      </c>
    </row>
    <row r="856" spans="11:40" x14ac:dyDescent="0.2">
      <c r="K856" s="271"/>
      <c r="O856" s="279"/>
      <c r="P856" s="279"/>
      <c r="AM856" s="280" t="str">
        <f t="shared" si="26"/>
        <v/>
      </c>
      <c r="AN856" s="281" t="e">
        <f t="shared" si="27"/>
        <v>#DIV/0!</v>
      </c>
    </row>
    <row r="857" spans="11:40" x14ac:dyDescent="0.2">
      <c r="K857" s="271"/>
      <c r="O857" s="279"/>
      <c r="P857" s="279"/>
      <c r="AM857" s="280" t="str">
        <f t="shared" si="26"/>
        <v/>
      </c>
      <c r="AN857" s="281" t="e">
        <f t="shared" si="27"/>
        <v>#DIV/0!</v>
      </c>
    </row>
    <row r="858" spans="11:40" x14ac:dyDescent="0.2">
      <c r="K858" s="271"/>
      <c r="O858" s="279"/>
      <c r="P858" s="279"/>
      <c r="AM858" s="280" t="str">
        <f t="shared" si="26"/>
        <v/>
      </c>
      <c r="AN858" s="281" t="e">
        <f t="shared" si="27"/>
        <v>#DIV/0!</v>
      </c>
    </row>
    <row r="859" spans="11:40" x14ac:dyDescent="0.2">
      <c r="K859" s="271"/>
      <c r="O859" s="279"/>
      <c r="P859" s="279"/>
      <c r="AM859" s="280" t="str">
        <f t="shared" si="26"/>
        <v/>
      </c>
      <c r="AN859" s="281" t="e">
        <f t="shared" si="27"/>
        <v>#DIV/0!</v>
      </c>
    </row>
    <row r="860" spans="11:40" x14ac:dyDescent="0.2">
      <c r="K860" s="271"/>
      <c r="O860" s="279"/>
      <c r="P860" s="279"/>
      <c r="AM860" s="280" t="str">
        <f t="shared" si="26"/>
        <v/>
      </c>
      <c r="AN860" s="281" t="e">
        <f t="shared" si="27"/>
        <v>#DIV/0!</v>
      </c>
    </row>
    <row r="861" spans="11:40" x14ac:dyDescent="0.2">
      <c r="K861" s="271"/>
      <c r="O861" s="279"/>
      <c r="P861" s="279"/>
      <c r="AM861" s="280" t="str">
        <f t="shared" si="26"/>
        <v/>
      </c>
      <c r="AN861" s="281" t="e">
        <f t="shared" si="27"/>
        <v>#DIV/0!</v>
      </c>
    </row>
    <row r="862" spans="11:40" x14ac:dyDescent="0.2">
      <c r="K862" s="271"/>
      <c r="O862" s="279"/>
      <c r="P862" s="279"/>
      <c r="AM862" s="280" t="str">
        <f t="shared" si="26"/>
        <v/>
      </c>
      <c r="AN862" s="281" t="e">
        <f t="shared" si="27"/>
        <v>#DIV/0!</v>
      </c>
    </row>
    <row r="863" spans="11:40" x14ac:dyDescent="0.2">
      <c r="K863" s="271"/>
      <c r="O863" s="279"/>
      <c r="P863" s="279"/>
      <c r="AM863" s="280" t="str">
        <f t="shared" si="26"/>
        <v/>
      </c>
      <c r="AN863" s="281" t="e">
        <f t="shared" si="27"/>
        <v>#DIV/0!</v>
      </c>
    </row>
    <row r="864" spans="11:40" x14ac:dyDescent="0.2">
      <c r="K864" s="271"/>
      <c r="O864" s="279"/>
      <c r="P864" s="279"/>
      <c r="AM864" s="280" t="str">
        <f t="shared" si="26"/>
        <v/>
      </c>
      <c r="AN864" s="281" t="e">
        <f t="shared" si="27"/>
        <v>#DIV/0!</v>
      </c>
    </row>
    <row r="865" spans="11:40" x14ac:dyDescent="0.2">
      <c r="K865" s="271"/>
      <c r="O865" s="279"/>
      <c r="P865" s="279"/>
      <c r="AM865" s="280" t="str">
        <f t="shared" si="26"/>
        <v/>
      </c>
      <c r="AN865" s="281" t="e">
        <f t="shared" si="27"/>
        <v>#DIV/0!</v>
      </c>
    </row>
    <row r="866" spans="11:40" x14ac:dyDescent="0.2">
      <c r="K866" s="271"/>
      <c r="O866" s="279"/>
      <c r="P866" s="279"/>
      <c r="AM866" s="280" t="str">
        <f t="shared" si="26"/>
        <v/>
      </c>
      <c r="AN866" s="281" t="e">
        <f t="shared" si="27"/>
        <v>#DIV/0!</v>
      </c>
    </row>
    <row r="867" spans="11:40" x14ac:dyDescent="0.2">
      <c r="K867" s="271"/>
      <c r="O867" s="279"/>
      <c r="P867" s="279"/>
      <c r="AM867" s="280" t="str">
        <f t="shared" si="26"/>
        <v/>
      </c>
      <c r="AN867" s="281" t="e">
        <f t="shared" si="27"/>
        <v>#DIV/0!</v>
      </c>
    </row>
    <row r="868" spans="11:40" x14ac:dyDescent="0.2">
      <c r="K868" s="271"/>
      <c r="O868" s="279"/>
      <c r="P868" s="279"/>
      <c r="AM868" s="280" t="str">
        <f t="shared" si="26"/>
        <v/>
      </c>
      <c r="AN868" s="281" t="e">
        <f t="shared" si="27"/>
        <v>#DIV/0!</v>
      </c>
    </row>
    <row r="869" spans="11:40" x14ac:dyDescent="0.2">
      <c r="K869" s="271"/>
      <c r="O869" s="279"/>
      <c r="P869" s="279"/>
      <c r="AM869" s="280" t="str">
        <f t="shared" si="26"/>
        <v/>
      </c>
      <c r="AN869" s="281" t="e">
        <f t="shared" si="27"/>
        <v>#DIV/0!</v>
      </c>
    </row>
    <row r="870" spans="11:40" x14ac:dyDescent="0.2">
      <c r="K870" s="271"/>
      <c r="O870" s="279"/>
      <c r="P870" s="279"/>
      <c r="AM870" s="280" t="str">
        <f t="shared" si="26"/>
        <v/>
      </c>
      <c r="AN870" s="281" t="e">
        <f t="shared" si="27"/>
        <v>#DIV/0!</v>
      </c>
    </row>
    <row r="871" spans="11:40" x14ac:dyDescent="0.2">
      <c r="K871" s="271"/>
      <c r="O871" s="279"/>
      <c r="P871" s="279"/>
      <c r="AM871" s="280" t="str">
        <f t="shared" si="26"/>
        <v/>
      </c>
      <c r="AN871" s="281" t="e">
        <f t="shared" si="27"/>
        <v>#DIV/0!</v>
      </c>
    </row>
    <row r="872" spans="11:40" x14ac:dyDescent="0.2">
      <c r="K872" s="271"/>
      <c r="O872" s="279"/>
      <c r="P872" s="279"/>
      <c r="AM872" s="280" t="str">
        <f t="shared" si="26"/>
        <v/>
      </c>
      <c r="AN872" s="281" t="e">
        <f t="shared" si="27"/>
        <v>#DIV/0!</v>
      </c>
    </row>
    <row r="873" spans="11:40" x14ac:dyDescent="0.2">
      <c r="K873" s="271"/>
      <c r="O873" s="279"/>
      <c r="P873" s="279"/>
      <c r="AM873" s="280" t="str">
        <f t="shared" si="26"/>
        <v/>
      </c>
      <c r="AN873" s="281" t="e">
        <f t="shared" si="27"/>
        <v>#DIV/0!</v>
      </c>
    </row>
    <row r="874" spans="11:40" x14ac:dyDescent="0.2">
      <c r="K874" s="271"/>
      <c r="O874" s="279"/>
      <c r="P874" s="279"/>
      <c r="AM874" s="280" t="str">
        <f t="shared" si="26"/>
        <v/>
      </c>
      <c r="AN874" s="281" t="e">
        <f t="shared" si="27"/>
        <v>#DIV/0!</v>
      </c>
    </row>
    <row r="875" spans="11:40" x14ac:dyDescent="0.2">
      <c r="K875" s="271"/>
      <c r="O875" s="279"/>
      <c r="P875" s="279"/>
      <c r="AM875" s="280" t="str">
        <f t="shared" si="26"/>
        <v/>
      </c>
      <c r="AN875" s="281" t="e">
        <f t="shared" si="27"/>
        <v>#DIV/0!</v>
      </c>
    </row>
    <row r="876" spans="11:40" x14ac:dyDescent="0.2">
      <c r="K876" s="271"/>
      <c r="O876" s="279"/>
      <c r="P876" s="279"/>
      <c r="AM876" s="280" t="str">
        <f t="shared" si="26"/>
        <v/>
      </c>
      <c r="AN876" s="281" t="e">
        <f t="shared" si="27"/>
        <v>#DIV/0!</v>
      </c>
    </row>
    <row r="877" spans="11:40" x14ac:dyDescent="0.2">
      <c r="K877" s="271"/>
      <c r="O877" s="279"/>
      <c r="P877" s="279"/>
      <c r="AM877" s="280" t="str">
        <f t="shared" si="26"/>
        <v/>
      </c>
      <c r="AN877" s="281" t="e">
        <f t="shared" si="27"/>
        <v>#DIV/0!</v>
      </c>
    </row>
    <row r="878" spans="11:40" x14ac:dyDescent="0.2">
      <c r="K878" s="271"/>
      <c r="O878" s="279"/>
      <c r="P878" s="279"/>
      <c r="AM878" s="280" t="str">
        <f t="shared" si="26"/>
        <v/>
      </c>
      <c r="AN878" s="281" t="e">
        <f t="shared" si="27"/>
        <v>#DIV/0!</v>
      </c>
    </row>
    <row r="879" spans="11:40" x14ac:dyDescent="0.2">
      <c r="K879" s="271"/>
      <c r="O879" s="279"/>
      <c r="P879" s="279"/>
      <c r="AM879" s="280" t="str">
        <f t="shared" si="26"/>
        <v/>
      </c>
      <c r="AN879" s="281" t="e">
        <f t="shared" si="27"/>
        <v>#DIV/0!</v>
      </c>
    </row>
    <row r="880" spans="11:40" x14ac:dyDescent="0.2">
      <c r="K880" s="271"/>
      <c r="O880" s="279"/>
      <c r="P880" s="279"/>
      <c r="AM880" s="280" t="str">
        <f t="shared" si="26"/>
        <v/>
      </c>
      <c r="AN880" s="281" t="e">
        <f t="shared" si="27"/>
        <v>#DIV/0!</v>
      </c>
    </row>
    <row r="881" spans="11:40" x14ac:dyDescent="0.2">
      <c r="K881" s="271"/>
      <c r="O881" s="279"/>
      <c r="P881" s="279"/>
      <c r="AM881" s="280" t="str">
        <f t="shared" si="26"/>
        <v/>
      </c>
      <c r="AN881" s="281" t="e">
        <f t="shared" si="27"/>
        <v>#DIV/0!</v>
      </c>
    </row>
    <row r="882" spans="11:40" x14ac:dyDescent="0.2">
      <c r="K882" s="271"/>
      <c r="O882" s="279"/>
      <c r="P882" s="279"/>
      <c r="AM882" s="280" t="str">
        <f t="shared" si="26"/>
        <v/>
      </c>
      <c r="AN882" s="281" t="e">
        <f t="shared" si="27"/>
        <v>#DIV/0!</v>
      </c>
    </row>
    <row r="883" spans="11:40" x14ac:dyDescent="0.2">
      <c r="K883" s="271"/>
      <c r="O883" s="279"/>
      <c r="P883" s="279"/>
      <c r="AM883" s="280" t="str">
        <f t="shared" si="26"/>
        <v/>
      </c>
      <c r="AN883" s="281" t="e">
        <f t="shared" si="27"/>
        <v>#DIV/0!</v>
      </c>
    </row>
    <row r="884" spans="11:40" x14ac:dyDescent="0.2">
      <c r="K884" s="271"/>
      <c r="O884" s="279"/>
      <c r="P884" s="279"/>
      <c r="AM884" s="280" t="str">
        <f t="shared" si="26"/>
        <v/>
      </c>
      <c r="AN884" s="281" t="e">
        <f t="shared" si="27"/>
        <v>#DIV/0!</v>
      </c>
    </row>
    <row r="885" spans="11:40" x14ac:dyDescent="0.2">
      <c r="K885" s="271"/>
      <c r="O885" s="279"/>
      <c r="P885" s="279"/>
      <c r="AM885" s="280" t="str">
        <f t="shared" si="26"/>
        <v/>
      </c>
      <c r="AN885" s="281" t="e">
        <f t="shared" si="27"/>
        <v>#DIV/0!</v>
      </c>
    </row>
    <row r="886" spans="11:40" x14ac:dyDescent="0.2">
      <c r="K886" s="271"/>
      <c r="O886" s="279"/>
      <c r="P886" s="279"/>
      <c r="AM886" s="280" t="str">
        <f t="shared" si="26"/>
        <v/>
      </c>
      <c r="AN886" s="281" t="e">
        <f t="shared" si="27"/>
        <v>#DIV/0!</v>
      </c>
    </row>
    <row r="887" spans="11:40" x14ac:dyDescent="0.2">
      <c r="K887" s="271"/>
      <c r="O887" s="279"/>
      <c r="P887" s="279"/>
      <c r="AM887" s="280" t="str">
        <f t="shared" si="26"/>
        <v/>
      </c>
      <c r="AN887" s="281" t="e">
        <f t="shared" si="27"/>
        <v>#DIV/0!</v>
      </c>
    </row>
    <row r="888" spans="11:40" x14ac:dyDescent="0.2">
      <c r="K888" s="271"/>
      <c r="O888" s="279"/>
      <c r="P888" s="279"/>
      <c r="AM888" s="280" t="str">
        <f t="shared" si="26"/>
        <v/>
      </c>
      <c r="AN888" s="281" t="e">
        <f t="shared" si="27"/>
        <v>#DIV/0!</v>
      </c>
    </row>
    <row r="889" spans="11:40" x14ac:dyDescent="0.2">
      <c r="K889" s="271"/>
      <c r="O889" s="279"/>
      <c r="P889" s="279"/>
      <c r="AM889" s="280" t="str">
        <f t="shared" si="26"/>
        <v/>
      </c>
      <c r="AN889" s="281" t="e">
        <f t="shared" si="27"/>
        <v>#DIV/0!</v>
      </c>
    </row>
    <row r="890" spans="11:40" x14ac:dyDescent="0.2">
      <c r="K890" s="271"/>
      <c r="O890" s="279"/>
      <c r="P890" s="279"/>
      <c r="AM890" s="280" t="str">
        <f t="shared" si="26"/>
        <v/>
      </c>
      <c r="AN890" s="281" t="e">
        <f t="shared" si="27"/>
        <v>#DIV/0!</v>
      </c>
    </row>
    <row r="891" spans="11:40" x14ac:dyDescent="0.2">
      <c r="K891" s="271"/>
      <c r="O891" s="279"/>
      <c r="P891" s="279"/>
      <c r="AM891" s="280" t="str">
        <f t="shared" si="26"/>
        <v/>
      </c>
      <c r="AN891" s="281" t="e">
        <f t="shared" si="27"/>
        <v>#DIV/0!</v>
      </c>
    </row>
    <row r="892" spans="11:40" x14ac:dyDescent="0.2">
      <c r="K892" s="271"/>
      <c r="O892" s="279"/>
      <c r="P892" s="279"/>
      <c r="AM892" s="280" t="str">
        <f t="shared" si="26"/>
        <v/>
      </c>
      <c r="AN892" s="281" t="e">
        <f t="shared" si="27"/>
        <v>#DIV/0!</v>
      </c>
    </row>
    <row r="893" spans="11:40" x14ac:dyDescent="0.2">
      <c r="K893" s="271"/>
      <c r="O893" s="279"/>
      <c r="P893" s="279"/>
      <c r="AM893" s="280" t="str">
        <f t="shared" si="26"/>
        <v/>
      </c>
      <c r="AN893" s="281" t="e">
        <f t="shared" si="27"/>
        <v>#DIV/0!</v>
      </c>
    </row>
    <row r="894" spans="11:40" x14ac:dyDescent="0.2">
      <c r="K894" s="271"/>
      <c r="O894" s="279"/>
      <c r="P894" s="279"/>
      <c r="AM894" s="280" t="str">
        <f t="shared" si="26"/>
        <v/>
      </c>
      <c r="AN894" s="281" t="e">
        <f t="shared" si="27"/>
        <v>#DIV/0!</v>
      </c>
    </row>
    <row r="895" spans="11:40" x14ac:dyDescent="0.2">
      <c r="K895" s="271"/>
      <c r="O895" s="279"/>
      <c r="P895" s="279"/>
      <c r="AM895" s="280" t="str">
        <f t="shared" si="26"/>
        <v/>
      </c>
      <c r="AN895" s="281" t="e">
        <f t="shared" si="27"/>
        <v>#DIV/0!</v>
      </c>
    </row>
    <row r="896" spans="11:40" x14ac:dyDescent="0.2">
      <c r="K896" s="271"/>
      <c r="O896" s="279"/>
      <c r="P896" s="279"/>
      <c r="AM896" s="280" t="str">
        <f t="shared" si="26"/>
        <v/>
      </c>
      <c r="AN896" s="281" t="e">
        <f t="shared" si="27"/>
        <v>#DIV/0!</v>
      </c>
    </row>
    <row r="897" spans="11:40" x14ac:dyDescent="0.2">
      <c r="K897" s="271"/>
      <c r="O897" s="279"/>
      <c r="P897" s="279"/>
      <c r="AM897" s="280" t="str">
        <f t="shared" si="26"/>
        <v/>
      </c>
      <c r="AN897" s="281" t="e">
        <f t="shared" si="27"/>
        <v>#DIV/0!</v>
      </c>
    </row>
    <row r="898" spans="11:40" x14ac:dyDescent="0.2">
      <c r="K898" s="271"/>
      <c r="O898" s="279"/>
      <c r="P898" s="279"/>
      <c r="AM898" s="280" t="str">
        <f t="shared" si="26"/>
        <v/>
      </c>
      <c r="AN898" s="281" t="e">
        <f t="shared" si="27"/>
        <v>#DIV/0!</v>
      </c>
    </row>
    <row r="899" spans="11:40" x14ac:dyDescent="0.2">
      <c r="K899" s="271"/>
      <c r="O899" s="279"/>
      <c r="P899" s="279"/>
      <c r="AM899" s="280" t="str">
        <f t="shared" ref="AM899:AM962" si="28">IFERROR(AA899/AB899,"")</f>
        <v/>
      </c>
      <c r="AN899" s="281" t="e">
        <f t="shared" ref="AN899:AN962" si="29">STDEV(K899,G899)</f>
        <v>#DIV/0!</v>
      </c>
    </row>
    <row r="900" spans="11:40" x14ac:dyDescent="0.2">
      <c r="K900" s="271"/>
      <c r="O900" s="279"/>
      <c r="P900" s="279"/>
      <c r="AM900" s="280" t="str">
        <f t="shared" si="28"/>
        <v/>
      </c>
      <c r="AN900" s="281" t="e">
        <f t="shared" si="29"/>
        <v>#DIV/0!</v>
      </c>
    </row>
    <row r="901" spans="11:40" x14ac:dyDescent="0.2">
      <c r="K901" s="271"/>
      <c r="O901" s="279"/>
      <c r="P901" s="279"/>
      <c r="AM901" s="280" t="str">
        <f t="shared" si="28"/>
        <v/>
      </c>
      <c r="AN901" s="281" t="e">
        <f t="shared" si="29"/>
        <v>#DIV/0!</v>
      </c>
    </row>
    <row r="902" spans="11:40" x14ac:dyDescent="0.2">
      <c r="K902" s="271"/>
      <c r="O902" s="279"/>
      <c r="P902" s="279"/>
      <c r="AM902" s="280" t="str">
        <f t="shared" si="28"/>
        <v/>
      </c>
      <c r="AN902" s="281" t="e">
        <f t="shared" si="29"/>
        <v>#DIV/0!</v>
      </c>
    </row>
    <row r="903" spans="11:40" x14ac:dyDescent="0.2">
      <c r="K903" s="271"/>
      <c r="O903" s="279"/>
      <c r="P903" s="279"/>
      <c r="AM903" s="280" t="str">
        <f t="shared" si="28"/>
        <v/>
      </c>
      <c r="AN903" s="281" t="e">
        <f t="shared" si="29"/>
        <v>#DIV/0!</v>
      </c>
    </row>
    <row r="904" spans="11:40" x14ac:dyDescent="0.2">
      <c r="K904" s="271"/>
      <c r="O904" s="279"/>
      <c r="P904" s="279"/>
      <c r="AM904" s="280" t="str">
        <f t="shared" si="28"/>
        <v/>
      </c>
      <c r="AN904" s="281" t="e">
        <f t="shared" si="29"/>
        <v>#DIV/0!</v>
      </c>
    </row>
    <row r="905" spans="11:40" x14ac:dyDescent="0.2">
      <c r="K905" s="271"/>
      <c r="O905" s="279"/>
      <c r="P905" s="279"/>
      <c r="AM905" s="280" t="str">
        <f t="shared" si="28"/>
        <v/>
      </c>
      <c r="AN905" s="281" t="e">
        <f t="shared" si="29"/>
        <v>#DIV/0!</v>
      </c>
    </row>
    <row r="906" spans="11:40" x14ac:dyDescent="0.2">
      <c r="K906" s="271"/>
      <c r="O906" s="279"/>
      <c r="P906" s="279"/>
      <c r="AM906" s="280" t="str">
        <f t="shared" si="28"/>
        <v/>
      </c>
      <c r="AN906" s="281" t="e">
        <f t="shared" si="29"/>
        <v>#DIV/0!</v>
      </c>
    </row>
    <row r="907" spans="11:40" x14ac:dyDescent="0.2">
      <c r="K907" s="271"/>
      <c r="O907" s="279"/>
      <c r="P907" s="279"/>
      <c r="AM907" s="280" t="str">
        <f t="shared" si="28"/>
        <v/>
      </c>
      <c r="AN907" s="281" t="e">
        <f t="shared" si="29"/>
        <v>#DIV/0!</v>
      </c>
    </row>
    <row r="908" spans="11:40" x14ac:dyDescent="0.2">
      <c r="K908" s="271"/>
      <c r="O908" s="279"/>
      <c r="P908" s="279"/>
      <c r="AM908" s="280" t="str">
        <f t="shared" si="28"/>
        <v/>
      </c>
      <c r="AN908" s="281" t="e">
        <f t="shared" si="29"/>
        <v>#DIV/0!</v>
      </c>
    </row>
    <row r="909" spans="11:40" x14ac:dyDescent="0.2">
      <c r="K909" s="271"/>
      <c r="O909" s="279"/>
      <c r="P909" s="279"/>
      <c r="AM909" s="280" t="str">
        <f t="shared" si="28"/>
        <v/>
      </c>
      <c r="AN909" s="281" t="e">
        <f t="shared" si="29"/>
        <v>#DIV/0!</v>
      </c>
    </row>
    <row r="910" spans="11:40" x14ac:dyDescent="0.2">
      <c r="K910" s="271"/>
      <c r="O910" s="279"/>
      <c r="P910" s="279"/>
      <c r="AM910" s="280" t="str">
        <f t="shared" si="28"/>
        <v/>
      </c>
      <c r="AN910" s="281" t="e">
        <f t="shared" si="29"/>
        <v>#DIV/0!</v>
      </c>
    </row>
    <row r="911" spans="11:40" x14ac:dyDescent="0.2">
      <c r="K911" s="271"/>
      <c r="O911" s="279"/>
      <c r="P911" s="279"/>
      <c r="AM911" s="280" t="str">
        <f t="shared" si="28"/>
        <v/>
      </c>
      <c r="AN911" s="281" t="e">
        <f t="shared" si="29"/>
        <v>#DIV/0!</v>
      </c>
    </row>
    <row r="912" spans="11:40" x14ac:dyDescent="0.2">
      <c r="K912" s="271"/>
      <c r="O912" s="279"/>
      <c r="P912" s="279"/>
      <c r="AM912" s="280" t="str">
        <f t="shared" si="28"/>
        <v/>
      </c>
      <c r="AN912" s="281" t="e">
        <f t="shared" si="29"/>
        <v>#DIV/0!</v>
      </c>
    </row>
    <row r="913" spans="11:40" x14ac:dyDescent="0.2">
      <c r="K913" s="271"/>
      <c r="O913" s="279"/>
      <c r="P913" s="279"/>
      <c r="AM913" s="280" t="str">
        <f t="shared" si="28"/>
        <v/>
      </c>
      <c r="AN913" s="281" t="e">
        <f t="shared" si="29"/>
        <v>#DIV/0!</v>
      </c>
    </row>
    <row r="914" spans="11:40" x14ac:dyDescent="0.2">
      <c r="K914" s="271"/>
      <c r="O914" s="279"/>
      <c r="P914" s="279"/>
      <c r="AM914" s="280" t="str">
        <f t="shared" si="28"/>
        <v/>
      </c>
      <c r="AN914" s="281" t="e">
        <f t="shared" si="29"/>
        <v>#DIV/0!</v>
      </c>
    </row>
    <row r="915" spans="11:40" x14ac:dyDescent="0.2">
      <c r="K915" s="271"/>
      <c r="O915" s="279"/>
      <c r="P915" s="279"/>
      <c r="AM915" s="280" t="str">
        <f t="shared" si="28"/>
        <v/>
      </c>
      <c r="AN915" s="281" t="e">
        <f t="shared" si="29"/>
        <v>#DIV/0!</v>
      </c>
    </row>
    <row r="916" spans="11:40" x14ac:dyDescent="0.2">
      <c r="K916" s="271"/>
      <c r="O916" s="279"/>
      <c r="P916" s="279"/>
      <c r="AM916" s="280" t="str">
        <f t="shared" si="28"/>
        <v/>
      </c>
      <c r="AN916" s="281" t="e">
        <f t="shared" si="29"/>
        <v>#DIV/0!</v>
      </c>
    </row>
    <row r="917" spans="11:40" x14ac:dyDescent="0.2">
      <c r="K917" s="271"/>
      <c r="O917" s="279"/>
      <c r="P917" s="279"/>
      <c r="AM917" s="280" t="str">
        <f t="shared" si="28"/>
        <v/>
      </c>
      <c r="AN917" s="281" t="e">
        <f t="shared" si="29"/>
        <v>#DIV/0!</v>
      </c>
    </row>
    <row r="918" spans="11:40" x14ac:dyDescent="0.2">
      <c r="K918" s="271"/>
      <c r="O918" s="279"/>
      <c r="P918" s="279"/>
      <c r="AM918" s="280" t="str">
        <f t="shared" si="28"/>
        <v/>
      </c>
      <c r="AN918" s="281" t="e">
        <f t="shared" si="29"/>
        <v>#DIV/0!</v>
      </c>
    </row>
    <row r="919" spans="11:40" x14ac:dyDescent="0.2">
      <c r="K919" s="271"/>
      <c r="O919" s="279"/>
      <c r="P919" s="279"/>
      <c r="AM919" s="280" t="str">
        <f t="shared" si="28"/>
        <v/>
      </c>
      <c r="AN919" s="281" t="e">
        <f t="shared" si="29"/>
        <v>#DIV/0!</v>
      </c>
    </row>
    <row r="920" spans="11:40" x14ac:dyDescent="0.2">
      <c r="K920" s="271"/>
      <c r="O920" s="279"/>
      <c r="P920" s="279"/>
      <c r="AM920" s="280" t="str">
        <f t="shared" si="28"/>
        <v/>
      </c>
      <c r="AN920" s="281" t="e">
        <f t="shared" si="29"/>
        <v>#DIV/0!</v>
      </c>
    </row>
    <row r="921" spans="11:40" x14ac:dyDescent="0.2">
      <c r="K921" s="271"/>
      <c r="O921" s="279"/>
      <c r="P921" s="279"/>
      <c r="AM921" s="280" t="str">
        <f t="shared" si="28"/>
        <v/>
      </c>
      <c r="AN921" s="281" t="e">
        <f t="shared" si="29"/>
        <v>#DIV/0!</v>
      </c>
    </row>
    <row r="922" spans="11:40" x14ac:dyDescent="0.2">
      <c r="K922" s="271"/>
      <c r="O922" s="279"/>
      <c r="P922" s="279"/>
      <c r="AM922" s="280" t="str">
        <f t="shared" si="28"/>
        <v/>
      </c>
      <c r="AN922" s="281" t="e">
        <f t="shared" si="29"/>
        <v>#DIV/0!</v>
      </c>
    </row>
    <row r="923" spans="11:40" x14ac:dyDescent="0.2">
      <c r="K923" s="271"/>
      <c r="O923" s="279"/>
      <c r="P923" s="279"/>
      <c r="AM923" s="280" t="str">
        <f t="shared" si="28"/>
        <v/>
      </c>
      <c r="AN923" s="281" t="e">
        <f t="shared" si="29"/>
        <v>#DIV/0!</v>
      </c>
    </row>
    <row r="924" spans="11:40" x14ac:dyDescent="0.2">
      <c r="K924" s="271"/>
      <c r="O924" s="279"/>
      <c r="P924" s="279"/>
      <c r="AM924" s="280" t="str">
        <f t="shared" si="28"/>
        <v/>
      </c>
      <c r="AN924" s="281" t="e">
        <f t="shared" si="29"/>
        <v>#DIV/0!</v>
      </c>
    </row>
    <row r="925" spans="11:40" x14ac:dyDescent="0.2">
      <c r="K925" s="271"/>
      <c r="O925" s="279"/>
      <c r="P925" s="279"/>
      <c r="AM925" s="280" t="str">
        <f t="shared" si="28"/>
        <v/>
      </c>
      <c r="AN925" s="281" t="e">
        <f t="shared" si="29"/>
        <v>#DIV/0!</v>
      </c>
    </row>
    <row r="926" spans="11:40" x14ac:dyDescent="0.2">
      <c r="K926" s="271"/>
      <c r="O926" s="279"/>
      <c r="P926" s="279"/>
      <c r="AM926" s="280" t="str">
        <f t="shared" si="28"/>
        <v/>
      </c>
      <c r="AN926" s="281" t="e">
        <f t="shared" si="29"/>
        <v>#DIV/0!</v>
      </c>
    </row>
    <row r="927" spans="11:40" x14ac:dyDescent="0.2">
      <c r="K927" s="271"/>
      <c r="O927" s="279"/>
      <c r="P927" s="279"/>
      <c r="AM927" s="280" t="str">
        <f t="shared" si="28"/>
        <v/>
      </c>
      <c r="AN927" s="281" t="e">
        <f t="shared" si="29"/>
        <v>#DIV/0!</v>
      </c>
    </row>
    <row r="928" spans="11:40" x14ac:dyDescent="0.2">
      <c r="K928" s="271"/>
      <c r="O928" s="279"/>
      <c r="P928" s="279"/>
      <c r="AM928" s="280" t="str">
        <f t="shared" si="28"/>
        <v/>
      </c>
      <c r="AN928" s="281" t="e">
        <f t="shared" si="29"/>
        <v>#DIV/0!</v>
      </c>
    </row>
    <row r="929" spans="11:40" x14ac:dyDescent="0.2">
      <c r="K929" s="271"/>
      <c r="O929" s="279"/>
      <c r="P929" s="279"/>
      <c r="AM929" s="280" t="str">
        <f t="shared" si="28"/>
        <v/>
      </c>
      <c r="AN929" s="281" t="e">
        <f t="shared" si="29"/>
        <v>#DIV/0!</v>
      </c>
    </row>
    <row r="930" spans="11:40" x14ac:dyDescent="0.2">
      <c r="K930" s="271"/>
      <c r="O930" s="279"/>
      <c r="P930" s="279"/>
      <c r="AM930" s="280" t="str">
        <f t="shared" si="28"/>
        <v/>
      </c>
      <c r="AN930" s="281" t="e">
        <f t="shared" si="29"/>
        <v>#DIV/0!</v>
      </c>
    </row>
    <row r="931" spans="11:40" x14ac:dyDescent="0.2">
      <c r="K931" s="271"/>
      <c r="O931" s="279"/>
      <c r="P931" s="279"/>
      <c r="AM931" s="280" t="str">
        <f t="shared" si="28"/>
        <v/>
      </c>
      <c r="AN931" s="281" t="e">
        <f t="shared" si="29"/>
        <v>#DIV/0!</v>
      </c>
    </row>
    <row r="932" spans="11:40" x14ac:dyDescent="0.2">
      <c r="K932" s="271"/>
      <c r="O932" s="279"/>
      <c r="P932" s="279"/>
      <c r="AM932" s="280" t="str">
        <f t="shared" si="28"/>
        <v/>
      </c>
      <c r="AN932" s="281" t="e">
        <f t="shared" si="29"/>
        <v>#DIV/0!</v>
      </c>
    </row>
    <row r="933" spans="11:40" x14ac:dyDescent="0.2">
      <c r="K933" s="271"/>
      <c r="O933" s="279"/>
      <c r="P933" s="279"/>
      <c r="AM933" s="280" t="str">
        <f t="shared" si="28"/>
        <v/>
      </c>
      <c r="AN933" s="281" t="e">
        <f t="shared" si="29"/>
        <v>#DIV/0!</v>
      </c>
    </row>
    <row r="934" spans="11:40" x14ac:dyDescent="0.2">
      <c r="K934" s="271"/>
      <c r="O934" s="279"/>
      <c r="P934" s="279"/>
      <c r="AM934" s="280" t="str">
        <f t="shared" si="28"/>
        <v/>
      </c>
      <c r="AN934" s="281" t="e">
        <f t="shared" si="29"/>
        <v>#DIV/0!</v>
      </c>
    </row>
    <row r="935" spans="11:40" x14ac:dyDescent="0.2">
      <c r="K935" s="271"/>
      <c r="O935" s="279"/>
      <c r="P935" s="279"/>
      <c r="AM935" s="280" t="str">
        <f t="shared" si="28"/>
        <v/>
      </c>
      <c r="AN935" s="281" t="e">
        <f t="shared" si="29"/>
        <v>#DIV/0!</v>
      </c>
    </row>
    <row r="936" spans="11:40" x14ac:dyDescent="0.2">
      <c r="K936" s="271"/>
      <c r="O936" s="279"/>
      <c r="P936" s="279"/>
      <c r="AM936" s="280" t="str">
        <f t="shared" si="28"/>
        <v/>
      </c>
      <c r="AN936" s="281" t="e">
        <f t="shared" si="29"/>
        <v>#DIV/0!</v>
      </c>
    </row>
    <row r="937" spans="11:40" x14ac:dyDescent="0.2">
      <c r="K937" s="271"/>
      <c r="O937" s="279"/>
      <c r="P937" s="279"/>
      <c r="AM937" s="280" t="str">
        <f t="shared" si="28"/>
        <v/>
      </c>
      <c r="AN937" s="281" t="e">
        <f t="shared" si="29"/>
        <v>#DIV/0!</v>
      </c>
    </row>
    <row r="938" spans="11:40" x14ac:dyDescent="0.2">
      <c r="K938" s="271"/>
      <c r="O938" s="279"/>
      <c r="P938" s="279"/>
      <c r="AM938" s="280" t="str">
        <f t="shared" si="28"/>
        <v/>
      </c>
      <c r="AN938" s="281" t="e">
        <f t="shared" si="29"/>
        <v>#DIV/0!</v>
      </c>
    </row>
    <row r="939" spans="11:40" x14ac:dyDescent="0.2">
      <c r="K939" s="271"/>
      <c r="O939" s="279"/>
      <c r="P939" s="279"/>
      <c r="AM939" s="280" t="str">
        <f t="shared" si="28"/>
        <v/>
      </c>
      <c r="AN939" s="281" t="e">
        <f t="shared" si="29"/>
        <v>#DIV/0!</v>
      </c>
    </row>
    <row r="940" spans="11:40" x14ac:dyDescent="0.2">
      <c r="K940" s="271"/>
      <c r="O940" s="279"/>
      <c r="P940" s="279"/>
      <c r="AM940" s="280" t="str">
        <f t="shared" si="28"/>
        <v/>
      </c>
      <c r="AN940" s="281" t="e">
        <f t="shared" si="29"/>
        <v>#DIV/0!</v>
      </c>
    </row>
    <row r="941" spans="11:40" x14ac:dyDescent="0.2">
      <c r="K941" s="271"/>
      <c r="O941" s="279"/>
      <c r="P941" s="279"/>
      <c r="AM941" s="280" t="str">
        <f t="shared" si="28"/>
        <v/>
      </c>
      <c r="AN941" s="281" t="e">
        <f t="shared" si="29"/>
        <v>#DIV/0!</v>
      </c>
    </row>
    <row r="942" spans="11:40" x14ac:dyDescent="0.2">
      <c r="K942" s="271"/>
      <c r="O942" s="279"/>
      <c r="P942" s="279"/>
      <c r="AM942" s="280" t="str">
        <f t="shared" si="28"/>
        <v/>
      </c>
      <c r="AN942" s="281" t="e">
        <f t="shared" si="29"/>
        <v>#DIV/0!</v>
      </c>
    </row>
    <row r="943" spans="11:40" x14ac:dyDescent="0.2">
      <c r="K943" s="271"/>
      <c r="O943" s="279"/>
      <c r="P943" s="279"/>
      <c r="AM943" s="280" t="str">
        <f t="shared" si="28"/>
        <v/>
      </c>
      <c r="AN943" s="281" t="e">
        <f t="shared" si="29"/>
        <v>#DIV/0!</v>
      </c>
    </row>
    <row r="944" spans="11:40" x14ac:dyDescent="0.2">
      <c r="K944" s="271"/>
      <c r="O944" s="279"/>
      <c r="P944" s="279"/>
      <c r="AM944" s="280" t="str">
        <f t="shared" si="28"/>
        <v/>
      </c>
      <c r="AN944" s="281" t="e">
        <f t="shared" si="29"/>
        <v>#DIV/0!</v>
      </c>
    </row>
    <row r="945" spans="11:40" x14ac:dyDescent="0.2">
      <c r="K945" s="271"/>
      <c r="O945" s="279"/>
      <c r="P945" s="279"/>
      <c r="AM945" s="280" t="str">
        <f t="shared" si="28"/>
        <v/>
      </c>
      <c r="AN945" s="281" t="e">
        <f t="shared" si="29"/>
        <v>#DIV/0!</v>
      </c>
    </row>
    <row r="946" spans="11:40" x14ac:dyDescent="0.2">
      <c r="K946" s="271"/>
      <c r="O946" s="279"/>
      <c r="P946" s="279"/>
      <c r="AM946" s="280" t="str">
        <f t="shared" si="28"/>
        <v/>
      </c>
      <c r="AN946" s="281" t="e">
        <f t="shared" si="29"/>
        <v>#DIV/0!</v>
      </c>
    </row>
    <row r="947" spans="11:40" x14ac:dyDescent="0.2">
      <c r="K947" s="271"/>
      <c r="O947" s="279"/>
      <c r="P947" s="279"/>
      <c r="AM947" s="280" t="str">
        <f t="shared" si="28"/>
        <v/>
      </c>
      <c r="AN947" s="281" t="e">
        <f t="shared" si="29"/>
        <v>#DIV/0!</v>
      </c>
    </row>
    <row r="948" spans="11:40" x14ac:dyDescent="0.2">
      <c r="K948" s="271"/>
      <c r="O948" s="279"/>
      <c r="P948" s="279"/>
      <c r="AM948" s="280" t="str">
        <f t="shared" si="28"/>
        <v/>
      </c>
      <c r="AN948" s="281" t="e">
        <f t="shared" si="29"/>
        <v>#DIV/0!</v>
      </c>
    </row>
    <row r="949" spans="11:40" x14ac:dyDescent="0.2">
      <c r="K949" s="271"/>
      <c r="O949" s="279"/>
      <c r="P949" s="279"/>
      <c r="AM949" s="280" t="str">
        <f t="shared" si="28"/>
        <v/>
      </c>
      <c r="AN949" s="281" t="e">
        <f t="shared" si="29"/>
        <v>#DIV/0!</v>
      </c>
    </row>
    <row r="950" spans="11:40" x14ac:dyDescent="0.2">
      <c r="K950" s="271"/>
      <c r="O950" s="279"/>
      <c r="P950" s="279"/>
      <c r="AM950" s="280" t="str">
        <f t="shared" si="28"/>
        <v/>
      </c>
      <c r="AN950" s="281" t="e">
        <f t="shared" si="29"/>
        <v>#DIV/0!</v>
      </c>
    </row>
    <row r="951" spans="11:40" x14ac:dyDescent="0.2">
      <c r="K951" s="271"/>
      <c r="O951" s="279"/>
      <c r="P951" s="279"/>
      <c r="AM951" s="280" t="str">
        <f t="shared" si="28"/>
        <v/>
      </c>
      <c r="AN951" s="281" t="e">
        <f t="shared" si="29"/>
        <v>#DIV/0!</v>
      </c>
    </row>
    <row r="952" spans="11:40" x14ac:dyDescent="0.2">
      <c r="K952" s="271"/>
      <c r="O952" s="279"/>
      <c r="P952" s="279"/>
      <c r="AM952" s="280" t="str">
        <f t="shared" si="28"/>
        <v/>
      </c>
      <c r="AN952" s="281" t="e">
        <f t="shared" si="29"/>
        <v>#DIV/0!</v>
      </c>
    </row>
    <row r="953" spans="11:40" x14ac:dyDescent="0.2">
      <c r="K953" s="271"/>
      <c r="O953" s="279"/>
      <c r="P953" s="279"/>
      <c r="AM953" s="280" t="str">
        <f t="shared" si="28"/>
        <v/>
      </c>
      <c r="AN953" s="281" t="e">
        <f t="shared" si="29"/>
        <v>#DIV/0!</v>
      </c>
    </row>
    <row r="954" spans="11:40" x14ac:dyDescent="0.2">
      <c r="K954" s="271"/>
      <c r="O954" s="279"/>
      <c r="P954" s="279"/>
      <c r="AM954" s="280" t="str">
        <f t="shared" si="28"/>
        <v/>
      </c>
      <c r="AN954" s="281" t="e">
        <f t="shared" si="29"/>
        <v>#DIV/0!</v>
      </c>
    </row>
    <row r="955" spans="11:40" x14ac:dyDescent="0.2">
      <c r="K955" s="271"/>
      <c r="O955" s="279"/>
      <c r="P955" s="279"/>
      <c r="AM955" s="280" t="str">
        <f t="shared" si="28"/>
        <v/>
      </c>
      <c r="AN955" s="281" t="e">
        <f t="shared" si="29"/>
        <v>#DIV/0!</v>
      </c>
    </row>
    <row r="956" spans="11:40" x14ac:dyDescent="0.2">
      <c r="K956" s="271"/>
      <c r="O956" s="279"/>
      <c r="P956" s="279"/>
      <c r="AM956" s="280" t="str">
        <f t="shared" si="28"/>
        <v/>
      </c>
      <c r="AN956" s="281" t="e">
        <f t="shared" si="29"/>
        <v>#DIV/0!</v>
      </c>
    </row>
    <row r="957" spans="11:40" x14ac:dyDescent="0.2">
      <c r="K957" s="271"/>
      <c r="O957" s="279"/>
      <c r="P957" s="279"/>
      <c r="AM957" s="280" t="str">
        <f t="shared" si="28"/>
        <v/>
      </c>
      <c r="AN957" s="281" t="e">
        <f t="shared" si="29"/>
        <v>#DIV/0!</v>
      </c>
    </row>
    <row r="958" spans="11:40" x14ac:dyDescent="0.2">
      <c r="K958" s="271"/>
      <c r="O958" s="279"/>
      <c r="P958" s="279"/>
      <c r="AM958" s="280" t="str">
        <f t="shared" si="28"/>
        <v/>
      </c>
      <c r="AN958" s="281" t="e">
        <f t="shared" si="29"/>
        <v>#DIV/0!</v>
      </c>
    </row>
    <row r="959" spans="11:40" x14ac:dyDescent="0.2">
      <c r="K959" s="271"/>
      <c r="O959" s="279"/>
      <c r="P959" s="279"/>
      <c r="AM959" s="280" t="str">
        <f t="shared" si="28"/>
        <v/>
      </c>
      <c r="AN959" s="281" t="e">
        <f t="shared" si="29"/>
        <v>#DIV/0!</v>
      </c>
    </row>
    <row r="960" spans="11:40" x14ac:dyDescent="0.2">
      <c r="K960" s="271"/>
      <c r="O960" s="279"/>
      <c r="P960" s="279"/>
      <c r="AM960" s="280" t="str">
        <f t="shared" si="28"/>
        <v/>
      </c>
      <c r="AN960" s="281" t="e">
        <f t="shared" si="29"/>
        <v>#DIV/0!</v>
      </c>
    </row>
    <row r="961" spans="11:40" x14ac:dyDescent="0.2">
      <c r="K961" s="271"/>
      <c r="O961" s="279"/>
      <c r="P961" s="279"/>
      <c r="AM961" s="280" t="str">
        <f t="shared" si="28"/>
        <v/>
      </c>
      <c r="AN961" s="281" t="e">
        <f t="shared" si="29"/>
        <v>#DIV/0!</v>
      </c>
    </row>
    <row r="962" spans="11:40" x14ac:dyDescent="0.2">
      <c r="K962" s="271"/>
      <c r="O962" s="279"/>
      <c r="P962" s="279"/>
      <c r="AM962" s="280" t="str">
        <f t="shared" si="28"/>
        <v/>
      </c>
      <c r="AN962" s="281" t="e">
        <f t="shared" si="29"/>
        <v>#DIV/0!</v>
      </c>
    </row>
    <row r="963" spans="11:40" x14ac:dyDescent="0.2">
      <c r="K963" s="271"/>
      <c r="O963" s="279"/>
      <c r="P963" s="279"/>
      <c r="AM963" s="280" t="str">
        <f t="shared" ref="AM963:AM1005" si="30">IFERROR(AA963/AB963,"")</f>
        <v/>
      </c>
      <c r="AN963" s="281" t="e">
        <f t="shared" ref="AN963:AN1005" si="31">STDEV(K963,G963)</f>
        <v>#DIV/0!</v>
      </c>
    </row>
    <row r="964" spans="11:40" x14ac:dyDescent="0.2">
      <c r="K964" s="271"/>
      <c r="O964" s="279"/>
      <c r="P964" s="279"/>
      <c r="AM964" s="280" t="str">
        <f t="shared" si="30"/>
        <v/>
      </c>
      <c r="AN964" s="281" t="e">
        <f t="shared" si="31"/>
        <v>#DIV/0!</v>
      </c>
    </row>
    <row r="965" spans="11:40" x14ac:dyDescent="0.2">
      <c r="K965" s="271"/>
      <c r="O965" s="279"/>
      <c r="P965" s="279"/>
      <c r="AM965" s="280" t="str">
        <f t="shared" si="30"/>
        <v/>
      </c>
      <c r="AN965" s="281" t="e">
        <f t="shared" si="31"/>
        <v>#DIV/0!</v>
      </c>
    </row>
    <row r="966" spans="11:40" x14ac:dyDescent="0.2">
      <c r="K966" s="271"/>
      <c r="O966" s="279"/>
      <c r="P966" s="279"/>
      <c r="AM966" s="280" t="str">
        <f t="shared" si="30"/>
        <v/>
      </c>
      <c r="AN966" s="281" t="e">
        <f t="shared" si="31"/>
        <v>#DIV/0!</v>
      </c>
    </row>
    <row r="967" spans="11:40" x14ac:dyDescent="0.2">
      <c r="K967" s="271"/>
      <c r="O967" s="279"/>
      <c r="P967" s="279"/>
      <c r="AM967" s="280" t="str">
        <f t="shared" si="30"/>
        <v/>
      </c>
      <c r="AN967" s="281" t="e">
        <f t="shared" si="31"/>
        <v>#DIV/0!</v>
      </c>
    </row>
    <row r="968" spans="11:40" x14ac:dyDescent="0.2">
      <c r="K968" s="271"/>
      <c r="O968" s="279"/>
      <c r="P968" s="279"/>
      <c r="AM968" s="280" t="str">
        <f t="shared" si="30"/>
        <v/>
      </c>
      <c r="AN968" s="281" t="e">
        <f t="shared" si="31"/>
        <v>#DIV/0!</v>
      </c>
    </row>
    <row r="969" spans="11:40" x14ac:dyDescent="0.2">
      <c r="K969" s="271"/>
      <c r="O969" s="279"/>
      <c r="P969" s="279"/>
      <c r="AM969" s="280" t="str">
        <f t="shared" si="30"/>
        <v/>
      </c>
      <c r="AN969" s="281" t="e">
        <f t="shared" si="31"/>
        <v>#DIV/0!</v>
      </c>
    </row>
    <row r="970" spans="11:40" x14ac:dyDescent="0.2">
      <c r="K970" s="271"/>
      <c r="O970" s="279"/>
      <c r="P970" s="279"/>
      <c r="AM970" s="280" t="str">
        <f t="shared" si="30"/>
        <v/>
      </c>
      <c r="AN970" s="281" t="e">
        <f t="shared" si="31"/>
        <v>#DIV/0!</v>
      </c>
    </row>
    <row r="971" spans="11:40" x14ac:dyDescent="0.2">
      <c r="K971" s="271"/>
      <c r="O971" s="279"/>
      <c r="P971" s="279"/>
      <c r="AM971" s="280" t="str">
        <f t="shared" si="30"/>
        <v/>
      </c>
      <c r="AN971" s="281" t="e">
        <f t="shared" si="31"/>
        <v>#DIV/0!</v>
      </c>
    </row>
    <row r="972" spans="11:40" x14ac:dyDescent="0.2">
      <c r="K972" s="271"/>
      <c r="O972" s="279"/>
      <c r="P972" s="279"/>
      <c r="AM972" s="280" t="str">
        <f t="shared" si="30"/>
        <v/>
      </c>
      <c r="AN972" s="281" t="e">
        <f t="shared" si="31"/>
        <v>#DIV/0!</v>
      </c>
    </row>
    <row r="973" spans="11:40" x14ac:dyDescent="0.2">
      <c r="K973" s="271"/>
      <c r="O973" s="279"/>
      <c r="P973" s="279"/>
      <c r="AM973" s="280" t="str">
        <f t="shared" si="30"/>
        <v/>
      </c>
      <c r="AN973" s="281" t="e">
        <f t="shared" si="31"/>
        <v>#DIV/0!</v>
      </c>
    </row>
    <row r="974" spans="11:40" x14ac:dyDescent="0.2">
      <c r="K974" s="271"/>
      <c r="O974" s="279"/>
      <c r="P974" s="279"/>
      <c r="AM974" s="280" t="str">
        <f t="shared" si="30"/>
        <v/>
      </c>
      <c r="AN974" s="281" t="e">
        <f t="shared" si="31"/>
        <v>#DIV/0!</v>
      </c>
    </row>
    <row r="975" spans="11:40" x14ac:dyDescent="0.2">
      <c r="K975" s="271"/>
      <c r="O975" s="279"/>
      <c r="P975" s="279"/>
      <c r="AM975" s="280" t="str">
        <f t="shared" si="30"/>
        <v/>
      </c>
      <c r="AN975" s="281" t="e">
        <f t="shared" si="31"/>
        <v>#DIV/0!</v>
      </c>
    </row>
    <row r="976" spans="11:40" x14ac:dyDescent="0.2">
      <c r="K976" s="271"/>
      <c r="O976" s="279"/>
      <c r="P976" s="279"/>
      <c r="AM976" s="280" t="str">
        <f t="shared" si="30"/>
        <v/>
      </c>
      <c r="AN976" s="281" t="e">
        <f t="shared" si="31"/>
        <v>#DIV/0!</v>
      </c>
    </row>
    <row r="977" spans="11:40" x14ac:dyDescent="0.2">
      <c r="K977" s="271"/>
      <c r="O977" s="279"/>
      <c r="P977" s="279"/>
      <c r="AM977" s="280" t="str">
        <f t="shared" si="30"/>
        <v/>
      </c>
      <c r="AN977" s="281" t="e">
        <f t="shared" si="31"/>
        <v>#DIV/0!</v>
      </c>
    </row>
    <row r="978" spans="11:40" x14ac:dyDescent="0.2">
      <c r="K978" s="271"/>
      <c r="O978" s="279"/>
      <c r="P978" s="279"/>
      <c r="AM978" s="280" t="str">
        <f t="shared" si="30"/>
        <v/>
      </c>
      <c r="AN978" s="281" t="e">
        <f t="shared" si="31"/>
        <v>#DIV/0!</v>
      </c>
    </row>
    <row r="979" spans="11:40" x14ac:dyDescent="0.2">
      <c r="K979" s="271"/>
      <c r="O979" s="279"/>
      <c r="P979" s="279"/>
      <c r="AM979" s="280" t="str">
        <f t="shared" si="30"/>
        <v/>
      </c>
      <c r="AN979" s="281" t="e">
        <f t="shared" si="31"/>
        <v>#DIV/0!</v>
      </c>
    </row>
    <row r="980" spans="11:40" x14ac:dyDescent="0.2">
      <c r="K980" s="271"/>
      <c r="O980" s="279"/>
      <c r="P980" s="279"/>
      <c r="AM980" s="280" t="str">
        <f t="shared" si="30"/>
        <v/>
      </c>
      <c r="AN980" s="281" t="e">
        <f t="shared" si="31"/>
        <v>#DIV/0!</v>
      </c>
    </row>
    <row r="981" spans="11:40" x14ac:dyDescent="0.2">
      <c r="K981" s="271"/>
      <c r="O981" s="279"/>
      <c r="P981" s="279"/>
      <c r="AM981" s="280" t="str">
        <f t="shared" si="30"/>
        <v/>
      </c>
      <c r="AN981" s="281" t="e">
        <f t="shared" si="31"/>
        <v>#DIV/0!</v>
      </c>
    </row>
    <row r="982" spans="11:40" x14ac:dyDescent="0.2">
      <c r="K982" s="271"/>
      <c r="O982" s="279"/>
      <c r="P982" s="279"/>
      <c r="AM982" s="280" t="str">
        <f t="shared" si="30"/>
        <v/>
      </c>
      <c r="AN982" s="281" t="e">
        <f t="shared" si="31"/>
        <v>#DIV/0!</v>
      </c>
    </row>
    <row r="983" spans="11:40" x14ac:dyDescent="0.2">
      <c r="K983" s="271"/>
      <c r="O983" s="279"/>
      <c r="P983" s="279"/>
      <c r="AM983" s="280" t="str">
        <f t="shared" si="30"/>
        <v/>
      </c>
      <c r="AN983" s="281" t="e">
        <f t="shared" si="31"/>
        <v>#DIV/0!</v>
      </c>
    </row>
    <row r="984" spans="11:40" x14ac:dyDescent="0.2">
      <c r="K984" s="271"/>
      <c r="O984" s="279"/>
      <c r="P984" s="279"/>
      <c r="AM984" s="280" t="str">
        <f t="shared" si="30"/>
        <v/>
      </c>
      <c r="AN984" s="281" t="e">
        <f t="shared" si="31"/>
        <v>#DIV/0!</v>
      </c>
    </row>
    <row r="985" spans="11:40" x14ac:dyDescent="0.2">
      <c r="K985" s="271"/>
      <c r="O985" s="279"/>
      <c r="P985" s="279"/>
      <c r="AM985" s="280" t="str">
        <f t="shared" si="30"/>
        <v/>
      </c>
      <c r="AN985" s="281" t="e">
        <f t="shared" si="31"/>
        <v>#DIV/0!</v>
      </c>
    </row>
    <row r="986" spans="11:40" x14ac:dyDescent="0.2">
      <c r="K986" s="271"/>
      <c r="O986" s="279"/>
      <c r="P986" s="279"/>
      <c r="AM986" s="280" t="str">
        <f t="shared" si="30"/>
        <v/>
      </c>
      <c r="AN986" s="281" t="e">
        <f t="shared" si="31"/>
        <v>#DIV/0!</v>
      </c>
    </row>
    <row r="987" spans="11:40" x14ac:dyDescent="0.2">
      <c r="K987" s="271"/>
      <c r="O987" s="279"/>
      <c r="P987" s="279"/>
      <c r="AM987" s="280" t="str">
        <f t="shared" si="30"/>
        <v/>
      </c>
      <c r="AN987" s="281" t="e">
        <f t="shared" si="31"/>
        <v>#DIV/0!</v>
      </c>
    </row>
    <row r="988" spans="11:40" x14ac:dyDescent="0.2">
      <c r="K988" s="271"/>
      <c r="O988" s="279"/>
      <c r="P988" s="279"/>
      <c r="AM988" s="280" t="str">
        <f t="shared" si="30"/>
        <v/>
      </c>
      <c r="AN988" s="281" t="e">
        <f t="shared" si="31"/>
        <v>#DIV/0!</v>
      </c>
    </row>
    <row r="989" spans="11:40" x14ac:dyDescent="0.2">
      <c r="K989" s="271"/>
      <c r="O989" s="279"/>
      <c r="P989" s="279"/>
      <c r="AM989" s="280" t="str">
        <f t="shared" si="30"/>
        <v/>
      </c>
      <c r="AN989" s="281" t="e">
        <f t="shared" si="31"/>
        <v>#DIV/0!</v>
      </c>
    </row>
    <row r="990" spans="11:40" x14ac:dyDescent="0.2">
      <c r="K990" s="271"/>
      <c r="O990" s="279"/>
      <c r="P990" s="279"/>
      <c r="AM990" s="280" t="str">
        <f t="shared" si="30"/>
        <v/>
      </c>
      <c r="AN990" s="281" t="e">
        <f t="shared" si="31"/>
        <v>#DIV/0!</v>
      </c>
    </row>
    <row r="991" spans="11:40" x14ac:dyDescent="0.2">
      <c r="K991" s="271"/>
      <c r="O991" s="279"/>
      <c r="P991" s="279"/>
      <c r="AM991" s="280" t="str">
        <f t="shared" si="30"/>
        <v/>
      </c>
      <c r="AN991" s="281" t="e">
        <f t="shared" si="31"/>
        <v>#DIV/0!</v>
      </c>
    </row>
    <row r="992" spans="11:40" x14ac:dyDescent="0.2">
      <c r="K992" s="271"/>
      <c r="O992" s="279"/>
      <c r="P992" s="279"/>
      <c r="AM992" s="280" t="str">
        <f t="shared" si="30"/>
        <v/>
      </c>
      <c r="AN992" s="281" t="e">
        <f t="shared" si="31"/>
        <v>#DIV/0!</v>
      </c>
    </row>
    <row r="993" spans="11:40" x14ac:dyDescent="0.2">
      <c r="K993" s="271"/>
      <c r="O993" s="279"/>
      <c r="P993" s="279"/>
      <c r="AM993" s="280" t="str">
        <f t="shared" si="30"/>
        <v/>
      </c>
      <c r="AN993" s="281" t="e">
        <f t="shared" si="31"/>
        <v>#DIV/0!</v>
      </c>
    </row>
    <row r="994" spans="11:40" x14ac:dyDescent="0.2">
      <c r="K994" s="271"/>
      <c r="O994" s="279"/>
      <c r="P994" s="279"/>
      <c r="AM994" s="280" t="str">
        <f t="shared" si="30"/>
        <v/>
      </c>
      <c r="AN994" s="281" t="e">
        <f t="shared" si="31"/>
        <v>#DIV/0!</v>
      </c>
    </row>
    <row r="995" spans="11:40" x14ac:dyDescent="0.2">
      <c r="K995" s="271"/>
      <c r="O995" s="279"/>
      <c r="P995" s="279"/>
      <c r="AM995" s="280" t="str">
        <f t="shared" si="30"/>
        <v/>
      </c>
      <c r="AN995" s="281" t="e">
        <f t="shared" si="31"/>
        <v>#DIV/0!</v>
      </c>
    </row>
    <row r="996" spans="11:40" x14ac:dyDescent="0.2">
      <c r="K996" s="271"/>
      <c r="O996" s="279"/>
      <c r="P996" s="279"/>
      <c r="AM996" s="280" t="str">
        <f t="shared" si="30"/>
        <v/>
      </c>
      <c r="AN996" s="281" t="e">
        <f t="shared" si="31"/>
        <v>#DIV/0!</v>
      </c>
    </row>
    <row r="997" spans="11:40" x14ac:dyDescent="0.2">
      <c r="K997" s="271"/>
      <c r="O997" s="279"/>
      <c r="P997" s="279"/>
      <c r="AM997" s="280" t="str">
        <f t="shared" si="30"/>
        <v/>
      </c>
      <c r="AN997" s="281" t="e">
        <f t="shared" si="31"/>
        <v>#DIV/0!</v>
      </c>
    </row>
    <row r="998" spans="11:40" x14ac:dyDescent="0.2">
      <c r="K998" s="271"/>
      <c r="O998" s="279"/>
      <c r="P998" s="279"/>
      <c r="AM998" s="280" t="str">
        <f t="shared" si="30"/>
        <v/>
      </c>
      <c r="AN998" s="281" t="e">
        <f t="shared" si="31"/>
        <v>#DIV/0!</v>
      </c>
    </row>
    <row r="999" spans="11:40" x14ac:dyDescent="0.2">
      <c r="K999" s="271"/>
      <c r="O999" s="279"/>
      <c r="P999" s="279"/>
      <c r="AM999" s="280" t="str">
        <f t="shared" si="30"/>
        <v/>
      </c>
      <c r="AN999" s="281" t="e">
        <f t="shared" si="31"/>
        <v>#DIV/0!</v>
      </c>
    </row>
    <row r="1000" spans="11:40" x14ac:dyDescent="0.2">
      <c r="K1000" s="271"/>
      <c r="O1000" s="279"/>
      <c r="P1000" s="279"/>
      <c r="AM1000" s="280" t="str">
        <f t="shared" si="30"/>
        <v/>
      </c>
      <c r="AN1000" s="281" t="e">
        <f t="shared" si="31"/>
        <v>#DIV/0!</v>
      </c>
    </row>
    <row r="1001" spans="11:40" x14ac:dyDescent="0.2">
      <c r="K1001" s="271"/>
      <c r="O1001" s="279"/>
      <c r="P1001" s="279"/>
      <c r="AM1001" s="280" t="str">
        <f t="shared" si="30"/>
        <v/>
      </c>
      <c r="AN1001" s="281" t="e">
        <f t="shared" si="31"/>
        <v>#DIV/0!</v>
      </c>
    </row>
    <row r="1002" spans="11:40" x14ac:dyDescent="0.2">
      <c r="K1002" s="271"/>
      <c r="O1002" s="279"/>
      <c r="P1002" s="279"/>
      <c r="AM1002" s="280" t="str">
        <f t="shared" si="30"/>
        <v/>
      </c>
      <c r="AN1002" s="281" t="e">
        <f t="shared" si="31"/>
        <v>#DIV/0!</v>
      </c>
    </row>
    <row r="1003" spans="11:40" x14ac:dyDescent="0.2">
      <c r="K1003" s="271"/>
      <c r="O1003" s="279"/>
      <c r="P1003" s="279"/>
      <c r="AM1003" s="280" t="str">
        <f t="shared" si="30"/>
        <v/>
      </c>
      <c r="AN1003" s="281" t="e">
        <f t="shared" si="31"/>
        <v>#DIV/0!</v>
      </c>
    </row>
    <row r="1004" spans="11:40" x14ac:dyDescent="0.2">
      <c r="K1004" s="271"/>
      <c r="O1004" s="279"/>
      <c r="P1004" s="279"/>
      <c r="AM1004" s="280" t="str">
        <f t="shared" si="30"/>
        <v/>
      </c>
      <c r="AN1004" s="281" t="e">
        <f t="shared" si="31"/>
        <v>#DIV/0!</v>
      </c>
    </row>
    <row r="1005" spans="11:40" x14ac:dyDescent="0.2">
      <c r="K1005" s="271"/>
      <c r="O1005" s="279"/>
      <c r="P1005" s="279"/>
      <c r="AM1005" s="280" t="str">
        <f t="shared" si="30"/>
        <v/>
      </c>
      <c r="AN1005" s="281" t="e">
        <f t="shared" si="31"/>
        <v>#DIV/0!</v>
      </c>
    </row>
  </sheetData>
  <autoFilter ref="A2:AN2" xr:uid="{00000000-0009-0000-0000-00000F000000}"/>
  <conditionalFormatting sqref="AM3:AM1005">
    <cfRule type="cellIs" dxfId="221" priority="32" operator="greaterThan">
      <formula>$Z3</formula>
    </cfRule>
    <cfRule type="cellIs" dxfId="220" priority="33" stopIfTrue="1" operator="lessThan">
      <formula>$Z3</formula>
    </cfRule>
    <cfRule type="cellIs" dxfId="219" priority="34" stopIfTrue="1" operator="equal">
      <formula>$Z3</formula>
    </cfRule>
  </conditionalFormatting>
  <conditionalFormatting sqref="K3">
    <cfRule type="cellIs" dxfId="218" priority="26" stopIfTrue="1" operator="between">
      <formula>$G3</formula>
      <formula>$H3</formula>
    </cfRule>
    <cfRule type="expression" dxfId="217" priority="27" stopIfTrue="1">
      <formula>K3&lt;$H3</formula>
    </cfRule>
    <cfRule type="expression" dxfId="216" priority="28" stopIfTrue="1">
      <formula>K3&gt;$I3</formula>
    </cfRule>
    <cfRule type="cellIs" dxfId="215" priority="29" stopIfTrue="1" operator="between">
      <formula>$G3</formula>
      <formula>$H3</formula>
    </cfRule>
    <cfRule type="expression" dxfId="214" priority="30" stopIfTrue="1">
      <formula>K3&lt;$H3</formula>
    </cfRule>
    <cfRule type="expression" dxfId="213" priority="31" stopIfTrue="1">
      <formula>K3&gt;$I3</formula>
    </cfRule>
  </conditionalFormatting>
  <conditionalFormatting sqref="K4:K1005">
    <cfRule type="cellIs" dxfId="212" priority="20" stopIfTrue="1" operator="between">
      <formula>$G4</formula>
      <formula>$H4</formula>
    </cfRule>
    <cfRule type="expression" dxfId="211" priority="21" stopIfTrue="1">
      <formula>K4&lt;$H4</formula>
    </cfRule>
    <cfRule type="expression" dxfId="210" priority="22" stopIfTrue="1">
      <formula>K4&gt;$I4</formula>
    </cfRule>
    <cfRule type="cellIs" dxfId="209" priority="23" stopIfTrue="1" operator="between">
      <formula>$G4</formula>
      <formula>$H4</formula>
    </cfRule>
    <cfRule type="expression" dxfId="208" priority="24" stopIfTrue="1">
      <formula>K4&lt;$H4</formula>
    </cfRule>
    <cfRule type="expression" dxfId="207" priority="25" stopIfTrue="1">
      <formula>K4&gt;$I4</formula>
    </cfRule>
  </conditionalFormatting>
  <conditionalFormatting sqref="O3:O1005">
    <cfRule type="expression" priority="16" stopIfTrue="1">
      <formula>O3=""</formula>
    </cfRule>
    <cfRule type="expression" dxfId="206" priority="17" stopIfTrue="1">
      <formula>O3=$M3</formula>
    </cfRule>
    <cfRule type="expression" dxfId="205" priority="18" stopIfTrue="1">
      <formula>O3&lt;$M3*0.95</formula>
    </cfRule>
    <cfRule type="expression" dxfId="204" priority="19" stopIfTrue="1">
      <formula>O3&gt;$M3*1.05</formula>
    </cfRule>
  </conditionalFormatting>
  <conditionalFormatting sqref="P3:P1005">
    <cfRule type="expression" priority="12" stopIfTrue="1">
      <formula>P3=""</formula>
    </cfRule>
    <cfRule type="expression" dxfId="203" priority="13" stopIfTrue="1">
      <formula>P3=$N3</formula>
    </cfRule>
    <cfRule type="expression" dxfId="202" priority="14" stopIfTrue="1">
      <formula>P3&gt;$N3*0.95</formula>
    </cfRule>
    <cfRule type="expression" dxfId="201" priority="15" stopIfTrue="1">
      <formula>P3&lt;$N3*1.05</formula>
    </cfRule>
  </conditionalFormatting>
  <conditionalFormatting sqref="L3:L117">
    <cfRule type="containsBlanks" priority="10" stopIfTrue="1">
      <formula>LEN(TRIM(L3))=0</formula>
    </cfRule>
    <cfRule type="cellIs" dxfId="200" priority="11" stopIfTrue="1" operator="greaterThan">
      <formula>0.22</formula>
    </cfRule>
  </conditionalFormatting>
  <conditionalFormatting sqref="J4:J6">
    <cfRule type="cellIs" dxfId="199" priority="7" stopIfTrue="1" operator="between">
      <formula>$G4</formula>
      <formula>$H4</formula>
    </cfRule>
    <cfRule type="expression" dxfId="198" priority="8" stopIfTrue="1">
      <formula>J4&lt;$H4</formula>
    </cfRule>
    <cfRule type="expression" dxfId="197" priority="9" stopIfTrue="1">
      <formula>J4&gt;$I4</formula>
    </cfRule>
  </conditionalFormatting>
  <conditionalFormatting sqref="J7:J117">
    <cfRule type="cellIs" dxfId="196" priority="4" stopIfTrue="1" operator="between">
      <formula>$G7</formula>
      <formula>$H7</formula>
    </cfRule>
    <cfRule type="expression" dxfId="195" priority="5" stopIfTrue="1">
      <formula>J7&lt;$H7</formula>
    </cfRule>
    <cfRule type="expression" dxfId="194" priority="6" stopIfTrue="1">
      <formula>J7&gt;$I7</formula>
    </cfRule>
  </conditionalFormatting>
  <conditionalFormatting sqref="J3">
    <cfRule type="cellIs" dxfId="193" priority="1" stopIfTrue="1" operator="between">
      <formula>$G3*1.22</formula>
      <formula>$H3*1.22</formula>
    </cfRule>
    <cfRule type="expression" dxfId="192" priority="2" stopIfTrue="1">
      <formula>J3&lt;$H3*1.22</formula>
    </cfRule>
    <cfRule type="expression" dxfId="191" priority="3" stopIfTrue="1">
      <formula>J3&gt;$I3*1.22</formula>
    </cfRule>
  </conditionalFormatting>
  <hyperlinks>
    <hyperlink ref="P1" location="Dashboard!A1" display="العودة لشاشة العرض" xr:uid="{00000000-0004-0000-0F00-000000000000}"/>
    <hyperlink ref="Z1" location="index!A1" display="العودة للفهرس" xr:uid="{00000000-0004-0000-0F00-000001000000}"/>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tabColor theme="5"/>
  </sheetPr>
  <dimension ref="A1:X67"/>
  <sheetViews>
    <sheetView rightToLeft="1" workbookViewId="0">
      <pane xSplit="5" ySplit="2" topLeftCell="F3" activePane="bottomRight" state="frozen"/>
      <selection activeCell="E191" sqref="E191"/>
      <selection pane="topRight" activeCell="E191" sqref="E191"/>
      <selection pane="bottomLeft" activeCell="E191" sqref="E191"/>
      <selection pane="bottomRight" activeCell="B1" sqref="B1:B1048576"/>
    </sheetView>
  </sheetViews>
  <sheetFormatPr defaultRowHeight="14.25" x14ac:dyDescent="0.2"/>
  <cols>
    <col min="1" max="1" width="6.875" bestFit="1" customWidth="1"/>
    <col min="2" max="2" width="5" customWidth="1"/>
    <col min="3" max="3" width="19.25" customWidth="1"/>
    <col min="4" max="4" width="11.25" customWidth="1"/>
    <col min="5" max="5" width="11.375" customWidth="1"/>
    <col min="6" max="6" width="20.375" bestFit="1" customWidth="1"/>
    <col min="7" max="7" width="15.625" bestFit="1" customWidth="1"/>
    <col min="8" max="8" width="19" customWidth="1"/>
    <col min="9" max="9" width="17.625" bestFit="1" customWidth="1"/>
    <col min="10" max="10" width="21.375" bestFit="1" customWidth="1"/>
    <col min="11" max="11" width="23" bestFit="1" customWidth="1"/>
    <col min="12" max="12" width="18.875" customWidth="1"/>
    <col min="13" max="13" width="16.75" customWidth="1"/>
    <col min="14" max="14" width="20.625" bestFit="1" customWidth="1"/>
    <col min="15" max="15" width="20.375" bestFit="1" customWidth="1"/>
    <col min="16" max="16" width="20.75" bestFit="1" customWidth="1"/>
    <col min="17" max="17" width="25.25" bestFit="1" customWidth="1"/>
    <col min="18" max="18" width="16.375" customWidth="1"/>
    <col min="19" max="19" width="18.25" customWidth="1"/>
    <col min="20" max="20" width="18.625" bestFit="1" customWidth="1"/>
    <col min="21" max="21" width="15.375" style="169" bestFit="1" customWidth="1"/>
  </cols>
  <sheetData>
    <row r="1" spans="1:24" ht="15" customHeight="1" x14ac:dyDescent="0.2">
      <c r="A1" s="44"/>
      <c r="B1" s="3"/>
      <c r="C1" s="44"/>
      <c r="D1" s="44"/>
      <c r="E1" s="44"/>
      <c r="F1" s="45" t="s">
        <v>788</v>
      </c>
      <c r="G1" s="4"/>
      <c r="H1" s="4" t="s">
        <v>91</v>
      </c>
      <c r="I1" s="4">
        <f>B3</f>
        <v>1</v>
      </c>
      <c r="J1" s="44"/>
      <c r="K1" s="3"/>
      <c r="L1" s="3"/>
      <c r="M1" s="3"/>
      <c r="N1" s="3"/>
      <c r="O1" s="3"/>
      <c r="P1" s="3"/>
      <c r="Q1" s="3"/>
      <c r="R1" s="3"/>
      <c r="S1" s="3"/>
      <c r="T1" s="3"/>
      <c r="U1" s="3"/>
      <c r="X1" s="55" t="s">
        <v>93</v>
      </c>
    </row>
    <row r="2" spans="1:24" ht="30" customHeight="1" x14ac:dyDescent="0.2">
      <c r="A2" s="3" t="s">
        <v>576</v>
      </c>
      <c r="B2" s="3" t="s">
        <v>98</v>
      </c>
      <c r="C2" t="s">
        <v>635</v>
      </c>
      <c r="D2" t="s">
        <v>638</v>
      </c>
      <c r="E2" t="s">
        <v>639</v>
      </c>
      <c r="F2" s="3" t="s">
        <v>588</v>
      </c>
      <c r="G2" s="3" t="s">
        <v>589</v>
      </c>
      <c r="H2" s="3" t="s">
        <v>590</v>
      </c>
      <c r="I2" s="3" t="s">
        <v>591</v>
      </c>
      <c r="J2" s="3" t="s">
        <v>592</v>
      </c>
      <c r="K2" s="3" t="s">
        <v>593</v>
      </c>
      <c r="L2" s="3" t="s">
        <v>594</v>
      </c>
      <c r="M2" s="3" t="s">
        <v>595</v>
      </c>
      <c r="N2" s="3" t="s">
        <v>596</v>
      </c>
      <c r="O2" s="3" t="s">
        <v>164</v>
      </c>
      <c r="P2" s="3" t="s">
        <v>165</v>
      </c>
      <c r="Q2" s="3" t="s">
        <v>785</v>
      </c>
      <c r="R2" s="3" t="s">
        <v>789</v>
      </c>
      <c r="S2" s="3" t="s">
        <v>790</v>
      </c>
      <c r="T2" s="3" t="s">
        <v>791</v>
      </c>
      <c r="U2" s="3" t="s">
        <v>171</v>
      </c>
    </row>
    <row r="3" spans="1:24" x14ac:dyDescent="0.2">
      <c r="A3">
        <v>2023</v>
      </c>
      <c r="B3">
        <v>1</v>
      </c>
      <c r="F3">
        <v>0</v>
      </c>
      <c r="G3">
        <v>48</v>
      </c>
      <c r="U3" s="5" t="str">
        <f t="shared" ref="U3:U34" si="0">IFERROR(P3/Q3,"")</f>
        <v/>
      </c>
    </row>
    <row r="4" spans="1:24" x14ac:dyDescent="0.2">
      <c r="B4">
        <v>2021</v>
      </c>
      <c r="U4" s="5" t="str">
        <f t="shared" si="0"/>
        <v/>
      </c>
    </row>
    <row r="5" spans="1:24" x14ac:dyDescent="0.2">
      <c r="B5">
        <v>2021</v>
      </c>
      <c r="U5" s="5" t="str">
        <f t="shared" si="0"/>
        <v/>
      </c>
    </row>
    <row r="6" spans="1:24" x14ac:dyDescent="0.2">
      <c r="U6" s="5" t="str">
        <f t="shared" si="0"/>
        <v/>
      </c>
    </row>
    <row r="7" spans="1:24" x14ac:dyDescent="0.2">
      <c r="U7" s="5" t="str">
        <f t="shared" si="0"/>
        <v/>
      </c>
    </row>
    <row r="8" spans="1:24" x14ac:dyDescent="0.2">
      <c r="U8" s="5" t="str">
        <f t="shared" si="0"/>
        <v/>
      </c>
    </row>
    <row r="9" spans="1:24" x14ac:dyDescent="0.2">
      <c r="U9" s="5" t="str">
        <f t="shared" si="0"/>
        <v/>
      </c>
    </row>
    <row r="10" spans="1:24" x14ac:dyDescent="0.2">
      <c r="U10" s="5" t="str">
        <f t="shared" si="0"/>
        <v/>
      </c>
    </row>
    <row r="11" spans="1:24" x14ac:dyDescent="0.2">
      <c r="U11" s="5" t="str">
        <f t="shared" si="0"/>
        <v/>
      </c>
    </row>
    <row r="12" spans="1:24" x14ac:dyDescent="0.2">
      <c r="D12" s="47"/>
      <c r="U12" s="5" t="str">
        <f t="shared" si="0"/>
        <v/>
      </c>
    </row>
    <row r="13" spans="1:24" x14ac:dyDescent="0.2">
      <c r="D13" s="47"/>
      <c r="U13" s="5" t="str">
        <f t="shared" si="0"/>
        <v/>
      </c>
    </row>
    <row r="14" spans="1:24" x14ac:dyDescent="0.2">
      <c r="D14" s="47"/>
      <c r="U14" s="5" t="str">
        <f t="shared" si="0"/>
        <v/>
      </c>
    </row>
    <row r="15" spans="1:24" x14ac:dyDescent="0.2">
      <c r="D15" s="47"/>
      <c r="U15" s="5" t="str">
        <f t="shared" si="0"/>
        <v/>
      </c>
    </row>
    <row r="16" spans="1:24" x14ac:dyDescent="0.2">
      <c r="D16" s="47"/>
      <c r="U16" s="5" t="str">
        <f t="shared" si="0"/>
        <v/>
      </c>
    </row>
    <row r="17" spans="4:21" x14ac:dyDescent="0.2">
      <c r="D17" s="47"/>
      <c r="U17" s="5" t="str">
        <f t="shared" si="0"/>
        <v/>
      </c>
    </row>
    <row r="18" spans="4:21" x14ac:dyDescent="0.2">
      <c r="D18" s="47"/>
      <c r="U18" s="5" t="str">
        <f t="shared" si="0"/>
        <v/>
      </c>
    </row>
    <row r="19" spans="4:21" x14ac:dyDescent="0.2">
      <c r="D19" s="47"/>
      <c r="U19" s="5" t="str">
        <f t="shared" si="0"/>
        <v/>
      </c>
    </row>
    <row r="20" spans="4:21" x14ac:dyDescent="0.2">
      <c r="D20" s="47"/>
      <c r="U20" s="5" t="str">
        <f t="shared" si="0"/>
        <v/>
      </c>
    </row>
    <row r="21" spans="4:21" x14ac:dyDescent="0.2">
      <c r="D21" s="47"/>
      <c r="F21">
        <f t="shared" ref="F21:T21" si="1">SUM(F3:F20)</f>
        <v>0</v>
      </c>
      <c r="G21">
        <f t="shared" si="1"/>
        <v>48</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x14ac:dyDescent="0.2">
      <c r="D22" s="47"/>
      <c r="U22" s="5" t="str">
        <f t="shared" si="0"/>
        <v/>
      </c>
    </row>
    <row r="23" spans="4:21" x14ac:dyDescent="0.2">
      <c r="D23" s="47"/>
      <c r="U23" s="5" t="str">
        <f t="shared" si="0"/>
        <v/>
      </c>
    </row>
    <row r="24" spans="4:21" x14ac:dyDescent="0.2">
      <c r="D24" s="47"/>
      <c r="U24" s="5" t="str">
        <f t="shared" si="0"/>
        <v/>
      </c>
    </row>
    <row r="25" spans="4:21" x14ac:dyDescent="0.2">
      <c r="D25" s="47"/>
      <c r="U25" s="5" t="str">
        <f t="shared" si="0"/>
        <v/>
      </c>
    </row>
    <row r="26" spans="4:21" x14ac:dyDescent="0.2">
      <c r="D26" s="47"/>
      <c r="U26" s="5" t="str">
        <f t="shared" si="0"/>
        <v/>
      </c>
    </row>
    <row r="27" spans="4:21" x14ac:dyDescent="0.2">
      <c r="D27" s="47"/>
      <c r="U27" s="5" t="str">
        <f t="shared" si="0"/>
        <v/>
      </c>
    </row>
    <row r="28" spans="4:21" x14ac:dyDescent="0.2">
      <c r="D28" s="47"/>
      <c r="U28" s="5" t="str">
        <f t="shared" si="0"/>
        <v/>
      </c>
    </row>
    <row r="29" spans="4:21" x14ac:dyDescent="0.2">
      <c r="D29" s="47"/>
      <c r="U29" s="5" t="str">
        <f t="shared" si="0"/>
        <v/>
      </c>
    </row>
    <row r="30" spans="4:21" x14ac:dyDescent="0.2">
      <c r="D30" s="47"/>
      <c r="U30" s="5" t="str">
        <f t="shared" si="0"/>
        <v/>
      </c>
    </row>
    <row r="31" spans="4:21" x14ac:dyDescent="0.2">
      <c r="D31" s="47"/>
      <c r="U31" s="5" t="str">
        <f t="shared" si="0"/>
        <v/>
      </c>
    </row>
    <row r="32" spans="4:21" x14ac:dyDescent="0.2">
      <c r="D32" s="47"/>
      <c r="U32" s="5" t="str">
        <f t="shared" si="0"/>
        <v/>
      </c>
    </row>
    <row r="33" spans="4:21" x14ac:dyDescent="0.2">
      <c r="D33" s="47"/>
      <c r="U33" s="5" t="str">
        <f t="shared" si="0"/>
        <v/>
      </c>
    </row>
    <row r="34" spans="4:21" x14ac:dyDescent="0.2">
      <c r="D34" s="47"/>
      <c r="U34" s="5" t="str">
        <f t="shared" si="0"/>
        <v/>
      </c>
    </row>
    <row r="35" spans="4:21" x14ac:dyDescent="0.2">
      <c r="D35" s="47"/>
      <c r="U35" s="5" t="str">
        <f t="shared" ref="U35:U67" si="2">IFERROR(P35/Q35,"")</f>
        <v/>
      </c>
    </row>
    <row r="36" spans="4:21" x14ac:dyDescent="0.2">
      <c r="D36" s="47"/>
      <c r="U36" s="5" t="str">
        <f t="shared" si="2"/>
        <v/>
      </c>
    </row>
    <row r="37" spans="4:21" x14ac:dyDescent="0.2">
      <c r="D37" s="47"/>
      <c r="U37" s="5" t="str">
        <f t="shared" si="2"/>
        <v/>
      </c>
    </row>
    <row r="38" spans="4:21" x14ac:dyDescent="0.2">
      <c r="D38" s="47"/>
      <c r="U38" s="5" t="str">
        <f t="shared" si="2"/>
        <v/>
      </c>
    </row>
    <row r="39" spans="4:21" x14ac:dyDescent="0.2">
      <c r="D39" s="47"/>
      <c r="U39" s="5" t="str">
        <f t="shared" si="2"/>
        <v/>
      </c>
    </row>
    <row r="40" spans="4:21" x14ac:dyDescent="0.2">
      <c r="D40" s="47"/>
      <c r="U40" s="5" t="str">
        <f t="shared" si="2"/>
        <v/>
      </c>
    </row>
    <row r="41" spans="4:21" x14ac:dyDescent="0.2">
      <c r="D41" s="47"/>
      <c r="U41" s="5" t="str">
        <f t="shared" si="2"/>
        <v/>
      </c>
    </row>
    <row r="42" spans="4:21" x14ac:dyDescent="0.2">
      <c r="U42" s="5" t="str">
        <f t="shared" si="2"/>
        <v/>
      </c>
    </row>
    <row r="43" spans="4:21" x14ac:dyDescent="0.2">
      <c r="U43" s="5" t="str">
        <f t="shared" si="2"/>
        <v/>
      </c>
    </row>
    <row r="44" spans="4:21" x14ac:dyDescent="0.2">
      <c r="U44" s="5" t="str">
        <f t="shared" si="2"/>
        <v/>
      </c>
    </row>
    <row r="45" spans="4:21" x14ac:dyDescent="0.2">
      <c r="U45" s="5" t="str">
        <f t="shared" si="2"/>
        <v/>
      </c>
    </row>
    <row r="46" spans="4:21" x14ac:dyDescent="0.2">
      <c r="U46" s="5" t="str">
        <f t="shared" si="2"/>
        <v/>
      </c>
    </row>
    <row r="47" spans="4:21" x14ac:dyDescent="0.2">
      <c r="U47" s="5" t="str">
        <f t="shared" si="2"/>
        <v/>
      </c>
    </row>
    <row r="48" spans="4:21" x14ac:dyDescent="0.2">
      <c r="U48" s="5" t="str">
        <f t="shared" si="2"/>
        <v/>
      </c>
    </row>
    <row r="49" spans="21:21" x14ac:dyDescent="0.2">
      <c r="U49" s="5" t="str">
        <f t="shared" si="2"/>
        <v/>
      </c>
    </row>
    <row r="50" spans="21:21" x14ac:dyDescent="0.2">
      <c r="U50" s="5" t="str">
        <f t="shared" si="2"/>
        <v/>
      </c>
    </row>
    <row r="51" spans="21:21" x14ac:dyDescent="0.2">
      <c r="U51" s="5" t="str">
        <f t="shared" si="2"/>
        <v/>
      </c>
    </row>
    <row r="52" spans="21:21" x14ac:dyDescent="0.2">
      <c r="U52" s="5" t="str">
        <f t="shared" si="2"/>
        <v/>
      </c>
    </row>
    <row r="53" spans="21:21" x14ac:dyDescent="0.2">
      <c r="U53" s="5" t="str">
        <f t="shared" si="2"/>
        <v/>
      </c>
    </row>
    <row r="54" spans="21:21" x14ac:dyDescent="0.2">
      <c r="U54" s="5" t="str">
        <f t="shared" si="2"/>
        <v/>
      </c>
    </row>
    <row r="55" spans="21:21" x14ac:dyDescent="0.2">
      <c r="U55" s="5" t="str">
        <f t="shared" si="2"/>
        <v/>
      </c>
    </row>
    <row r="56" spans="21:21" x14ac:dyDescent="0.2">
      <c r="U56" s="5" t="str">
        <f t="shared" si="2"/>
        <v/>
      </c>
    </row>
    <row r="57" spans="21:21" x14ac:dyDescent="0.2">
      <c r="U57" s="5" t="str">
        <f t="shared" si="2"/>
        <v/>
      </c>
    </row>
    <row r="58" spans="21:21" x14ac:dyDescent="0.2">
      <c r="U58" s="5" t="str">
        <f t="shared" si="2"/>
        <v/>
      </c>
    </row>
    <row r="59" spans="21:21" x14ac:dyDescent="0.2">
      <c r="U59" s="5" t="str">
        <f t="shared" si="2"/>
        <v/>
      </c>
    </row>
    <row r="60" spans="21:21" x14ac:dyDescent="0.2">
      <c r="U60" s="5" t="str">
        <f t="shared" si="2"/>
        <v/>
      </c>
    </row>
    <row r="61" spans="21:21" x14ac:dyDescent="0.2">
      <c r="U61" s="5" t="str">
        <f t="shared" si="2"/>
        <v/>
      </c>
    </row>
    <row r="62" spans="21:21" x14ac:dyDescent="0.2">
      <c r="U62" s="5" t="str">
        <f t="shared" si="2"/>
        <v/>
      </c>
    </row>
    <row r="63" spans="21:21" x14ac:dyDescent="0.2">
      <c r="U63" s="5" t="str">
        <f t="shared" si="2"/>
        <v/>
      </c>
    </row>
    <row r="64" spans="21:21" x14ac:dyDescent="0.2">
      <c r="U64" s="5" t="str">
        <f t="shared" si="2"/>
        <v/>
      </c>
    </row>
    <row r="65" spans="21:21" x14ac:dyDescent="0.2">
      <c r="U65" s="5" t="str">
        <f t="shared" si="2"/>
        <v/>
      </c>
    </row>
    <row r="66" spans="21:21" x14ac:dyDescent="0.2">
      <c r="U66" s="5" t="str">
        <f t="shared" si="2"/>
        <v/>
      </c>
    </row>
    <row r="67" spans="21:21" x14ac:dyDescent="0.2">
      <c r="U67" s="5" t="str">
        <f t="shared" si="2"/>
        <v/>
      </c>
    </row>
  </sheetData>
  <autoFilter ref="A2:X2" xr:uid="{00000000-0009-0000-0000-000010000000}"/>
  <hyperlinks>
    <hyperlink ref="X1" location="index!A1" display="العودة للفهرس"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theme="5"/>
  </sheetPr>
  <dimension ref="A1:CZ117"/>
  <sheetViews>
    <sheetView rightToLeft="1" workbookViewId="0">
      <pane xSplit="4" ySplit="2" topLeftCell="E92" activePane="bottomRight" state="frozen"/>
      <selection activeCell="E191" sqref="E191"/>
      <selection pane="topRight" activeCell="E191" sqref="E191"/>
      <selection pane="bottomLeft" activeCell="E191" sqref="E191"/>
      <selection pane="bottomRight" activeCell="A3" sqref="A3:C113"/>
    </sheetView>
  </sheetViews>
  <sheetFormatPr defaultRowHeight="14.25" x14ac:dyDescent="0.2"/>
  <cols>
    <col min="1" max="1" width="5.125" style="148" customWidth="1"/>
    <col min="2" max="2" width="5" style="148" customWidth="1"/>
    <col min="3" max="3" width="8.25" style="148" customWidth="1"/>
    <col min="4" max="4" width="16.375" style="148" customWidth="1"/>
    <col min="5" max="16" width="12.125" style="148" customWidth="1"/>
    <col min="17" max="17" width="12.125" style="176" customWidth="1"/>
    <col min="18" max="19" width="12.125" style="148" customWidth="1"/>
    <col min="24" max="25" width="12.125" style="148" customWidth="1"/>
    <col min="26" max="26" width="12.125" style="163" customWidth="1"/>
    <col min="27" max="27" width="12.125" style="176" customWidth="1"/>
    <col min="28" max="28" width="9.125" hidden="1" customWidth="1"/>
  </cols>
  <sheetData>
    <row r="1" spans="1:104" x14ac:dyDescent="0.2">
      <c r="D1" s="148" t="s">
        <v>792</v>
      </c>
      <c r="E1" s="162" t="s">
        <v>90</v>
      </c>
      <c r="F1" s="14">
        <f>$A$3</f>
        <v>2023</v>
      </c>
      <c r="H1" s="178" t="s">
        <v>92</v>
      </c>
      <c r="Q1" s="162" t="s">
        <v>91</v>
      </c>
      <c r="R1" s="14">
        <f>$B$3</f>
        <v>415</v>
      </c>
      <c r="W1" s="55" t="s">
        <v>93</v>
      </c>
    </row>
    <row r="2" spans="1:104" s="2" customFormat="1" ht="43.5" customHeight="1" x14ac:dyDescent="0.2">
      <c r="A2" s="3" t="s">
        <v>576</v>
      </c>
      <c r="B2" s="3" t="s">
        <v>577</v>
      </c>
      <c r="C2" s="3" t="s">
        <v>99</v>
      </c>
      <c r="D2" s="3" t="s">
        <v>129</v>
      </c>
      <c r="E2" s="3" t="s">
        <v>775</v>
      </c>
      <c r="F2" s="3" t="s">
        <v>586</v>
      </c>
      <c r="G2" s="3" t="s">
        <v>587</v>
      </c>
      <c r="H2" s="3" t="s">
        <v>776</v>
      </c>
      <c r="I2" s="3" t="s">
        <v>777</v>
      </c>
      <c r="J2" s="3" t="s">
        <v>778</v>
      </c>
      <c r="K2" s="3" t="s">
        <v>779</v>
      </c>
      <c r="L2" s="3" t="s">
        <v>780</v>
      </c>
      <c r="M2" s="3" t="s">
        <v>781</v>
      </c>
      <c r="N2" s="3" t="s">
        <v>782</v>
      </c>
      <c r="O2" s="3" t="s">
        <v>783</v>
      </c>
      <c r="P2" s="3" t="s">
        <v>784</v>
      </c>
      <c r="Q2" s="16" t="s">
        <v>744</v>
      </c>
      <c r="R2" s="3" t="s">
        <v>165</v>
      </c>
      <c r="S2" s="3" t="s">
        <v>785</v>
      </c>
      <c r="T2" s="3" t="s">
        <v>139</v>
      </c>
      <c r="U2" s="3" t="s">
        <v>140</v>
      </c>
      <c r="V2" s="3" t="s">
        <v>141</v>
      </c>
      <c r="W2" s="3" t="s">
        <v>142</v>
      </c>
      <c r="X2" s="3" t="s">
        <v>598</v>
      </c>
      <c r="Y2" s="3" t="s">
        <v>144</v>
      </c>
      <c r="Z2" s="3" t="s">
        <v>786</v>
      </c>
      <c r="AA2" s="177" t="s">
        <v>745</v>
      </c>
      <c r="AB2" s="2" t="s">
        <v>601</v>
      </c>
    </row>
    <row r="3" spans="1:104" x14ac:dyDescent="0.2">
      <c r="A3">
        <v>2023</v>
      </c>
      <c r="B3">
        <v>415</v>
      </c>
      <c r="C3" t="s">
        <v>302</v>
      </c>
      <c r="D3">
        <v>169</v>
      </c>
      <c r="F3" s="1"/>
      <c r="G3" s="129" t="s">
        <v>603</v>
      </c>
      <c r="H3" t="s">
        <v>102</v>
      </c>
      <c r="I3" t="s">
        <v>103</v>
      </c>
      <c r="J3" t="s">
        <v>604</v>
      </c>
      <c r="K3" t="s">
        <v>605</v>
      </c>
      <c r="L3" t="s">
        <v>606</v>
      </c>
      <c r="M3" t="s">
        <v>607</v>
      </c>
      <c r="N3" t="s">
        <v>608</v>
      </c>
      <c r="O3" t="s">
        <v>609</v>
      </c>
      <c r="P3" t="s">
        <v>610</v>
      </c>
      <c r="Q3" t="s">
        <v>611</v>
      </c>
      <c r="R3" t="s">
        <v>612</v>
      </c>
      <c r="S3" t="s">
        <v>613</v>
      </c>
      <c r="T3" t="s">
        <v>614</v>
      </c>
      <c r="U3" t="s">
        <v>615</v>
      </c>
      <c r="V3" t="s">
        <v>616</v>
      </c>
      <c r="W3" t="s">
        <v>617</v>
      </c>
      <c r="X3" t="s">
        <v>618</v>
      </c>
      <c r="Y3" t="s">
        <v>619</v>
      </c>
      <c r="Z3" t="s">
        <v>620</v>
      </c>
      <c r="AA3" s="56" t="s">
        <v>621</v>
      </c>
      <c r="AB3" t="s">
        <v>622</v>
      </c>
      <c r="AC3" t="s">
        <v>623</v>
      </c>
      <c r="AD3" t="s">
        <v>624</v>
      </c>
      <c r="AE3" t="s">
        <v>625</v>
      </c>
      <c r="AF3" t="s">
        <v>626</v>
      </c>
      <c r="AG3" t="s">
        <v>627</v>
      </c>
      <c r="AH3" t="s">
        <v>628</v>
      </c>
      <c r="AI3" t="s">
        <v>629</v>
      </c>
      <c r="AJ3" t="s">
        <v>630</v>
      </c>
      <c r="AK3" t="s">
        <v>631</v>
      </c>
      <c r="AL3" t="s">
        <v>632</v>
      </c>
      <c r="AM3" t="s">
        <v>633</v>
      </c>
      <c r="AN3" t="s">
        <v>634</v>
      </c>
      <c r="AO3" t="s">
        <v>635</v>
      </c>
      <c r="AP3" t="s">
        <v>636</v>
      </c>
      <c r="AQ3" t="s">
        <v>637</v>
      </c>
      <c r="AR3" t="s">
        <v>638</v>
      </c>
      <c r="AS3" t="s">
        <v>639</v>
      </c>
      <c r="AT3" t="s">
        <v>640</v>
      </c>
      <c r="AU3" t="s">
        <v>641</v>
      </c>
      <c r="AV3" t="s">
        <v>642</v>
      </c>
      <c r="AW3" t="s">
        <v>643</v>
      </c>
      <c r="AX3" t="s">
        <v>644</v>
      </c>
      <c r="AY3" t="s">
        <v>645</v>
      </c>
      <c r="AZ3" t="s">
        <v>646</v>
      </c>
      <c r="BA3" t="s">
        <v>647</v>
      </c>
      <c r="BB3" t="s">
        <v>648</v>
      </c>
      <c r="BC3" t="s">
        <v>649</v>
      </c>
      <c r="BD3" t="s">
        <v>650</v>
      </c>
      <c r="BE3" t="s">
        <v>651</v>
      </c>
      <c r="BF3" t="s">
        <v>652</v>
      </c>
      <c r="BG3" t="s">
        <v>653</v>
      </c>
      <c r="BH3" t="s">
        <v>654</v>
      </c>
      <c r="BI3" t="s">
        <v>655</v>
      </c>
      <c r="BJ3" t="s">
        <v>656</v>
      </c>
      <c r="BK3" t="s">
        <v>657</v>
      </c>
      <c r="BL3" t="s">
        <v>658</v>
      </c>
      <c r="BM3" t="s">
        <v>659</v>
      </c>
      <c r="BN3" t="s">
        <v>660</v>
      </c>
      <c r="BO3" t="s">
        <v>661</v>
      </c>
      <c r="BP3" t="s">
        <v>662</v>
      </c>
      <c r="BQ3" t="s">
        <v>663</v>
      </c>
      <c r="BR3" t="s">
        <v>664</v>
      </c>
      <c r="BS3" t="s">
        <v>665</v>
      </c>
      <c r="BT3" t="s">
        <v>666</v>
      </c>
      <c r="BU3" t="s">
        <v>667</v>
      </c>
      <c r="BV3" t="s">
        <v>668</v>
      </c>
      <c r="BW3" t="s">
        <v>669</v>
      </c>
      <c r="BX3" t="s">
        <v>670</v>
      </c>
      <c r="BY3" t="s">
        <v>671</v>
      </c>
      <c r="BZ3" t="s">
        <v>672</v>
      </c>
      <c r="CA3" t="s">
        <v>673</v>
      </c>
      <c r="CB3" t="s">
        <v>674</v>
      </c>
      <c r="CC3" t="s">
        <v>675</v>
      </c>
      <c r="CD3" t="s">
        <v>676</v>
      </c>
      <c r="CE3" t="s">
        <v>677</v>
      </c>
      <c r="CF3" t="s">
        <v>678</v>
      </c>
      <c r="CG3" t="s">
        <v>679</v>
      </c>
      <c r="CH3" t="s">
        <v>680</v>
      </c>
      <c r="CI3" t="s">
        <v>681</v>
      </c>
      <c r="CJ3" t="s">
        <v>682</v>
      </c>
      <c r="CK3" t="s">
        <v>683</v>
      </c>
      <c r="CL3" t="s">
        <v>684</v>
      </c>
      <c r="CM3" t="s">
        <v>685</v>
      </c>
      <c r="CN3" t="s">
        <v>686</v>
      </c>
      <c r="CO3" t="s">
        <v>168</v>
      </c>
      <c r="CP3" t="s">
        <v>687</v>
      </c>
      <c r="CQ3" t="s">
        <v>688</v>
      </c>
      <c r="CR3" t="s">
        <v>689</v>
      </c>
      <c r="CS3" t="s">
        <v>690</v>
      </c>
      <c r="CT3" t="s">
        <v>691</v>
      </c>
      <c r="CU3" t="s">
        <v>692</v>
      </c>
      <c r="CV3" t="s">
        <v>693</v>
      </c>
      <c r="CW3" t="s">
        <v>694</v>
      </c>
      <c r="CX3" t="s">
        <v>695</v>
      </c>
      <c r="CY3" t="s">
        <v>696</v>
      </c>
      <c r="CZ3" t="s">
        <v>697</v>
      </c>
    </row>
    <row r="4" spans="1:104" x14ac:dyDescent="0.2">
      <c r="A4">
        <v>2023</v>
      </c>
      <c r="B4">
        <v>422</v>
      </c>
      <c r="C4" t="s">
        <v>235</v>
      </c>
      <c r="D4">
        <v>105</v>
      </c>
      <c r="F4" s="1"/>
      <c r="G4" s="129" t="s">
        <v>603</v>
      </c>
      <c r="H4" t="s">
        <v>102</v>
      </c>
      <c r="I4" t="s">
        <v>103</v>
      </c>
      <c r="J4" t="s">
        <v>604</v>
      </c>
      <c r="K4" t="s">
        <v>605</v>
      </c>
      <c r="L4" t="s">
        <v>606</v>
      </c>
      <c r="M4" t="s">
        <v>607</v>
      </c>
      <c r="N4" t="s">
        <v>608</v>
      </c>
      <c r="O4" t="s">
        <v>609</v>
      </c>
      <c r="P4" t="s">
        <v>610</v>
      </c>
      <c r="Q4" t="s">
        <v>611</v>
      </c>
      <c r="R4" t="s">
        <v>612</v>
      </c>
      <c r="S4" t="s">
        <v>613</v>
      </c>
      <c r="T4" t="s">
        <v>614</v>
      </c>
      <c r="U4" t="s">
        <v>615</v>
      </c>
      <c r="V4" t="s">
        <v>616</v>
      </c>
      <c r="W4" t="s">
        <v>617</v>
      </c>
      <c r="X4" t="s">
        <v>618</v>
      </c>
      <c r="Y4" t="s">
        <v>619</v>
      </c>
      <c r="Z4" t="s">
        <v>620</v>
      </c>
      <c r="AA4" s="56" t="s">
        <v>621</v>
      </c>
      <c r="AB4" t="s">
        <v>622</v>
      </c>
      <c r="AC4" t="s">
        <v>623</v>
      </c>
      <c r="AD4" t="s">
        <v>624</v>
      </c>
      <c r="AE4" t="s">
        <v>625</v>
      </c>
      <c r="AF4" t="s">
        <v>626</v>
      </c>
      <c r="AG4" t="s">
        <v>627</v>
      </c>
      <c r="AH4" t="s">
        <v>628</v>
      </c>
      <c r="AI4" t="s">
        <v>629</v>
      </c>
      <c r="AJ4" t="s">
        <v>630</v>
      </c>
      <c r="AK4" t="s">
        <v>631</v>
      </c>
      <c r="AL4" t="s">
        <v>632</v>
      </c>
      <c r="AM4" t="s">
        <v>633</v>
      </c>
      <c r="AN4" t="s">
        <v>634</v>
      </c>
      <c r="AO4" t="s">
        <v>635</v>
      </c>
      <c r="AP4" t="s">
        <v>636</v>
      </c>
      <c r="AQ4" t="s">
        <v>637</v>
      </c>
      <c r="AR4" t="s">
        <v>638</v>
      </c>
      <c r="AS4" t="s">
        <v>639</v>
      </c>
      <c r="AT4" t="s">
        <v>640</v>
      </c>
      <c r="AU4" t="s">
        <v>641</v>
      </c>
      <c r="AV4" t="s">
        <v>642</v>
      </c>
      <c r="AW4" t="s">
        <v>643</v>
      </c>
      <c r="AX4" t="s">
        <v>644</v>
      </c>
      <c r="AY4" t="s">
        <v>645</v>
      </c>
      <c r="AZ4" t="s">
        <v>646</v>
      </c>
      <c r="BA4" t="s">
        <v>647</v>
      </c>
      <c r="BB4" t="s">
        <v>648</v>
      </c>
      <c r="BC4" t="s">
        <v>649</v>
      </c>
      <c r="BD4" t="s">
        <v>650</v>
      </c>
      <c r="BE4" t="s">
        <v>651</v>
      </c>
      <c r="BF4" t="s">
        <v>652</v>
      </c>
      <c r="BG4" t="s">
        <v>653</v>
      </c>
      <c r="BH4" t="s">
        <v>654</v>
      </c>
      <c r="BI4" t="s">
        <v>655</v>
      </c>
      <c r="BJ4" t="s">
        <v>656</v>
      </c>
      <c r="BK4" t="s">
        <v>657</v>
      </c>
      <c r="BL4" t="s">
        <v>658</v>
      </c>
      <c r="BM4" t="s">
        <v>659</v>
      </c>
      <c r="BN4" t="s">
        <v>660</v>
      </c>
      <c r="BO4" t="s">
        <v>661</v>
      </c>
      <c r="BP4" t="s">
        <v>662</v>
      </c>
      <c r="BQ4" t="s">
        <v>663</v>
      </c>
      <c r="BR4" t="s">
        <v>664</v>
      </c>
      <c r="BS4" t="s">
        <v>665</v>
      </c>
      <c r="BT4" t="s">
        <v>666</v>
      </c>
      <c r="BU4" t="s">
        <v>667</v>
      </c>
      <c r="BV4" t="s">
        <v>668</v>
      </c>
      <c r="BW4" t="s">
        <v>669</v>
      </c>
      <c r="BX4" t="s">
        <v>670</v>
      </c>
      <c r="BY4" t="s">
        <v>671</v>
      </c>
      <c r="BZ4" t="s">
        <v>672</v>
      </c>
      <c r="CA4" t="s">
        <v>673</v>
      </c>
      <c r="CB4" t="s">
        <v>674</v>
      </c>
      <c r="CC4" t="s">
        <v>675</v>
      </c>
      <c r="CD4" t="s">
        <v>676</v>
      </c>
      <c r="CE4" t="s">
        <v>677</v>
      </c>
      <c r="CF4" t="s">
        <v>678</v>
      </c>
      <c r="CG4" t="s">
        <v>679</v>
      </c>
      <c r="CH4" t="s">
        <v>680</v>
      </c>
      <c r="CI4" t="s">
        <v>681</v>
      </c>
      <c r="CJ4" t="s">
        <v>682</v>
      </c>
      <c r="CK4" t="s">
        <v>683</v>
      </c>
      <c r="CL4" t="s">
        <v>684</v>
      </c>
      <c r="CM4" t="s">
        <v>685</v>
      </c>
      <c r="CN4" t="s">
        <v>686</v>
      </c>
      <c r="CO4" t="s">
        <v>168</v>
      </c>
      <c r="CP4" t="s">
        <v>687</v>
      </c>
      <c r="CQ4" t="s">
        <v>688</v>
      </c>
      <c r="CR4" t="s">
        <v>689</v>
      </c>
      <c r="CS4" t="s">
        <v>690</v>
      </c>
      <c r="CT4" t="s">
        <v>691</v>
      </c>
      <c r="CU4" t="s">
        <v>692</v>
      </c>
      <c r="CV4" t="s">
        <v>693</v>
      </c>
      <c r="CW4" t="s">
        <v>694</v>
      </c>
      <c r="CX4" t="s">
        <v>695</v>
      </c>
      <c r="CY4" t="s">
        <v>696</v>
      </c>
      <c r="CZ4" t="s">
        <v>697</v>
      </c>
    </row>
    <row r="5" spans="1:104" x14ac:dyDescent="0.2">
      <c r="A5">
        <v>2023</v>
      </c>
      <c r="B5">
        <v>1</v>
      </c>
      <c r="C5" t="s">
        <v>378</v>
      </c>
      <c r="D5">
        <v>100</v>
      </c>
      <c r="F5" s="1"/>
      <c r="G5" s="129" t="s">
        <v>603</v>
      </c>
      <c r="H5" t="s">
        <v>102</v>
      </c>
      <c r="I5" t="s">
        <v>103</v>
      </c>
      <c r="J5" t="s">
        <v>604</v>
      </c>
      <c r="K5" t="s">
        <v>605</v>
      </c>
      <c r="L5" t="s">
        <v>606</v>
      </c>
      <c r="M5" t="s">
        <v>607</v>
      </c>
      <c r="N5" t="s">
        <v>608</v>
      </c>
      <c r="O5" t="s">
        <v>609</v>
      </c>
      <c r="P5" t="s">
        <v>610</v>
      </c>
      <c r="Q5" t="s">
        <v>611</v>
      </c>
      <c r="R5" t="s">
        <v>612</v>
      </c>
      <c r="S5" t="s">
        <v>613</v>
      </c>
      <c r="T5" t="s">
        <v>614</v>
      </c>
      <c r="U5" t="s">
        <v>615</v>
      </c>
      <c r="V5" t="s">
        <v>616</v>
      </c>
      <c r="W5" t="s">
        <v>617</v>
      </c>
      <c r="X5" t="s">
        <v>618</v>
      </c>
      <c r="Y5" t="s">
        <v>619</v>
      </c>
      <c r="Z5" t="s">
        <v>620</v>
      </c>
      <c r="AA5" s="56" t="s">
        <v>621</v>
      </c>
      <c r="AB5" t="s">
        <v>622</v>
      </c>
      <c r="AC5" t="s">
        <v>623</v>
      </c>
      <c r="AD5" t="s">
        <v>624</v>
      </c>
      <c r="AE5" t="s">
        <v>625</v>
      </c>
      <c r="AF5" t="s">
        <v>626</v>
      </c>
      <c r="AG5" t="s">
        <v>627</v>
      </c>
      <c r="AH5" t="s">
        <v>628</v>
      </c>
      <c r="AI5" t="s">
        <v>629</v>
      </c>
      <c r="AJ5" t="s">
        <v>630</v>
      </c>
      <c r="AK5" t="s">
        <v>631</v>
      </c>
      <c r="AL5" t="s">
        <v>632</v>
      </c>
      <c r="AM5" t="s">
        <v>633</v>
      </c>
      <c r="AN5" t="s">
        <v>634</v>
      </c>
      <c r="AO5" t="s">
        <v>635</v>
      </c>
      <c r="AP5" t="s">
        <v>636</v>
      </c>
      <c r="AQ5" t="s">
        <v>637</v>
      </c>
      <c r="AR5" t="s">
        <v>638</v>
      </c>
      <c r="AS5" t="s">
        <v>639</v>
      </c>
      <c r="AT5" t="s">
        <v>640</v>
      </c>
      <c r="AU5" t="s">
        <v>641</v>
      </c>
      <c r="AV5" t="s">
        <v>642</v>
      </c>
      <c r="AW5" t="s">
        <v>643</v>
      </c>
      <c r="AX5" t="s">
        <v>644</v>
      </c>
      <c r="AY5" t="s">
        <v>645</v>
      </c>
      <c r="AZ5" t="s">
        <v>646</v>
      </c>
      <c r="BA5" t="s">
        <v>647</v>
      </c>
      <c r="BB5" t="s">
        <v>648</v>
      </c>
      <c r="BC5" t="s">
        <v>649</v>
      </c>
      <c r="BD5" t="s">
        <v>650</v>
      </c>
      <c r="BE5" t="s">
        <v>651</v>
      </c>
      <c r="BF5" t="s">
        <v>652</v>
      </c>
      <c r="BG5" t="s">
        <v>653</v>
      </c>
      <c r="BH5" t="s">
        <v>654</v>
      </c>
      <c r="BI5" t="s">
        <v>655</v>
      </c>
      <c r="BJ5" t="s">
        <v>656</v>
      </c>
      <c r="BK5" t="s">
        <v>657</v>
      </c>
      <c r="BL5" t="s">
        <v>658</v>
      </c>
      <c r="BM5" t="s">
        <v>659</v>
      </c>
      <c r="BN5" t="s">
        <v>660</v>
      </c>
      <c r="BO5" t="s">
        <v>661</v>
      </c>
      <c r="BP5" t="s">
        <v>662</v>
      </c>
      <c r="BQ5" t="s">
        <v>663</v>
      </c>
      <c r="BR5" t="s">
        <v>664</v>
      </c>
      <c r="BS5" t="s">
        <v>665</v>
      </c>
      <c r="BT5" t="s">
        <v>666</v>
      </c>
      <c r="BU5" t="s">
        <v>667</v>
      </c>
      <c r="BV5" t="s">
        <v>668</v>
      </c>
      <c r="BW5" t="s">
        <v>669</v>
      </c>
      <c r="BX5" t="s">
        <v>670</v>
      </c>
      <c r="BY5" t="s">
        <v>671</v>
      </c>
      <c r="BZ5" t="s">
        <v>672</v>
      </c>
      <c r="CA5" t="s">
        <v>673</v>
      </c>
      <c r="CB5" t="s">
        <v>674</v>
      </c>
      <c r="CC5" t="s">
        <v>675</v>
      </c>
      <c r="CD5" t="s">
        <v>676</v>
      </c>
      <c r="CE5" t="s">
        <v>677</v>
      </c>
      <c r="CF5" t="s">
        <v>678</v>
      </c>
      <c r="CG5" t="s">
        <v>679</v>
      </c>
      <c r="CH5" t="s">
        <v>680</v>
      </c>
      <c r="CI5" t="s">
        <v>681</v>
      </c>
      <c r="CJ5" t="s">
        <v>682</v>
      </c>
      <c r="CK5" t="s">
        <v>683</v>
      </c>
      <c r="CL5" t="s">
        <v>684</v>
      </c>
      <c r="CM5" t="s">
        <v>685</v>
      </c>
      <c r="CN5" t="s">
        <v>686</v>
      </c>
      <c r="CO5" t="s">
        <v>168</v>
      </c>
      <c r="CP5" t="s">
        <v>687</v>
      </c>
      <c r="CQ5" t="s">
        <v>688</v>
      </c>
      <c r="CR5" t="s">
        <v>689</v>
      </c>
      <c r="CS5" t="s">
        <v>690</v>
      </c>
      <c r="CT5" t="s">
        <v>691</v>
      </c>
      <c r="CU5" t="s">
        <v>692</v>
      </c>
      <c r="CV5" t="s">
        <v>693</v>
      </c>
      <c r="CW5" t="s">
        <v>694</v>
      </c>
      <c r="CX5" t="s">
        <v>695</v>
      </c>
      <c r="CY5" t="s">
        <v>696</v>
      </c>
      <c r="CZ5" t="s">
        <v>697</v>
      </c>
    </row>
    <row r="6" spans="1:104" x14ac:dyDescent="0.2">
      <c r="A6">
        <v>2023</v>
      </c>
      <c r="B6">
        <v>571</v>
      </c>
      <c r="C6" t="s">
        <v>399</v>
      </c>
      <c r="D6">
        <v>180</v>
      </c>
      <c r="F6" s="1"/>
      <c r="G6" s="129" t="s">
        <v>603</v>
      </c>
      <c r="H6" t="s">
        <v>102</v>
      </c>
      <c r="I6" t="s">
        <v>103</v>
      </c>
      <c r="J6" t="s">
        <v>604</v>
      </c>
      <c r="K6" t="s">
        <v>605</v>
      </c>
      <c r="L6" t="s">
        <v>606</v>
      </c>
      <c r="M6" t="s">
        <v>607</v>
      </c>
      <c r="N6" t="s">
        <v>608</v>
      </c>
      <c r="O6" t="s">
        <v>609</v>
      </c>
      <c r="P6" t="s">
        <v>610</v>
      </c>
      <c r="Q6" t="s">
        <v>611</v>
      </c>
      <c r="R6" t="s">
        <v>612</v>
      </c>
      <c r="S6" t="s">
        <v>613</v>
      </c>
      <c r="T6" t="s">
        <v>614</v>
      </c>
      <c r="U6" t="s">
        <v>615</v>
      </c>
      <c r="V6" t="s">
        <v>616</v>
      </c>
      <c r="W6" t="s">
        <v>617</v>
      </c>
      <c r="X6" t="s">
        <v>618</v>
      </c>
      <c r="Y6" t="s">
        <v>619</v>
      </c>
      <c r="Z6" t="s">
        <v>620</v>
      </c>
      <c r="AA6" s="56" t="s">
        <v>621</v>
      </c>
      <c r="AB6" t="s">
        <v>622</v>
      </c>
      <c r="AC6" t="s">
        <v>623</v>
      </c>
      <c r="AD6" t="s">
        <v>624</v>
      </c>
      <c r="AE6" t="s">
        <v>625</v>
      </c>
      <c r="AF6" t="s">
        <v>626</v>
      </c>
      <c r="AG6" t="s">
        <v>627</v>
      </c>
      <c r="AH6" t="s">
        <v>628</v>
      </c>
      <c r="AI6" t="s">
        <v>629</v>
      </c>
      <c r="AJ6" t="s">
        <v>630</v>
      </c>
      <c r="AK6" t="s">
        <v>631</v>
      </c>
      <c r="AL6" t="s">
        <v>632</v>
      </c>
      <c r="AM6" t="s">
        <v>633</v>
      </c>
      <c r="AN6" t="s">
        <v>634</v>
      </c>
      <c r="AO6" t="s">
        <v>635</v>
      </c>
      <c r="AP6" t="s">
        <v>636</v>
      </c>
      <c r="AQ6" t="s">
        <v>637</v>
      </c>
      <c r="AR6" t="s">
        <v>638</v>
      </c>
      <c r="AS6" t="s">
        <v>639</v>
      </c>
      <c r="AT6" t="s">
        <v>640</v>
      </c>
      <c r="AU6" t="s">
        <v>641</v>
      </c>
      <c r="AV6" t="s">
        <v>642</v>
      </c>
      <c r="AW6" t="s">
        <v>643</v>
      </c>
      <c r="AX6" t="s">
        <v>644</v>
      </c>
      <c r="AY6" t="s">
        <v>645</v>
      </c>
      <c r="AZ6" t="s">
        <v>646</v>
      </c>
      <c r="BA6" t="s">
        <v>647</v>
      </c>
      <c r="BB6" t="s">
        <v>648</v>
      </c>
      <c r="BC6" t="s">
        <v>649</v>
      </c>
      <c r="BD6" t="s">
        <v>650</v>
      </c>
      <c r="BE6" t="s">
        <v>651</v>
      </c>
      <c r="BF6" t="s">
        <v>652</v>
      </c>
      <c r="BG6" t="s">
        <v>653</v>
      </c>
      <c r="BH6" t="s">
        <v>654</v>
      </c>
      <c r="BI6" t="s">
        <v>655</v>
      </c>
      <c r="BJ6" t="s">
        <v>656</v>
      </c>
      <c r="BK6" t="s">
        <v>657</v>
      </c>
      <c r="BL6" t="s">
        <v>658</v>
      </c>
      <c r="BM6" t="s">
        <v>659</v>
      </c>
      <c r="BN6" t="s">
        <v>660</v>
      </c>
      <c r="BO6" t="s">
        <v>661</v>
      </c>
      <c r="BP6" t="s">
        <v>662</v>
      </c>
      <c r="BQ6" t="s">
        <v>663</v>
      </c>
      <c r="BR6" t="s">
        <v>664</v>
      </c>
      <c r="BS6" t="s">
        <v>665</v>
      </c>
      <c r="BT6" t="s">
        <v>666</v>
      </c>
      <c r="BU6" t="s">
        <v>667</v>
      </c>
      <c r="BV6" t="s">
        <v>668</v>
      </c>
      <c r="BW6" t="s">
        <v>669</v>
      </c>
      <c r="BX6" t="s">
        <v>670</v>
      </c>
      <c r="BY6" t="s">
        <v>671</v>
      </c>
      <c r="BZ6" t="s">
        <v>672</v>
      </c>
      <c r="CA6" t="s">
        <v>673</v>
      </c>
      <c r="CB6" t="s">
        <v>674</v>
      </c>
      <c r="CC6" t="s">
        <v>675</v>
      </c>
      <c r="CD6" t="s">
        <v>676</v>
      </c>
      <c r="CE6" t="s">
        <v>677</v>
      </c>
      <c r="CF6" t="s">
        <v>678</v>
      </c>
      <c r="CG6" t="s">
        <v>679</v>
      </c>
      <c r="CH6" t="s">
        <v>680</v>
      </c>
      <c r="CI6" t="s">
        <v>681</v>
      </c>
      <c r="CJ6" t="s">
        <v>682</v>
      </c>
      <c r="CK6" t="s">
        <v>683</v>
      </c>
      <c r="CL6" t="s">
        <v>684</v>
      </c>
      <c r="CM6" t="s">
        <v>685</v>
      </c>
      <c r="CN6" t="s">
        <v>686</v>
      </c>
      <c r="CO6" t="s">
        <v>168</v>
      </c>
      <c r="CP6" t="s">
        <v>687</v>
      </c>
      <c r="CQ6" t="s">
        <v>688</v>
      </c>
      <c r="CR6" t="s">
        <v>689</v>
      </c>
      <c r="CS6" t="s">
        <v>690</v>
      </c>
      <c r="CT6" t="s">
        <v>691</v>
      </c>
      <c r="CU6" t="s">
        <v>692</v>
      </c>
      <c r="CV6" t="s">
        <v>693</v>
      </c>
      <c r="CW6" t="s">
        <v>694</v>
      </c>
      <c r="CX6" t="s">
        <v>695</v>
      </c>
      <c r="CY6" t="s">
        <v>696</v>
      </c>
      <c r="CZ6" t="s">
        <v>697</v>
      </c>
    </row>
    <row r="7" spans="1:104" x14ac:dyDescent="0.2">
      <c r="A7">
        <v>2023</v>
      </c>
      <c r="B7">
        <v>432</v>
      </c>
      <c r="C7" t="s">
        <v>297</v>
      </c>
      <c r="D7">
        <v>90</v>
      </c>
      <c r="F7" s="1"/>
      <c r="G7" s="129" t="s">
        <v>603</v>
      </c>
      <c r="H7" t="s">
        <v>102</v>
      </c>
      <c r="I7" t="s">
        <v>103</v>
      </c>
      <c r="J7" t="s">
        <v>604</v>
      </c>
      <c r="K7" t="s">
        <v>605</v>
      </c>
      <c r="L7" t="s">
        <v>606</v>
      </c>
      <c r="M7" t="s">
        <v>607</v>
      </c>
      <c r="N7" t="s">
        <v>608</v>
      </c>
      <c r="O7" t="s">
        <v>609</v>
      </c>
      <c r="P7" t="s">
        <v>610</v>
      </c>
      <c r="Q7" t="s">
        <v>611</v>
      </c>
      <c r="R7" t="s">
        <v>612</v>
      </c>
      <c r="S7" t="s">
        <v>613</v>
      </c>
      <c r="T7" t="s">
        <v>614</v>
      </c>
      <c r="U7" t="s">
        <v>615</v>
      </c>
      <c r="V7" t="s">
        <v>616</v>
      </c>
      <c r="W7" t="s">
        <v>617</v>
      </c>
      <c r="X7" t="s">
        <v>618</v>
      </c>
      <c r="Y7" t="s">
        <v>619</v>
      </c>
      <c r="Z7" t="s">
        <v>620</v>
      </c>
      <c r="AA7" s="56" t="s">
        <v>621</v>
      </c>
      <c r="AB7" t="s">
        <v>622</v>
      </c>
      <c r="AC7" t="s">
        <v>623</v>
      </c>
      <c r="AD7" t="s">
        <v>624</v>
      </c>
      <c r="AE7" t="s">
        <v>625</v>
      </c>
      <c r="AF7" t="s">
        <v>626</v>
      </c>
      <c r="AG7" t="s">
        <v>627</v>
      </c>
      <c r="AH7" t="s">
        <v>628</v>
      </c>
      <c r="AI7" t="s">
        <v>629</v>
      </c>
      <c r="AJ7" t="s">
        <v>630</v>
      </c>
      <c r="AK7" t="s">
        <v>631</v>
      </c>
      <c r="AL7" t="s">
        <v>632</v>
      </c>
      <c r="AM7" t="s">
        <v>633</v>
      </c>
      <c r="AN7" t="s">
        <v>634</v>
      </c>
      <c r="AO7" t="s">
        <v>635</v>
      </c>
      <c r="AP7" t="s">
        <v>636</v>
      </c>
      <c r="AQ7" t="s">
        <v>637</v>
      </c>
      <c r="AR7" t="s">
        <v>638</v>
      </c>
      <c r="AS7" t="s">
        <v>639</v>
      </c>
      <c r="AT7" t="s">
        <v>640</v>
      </c>
      <c r="AU7" t="s">
        <v>641</v>
      </c>
      <c r="AV7" t="s">
        <v>642</v>
      </c>
      <c r="AW7" t="s">
        <v>643</v>
      </c>
      <c r="AX7" t="s">
        <v>644</v>
      </c>
      <c r="AY7" t="s">
        <v>645</v>
      </c>
      <c r="AZ7" t="s">
        <v>646</v>
      </c>
      <c r="BA7" t="s">
        <v>647</v>
      </c>
      <c r="BB7" t="s">
        <v>648</v>
      </c>
      <c r="BC7" t="s">
        <v>649</v>
      </c>
      <c r="BD7" t="s">
        <v>650</v>
      </c>
      <c r="BE7" t="s">
        <v>651</v>
      </c>
      <c r="BF7" t="s">
        <v>652</v>
      </c>
      <c r="BG7" t="s">
        <v>653</v>
      </c>
      <c r="BH7" t="s">
        <v>654</v>
      </c>
      <c r="BI7" t="s">
        <v>655</v>
      </c>
      <c r="BJ7" t="s">
        <v>656</v>
      </c>
      <c r="BK7" t="s">
        <v>657</v>
      </c>
      <c r="BL7" t="s">
        <v>658</v>
      </c>
      <c r="BM7" t="s">
        <v>659</v>
      </c>
      <c r="BN7" t="s">
        <v>660</v>
      </c>
      <c r="BO7" t="s">
        <v>661</v>
      </c>
      <c r="BP7" t="s">
        <v>662</v>
      </c>
      <c r="BQ7" t="s">
        <v>663</v>
      </c>
      <c r="BR7" t="s">
        <v>664</v>
      </c>
      <c r="BS7" t="s">
        <v>665</v>
      </c>
      <c r="BT7" t="s">
        <v>666</v>
      </c>
      <c r="BU7" t="s">
        <v>667</v>
      </c>
      <c r="BV7" t="s">
        <v>668</v>
      </c>
      <c r="BW7" t="s">
        <v>669</v>
      </c>
      <c r="BX7" t="s">
        <v>670</v>
      </c>
      <c r="BY7" t="s">
        <v>671</v>
      </c>
      <c r="BZ7" t="s">
        <v>672</v>
      </c>
      <c r="CA7" t="s">
        <v>673</v>
      </c>
      <c r="CB7" t="s">
        <v>674</v>
      </c>
      <c r="CC7" t="s">
        <v>675</v>
      </c>
      <c r="CD7" t="s">
        <v>676</v>
      </c>
      <c r="CE7" t="s">
        <v>677</v>
      </c>
      <c r="CF7" t="s">
        <v>678</v>
      </c>
      <c r="CG7" t="s">
        <v>679</v>
      </c>
      <c r="CH7" t="s">
        <v>680</v>
      </c>
      <c r="CI7" t="s">
        <v>681</v>
      </c>
      <c r="CJ7" t="s">
        <v>682</v>
      </c>
      <c r="CK7" t="s">
        <v>683</v>
      </c>
      <c r="CL7" t="s">
        <v>684</v>
      </c>
      <c r="CM7" t="s">
        <v>685</v>
      </c>
      <c r="CN7" t="s">
        <v>686</v>
      </c>
      <c r="CO7" t="s">
        <v>168</v>
      </c>
      <c r="CP7" t="s">
        <v>687</v>
      </c>
      <c r="CQ7" t="s">
        <v>688</v>
      </c>
      <c r="CR7" t="s">
        <v>689</v>
      </c>
      <c r="CS7" t="s">
        <v>690</v>
      </c>
      <c r="CT7" t="s">
        <v>691</v>
      </c>
      <c r="CU7" t="s">
        <v>692</v>
      </c>
      <c r="CV7" t="s">
        <v>693</v>
      </c>
      <c r="CW7" t="s">
        <v>694</v>
      </c>
      <c r="CX7" t="s">
        <v>695</v>
      </c>
      <c r="CY7" t="s">
        <v>696</v>
      </c>
      <c r="CZ7" t="s">
        <v>697</v>
      </c>
    </row>
    <row r="8" spans="1:104" x14ac:dyDescent="0.2">
      <c r="A8">
        <v>2023</v>
      </c>
      <c r="B8">
        <v>53</v>
      </c>
      <c r="C8" t="s">
        <v>382</v>
      </c>
      <c r="D8">
        <v>99</v>
      </c>
      <c r="F8" s="1"/>
      <c r="G8" s="129" t="s">
        <v>603</v>
      </c>
      <c r="H8" t="s">
        <v>102</v>
      </c>
      <c r="I8" t="s">
        <v>103</v>
      </c>
      <c r="J8" t="s">
        <v>604</v>
      </c>
      <c r="K8" t="s">
        <v>605</v>
      </c>
      <c r="L8" t="s">
        <v>606</v>
      </c>
      <c r="M8" t="s">
        <v>607</v>
      </c>
      <c r="N8" t="s">
        <v>608</v>
      </c>
      <c r="O8" t="s">
        <v>609</v>
      </c>
      <c r="P8" t="s">
        <v>610</v>
      </c>
      <c r="Q8" t="s">
        <v>611</v>
      </c>
      <c r="R8" t="s">
        <v>612</v>
      </c>
      <c r="S8" t="s">
        <v>613</v>
      </c>
      <c r="T8" t="s">
        <v>614</v>
      </c>
      <c r="U8" t="s">
        <v>615</v>
      </c>
      <c r="V8" t="s">
        <v>616</v>
      </c>
      <c r="W8" t="s">
        <v>617</v>
      </c>
      <c r="X8" t="s">
        <v>618</v>
      </c>
      <c r="Y8" t="s">
        <v>619</v>
      </c>
      <c r="Z8" t="s">
        <v>620</v>
      </c>
      <c r="AA8" s="56" t="s">
        <v>621</v>
      </c>
      <c r="AB8" t="s">
        <v>622</v>
      </c>
      <c r="AC8" t="s">
        <v>623</v>
      </c>
      <c r="AD8" t="s">
        <v>624</v>
      </c>
      <c r="AE8" t="s">
        <v>625</v>
      </c>
      <c r="AF8" t="s">
        <v>626</v>
      </c>
      <c r="AG8" t="s">
        <v>627</v>
      </c>
      <c r="AH8" t="s">
        <v>628</v>
      </c>
      <c r="AI8" t="s">
        <v>629</v>
      </c>
      <c r="AJ8" t="s">
        <v>630</v>
      </c>
      <c r="AK8" t="s">
        <v>631</v>
      </c>
      <c r="AL8" t="s">
        <v>632</v>
      </c>
      <c r="AM8" t="s">
        <v>633</v>
      </c>
      <c r="AN8" t="s">
        <v>634</v>
      </c>
      <c r="AO8" t="s">
        <v>635</v>
      </c>
      <c r="AP8" t="s">
        <v>636</v>
      </c>
      <c r="AQ8" t="s">
        <v>637</v>
      </c>
      <c r="AR8" t="s">
        <v>638</v>
      </c>
      <c r="AS8" t="s">
        <v>639</v>
      </c>
      <c r="AT8" t="s">
        <v>640</v>
      </c>
      <c r="AU8" t="s">
        <v>641</v>
      </c>
      <c r="AV8" t="s">
        <v>642</v>
      </c>
      <c r="AW8" t="s">
        <v>643</v>
      </c>
      <c r="AX8" t="s">
        <v>644</v>
      </c>
      <c r="AY8" t="s">
        <v>645</v>
      </c>
      <c r="AZ8" t="s">
        <v>646</v>
      </c>
      <c r="BA8" t="s">
        <v>647</v>
      </c>
      <c r="BB8" t="s">
        <v>648</v>
      </c>
      <c r="BC8" t="s">
        <v>649</v>
      </c>
      <c r="BD8" t="s">
        <v>650</v>
      </c>
      <c r="BE8" t="s">
        <v>651</v>
      </c>
      <c r="BF8" t="s">
        <v>652</v>
      </c>
      <c r="BG8" t="s">
        <v>653</v>
      </c>
      <c r="BH8" t="s">
        <v>654</v>
      </c>
      <c r="BI8" t="s">
        <v>655</v>
      </c>
      <c r="BJ8" t="s">
        <v>656</v>
      </c>
      <c r="BK8" t="s">
        <v>657</v>
      </c>
      <c r="BL8" t="s">
        <v>658</v>
      </c>
      <c r="BM8" t="s">
        <v>659</v>
      </c>
      <c r="BN8" t="s">
        <v>660</v>
      </c>
      <c r="BO8" t="s">
        <v>661</v>
      </c>
      <c r="BP8" t="s">
        <v>662</v>
      </c>
      <c r="BQ8" t="s">
        <v>663</v>
      </c>
      <c r="BR8" t="s">
        <v>664</v>
      </c>
      <c r="BS8" t="s">
        <v>665</v>
      </c>
      <c r="BT8" t="s">
        <v>666</v>
      </c>
      <c r="BU8" t="s">
        <v>667</v>
      </c>
      <c r="BV8" t="s">
        <v>668</v>
      </c>
      <c r="BW8" t="s">
        <v>669</v>
      </c>
      <c r="BX8" t="s">
        <v>670</v>
      </c>
      <c r="BY8" t="s">
        <v>671</v>
      </c>
      <c r="BZ8" t="s">
        <v>672</v>
      </c>
      <c r="CA8" t="s">
        <v>673</v>
      </c>
      <c r="CB8" t="s">
        <v>674</v>
      </c>
      <c r="CC8" t="s">
        <v>675</v>
      </c>
      <c r="CD8" t="s">
        <v>676</v>
      </c>
      <c r="CE8" t="s">
        <v>677</v>
      </c>
      <c r="CF8" t="s">
        <v>678</v>
      </c>
      <c r="CG8" t="s">
        <v>679</v>
      </c>
      <c r="CH8" t="s">
        <v>680</v>
      </c>
      <c r="CI8" t="s">
        <v>681</v>
      </c>
      <c r="CJ8" t="s">
        <v>682</v>
      </c>
      <c r="CK8" t="s">
        <v>683</v>
      </c>
      <c r="CL8" t="s">
        <v>684</v>
      </c>
      <c r="CM8" t="s">
        <v>685</v>
      </c>
      <c r="CN8" t="s">
        <v>686</v>
      </c>
      <c r="CO8" t="s">
        <v>168</v>
      </c>
      <c r="CP8" t="s">
        <v>687</v>
      </c>
      <c r="CQ8" t="s">
        <v>688</v>
      </c>
      <c r="CR8" t="s">
        <v>689</v>
      </c>
      <c r="CS8" t="s">
        <v>690</v>
      </c>
      <c r="CT8" t="s">
        <v>691</v>
      </c>
      <c r="CU8" t="s">
        <v>692</v>
      </c>
      <c r="CV8" t="s">
        <v>693</v>
      </c>
      <c r="CW8" t="s">
        <v>694</v>
      </c>
      <c r="CX8" t="s">
        <v>695</v>
      </c>
      <c r="CY8" t="s">
        <v>696</v>
      </c>
      <c r="CZ8" t="s">
        <v>697</v>
      </c>
    </row>
    <row r="9" spans="1:104" x14ac:dyDescent="0.2">
      <c r="A9">
        <v>2023</v>
      </c>
      <c r="B9">
        <v>405</v>
      </c>
      <c r="C9" t="s">
        <v>470</v>
      </c>
      <c r="D9">
        <v>157</v>
      </c>
      <c r="F9" s="1"/>
      <c r="G9" s="129" t="s">
        <v>603</v>
      </c>
      <c r="H9" t="s">
        <v>102</v>
      </c>
      <c r="I9" t="s">
        <v>103</v>
      </c>
      <c r="J9" t="s">
        <v>604</v>
      </c>
      <c r="K9" t="s">
        <v>605</v>
      </c>
      <c r="L9" t="s">
        <v>606</v>
      </c>
      <c r="M9" t="s">
        <v>607</v>
      </c>
      <c r="N9" t="s">
        <v>608</v>
      </c>
      <c r="O9" t="s">
        <v>609</v>
      </c>
      <c r="P9" t="s">
        <v>610</v>
      </c>
      <c r="Q9" t="s">
        <v>611</v>
      </c>
      <c r="R9" t="s">
        <v>612</v>
      </c>
      <c r="S9" t="s">
        <v>613</v>
      </c>
      <c r="T9" t="s">
        <v>614</v>
      </c>
      <c r="U9" t="s">
        <v>615</v>
      </c>
      <c r="V9" t="s">
        <v>616</v>
      </c>
      <c r="W9" t="s">
        <v>617</v>
      </c>
      <c r="X9" t="s">
        <v>618</v>
      </c>
      <c r="Y9" t="s">
        <v>619</v>
      </c>
      <c r="Z9" t="s">
        <v>620</v>
      </c>
      <c r="AA9" s="56" t="s">
        <v>621</v>
      </c>
      <c r="AB9" t="s">
        <v>622</v>
      </c>
      <c r="AC9" t="s">
        <v>623</v>
      </c>
      <c r="AD9" t="s">
        <v>624</v>
      </c>
      <c r="AE9" t="s">
        <v>625</v>
      </c>
      <c r="AF9" t="s">
        <v>626</v>
      </c>
      <c r="AG9" t="s">
        <v>627</v>
      </c>
      <c r="AH9" t="s">
        <v>628</v>
      </c>
      <c r="AI9" t="s">
        <v>629</v>
      </c>
      <c r="AJ9" t="s">
        <v>630</v>
      </c>
      <c r="AK9" t="s">
        <v>631</v>
      </c>
      <c r="AL9" t="s">
        <v>632</v>
      </c>
      <c r="AM9" t="s">
        <v>633</v>
      </c>
      <c r="AN9" t="s">
        <v>634</v>
      </c>
      <c r="AO9" t="s">
        <v>635</v>
      </c>
      <c r="AP9" t="s">
        <v>636</v>
      </c>
      <c r="AQ9" t="s">
        <v>637</v>
      </c>
      <c r="AR9" t="s">
        <v>638</v>
      </c>
      <c r="AS9" t="s">
        <v>639</v>
      </c>
      <c r="AT9" t="s">
        <v>640</v>
      </c>
      <c r="AU9" t="s">
        <v>641</v>
      </c>
      <c r="AV9" t="s">
        <v>642</v>
      </c>
      <c r="AW9" t="s">
        <v>643</v>
      </c>
      <c r="AX9" t="s">
        <v>644</v>
      </c>
      <c r="AY9" t="s">
        <v>645</v>
      </c>
      <c r="AZ9" t="s">
        <v>646</v>
      </c>
      <c r="BA9" t="s">
        <v>647</v>
      </c>
      <c r="BB9" t="s">
        <v>648</v>
      </c>
      <c r="BC9" t="s">
        <v>649</v>
      </c>
      <c r="BD9" t="s">
        <v>650</v>
      </c>
      <c r="BE9" t="s">
        <v>651</v>
      </c>
      <c r="BF9" t="s">
        <v>652</v>
      </c>
      <c r="BG9" t="s">
        <v>653</v>
      </c>
      <c r="BH9" t="s">
        <v>654</v>
      </c>
      <c r="BI9" t="s">
        <v>655</v>
      </c>
      <c r="BJ9" t="s">
        <v>656</v>
      </c>
      <c r="BK9" t="s">
        <v>657</v>
      </c>
      <c r="BL9" t="s">
        <v>658</v>
      </c>
      <c r="BM9" t="s">
        <v>659</v>
      </c>
      <c r="BN9" t="s">
        <v>660</v>
      </c>
      <c r="BO9" t="s">
        <v>661</v>
      </c>
      <c r="BP9" t="s">
        <v>662</v>
      </c>
      <c r="BQ9" t="s">
        <v>663</v>
      </c>
      <c r="BR9" t="s">
        <v>664</v>
      </c>
      <c r="BS9" t="s">
        <v>665</v>
      </c>
      <c r="BT9" t="s">
        <v>666</v>
      </c>
      <c r="BU9" t="s">
        <v>667</v>
      </c>
      <c r="BV9" t="s">
        <v>668</v>
      </c>
      <c r="BW9" t="s">
        <v>669</v>
      </c>
      <c r="BX9" t="s">
        <v>670</v>
      </c>
      <c r="BY9" t="s">
        <v>671</v>
      </c>
      <c r="BZ9" t="s">
        <v>672</v>
      </c>
      <c r="CA9" t="s">
        <v>673</v>
      </c>
      <c r="CB9" t="s">
        <v>674</v>
      </c>
      <c r="CC9" t="s">
        <v>675</v>
      </c>
      <c r="CD9" t="s">
        <v>676</v>
      </c>
      <c r="CE9" t="s">
        <v>677</v>
      </c>
      <c r="CF9" t="s">
        <v>678</v>
      </c>
      <c r="CG9" t="s">
        <v>679</v>
      </c>
      <c r="CH9" t="s">
        <v>680</v>
      </c>
      <c r="CI9" t="s">
        <v>681</v>
      </c>
      <c r="CJ9" t="s">
        <v>682</v>
      </c>
      <c r="CK9" t="s">
        <v>683</v>
      </c>
      <c r="CL9" t="s">
        <v>684</v>
      </c>
      <c r="CM9" t="s">
        <v>685</v>
      </c>
      <c r="CN9" t="s">
        <v>686</v>
      </c>
      <c r="CO9" t="s">
        <v>168</v>
      </c>
      <c r="CP9" t="s">
        <v>687</v>
      </c>
      <c r="CQ9" t="s">
        <v>688</v>
      </c>
      <c r="CR9" t="s">
        <v>689</v>
      </c>
      <c r="CS9" t="s">
        <v>690</v>
      </c>
      <c r="CT9" t="s">
        <v>691</v>
      </c>
      <c r="CU9" t="s">
        <v>692</v>
      </c>
      <c r="CV9" t="s">
        <v>693</v>
      </c>
      <c r="CW9" t="s">
        <v>694</v>
      </c>
      <c r="CX9" t="s">
        <v>695</v>
      </c>
      <c r="CY9" t="s">
        <v>696</v>
      </c>
      <c r="CZ9" t="s">
        <v>697</v>
      </c>
    </row>
    <row r="10" spans="1:104" x14ac:dyDescent="0.2">
      <c r="A10">
        <v>2023</v>
      </c>
      <c r="B10">
        <v>143</v>
      </c>
      <c r="C10" t="s">
        <v>224</v>
      </c>
      <c r="D10">
        <v>120</v>
      </c>
      <c r="F10" s="1"/>
      <c r="G10" s="129" t="s">
        <v>603</v>
      </c>
      <c r="H10" t="s">
        <v>102</v>
      </c>
      <c r="I10" t="s">
        <v>103</v>
      </c>
      <c r="J10" t="s">
        <v>604</v>
      </c>
      <c r="K10" t="s">
        <v>605</v>
      </c>
      <c r="L10" t="s">
        <v>606</v>
      </c>
      <c r="M10" t="s">
        <v>607</v>
      </c>
      <c r="N10" t="s">
        <v>608</v>
      </c>
      <c r="O10" t="s">
        <v>609</v>
      </c>
      <c r="P10" t="s">
        <v>610</v>
      </c>
      <c r="Q10" t="s">
        <v>611</v>
      </c>
      <c r="R10" t="s">
        <v>612</v>
      </c>
      <c r="S10" t="s">
        <v>613</v>
      </c>
      <c r="T10" t="s">
        <v>614</v>
      </c>
      <c r="U10" t="s">
        <v>615</v>
      </c>
      <c r="V10" t="s">
        <v>616</v>
      </c>
      <c r="W10" t="s">
        <v>617</v>
      </c>
      <c r="X10" t="s">
        <v>618</v>
      </c>
      <c r="Y10" t="s">
        <v>619</v>
      </c>
      <c r="Z10" t="s">
        <v>620</v>
      </c>
      <c r="AA10" s="56" t="s">
        <v>621</v>
      </c>
      <c r="AB10" t="s">
        <v>622</v>
      </c>
      <c r="AC10" t="s">
        <v>623</v>
      </c>
      <c r="AD10" t="s">
        <v>624</v>
      </c>
      <c r="AE10" t="s">
        <v>625</v>
      </c>
      <c r="AF10" t="s">
        <v>626</v>
      </c>
      <c r="AG10" t="s">
        <v>627</v>
      </c>
      <c r="AH10" t="s">
        <v>628</v>
      </c>
      <c r="AI10" t="s">
        <v>629</v>
      </c>
      <c r="AJ10" t="s">
        <v>630</v>
      </c>
      <c r="AK10" t="s">
        <v>631</v>
      </c>
      <c r="AL10" t="s">
        <v>632</v>
      </c>
      <c r="AM10" t="s">
        <v>633</v>
      </c>
      <c r="AN10" t="s">
        <v>634</v>
      </c>
      <c r="AO10" t="s">
        <v>635</v>
      </c>
      <c r="AP10" t="s">
        <v>636</v>
      </c>
      <c r="AQ10" t="s">
        <v>637</v>
      </c>
      <c r="AR10" t="s">
        <v>638</v>
      </c>
      <c r="AS10" t="s">
        <v>639</v>
      </c>
      <c r="AT10" t="s">
        <v>640</v>
      </c>
      <c r="AU10" t="s">
        <v>641</v>
      </c>
      <c r="AV10" t="s">
        <v>642</v>
      </c>
      <c r="AW10" t="s">
        <v>643</v>
      </c>
      <c r="AX10" t="s">
        <v>644</v>
      </c>
      <c r="AY10" t="s">
        <v>645</v>
      </c>
      <c r="AZ10" t="s">
        <v>646</v>
      </c>
      <c r="BA10" t="s">
        <v>647</v>
      </c>
      <c r="BB10" t="s">
        <v>648</v>
      </c>
      <c r="BC10" t="s">
        <v>649</v>
      </c>
      <c r="BD10" t="s">
        <v>650</v>
      </c>
      <c r="BE10" t="s">
        <v>651</v>
      </c>
      <c r="BF10" t="s">
        <v>652</v>
      </c>
      <c r="BG10" t="s">
        <v>653</v>
      </c>
      <c r="BH10" t="s">
        <v>654</v>
      </c>
      <c r="BI10" t="s">
        <v>655</v>
      </c>
      <c r="BJ10" t="s">
        <v>656</v>
      </c>
      <c r="BK10" t="s">
        <v>657</v>
      </c>
      <c r="BL10" t="s">
        <v>658</v>
      </c>
      <c r="BM10" t="s">
        <v>659</v>
      </c>
      <c r="BN10" t="s">
        <v>660</v>
      </c>
      <c r="BO10" t="s">
        <v>661</v>
      </c>
      <c r="BP10" t="s">
        <v>662</v>
      </c>
      <c r="BQ10" t="s">
        <v>663</v>
      </c>
      <c r="BR10" t="s">
        <v>664</v>
      </c>
      <c r="BS10" t="s">
        <v>665</v>
      </c>
      <c r="BT10" t="s">
        <v>666</v>
      </c>
      <c r="BU10" t="s">
        <v>667</v>
      </c>
      <c r="BV10" t="s">
        <v>668</v>
      </c>
      <c r="BW10" t="s">
        <v>669</v>
      </c>
      <c r="BX10" t="s">
        <v>670</v>
      </c>
      <c r="BY10" t="s">
        <v>671</v>
      </c>
      <c r="BZ10" t="s">
        <v>672</v>
      </c>
      <c r="CA10" t="s">
        <v>673</v>
      </c>
      <c r="CB10" t="s">
        <v>674</v>
      </c>
      <c r="CC10" t="s">
        <v>675</v>
      </c>
      <c r="CD10" t="s">
        <v>676</v>
      </c>
      <c r="CE10" t="s">
        <v>677</v>
      </c>
      <c r="CF10" t="s">
        <v>678</v>
      </c>
      <c r="CG10" t="s">
        <v>679</v>
      </c>
      <c r="CH10" t="s">
        <v>680</v>
      </c>
      <c r="CI10" t="s">
        <v>681</v>
      </c>
      <c r="CJ10" t="s">
        <v>682</v>
      </c>
      <c r="CK10" t="s">
        <v>683</v>
      </c>
      <c r="CL10" t="s">
        <v>684</v>
      </c>
      <c r="CM10" t="s">
        <v>685</v>
      </c>
      <c r="CN10" t="s">
        <v>686</v>
      </c>
      <c r="CO10" t="s">
        <v>168</v>
      </c>
      <c r="CP10" t="s">
        <v>687</v>
      </c>
      <c r="CQ10" t="s">
        <v>688</v>
      </c>
      <c r="CR10" t="s">
        <v>689</v>
      </c>
      <c r="CS10" t="s">
        <v>690</v>
      </c>
      <c r="CT10" t="s">
        <v>691</v>
      </c>
      <c r="CU10" t="s">
        <v>692</v>
      </c>
      <c r="CV10" t="s">
        <v>693</v>
      </c>
      <c r="CW10" t="s">
        <v>694</v>
      </c>
      <c r="CX10" t="s">
        <v>695</v>
      </c>
      <c r="CY10" t="s">
        <v>696</v>
      </c>
      <c r="CZ10" t="s">
        <v>697</v>
      </c>
    </row>
    <row r="11" spans="1:104" x14ac:dyDescent="0.2">
      <c r="A11">
        <v>2023</v>
      </c>
      <c r="B11">
        <v>425</v>
      </c>
      <c r="C11" t="s">
        <v>238</v>
      </c>
      <c r="D11">
        <v>120</v>
      </c>
      <c r="F11" s="1"/>
      <c r="G11" s="129" t="s">
        <v>603</v>
      </c>
      <c r="H11" t="s">
        <v>102</v>
      </c>
      <c r="I11" t="s">
        <v>103</v>
      </c>
      <c r="J11" t="s">
        <v>604</v>
      </c>
      <c r="K11" t="s">
        <v>605</v>
      </c>
      <c r="L11" t="s">
        <v>606</v>
      </c>
      <c r="M11" t="s">
        <v>607</v>
      </c>
      <c r="N11" t="s">
        <v>608</v>
      </c>
      <c r="O11" t="s">
        <v>609</v>
      </c>
      <c r="P11" t="s">
        <v>610</v>
      </c>
      <c r="Q11" t="s">
        <v>611</v>
      </c>
      <c r="R11" t="s">
        <v>612</v>
      </c>
      <c r="S11" t="s">
        <v>613</v>
      </c>
      <c r="T11" t="s">
        <v>614</v>
      </c>
      <c r="U11" t="s">
        <v>615</v>
      </c>
      <c r="V11" t="s">
        <v>616</v>
      </c>
      <c r="W11" t="s">
        <v>617</v>
      </c>
      <c r="X11" t="s">
        <v>618</v>
      </c>
      <c r="Y11" t="s">
        <v>619</v>
      </c>
      <c r="Z11" t="s">
        <v>620</v>
      </c>
      <c r="AA11" s="56" t="s">
        <v>621</v>
      </c>
      <c r="AB11" t="s">
        <v>622</v>
      </c>
      <c r="AC11" t="s">
        <v>623</v>
      </c>
      <c r="AD11" t="s">
        <v>624</v>
      </c>
      <c r="AE11" t="s">
        <v>625</v>
      </c>
      <c r="AF11" t="s">
        <v>626</v>
      </c>
      <c r="AG11" t="s">
        <v>627</v>
      </c>
      <c r="AH11" t="s">
        <v>628</v>
      </c>
      <c r="AI11" t="s">
        <v>629</v>
      </c>
      <c r="AJ11" t="s">
        <v>630</v>
      </c>
      <c r="AK11" t="s">
        <v>631</v>
      </c>
      <c r="AL11" t="s">
        <v>632</v>
      </c>
      <c r="AM11" t="s">
        <v>633</v>
      </c>
      <c r="AN11" t="s">
        <v>634</v>
      </c>
      <c r="AO11" t="s">
        <v>635</v>
      </c>
      <c r="AP11" t="s">
        <v>636</v>
      </c>
      <c r="AQ11" t="s">
        <v>637</v>
      </c>
      <c r="AR11" t="s">
        <v>638</v>
      </c>
      <c r="AS11" t="s">
        <v>639</v>
      </c>
      <c r="AT11" t="s">
        <v>640</v>
      </c>
      <c r="AU11" t="s">
        <v>641</v>
      </c>
      <c r="AV11" t="s">
        <v>642</v>
      </c>
      <c r="AW11" t="s">
        <v>643</v>
      </c>
      <c r="AX11" t="s">
        <v>644</v>
      </c>
      <c r="AY11" t="s">
        <v>645</v>
      </c>
      <c r="AZ11" t="s">
        <v>646</v>
      </c>
      <c r="BA11" t="s">
        <v>647</v>
      </c>
      <c r="BB11" t="s">
        <v>648</v>
      </c>
      <c r="BC11" t="s">
        <v>649</v>
      </c>
      <c r="BD11" t="s">
        <v>650</v>
      </c>
      <c r="BE11" t="s">
        <v>651</v>
      </c>
      <c r="BF11" t="s">
        <v>652</v>
      </c>
      <c r="BG11" t="s">
        <v>653</v>
      </c>
      <c r="BH11" t="s">
        <v>654</v>
      </c>
      <c r="BI11" t="s">
        <v>655</v>
      </c>
      <c r="BJ11" t="s">
        <v>656</v>
      </c>
      <c r="BK11" t="s">
        <v>657</v>
      </c>
      <c r="BL11" t="s">
        <v>658</v>
      </c>
      <c r="BM11" t="s">
        <v>659</v>
      </c>
      <c r="BN11" t="s">
        <v>660</v>
      </c>
      <c r="BO11" t="s">
        <v>661</v>
      </c>
      <c r="BP11" t="s">
        <v>662</v>
      </c>
      <c r="BQ11" t="s">
        <v>663</v>
      </c>
      <c r="BR11" t="s">
        <v>664</v>
      </c>
      <c r="BS11" t="s">
        <v>665</v>
      </c>
      <c r="BT11" t="s">
        <v>666</v>
      </c>
      <c r="BU11" t="s">
        <v>667</v>
      </c>
      <c r="BV11" t="s">
        <v>668</v>
      </c>
      <c r="BW11" t="s">
        <v>669</v>
      </c>
      <c r="BX11" t="s">
        <v>670</v>
      </c>
      <c r="BY11" t="s">
        <v>671</v>
      </c>
      <c r="BZ11" t="s">
        <v>672</v>
      </c>
      <c r="CA11" t="s">
        <v>673</v>
      </c>
      <c r="CB11" t="s">
        <v>674</v>
      </c>
      <c r="CC11" t="s">
        <v>675</v>
      </c>
      <c r="CD11" t="s">
        <v>676</v>
      </c>
      <c r="CE11" t="s">
        <v>677</v>
      </c>
      <c r="CF11" t="s">
        <v>678</v>
      </c>
      <c r="CG11" t="s">
        <v>679</v>
      </c>
      <c r="CH11" t="s">
        <v>680</v>
      </c>
      <c r="CI11" t="s">
        <v>681</v>
      </c>
      <c r="CJ11" t="s">
        <v>682</v>
      </c>
      <c r="CK11" t="s">
        <v>683</v>
      </c>
      <c r="CL11" t="s">
        <v>684</v>
      </c>
      <c r="CM11" t="s">
        <v>685</v>
      </c>
      <c r="CN11" t="s">
        <v>686</v>
      </c>
      <c r="CO11" t="s">
        <v>168</v>
      </c>
      <c r="CP11" t="s">
        <v>687</v>
      </c>
      <c r="CQ11" t="s">
        <v>688</v>
      </c>
      <c r="CR11" t="s">
        <v>689</v>
      </c>
      <c r="CS11" t="s">
        <v>690</v>
      </c>
      <c r="CT11" t="s">
        <v>691</v>
      </c>
      <c r="CU11" t="s">
        <v>692</v>
      </c>
      <c r="CV11" t="s">
        <v>693</v>
      </c>
      <c r="CW11" t="s">
        <v>694</v>
      </c>
      <c r="CX11" t="s">
        <v>695</v>
      </c>
      <c r="CY11" t="s">
        <v>696</v>
      </c>
      <c r="CZ11" t="s">
        <v>697</v>
      </c>
    </row>
    <row r="12" spans="1:104" x14ac:dyDescent="0.2">
      <c r="A12">
        <v>2023</v>
      </c>
      <c r="B12">
        <v>243</v>
      </c>
      <c r="C12" t="s">
        <v>233</v>
      </c>
      <c r="D12" s="47">
        <v>131</v>
      </c>
      <c r="F12" s="1"/>
      <c r="G12" s="129" t="s">
        <v>603</v>
      </c>
      <c r="H12" t="s">
        <v>102</v>
      </c>
      <c r="I12" t="s">
        <v>103</v>
      </c>
      <c r="J12" t="s">
        <v>604</v>
      </c>
      <c r="K12" t="s">
        <v>605</v>
      </c>
      <c r="L12" t="s">
        <v>606</v>
      </c>
      <c r="M12" t="s">
        <v>607</v>
      </c>
      <c r="N12" t="s">
        <v>608</v>
      </c>
      <c r="O12" t="s">
        <v>609</v>
      </c>
      <c r="P12" t="s">
        <v>610</v>
      </c>
      <c r="Q12" t="s">
        <v>611</v>
      </c>
      <c r="R12" t="s">
        <v>612</v>
      </c>
      <c r="S12" t="s">
        <v>613</v>
      </c>
      <c r="T12" t="s">
        <v>614</v>
      </c>
      <c r="U12" t="s">
        <v>615</v>
      </c>
      <c r="V12" t="s">
        <v>616</v>
      </c>
      <c r="W12" t="s">
        <v>617</v>
      </c>
      <c r="X12" t="s">
        <v>618</v>
      </c>
      <c r="Y12" t="s">
        <v>619</v>
      </c>
      <c r="Z12" t="s">
        <v>620</v>
      </c>
      <c r="AA12" s="56" t="s">
        <v>621</v>
      </c>
      <c r="AB12" t="s">
        <v>622</v>
      </c>
      <c r="AC12" t="s">
        <v>623</v>
      </c>
      <c r="AD12" t="s">
        <v>624</v>
      </c>
      <c r="AE12" t="s">
        <v>625</v>
      </c>
      <c r="AF12" t="s">
        <v>626</v>
      </c>
      <c r="AG12" t="s">
        <v>627</v>
      </c>
      <c r="AH12" t="s">
        <v>628</v>
      </c>
      <c r="AI12" t="s">
        <v>629</v>
      </c>
      <c r="AJ12" t="s">
        <v>630</v>
      </c>
      <c r="AK12" t="s">
        <v>631</v>
      </c>
      <c r="AL12" t="s">
        <v>632</v>
      </c>
      <c r="AM12" t="s">
        <v>633</v>
      </c>
      <c r="AN12" t="s">
        <v>634</v>
      </c>
      <c r="AO12" t="s">
        <v>635</v>
      </c>
      <c r="AP12" t="s">
        <v>636</v>
      </c>
      <c r="AQ12" t="s">
        <v>637</v>
      </c>
      <c r="AR12" t="s">
        <v>638</v>
      </c>
      <c r="AS12" t="s">
        <v>639</v>
      </c>
      <c r="AT12" t="s">
        <v>640</v>
      </c>
      <c r="AU12" t="s">
        <v>641</v>
      </c>
      <c r="AV12" t="s">
        <v>642</v>
      </c>
      <c r="AW12" t="s">
        <v>643</v>
      </c>
      <c r="AX12" t="s">
        <v>644</v>
      </c>
      <c r="AY12" t="s">
        <v>645</v>
      </c>
      <c r="AZ12" t="s">
        <v>646</v>
      </c>
      <c r="BA12" t="s">
        <v>647</v>
      </c>
      <c r="BB12" t="s">
        <v>648</v>
      </c>
      <c r="BC12" t="s">
        <v>649</v>
      </c>
      <c r="BD12" t="s">
        <v>650</v>
      </c>
      <c r="BE12" t="s">
        <v>651</v>
      </c>
      <c r="BF12" t="s">
        <v>652</v>
      </c>
      <c r="BG12" t="s">
        <v>653</v>
      </c>
      <c r="BH12" t="s">
        <v>654</v>
      </c>
      <c r="BI12" t="s">
        <v>655</v>
      </c>
      <c r="BJ12" t="s">
        <v>656</v>
      </c>
      <c r="BK12" t="s">
        <v>657</v>
      </c>
      <c r="BL12" t="s">
        <v>658</v>
      </c>
      <c r="BM12" t="s">
        <v>659</v>
      </c>
      <c r="BN12" t="s">
        <v>660</v>
      </c>
      <c r="BO12" t="s">
        <v>661</v>
      </c>
      <c r="BP12" t="s">
        <v>662</v>
      </c>
      <c r="BQ12" t="s">
        <v>663</v>
      </c>
      <c r="BR12" t="s">
        <v>664</v>
      </c>
      <c r="BS12" t="s">
        <v>665</v>
      </c>
      <c r="BT12" t="s">
        <v>666</v>
      </c>
      <c r="BU12" t="s">
        <v>667</v>
      </c>
      <c r="BV12" t="s">
        <v>668</v>
      </c>
      <c r="BW12" t="s">
        <v>669</v>
      </c>
      <c r="BX12" t="s">
        <v>670</v>
      </c>
      <c r="BY12" t="s">
        <v>671</v>
      </c>
      <c r="BZ12" t="s">
        <v>672</v>
      </c>
      <c r="CA12" t="s">
        <v>673</v>
      </c>
      <c r="CB12" t="s">
        <v>674</v>
      </c>
      <c r="CC12" t="s">
        <v>675</v>
      </c>
      <c r="CD12" t="s">
        <v>676</v>
      </c>
      <c r="CE12" t="s">
        <v>677</v>
      </c>
      <c r="CF12" t="s">
        <v>678</v>
      </c>
      <c r="CG12" t="s">
        <v>679</v>
      </c>
      <c r="CH12" t="s">
        <v>680</v>
      </c>
      <c r="CI12" t="s">
        <v>681</v>
      </c>
      <c r="CJ12" t="s">
        <v>682</v>
      </c>
      <c r="CK12" t="s">
        <v>683</v>
      </c>
      <c r="CL12" t="s">
        <v>684</v>
      </c>
      <c r="CM12" t="s">
        <v>685</v>
      </c>
      <c r="CN12" t="s">
        <v>686</v>
      </c>
      <c r="CO12" t="s">
        <v>168</v>
      </c>
      <c r="CP12" t="s">
        <v>687</v>
      </c>
      <c r="CQ12" t="s">
        <v>688</v>
      </c>
      <c r="CR12" t="s">
        <v>689</v>
      </c>
      <c r="CS12" t="s">
        <v>690</v>
      </c>
      <c r="CT12" t="s">
        <v>691</v>
      </c>
      <c r="CU12" t="s">
        <v>692</v>
      </c>
      <c r="CV12" t="s">
        <v>693</v>
      </c>
      <c r="CW12" t="s">
        <v>694</v>
      </c>
      <c r="CX12" t="s">
        <v>695</v>
      </c>
      <c r="CY12" t="s">
        <v>696</v>
      </c>
      <c r="CZ12" t="s">
        <v>697</v>
      </c>
    </row>
    <row r="13" spans="1:104" x14ac:dyDescent="0.2">
      <c r="A13">
        <v>2023</v>
      </c>
      <c r="B13">
        <v>384</v>
      </c>
      <c r="C13" t="s">
        <v>320</v>
      </c>
      <c r="D13" s="47">
        <v>180</v>
      </c>
      <c r="F13" s="1"/>
      <c r="G13" s="129" t="s">
        <v>603</v>
      </c>
      <c r="H13" t="s">
        <v>102</v>
      </c>
      <c r="I13" t="s">
        <v>103</v>
      </c>
      <c r="J13" t="s">
        <v>604</v>
      </c>
      <c r="K13" t="s">
        <v>605</v>
      </c>
      <c r="L13" t="s">
        <v>606</v>
      </c>
      <c r="M13" t="s">
        <v>607</v>
      </c>
      <c r="N13" t="s">
        <v>608</v>
      </c>
      <c r="O13" t="s">
        <v>609</v>
      </c>
      <c r="P13" t="s">
        <v>610</v>
      </c>
      <c r="Q13" t="s">
        <v>611</v>
      </c>
      <c r="R13" t="s">
        <v>612</v>
      </c>
      <c r="S13" t="s">
        <v>613</v>
      </c>
      <c r="T13" t="s">
        <v>614</v>
      </c>
      <c r="U13" t="s">
        <v>615</v>
      </c>
      <c r="V13" t="s">
        <v>616</v>
      </c>
      <c r="W13" t="s">
        <v>617</v>
      </c>
      <c r="X13" t="s">
        <v>618</v>
      </c>
      <c r="Y13" t="s">
        <v>619</v>
      </c>
      <c r="Z13" t="s">
        <v>620</v>
      </c>
      <c r="AA13" s="56" t="s">
        <v>621</v>
      </c>
      <c r="AB13" t="s">
        <v>622</v>
      </c>
      <c r="AC13" t="s">
        <v>623</v>
      </c>
      <c r="AD13" t="s">
        <v>624</v>
      </c>
      <c r="AE13" t="s">
        <v>625</v>
      </c>
      <c r="AF13" t="s">
        <v>626</v>
      </c>
      <c r="AG13" t="s">
        <v>627</v>
      </c>
      <c r="AH13" t="s">
        <v>628</v>
      </c>
      <c r="AI13" t="s">
        <v>629</v>
      </c>
      <c r="AJ13" t="s">
        <v>630</v>
      </c>
      <c r="AK13" t="s">
        <v>631</v>
      </c>
      <c r="AL13" t="s">
        <v>632</v>
      </c>
      <c r="AM13" t="s">
        <v>633</v>
      </c>
      <c r="AN13" t="s">
        <v>634</v>
      </c>
      <c r="AO13" t="s">
        <v>635</v>
      </c>
      <c r="AP13" t="s">
        <v>636</v>
      </c>
      <c r="AQ13" t="s">
        <v>637</v>
      </c>
      <c r="AR13" t="s">
        <v>638</v>
      </c>
      <c r="AS13" t="s">
        <v>639</v>
      </c>
      <c r="AT13" t="s">
        <v>640</v>
      </c>
      <c r="AU13" t="s">
        <v>641</v>
      </c>
      <c r="AV13" t="s">
        <v>642</v>
      </c>
      <c r="AW13" t="s">
        <v>643</v>
      </c>
      <c r="AX13" t="s">
        <v>644</v>
      </c>
      <c r="AY13" t="s">
        <v>645</v>
      </c>
      <c r="AZ13" t="s">
        <v>646</v>
      </c>
      <c r="BA13" t="s">
        <v>647</v>
      </c>
      <c r="BB13" t="s">
        <v>648</v>
      </c>
      <c r="BC13" t="s">
        <v>649</v>
      </c>
      <c r="BD13" t="s">
        <v>650</v>
      </c>
      <c r="BE13" t="s">
        <v>651</v>
      </c>
      <c r="BF13" t="s">
        <v>652</v>
      </c>
      <c r="BG13" t="s">
        <v>653</v>
      </c>
      <c r="BH13" t="s">
        <v>654</v>
      </c>
      <c r="BI13" t="s">
        <v>655</v>
      </c>
      <c r="BJ13" t="s">
        <v>656</v>
      </c>
      <c r="BK13" t="s">
        <v>657</v>
      </c>
      <c r="BL13" t="s">
        <v>658</v>
      </c>
      <c r="BM13" t="s">
        <v>659</v>
      </c>
      <c r="BN13" t="s">
        <v>660</v>
      </c>
      <c r="BO13" t="s">
        <v>661</v>
      </c>
      <c r="BP13" t="s">
        <v>662</v>
      </c>
      <c r="BQ13" t="s">
        <v>663</v>
      </c>
      <c r="BR13" t="s">
        <v>664</v>
      </c>
      <c r="BS13" t="s">
        <v>665</v>
      </c>
      <c r="BT13" t="s">
        <v>666</v>
      </c>
      <c r="BU13" t="s">
        <v>667</v>
      </c>
      <c r="BV13" t="s">
        <v>668</v>
      </c>
      <c r="BW13" t="s">
        <v>669</v>
      </c>
      <c r="BX13" t="s">
        <v>670</v>
      </c>
      <c r="BY13" t="s">
        <v>671</v>
      </c>
      <c r="BZ13" t="s">
        <v>672</v>
      </c>
      <c r="CA13" t="s">
        <v>673</v>
      </c>
      <c r="CB13" t="s">
        <v>674</v>
      </c>
      <c r="CC13" t="s">
        <v>675</v>
      </c>
      <c r="CD13" t="s">
        <v>676</v>
      </c>
      <c r="CE13" t="s">
        <v>677</v>
      </c>
      <c r="CF13" t="s">
        <v>678</v>
      </c>
      <c r="CG13" t="s">
        <v>679</v>
      </c>
      <c r="CH13" t="s">
        <v>680</v>
      </c>
      <c r="CI13" t="s">
        <v>681</v>
      </c>
      <c r="CJ13" t="s">
        <v>682</v>
      </c>
      <c r="CK13" t="s">
        <v>683</v>
      </c>
      <c r="CL13" t="s">
        <v>684</v>
      </c>
      <c r="CM13" t="s">
        <v>685</v>
      </c>
      <c r="CN13" t="s">
        <v>686</v>
      </c>
      <c r="CO13" t="s">
        <v>168</v>
      </c>
      <c r="CP13" t="s">
        <v>687</v>
      </c>
      <c r="CQ13" t="s">
        <v>688</v>
      </c>
      <c r="CR13" t="s">
        <v>689</v>
      </c>
      <c r="CS13" t="s">
        <v>690</v>
      </c>
      <c r="CT13" t="s">
        <v>691</v>
      </c>
      <c r="CU13" t="s">
        <v>692</v>
      </c>
      <c r="CV13" t="s">
        <v>693</v>
      </c>
      <c r="CW13" t="s">
        <v>694</v>
      </c>
      <c r="CX13" t="s">
        <v>695</v>
      </c>
      <c r="CY13" t="s">
        <v>696</v>
      </c>
      <c r="CZ13" t="s">
        <v>697</v>
      </c>
    </row>
    <row r="14" spans="1:104" x14ac:dyDescent="0.2">
      <c r="A14">
        <v>2023</v>
      </c>
      <c r="B14">
        <v>57</v>
      </c>
      <c r="C14" t="s">
        <v>433</v>
      </c>
      <c r="D14" s="47">
        <v>125</v>
      </c>
      <c r="F14" s="1"/>
      <c r="G14" s="129" t="s">
        <v>603</v>
      </c>
      <c r="H14" t="s">
        <v>102</v>
      </c>
      <c r="I14" t="s">
        <v>103</v>
      </c>
      <c r="J14" t="s">
        <v>604</v>
      </c>
      <c r="K14" t="s">
        <v>605</v>
      </c>
      <c r="L14" t="s">
        <v>606</v>
      </c>
      <c r="M14" t="s">
        <v>607</v>
      </c>
      <c r="N14" t="s">
        <v>608</v>
      </c>
      <c r="O14" t="s">
        <v>609</v>
      </c>
      <c r="P14" t="s">
        <v>610</v>
      </c>
      <c r="Q14" t="s">
        <v>611</v>
      </c>
      <c r="R14" t="s">
        <v>612</v>
      </c>
      <c r="S14" t="s">
        <v>613</v>
      </c>
      <c r="T14" t="s">
        <v>614</v>
      </c>
      <c r="U14" t="s">
        <v>615</v>
      </c>
      <c r="V14" t="s">
        <v>616</v>
      </c>
      <c r="W14" t="s">
        <v>617</v>
      </c>
      <c r="X14" t="s">
        <v>618</v>
      </c>
      <c r="Y14" t="s">
        <v>619</v>
      </c>
      <c r="Z14" t="s">
        <v>620</v>
      </c>
      <c r="AA14" s="56" t="s">
        <v>621</v>
      </c>
      <c r="AB14" t="s">
        <v>622</v>
      </c>
      <c r="AC14" t="s">
        <v>623</v>
      </c>
      <c r="AD14" t="s">
        <v>624</v>
      </c>
      <c r="AE14" t="s">
        <v>625</v>
      </c>
      <c r="AF14" t="s">
        <v>626</v>
      </c>
      <c r="AG14" t="s">
        <v>627</v>
      </c>
      <c r="AH14" t="s">
        <v>628</v>
      </c>
      <c r="AI14" t="s">
        <v>629</v>
      </c>
      <c r="AJ14" t="s">
        <v>630</v>
      </c>
      <c r="AK14" t="s">
        <v>631</v>
      </c>
      <c r="AL14" t="s">
        <v>632</v>
      </c>
      <c r="AM14" t="s">
        <v>633</v>
      </c>
      <c r="AN14" t="s">
        <v>634</v>
      </c>
      <c r="AO14" t="s">
        <v>635</v>
      </c>
      <c r="AP14" t="s">
        <v>636</v>
      </c>
      <c r="AQ14" t="s">
        <v>637</v>
      </c>
      <c r="AR14" t="s">
        <v>638</v>
      </c>
      <c r="AS14" t="s">
        <v>639</v>
      </c>
      <c r="AT14" t="s">
        <v>640</v>
      </c>
      <c r="AU14" t="s">
        <v>641</v>
      </c>
      <c r="AV14" t="s">
        <v>642</v>
      </c>
      <c r="AW14" t="s">
        <v>643</v>
      </c>
      <c r="AX14" t="s">
        <v>644</v>
      </c>
      <c r="AY14" t="s">
        <v>645</v>
      </c>
      <c r="AZ14" t="s">
        <v>646</v>
      </c>
      <c r="BA14" t="s">
        <v>647</v>
      </c>
      <c r="BB14" t="s">
        <v>648</v>
      </c>
      <c r="BC14" t="s">
        <v>649</v>
      </c>
      <c r="BD14" t="s">
        <v>650</v>
      </c>
      <c r="BE14" t="s">
        <v>651</v>
      </c>
      <c r="BF14" t="s">
        <v>652</v>
      </c>
      <c r="BG14" t="s">
        <v>653</v>
      </c>
      <c r="BH14" t="s">
        <v>654</v>
      </c>
      <c r="BI14" t="s">
        <v>655</v>
      </c>
      <c r="BJ14" t="s">
        <v>656</v>
      </c>
      <c r="BK14" t="s">
        <v>657</v>
      </c>
      <c r="BL14" t="s">
        <v>658</v>
      </c>
      <c r="BM14" t="s">
        <v>659</v>
      </c>
      <c r="BN14" t="s">
        <v>660</v>
      </c>
      <c r="BO14" t="s">
        <v>661</v>
      </c>
      <c r="BP14" t="s">
        <v>662</v>
      </c>
      <c r="BQ14" t="s">
        <v>663</v>
      </c>
      <c r="BR14" t="s">
        <v>664</v>
      </c>
      <c r="BS14" t="s">
        <v>665</v>
      </c>
      <c r="BT14" t="s">
        <v>666</v>
      </c>
      <c r="BU14" t="s">
        <v>667</v>
      </c>
      <c r="BV14" t="s">
        <v>668</v>
      </c>
      <c r="BW14" t="s">
        <v>669</v>
      </c>
      <c r="BX14" t="s">
        <v>670</v>
      </c>
      <c r="BY14" t="s">
        <v>671</v>
      </c>
      <c r="BZ14" t="s">
        <v>672</v>
      </c>
      <c r="CA14" t="s">
        <v>673</v>
      </c>
      <c r="CB14" t="s">
        <v>674</v>
      </c>
      <c r="CC14" t="s">
        <v>675</v>
      </c>
      <c r="CD14" t="s">
        <v>676</v>
      </c>
      <c r="CE14" t="s">
        <v>677</v>
      </c>
      <c r="CF14" t="s">
        <v>678</v>
      </c>
      <c r="CG14" t="s">
        <v>679</v>
      </c>
      <c r="CH14" t="s">
        <v>680</v>
      </c>
      <c r="CI14" t="s">
        <v>681</v>
      </c>
      <c r="CJ14" t="s">
        <v>682</v>
      </c>
      <c r="CK14" t="s">
        <v>683</v>
      </c>
      <c r="CL14" t="s">
        <v>684</v>
      </c>
      <c r="CM14" t="s">
        <v>685</v>
      </c>
      <c r="CN14" t="s">
        <v>686</v>
      </c>
      <c r="CO14" t="s">
        <v>168</v>
      </c>
      <c r="CP14" t="s">
        <v>687</v>
      </c>
      <c r="CQ14" t="s">
        <v>688</v>
      </c>
      <c r="CR14" t="s">
        <v>689</v>
      </c>
      <c r="CS14" t="s">
        <v>690</v>
      </c>
      <c r="CT14" t="s">
        <v>691</v>
      </c>
      <c r="CU14" t="s">
        <v>692</v>
      </c>
      <c r="CV14" t="s">
        <v>693</v>
      </c>
      <c r="CW14" t="s">
        <v>694</v>
      </c>
      <c r="CX14" t="s">
        <v>695</v>
      </c>
      <c r="CY14" t="s">
        <v>696</v>
      </c>
      <c r="CZ14" t="s">
        <v>697</v>
      </c>
    </row>
    <row r="15" spans="1:104" x14ac:dyDescent="0.2">
      <c r="A15">
        <v>2023</v>
      </c>
      <c r="B15">
        <v>4</v>
      </c>
      <c r="C15" t="s">
        <v>336</v>
      </c>
      <c r="D15" s="47">
        <v>195</v>
      </c>
      <c r="F15" s="1"/>
      <c r="G15" s="129" t="s">
        <v>603</v>
      </c>
      <c r="H15" t="s">
        <v>102</v>
      </c>
      <c r="I15" t="s">
        <v>103</v>
      </c>
      <c r="J15" t="s">
        <v>604</v>
      </c>
      <c r="K15" t="s">
        <v>605</v>
      </c>
      <c r="L15" t="s">
        <v>606</v>
      </c>
      <c r="M15" t="s">
        <v>607</v>
      </c>
      <c r="N15" t="s">
        <v>608</v>
      </c>
      <c r="O15" t="s">
        <v>609</v>
      </c>
      <c r="P15" t="s">
        <v>610</v>
      </c>
      <c r="Q15" t="s">
        <v>611</v>
      </c>
      <c r="R15" t="s">
        <v>612</v>
      </c>
      <c r="S15" t="s">
        <v>613</v>
      </c>
      <c r="T15" t="s">
        <v>614</v>
      </c>
      <c r="U15" t="s">
        <v>615</v>
      </c>
      <c r="V15" t="s">
        <v>616</v>
      </c>
      <c r="W15" t="s">
        <v>617</v>
      </c>
      <c r="X15" t="s">
        <v>618</v>
      </c>
      <c r="Y15" t="s">
        <v>619</v>
      </c>
      <c r="Z15" t="s">
        <v>620</v>
      </c>
      <c r="AA15" s="56" t="s">
        <v>621</v>
      </c>
      <c r="AB15" t="s">
        <v>622</v>
      </c>
      <c r="AC15" t="s">
        <v>623</v>
      </c>
      <c r="AD15" t="s">
        <v>624</v>
      </c>
      <c r="AE15" t="s">
        <v>625</v>
      </c>
      <c r="AF15" t="s">
        <v>626</v>
      </c>
      <c r="AG15" t="s">
        <v>627</v>
      </c>
      <c r="AH15" t="s">
        <v>628</v>
      </c>
      <c r="AI15" t="s">
        <v>629</v>
      </c>
      <c r="AJ15" t="s">
        <v>630</v>
      </c>
      <c r="AK15" t="s">
        <v>631</v>
      </c>
      <c r="AL15" t="s">
        <v>632</v>
      </c>
      <c r="AM15" t="s">
        <v>633</v>
      </c>
      <c r="AN15" t="s">
        <v>634</v>
      </c>
      <c r="AO15" t="s">
        <v>635</v>
      </c>
      <c r="AP15" t="s">
        <v>636</v>
      </c>
      <c r="AQ15" t="s">
        <v>637</v>
      </c>
      <c r="AR15" t="s">
        <v>638</v>
      </c>
      <c r="AS15" t="s">
        <v>639</v>
      </c>
      <c r="AT15" t="s">
        <v>640</v>
      </c>
      <c r="AU15" t="s">
        <v>641</v>
      </c>
      <c r="AV15" t="s">
        <v>642</v>
      </c>
      <c r="AW15" t="s">
        <v>643</v>
      </c>
      <c r="AX15" t="s">
        <v>644</v>
      </c>
      <c r="AY15" t="s">
        <v>645</v>
      </c>
      <c r="AZ15" t="s">
        <v>646</v>
      </c>
      <c r="BA15" t="s">
        <v>647</v>
      </c>
      <c r="BB15" t="s">
        <v>648</v>
      </c>
      <c r="BC15" t="s">
        <v>649</v>
      </c>
      <c r="BD15" t="s">
        <v>650</v>
      </c>
      <c r="BE15" t="s">
        <v>651</v>
      </c>
      <c r="BF15" t="s">
        <v>652</v>
      </c>
      <c r="BG15" t="s">
        <v>653</v>
      </c>
      <c r="BH15" t="s">
        <v>654</v>
      </c>
      <c r="BI15" t="s">
        <v>655</v>
      </c>
      <c r="BJ15" t="s">
        <v>656</v>
      </c>
      <c r="BK15" t="s">
        <v>657</v>
      </c>
      <c r="BL15" t="s">
        <v>658</v>
      </c>
      <c r="BM15" t="s">
        <v>659</v>
      </c>
      <c r="BN15" t="s">
        <v>660</v>
      </c>
      <c r="BO15" t="s">
        <v>661</v>
      </c>
      <c r="BP15" t="s">
        <v>662</v>
      </c>
      <c r="BQ15" t="s">
        <v>663</v>
      </c>
      <c r="BR15" t="s">
        <v>664</v>
      </c>
      <c r="BS15" t="s">
        <v>665</v>
      </c>
      <c r="BT15" t="s">
        <v>666</v>
      </c>
      <c r="BU15" t="s">
        <v>667</v>
      </c>
      <c r="BV15" t="s">
        <v>668</v>
      </c>
      <c r="BW15" t="s">
        <v>669</v>
      </c>
      <c r="BX15" t="s">
        <v>670</v>
      </c>
      <c r="BY15" t="s">
        <v>671</v>
      </c>
      <c r="BZ15" t="s">
        <v>672</v>
      </c>
      <c r="CA15" t="s">
        <v>673</v>
      </c>
      <c r="CB15" t="s">
        <v>674</v>
      </c>
      <c r="CC15" t="s">
        <v>675</v>
      </c>
      <c r="CD15" t="s">
        <v>676</v>
      </c>
      <c r="CE15" t="s">
        <v>677</v>
      </c>
      <c r="CF15" t="s">
        <v>678</v>
      </c>
      <c r="CG15" t="s">
        <v>679</v>
      </c>
      <c r="CH15" t="s">
        <v>680</v>
      </c>
      <c r="CI15" t="s">
        <v>681</v>
      </c>
      <c r="CJ15" t="s">
        <v>682</v>
      </c>
      <c r="CK15" t="s">
        <v>683</v>
      </c>
      <c r="CL15" t="s">
        <v>684</v>
      </c>
      <c r="CM15" t="s">
        <v>685</v>
      </c>
      <c r="CN15" t="s">
        <v>686</v>
      </c>
      <c r="CO15" t="s">
        <v>168</v>
      </c>
      <c r="CP15" t="s">
        <v>687</v>
      </c>
      <c r="CQ15" t="s">
        <v>688</v>
      </c>
      <c r="CR15" t="s">
        <v>689</v>
      </c>
      <c r="CS15" t="s">
        <v>690</v>
      </c>
      <c r="CT15" t="s">
        <v>691</v>
      </c>
      <c r="CU15" t="s">
        <v>692</v>
      </c>
      <c r="CV15" t="s">
        <v>693</v>
      </c>
      <c r="CW15" t="s">
        <v>694</v>
      </c>
      <c r="CX15" t="s">
        <v>695</v>
      </c>
      <c r="CY15" t="s">
        <v>696</v>
      </c>
      <c r="CZ15" t="s">
        <v>697</v>
      </c>
    </row>
    <row r="16" spans="1:104" x14ac:dyDescent="0.2">
      <c r="A16">
        <v>2023</v>
      </c>
      <c r="B16">
        <v>135</v>
      </c>
      <c r="C16" t="s">
        <v>329</v>
      </c>
      <c r="D16" s="47">
        <v>95</v>
      </c>
      <c r="F16" s="1"/>
      <c r="G16" s="129"/>
      <c r="AA16" s="56" t="str">
        <f t="shared" ref="AA16:AA47" si="0">IFERROR(R16/S16,"")</f>
        <v/>
      </c>
      <c r="AB16">
        <f t="shared" ref="AB16:AB47" si="1">IFERROR(IF(AA16&gt;Q16,0,1),"")</f>
        <v>1</v>
      </c>
    </row>
    <row r="17" spans="1:28" x14ac:dyDescent="0.2">
      <c r="A17">
        <v>2023</v>
      </c>
      <c r="B17">
        <v>236</v>
      </c>
      <c r="C17" t="s">
        <v>371</v>
      </c>
      <c r="D17" s="47">
        <v>95</v>
      </c>
      <c r="F17" s="1"/>
      <c r="G17" s="129"/>
      <c r="AA17" s="56" t="str">
        <f t="shared" si="0"/>
        <v/>
      </c>
      <c r="AB17">
        <f t="shared" si="1"/>
        <v>1</v>
      </c>
    </row>
    <row r="18" spans="1:28" x14ac:dyDescent="0.2">
      <c r="A18">
        <v>2023</v>
      </c>
      <c r="B18">
        <v>679</v>
      </c>
      <c r="C18" t="s">
        <v>392</v>
      </c>
      <c r="D18" s="47"/>
      <c r="F18" s="1"/>
      <c r="G18" s="129"/>
      <c r="AA18" s="56" t="str">
        <f t="shared" si="0"/>
        <v/>
      </c>
      <c r="AB18">
        <f t="shared" si="1"/>
        <v>1</v>
      </c>
    </row>
    <row r="19" spans="1:28" x14ac:dyDescent="0.2">
      <c r="A19">
        <v>2023</v>
      </c>
      <c r="B19">
        <v>668</v>
      </c>
      <c r="C19" t="s">
        <v>182</v>
      </c>
      <c r="D19" s="47"/>
      <c r="F19" s="1"/>
      <c r="G19" s="129"/>
      <c r="AA19" s="56" t="str">
        <f t="shared" si="0"/>
        <v/>
      </c>
      <c r="AB19">
        <f t="shared" si="1"/>
        <v>1</v>
      </c>
    </row>
    <row r="20" spans="1:28" x14ac:dyDescent="0.2">
      <c r="A20">
        <v>2023</v>
      </c>
      <c r="B20">
        <v>599</v>
      </c>
      <c r="C20" t="s">
        <v>256</v>
      </c>
      <c r="D20" s="47">
        <v>120</v>
      </c>
      <c r="F20" s="1"/>
      <c r="G20" s="129"/>
      <c r="AA20" s="56" t="str">
        <f t="shared" si="0"/>
        <v/>
      </c>
      <c r="AB20">
        <f t="shared" si="1"/>
        <v>1</v>
      </c>
    </row>
    <row r="21" spans="1:28" x14ac:dyDescent="0.2">
      <c r="A21">
        <v>2023</v>
      </c>
      <c r="B21">
        <v>143</v>
      </c>
      <c r="C21" t="s">
        <v>224</v>
      </c>
      <c r="D21" s="47">
        <v>120</v>
      </c>
      <c r="F21" s="1"/>
      <c r="G21" s="129"/>
      <c r="AA21" s="56" t="str">
        <f t="shared" si="0"/>
        <v/>
      </c>
      <c r="AB21">
        <f t="shared" si="1"/>
        <v>1</v>
      </c>
    </row>
    <row r="22" spans="1:28" x14ac:dyDescent="0.2">
      <c r="A22">
        <v>2023</v>
      </c>
      <c r="B22">
        <v>416</v>
      </c>
      <c r="C22" t="s">
        <v>445</v>
      </c>
      <c r="D22" s="47">
        <v>131</v>
      </c>
      <c r="F22" s="1"/>
      <c r="G22" s="129"/>
      <c r="AA22" s="56" t="str">
        <f t="shared" si="0"/>
        <v/>
      </c>
      <c r="AB22">
        <f t="shared" si="1"/>
        <v>1</v>
      </c>
    </row>
    <row r="23" spans="1:28" x14ac:dyDescent="0.2">
      <c r="A23">
        <v>2023</v>
      </c>
      <c r="B23">
        <v>124</v>
      </c>
      <c r="C23" t="s">
        <v>314</v>
      </c>
      <c r="D23" s="47">
        <v>122</v>
      </c>
      <c r="F23" s="1"/>
      <c r="G23" s="129"/>
      <c r="AA23" s="56" t="str">
        <f t="shared" si="0"/>
        <v/>
      </c>
      <c r="AB23">
        <f t="shared" si="1"/>
        <v>1</v>
      </c>
    </row>
    <row r="24" spans="1:28" x14ac:dyDescent="0.2">
      <c r="A24">
        <v>2023</v>
      </c>
      <c r="B24">
        <v>137</v>
      </c>
      <c r="C24" t="s">
        <v>229</v>
      </c>
      <c r="D24" s="47">
        <v>116</v>
      </c>
      <c r="F24" s="1"/>
      <c r="G24" s="129"/>
      <c r="AA24" s="56" t="str">
        <f t="shared" si="0"/>
        <v/>
      </c>
      <c r="AB24">
        <f t="shared" si="1"/>
        <v>1</v>
      </c>
    </row>
    <row r="25" spans="1:28" x14ac:dyDescent="0.2">
      <c r="A25">
        <v>2023</v>
      </c>
      <c r="B25">
        <v>47</v>
      </c>
      <c r="C25" t="s">
        <v>220</v>
      </c>
      <c r="D25" s="47">
        <v>113</v>
      </c>
      <c r="F25" s="1"/>
      <c r="G25" s="129"/>
      <c r="AA25" s="56" t="str">
        <f t="shared" si="0"/>
        <v/>
      </c>
      <c r="AB25">
        <f t="shared" si="1"/>
        <v>1</v>
      </c>
    </row>
    <row r="26" spans="1:28" x14ac:dyDescent="0.2">
      <c r="A26">
        <v>2023</v>
      </c>
      <c r="B26">
        <v>376</v>
      </c>
      <c r="C26" t="s">
        <v>228</v>
      </c>
      <c r="D26" s="47">
        <v>144</v>
      </c>
      <c r="F26" s="1"/>
      <c r="G26" s="129"/>
      <c r="AA26" s="56" t="str">
        <f t="shared" si="0"/>
        <v/>
      </c>
      <c r="AB26">
        <f t="shared" si="1"/>
        <v>1</v>
      </c>
    </row>
    <row r="27" spans="1:28" x14ac:dyDescent="0.2">
      <c r="A27">
        <v>2023</v>
      </c>
      <c r="B27">
        <v>372</v>
      </c>
      <c r="C27" t="s">
        <v>272</v>
      </c>
      <c r="D27" s="47">
        <v>150</v>
      </c>
      <c r="F27" s="1"/>
      <c r="G27" s="129"/>
      <c r="AA27" s="56" t="str">
        <f t="shared" si="0"/>
        <v/>
      </c>
      <c r="AB27">
        <f t="shared" si="1"/>
        <v>1</v>
      </c>
    </row>
    <row r="28" spans="1:28" x14ac:dyDescent="0.2">
      <c r="A28">
        <v>2023</v>
      </c>
      <c r="B28">
        <v>666</v>
      </c>
      <c r="D28" s="47"/>
      <c r="F28" s="1"/>
      <c r="G28" s="129"/>
      <c r="AA28" s="56" t="str">
        <f t="shared" si="0"/>
        <v/>
      </c>
      <c r="AB28">
        <f t="shared" si="1"/>
        <v>1</v>
      </c>
    </row>
    <row r="29" spans="1:28" x14ac:dyDescent="0.2">
      <c r="A29">
        <v>2023</v>
      </c>
      <c r="B29">
        <v>730</v>
      </c>
      <c r="C29" t="s">
        <v>351</v>
      </c>
      <c r="D29" s="47"/>
      <c r="F29" s="1"/>
      <c r="G29" s="129"/>
      <c r="AA29" s="56" t="str">
        <f t="shared" si="0"/>
        <v/>
      </c>
      <c r="AB29">
        <f t="shared" si="1"/>
        <v>1</v>
      </c>
    </row>
    <row r="30" spans="1:28" x14ac:dyDescent="0.2">
      <c r="A30">
        <v>2023</v>
      </c>
      <c r="B30">
        <v>648</v>
      </c>
      <c r="C30" t="s">
        <v>393</v>
      </c>
      <c r="D30" s="47"/>
      <c r="F30" s="1"/>
      <c r="G30" s="129"/>
      <c r="AA30" s="56" t="str">
        <f t="shared" si="0"/>
        <v/>
      </c>
      <c r="AB30">
        <f t="shared" si="1"/>
        <v>1</v>
      </c>
    </row>
    <row r="31" spans="1:28" x14ac:dyDescent="0.2">
      <c r="A31">
        <v>2023</v>
      </c>
      <c r="B31">
        <v>419</v>
      </c>
      <c r="C31" t="s">
        <v>410</v>
      </c>
      <c r="D31" s="47">
        <v>150</v>
      </c>
      <c r="F31" s="1"/>
      <c r="G31" s="129"/>
      <c r="AA31" s="56" t="str">
        <f t="shared" si="0"/>
        <v/>
      </c>
      <c r="AB31">
        <f t="shared" si="1"/>
        <v>1</v>
      </c>
    </row>
    <row r="32" spans="1:28" x14ac:dyDescent="0.2">
      <c r="A32">
        <v>2023</v>
      </c>
      <c r="B32">
        <v>142</v>
      </c>
      <c r="C32" t="s">
        <v>333</v>
      </c>
      <c r="D32" s="47">
        <v>103</v>
      </c>
      <c r="F32" s="1"/>
      <c r="G32" s="129"/>
      <c r="AA32" s="56" t="str">
        <f t="shared" si="0"/>
        <v/>
      </c>
      <c r="AB32">
        <f t="shared" si="1"/>
        <v>1</v>
      </c>
    </row>
    <row r="33" spans="1:28" x14ac:dyDescent="0.2">
      <c r="A33">
        <v>2023</v>
      </c>
      <c r="B33">
        <v>699</v>
      </c>
      <c r="C33" t="s">
        <v>359</v>
      </c>
      <c r="D33" s="47"/>
      <c r="F33" s="1"/>
      <c r="G33" s="129"/>
      <c r="AA33" s="56" t="str">
        <f t="shared" si="0"/>
        <v/>
      </c>
      <c r="AB33">
        <f t="shared" si="1"/>
        <v>1</v>
      </c>
    </row>
    <row r="34" spans="1:28" x14ac:dyDescent="0.2">
      <c r="A34">
        <v>2023</v>
      </c>
      <c r="B34">
        <v>135</v>
      </c>
      <c r="C34" t="s">
        <v>329</v>
      </c>
      <c r="D34" s="47">
        <v>95</v>
      </c>
      <c r="F34" s="1"/>
      <c r="G34" s="129"/>
      <c r="AA34" s="56" t="str">
        <f t="shared" si="0"/>
        <v/>
      </c>
      <c r="AB34">
        <f t="shared" si="1"/>
        <v>1</v>
      </c>
    </row>
    <row r="35" spans="1:28" x14ac:dyDescent="0.2">
      <c r="A35">
        <v>2023</v>
      </c>
      <c r="B35">
        <v>433</v>
      </c>
      <c r="C35" t="s">
        <v>278</v>
      </c>
      <c r="D35" s="47">
        <v>150</v>
      </c>
      <c r="F35" s="1"/>
      <c r="G35" s="129"/>
      <c r="AA35" s="56" t="str">
        <f t="shared" si="0"/>
        <v/>
      </c>
      <c r="AB35">
        <f t="shared" si="1"/>
        <v>1</v>
      </c>
    </row>
    <row r="36" spans="1:28" x14ac:dyDescent="0.2">
      <c r="A36">
        <v>2023</v>
      </c>
      <c r="B36">
        <v>644</v>
      </c>
      <c r="C36" t="s">
        <v>406</v>
      </c>
      <c r="D36" s="47"/>
      <c r="F36" s="1"/>
      <c r="G36" s="129"/>
      <c r="AA36" s="56" t="str">
        <f t="shared" si="0"/>
        <v/>
      </c>
      <c r="AB36">
        <f t="shared" si="1"/>
        <v>1</v>
      </c>
    </row>
    <row r="37" spans="1:28" x14ac:dyDescent="0.2">
      <c r="A37">
        <v>2023</v>
      </c>
      <c r="B37">
        <v>395</v>
      </c>
      <c r="C37" t="s">
        <v>437</v>
      </c>
      <c r="D37" s="47">
        <v>126</v>
      </c>
      <c r="F37" s="1"/>
      <c r="G37" s="129"/>
      <c r="AA37" s="56" t="str">
        <f t="shared" si="0"/>
        <v/>
      </c>
      <c r="AB37">
        <f t="shared" si="1"/>
        <v>1</v>
      </c>
    </row>
    <row r="38" spans="1:28" x14ac:dyDescent="0.2">
      <c r="A38">
        <v>2023</v>
      </c>
      <c r="B38">
        <v>377</v>
      </c>
      <c r="C38" t="s">
        <v>288</v>
      </c>
      <c r="D38" s="47">
        <v>320</v>
      </c>
      <c r="F38" s="1"/>
      <c r="G38" s="129"/>
      <c r="AA38" s="56" t="str">
        <f t="shared" si="0"/>
        <v/>
      </c>
      <c r="AB38">
        <f t="shared" si="1"/>
        <v>1</v>
      </c>
    </row>
    <row r="39" spans="1:28" x14ac:dyDescent="0.2">
      <c r="A39">
        <v>2023</v>
      </c>
      <c r="B39">
        <v>640</v>
      </c>
      <c r="C39" t="s">
        <v>403</v>
      </c>
      <c r="D39" s="47"/>
      <c r="F39" s="1"/>
      <c r="G39" s="129"/>
      <c r="AA39" s="56" t="str">
        <f t="shared" si="0"/>
        <v/>
      </c>
      <c r="AB39">
        <f t="shared" si="1"/>
        <v>1</v>
      </c>
    </row>
    <row r="40" spans="1:28" x14ac:dyDescent="0.2">
      <c r="A40">
        <v>2023</v>
      </c>
      <c r="B40">
        <v>672</v>
      </c>
      <c r="C40" t="s">
        <v>417</v>
      </c>
      <c r="D40" s="47"/>
      <c r="F40" s="1"/>
      <c r="G40" s="129"/>
      <c r="AA40" s="56" t="str">
        <f t="shared" si="0"/>
        <v/>
      </c>
      <c r="AB40">
        <f t="shared" si="1"/>
        <v>1</v>
      </c>
    </row>
    <row r="41" spans="1:28" x14ac:dyDescent="0.2">
      <c r="A41">
        <v>2023</v>
      </c>
      <c r="B41">
        <v>52</v>
      </c>
      <c r="C41" t="s">
        <v>258</v>
      </c>
      <c r="D41" s="47">
        <v>96</v>
      </c>
      <c r="F41" s="1"/>
      <c r="G41" s="129"/>
      <c r="AA41" s="56" t="str">
        <f t="shared" si="0"/>
        <v/>
      </c>
      <c r="AB41">
        <f t="shared" si="1"/>
        <v>1</v>
      </c>
    </row>
    <row r="42" spans="1:28" x14ac:dyDescent="0.2">
      <c r="A42">
        <v>2023</v>
      </c>
      <c r="B42">
        <v>137</v>
      </c>
      <c r="C42" t="s">
        <v>229</v>
      </c>
      <c r="D42">
        <v>116</v>
      </c>
      <c r="F42" s="1"/>
      <c r="G42" s="129"/>
      <c r="AA42" s="56" t="str">
        <f t="shared" si="0"/>
        <v/>
      </c>
      <c r="AB42">
        <f t="shared" si="1"/>
        <v>1</v>
      </c>
    </row>
    <row r="43" spans="1:28" x14ac:dyDescent="0.2">
      <c r="A43">
        <v>2023</v>
      </c>
      <c r="B43">
        <v>570</v>
      </c>
      <c r="C43" t="s">
        <v>340</v>
      </c>
      <c r="D43">
        <v>180</v>
      </c>
      <c r="F43" s="1"/>
      <c r="G43" s="129"/>
      <c r="AA43" s="56" t="str">
        <f t="shared" si="0"/>
        <v/>
      </c>
      <c r="AB43">
        <f t="shared" si="1"/>
        <v>1</v>
      </c>
    </row>
    <row r="44" spans="1:28" x14ac:dyDescent="0.2">
      <c r="A44">
        <v>2023</v>
      </c>
      <c r="B44">
        <v>669</v>
      </c>
      <c r="C44" t="s">
        <v>184</v>
      </c>
      <c r="F44" s="1"/>
      <c r="G44" s="129"/>
      <c r="AA44" s="56" t="str">
        <f t="shared" si="0"/>
        <v/>
      </c>
      <c r="AB44">
        <f t="shared" si="1"/>
        <v>1</v>
      </c>
    </row>
    <row r="45" spans="1:28" x14ac:dyDescent="0.2">
      <c r="A45">
        <v>2023</v>
      </c>
      <c r="B45">
        <v>698</v>
      </c>
      <c r="C45" t="s">
        <v>341</v>
      </c>
      <c r="F45" s="1"/>
      <c r="G45" s="129"/>
      <c r="AA45" s="56" t="str">
        <f t="shared" si="0"/>
        <v/>
      </c>
      <c r="AB45">
        <f t="shared" si="1"/>
        <v>1</v>
      </c>
    </row>
    <row r="46" spans="1:28" x14ac:dyDescent="0.2">
      <c r="A46">
        <v>2023</v>
      </c>
      <c r="B46">
        <v>726</v>
      </c>
      <c r="C46" t="s">
        <v>345</v>
      </c>
      <c r="F46" s="1"/>
      <c r="G46" s="129"/>
      <c r="AA46" s="56" t="str">
        <f t="shared" si="0"/>
        <v/>
      </c>
      <c r="AB46">
        <f t="shared" si="1"/>
        <v>1</v>
      </c>
    </row>
    <row r="47" spans="1:28" x14ac:dyDescent="0.2">
      <c r="A47">
        <v>2023</v>
      </c>
      <c r="B47">
        <v>125</v>
      </c>
      <c r="C47" t="s">
        <v>368</v>
      </c>
      <c r="D47">
        <v>120</v>
      </c>
      <c r="F47" s="1"/>
      <c r="G47" s="129"/>
      <c r="AA47" s="56" t="str">
        <f t="shared" si="0"/>
        <v/>
      </c>
      <c r="AB47">
        <f t="shared" si="1"/>
        <v>1</v>
      </c>
    </row>
    <row r="48" spans="1:28" x14ac:dyDescent="0.2">
      <c r="A48">
        <v>2023</v>
      </c>
      <c r="B48">
        <v>421</v>
      </c>
      <c r="C48" t="s">
        <v>292</v>
      </c>
      <c r="D48">
        <v>200</v>
      </c>
      <c r="F48" s="1"/>
      <c r="G48" s="129"/>
      <c r="AA48" s="56" t="str">
        <f t="shared" ref="AA48:AA79" si="2">IFERROR(R48/S48,"")</f>
        <v/>
      </c>
      <c r="AB48">
        <f t="shared" ref="AB48:AB79" si="3">IFERROR(IF(AA48&gt;Q48,0,1),"")</f>
        <v>1</v>
      </c>
    </row>
    <row r="49" spans="1:28" x14ac:dyDescent="0.2">
      <c r="A49">
        <v>2023</v>
      </c>
      <c r="B49">
        <v>728</v>
      </c>
      <c r="C49" t="s">
        <v>349</v>
      </c>
      <c r="F49" s="1"/>
      <c r="G49" s="129"/>
      <c r="AA49" s="56" t="str">
        <f t="shared" si="2"/>
        <v/>
      </c>
      <c r="AB49">
        <f t="shared" si="3"/>
        <v>1</v>
      </c>
    </row>
    <row r="50" spans="1:28" x14ac:dyDescent="0.2">
      <c r="A50">
        <v>2023</v>
      </c>
      <c r="B50">
        <v>723</v>
      </c>
      <c r="C50" t="s">
        <v>344</v>
      </c>
      <c r="F50" s="1"/>
      <c r="G50" s="129"/>
      <c r="AA50" s="56" t="str">
        <f t="shared" si="2"/>
        <v/>
      </c>
      <c r="AB50">
        <f t="shared" si="3"/>
        <v>1</v>
      </c>
    </row>
    <row r="51" spans="1:28" x14ac:dyDescent="0.2">
      <c r="A51">
        <v>2023</v>
      </c>
      <c r="B51">
        <v>123</v>
      </c>
      <c r="C51" t="s">
        <v>325</v>
      </c>
      <c r="D51">
        <v>180</v>
      </c>
      <c r="F51" s="1"/>
      <c r="G51" s="129"/>
      <c r="AA51" s="56" t="str">
        <f t="shared" si="2"/>
        <v/>
      </c>
      <c r="AB51">
        <f t="shared" si="3"/>
        <v>1</v>
      </c>
    </row>
    <row r="52" spans="1:28" x14ac:dyDescent="0.2">
      <c r="A52">
        <v>2023</v>
      </c>
      <c r="B52">
        <v>675</v>
      </c>
      <c r="C52" t="s">
        <v>187</v>
      </c>
      <c r="F52" s="1"/>
      <c r="G52" s="129"/>
      <c r="AA52" s="56" t="str">
        <f t="shared" si="2"/>
        <v/>
      </c>
      <c r="AB52">
        <f t="shared" si="3"/>
        <v>1</v>
      </c>
    </row>
    <row r="53" spans="1:28" x14ac:dyDescent="0.2">
      <c r="A53">
        <v>2023</v>
      </c>
      <c r="B53">
        <v>382</v>
      </c>
      <c r="C53" t="s">
        <v>191</v>
      </c>
      <c r="D53">
        <v>96</v>
      </c>
      <c r="F53" s="1"/>
      <c r="G53" s="129"/>
      <c r="AA53" s="56" t="str">
        <f t="shared" si="2"/>
        <v/>
      </c>
      <c r="AB53">
        <f t="shared" si="3"/>
        <v>1</v>
      </c>
    </row>
    <row r="54" spans="1:28" x14ac:dyDescent="0.2">
      <c r="A54">
        <v>2023</v>
      </c>
      <c r="B54">
        <v>375</v>
      </c>
      <c r="C54" t="s">
        <v>284</v>
      </c>
      <c r="D54">
        <v>120</v>
      </c>
      <c r="F54" s="1"/>
      <c r="G54" s="129"/>
      <c r="AA54" s="56" t="str">
        <f t="shared" si="2"/>
        <v/>
      </c>
      <c r="AB54">
        <f t="shared" si="3"/>
        <v>1</v>
      </c>
    </row>
    <row r="55" spans="1:28" x14ac:dyDescent="0.2">
      <c r="A55">
        <v>2023</v>
      </c>
      <c r="B55">
        <v>727</v>
      </c>
      <c r="C55" t="s">
        <v>347</v>
      </c>
      <c r="F55" s="1"/>
      <c r="G55" s="129"/>
      <c r="AA55" s="56" t="str">
        <f t="shared" si="2"/>
        <v/>
      </c>
      <c r="AB55">
        <f t="shared" si="3"/>
        <v>1</v>
      </c>
    </row>
    <row r="56" spans="1:28" x14ac:dyDescent="0.2">
      <c r="A56">
        <v>2023</v>
      </c>
      <c r="B56">
        <v>29</v>
      </c>
      <c r="C56" t="s">
        <v>204</v>
      </c>
      <c r="D56">
        <v>120</v>
      </c>
      <c r="F56" s="1"/>
      <c r="G56" s="129"/>
      <c r="AA56" s="56" t="str">
        <f t="shared" si="2"/>
        <v/>
      </c>
      <c r="AB56">
        <f t="shared" si="3"/>
        <v>1</v>
      </c>
    </row>
    <row r="57" spans="1:28" x14ac:dyDescent="0.2">
      <c r="A57">
        <v>2023</v>
      </c>
      <c r="B57">
        <v>731</v>
      </c>
      <c r="C57" t="s">
        <v>355</v>
      </c>
      <c r="F57" s="1"/>
      <c r="G57" s="129"/>
      <c r="AA57" s="56" t="str">
        <f t="shared" si="2"/>
        <v/>
      </c>
      <c r="AB57">
        <f t="shared" si="3"/>
        <v>1</v>
      </c>
    </row>
    <row r="58" spans="1:28" x14ac:dyDescent="0.2">
      <c r="A58">
        <v>2023</v>
      </c>
      <c r="B58">
        <v>417</v>
      </c>
      <c r="C58" t="s">
        <v>429</v>
      </c>
      <c r="D58">
        <v>180</v>
      </c>
      <c r="F58" s="1"/>
      <c r="G58" s="129"/>
      <c r="AA58" s="56" t="str">
        <f t="shared" si="2"/>
        <v/>
      </c>
      <c r="AB58">
        <f t="shared" si="3"/>
        <v>1</v>
      </c>
    </row>
    <row r="59" spans="1:28" x14ac:dyDescent="0.2">
      <c r="A59">
        <v>2023</v>
      </c>
      <c r="B59">
        <v>654</v>
      </c>
      <c r="F59" s="1"/>
      <c r="G59" s="129"/>
      <c r="AA59" s="56" t="str">
        <f t="shared" si="2"/>
        <v/>
      </c>
      <c r="AB59">
        <f t="shared" si="3"/>
        <v>1</v>
      </c>
    </row>
    <row r="60" spans="1:28" x14ac:dyDescent="0.2">
      <c r="A60">
        <v>2023</v>
      </c>
      <c r="B60">
        <v>243</v>
      </c>
      <c r="C60" t="s">
        <v>233</v>
      </c>
      <c r="D60">
        <v>131</v>
      </c>
      <c r="F60" s="1"/>
      <c r="G60" s="129"/>
      <c r="AA60" s="56" t="str">
        <f t="shared" si="2"/>
        <v/>
      </c>
      <c r="AB60">
        <f t="shared" si="3"/>
        <v>1</v>
      </c>
    </row>
    <row r="61" spans="1:28" x14ac:dyDescent="0.2">
      <c r="A61">
        <v>2023</v>
      </c>
      <c r="B61">
        <v>681</v>
      </c>
      <c r="C61" t="s">
        <v>189</v>
      </c>
      <c r="F61" s="1"/>
      <c r="G61" s="129"/>
      <c r="AA61" s="56" t="str">
        <f t="shared" si="2"/>
        <v/>
      </c>
      <c r="AB61">
        <f t="shared" si="3"/>
        <v>1</v>
      </c>
    </row>
    <row r="62" spans="1:28" x14ac:dyDescent="0.2">
      <c r="A62">
        <v>2023</v>
      </c>
      <c r="B62">
        <v>643</v>
      </c>
      <c r="C62" t="s">
        <v>405</v>
      </c>
      <c r="F62" s="1"/>
      <c r="G62" s="129"/>
      <c r="AA62" s="56" t="str">
        <f t="shared" si="2"/>
        <v/>
      </c>
      <c r="AB62">
        <f t="shared" si="3"/>
        <v>1</v>
      </c>
    </row>
    <row r="63" spans="1:28" x14ac:dyDescent="0.2">
      <c r="A63">
        <v>2023</v>
      </c>
      <c r="B63">
        <v>434</v>
      </c>
      <c r="C63" t="s">
        <v>363</v>
      </c>
      <c r="D63">
        <v>180</v>
      </c>
      <c r="F63" s="1"/>
      <c r="G63" s="129"/>
      <c r="AA63" s="56" t="str">
        <f t="shared" si="2"/>
        <v/>
      </c>
      <c r="AB63">
        <f t="shared" si="3"/>
        <v>1</v>
      </c>
    </row>
    <row r="64" spans="1:28" x14ac:dyDescent="0.2">
      <c r="A64">
        <v>2023</v>
      </c>
      <c r="B64">
        <v>377</v>
      </c>
      <c r="C64" t="s">
        <v>288</v>
      </c>
      <c r="D64">
        <v>320</v>
      </c>
      <c r="F64" s="1"/>
      <c r="G64" s="129"/>
      <c r="AA64" s="56" t="str">
        <f t="shared" si="2"/>
        <v/>
      </c>
      <c r="AB64">
        <f t="shared" si="3"/>
        <v>1</v>
      </c>
    </row>
    <row r="65" spans="1:28" x14ac:dyDescent="0.2">
      <c r="A65">
        <v>2023</v>
      </c>
      <c r="B65">
        <v>425</v>
      </c>
      <c r="C65" t="s">
        <v>238</v>
      </c>
      <c r="D65">
        <v>120</v>
      </c>
      <c r="F65" s="1"/>
      <c r="G65" s="129"/>
      <c r="AA65" s="56" t="str">
        <f t="shared" si="2"/>
        <v/>
      </c>
      <c r="AB65">
        <f t="shared" si="3"/>
        <v>1</v>
      </c>
    </row>
    <row r="66" spans="1:28" x14ac:dyDescent="0.2">
      <c r="A66">
        <v>2023</v>
      </c>
      <c r="B66">
        <v>414</v>
      </c>
      <c r="C66" t="s">
        <v>423</v>
      </c>
      <c r="D66">
        <v>144</v>
      </c>
      <c r="F66" s="1"/>
      <c r="G66" s="129"/>
      <c r="AA66" s="56" t="str">
        <f t="shared" si="2"/>
        <v/>
      </c>
      <c r="AB66">
        <f t="shared" si="3"/>
        <v>1</v>
      </c>
    </row>
    <row r="67" spans="1:28" x14ac:dyDescent="0.2">
      <c r="A67">
        <v>2023</v>
      </c>
      <c r="B67">
        <v>375</v>
      </c>
      <c r="C67" t="s">
        <v>284</v>
      </c>
      <c r="D67">
        <v>120</v>
      </c>
      <c r="F67" s="1"/>
      <c r="G67" s="129"/>
      <c r="AA67" s="56" t="str">
        <f t="shared" si="2"/>
        <v/>
      </c>
      <c r="AB67">
        <f t="shared" si="3"/>
        <v>1</v>
      </c>
    </row>
    <row r="68" spans="1:28" x14ac:dyDescent="0.2">
      <c r="A68">
        <v>2023</v>
      </c>
      <c r="B68">
        <v>142</v>
      </c>
      <c r="C68" t="s">
        <v>333</v>
      </c>
      <c r="D68">
        <v>103</v>
      </c>
      <c r="F68" s="1"/>
      <c r="G68" s="129"/>
      <c r="AA68" s="56" t="str">
        <f t="shared" si="2"/>
        <v/>
      </c>
      <c r="AB68">
        <f t="shared" si="3"/>
        <v>1</v>
      </c>
    </row>
    <row r="69" spans="1:28" x14ac:dyDescent="0.2">
      <c r="A69">
        <v>2023</v>
      </c>
      <c r="B69">
        <v>165</v>
      </c>
      <c r="C69" t="s">
        <v>264</v>
      </c>
      <c r="D69">
        <v>157</v>
      </c>
      <c r="F69" s="1"/>
      <c r="G69" s="129"/>
      <c r="AA69" s="56" t="str">
        <f t="shared" si="2"/>
        <v/>
      </c>
    </row>
    <row r="70" spans="1:28" x14ac:dyDescent="0.2">
      <c r="A70">
        <v>2023</v>
      </c>
      <c r="B70">
        <v>407</v>
      </c>
      <c r="C70" t="s">
        <v>460</v>
      </c>
      <c r="D70">
        <v>171</v>
      </c>
      <c r="F70" s="1"/>
      <c r="G70" s="129"/>
      <c r="AA70" s="56" t="str">
        <f t="shared" si="2"/>
        <v/>
      </c>
    </row>
    <row r="71" spans="1:28" x14ac:dyDescent="0.2">
      <c r="A71">
        <v>2023</v>
      </c>
      <c r="B71">
        <v>664</v>
      </c>
      <c r="C71" t="s">
        <v>177</v>
      </c>
      <c r="F71" s="1"/>
      <c r="G71" s="129"/>
      <c r="AA71" s="56" t="str">
        <f t="shared" si="2"/>
        <v/>
      </c>
    </row>
    <row r="72" spans="1:28" x14ac:dyDescent="0.2">
      <c r="A72">
        <v>2023</v>
      </c>
      <c r="B72">
        <v>56</v>
      </c>
      <c r="C72" t="s">
        <v>411</v>
      </c>
      <c r="D72">
        <v>101</v>
      </c>
      <c r="F72" s="1"/>
      <c r="G72" s="129"/>
      <c r="AA72" s="56" t="str">
        <f t="shared" si="2"/>
        <v/>
      </c>
    </row>
    <row r="73" spans="1:28" x14ac:dyDescent="0.2">
      <c r="A73">
        <v>2023</v>
      </c>
      <c r="B73">
        <v>18</v>
      </c>
      <c r="C73" t="s">
        <v>247</v>
      </c>
      <c r="D73">
        <v>107</v>
      </c>
      <c r="F73" s="1"/>
      <c r="G73" s="129"/>
      <c r="AA73" s="56" t="str">
        <f t="shared" si="2"/>
        <v/>
      </c>
    </row>
    <row r="74" spans="1:28" x14ac:dyDescent="0.2">
      <c r="A74">
        <v>2023</v>
      </c>
      <c r="B74">
        <v>642</v>
      </c>
      <c r="C74" t="s">
        <v>404</v>
      </c>
      <c r="F74" s="1"/>
      <c r="G74" s="129"/>
      <c r="AA74" s="56" t="str">
        <f t="shared" si="2"/>
        <v/>
      </c>
    </row>
    <row r="75" spans="1:28" x14ac:dyDescent="0.2">
      <c r="A75">
        <v>2023</v>
      </c>
      <c r="B75">
        <v>159</v>
      </c>
      <c r="C75" t="s">
        <v>385</v>
      </c>
      <c r="D75">
        <v>126</v>
      </c>
      <c r="F75" s="1"/>
      <c r="G75" s="129"/>
      <c r="AA75" s="56" t="str">
        <f t="shared" si="2"/>
        <v/>
      </c>
    </row>
    <row r="76" spans="1:28" x14ac:dyDescent="0.2">
      <c r="A76">
        <v>2023</v>
      </c>
      <c r="B76">
        <v>665</v>
      </c>
      <c r="C76" t="s">
        <v>388</v>
      </c>
      <c r="F76" s="1"/>
      <c r="G76" s="129"/>
      <c r="AA76" s="56" t="str">
        <f t="shared" si="2"/>
        <v/>
      </c>
    </row>
    <row r="77" spans="1:28" x14ac:dyDescent="0.2">
      <c r="A77">
        <v>2023</v>
      </c>
      <c r="B77">
        <v>406</v>
      </c>
      <c r="C77" t="s">
        <v>449</v>
      </c>
      <c r="D77">
        <v>157</v>
      </c>
      <c r="F77" s="1"/>
      <c r="G77" s="129"/>
      <c r="AA77" s="56" t="str">
        <f t="shared" si="2"/>
        <v/>
      </c>
    </row>
    <row r="78" spans="1:28" x14ac:dyDescent="0.2">
      <c r="A78">
        <v>2023</v>
      </c>
      <c r="B78">
        <v>735</v>
      </c>
      <c r="C78" t="s">
        <v>353</v>
      </c>
      <c r="F78" s="1"/>
      <c r="G78" s="129"/>
      <c r="AA78" s="56" t="str">
        <f t="shared" si="2"/>
        <v/>
      </c>
    </row>
    <row r="79" spans="1:28" x14ac:dyDescent="0.2">
      <c r="A79">
        <v>2023</v>
      </c>
      <c r="B79">
        <v>212</v>
      </c>
      <c r="C79" t="s">
        <v>211</v>
      </c>
      <c r="D79">
        <v>120</v>
      </c>
      <c r="F79" s="1"/>
      <c r="G79" s="129"/>
      <c r="AA79" s="56" t="str">
        <f t="shared" si="2"/>
        <v/>
      </c>
    </row>
    <row r="80" spans="1:28" x14ac:dyDescent="0.2">
      <c r="A80">
        <v>2023</v>
      </c>
      <c r="B80">
        <v>670</v>
      </c>
      <c r="C80" t="s">
        <v>415</v>
      </c>
      <c r="F80" s="1"/>
      <c r="G80" s="129"/>
      <c r="AA80" s="56" t="str">
        <f t="shared" ref="AA80:AA111" si="4">IFERROR(R80/S80,"")</f>
        <v/>
      </c>
    </row>
    <row r="81" spans="1:27" x14ac:dyDescent="0.2">
      <c r="A81">
        <v>2023</v>
      </c>
      <c r="B81">
        <v>673</v>
      </c>
      <c r="F81" s="1"/>
      <c r="G81" s="129"/>
      <c r="AA81" s="56" t="str">
        <f t="shared" si="4"/>
        <v/>
      </c>
    </row>
    <row r="82" spans="1:27" x14ac:dyDescent="0.2">
      <c r="A82">
        <v>2023</v>
      </c>
      <c r="B82">
        <v>423</v>
      </c>
      <c r="C82" t="s">
        <v>241</v>
      </c>
      <c r="D82">
        <v>180</v>
      </c>
      <c r="F82" s="1"/>
      <c r="G82" s="129"/>
      <c r="AA82" s="56" t="str">
        <f t="shared" si="4"/>
        <v/>
      </c>
    </row>
    <row r="83" spans="1:27" x14ac:dyDescent="0.2">
      <c r="A83">
        <v>2023</v>
      </c>
      <c r="B83">
        <v>47</v>
      </c>
      <c r="C83" t="s">
        <v>220</v>
      </c>
      <c r="D83">
        <v>113</v>
      </c>
      <c r="F83" s="1"/>
      <c r="G83" s="129"/>
      <c r="AA83" s="56" t="str">
        <f t="shared" si="4"/>
        <v/>
      </c>
    </row>
    <row r="84" spans="1:27" x14ac:dyDescent="0.2">
      <c r="F84" s="1"/>
      <c r="G84" s="129"/>
      <c r="AA84" s="56" t="str">
        <f t="shared" si="4"/>
        <v/>
      </c>
    </row>
    <row r="85" spans="1:27" x14ac:dyDescent="0.2">
      <c r="F85" s="1"/>
      <c r="G85" s="129"/>
      <c r="AA85" s="56" t="str">
        <f t="shared" si="4"/>
        <v/>
      </c>
    </row>
    <row r="86" spans="1:27" x14ac:dyDescent="0.2">
      <c r="F86" s="1"/>
      <c r="G86" s="129"/>
      <c r="AA86" s="56" t="str">
        <f t="shared" si="4"/>
        <v/>
      </c>
    </row>
    <row r="87" spans="1:27" x14ac:dyDescent="0.2">
      <c r="F87" s="1"/>
      <c r="G87" s="129"/>
      <c r="AA87" s="56" t="str">
        <f t="shared" si="4"/>
        <v/>
      </c>
    </row>
    <row r="88" spans="1:27" x14ac:dyDescent="0.2">
      <c r="F88" s="1"/>
      <c r="G88" s="129"/>
      <c r="AA88" s="56" t="str">
        <f t="shared" si="4"/>
        <v/>
      </c>
    </row>
    <row r="89" spans="1:27" x14ac:dyDescent="0.2">
      <c r="F89" s="1"/>
      <c r="G89" s="129"/>
      <c r="AA89" s="56" t="str">
        <f t="shared" si="4"/>
        <v/>
      </c>
    </row>
    <row r="90" spans="1:27" x14ac:dyDescent="0.2">
      <c r="F90" s="1"/>
      <c r="G90" s="129"/>
      <c r="AA90" s="56" t="str">
        <f t="shared" si="4"/>
        <v/>
      </c>
    </row>
    <row r="91" spans="1:27" x14ac:dyDescent="0.2">
      <c r="F91" s="1"/>
      <c r="G91" s="129"/>
      <c r="AA91" s="56" t="str">
        <f t="shared" si="4"/>
        <v/>
      </c>
    </row>
    <row r="92" spans="1:27" x14ac:dyDescent="0.2">
      <c r="F92" s="1"/>
      <c r="G92" s="129"/>
      <c r="AA92" s="56" t="str">
        <f t="shared" si="4"/>
        <v/>
      </c>
    </row>
    <row r="93" spans="1:27" x14ac:dyDescent="0.2">
      <c r="F93" s="1"/>
      <c r="G93" s="129"/>
      <c r="AA93" s="56" t="str">
        <f t="shared" si="4"/>
        <v/>
      </c>
    </row>
    <row r="94" spans="1:27" x14ac:dyDescent="0.2">
      <c r="F94" s="1"/>
      <c r="G94" s="129"/>
      <c r="AA94" s="56" t="str">
        <f t="shared" si="4"/>
        <v/>
      </c>
    </row>
    <row r="95" spans="1:27" x14ac:dyDescent="0.2">
      <c r="F95" s="1"/>
      <c r="G95" s="129"/>
      <c r="AA95" s="56" t="str">
        <f t="shared" si="4"/>
        <v/>
      </c>
    </row>
    <row r="96" spans="1:27" x14ac:dyDescent="0.2">
      <c r="F96" s="1"/>
      <c r="G96" s="129"/>
      <c r="AA96" s="56" t="str">
        <f t="shared" si="4"/>
        <v/>
      </c>
    </row>
    <row r="97" spans="6:27" x14ac:dyDescent="0.2">
      <c r="F97" s="1"/>
      <c r="G97" s="129"/>
      <c r="AA97" s="56" t="str">
        <f t="shared" si="4"/>
        <v/>
      </c>
    </row>
    <row r="98" spans="6:27" x14ac:dyDescent="0.2">
      <c r="F98" s="1"/>
      <c r="G98" s="129"/>
      <c r="AA98" s="56" t="str">
        <f t="shared" si="4"/>
        <v/>
      </c>
    </row>
    <row r="99" spans="6:27" x14ac:dyDescent="0.2">
      <c r="F99" s="1"/>
      <c r="G99" s="129"/>
      <c r="AA99" s="56" t="str">
        <f t="shared" si="4"/>
        <v/>
      </c>
    </row>
    <row r="100" spans="6:27" x14ac:dyDescent="0.2">
      <c r="F100" s="1"/>
      <c r="G100" s="129"/>
      <c r="AA100" s="56" t="str">
        <f t="shared" si="4"/>
        <v/>
      </c>
    </row>
    <row r="101" spans="6:27" x14ac:dyDescent="0.2">
      <c r="F101" s="1"/>
      <c r="G101" s="129"/>
      <c r="AA101" s="56" t="str">
        <f t="shared" si="4"/>
        <v/>
      </c>
    </row>
    <row r="102" spans="6:27" x14ac:dyDescent="0.2">
      <c r="F102" s="1"/>
      <c r="G102" s="129"/>
      <c r="AA102" s="56" t="str">
        <f t="shared" si="4"/>
        <v/>
      </c>
    </row>
    <row r="103" spans="6:27" x14ac:dyDescent="0.2">
      <c r="F103" s="1"/>
      <c r="G103" s="129"/>
      <c r="AA103" s="56" t="str">
        <f t="shared" si="4"/>
        <v/>
      </c>
    </row>
    <row r="104" spans="6:27" x14ac:dyDescent="0.2">
      <c r="F104" s="1"/>
      <c r="G104" s="129"/>
      <c r="AA104" s="56" t="str">
        <f t="shared" si="4"/>
        <v/>
      </c>
    </row>
    <row r="105" spans="6:27" x14ac:dyDescent="0.2">
      <c r="F105" s="1"/>
      <c r="G105" s="129"/>
      <c r="AA105" s="56" t="str">
        <f t="shared" si="4"/>
        <v/>
      </c>
    </row>
    <row r="106" spans="6:27" x14ac:dyDescent="0.2">
      <c r="F106" s="1"/>
      <c r="G106" s="129"/>
      <c r="AA106" s="56" t="str">
        <f t="shared" si="4"/>
        <v/>
      </c>
    </row>
    <row r="107" spans="6:27" x14ac:dyDescent="0.2">
      <c r="F107" s="1"/>
      <c r="G107" s="129"/>
      <c r="AA107" s="56" t="str">
        <f t="shared" si="4"/>
        <v/>
      </c>
    </row>
    <row r="108" spans="6:27" x14ac:dyDescent="0.2">
      <c r="F108" s="1"/>
      <c r="G108" s="129"/>
      <c r="AA108" s="56" t="str">
        <f t="shared" si="4"/>
        <v/>
      </c>
    </row>
    <row r="109" spans="6:27" x14ac:dyDescent="0.2">
      <c r="F109" s="1"/>
      <c r="G109" s="129"/>
      <c r="AA109" s="56" t="str">
        <f t="shared" si="4"/>
        <v/>
      </c>
    </row>
    <row r="110" spans="6:27" x14ac:dyDescent="0.2">
      <c r="F110" s="1"/>
      <c r="G110" s="129"/>
      <c r="AA110" s="56" t="str">
        <f t="shared" si="4"/>
        <v/>
      </c>
    </row>
    <row r="111" spans="6:27" x14ac:dyDescent="0.2">
      <c r="F111" s="1"/>
      <c r="G111" s="129"/>
      <c r="AA111" s="56" t="str">
        <f t="shared" si="4"/>
        <v/>
      </c>
    </row>
    <row r="112" spans="6:27" x14ac:dyDescent="0.2">
      <c r="F112" s="1"/>
      <c r="G112" s="129"/>
      <c r="AA112" s="56" t="str">
        <f t="shared" ref="AA112:AA117" si="5">IFERROR(R112/S112,"")</f>
        <v/>
      </c>
    </row>
    <row r="113" spans="6:27" x14ac:dyDescent="0.2">
      <c r="F113" s="1"/>
      <c r="G113" s="129"/>
      <c r="AA113" s="56" t="str">
        <f t="shared" si="5"/>
        <v/>
      </c>
    </row>
    <row r="114" spans="6:27" x14ac:dyDescent="0.2">
      <c r="F114" s="1"/>
      <c r="G114" s="129"/>
      <c r="AA114" s="56" t="str">
        <f t="shared" si="5"/>
        <v/>
      </c>
    </row>
    <row r="115" spans="6:27" x14ac:dyDescent="0.2">
      <c r="F115" s="1"/>
      <c r="G115" s="129"/>
      <c r="AA115" s="56" t="str">
        <f t="shared" si="5"/>
        <v/>
      </c>
    </row>
    <row r="116" spans="6:27" x14ac:dyDescent="0.2">
      <c r="F116" s="1"/>
      <c r="G116" s="129"/>
      <c r="AA116" s="56" t="str">
        <f t="shared" si="5"/>
        <v/>
      </c>
    </row>
    <row r="117" spans="6:27" x14ac:dyDescent="0.2">
      <c r="F117" s="1"/>
      <c r="G117" s="129"/>
      <c r="AA117" s="56" t="str">
        <f t="shared" si="5"/>
        <v/>
      </c>
    </row>
  </sheetData>
  <autoFilter ref="A2:AB2" xr:uid="{00000000-0009-0000-0000-000011000000}"/>
  <conditionalFormatting sqref="AA4:AA117">
    <cfRule type="cellIs" dxfId="190" priority="53" operator="greaterThan">
      <formula>$Q4</formula>
    </cfRule>
    <cfRule type="cellIs" dxfId="189" priority="54" stopIfTrue="1" operator="lessThan">
      <formula>$Q4</formula>
    </cfRule>
    <cfRule type="cellIs" dxfId="188" priority="55" stopIfTrue="1" operator="equal">
      <formula>$Q4</formula>
    </cfRule>
  </conditionalFormatting>
  <conditionalFormatting sqref="F4:F117">
    <cfRule type="expression" priority="20" stopIfTrue="1">
      <formula>F4=""</formula>
    </cfRule>
    <cfRule type="expression" dxfId="187" priority="21" stopIfTrue="1">
      <formula>F4=$K4</formula>
    </cfRule>
    <cfRule type="expression" dxfId="186" priority="22" stopIfTrue="1">
      <formula>F4&lt;$K4*0.95</formula>
    </cfRule>
    <cfRule type="expression" dxfId="185" priority="23" stopIfTrue="1">
      <formula>F4&gt;$K4*1.05</formula>
    </cfRule>
  </conditionalFormatting>
  <conditionalFormatting sqref="G4:G117">
    <cfRule type="expression" priority="12" stopIfTrue="1">
      <formula>G4=""</formula>
    </cfRule>
    <cfRule type="expression" dxfId="184" priority="13" stopIfTrue="1">
      <formula>G4=$E4</formula>
    </cfRule>
    <cfRule type="expression" dxfId="183" priority="14" stopIfTrue="1">
      <formula>G4&gt;$E4*0.95</formula>
    </cfRule>
    <cfRule type="expression" dxfId="182" priority="15" stopIfTrue="1">
      <formula>G4&lt;$E4*1.05</formula>
    </cfRule>
  </conditionalFormatting>
  <conditionalFormatting sqref="AA3">
    <cfRule type="cellIs" dxfId="181" priority="9" operator="greaterThan">
      <formula>$Q3</formula>
    </cfRule>
    <cfRule type="cellIs" dxfId="180" priority="10" stopIfTrue="1" operator="lessThan">
      <formula>$Q3</formula>
    </cfRule>
    <cfRule type="cellIs" dxfId="179" priority="11" stopIfTrue="1" operator="equal">
      <formula>$Q3</formula>
    </cfRule>
  </conditionalFormatting>
  <conditionalFormatting sqref="F3">
    <cfRule type="expression" priority="5" stopIfTrue="1">
      <formula>F3=""</formula>
    </cfRule>
    <cfRule type="expression" dxfId="178" priority="6" stopIfTrue="1">
      <formula>F3=$K3</formula>
    </cfRule>
    <cfRule type="expression" dxfId="177" priority="7" stopIfTrue="1">
      <formula>F3&lt;$K3*0.95</formula>
    </cfRule>
    <cfRule type="expression" dxfId="176" priority="8" stopIfTrue="1">
      <formula>F3&gt;$K3*1.05</formula>
    </cfRule>
  </conditionalFormatting>
  <conditionalFormatting sqref="G3">
    <cfRule type="expression" priority="1" stopIfTrue="1">
      <formula>G3=""</formula>
    </cfRule>
    <cfRule type="expression" dxfId="175" priority="2" stopIfTrue="1">
      <formula>G3=$E3</formula>
    </cfRule>
    <cfRule type="expression" dxfId="174" priority="3" stopIfTrue="1">
      <formula>G3&gt;$E3*0.95</formula>
    </cfRule>
    <cfRule type="expression" dxfId="173" priority="4" stopIfTrue="1">
      <formula>G3&lt;$E3*1.05</formula>
    </cfRule>
  </conditionalFormatting>
  <hyperlinks>
    <hyperlink ref="H1" location="dashboard!A1" display="العودة لشاشة العرض" xr:uid="{00000000-0004-0000-1100-000000000000}"/>
    <hyperlink ref="W1" location="index!A1" display="العودة للفهرس" xr:uid="{00000000-0004-0000-1100-000001000000}"/>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5"/>
  </sheetPr>
  <dimension ref="A1:AA1005"/>
  <sheetViews>
    <sheetView rightToLeft="1" workbookViewId="0">
      <pane xSplit="4" ySplit="2" topLeftCell="E3"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14.25" x14ac:dyDescent="0.2"/>
  <cols>
    <col min="1" max="2" width="5" style="148" customWidth="1"/>
    <col min="3" max="3" width="8.25" style="148" customWidth="1"/>
    <col min="4" max="4" width="16.375" style="148" customWidth="1"/>
    <col min="5" max="7" width="12.125" style="148" customWidth="1"/>
    <col min="8" max="16" width="12.125" style="148" hidden="1" customWidth="1"/>
    <col min="17" max="17" width="12.125" style="15" customWidth="1"/>
    <col min="18" max="19" width="12.125" style="148" customWidth="1"/>
    <col min="20" max="23" width="9.125" customWidth="1"/>
    <col min="24" max="25" width="12.125" style="148" customWidth="1"/>
    <col min="26" max="26" width="12.125" style="163" customWidth="1"/>
    <col min="27" max="27" width="12.125" style="15" customWidth="1"/>
    <col min="28" max="29" width="9.125" customWidth="1"/>
  </cols>
  <sheetData>
    <row r="1" spans="1:27" x14ac:dyDescent="0.2">
      <c r="D1" s="148" t="s">
        <v>772</v>
      </c>
      <c r="E1" s="14"/>
      <c r="Q1" s="55" t="s">
        <v>93</v>
      </c>
      <c r="Y1" s="55"/>
    </row>
    <row r="2" spans="1:27" s="2" customFormat="1" ht="43.5" customHeight="1" x14ac:dyDescent="0.2">
      <c r="A2" s="3" t="s">
        <v>576</v>
      </c>
      <c r="B2" s="3" t="s">
        <v>577</v>
      </c>
      <c r="C2" s="3" t="s">
        <v>99</v>
      </c>
      <c r="D2" s="3" t="s">
        <v>129</v>
      </c>
      <c r="E2" s="3" t="s">
        <v>775</v>
      </c>
      <c r="F2" s="3" t="s">
        <v>586</v>
      </c>
      <c r="G2" s="3" t="s">
        <v>587</v>
      </c>
      <c r="H2" s="3" t="s">
        <v>588</v>
      </c>
      <c r="I2" s="3" t="s">
        <v>589</v>
      </c>
      <c r="J2" s="3" t="s">
        <v>590</v>
      </c>
      <c r="K2" s="3" t="s">
        <v>591</v>
      </c>
      <c r="L2" s="3" t="s">
        <v>592</v>
      </c>
      <c r="M2" s="3" t="s">
        <v>593</v>
      </c>
      <c r="N2" s="3" t="s">
        <v>594</v>
      </c>
      <c r="O2" s="3" t="s">
        <v>595</v>
      </c>
      <c r="P2" s="3" t="s">
        <v>596</v>
      </c>
      <c r="Q2" s="16" t="s">
        <v>744</v>
      </c>
      <c r="R2" s="3" t="s">
        <v>165</v>
      </c>
      <c r="S2" s="3" t="s">
        <v>785</v>
      </c>
      <c r="T2" s="3" t="s">
        <v>139</v>
      </c>
      <c r="U2" s="3" t="s">
        <v>140</v>
      </c>
      <c r="V2" s="3" t="s">
        <v>141</v>
      </c>
      <c r="W2" s="3" t="s">
        <v>142</v>
      </c>
      <c r="X2" s="3" t="s">
        <v>598</v>
      </c>
      <c r="Y2" s="3" t="s">
        <v>144</v>
      </c>
      <c r="Z2" s="3" t="s">
        <v>786</v>
      </c>
      <c r="AA2" s="16" t="s">
        <v>745</v>
      </c>
    </row>
    <row r="3" spans="1:27" x14ac:dyDescent="0.2">
      <c r="A3">
        <v>2023</v>
      </c>
      <c r="B3">
        <v>1</v>
      </c>
      <c r="C3">
        <v>1</v>
      </c>
      <c r="D3" t="s">
        <v>378</v>
      </c>
      <c r="E3">
        <v>100</v>
      </c>
      <c r="F3" s="279"/>
      <c r="G3" s="284"/>
      <c r="H3">
        <v>1.4999999999999999E-2</v>
      </c>
      <c r="AA3" s="280" t="str">
        <f t="shared" ref="AA3:AA66" si="0">IFERROR(R3/S3,"")</f>
        <v/>
      </c>
    </row>
    <row r="4" spans="1:27" x14ac:dyDescent="0.2">
      <c r="A4">
        <v>2023</v>
      </c>
      <c r="B4">
        <v>1</v>
      </c>
      <c r="C4">
        <v>18</v>
      </c>
      <c r="D4" t="s">
        <v>247</v>
      </c>
      <c r="E4">
        <v>107</v>
      </c>
      <c r="F4" s="279"/>
      <c r="G4" s="284"/>
      <c r="H4">
        <v>1.4999999999999999E-2</v>
      </c>
      <c r="AA4" s="280" t="str">
        <f t="shared" si="0"/>
        <v/>
      </c>
    </row>
    <row r="5" spans="1:27" x14ac:dyDescent="0.2">
      <c r="A5">
        <v>2023</v>
      </c>
      <c r="B5">
        <v>1</v>
      </c>
      <c r="C5">
        <v>29</v>
      </c>
      <c r="D5" t="s">
        <v>204</v>
      </c>
      <c r="E5">
        <v>120</v>
      </c>
      <c r="F5" s="279"/>
      <c r="G5" s="284"/>
      <c r="H5">
        <v>1.4999999999999999E-2</v>
      </c>
      <c r="AA5" s="280" t="str">
        <f t="shared" si="0"/>
        <v/>
      </c>
    </row>
    <row r="6" spans="1:27" x14ac:dyDescent="0.2">
      <c r="A6">
        <v>2023</v>
      </c>
      <c r="B6">
        <v>1</v>
      </c>
      <c r="C6">
        <v>47</v>
      </c>
      <c r="D6" t="s">
        <v>220</v>
      </c>
      <c r="E6">
        <v>113</v>
      </c>
      <c r="F6" s="279"/>
      <c r="G6" s="284"/>
      <c r="H6">
        <v>1.4999999999999999E-2</v>
      </c>
      <c r="AA6" s="280" t="str">
        <f t="shared" si="0"/>
        <v/>
      </c>
    </row>
    <row r="7" spans="1:27" x14ac:dyDescent="0.2">
      <c r="A7">
        <v>2023</v>
      </c>
      <c r="B7">
        <v>1</v>
      </c>
      <c r="C7">
        <v>124</v>
      </c>
      <c r="D7" t="s">
        <v>314</v>
      </c>
      <c r="E7">
        <v>122</v>
      </c>
      <c r="F7" s="279"/>
      <c r="G7" s="284"/>
      <c r="H7">
        <v>1.4999999999999999E-2</v>
      </c>
      <c r="AA7" s="280" t="str">
        <f t="shared" si="0"/>
        <v/>
      </c>
    </row>
    <row r="8" spans="1:27" x14ac:dyDescent="0.2">
      <c r="A8">
        <v>2023</v>
      </c>
      <c r="B8">
        <v>1</v>
      </c>
      <c r="C8">
        <v>125</v>
      </c>
      <c r="D8" t="s">
        <v>368</v>
      </c>
      <c r="E8">
        <v>120</v>
      </c>
      <c r="F8" s="279"/>
      <c r="G8" s="284"/>
      <c r="H8">
        <v>1.4999999999999999E-2</v>
      </c>
      <c r="AA8" s="280" t="str">
        <f t="shared" si="0"/>
        <v/>
      </c>
    </row>
    <row r="9" spans="1:27" x14ac:dyDescent="0.2">
      <c r="A9">
        <v>2023</v>
      </c>
      <c r="B9">
        <v>1</v>
      </c>
      <c r="C9">
        <v>135</v>
      </c>
      <c r="D9" t="s">
        <v>329</v>
      </c>
      <c r="E9">
        <v>95</v>
      </c>
      <c r="F9" s="279"/>
      <c r="G9" s="284"/>
      <c r="H9">
        <v>1.4999999999999999E-2</v>
      </c>
      <c r="AA9" s="280" t="str">
        <f t="shared" si="0"/>
        <v/>
      </c>
    </row>
    <row r="10" spans="1:27" x14ac:dyDescent="0.2">
      <c r="A10">
        <v>2023</v>
      </c>
      <c r="B10">
        <v>1</v>
      </c>
      <c r="C10">
        <v>137</v>
      </c>
      <c r="D10" t="s">
        <v>229</v>
      </c>
      <c r="E10">
        <v>116</v>
      </c>
      <c r="F10" s="279"/>
      <c r="G10" s="284"/>
      <c r="H10">
        <v>1.4999999999999999E-2</v>
      </c>
      <c r="AA10" s="280" t="str">
        <f t="shared" si="0"/>
        <v/>
      </c>
    </row>
    <row r="11" spans="1:27" x14ac:dyDescent="0.2">
      <c r="A11">
        <v>2023</v>
      </c>
      <c r="B11">
        <v>1</v>
      </c>
      <c r="C11">
        <v>142</v>
      </c>
      <c r="D11" t="s">
        <v>333</v>
      </c>
      <c r="E11">
        <v>103</v>
      </c>
      <c r="F11" s="279"/>
      <c r="G11" s="284"/>
      <c r="H11">
        <v>1.4999999999999999E-2</v>
      </c>
      <c r="AA11" s="280" t="str">
        <f t="shared" si="0"/>
        <v/>
      </c>
    </row>
    <row r="12" spans="1:27" x14ac:dyDescent="0.2">
      <c r="A12">
        <v>2023</v>
      </c>
      <c r="B12">
        <v>1</v>
      </c>
      <c r="C12">
        <v>143</v>
      </c>
      <c r="D12" t="s">
        <v>224</v>
      </c>
      <c r="E12">
        <v>120</v>
      </c>
      <c r="F12" s="279"/>
      <c r="G12" s="284"/>
      <c r="H12">
        <v>1.4999999999999999E-2</v>
      </c>
      <c r="AA12" s="280" t="str">
        <f t="shared" si="0"/>
        <v/>
      </c>
    </row>
    <row r="13" spans="1:27" x14ac:dyDescent="0.2">
      <c r="A13">
        <v>2023</v>
      </c>
      <c r="B13">
        <v>1</v>
      </c>
      <c r="C13">
        <v>212</v>
      </c>
      <c r="D13" t="s">
        <v>211</v>
      </c>
      <c r="E13">
        <v>120</v>
      </c>
      <c r="F13" s="279"/>
      <c r="G13" s="284"/>
      <c r="H13">
        <v>1.4999999999999999E-2</v>
      </c>
      <c r="AA13" s="280" t="str">
        <f t="shared" si="0"/>
        <v/>
      </c>
    </row>
    <row r="14" spans="1:27" x14ac:dyDescent="0.2">
      <c r="A14">
        <v>2023</v>
      </c>
      <c r="B14">
        <v>1</v>
      </c>
      <c r="C14">
        <v>236</v>
      </c>
      <c r="D14" t="s">
        <v>371</v>
      </c>
      <c r="E14">
        <v>95</v>
      </c>
      <c r="F14" s="279"/>
      <c r="G14" s="284"/>
      <c r="H14">
        <v>1.4999999999999999E-2</v>
      </c>
      <c r="AA14" s="280" t="str">
        <f t="shared" si="0"/>
        <v/>
      </c>
    </row>
    <row r="15" spans="1:27" x14ac:dyDescent="0.2">
      <c r="A15">
        <v>2023</v>
      </c>
      <c r="B15">
        <v>1</v>
      </c>
      <c r="C15">
        <v>243</v>
      </c>
      <c r="D15" t="s">
        <v>233</v>
      </c>
      <c r="E15">
        <v>131</v>
      </c>
      <c r="F15" s="279"/>
      <c r="G15" s="284"/>
      <c r="H15">
        <v>1.4999999999999999E-2</v>
      </c>
      <c r="AA15" s="280" t="str">
        <f t="shared" si="0"/>
        <v/>
      </c>
    </row>
    <row r="16" spans="1:27" x14ac:dyDescent="0.2">
      <c r="A16">
        <v>2023</v>
      </c>
      <c r="B16">
        <v>1</v>
      </c>
      <c r="C16">
        <v>375</v>
      </c>
      <c r="D16" t="s">
        <v>284</v>
      </c>
      <c r="E16">
        <v>120</v>
      </c>
      <c r="F16" s="279"/>
      <c r="G16" s="284"/>
      <c r="H16">
        <v>1.4999999999999999E-2</v>
      </c>
      <c r="AA16" s="280" t="str">
        <f t="shared" si="0"/>
        <v/>
      </c>
    </row>
    <row r="17" spans="1:27" x14ac:dyDescent="0.2">
      <c r="A17">
        <v>2023</v>
      </c>
      <c r="B17">
        <v>1</v>
      </c>
      <c r="C17">
        <v>376</v>
      </c>
      <c r="D17" t="s">
        <v>228</v>
      </c>
      <c r="E17">
        <v>144</v>
      </c>
      <c r="F17" s="279"/>
      <c r="G17" s="284"/>
      <c r="H17">
        <v>1.4999999999999999E-2</v>
      </c>
      <c r="AA17" s="280" t="str">
        <f t="shared" si="0"/>
        <v/>
      </c>
    </row>
    <row r="18" spans="1:27" x14ac:dyDescent="0.2">
      <c r="A18">
        <v>2023</v>
      </c>
      <c r="B18">
        <v>1</v>
      </c>
      <c r="C18">
        <v>377</v>
      </c>
      <c r="D18" t="s">
        <v>288</v>
      </c>
      <c r="E18">
        <v>320</v>
      </c>
      <c r="F18" s="279"/>
      <c r="G18" s="284"/>
      <c r="H18">
        <v>1.4999999999999999E-2</v>
      </c>
      <c r="AA18" s="280" t="str">
        <f t="shared" si="0"/>
        <v/>
      </c>
    </row>
    <row r="19" spans="1:27" x14ac:dyDescent="0.2">
      <c r="A19">
        <v>2023</v>
      </c>
      <c r="B19">
        <v>1</v>
      </c>
      <c r="C19">
        <v>382</v>
      </c>
      <c r="D19" t="s">
        <v>191</v>
      </c>
      <c r="E19">
        <v>96</v>
      </c>
      <c r="F19" s="279"/>
      <c r="G19" s="284"/>
      <c r="H19">
        <v>1.4999999999999999E-2</v>
      </c>
      <c r="AA19" s="280" t="str">
        <f t="shared" si="0"/>
        <v/>
      </c>
    </row>
    <row r="20" spans="1:27" x14ac:dyDescent="0.2">
      <c r="A20">
        <v>2023</v>
      </c>
      <c r="B20">
        <v>1</v>
      </c>
      <c r="C20">
        <v>384</v>
      </c>
      <c r="D20" t="s">
        <v>320</v>
      </c>
      <c r="E20">
        <v>180</v>
      </c>
      <c r="F20" s="279"/>
      <c r="G20" s="284"/>
      <c r="H20">
        <v>1.4999999999999999E-2</v>
      </c>
      <c r="AA20" s="280" t="str">
        <f t="shared" si="0"/>
        <v/>
      </c>
    </row>
    <row r="21" spans="1:27" x14ac:dyDescent="0.2">
      <c r="A21">
        <v>2023</v>
      </c>
      <c r="B21">
        <v>1</v>
      </c>
      <c r="C21">
        <v>395</v>
      </c>
      <c r="D21" t="s">
        <v>437</v>
      </c>
      <c r="E21">
        <v>126</v>
      </c>
      <c r="F21" s="279"/>
      <c r="G21" s="284"/>
      <c r="H21">
        <v>1.4999999999999999E-2</v>
      </c>
      <c r="AA21" s="280" t="str">
        <f t="shared" si="0"/>
        <v/>
      </c>
    </row>
    <row r="22" spans="1:27" x14ac:dyDescent="0.2">
      <c r="A22">
        <v>2023</v>
      </c>
      <c r="B22">
        <v>1</v>
      </c>
      <c r="C22">
        <v>405</v>
      </c>
      <c r="D22" t="s">
        <v>470</v>
      </c>
      <c r="E22">
        <v>157</v>
      </c>
      <c r="F22" s="279"/>
      <c r="G22" s="284"/>
      <c r="H22">
        <v>1.4999999999999999E-2</v>
      </c>
      <c r="AA22" s="280" t="str">
        <f t="shared" si="0"/>
        <v/>
      </c>
    </row>
    <row r="23" spans="1:27" x14ac:dyDescent="0.2">
      <c r="A23">
        <v>2023</v>
      </c>
      <c r="B23">
        <v>1</v>
      </c>
      <c r="C23">
        <v>406</v>
      </c>
      <c r="D23" t="s">
        <v>449</v>
      </c>
      <c r="E23">
        <v>157</v>
      </c>
      <c r="F23" s="279"/>
      <c r="G23" s="284"/>
      <c r="H23">
        <v>1.4999999999999999E-2</v>
      </c>
      <c r="AA23" s="280" t="str">
        <f t="shared" si="0"/>
        <v/>
      </c>
    </row>
    <row r="24" spans="1:27" x14ac:dyDescent="0.2">
      <c r="A24">
        <v>2023</v>
      </c>
      <c r="B24">
        <v>1</v>
      </c>
      <c r="C24">
        <v>407</v>
      </c>
      <c r="D24" t="s">
        <v>460</v>
      </c>
      <c r="E24">
        <v>171</v>
      </c>
      <c r="F24" s="279"/>
      <c r="G24" s="284"/>
      <c r="H24">
        <v>1.4999999999999999E-2</v>
      </c>
      <c r="AA24" s="280" t="str">
        <f t="shared" si="0"/>
        <v/>
      </c>
    </row>
    <row r="25" spans="1:27" x14ac:dyDescent="0.2">
      <c r="A25">
        <v>2023</v>
      </c>
      <c r="B25">
        <v>1</v>
      </c>
      <c r="C25">
        <v>414</v>
      </c>
      <c r="D25" t="s">
        <v>423</v>
      </c>
      <c r="E25">
        <v>144</v>
      </c>
      <c r="F25" s="279"/>
      <c r="G25" s="284"/>
      <c r="H25">
        <v>1.4999999999999999E-2</v>
      </c>
      <c r="AA25" s="280" t="str">
        <f t="shared" si="0"/>
        <v/>
      </c>
    </row>
    <row r="26" spans="1:27" x14ac:dyDescent="0.2">
      <c r="A26">
        <v>2023</v>
      </c>
      <c r="B26">
        <v>1</v>
      </c>
      <c r="C26">
        <v>416</v>
      </c>
      <c r="D26" t="s">
        <v>445</v>
      </c>
      <c r="E26">
        <v>131</v>
      </c>
      <c r="F26" s="279"/>
      <c r="G26" s="284"/>
      <c r="H26">
        <v>1.4999999999999999E-2</v>
      </c>
      <c r="AA26" s="280" t="str">
        <f t="shared" si="0"/>
        <v/>
      </c>
    </row>
    <row r="27" spans="1:27" x14ac:dyDescent="0.2">
      <c r="A27">
        <v>2023</v>
      </c>
      <c r="B27">
        <v>1</v>
      </c>
      <c r="C27">
        <v>417</v>
      </c>
      <c r="D27" t="s">
        <v>429</v>
      </c>
      <c r="E27">
        <v>180</v>
      </c>
      <c r="F27" s="279"/>
      <c r="G27" s="284"/>
      <c r="H27">
        <v>1.4999999999999999E-2</v>
      </c>
      <c r="AA27" s="280" t="str">
        <f t="shared" si="0"/>
        <v/>
      </c>
    </row>
    <row r="28" spans="1:27" x14ac:dyDescent="0.2">
      <c r="A28">
        <v>2023</v>
      </c>
      <c r="B28">
        <v>1</v>
      </c>
      <c r="C28">
        <v>419</v>
      </c>
      <c r="D28" t="s">
        <v>410</v>
      </c>
      <c r="E28">
        <v>150</v>
      </c>
      <c r="F28" s="279"/>
      <c r="G28" s="284"/>
      <c r="H28">
        <v>1.4999999999999999E-2</v>
      </c>
      <c r="AA28" s="280" t="str">
        <f t="shared" si="0"/>
        <v/>
      </c>
    </row>
    <row r="29" spans="1:27" x14ac:dyDescent="0.2">
      <c r="A29">
        <v>2023</v>
      </c>
      <c r="B29">
        <v>1</v>
      </c>
      <c r="C29">
        <v>421</v>
      </c>
      <c r="D29" t="s">
        <v>292</v>
      </c>
      <c r="E29">
        <v>200</v>
      </c>
      <c r="F29" s="279"/>
      <c r="G29" s="284"/>
      <c r="H29">
        <v>1.4999999999999999E-2</v>
      </c>
      <c r="AA29" s="280" t="str">
        <f t="shared" si="0"/>
        <v/>
      </c>
    </row>
    <row r="30" spans="1:27" x14ac:dyDescent="0.2">
      <c r="A30">
        <v>2023</v>
      </c>
      <c r="B30">
        <v>1</v>
      </c>
      <c r="C30">
        <v>422</v>
      </c>
      <c r="D30" t="s">
        <v>235</v>
      </c>
      <c r="E30">
        <v>105</v>
      </c>
      <c r="F30" s="279"/>
      <c r="G30" s="284"/>
      <c r="H30">
        <v>1.4999999999999999E-2</v>
      </c>
      <c r="AA30" s="280" t="str">
        <f t="shared" si="0"/>
        <v/>
      </c>
    </row>
    <row r="31" spans="1:27" x14ac:dyDescent="0.2">
      <c r="A31">
        <v>2023</v>
      </c>
      <c r="B31">
        <v>1</v>
      </c>
      <c r="C31">
        <v>423</v>
      </c>
      <c r="D31" t="s">
        <v>241</v>
      </c>
      <c r="E31">
        <v>180</v>
      </c>
      <c r="F31" s="279"/>
      <c r="G31" s="284"/>
      <c r="H31">
        <v>1.4999999999999999E-2</v>
      </c>
      <c r="AA31" s="280" t="str">
        <f t="shared" si="0"/>
        <v/>
      </c>
    </row>
    <row r="32" spans="1:27" x14ac:dyDescent="0.2">
      <c r="A32">
        <v>2023</v>
      </c>
      <c r="B32">
        <v>1</v>
      </c>
      <c r="C32">
        <v>425</v>
      </c>
      <c r="D32" t="s">
        <v>238</v>
      </c>
      <c r="E32">
        <v>120</v>
      </c>
      <c r="F32" s="279"/>
      <c r="G32" s="284"/>
      <c r="H32">
        <v>1.4999999999999999E-2</v>
      </c>
      <c r="AA32" s="280" t="str">
        <f t="shared" si="0"/>
        <v/>
      </c>
    </row>
    <row r="33" spans="1:27" x14ac:dyDescent="0.2">
      <c r="A33">
        <v>2023</v>
      </c>
      <c r="B33">
        <v>1</v>
      </c>
      <c r="C33">
        <v>432</v>
      </c>
      <c r="D33" t="s">
        <v>297</v>
      </c>
      <c r="E33">
        <v>90</v>
      </c>
      <c r="F33" s="279"/>
      <c r="G33" s="284"/>
      <c r="H33">
        <v>1.4999999999999999E-2</v>
      </c>
      <c r="AA33" s="280" t="str">
        <f t="shared" si="0"/>
        <v/>
      </c>
    </row>
    <row r="34" spans="1:27" x14ac:dyDescent="0.2">
      <c r="A34">
        <v>2023</v>
      </c>
      <c r="B34">
        <v>1</v>
      </c>
      <c r="C34">
        <v>434</v>
      </c>
      <c r="D34" t="s">
        <v>363</v>
      </c>
      <c r="E34">
        <v>180</v>
      </c>
      <c r="F34" s="279"/>
      <c r="G34" s="284"/>
      <c r="H34">
        <v>1.4999999999999999E-2</v>
      </c>
      <c r="AA34" s="280" t="str">
        <f t="shared" si="0"/>
        <v/>
      </c>
    </row>
    <row r="35" spans="1:27" x14ac:dyDescent="0.2">
      <c r="A35">
        <v>2023</v>
      </c>
      <c r="B35">
        <v>1</v>
      </c>
      <c r="C35">
        <v>570</v>
      </c>
      <c r="D35" t="s">
        <v>340</v>
      </c>
      <c r="E35">
        <v>180</v>
      </c>
      <c r="F35" s="279"/>
      <c r="G35" s="284"/>
      <c r="H35">
        <v>1.4999999999999999E-2</v>
      </c>
      <c r="AA35" s="280" t="str">
        <f t="shared" si="0"/>
        <v/>
      </c>
    </row>
    <row r="36" spans="1:27" x14ac:dyDescent="0.2">
      <c r="A36">
        <v>2023</v>
      </c>
      <c r="B36">
        <v>1</v>
      </c>
      <c r="C36">
        <v>571</v>
      </c>
      <c r="D36" t="s">
        <v>399</v>
      </c>
      <c r="E36">
        <v>180</v>
      </c>
      <c r="F36" s="279"/>
      <c r="G36" s="284"/>
      <c r="H36">
        <v>1.4999999999999999E-2</v>
      </c>
      <c r="AA36" s="280" t="str">
        <f t="shared" si="0"/>
        <v/>
      </c>
    </row>
    <row r="37" spans="1:27" x14ac:dyDescent="0.2">
      <c r="A37">
        <v>2023</v>
      </c>
      <c r="B37">
        <v>1</v>
      </c>
      <c r="C37">
        <v>699</v>
      </c>
      <c r="D37" t="s">
        <v>359</v>
      </c>
      <c r="F37" s="279"/>
      <c r="G37" s="284"/>
      <c r="H37">
        <v>1.4999999999999999E-2</v>
      </c>
      <c r="AA37" s="280" t="str">
        <f t="shared" si="0"/>
        <v/>
      </c>
    </row>
    <row r="38" spans="1:27" x14ac:dyDescent="0.2">
      <c r="A38">
        <v>2023</v>
      </c>
      <c r="B38">
        <v>1</v>
      </c>
      <c r="C38">
        <v>4</v>
      </c>
      <c r="D38" t="s">
        <v>336</v>
      </c>
      <c r="E38">
        <v>195</v>
      </c>
      <c r="F38" s="279"/>
      <c r="G38" s="284"/>
      <c r="H38">
        <v>0.02</v>
      </c>
      <c r="AA38" s="280" t="str">
        <f t="shared" si="0"/>
        <v/>
      </c>
    </row>
    <row r="39" spans="1:27" x14ac:dyDescent="0.2">
      <c r="A39">
        <v>2023</v>
      </c>
      <c r="B39">
        <v>1</v>
      </c>
      <c r="C39">
        <v>52</v>
      </c>
      <c r="D39" t="s">
        <v>258</v>
      </c>
      <c r="E39">
        <v>96</v>
      </c>
      <c r="F39" s="279"/>
      <c r="G39" s="284"/>
      <c r="H39">
        <v>0.02</v>
      </c>
      <c r="AA39" s="280" t="str">
        <f t="shared" si="0"/>
        <v/>
      </c>
    </row>
    <row r="40" spans="1:27" x14ac:dyDescent="0.2">
      <c r="A40">
        <v>2023</v>
      </c>
      <c r="B40">
        <v>1</v>
      </c>
      <c r="C40">
        <v>53</v>
      </c>
      <c r="D40" t="s">
        <v>382</v>
      </c>
      <c r="E40">
        <v>99</v>
      </c>
      <c r="F40" s="279"/>
      <c r="G40" s="284"/>
      <c r="H40">
        <v>0.02</v>
      </c>
      <c r="AA40" s="280" t="str">
        <f t="shared" si="0"/>
        <v/>
      </c>
    </row>
    <row r="41" spans="1:27" x14ac:dyDescent="0.2">
      <c r="A41">
        <v>2023</v>
      </c>
      <c r="B41">
        <v>1</v>
      </c>
      <c r="C41">
        <v>56</v>
      </c>
      <c r="D41" t="s">
        <v>411</v>
      </c>
      <c r="E41">
        <v>101</v>
      </c>
      <c r="F41" s="279"/>
      <c r="G41" s="284"/>
      <c r="H41">
        <v>0.02</v>
      </c>
      <c r="AA41" s="280" t="str">
        <f t="shared" si="0"/>
        <v/>
      </c>
    </row>
    <row r="42" spans="1:27" x14ac:dyDescent="0.2">
      <c r="A42">
        <v>2023</v>
      </c>
      <c r="B42">
        <v>1</v>
      </c>
      <c r="C42">
        <v>57</v>
      </c>
      <c r="D42" t="s">
        <v>433</v>
      </c>
      <c r="E42">
        <v>125</v>
      </c>
      <c r="F42" s="279"/>
      <c r="G42" s="284"/>
      <c r="H42">
        <v>0.02</v>
      </c>
      <c r="AA42" s="280" t="str">
        <f t="shared" si="0"/>
        <v/>
      </c>
    </row>
    <row r="43" spans="1:27" x14ac:dyDescent="0.2">
      <c r="A43">
        <v>2023</v>
      </c>
      <c r="B43">
        <v>1</v>
      </c>
      <c r="C43">
        <v>123</v>
      </c>
      <c r="D43" t="s">
        <v>325</v>
      </c>
      <c r="E43">
        <v>180</v>
      </c>
      <c r="F43" s="279"/>
      <c r="G43" s="284"/>
      <c r="H43">
        <v>0.02</v>
      </c>
      <c r="AA43" s="280" t="str">
        <f t="shared" si="0"/>
        <v/>
      </c>
    </row>
    <row r="44" spans="1:27" x14ac:dyDescent="0.2">
      <c r="A44">
        <v>2023</v>
      </c>
      <c r="B44">
        <v>1</v>
      </c>
      <c r="C44">
        <v>159</v>
      </c>
      <c r="D44" t="s">
        <v>385</v>
      </c>
      <c r="E44">
        <v>126</v>
      </c>
      <c r="F44" s="279"/>
      <c r="G44" s="284"/>
      <c r="H44">
        <v>0.02</v>
      </c>
      <c r="AA44" s="280" t="str">
        <f t="shared" si="0"/>
        <v/>
      </c>
    </row>
    <row r="45" spans="1:27" x14ac:dyDescent="0.2">
      <c r="A45">
        <v>2023</v>
      </c>
      <c r="B45">
        <v>1</v>
      </c>
      <c r="C45">
        <v>165</v>
      </c>
      <c r="D45" t="s">
        <v>264</v>
      </c>
      <c r="E45">
        <v>157</v>
      </c>
      <c r="F45" s="279"/>
      <c r="G45" s="284"/>
      <c r="H45">
        <v>0.02</v>
      </c>
      <c r="AA45" s="280" t="str">
        <f t="shared" si="0"/>
        <v/>
      </c>
    </row>
    <row r="46" spans="1:27" x14ac:dyDescent="0.2">
      <c r="A46">
        <v>2023</v>
      </c>
      <c r="B46">
        <v>1</v>
      </c>
      <c r="C46">
        <v>372</v>
      </c>
      <c r="D46" t="s">
        <v>272</v>
      </c>
      <c r="E46">
        <v>150</v>
      </c>
      <c r="F46" s="279"/>
      <c r="G46" s="284"/>
      <c r="H46">
        <v>0.02</v>
      </c>
      <c r="AA46" s="280" t="str">
        <f t="shared" si="0"/>
        <v/>
      </c>
    </row>
    <row r="47" spans="1:27" x14ac:dyDescent="0.2">
      <c r="A47">
        <v>2023</v>
      </c>
      <c r="B47">
        <v>1</v>
      </c>
      <c r="C47">
        <v>415</v>
      </c>
      <c r="D47" t="s">
        <v>302</v>
      </c>
      <c r="E47">
        <v>169</v>
      </c>
      <c r="F47" s="279"/>
      <c r="G47" s="284"/>
      <c r="H47">
        <v>0.02</v>
      </c>
      <c r="AA47" s="280" t="str">
        <f t="shared" si="0"/>
        <v/>
      </c>
    </row>
    <row r="48" spans="1:27" x14ac:dyDescent="0.2">
      <c r="A48">
        <v>2023</v>
      </c>
      <c r="B48">
        <v>1</v>
      </c>
      <c r="C48">
        <v>433</v>
      </c>
      <c r="D48" t="s">
        <v>278</v>
      </c>
      <c r="E48">
        <v>150</v>
      </c>
      <c r="F48" s="279"/>
      <c r="G48" s="284"/>
      <c r="H48">
        <v>0.02</v>
      </c>
      <c r="AA48" s="280" t="str">
        <f t="shared" si="0"/>
        <v/>
      </c>
    </row>
    <row r="49" spans="1:27" x14ac:dyDescent="0.2">
      <c r="A49">
        <v>2023</v>
      </c>
      <c r="B49">
        <v>1</v>
      </c>
      <c r="C49">
        <v>599</v>
      </c>
      <c r="D49" t="s">
        <v>256</v>
      </c>
      <c r="E49">
        <v>120</v>
      </c>
      <c r="F49" s="279"/>
      <c r="G49" s="284"/>
      <c r="H49">
        <v>0.02</v>
      </c>
      <c r="AA49" s="280" t="str">
        <f t="shared" si="0"/>
        <v/>
      </c>
    </row>
    <row r="50" spans="1:27" x14ac:dyDescent="0.2">
      <c r="A50">
        <v>2023</v>
      </c>
      <c r="B50">
        <v>1</v>
      </c>
      <c r="C50">
        <v>47</v>
      </c>
      <c r="D50" t="s">
        <v>220</v>
      </c>
      <c r="E50">
        <v>113</v>
      </c>
      <c r="F50" s="279"/>
      <c r="G50" s="284"/>
      <c r="AA50" s="280" t="str">
        <f t="shared" si="0"/>
        <v/>
      </c>
    </row>
    <row r="51" spans="1:27" x14ac:dyDescent="0.2">
      <c r="A51">
        <v>2023</v>
      </c>
      <c r="B51">
        <v>1</v>
      </c>
      <c r="C51">
        <v>135</v>
      </c>
      <c r="D51" t="s">
        <v>329</v>
      </c>
      <c r="E51">
        <v>95</v>
      </c>
      <c r="F51" s="279"/>
      <c r="G51" s="284"/>
      <c r="AA51" s="280" t="str">
        <f t="shared" si="0"/>
        <v/>
      </c>
    </row>
    <row r="52" spans="1:27" x14ac:dyDescent="0.2">
      <c r="A52">
        <v>2023</v>
      </c>
      <c r="B52">
        <v>1</v>
      </c>
      <c r="C52">
        <v>137</v>
      </c>
      <c r="D52" t="s">
        <v>229</v>
      </c>
      <c r="E52">
        <v>116</v>
      </c>
      <c r="F52" s="279"/>
      <c r="G52" s="284"/>
      <c r="AA52" s="280" t="str">
        <f t="shared" si="0"/>
        <v/>
      </c>
    </row>
    <row r="53" spans="1:27" x14ac:dyDescent="0.2">
      <c r="A53">
        <v>2023</v>
      </c>
      <c r="B53">
        <v>1</v>
      </c>
      <c r="C53">
        <v>142</v>
      </c>
      <c r="D53" t="s">
        <v>333</v>
      </c>
      <c r="E53">
        <v>103</v>
      </c>
      <c r="F53" s="279"/>
      <c r="G53" s="284"/>
      <c r="AA53" s="280" t="str">
        <f t="shared" si="0"/>
        <v/>
      </c>
    </row>
    <row r="54" spans="1:27" x14ac:dyDescent="0.2">
      <c r="A54">
        <v>2023</v>
      </c>
      <c r="B54">
        <v>1</v>
      </c>
      <c r="C54">
        <v>143</v>
      </c>
      <c r="D54" t="s">
        <v>224</v>
      </c>
      <c r="E54">
        <v>120</v>
      </c>
      <c r="F54" s="279"/>
      <c r="G54" s="284"/>
      <c r="AA54" s="280" t="str">
        <f t="shared" si="0"/>
        <v/>
      </c>
    </row>
    <row r="55" spans="1:27" x14ac:dyDescent="0.2">
      <c r="A55">
        <v>2023</v>
      </c>
      <c r="B55">
        <v>1</v>
      </c>
      <c r="C55">
        <v>243</v>
      </c>
      <c r="D55" t="s">
        <v>233</v>
      </c>
      <c r="E55">
        <v>131</v>
      </c>
      <c r="F55" s="279"/>
      <c r="G55" s="284"/>
      <c r="AA55" s="280" t="str">
        <f t="shared" si="0"/>
        <v/>
      </c>
    </row>
    <row r="56" spans="1:27" x14ac:dyDescent="0.2">
      <c r="A56">
        <v>2023</v>
      </c>
      <c r="B56">
        <v>1</v>
      </c>
      <c r="C56">
        <v>375</v>
      </c>
      <c r="D56" t="s">
        <v>284</v>
      </c>
      <c r="E56">
        <v>120</v>
      </c>
      <c r="F56" s="279"/>
      <c r="G56" s="284"/>
      <c r="AA56" s="280" t="str">
        <f t="shared" si="0"/>
        <v/>
      </c>
    </row>
    <row r="57" spans="1:27" x14ac:dyDescent="0.2">
      <c r="A57">
        <v>2023</v>
      </c>
      <c r="B57">
        <v>1</v>
      </c>
      <c r="C57">
        <v>377</v>
      </c>
      <c r="D57" t="s">
        <v>288</v>
      </c>
      <c r="E57">
        <v>320</v>
      </c>
      <c r="F57" s="279"/>
      <c r="G57" s="284"/>
      <c r="AA57" s="280" t="str">
        <f t="shared" si="0"/>
        <v/>
      </c>
    </row>
    <row r="58" spans="1:27" x14ac:dyDescent="0.2">
      <c r="A58">
        <v>2023</v>
      </c>
      <c r="B58">
        <v>1</v>
      </c>
      <c r="C58">
        <v>425</v>
      </c>
      <c r="D58" t="s">
        <v>238</v>
      </c>
      <c r="E58">
        <v>120</v>
      </c>
      <c r="F58" s="279"/>
      <c r="G58" s="284"/>
      <c r="AA58" s="280" t="str">
        <f t="shared" si="0"/>
        <v/>
      </c>
    </row>
    <row r="59" spans="1:27" x14ac:dyDescent="0.2">
      <c r="A59">
        <v>2023</v>
      </c>
      <c r="B59">
        <v>1</v>
      </c>
      <c r="C59">
        <v>640</v>
      </c>
      <c r="D59" t="s">
        <v>403</v>
      </c>
      <c r="F59" s="279"/>
      <c r="G59" s="284"/>
      <c r="AA59" s="280" t="str">
        <f t="shared" si="0"/>
        <v/>
      </c>
    </row>
    <row r="60" spans="1:27" x14ac:dyDescent="0.2">
      <c r="A60">
        <v>2023</v>
      </c>
      <c r="B60">
        <v>1</v>
      </c>
      <c r="C60">
        <v>642</v>
      </c>
      <c r="D60" t="s">
        <v>404</v>
      </c>
      <c r="F60" s="279"/>
      <c r="G60" s="284"/>
      <c r="AA60" s="280" t="str">
        <f t="shared" si="0"/>
        <v/>
      </c>
    </row>
    <row r="61" spans="1:27" x14ac:dyDescent="0.2">
      <c r="A61">
        <v>2023</v>
      </c>
      <c r="B61">
        <v>1</v>
      </c>
      <c r="C61">
        <v>643</v>
      </c>
      <c r="D61" t="s">
        <v>405</v>
      </c>
      <c r="F61" s="279"/>
      <c r="G61" s="284"/>
      <c r="AA61" s="280" t="str">
        <f t="shared" si="0"/>
        <v/>
      </c>
    </row>
    <row r="62" spans="1:27" x14ac:dyDescent="0.2">
      <c r="A62">
        <v>2023</v>
      </c>
      <c r="B62">
        <v>1</v>
      </c>
      <c r="C62">
        <v>644</v>
      </c>
      <c r="D62" t="s">
        <v>406</v>
      </c>
      <c r="F62" s="279"/>
      <c r="G62" s="284"/>
      <c r="AA62" s="280" t="str">
        <f t="shared" si="0"/>
        <v/>
      </c>
    </row>
    <row r="63" spans="1:27" x14ac:dyDescent="0.2">
      <c r="A63">
        <v>2023</v>
      </c>
      <c r="B63">
        <v>1</v>
      </c>
      <c r="C63">
        <v>648</v>
      </c>
      <c r="D63" t="s">
        <v>393</v>
      </c>
      <c r="F63" s="279"/>
      <c r="G63" s="284"/>
      <c r="AA63" s="280" t="str">
        <f t="shared" si="0"/>
        <v/>
      </c>
    </row>
    <row r="64" spans="1:27" x14ac:dyDescent="0.2">
      <c r="A64">
        <v>2023</v>
      </c>
      <c r="B64">
        <v>1</v>
      </c>
      <c r="C64">
        <v>654</v>
      </c>
      <c r="F64" s="279"/>
      <c r="G64" s="284"/>
      <c r="AA64" s="280" t="str">
        <f t="shared" si="0"/>
        <v/>
      </c>
    </row>
    <row r="65" spans="1:27" x14ac:dyDescent="0.2">
      <c r="A65">
        <v>2023</v>
      </c>
      <c r="B65">
        <v>1</v>
      </c>
      <c r="C65">
        <v>664</v>
      </c>
      <c r="D65" t="s">
        <v>177</v>
      </c>
      <c r="F65" s="279"/>
      <c r="G65" s="284"/>
      <c r="AA65" s="280" t="str">
        <f t="shared" si="0"/>
        <v/>
      </c>
    </row>
    <row r="66" spans="1:27" x14ac:dyDescent="0.2">
      <c r="A66">
        <v>2023</v>
      </c>
      <c r="B66">
        <v>1</v>
      </c>
      <c r="C66">
        <v>665</v>
      </c>
      <c r="D66" t="s">
        <v>388</v>
      </c>
      <c r="F66" s="279"/>
      <c r="G66" s="284"/>
      <c r="AA66" s="280" t="str">
        <f t="shared" si="0"/>
        <v/>
      </c>
    </row>
    <row r="67" spans="1:27" x14ac:dyDescent="0.2">
      <c r="A67">
        <v>2023</v>
      </c>
      <c r="B67">
        <v>1</v>
      </c>
      <c r="C67">
        <v>666</v>
      </c>
      <c r="F67" s="279"/>
      <c r="G67" s="284"/>
      <c r="AA67" s="280" t="str">
        <f t="shared" ref="AA67:AA130" si="1">IFERROR(R67/S67,"")</f>
        <v/>
      </c>
    </row>
    <row r="68" spans="1:27" x14ac:dyDescent="0.2">
      <c r="A68">
        <v>2023</v>
      </c>
      <c r="B68">
        <v>1</v>
      </c>
      <c r="C68">
        <v>668</v>
      </c>
      <c r="D68" t="s">
        <v>182</v>
      </c>
      <c r="F68" s="279"/>
      <c r="G68" s="284"/>
      <c r="AA68" s="280" t="str">
        <f t="shared" si="1"/>
        <v/>
      </c>
    </row>
    <row r="69" spans="1:27" x14ac:dyDescent="0.2">
      <c r="A69">
        <v>2023</v>
      </c>
      <c r="B69">
        <v>1</v>
      </c>
      <c r="C69">
        <v>669</v>
      </c>
      <c r="D69" t="s">
        <v>184</v>
      </c>
      <c r="F69" s="279"/>
      <c r="G69" s="284"/>
      <c r="AA69" s="280" t="str">
        <f t="shared" si="1"/>
        <v/>
      </c>
    </row>
    <row r="70" spans="1:27" x14ac:dyDescent="0.2">
      <c r="A70">
        <v>2023</v>
      </c>
      <c r="B70">
        <v>1</v>
      </c>
      <c r="C70">
        <v>670</v>
      </c>
      <c r="D70" t="s">
        <v>415</v>
      </c>
      <c r="F70" s="279"/>
      <c r="G70" s="284"/>
      <c r="AA70" s="280" t="str">
        <f t="shared" si="1"/>
        <v/>
      </c>
    </row>
    <row r="71" spans="1:27" x14ac:dyDescent="0.2">
      <c r="A71">
        <v>2023</v>
      </c>
      <c r="B71">
        <v>1</v>
      </c>
      <c r="C71">
        <v>672</v>
      </c>
      <c r="D71" t="s">
        <v>417</v>
      </c>
      <c r="F71" s="279"/>
      <c r="G71" s="284"/>
      <c r="AA71" s="280" t="str">
        <f t="shared" si="1"/>
        <v/>
      </c>
    </row>
    <row r="72" spans="1:27" x14ac:dyDescent="0.2">
      <c r="A72">
        <v>2023</v>
      </c>
      <c r="B72">
        <v>1</v>
      </c>
      <c r="C72">
        <v>673</v>
      </c>
      <c r="F72" s="279"/>
      <c r="G72" s="284"/>
      <c r="AA72" s="280" t="str">
        <f t="shared" si="1"/>
        <v/>
      </c>
    </row>
    <row r="73" spans="1:27" x14ac:dyDescent="0.2">
      <c r="A73">
        <v>2023</v>
      </c>
      <c r="B73">
        <v>1</v>
      </c>
      <c r="C73">
        <v>675</v>
      </c>
      <c r="D73" t="s">
        <v>187</v>
      </c>
      <c r="F73" s="279"/>
      <c r="G73" s="284"/>
      <c r="AA73" s="280" t="str">
        <f t="shared" si="1"/>
        <v/>
      </c>
    </row>
    <row r="74" spans="1:27" x14ac:dyDescent="0.2">
      <c r="A74">
        <v>2023</v>
      </c>
      <c r="B74">
        <v>1</v>
      </c>
      <c r="C74">
        <v>679</v>
      </c>
      <c r="D74" t="s">
        <v>392</v>
      </c>
      <c r="F74" s="279"/>
      <c r="G74" s="284"/>
      <c r="AA74" s="280" t="str">
        <f t="shared" si="1"/>
        <v/>
      </c>
    </row>
    <row r="75" spans="1:27" x14ac:dyDescent="0.2">
      <c r="A75">
        <v>2023</v>
      </c>
      <c r="B75">
        <v>1</v>
      </c>
      <c r="C75">
        <v>681</v>
      </c>
      <c r="D75" t="s">
        <v>189</v>
      </c>
      <c r="F75" s="279"/>
      <c r="G75" s="284"/>
      <c r="AA75" s="280" t="str">
        <f t="shared" si="1"/>
        <v/>
      </c>
    </row>
    <row r="76" spans="1:27" x14ac:dyDescent="0.2">
      <c r="A76">
        <v>2023</v>
      </c>
      <c r="B76">
        <v>1</v>
      </c>
      <c r="C76">
        <v>698</v>
      </c>
      <c r="D76" t="s">
        <v>341</v>
      </c>
      <c r="F76" s="279"/>
      <c r="G76" s="284"/>
      <c r="AA76" s="280" t="str">
        <f t="shared" si="1"/>
        <v/>
      </c>
    </row>
    <row r="77" spans="1:27" x14ac:dyDescent="0.2">
      <c r="A77">
        <v>2023</v>
      </c>
      <c r="B77">
        <v>1</v>
      </c>
      <c r="C77">
        <v>723</v>
      </c>
      <c r="D77" t="s">
        <v>344</v>
      </c>
      <c r="F77" s="279"/>
      <c r="G77" s="284"/>
      <c r="AA77" s="280" t="str">
        <f t="shared" si="1"/>
        <v/>
      </c>
    </row>
    <row r="78" spans="1:27" x14ac:dyDescent="0.2">
      <c r="A78">
        <v>2023</v>
      </c>
      <c r="B78">
        <v>1</v>
      </c>
      <c r="C78">
        <v>726</v>
      </c>
      <c r="D78" t="s">
        <v>345</v>
      </c>
      <c r="F78" s="279"/>
      <c r="G78" s="284"/>
      <c r="AA78" s="280" t="str">
        <f t="shared" si="1"/>
        <v/>
      </c>
    </row>
    <row r="79" spans="1:27" x14ac:dyDescent="0.2">
      <c r="A79">
        <v>2023</v>
      </c>
      <c r="B79">
        <v>1</v>
      </c>
      <c r="C79">
        <v>727</v>
      </c>
      <c r="D79" t="s">
        <v>347</v>
      </c>
      <c r="F79" s="279"/>
      <c r="G79" s="284"/>
      <c r="AA79" s="280" t="str">
        <f t="shared" si="1"/>
        <v/>
      </c>
    </row>
    <row r="80" spans="1:27" x14ac:dyDescent="0.2">
      <c r="A80">
        <v>2023</v>
      </c>
      <c r="B80">
        <v>1</v>
      </c>
      <c r="C80">
        <v>728</v>
      </c>
      <c r="D80" t="s">
        <v>349</v>
      </c>
      <c r="F80" s="279"/>
      <c r="G80" s="284"/>
      <c r="AA80" s="280" t="str">
        <f t="shared" si="1"/>
        <v/>
      </c>
    </row>
    <row r="81" spans="1:27" x14ac:dyDescent="0.2">
      <c r="A81">
        <v>2023</v>
      </c>
      <c r="B81">
        <v>1</v>
      </c>
      <c r="C81">
        <v>730</v>
      </c>
      <c r="D81" t="s">
        <v>351</v>
      </c>
      <c r="F81" s="279"/>
      <c r="G81" s="284"/>
      <c r="AA81" s="280" t="str">
        <f t="shared" si="1"/>
        <v/>
      </c>
    </row>
    <row r="82" spans="1:27" x14ac:dyDescent="0.2">
      <c r="A82">
        <v>2023</v>
      </c>
      <c r="B82">
        <v>1</v>
      </c>
      <c r="C82">
        <v>731</v>
      </c>
      <c r="D82" t="s">
        <v>355</v>
      </c>
      <c r="F82" s="279"/>
      <c r="G82" s="284"/>
      <c r="AA82" s="280" t="str">
        <f t="shared" si="1"/>
        <v/>
      </c>
    </row>
    <row r="83" spans="1:27" x14ac:dyDescent="0.2">
      <c r="A83">
        <v>2023</v>
      </c>
      <c r="B83">
        <v>1</v>
      </c>
      <c r="C83">
        <v>735</v>
      </c>
      <c r="D83" t="s">
        <v>353</v>
      </c>
      <c r="F83" s="279"/>
      <c r="G83" s="284"/>
      <c r="AA83" s="280" t="str">
        <f t="shared" si="1"/>
        <v/>
      </c>
    </row>
    <row r="84" spans="1:27" x14ac:dyDescent="0.2">
      <c r="F84" s="279"/>
      <c r="G84" s="284"/>
      <c r="AA84" s="280" t="str">
        <f t="shared" si="1"/>
        <v/>
      </c>
    </row>
    <row r="85" spans="1:27" x14ac:dyDescent="0.2">
      <c r="F85" s="279"/>
      <c r="G85" s="284"/>
      <c r="AA85" s="280" t="str">
        <f t="shared" si="1"/>
        <v/>
      </c>
    </row>
    <row r="86" spans="1:27" x14ac:dyDescent="0.2">
      <c r="F86" s="279"/>
      <c r="G86" s="284"/>
      <c r="AA86" s="280" t="str">
        <f t="shared" si="1"/>
        <v/>
      </c>
    </row>
    <row r="87" spans="1:27" x14ac:dyDescent="0.2">
      <c r="F87" s="279"/>
      <c r="G87" s="284"/>
      <c r="AA87" s="280" t="str">
        <f t="shared" si="1"/>
        <v/>
      </c>
    </row>
    <row r="88" spans="1:27" x14ac:dyDescent="0.2">
      <c r="F88" s="279"/>
      <c r="G88" s="284"/>
      <c r="AA88" s="280" t="str">
        <f t="shared" si="1"/>
        <v/>
      </c>
    </row>
    <row r="89" spans="1:27" x14ac:dyDescent="0.2">
      <c r="F89" s="279"/>
      <c r="G89" s="284"/>
      <c r="AA89" s="280" t="str">
        <f t="shared" si="1"/>
        <v/>
      </c>
    </row>
    <row r="90" spans="1:27" x14ac:dyDescent="0.2">
      <c r="F90" s="279"/>
      <c r="G90" s="284"/>
      <c r="AA90" s="280" t="str">
        <f t="shared" si="1"/>
        <v/>
      </c>
    </row>
    <row r="91" spans="1:27" x14ac:dyDescent="0.2">
      <c r="F91" s="279"/>
      <c r="G91" s="284"/>
      <c r="AA91" s="280" t="str">
        <f t="shared" si="1"/>
        <v/>
      </c>
    </row>
    <row r="92" spans="1:27" x14ac:dyDescent="0.2">
      <c r="F92" s="279"/>
      <c r="G92" s="284"/>
      <c r="AA92" s="280" t="str">
        <f t="shared" si="1"/>
        <v/>
      </c>
    </row>
    <row r="93" spans="1:27" x14ac:dyDescent="0.2">
      <c r="F93" s="279"/>
      <c r="G93" s="284"/>
      <c r="AA93" s="280" t="str">
        <f t="shared" si="1"/>
        <v/>
      </c>
    </row>
    <row r="94" spans="1:27" x14ac:dyDescent="0.2">
      <c r="F94" s="279"/>
      <c r="G94" s="284"/>
      <c r="AA94" s="280" t="str">
        <f t="shared" si="1"/>
        <v/>
      </c>
    </row>
    <row r="95" spans="1:27" x14ac:dyDescent="0.2">
      <c r="F95" s="279"/>
      <c r="G95" s="284"/>
      <c r="AA95" s="280" t="str">
        <f t="shared" si="1"/>
        <v/>
      </c>
    </row>
    <row r="96" spans="1:27" x14ac:dyDescent="0.2">
      <c r="F96" s="279"/>
      <c r="G96" s="284"/>
      <c r="AA96" s="280" t="str">
        <f t="shared" si="1"/>
        <v/>
      </c>
    </row>
    <row r="97" spans="6:27" x14ac:dyDescent="0.2">
      <c r="F97" s="279"/>
      <c r="G97" s="284"/>
      <c r="AA97" s="280" t="str">
        <f t="shared" si="1"/>
        <v/>
      </c>
    </row>
    <row r="98" spans="6:27" x14ac:dyDescent="0.2">
      <c r="F98" s="279"/>
      <c r="G98" s="284"/>
      <c r="AA98" s="280" t="str">
        <f t="shared" si="1"/>
        <v/>
      </c>
    </row>
    <row r="99" spans="6:27" x14ac:dyDescent="0.2">
      <c r="F99" s="279"/>
      <c r="G99" s="284"/>
      <c r="AA99" s="280" t="str">
        <f t="shared" si="1"/>
        <v/>
      </c>
    </row>
    <row r="100" spans="6:27" x14ac:dyDescent="0.2">
      <c r="F100" s="279"/>
      <c r="G100" s="284"/>
      <c r="AA100" s="280" t="str">
        <f t="shared" si="1"/>
        <v/>
      </c>
    </row>
    <row r="101" spans="6:27" x14ac:dyDescent="0.2">
      <c r="F101" s="279"/>
      <c r="G101" s="284"/>
      <c r="AA101" s="280" t="str">
        <f t="shared" si="1"/>
        <v/>
      </c>
    </row>
    <row r="102" spans="6:27" x14ac:dyDescent="0.2">
      <c r="F102" s="279"/>
      <c r="G102" s="284"/>
      <c r="AA102" s="280" t="str">
        <f t="shared" si="1"/>
        <v/>
      </c>
    </row>
    <row r="103" spans="6:27" x14ac:dyDescent="0.2">
      <c r="F103" s="279"/>
      <c r="G103" s="284"/>
      <c r="AA103" s="280" t="str">
        <f t="shared" si="1"/>
        <v/>
      </c>
    </row>
    <row r="104" spans="6:27" x14ac:dyDescent="0.2">
      <c r="F104" s="279"/>
      <c r="G104" s="284"/>
      <c r="AA104" s="280" t="str">
        <f t="shared" si="1"/>
        <v/>
      </c>
    </row>
    <row r="105" spans="6:27" x14ac:dyDescent="0.2">
      <c r="F105" s="279"/>
      <c r="G105" s="284"/>
      <c r="AA105" s="280" t="str">
        <f t="shared" si="1"/>
        <v/>
      </c>
    </row>
    <row r="106" spans="6:27" x14ac:dyDescent="0.2">
      <c r="F106" s="279"/>
      <c r="G106" s="284"/>
      <c r="AA106" s="280" t="str">
        <f t="shared" si="1"/>
        <v/>
      </c>
    </row>
    <row r="107" spans="6:27" x14ac:dyDescent="0.2">
      <c r="F107" s="279"/>
      <c r="G107" s="284"/>
      <c r="AA107" s="280" t="str">
        <f t="shared" si="1"/>
        <v/>
      </c>
    </row>
    <row r="108" spans="6:27" x14ac:dyDescent="0.2">
      <c r="F108" s="279"/>
      <c r="G108" s="284"/>
      <c r="AA108" s="280" t="str">
        <f t="shared" si="1"/>
        <v/>
      </c>
    </row>
    <row r="109" spans="6:27" x14ac:dyDescent="0.2">
      <c r="F109" s="279"/>
      <c r="G109" s="284"/>
      <c r="AA109" s="280" t="str">
        <f t="shared" si="1"/>
        <v/>
      </c>
    </row>
    <row r="110" spans="6:27" x14ac:dyDescent="0.2">
      <c r="F110" s="279"/>
      <c r="G110" s="284"/>
      <c r="AA110" s="280" t="str">
        <f t="shared" si="1"/>
        <v/>
      </c>
    </row>
    <row r="111" spans="6:27" x14ac:dyDescent="0.2">
      <c r="F111" s="279"/>
      <c r="G111" s="284"/>
      <c r="AA111" s="280" t="str">
        <f t="shared" si="1"/>
        <v/>
      </c>
    </row>
    <row r="112" spans="6:27" x14ac:dyDescent="0.2">
      <c r="F112" s="279"/>
      <c r="G112" s="284"/>
      <c r="AA112" s="280" t="str">
        <f t="shared" si="1"/>
        <v/>
      </c>
    </row>
    <row r="113" spans="6:27" x14ac:dyDescent="0.2">
      <c r="F113" s="279"/>
      <c r="G113" s="284"/>
      <c r="AA113" s="280" t="str">
        <f t="shared" si="1"/>
        <v/>
      </c>
    </row>
    <row r="114" spans="6:27" x14ac:dyDescent="0.2">
      <c r="F114" s="279"/>
      <c r="G114" s="284"/>
      <c r="AA114" s="280" t="str">
        <f t="shared" si="1"/>
        <v/>
      </c>
    </row>
    <row r="115" spans="6:27" x14ac:dyDescent="0.2">
      <c r="F115" s="279"/>
      <c r="G115" s="284"/>
      <c r="AA115" s="280" t="str">
        <f t="shared" si="1"/>
        <v/>
      </c>
    </row>
    <row r="116" spans="6:27" x14ac:dyDescent="0.2">
      <c r="F116" s="279"/>
      <c r="G116" s="284"/>
      <c r="AA116" s="280" t="str">
        <f t="shared" si="1"/>
        <v/>
      </c>
    </row>
    <row r="117" spans="6:27" x14ac:dyDescent="0.2">
      <c r="F117" s="279"/>
      <c r="G117" s="284"/>
      <c r="AA117" s="280" t="str">
        <f t="shared" si="1"/>
        <v/>
      </c>
    </row>
    <row r="118" spans="6:27" x14ac:dyDescent="0.2">
      <c r="F118" s="279"/>
      <c r="G118" s="284"/>
      <c r="AA118" s="280" t="str">
        <f t="shared" si="1"/>
        <v/>
      </c>
    </row>
    <row r="119" spans="6:27" x14ac:dyDescent="0.2">
      <c r="F119" s="279"/>
      <c r="G119" s="284"/>
      <c r="AA119" s="280" t="str">
        <f t="shared" si="1"/>
        <v/>
      </c>
    </row>
    <row r="120" spans="6:27" x14ac:dyDescent="0.2">
      <c r="F120" s="279"/>
      <c r="G120" s="284"/>
      <c r="AA120" s="280" t="str">
        <f t="shared" si="1"/>
        <v/>
      </c>
    </row>
    <row r="121" spans="6:27" x14ac:dyDescent="0.2">
      <c r="F121" s="279"/>
      <c r="G121" s="284"/>
      <c r="AA121" s="280" t="str">
        <f t="shared" si="1"/>
        <v/>
      </c>
    </row>
    <row r="122" spans="6:27" x14ac:dyDescent="0.2">
      <c r="F122" s="279"/>
      <c r="G122" s="284"/>
      <c r="AA122" s="280" t="str">
        <f t="shared" si="1"/>
        <v/>
      </c>
    </row>
    <row r="123" spans="6:27" x14ac:dyDescent="0.2">
      <c r="F123" s="279"/>
      <c r="G123" s="284"/>
      <c r="AA123" s="280" t="str">
        <f t="shared" si="1"/>
        <v/>
      </c>
    </row>
    <row r="124" spans="6:27" x14ac:dyDescent="0.2">
      <c r="F124" s="279"/>
      <c r="G124" s="284"/>
      <c r="AA124" s="280" t="str">
        <f t="shared" si="1"/>
        <v/>
      </c>
    </row>
    <row r="125" spans="6:27" x14ac:dyDescent="0.2">
      <c r="F125" s="279"/>
      <c r="G125" s="284"/>
      <c r="AA125" s="280" t="str">
        <f t="shared" si="1"/>
        <v/>
      </c>
    </row>
    <row r="126" spans="6:27" x14ac:dyDescent="0.2">
      <c r="F126" s="279"/>
      <c r="G126" s="284"/>
      <c r="AA126" s="280" t="str">
        <f t="shared" si="1"/>
        <v/>
      </c>
    </row>
    <row r="127" spans="6:27" x14ac:dyDescent="0.2">
      <c r="F127" s="279"/>
      <c r="G127" s="284"/>
      <c r="AA127" s="280" t="str">
        <f t="shared" si="1"/>
        <v/>
      </c>
    </row>
    <row r="128" spans="6:27" x14ac:dyDescent="0.2">
      <c r="F128" s="279"/>
      <c r="G128" s="284"/>
      <c r="AA128" s="280" t="str">
        <f t="shared" si="1"/>
        <v/>
      </c>
    </row>
    <row r="129" spans="6:27" x14ac:dyDescent="0.2">
      <c r="F129" s="279"/>
      <c r="G129" s="284"/>
      <c r="AA129" s="280" t="str">
        <f t="shared" si="1"/>
        <v/>
      </c>
    </row>
    <row r="130" spans="6:27" x14ac:dyDescent="0.2">
      <c r="F130" s="279"/>
      <c r="G130" s="284"/>
      <c r="AA130" s="280" t="str">
        <f t="shared" si="1"/>
        <v/>
      </c>
    </row>
    <row r="131" spans="6:27" x14ac:dyDescent="0.2">
      <c r="F131" s="279"/>
      <c r="G131" s="284"/>
      <c r="AA131" s="280" t="str">
        <f t="shared" ref="AA131:AA194" si="2">IFERROR(R131/S131,"")</f>
        <v/>
      </c>
    </row>
    <row r="132" spans="6:27" x14ac:dyDescent="0.2">
      <c r="F132" s="279"/>
      <c r="G132" s="284"/>
      <c r="AA132" s="280" t="str">
        <f t="shared" si="2"/>
        <v/>
      </c>
    </row>
    <row r="133" spans="6:27" x14ac:dyDescent="0.2">
      <c r="F133" s="279"/>
      <c r="G133" s="284"/>
      <c r="AA133" s="280" t="str">
        <f t="shared" si="2"/>
        <v/>
      </c>
    </row>
    <row r="134" spans="6:27" x14ac:dyDescent="0.2">
      <c r="F134" s="279"/>
      <c r="G134" s="284"/>
      <c r="AA134" s="280" t="str">
        <f t="shared" si="2"/>
        <v/>
      </c>
    </row>
    <row r="135" spans="6:27" x14ac:dyDescent="0.2">
      <c r="F135" s="279"/>
      <c r="G135" s="284"/>
      <c r="AA135" s="280" t="str">
        <f t="shared" si="2"/>
        <v/>
      </c>
    </row>
    <row r="136" spans="6:27" x14ac:dyDescent="0.2">
      <c r="F136" s="279"/>
      <c r="G136" s="284"/>
      <c r="AA136" s="280" t="str">
        <f t="shared" si="2"/>
        <v/>
      </c>
    </row>
    <row r="137" spans="6:27" x14ac:dyDescent="0.2">
      <c r="F137" s="279"/>
      <c r="G137" s="284"/>
      <c r="AA137" s="280" t="str">
        <f t="shared" si="2"/>
        <v/>
      </c>
    </row>
    <row r="138" spans="6:27" x14ac:dyDescent="0.2">
      <c r="F138" s="279"/>
      <c r="G138" s="284"/>
      <c r="AA138" s="280" t="str">
        <f t="shared" si="2"/>
        <v/>
      </c>
    </row>
    <row r="139" spans="6:27" x14ac:dyDescent="0.2">
      <c r="F139" s="279"/>
      <c r="G139" s="284"/>
      <c r="AA139" s="280" t="str">
        <f t="shared" si="2"/>
        <v/>
      </c>
    </row>
    <row r="140" spans="6:27" x14ac:dyDescent="0.2">
      <c r="F140" s="279"/>
      <c r="G140" s="284"/>
      <c r="AA140" s="280" t="str">
        <f t="shared" si="2"/>
        <v/>
      </c>
    </row>
    <row r="141" spans="6:27" x14ac:dyDescent="0.2">
      <c r="F141" s="279"/>
      <c r="G141" s="284"/>
      <c r="AA141" s="280" t="str">
        <f t="shared" si="2"/>
        <v/>
      </c>
    </row>
    <row r="142" spans="6:27" x14ac:dyDescent="0.2">
      <c r="F142" s="279"/>
      <c r="G142" s="284"/>
      <c r="AA142" s="280" t="str">
        <f t="shared" si="2"/>
        <v/>
      </c>
    </row>
    <row r="143" spans="6:27" x14ac:dyDescent="0.2">
      <c r="F143" s="279"/>
      <c r="G143" s="284"/>
      <c r="AA143" s="280" t="str">
        <f t="shared" si="2"/>
        <v/>
      </c>
    </row>
    <row r="144" spans="6:27" x14ac:dyDescent="0.2">
      <c r="F144" s="279"/>
      <c r="G144" s="284"/>
      <c r="AA144" s="280" t="str">
        <f t="shared" si="2"/>
        <v/>
      </c>
    </row>
    <row r="145" spans="6:27" x14ac:dyDescent="0.2">
      <c r="F145" s="279"/>
      <c r="G145" s="284"/>
      <c r="AA145" s="280" t="str">
        <f t="shared" si="2"/>
        <v/>
      </c>
    </row>
    <row r="146" spans="6:27" x14ac:dyDescent="0.2">
      <c r="F146" s="279"/>
      <c r="G146" s="284"/>
      <c r="AA146" s="280" t="str">
        <f t="shared" si="2"/>
        <v/>
      </c>
    </row>
    <row r="147" spans="6:27" x14ac:dyDescent="0.2">
      <c r="F147" s="279"/>
      <c r="G147" s="284"/>
      <c r="AA147" s="280" t="str">
        <f t="shared" si="2"/>
        <v/>
      </c>
    </row>
    <row r="148" spans="6:27" x14ac:dyDescent="0.2">
      <c r="F148" s="279"/>
      <c r="G148" s="284"/>
      <c r="AA148" s="280" t="str">
        <f t="shared" si="2"/>
        <v/>
      </c>
    </row>
    <row r="149" spans="6:27" x14ac:dyDescent="0.2">
      <c r="F149" s="279"/>
      <c r="G149" s="284"/>
      <c r="AA149" s="280" t="str">
        <f t="shared" si="2"/>
        <v/>
      </c>
    </row>
    <row r="150" spans="6:27" x14ac:dyDescent="0.2">
      <c r="F150" s="279"/>
      <c r="G150" s="284"/>
      <c r="AA150" s="280" t="str">
        <f t="shared" si="2"/>
        <v/>
      </c>
    </row>
    <row r="151" spans="6:27" x14ac:dyDescent="0.2">
      <c r="F151" s="279"/>
      <c r="G151" s="284"/>
      <c r="AA151" s="280" t="str">
        <f t="shared" si="2"/>
        <v/>
      </c>
    </row>
    <row r="152" spans="6:27" x14ac:dyDescent="0.2">
      <c r="F152" s="279"/>
      <c r="G152" s="284"/>
      <c r="AA152" s="280" t="str">
        <f t="shared" si="2"/>
        <v/>
      </c>
    </row>
    <row r="153" spans="6:27" x14ac:dyDescent="0.2">
      <c r="F153" s="279"/>
      <c r="G153" s="284"/>
      <c r="AA153" s="280" t="str">
        <f t="shared" si="2"/>
        <v/>
      </c>
    </row>
    <row r="154" spans="6:27" x14ac:dyDescent="0.2">
      <c r="F154" s="279"/>
      <c r="G154" s="284"/>
      <c r="AA154" s="280" t="str">
        <f t="shared" si="2"/>
        <v/>
      </c>
    </row>
    <row r="155" spans="6:27" x14ac:dyDescent="0.2">
      <c r="F155" s="279"/>
      <c r="G155" s="284"/>
      <c r="AA155" s="280" t="str">
        <f t="shared" si="2"/>
        <v/>
      </c>
    </row>
    <row r="156" spans="6:27" x14ac:dyDescent="0.2">
      <c r="F156" s="279"/>
      <c r="G156" s="284"/>
      <c r="AA156" s="280" t="str">
        <f t="shared" si="2"/>
        <v/>
      </c>
    </row>
    <row r="157" spans="6:27" x14ac:dyDescent="0.2">
      <c r="F157" s="279"/>
      <c r="G157" s="284"/>
      <c r="AA157" s="280" t="str">
        <f t="shared" si="2"/>
        <v/>
      </c>
    </row>
    <row r="158" spans="6:27" x14ac:dyDescent="0.2">
      <c r="F158" s="279"/>
      <c r="G158" s="284"/>
      <c r="AA158" s="280" t="str">
        <f t="shared" si="2"/>
        <v/>
      </c>
    </row>
    <row r="159" spans="6:27" x14ac:dyDescent="0.2">
      <c r="F159" s="279"/>
      <c r="G159" s="284"/>
      <c r="AA159" s="280" t="str">
        <f t="shared" si="2"/>
        <v/>
      </c>
    </row>
    <row r="160" spans="6:27" x14ac:dyDescent="0.2">
      <c r="F160" s="279"/>
      <c r="G160" s="284"/>
      <c r="AA160" s="280" t="str">
        <f t="shared" si="2"/>
        <v/>
      </c>
    </row>
    <row r="161" spans="6:27" x14ac:dyDescent="0.2">
      <c r="F161" s="279"/>
      <c r="G161" s="284"/>
      <c r="AA161" s="280" t="str">
        <f t="shared" si="2"/>
        <v/>
      </c>
    </row>
    <row r="162" spans="6:27" x14ac:dyDescent="0.2">
      <c r="F162" s="279"/>
      <c r="G162" s="284"/>
      <c r="AA162" s="280" t="str">
        <f t="shared" si="2"/>
        <v/>
      </c>
    </row>
    <row r="163" spans="6:27" x14ac:dyDescent="0.2">
      <c r="F163" s="279"/>
      <c r="G163" s="284"/>
      <c r="AA163" s="280" t="str">
        <f t="shared" si="2"/>
        <v/>
      </c>
    </row>
    <row r="164" spans="6:27" x14ac:dyDescent="0.2">
      <c r="F164" s="279"/>
      <c r="G164" s="284"/>
      <c r="AA164" s="280" t="str">
        <f t="shared" si="2"/>
        <v/>
      </c>
    </row>
    <row r="165" spans="6:27" x14ac:dyDescent="0.2">
      <c r="F165" s="279"/>
      <c r="G165" s="284"/>
      <c r="AA165" s="280" t="str">
        <f t="shared" si="2"/>
        <v/>
      </c>
    </row>
    <row r="166" spans="6:27" x14ac:dyDescent="0.2">
      <c r="F166" s="279"/>
      <c r="G166" s="284"/>
      <c r="AA166" s="280" t="str">
        <f t="shared" si="2"/>
        <v/>
      </c>
    </row>
    <row r="167" spans="6:27" x14ac:dyDescent="0.2">
      <c r="F167" s="279"/>
      <c r="G167" s="284"/>
      <c r="AA167" s="280" t="str">
        <f t="shared" si="2"/>
        <v/>
      </c>
    </row>
    <row r="168" spans="6:27" x14ac:dyDescent="0.2">
      <c r="F168" s="279"/>
      <c r="G168" s="284"/>
      <c r="AA168" s="280" t="str">
        <f t="shared" si="2"/>
        <v/>
      </c>
    </row>
    <row r="169" spans="6:27" x14ac:dyDescent="0.2">
      <c r="F169" s="279"/>
      <c r="G169" s="284"/>
      <c r="AA169" s="280" t="str">
        <f t="shared" si="2"/>
        <v/>
      </c>
    </row>
    <row r="170" spans="6:27" x14ac:dyDescent="0.2">
      <c r="F170" s="279"/>
      <c r="G170" s="284"/>
      <c r="AA170" s="280" t="str">
        <f t="shared" si="2"/>
        <v/>
      </c>
    </row>
    <row r="171" spans="6:27" x14ac:dyDescent="0.2">
      <c r="F171" s="279"/>
      <c r="G171" s="284"/>
      <c r="AA171" s="280" t="str">
        <f t="shared" si="2"/>
        <v/>
      </c>
    </row>
    <row r="172" spans="6:27" x14ac:dyDescent="0.2">
      <c r="F172" s="279"/>
      <c r="G172" s="284"/>
      <c r="AA172" s="280" t="str">
        <f t="shared" si="2"/>
        <v/>
      </c>
    </row>
    <row r="173" spans="6:27" x14ac:dyDescent="0.2">
      <c r="F173" s="279"/>
      <c r="G173" s="284"/>
      <c r="AA173" s="280" t="str">
        <f t="shared" si="2"/>
        <v/>
      </c>
    </row>
    <row r="174" spans="6:27" x14ac:dyDescent="0.2">
      <c r="F174" s="279"/>
      <c r="G174" s="284"/>
      <c r="AA174" s="280" t="str">
        <f t="shared" si="2"/>
        <v/>
      </c>
    </row>
    <row r="175" spans="6:27" x14ac:dyDescent="0.2">
      <c r="F175" s="279"/>
      <c r="G175" s="284"/>
      <c r="AA175" s="280" t="str">
        <f t="shared" si="2"/>
        <v/>
      </c>
    </row>
    <row r="176" spans="6:27" x14ac:dyDescent="0.2">
      <c r="F176" s="279"/>
      <c r="G176" s="284"/>
      <c r="AA176" s="280" t="str">
        <f t="shared" si="2"/>
        <v/>
      </c>
    </row>
    <row r="177" spans="6:27" x14ac:dyDescent="0.2">
      <c r="F177" s="279"/>
      <c r="G177" s="284"/>
      <c r="AA177" s="280" t="str">
        <f t="shared" si="2"/>
        <v/>
      </c>
    </row>
    <row r="178" spans="6:27" x14ac:dyDescent="0.2">
      <c r="F178" s="279"/>
      <c r="G178" s="284"/>
      <c r="AA178" s="280" t="str">
        <f t="shared" si="2"/>
        <v/>
      </c>
    </row>
    <row r="179" spans="6:27" x14ac:dyDescent="0.2">
      <c r="F179" s="279"/>
      <c r="G179" s="284"/>
      <c r="AA179" s="280" t="str">
        <f t="shared" si="2"/>
        <v/>
      </c>
    </row>
    <row r="180" spans="6:27" x14ac:dyDescent="0.2">
      <c r="F180" s="279"/>
      <c r="G180" s="284"/>
      <c r="AA180" s="280" t="str">
        <f t="shared" si="2"/>
        <v/>
      </c>
    </row>
    <row r="181" spans="6:27" x14ac:dyDescent="0.2">
      <c r="F181" s="279"/>
      <c r="G181" s="284"/>
      <c r="AA181" s="280" t="str">
        <f t="shared" si="2"/>
        <v/>
      </c>
    </row>
    <row r="182" spans="6:27" x14ac:dyDescent="0.2">
      <c r="F182" s="279"/>
      <c r="G182" s="284"/>
      <c r="AA182" s="280" t="str">
        <f t="shared" si="2"/>
        <v/>
      </c>
    </row>
    <row r="183" spans="6:27" x14ac:dyDescent="0.2">
      <c r="F183" s="279"/>
      <c r="G183" s="284"/>
      <c r="AA183" s="280" t="str">
        <f t="shared" si="2"/>
        <v/>
      </c>
    </row>
    <row r="184" spans="6:27" x14ac:dyDescent="0.2">
      <c r="F184" s="279"/>
      <c r="G184" s="284"/>
      <c r="AA184" s="280" t="str">
        <f t="shared" si="2"/>
        <v/>
      </c>
    </row>
    <row r="185" spans="6:27" x14ac:dyDescent="0.2">
      <c r="F185" s="279"/>
      <c r="G185" s="284"/>
      <c r="AA185" s="280" t="str">
        <f t="shared" si="2"/>
        <v/>
      </c>
    </row>
    <row r="186" spans="6:27" x14ac:dyDescent="0.2">
      <c r="F186" s="279"/>
      <c r="G186" s="284"/>
      <c r="AA186" s="280" t="str">
        <f t="shared" si="2"/>
        <v/>
      </c>
    </row>
    <row r="187" spans="6:27" x14ac:dyDescent="0.2">
      <c r="F187" s="279"/>
      <c r="G187" s="284"/>
      <c r="AA187" s="280" t="str">
        <f t="shared" si="2"/>
        <v/>
      </c>
    </row>
    <row r="188" spans="6:27" x14ac:dyDescent="0.2">
      <c r="F188" s="279"/>
      <c r="G188" s="284"/>
      <c r="AA188" s="280" t="str">
        <f t="shared" si="2"/>
        <v/>
      </c>
    </row>
    <row r="189" spans="6:27" x14ac:dyDescent="0.2">
      <c r="F189" s="279"/>
      <c r="G189" s="284"/>
      <c r="AA189" s="280" t="str">
        <f t="shared" si="2"/>
        <v/>
      </c>
    </row>
    <row r="190" spans="6:27" x14ac:dyDescent="0.2">
      <c r="F190" s="279"/>
      <c r="G190" s="284"/>
      <c r="AA190" s="280" t="str">
        <f t="shared" si="2"/>
        <v/>
      </c>
    </row>
    <row r="191" spans="6:27" x14ac:dyDescent="0.2">
      <c r="F191" s="279"/>
      <c r="G191" s="284"/>
      <c r="AA191" s="280" t="str">
        <f t="shared" si="2"/>
        <v/>
      </c>
    </row>
    <row r="192" spans="6:27" x14ac:dyDescent="0.2">
      <c r="F192" s="279"/>
      <c r="G192" s="284"/>
      <c r="AA192" s="280" t="str">
        <f t="shared" si="2"/>
        <v/>
      </c>
    </row>
    <row r="193" spans="6:27" x14ac:dyDescent="0.2">
      <c r="F193" s="279"/>
      <c r="G193" s="284"/>
      <c r="AA193" s="280" t="str">
        <f t="shared" si="2"/>
        <v/>
      </c>
    </row>
    <row r="194" spans="6:27" x14ac:dyDescent="0.2">
      <c r="F194" s="279"/>
      <c r="G194" s="284"/>
      <c r="AA194" s="280" t="str">
        <f t="shared" si="2"/>
        <v/>
      </c>
    </row>
    <row r="195" spans="6:27" x14ac:dyDescent="0.2">
      <c r="F195" s="279"/>
      <c r="G195" s="284"/>
      <c r="AA195" s="280" t="str">
        <f t="shared" ref="AA195:AA258" si="3">IFERROR(R195/S195,"")</f>
        <v/>
      </c>
    </row>
    <row r="196" spans="6:27" x14ac:dyDescent="0.2">
      <c r="F196" s="279"/>
      <c r="G196" s="284"/>
      <c r="AA196" s="280" t="str">
        <f t="shared" si="3"/>
        <v/>
      </c>
    </row>
    <row r="197" spans="6:27" x14ac:dyDescent="0.2">
      <c r="F197" s="279"/>
      <c r="G197" s="284"/>
      <c r="AA197" s="280" t="str">
        <f t="shared" si="3"/>
        <v/>
      </c>
    </row>
    <row r="198" spans="6:27" x14ac:dyDescent="0.2">
      <c r="F198" s="279"/>
      <c r="G198" s="284"/>
      <c r="AA198" s="280" t="str">
        <f t="shared" si="3"/>
        <v/>
      </c>
    </row>
    <row r="199" spans="6:27" x14ac:dyDescent="0.2">
      <c r="F199" s="279"/>
      <c r="G199" s="284"/>
      <c r="AA199" s="280" t="str">
        <f t="shared" si="3"/>
        <v/>
      </c>
    </row>
    <row r="200" spans="6:27" x14ac:dyDescent="0.2">
      <c r="F200" s="279"/>
      <c r="G200" s="284"/>
      <c r="AA200" s="280" t="str">
        <f t="shared" si="3"/>
        <v/>
      </c>
    </row>
    <row r="201" spans="6:27" x14ac:dyDescent="0.2">
      <c r="F201" s="279"/>
      <c r="G201" s="284"/>
      <c r="AA201" s="280" t="str">
        <f t="shared" si="3"/>
        <v/>
      </c>
    </row>
    <row r="202" spans="6:27" x14ac:dyDescent="0.2">
      <c r="F202" s="279"/>
      <c r="G202" s="284"/>
      <c r="AA202" s="280" t="str">
        <f t="shared" si="3"/>
        <v/>
      </c>
    </row>
    <row r="203" spans="6:27" x14ac:dyDescent="0.2">
      <c r="F203" s="279"/>
      <c r="G203" s="284"/>
      <c r="AA203" s="280" t="str">
        <f t="shared" si="3"/>
        <v/>
      </c>
    </row>
    <row r="204" spans="6:27" x14ac:dyDescent="0.2">
      <c r="F204" s="279"/>
      <c r="G204" s="284"/>
      <c r="AA204" s="280" t="str">
        <f t="shared" si="3"/>
        <v/>
      </c>
    </row>
    <row r="205" spans="6:27" x14ac:dyDescent="0.2">
      <c r="F205" s="279"/>
      <c r="G205" s="284"/>
      <c r="AA205" s="280" t="str">
        <f t="shared" si="3"/>
        <v/>
      </c>
    </row>
    <row r="206" spans="6:27" x14ac:dyDescent="0.2">
      <c r="F206" s="279"/>
      <c r="G206" s="284"/>
      <c r="AA206" s="280" t="str">
        <f t="shared" si="3"/>
        <v/>
      </c>
    </row>
    <row r="207" spans="6:27" x14ac:dyDescent="0.2">
      <c r="F207" s="279"/>
      <c r="G207" s="284"/>
      <c r="AA207" s="280" t="str">
        <f t="shared" si="3"/>
        <v/>
      </c>
    </row>
    <row r="208" spans="6:27" x14ac:dyDescent="0.2">
      <c r="F208" s="279"/>
      <c r="G208" s="284"/>
      <c r="AA208" s="280" t="str">
        <f t="shared" si="3"/>
        <v/>
      </c>
    </row>
    <row r="209" spans="6:27" x14ac:dyDescent="0.2">
      <c r="F209" s="279"/>
      <c r="G209" s="284"/>
      <c r="AA209" s="280" t="str">
        <f t="shared" si="3"/>
        <v/>
      </c>
    </row>
    <row r="210" spans="6:27" x14ac:dyDescent="0.2">
      <c r="F210" s="279"/>
      <c r="G210" s="284"/>
      <c r="AA210" s="280" t="str">
        <f t="shared" si="3"/>
        <v/>
      </c>
    </row>
    <row r="211" spans="6:27" x14ac:dyDescent="0.2">
      <c r="F211" s="279"/>
      <c r="G211" s="284"/>
      <c r="AA211" s="280" t="str">
        <f t="shared" si="3"/>
        <v/>
      </c>
    </row>
    <row r="212" spans="6:27" x14ac:dyDescent="0.2">
      <c r="F212" s="279"/>
      <c r="G212" s="284"/>
      <c r="AA212" s="280" t="str">
        <f t="shared" si="3"/>
        <v/>
      </c>
    </row>
    <row r="213" spans="6:27" x14ac:dyDescent="0.2">
      <c r="F213" s="279"/>
      <c r="G213" s="284"/>
      <c r="AA213" s="280" t="str">
        <f t="shared" si="3"/>
        <v/>
      </c>
    </row>
    <row r="214" spans="6:27" x14ac:dyDescent="0.2">
      <c r="F214" s="279"/>
      <c r="G214" s="284"/>
      <c r="AA214" s="280" t="str">
        <f t="shared" si="3"/>
        <v/>
      </c>
    </row>
    <row r="215" spans="6:27" x14ac:dyDescent="0.2">
      <c r="F215" s="279"/>
      <c r="G215" s="284"/>
      <c r="AA215" s="280" t="str">
        <f t="shared" si="3"/>
        <v/>
      </c>
    </row>
    <row r="216" spans="6:27" x14ac:dyDescent="0.2">
      <c r="F216" s="279"/>
      <c r="G216" s="284"/>
      <c r="AA216" s="280" t="str">
        <f t="shared" si="3"/>
        <v/>
      </c>
    </row>
    <row r="217" spans="6:27" x14ac:dyDescent="0.2">
      <c r="F217" s="279"/>
      <c r="G217" s="284"/>
      <c r="AA217" s="280" t="str">
        <f t="shared" si="3"/>
        <v/>
      </c>
    </row>
    <row r="218" spans="6:27" x14ac:dyDescent="0.2">
      <c r="F218" s="279"/>
      <c r="G218" s="284"/>
      <c r="AA218" s="280" t="str">
        <f t="shared" si="3"/>
        <v/>
      </c>
    </row>
    <row r="219" spans="6:27" x14ac:dyDescent="0.2">
      <c r="F219" s="279"/>
      <c r="G219" s="284"/>
      <c r="AA219" s="280" t="str">
        <f t="shared" si="3"/>
        <v/>
      </c>
    </row>
    <row r="220" spans="6:27" x14ac:dyDescent="0.2">
      <c r="F220" s="279"/>
      <c r="G220" s="284"/>
      <c r="AA220" s="280" t="str">
        <f t="shared" si="3"/>
        <v/>
      </c>
    </row>
    <row r="221" spans="6:27" x14ac:dyDescent="0.2">
      <c r="F221" s="279"/>
      <c r="G221" s="284"/>
      <c r="AA221" s="280" t="str">
        <f t="shared" si="3"/>
        <v/>
      </c>
    </row>
    <row r="222" spans="6:27" x14ac:dyDescent="0.2">
      <c r="F222" s="279"/>
      <c r="G222" s="284"/>
      <c r="AA222" s="280" t="str">
        <f t="shared" si="3"/>
        <v/>
      </c>
    </row>
    <row r="223" spans="6:27" x14ac:dyDescent="0.2">
      <c r="F223" s="279"/>
      <c r="G223" s="284"/>
      <c r="AA223" s="280" t="str">
        <f t="shared" si="3"/>
        <v/>
      </c>
    </row>
    <row r="224" spans="6:27" x14ac:dyDescent="0.2">
      <c r="F224" s="279"/>
      <c r="G224" s="284"/>
      <c r="AA224" s="280" t="str">
        <f t="shared" si="3"/>
        <v/>
      </c>
    </row>
    <row r="225" spans="6:27" x14ac:dyDescent="0.2">
      <c r="F225" s="279"/>
      <c r="G225" s="284"/>
      <c r="AA225" s="280" t="str">
        <f t="shared" si="3"/>
        <v/>
      </c>
    </row>
    <row r="226" spans="6:27" x14ac:dyDescent="0.2">
      <c r="F226" s="279"/>
      <c r="G226" s="284"/>
      <c r="AA226" s="280" t="str">
        <f t="shared" si="3"/>
        <v/>
      </c>
    </row>
    <row r="227" spans="6:27" x14ac:dyDescent="0.2">
      <c r="F227" s="279"/>
      <c r="G227" s="284"/>
      <c r="AA227" s="280" t="str">
        <f t="shared" si="3"/>
        <v/>
      </c>
    </row>
    <row r="228" spans="6:27" x14ac:dyDescent="0.2">
      <c r="F228" s="279"/>
      <c r="G228" s="284"/>
      <c r="AA228" s="280" t="str">
        <f t="shared" si="3"/>
        <v/>
      </c>
    </row>
    <row r="229" spans="6:27" x14ac:dyDescent="0.2">
      <c r="F229" s="279"/>
      <c r="G229" s="284"/>
      <c r="AA229" s="280" t="str">
        <f t="shared" si="3"/>
        <v/>
      </c>
    </row>
    <row r="230" spans="6:27" x14ac:dyDescent="0.2">
      <c r="F230" s="279"/>
      <c r="G230" s="284"/>
      <c r="AA230" s="280" t="str">
        <f t="shared" si="3"/>
        <v/>
      </c>
    </row>
    <row r="231" spans="6:27" x14ac:dyDescent="0.2">
      <c r="F231" s="279"/>
      <c r="G231" s="284"/>
      <c r="AA231" s="280" t="str">
        <f t="shared" si="3"/>
        <v/>
      </c>
    </row>
    <row r="232" spans="6:27" x14ac:dyDescent="0.2">
      <c r="F232" s="279"/>
      <c r="G232" s="284"/>
      <c r="AA232" s="280" t="str">
        <f t="shared" si="3"/>
        <v/>
      </c>
    </row>
    <row r="233" spans="6:27" x14ac:dyDescent="0.2">
      <c r="F233" s="279"/>
      <c r="G233" s="284"/>
      <c r="AA233" s="280" t="str">
        <f t="shared" si="3"/>
        <v/>
      </c>
    </row>
    <row r="234" spans="6:27" x14ac:dyDescent="0.2">
      <c r="F234" s="279"/>
      <c r="G234" s="284"/>
      <c r="AA234" s="280" t="str">
        <f t="shared" si="3"/>
        <v/>
      </c>
    </row>
    <row r="235" spans="6:27" x14ac:dyDescent="0.2">
      <c r="F235" s="279"/>
      <c r="G235" s="284"/>
      <c r="AA235" s="280" t="str">
        <f t="shared" si="3"/>
        <v/>
      </c>
    </row>
    <row r="236" spans="6:27" x14ac:dyDescent="0.2">
      <c r="F236" s="279"/>
      <c r="G236" s="284"/>
      <c r="AA236" s="280" t="str">
        <f t="shared" si="3"/>
        <v/>
      </c>
    </row>
    <row r="237" spans="6:27" x14ac:dyDescent="0.2">
      <c r="F237" s="279"/>
      <c r="G237" s="284"/>
      <c r="AA237" s="280" t="str">
        <f t="shared" si="3"/>
        <v/>
      </c>
    </row>
    <row r="238" spans="6:27" x14ac:dyDescent="0.2">
      <c r="F238" s="279"/>
      <c r="G238" s="284"/>
      <c r="AA238" s="280" t="str">
        <f t="shared" si="3"/>
        <v/>
      </c>
    </row>
    <row r="239" spans="6:27" x14ac:dyDescent="0.2">
      <c r="F239" s="279"/>
      <c r="G239" s="284"/>
      <c r="AA239" s="280" t="str">
        <f t="shared" si="3"/>
        <v/>
      </c>
    </row>
    <row r="240" spans="6:27" x14ac:dyDescent="0.2">
      <c r="F240" s="279"/>
      <c r="G240" s="284"/>
      <c r="AA240" s="280" t="str">
        <f t="shared" si="3"/>
        <v/>
      </c>
    </row>
    <row r="241" spans="6:27" x14ac:dyDescent="0.2">
      <c r="F241" s="279"/>
      <c r="G241" s="284"/>
      <c r="AA241" s="280" t="str">
        <f t="shared" si="3"/>
        <v/>
      </c>
    </row>
    <row r="242" spans="6:27" x14ac:dyDescent="0.2">
      <c r="F242" s="279"/>
      <c r="G242" s="284"/>
      <c r="AA242" s="280" t="str">
        <f t="shared" si="3"/>
        <v/>
      </c>
    </row>
    <row r="243" spans="6:27" x14ac:dyDescent="0.2">
      <c r="F243" s="279"/>
      <c r="G243" s="284"/>
      <c r="AA243" s="280" t="str">
        <f t="shared" si="3"/>
        <v/>
      </c>
    </row>
    <row r="244" spans="6:27" x14ac:dyDescent="0.2">
      <c r="F244" s="279"/>
      <c r="G244" s="284"/>
      <c r="AA244" s="280" t="str">
        <f t="shared" si="3"/>
        <v/>
      </c>
    </row>
    <row r="245" spans="6:27" x14ac:dyDescent="0.2">
      <c r="F245" s="279"/>
      <c r="G245" s="284"/>
      <c r="AA245" s="280" t="str">
        <f t="shared" si="3"/>
        <v/>
      </c>
    </row>
    <row r="246" spans="6:27" x14ac:dyDescent="0.2">
      <c r="F246" s="279"/>
      <c r="G246" s="284"/>
      <c r="AA246" s="280" t="str">
        <f t="shared" si="3"/>
        <v/>
      </c>
    </row>
    <row r="247" spans="6:27" x14ac:dyDescent="0.2">
      <c r="F247" s="279"/>
      <c r="G247" s="284"/>
      <c r="AA247" s="280" t="str">
        <f t="shared" si="3"/>
        <v/>
      </c>
    </row>
    <row r="248" spans="6:27" x14ac:dyDescent="0.2">
      <c r="F248" s="279"/>
      <c r="G248" s="284"/>
      <c r="AA248" s="280" t="str">
        <f t="shared" si="3"/>
        <v/>
      </c>
    </row>
    <row r="249" spans="6:27" x14ac:dyDescent="0.2">
      <c r="F249" s="279"/>
      <c r="G249" s="284"/>
      <c r="AA249" s="280" t="str">
        <f t="shared" si="3"/>
        <v/>
      </c>
    </row>
    <row r="250" spans="6:27" x14ac:dyDescent="0.2">
      <c r="F250" s="279"/>
      <c r="G250" s="284"/>
      <c r="AA250" s="280" t="str">
        <f t="shared" si="3"/>
        <v/>
      </c>
    </row>
    <row r="251" spans="6:27" x14ac:dyDescent="0.2">
      <c r="F251" s="279"/>
      <c r="G251" s="284"/>
      <c r="AA251" s="280" t="str">
        <f t="shared" si="3"/>
        <v/>
      </c>
    </row>
    <row r="252" spans="6:27" x14ac:dyDescent="0.2">
      <c r="F252" s="279"/>
      <c r="G252" s="284"/>
      <c r="AA252" s="280" t="str">
        <f t="shared" si="3"/>
        <v/>
      </c>
    </row>
    <row r="253" spans="6:27" x14ac:dyDescent="0.2">
      <c r="F253" s="279"/>
      <c r="G253" s="284"/>
      <c r="AA253" s="280" t="str">
        <f t="shared" si="3"/>
        <v/>
      </c>
    </row>
    <row r="254" spans="6:27" x14ac:dyDescent="0.2">
      <c r="F254" s="279"/>
      <c r="G254" s="284"/>
      <c r="AA254" s="280" t="str">
        <f t="shared" si="3"/>
        <v/>
      </c>
    </row>
    <row r="255" spans="6:27" x14ac:dyDescent="0.2">
      <c r="F255" s="279"/>
      <c r="G255" s="284"/>
      <c r="AA255" s="280" t="str">
        <f t="shared" si="3"/>
        <v/>
      </c>
    </row>
    <row r="256" spans="6:27" x14ac:dyDescent="0.2">
      <c r="F256" s="279"/>
      <c r="G256" s="284"/>
      <c r="AA256" s="280" t="str">
        <f t="shared" si="3"/>
        <v/>
      </c>
    </row>
    <row r="257" spans="6:27" x14ac:dyDescent="0.2">
      <c r="F257" s="279"/>
      <c r="G257" s="284"/>
      <c r="AA257" s="280" t="str">
        <f t="shared" si="3"/>
        <v/>
      </c>
    </row>
    <row r="258" spans="6:27" x14ac:dyDescent="0.2">
      <c r="F258" s="279"/>
      <c r="G258" s="284"/>
      <c r="AA258" s="280" t="str">
        <f t="shared" si="3"/>
        <v/>
      </c>
    </row>
    <row r="259" spans="6:27" x14ac:dyDescent="0.2">
      <c r="F259" s="279"/>
      <c r="G259" s="284"/>
      <c r="AA259" s="280" t="str">
        <f t="shared" ref="AA259:AA322" si="4">IFERROR(R259/S259,"")</f>
        <v/>
      </c>
    </row>
    <row r="260" spans="6:27" x14ac:dyDescent="0.2">
      <c r="F260" s="279"/>
      <c r="G260" s="284"/>
      <c r="AA260" s="280" t="str">
        <f t="shared" si="4"/>
        <v/>
      </c>
    </row>
    <row r="261" spans="6:27" x14ac:dyDescent="0.2">
      <c r="F261" s="279"/>
      <c r="G261" s="284"/>
      <c r="AA261" s="280" t="str">
        <f t="shared" si="4"/>
        <v/>
      </c>
    </row>
    <row r="262" spans="6:27" x14ac:dyDescent="0.2">
      <c r="F262" s="279"/>
      <c r="G262" s="284"/>
      <c r="AA262" s="280" t="str">
        <f t="shared" si="4"/>
        <v/>
      </c>
    </row>
    <row r="263" spans="6:27" x14ac:dyDescent="0.2">
      <c r="F263" s="279"/>
      <c r="G263" s="284"/>
      <c r="AA263" s="280" t="str">
        <f t="shared" si="4"/>
        <v/>
      </c>
    </row>
    <row r="264" spans="6:27" x14ac:dyDescent="0.2">
      <c r="F264" s="279"/>
      <c r="G264" s="284"/>
      <c r="AA264" s="280" t="str">
        <f t="shared" si="4"/>
        <v/>
      </c>
    </row>
    <row r="265" spans="6:27" x14ac:dyDescent="0.2">
      <c r="F265" s="279"/>
      <c r="G265" s="284"/>
      <c r="AA265" s="280" t="str">
        <f t="shared" si="4"/>
        <v/>
      </c>
    </row>
    <row r="266" spans="6:27" x14ac:dyDescent="0.2">
      <c r="F266" s="279"/>
      <c r="G266" s="284"/>
      <c r="AA266" s="280" t="str">
        <f t="shared" si="4"/>
        <v/>
      </c>
    </row>
    <row r="267" spans="6:27" x14ac:dyDescent="0.2">
      <c r="F267" s="279"/>
      <c r="G267" s="284"/>
      <c r="AA267" s="280" t="str">
        <f t="shared" si="4"/>
        <v/>
      </c>
    </row>
    <row r="268" spans="6:27" x14ac:dyDescent="0.2">
      <c r="F268" s="279"/>
      <c r="G268" s="284"/>
      <c r="AA268" s="280" t="str">
        <f t="shared" si="4"/>
        <v/>
      </c>
    </row>
    <row r="269" spans="6:27" x14ac:dyDescent="0.2">
      <c r="F269" s="279"/>
      <c r="G269" s="284"/>
      <c r="AA269" s="280" t="str">
        <f t="shared" si="4"/>
        <v/>
      </c>
    </row>
    <row r="270" spans="6:27" x14ac:dyDescent="0.2">
      <c r="F270" s="279"/>
      <c r="G270" s="284"/>
      <c r="AA270" s="280" t="str">
        <f t="shared" si="4"/>
        <v/>
      </c>
    </row>
    <row r="271" spans="6:27" x14ac:dyDescent="0.2">
      <c r="F271" s="279"/>
      <c r="G271" s="284"/>
      <c r="AA271" s="280" t="str">
        <f t="shared" si="4"/>
        <v/>
      </c>
    </row>
    <row r="272" spans="6:27" x14ac:dyDescent="0.2">
      <c r="F272" s="279"/>
      <c r="G272" s="284"/>
      <c r="AA272" s="280" t="str">
        <f t="shared" si="4"/>
        <v/>
      </c>
    </row>
    <row r="273" spans="6:27" x14ac:dyDescent="0.2">
      <c r="F273" s="279"/>
      <c r="G273" s="284"/>
      <c r="AA273" s="280" t="str">
        <f t="shared" si="4"/>
        <v/>
      </c>
    </row>
    <row r="274" spans="6:27" x14ac:dyDescent="0.2">
      <c r="F274" s="279"/>
      <c r="G274" s="284"/>
      <c r="AA274" s="280" t="str">
        <f t="shared" si="4"/>
        <v/>
      </c>
    </row>
    <row r="275" spans="6:27" x14ac:dyDescent="0.2">
      <c r="F275" s="279"/>
      <c r="G275" s="284"/>
      <c r="AA275" s="280" t="str">
        <f t="shared" si="4"/>
        <v/>
      </c>
    </row>
    <row r="276" spans="6:27" x14ac:dyDescent="0.2">
      <c r="F276" s="279"/>
      <c r="G276" s="284"/>
      <c r="AA276" s="280" t="str">
        <f t="shared" si="4"/>
        <v/>
      </c>
    </row>
    <row r="277" spans="6:27" x14ac:dyDescent="0.2">
      <c r="F277" s="279"/>
      <c r="G277" s="284"/>
      <c r="AA277" s="280" t="str">
        <f t="shared" si="4"/>
        <v/>
      </c>
    </row>
    <row r="278" spans="6:27" x14ac:dyDescent="0.2">
      <c r="F278" s="279"/>
      <c r="G278" s="284"/>
      <c r="AA278" s="280" t="str">
        <f t="shared" si="4"/>
        <v/>
      </c>
    </row>
    <row r="279" spans="6:27" x14ac:dyDescent="0.2">
      <c r="F279" s="279"/>
      <c r="G279" s="284"/>
      <c r="AA279" s="280" t="str">
        <f t="shared" si="4"/>
        <v/>
      </c>
    </row>
    <row r="280" spans="6:27" x14ac:dyDescent="0.2">
      <c r="F280" s="279"/>
      <c r="G280" s="284"/>
      <c r="AA280" s="280" t="str">
        <f t="shared" si="4"/>
        <v/>
      </c>
    </row>
    <row r="281" spans="6:27" x14ac:dyDescent="0.2">
      <c r="F281" s="279"/>
      <c r="G281" s="284"/>
      <c r="AA281" s="280" t="str">
        <f t="shared" si="4"/>
        <v/>
      </c>
    </row>
    <row r="282" spans="6:27" x14ac:dyDescent="0.2">
      <c r="F282" s="279"/>
      <c r="G282" s="284"/>
      <c r="AA282" s="280" t="str">
        <f t="shared" si="4"/>
        <v/>
      </c>
    </row>
    <row r="283" spans="6:27" x14ac:dyDescent="0.2">
      <c r="F283" s="279"/>
      <c r="G283" s="284"/>
      <c r="AA283" s="280" t="str">
        <f t="shared" si="4"/>
        <v/>
      </c>
    </row>
    <row r="284" spans="6:27" x14ac:dyDescent="0.2">
      <c r="F284" s="279"/>
      <c r="G284" s="284"/>
      <c r="AA284" s="280" t="str">
        <f t="shared" si="4"/>
        <v/>
      </c>
    </row>
    <row r="285" spans="6:27" x14ac:dyDescent="0.2">
      <c r="F285" s="279"/>
      <c r="G285" s="284"/>
      <c r="AA285" s="280" t="str">
        <f t="shared" si="4"/>
        <v/>
      </c>
    </row>
    <row r="286" spans="6:27" x14ac:dyDescent="0.2">
      <c r="F286" s="279"/>
      <c r="G286" s="284"/>
      <c r="AA286" s="280" t="str">
        <f t="shared" si="4"/>
        <v/>
      </c>
    </row>
    <row r="287" spans="6:27" x14ac:dyDescent="0.2">
      <c r="F287" s="279"/>
      <c r="G287" s="284"/>
      <c r="AA287" s="280" t="str">
        <f t="shared" si="4"/>
        <v/>
      </c>
    </row>
    <row r="288" spans="6:27" x14ac:dyDescent="0.2">
      <c r="F288" s="279"/>
      <c r="G288" s="284"/>
      <c r="AA288" s="280" t="str">
        <f t="shared" si="4"/>
        <v/>
      </c>
    </row>
    <row r="289" spans="6:27" x14ac:dyDescent="0.2">
      <c r="F289" s="279"/>
      <c r="G289" s="284"/>
      <c r="AA289" s="280" t="str">
        <f t="shared" si="4"/>
        <v/>
      </c>
    </row>
    <row r="290" spans="6:27" x14ac:dyDescent="0.2">
      <c r="F290" s="279"/>
      <c r="G290" s="284"/>
      <c r="AA290" s="280" t="str">
        <f t="shared" si="4"/>
        <v/>
      </c>
    </row>
    <row r="291" spans="6:27" x14ac:dyDescent="0.2">
      <c r="F291" s="279"/>
      <c r="G291" s="284"/>
      <c r="AA291" s="280" t="str">
        <f t="shared" si="4"/>
        <v/>
      </c>
    </row>
    <row r="292" spans="6:27" x14ac:dyDescent="0.2">
      <c r="F292" s="279"/>
      <c r="G292" s="284"/>
      <c r="AA292" s="280" t="str">
        <f t="shared" si="4"/>
        <v/>
      </c>
    </row>
    <row r="293" spans="6:27" x14ac:dyDescent="0.2">
      <c r="F293" s="279"/>
      <c r="G293" s="284"/>
      <c r="AA293" s="280" t="str">
        <f t="shared" si="4"/>
        <v/>
      </c>
    </row>
    <row r="294" spans="6:27" x14ac:dyDescent="0.2">
      <c r="F294" s="279"/>
      <c r="G294" s="284"/>
      <c r="AA294" s="280" t="str">
        <f t="shared" si="4"/>
        <v/>
      </c>
    </row>
    <row r="295" spans="6:27" x14ac:dyDescent="0.2">
      <c r="F295" s="279"/>
      <c r="G295" s="284"/>
      <c r="AA295" s="280" t="str">
        <f t="shared" si="4"/>
        <v/>
      </c>
    </row>
    <row r="296" spans="6:27" x14ac:dyDescent="0.2">
      <c r="F296" s="279"/>
      <c r="G296" s="284"/>
      <c r="AA296" s="280" t="str">
        <f t="shared" si="4"/>
        <v/>
      </c>
    </row>
    <row r="297" spans="6:27" x14ac:dyDescent="0.2">
      <c r="F297" s="279"/>
      <c r="G297" s="284"/>
      <c r="AA297" s="280" t="str">
        <f t="shared" si="4"/>
        <v/>
      </c>
    </row>
    <row r="298" spans="6:27" x14ac:dyDescent="0.2">
      <c r="F298" s="279"/>
      <c r="G298" s="284"/>
      <c r="AA298" s="280" t="str">
        <f t="shared" si="4"/>
        <v/>
      </c>
    </row>
    <row r="299" spans="6:27" x14ac:dyDescent="0.2">
      <c r="F299" s="279"/>
      <c r="G299" s="284"/>
      <c r="AA299" s="280" t="str">
        <f t="shared" si="4"/>
        <v/>
      </c>
    </row>
    <row r="300" spans="6:27" x14ac:dyDescent="0.2">
      <c r="F300" s="279"/>
      <c r="G300" s="284"/>
      <c r="AA300" s="280" t="str">
        <f t="shared" si="4"/>
        <v/>
      </c>
    </row>
    <row r="301" spans="6:27" x14ac:dyDescent="0.2">
      <c r="F301" s="279"/>
      <c r="G301" s="284"/>
      <c r="AA301" s="280" t="str">
        <f t="shared" si="4"/>
        <v/>
      </c>
    </row>
    <row r="302" spans="6:27" x14ac:dyDescent="0.2">
      <c r="F302" s="279"/>
      <c r="G302" s="284"/>
      <c r="AA302" s="280" t="str">
        <f t="shared" si="4"/>
        <v/>
      </c>
    </row>
    <row r="303" spans="6:27" x14ac:dyDescent="0.2">
      <c r="F303" s="279"/>
      <c r="G303" s="284"/>
      <c r="AA303" s="280" t="str">
        <f t="shared" si="4"/>
        <v/>
      </c>
    </row>
    <row r="304" spans="6:27" x14ac:dyDescent="0.2">
      <c r="F304" s="279"/>
      <c r="G304" s="284"/>
      <c r="AA304" s="280" t="str">
        <f t="shared" si="4"/>
        <v/>
      </c>
    </row>
    <row r="305" spans="6:27" x14ac:dyDescent="0.2">
      <c r="F305" s="279"/>
      <c r="G305" s="284"/>
      <c r="AA305" s="280" t="str">
        <f t="shared" si="4"/>
        <v/>
      </c>
    </row>
    <row r="306" spans="6:27" x14ac:dyDescent="0.2">
      <c r="F306" s="279"/>
      <c r="G306" s="284"/>
      <c r="AA306" s="280" t="str">
        <f t="shared" si="4"/>
        <v/>
      </c>
    </row>
    <row r="307" spans="6:27" x14ac:dyDescent="0.2">
      <c r="F307" s="279"/>
      <c r="G307" s="284"/>
      <c r="AA307" s="280" t="str">
        <f t="shared" si="4"/>
        <v/>
      </c>
    </row>
    <row r="308" spans="6:27" x14ac:dyDescent="0.2">
      <c r="F308" s="279"/>
      <c r="G308" s="284"/>
      <c r="AA308" s="280" t="str">
        <f t="shared" si="4"/>
        <v/>
      </c>
    </row>
    <row r="309" spans="6:27" x14ac:dyDescent="0.2">
      <c r="F309" s="279"/>
      <c r="G309" s="284"/>
      <c r="AA309" s="280" t="str">
        <f t="shared" si="4"/>
        <v/>
      </c>
    </row>
    <row r="310" spans="6:27" x14ac:dyDescent="0.2">
      <c r="F310" s="279"/>
      <c r="G310" s="284"/>
      <c r="AA310" s="280" t="str">
        <f t="shared" si="4"/>
        <v/>
      </c>
    </row>
    <row r="311" spans="6:27" x14ac:dyDescent="0.2">
      <c r="F311" s="279"/>
      <c r="G311" s="284"/>
      <c r="AA311" s="280" t="str">
        <f t="shared" si="4"/>
        <v/>
      </c>
    </row>
    <row r="312" spans="6:27" x14ac:dyDescent="0.2">
      <c r="F312" s="279"/>
      <c r="G312" s="284"/>
      <c r="AA312" s="280" t="str">
        <f t="shared" si="4"/>
        <v/>
      </c>
    </row>
    <row r="313" spans="6:27" x14ac:dyDescent="0.2">
      <c r="F313" s="279"/>
      <c r="G313" s="284"/>
      <c r="AA313" s="280" t="str">
        <f t="shared" si="4"/>
        <v/>
      </c>
    </row>
    <row r="314" spans="6:27" x14ac:dyDescent="0.2">
      <c r="F314" s="279"/>
      <c r="G314" s="284"/>
      <c r="AA314" s="280" t="str">
        <f t="shared" si="4"/>
        <v/>
      </c>
    </row>
    <row r="315" spans="6:27" x14ac:dyDescent="0.2">
      <c r="F315" s="279"/>
      <c r="G315" s="284"/>
      <c r="AA315" s="280" t="str">
        <f t="shared" si="4"/>
        <v/>
      </c>
    </row>
    <row r="316" spans="6:27" x14ac:dyDescent="0.2">
      <c r="F316" s="279"/>
      <c r="G316" s="284"/>
      <c r="AA316" s="280" t="str">
        <f t="shared" si="4"/>
        <v/>
      </c>
    </row>
    <row r="317" spans="6:27" x14ac:dyDescent="0.2">
      <c r="F317" s="279"/>
      <c r="G317" s="284"/>
      <c r="AA317" s="280" t="str">
        <f t="shared" si="4"/>
        <v/>
      </c>
    </row>
    <row r="318" spans="6:27" x14ac:dyDescent="0.2">
      <c r="F318" s="279"/>
      <c r="G318" s="284"/>
      <c r="AA318" s="280" t="str">
        <f t="shared" si="4"/>
        <v/>
      </c>
    </row>
    <row r="319" spans="6:27" x14ac:dyDescent="0.2">
      <c r="F319" s="279"/>
      <c r="G319" s="284"/>
      <c r="AA319" s="280" t="str">
        <f t="shared" si="4"/>
        <v/>
      </c>
    </row>
    <row r="320" spans="6:27" x14ac:dyDescent="0.2">
      <c r="F320" s="279"/>
      <c r="G320" s="284"/>
      <c r="AA320" s="280" t="str">
        <f t="shared" si="4"/>
        <v/>
      </c>
    </row>
    <row r="321" spans="6:27" x14ac:dyDescent="0.2">
      <c r="F321" s="279"/>
      <c r="G321" s="284"/>
      <c r="AA321" s="280" t="str">
        <f t="shared" si="4"/>
        <v/>
      </c>
    </row>
    <row r="322" spans="6:27" x14ac:dyDescent="0.2">
      <c r="F322" s="279"/>
      <c r="G322" s="284"/>
      <c r="AA322" s="280" t="str">
        <f t="shared" si="4"/>
        <v/>
      </c>
    </row>
    <row r="323" spans="6:27" x14ac:dyDescent="0.2">
      <c r="F323" s="279"/>
      <c r="G323" s="284"/>
      <c r="AA323" s="280" t="str">
        <f t="shared" ref="AA323:AA386" si="5">IFERROR(R323/S323,"")</f>
        <v/>
      </c>
    </row>
    <row r="324" spans="6:27" x14ac:dyDescent="0.2">
      <c r="F324" s="279"/>
      <c r="G324" s="284"/>
      <c r="AA324" s="280" t="str">
        <f t="shared" si="5"/>
        <v/>
      </c>
    </row>
    <row r="325" spans="6:27" x14ac:dyDescent="0.2">
      <c r="F325" s="279"/>
      <c r="G325" s="284"/>
      <c r="AA325" s="280" t="str">
        <f t="shared" si="5"/>
        <v/>
      </c>
    </row>
    <row r="326" spans="6:27" x14ac:dyDescent="0.2">
      <c r="F326" s="279"/>
      <c r="G326" s="284"/>
      <c r="AA326" s="280" t="str">
        <f t="shared" si="5"/>
        <v/>
      </c>
    </row>
    <row r="327" spans="6:27" x14ac:dyDescent="0.2">
      <c r="F327" s="279"/>
      <c r="G327" s="284"/>
      <c r="AA327" s="280" t="str">
        <f t="shared" si="5"/>
        <v/>
      </c>
    </row>
    <row r="328" spans="6:27" x14ac:dyDescent="0.2">
      <c r="F328" s="279"/>
      <c r="G328" s="284"/>
      <c r="AA328" s="280" t="str">
        <f t="shared" si="5"/>
        <v/>
      </c>
    </row>
    <row r="329" spans="6:27" x14ac:dyDescent="0.2">
      <c r="F329" s="279"/>
      <c r="G329" s="284"/>
      <c r="AA329" s="280" t="str">
        <f t="shared" si="5"/>
        <v/>
      </c>
    </row>
    <row r="330" spans="6:27" x14ac:dyDescent="0.2">
      <c r="F330" s="279"/>
      <c r="G330" s="284"/>
      <c r="AA330" s="280" t="str">
        <f t="shared" si="5"/>
        <v/>
      </c>
    </row>
    <row r="331" spans="6:27" x14ac:dyDescent="0.2">
      <c r="F331" s="279"/>
      <c r="G331" s="284"/>
      <c r="AA331" s="280" t="str">
        <f t="shared" si="5"/>
        <v/>
      </c>
    </row>
    <row r="332" spans="6:27" x14ac:dyDescent="0.2">
      <c r="F332" s="279"/>
      <c r="G332" s="284"/>
      <c r="AA332" s="280" t="str">
        <f t="shared" si="5"/>
        <v/>
      </c>
    </row>
    <row r="333" spans="6:27" x14ac:dyDescent="0.2">
      <c r="F333" s="279"/>
      <c r="G333" s="284"/>
      <c r="AA333" s="280" t="str">
        <f t="shared" si="5"/>
        <v/>
      </c>
    </row>
    <row r="334" spans="6:27" x14ac:dyDescent="0.2">
      <c r="F334" s="279"/>
      <c r="G334" s="284"/>
      <c r="AA334" s="280" t="str">
        <f t="shared" si="5"/>
        <v/>
      </c>
    </row>
    <row r="335" spans="6:27" x14ac:dyDescent="0.2">
      <c r="F335" s="279"/>
      <c r="G335" s="284"/>
      <c r="AA335" s="280" t="str">
        <f t="shared" si="5"/>
        <v/>
      </c>
    </row>
    <row r="336" spans="6:27" x14ac:dyDescent="0.2">
      <c r="F336" s="279"/>
      <c r="G336" s="284"/>
      <c r="AA336" s="280" t="str">
        <f t="shared" si="5"/>
        <v/>
      </c>
    </row>
    <row r="337" spans="6:27" x14ac:dyDescent="0.2">
      <c r="F337" s="279"/>
      <c r="G337" s="284"/>
      <c r="AA337" s="280" t="str">
        <f t="shared" si="5"/>
        <v/>
      </c>
    </row>
    <row r="338" spans="6:27" x14ac:dyDescent="0.2">
      <c r="F338" s="279"/>
      <c r="G338" s="284"/>
      <c r="AA338" s="280" t="str">
        <f t="shared" si="5"/>
        <v/>
      </c>
    </row>
    <row r="339" spans="6:27" x14ac:dyDescent="0.2">
      <c r="F339" s="279"/>
      <c r="G339" s="284"/>
      <c r="AA339" s="280" t="str">
        <f t="shared" si="5"/>
        <v/>
      </c>
    </row>
    <row r="340" spans="6:27" x14ac:dyDescent="0.2">
      <c r="F340" s="279"/>
      <c r="G340" s="284"/>
      <c r="AA340" s="280" t="str">
        <f t="shared" si="5"/>
        <v/>
      </c>
    </row>
    <row r="341" spans="6:27" x14ac:dyDescent="0.2">
      <c r="F341" s="279"/>
      <c r="G341" s="284"/>
      <c r="AA341" s="280" t="str">
        <f t="shared" si="5"/>
        <v/>
      </c>
    </row>
    <row r="342" spans="6:27" x14ac:dyDescent="0.2">
      <c r="F342" s="279"/>
      <c r="G342" s="284"/>
      <c r="AA342" s="280" t="str">
        <f t="shared" si="5"/>
        <v/>
      </c>
    </row>
    <row r="343" spans="6:27" x14ac:dyDescent="0.2">
      <c r="F343" s="279"/>
      <c r="G343" s="284"/>
      <c r="AA343" s="280" t="str">
        <f t="shared" si="5"/>
        <v/>
      </c>
    </row>
    <row r="344" spans="6:27" x14ac:dyDescent="0.2">
      <c r="F344" s="279"/>
      <c r="G344" s="284"/>
      <c r="AA344" s="280" t="str">
        <f t="shared" si="5"/>
        <v/>
      </c>
    </row>
    <row r="345" spans="6:27" x14ac:dyDescent="0.2">
      <c r="F345" s="279"/>
      <c r="G345" s="284"/>
      <c r="AA345" s="280" t="str">
        <f t="shared" si="5"/>
        <v/>
      </c>
    </row>
    <row r="346" spans="6:27" x14ac:dyDescent="0.2">
      <c r="F346" s="279"/>
      <c r="G346" s="284"/>
      <c r="AA346" s="280" t="str">
        <f t="shared" si="5"/>
        <v/>
      </c>
    </row>
    <row r="347" spans="6:27" x14ac:dyDescent="0.2">
      <c r="F347" s="279"/>
      <c r="G347" s="284"/>
      <c r="AA347" s="280" t="str">
        <f t="shared" si="5"/>
        <v/>
      </c>
    </row>
    <row r="348" spans="6:27" x14ac:dyDescent="0.2">
      <c r="F348" s="279"/>
      <c r="G348" s="284"/>
      <c r="AA348" s="280" t="str">
        <f t="shared" si="5"/>
        <v/>
      </c>
    </row>
    <row r="349" spans="6:27" x14ac:dyDescent="0.2">
      <c r="F349" s="279"/>
      <c r="G349" s="284"/>
      <c r="AA349" s="280" t="str">
        <f t="shared" si="5"/>
        <v/>
      </c>
    </row>
    <row r="350" spans="6:27" x14ac:dyDescent="0.2">
      <c r="F350" s="279"/>
      <c r="G350" s="284"/>
      <c r="AA350" s="280" t="str">
        <f t="shared" si="5"/>
        <v/>
      </c>
    </row>
    <row r="351" spans="6:27" x14ac:dyDescent="0.2">
      <c r="F351" s="279"/>
      <c r="G351" s="284"/>
      <c r="AA351" s="280" t="str">
        <f t="shared" si="5"/>
        <v/>
      </c>
    </row>
    <row r="352" spans="6:27" x14ac:dyDescent="0.2">
      <c r="F352" s="279"/>
      <c r="G352" s="284"/>
      <c r="AA352" s="280" t="str">
        <f t="shared" si="5"/>
        <v/>
      </c>
    </row>
    <row r="353" spans="6:27" x14ac:dyDescent="0.2">
      <c r="F353" s="279"/>
      <c r="G353" s="284"/>
      <c r="AA353" s="280" t="str">
        <f t="shared" si="5"/>
        <v/>
      </c>
    </row>
    <row r="354" spans="6:27" x14ac:dyDescent="0.2">
      <c r="F354" s="279"/>
      <c r="G354" s="284"/>
      <c r="AA354" s="280" t="str">
        <f t="shared" si="5"/>
        <v/>
      </c>
    </row>
    <row r="355" spans="6:27" x14ac:dyDescent="0.2">
      <c r="F355" s="279"/>
      <c r="G355" s="284"/>
      <c r="AA355" s="280" t="str">
        <f t="shared" si="5"/>
        <v/>
      </c>
    </row>
    <row r="356" spans="6:27" x14ac:dyDescent="0.2">
      <c r="F356" s="279"/>
      <c r="G356" s="284"/>
      <c r="AA356" s="280" t="str">
        <f t="shared" si="5"/>
        <v/>
      </c>
    </row>
    <row r="357" spans="6:27" x14ac:dyDescent="0.2">
      <c r="F357" s="279"/>
      <c r="G357" s="284"/>
      <c r="AA357" s="280" t="str">
        <f t="shared" si="5"/>
        <v/>
      </c>
    </row>
    <row r="358" spans="6:27" x14ac:dyDescent="0.2">
      <c r="F358" s="279"/>
      <c r="G358" s="284"/>
      <c r="AA358" s="280" t="str">
        <f t="shared" si="5"/>
        <v/>
      </c>
    </row>
    <row r="359" spans="6:27" x14ac:dyDescent="0.2">
      <c r="F359" s="279"/>
      <c r="G359" s="284"/>
      <c r="AA359" s="280" t="str">
        <f t="shared" si="5"/>
        <v/>
      </c>
    </row>
    <row r="360" spans="6:27" x14ac:dyDescent="0.2">
      <c r="F360" s="279"/>
      <c r="G360" s="284"/>
      <c r="AA360" s="280" t="str">
        <f t="shared" si="5"/>
        <v/>
      </c>
    </row>
    <row r="361" spans="6:27" x14ac:dyDescent="0.2">
      <c r="F361" s="279"/>
      <c r="G361" s="284"/>
      <c r="AA361" s="280" t="str">
        <f t="shared" si="5"/>
        <v/>
      </c>
    </row>
    <row r="362" spans="6:27" x14ac:dyDescent="0.2">
      <c r="F362" s="279"/>
      <c r="G362" s="284"/>
      <c r="AA362" s="280" t="str">
        <f t="shared" si="5"/>
        <v/>
      </c>
    </row>
    <row r="363" spans="6:27" x14ac:dyDescent="0.2">
      <c r="F363" s="279"/>
      <c r="G363" s="284"/>
      <c r="AA363" s="280" t="str">
        <f t="shared" si="5"/>
        <v/>
      </c>
    </row>
    <row r="364" spans="6:27" x14ac:dyDescent="0.2">
      <c r="F364" s="279"/>
      <c r="G364" s="284"/>
      <c r="AA364" s="280" t="str">
        <f t="shared" si="5"/>
        <v/>
      </c>
    </row>
    <row r="365" spans="6:27" x14ac:dyDescent="0.2">
      <c r="F365" s="279"/>
      <c r="G365" s="284"/>
      <c r="AA365" s="280" t="str">
        <f t="shared" si="5"/>
        <v/>
      </c>
    </row>
    <row r="366" spans="6:27" x14ac:dyDescent="0.2">
      <c r="F366" s="279"/>
      <c r="G366" s="284"/>
      <c r="AA366" s="280" t="str">
        <f t="shared" si="5"/>
        <v/>
      </c>
    </row>
    <row r="367" spans="6:27" x14ac:dyDescent="0.2">
      <c r="F367" s="279"/>
      <c r="G367" s="284"/>
      <c r="AA367" s="280" t="str">
        <f t="shared" si="5"/>
        <v/>
      </c>
    </row>
    <row r="368" spans="6:27" x14ac:dyDescent="0.2">
      <c r="F368" s="279"/>
      <c r="G368" s="284"/>
      <c r="AA368" s="280" t="str">
        <f t="shared" si="5"/>
        <v/>
      </c>
    </row>
    <row r="369" spans="6:27" x14ac:dyDescent="0.2">
      <c r="F369" s="279"/>
      <c r="G369" s="284"/>
      <c r="AA369" s="280" t="str">
        <f t="shared" si="5"/>
        <v/>
      </c>
    </row>
    <row r="370" spans="6:27" x14ac:dyDescent="0.2">
      <c r="F370" s="279"/>
      <c r="G370" s="284"/>
      <c r="AA370" s="280" t="str">
        <f t="shared" si="5"/>
        <v/>
      </c>
    </row>
    <row r="371" spans="6:27" x14ac:dyDescent="0.2">
      <c r="F371" s="279"/>
      <c r="G371" s="284"/>
      <c r="AA371" s="280" t="str">
        <f t="shared" si="5"/>
        <v/>
      </c>
    </row>
    <row r="372" spans="6:27" x14ac:dyDescent="0.2">
      <c r="F372" s="279"/>
      <c r="G372" s="284"/>
      <c r="AA372" s="280" t="str">
        <f t="shared" si="5"/>
        <v/>
      </c>
    </row>
    <row r="373" spans="6:27" x14ac:dyDescent="0.2">
      <c r="F373" s="279"/>
      <c r="G373" s="284"/>
      <c r="AA373" s="280" t="str">
        <f t="shared" si="5"/>
        <v/>
      </c>
    </row>
    <row r="374" spans="6:27" x14ac:dyDescent="0.2">
      <c r="F374" s="279"/>
      <c r="G374" s="284"/>
      <c r="AA374" s="280" t="str">
        <f t="shared" si="5"/>
        <v/>
      </c>
    </row>
    <row r="375" spans="6:27" x14ac:dyDescent="0.2">
      <c r="F375" s="279"/>
      <c r="G375" s="284"/>
      <c r="AA375" s="280" t="str">
        <f t="shared" si="5"/>
        <v/>
      </c>
    </row>
    <row r="376" spans="6:27" x14ac:dyDescent="0.2">
      <c r="F376" s="279"/>
      <c r="G376" s="284"/>
      <c r="AA376" s="280" t="str">
        <f t="shared" si="5"/>
        <v/>
      </c>
    </row>
    <row r="377" spans="6:27" x14ac:dyDescent="0.2">
      <c r="F377" s="279"/>
      <c r="G377" s="284"/>
      <c r="AA377" s="280" t="str">
        <f t="shared" si="5"/>
        <v/>
      </c>
    </row>
    <row r="378" spans="6:27" x14ac:dyDescent="0.2">
      <c r="F378" s="279"/>
      <c r="G378" s="284"/>
      <c r="AA378" s="280" t="str">
        <f t="shared" si="5"/>
        <v/>
      </c>
    </row>
    <row r="379" spans="6:27" x14ac:dyDescent="0.2">
      <c r="F379" s="279"/>
      <c r="G379" s="284"/>
      <c r="AA379" s="280" t="str">
        <f t="shared" si="5"/>
        <v/>
      </c>
    </row>
    <row r="380" spans="6:27" x14ac:dyDescent="0.2">
      <c r="F380" s="279"/>
      <c r="G380" s="284"/>
      <c r="AA380" s="280" t="str">
        <f t="shared" si="5"/>
        <v/>
      </c>
    </row>
    <row r="381" spans="6:27" x14ac:dyDescent="0.2">
      <c r="F381" s="279"/>
      <c r="G381" s="284"/>
      <c r="AA381" s="280" t="str">
        <f t="shared" si="5"/>
        <v/>
      </c>
    </row>
    <row r="382" spans="6:27" x14ac:dyDescent="0.2">
      <c r="F382" s="279"/>
      <c r="G382" s="284"/>
      <c r="AA382" s="280" t="str">
        <f t="shared" si="5"/>
        <v/>
      </c>
    </row>
    <row r="383" spans="6:27" x14ac:dyDescent="0.2">
      <c r="F383" s="279"/>
      <c r="G383" s="284"/>
      <c r="AA383" s="280" t="str">
        <f t="shared" si="5"/>
        <v/>
      </c>
    </row>
    <row r="384" spans="6:27" x14ac:dyDescent="0.2">
      <c r="F384" s="279"/>
      <c r="G384" s="284"/>
      <c r="AA384" s="280" t="str">
        <f t="shared" si="5"/>
        <v/>
      </c>
    </row>
    <row r="385" spans="6:27" x14ac:dyDescent="0.2">
      <c r="F385" s="279"/>
      <c r="G385" s="284"/>
      <c r="AA385" s="280" t="str">
        <f t="shared" si="5"/>
        <v/>
      </c>
    </row>
    <row r="386" spans="6:27" x14ac:dyDescent="0.2">
      <c r="F386" s="279"/>
      <c r="G386" s="284"/>
      <c r="AA386" s="280" t="str">
        <f t="shared" si="5"/>
        <v/>
      </c>
    </row>
    <row r="387" spans="6:27" x14ac:dyDescent="0.2">
      <c r="F387" s="279"/>
      <c r="G387" s="284"/>
      <c r="AA387" s="280" t="str">
        <f t="shared" ref="AA387:AA450" si="6">IFERROR(R387/S387,"")</f>
        <v/>
      </c>
    </row>
    <row r="388" spans="6:27" x14ac:dyDescent="0.2">
      <c r="F388" s="279"/>
      <c r="G388" s="284"/>
      <c r="AA388" s="280" t="str">
        <f t="shared" si="6"/>
        <v/>
      </c>
    </row>
    <row r="389" spans="6:27" x14ac:dyDescent="0.2">
      <c r="F389" s="279"/>
      <c r="G389" s="284"/>
      <c r="AA389" s="280" t="str">
        <f t="shared" si="6"/>
        <v/>
      </c>
    </row>
    <row r="390" spans="6:27" x14ac:dyDescent="0.2">
      <c r="F390" s="279"/>
      <c r="G390" s="284"/>
      <c r="AA390" s="280" t="str">
        <f t="shared" si="6"/>
        <v/>
      </c>
    </row>
    <row r="391" spans="6:27" x14ac:dyDescent="0.2">
      <c r="F391" s="279"/>
      <c r="G391" s="284"/>
      <c r="AA391" s="280" t="str">
        <f t="shared" si="6"/>
        <v/>
      </c>
    </row>
    <row r="392" spans="6:27" x14ac:dyDescent="0.2">
      <c r="F392" s="279"/>
      <c r="G392" s="284"/>
      <c r="AA392" s="280" t="str">
        <f t="shared" si="6"/>
        <v/>
      </c>
    </row>
    <row r="393" spans="6:27" x14ac:dyDescent="0.2">
      <c r="F393" s="279"/>
      <c r="G393" s="284"/>
      <c r="AA393" s="280" t="str">
        <f t="shared" si="6"/>
        <v/>
      </c>
    </row>
    <row r="394" spans="6:27" x14ac:dyDescent="0.2">
      <c r="F394" s="279"/>
      <c r="G394" s="284"/>
      <c r="AA394" s="280" t="str">
        <f t="shared" si="6"/>
        <v/>
      </c>
    </row>
    <row r="395" spans="6:27" x14ac:dyDescent="0.2">
      <c r="F395" s="279"/>
      <c r="G395" s="284"/>
      <c r="AA395" s="280" t="str">
        <f t="shared" si="6"/>
        <v/>
      </c>
    </row>
    <row r="396" spans="6:27" x14ac:dyDescent="0.2">
      <c r="F396" s="279"/>
      <c r="G396" s="284"/>
      <c r="AA396" s="280" t="str">
        <f t="shared" si="6"/>
        <v/>
      </c>
    </row>
    <row r="397" spans="6:27" x14ac:dyDescent="0.2">
      <c r="F397" s="279"/>
      <c r="G397" s="284"/>
      <c r="AA397" s="280" t="str">
        <f t="shared" si="6"/>
        <v/>
      </c>
    </row>
    <row r="398" spans="6:27" x14ac:dyDescent="0.2">
      <c r="F398" s="279"/>
      <c r="G398" s="284"/>
      <c r="AA398" s="280" t="str">
        <f t="shared" si="6"/>
        <v/>
      </c>
    </row>
    <row r="399" spans="6:27" x14ac:dyDescent="0.2">
      <c r="F399" s="279"/>
      <c r="G399" s="284"/>
      <c r="AA399" s="280" t="str">
        <f t="shared" si="6"/>
        <v/>
      </c>
    </row>
    <row r="400" spans="6:27" x14ac:dyDescent="0.2">
      <c r="F400" s="279"/>
      <c r="G400" s="284"/>
      <c r="AA400" s="280" t="str">
        <f t="shared" si="6"/>
        <v/>
      </c>
    </row>
    <row r="401" spans="6:27" x14ac:dyDescent="0.2">
      <c r="F401" s="279"/>
      <c r="G401" s="284"/>
      <c r="AA401" s="280" t="str">
        <f t="shared" si="6"/>
        <v/>
      </c>
    </row>
    <row r="402" spans="6:27" x14ac:dyDescent="0.2">
      <c r="F402" s="279"/>
      <c r="G402" s="284"/>
      <c r="AA402" s="280" t="str">
        <f t="shared" si="6"/>
        <v/>
      </c>
    </row>
    <row r="403" spans="6:27" x14ac:dyDescent="0.2">
      <c r="F403" s="279"/>
      <c r="G403" s="284"/>
      <c r="AA403" s="280" t="str">
        <f t="shared" si="6"/>
        <v/>
      </c>
    </row>
    <row r="404" spans="6:27" x14ac:dyDescent="0.2">
      <c r="F404" s="279"/>
      <c r="G404" s="284"/>
      <c r="AA404" s="280" t="str">
        <f t="shared" si="6"/>
        <v/>
      </c>
    </row>
    <row r="405" spans="6:27" x14ac:dyDescent="0.2">
      <c r="F405" s="279"/>
      <c r="G405" s="284"/>
      <c r="AA405" s="280" t="str">
        <f t="shared" si="6"/>
        <v/>
      </c>
    </row>
    <row r="406" spans="6:27" x14ac:dyDescent="0.2">
      <c r="F406" s="279"/>
      <c r="G406" s="284"/>
      <c r="AA406" s="280" t="str">
        <f t="shared" si="6"/>
        <v/>
      </c>
    </row>
    <row r="407" spans="6:27" x14ac:dyDescent="0.2">
      <c r="F407" s="279"/>
      <c r="G407" s="284"/>
      <c r="AA407" s="280" t="str">
        <f t="shared" si="6"/>
        <v/>
      </c>
    </row>
    <row r="408" spans="6:27" x14ac:dyDescent="0.2">
      <c r="F408" s="279"/>
      <c r="G408" s="284"/>
      <c r="AA408" s="280" t="str">
        <f t="shared" si="6"/>
        <v/>
      </c>
    </row>
    <row r="409" spans="6:27" x14ac:dyDescent="0.2">
      <c r="F409" s="279"/>
      <c r="G409" s="284"/>
      <c r="AA409" s="280" t="str">
        <f t="shared" si="6"/>
        <v/>
      </c>
    </row>
    <row r="410" spans="6:27" x14ac:dyDescent="0.2">
      <c r="F410" s="279"/>
      <c r="G410" s="284"/>
      <c r="AA410" s="280" t="str">
        <f t="shared" si="6"/>
        <v/>
      </c>
    </row>
    <row r="411" spans="6:27" x14ac:dyDescent="0.2">
      <c r="F411" s="279"/>
      <c r="G411" s="284"/>
      <c r="AA411" s="280" t="str">
        <f t="shared" si="6"/>
        <v/>
      </c>
    </row>
    <row r="412" spans="6:27" x14ac:dyDescent="0.2">
      <c r="F412" s="279"/>
      <c r="G412" s="284"/>
      <c r="AA412" s="280" t="str">
        <f t="shared" si="6"/>
        <v/>
      </c>
    </row>
    <row r="413" spans="6:27" x14ac:dyDescent="0.2">
      <c r="F413" s="279"/>
      <c r="G413" s="284"/>
      <c r="AA413" s="280" t="str">
        <f t="shared" si="6"/>
        <v/>
      </c>
    </row>
    <row r="414" spans="6:27" x14ac:dyDescent="0.2">
      <c r="F414" s="279"/>
      <c r="G414" s="284"/>
      <c r="AA414" s="280" t="str">
        <f t="shared" si="6"/>
        <v/>
      </c>
    </row>
    <row r="415" spans="6:27" x14ac:dyDescent="0.2">
      <c r="F415" s="279"/>
      <c r="G415" s="284"/>
      <c r="AA415" s="280" t="str">
        <f t="shared" si="6"/>
        <v/>
      </c>
    </row>
    <row r="416" spans="6:27" x14ac:dyDescent="0.2">
      <c r="F416" s="279"/>
      <c r="G416" s="284"/>
      <c r="AA416" s="280" t="str">
        <f t="shared" si="6"/>
        <v/>
      </c>
    </row>
    <row r="417" spans="6:27" x14ac:dyDescent="0.2">
      <c r="F417" s="279"/>
      <c r="G417" s="284"/>
      <c r="AA417" s="280" t="str">
        <f t="shared" si="6"/>
        <v/>
      </c>
    </row>
    <row r="418" spans="6:27" x14ac:dyDescent="0.2">
      <c r="F418" s="279"/>
      <c r="G418" s="284"/>
      <c r="AA418" s="280" t="str">
        <f t="shared" si="6"/>
        <v/>
      </c>
    </row>
    <row r="419" spans="6:27" x14ac:dyDescent="0.2">
      <c r="F419" s="279"/>
      <c r="G419" s="284"/>
      <c r="AA419" s="280" t="str">
        <f t="shared" si="6"/>
        <v/>
      </c>
    </row>
    <row r="420" spans="6:27" x14ac:dyDescent="0.2">
      <c r="F420" s="279"/>
      <c r="G420" s="284"/>
      <c r="AA420" s="280" t="str">
        <f t="shared" si="6"/>
        <v/>
      </c>
    </row>
    <row r="421" spans="6:27" x14ac:dyDescent="0.2">
      <c r="F421" s="279"/>
      <c r="G421" s="284"/>
      <c r="AA421" s="280" t="str">
        <f t="shared" si="6"/>
        <v/>
      </c>
    </row>
    <row r="422" spans="6:27" x14ac:dyDescent="0.2">
      <c r="F422" s="279"/>
      <c r="G422" s="284"/>
      <c r="AA422" s="280" t="str">
        <f t="shared" si="6"/>
        <v/>
      </c>
    </row>
    <row r="423" spans="6:27" x14ac:dyDescent="0.2">
      <c r="F423" s="279"/>
      <c r="G423" s="284"/>
      <c r="AA423" s="280" t="str">
        <f t="shared" si="6"/>
        <v/>
      </c>
    </row>
    <row r="424" spans="6:27" x14ac:dyDescent="0.2">
      <c r="F424" s="279"/>
      <c r="G424" s="284"/>
      <c r="AA424" s="280" t="str">
        <f t="shared" si="6"/>
        <v/>
      </c>
    </row>
    <row r="425" spans="6:27" x14ac:dyDescent="0.2">
      <c r="F425" s="279"/>
      <c r="G425" s="284"/>
      <c r="AA425" s="280" t="str">
        <f t="shared" si="6"/>
        <v/>
      </c>
    </row>
    <row r="426" spans="6:27" x14ac:dyDescent="0.2">
      <c r="F426" s="279"/>
      <c r="G426" s="284"/>
      <c r="AA426" s="280" t="str">
        <f t="shared" si="6"/>
        <v/>
      </c>
    </row>
    <row r="427" spans="6:27" x14ac:dyDescent="0.2">
      <c r="F427" s="279"/>
      <c r="G427" s="284"/>
      <c r="AA427" s="280" t="str">
        <f t="shared" si="6"/>
        <v/>
      </c>
    </row>
    <row r="428" spans="6:27" x14ac:dyDescent="0.2">
      <c r="F428" s="279"/>
      <c r="G428" s="284"/>
      <c r="AA428" s="280" t="str">
        <f t="shared" si="6"/>
        <v/>
      </c>
    </row>
    <row r="429" spans="6:27" x14ac:dyDescent="0.2">
      <c r="F429" s="279"/>
      <c r="G429" s="284"/>
      <c r="AA429" s="280" t="str">
        <f t="shared" si="6"/>
        <v/>
      </c>
    </row>
    <row r="430" spans="6:27" x14ac:dyDescent="0.2">
      <c r="F430" s="279"/>
      <c r="G430" s="284"/>
      <c r="AA430" s="280" t="str">
        <f t="shared" si="6"/>
        <v/>
      </c>
    </row>
    <row r="431" spans="6:27" x14ac:dyDescent="0.2">
      <c r="F431" s="279"/>
      <c r="G431" s="284"/>
      <c r="AA431" s="280" t="str">
        <f t="shared" si="6"/>
        <v/>
      </c>
    </row>
    <row r="432" spans="6:27" x14ac:dyDescent="0.2">
      <c r="F432" s="279"/>
      <c r="G432" s="284"/>
      <c r="AA432" s="280" t="str">
        <f t="shared" si="6"/>
        <v/>
      </c>
    </row>
    <row r="433" spans="6:27" x14ac:dyDescent="0.2">
      <c r="F433" s="279"/>
      <c r="G433" s="284"/>
      <c r="AA433" s="280" t="str">
        <f t="shared" si="6"/>
        <v/>
      </c>
    </row>
    <row r="434" spans="6:27" x14ac:dyDescent="0.2">
      <c r="F434" s="279"/>
      <c r="G434" s="284"/>
      <c r="AA434" s="280" t="str">
        <f t="shared" si="6"/>
        <v/>
      </c>
    </row>
    <row r="435" spans="6:27" x14ac:dyDescent="0.2">
      <c r="F435" s="279"/>
      <c r="G435" s="284"/>
      <c r="AA435" s="280" t="str">
        <f t="shared" si="6"/>
        <v/>
      </c>
    </row>
    <row r="436" spans="6:27" x14ac:dyDescent="0.2">
      <c r="F436" s="279"/>
      <c r="G436" s="284"/>
      <c r="AA436" s="280" t="str">
        <f t="shared" si="6"/>
        <v/>
      </c>
    </row>
    <row r="437" spans="6:27" x14ac:dyDescent="0.2">
      <c r="F437" s="279"/>
      <c r="G437" s="284"/>
      <c r="AA437" s="280" t="str">
        <f t="shared" si="6"/>
        <v/>
      </c>
    </row>
    <row r="438" spans="6:27" x14ac:dyDescent="0.2">
      <c r="F438" s="279"/>
      <c r="G438" s="284"/>
      <c r="AA438" s="280" t="str">
        <f t="shared" si="6"/>
        <v/>
      </c>
    </row>
    <row r="439" spans="6:27" x14ac:dyDescent="0.2">
      <c r="F439" s="279"/>
      <c r="G439" s="284"/>
      <c r="AA439" s="280" t="str">
        <f t="shared" si="6"/>
        <v/>
      </c>
    </row>
    <row r="440" spans="6:27" x14ac:dyDescent="0.2">
      <c r="F440" s="279"/>
      <c r="G440" s="284"/>
      <c r="AA440" s="280" t="str">
        <f t="shared" si="6"/>
        <v/>
      </c>
    </row>
    <row r="441" spans="6:27" x14ac:dyDescent="0.2">
      <c r="F441" s="279"/>
      <c r="G441" s="284"/>
      <c r="AA441" s="280" t="str">
        <f t="shared" si="6"/>
        <v/>
      </c>
    </row>
    <row r="442" spans="6:27" x14ac:dyDescent="0.2">
      <c r="F442" s="279"/>
      <c r="G442" s="284"/>
      <c r="AA442" s="280" t="str">
        <f t="shared" si="6"/>
        <v/>
      </c>
    </row>
    <row r="443" spans="6:27" x14ac:dyDescent="0.2">
      <c r="F443" s="279"/>
      <c r="G443" s="284"/>
      <c r="AA443" s="280" t="str">
        <f t="shared" si="6"/>
        <v/>
      </c>
    </row>
    <row r="444" spans="6:27" x14ac:dyDescent="0.2">
      <c r="F444" s="279"/>
      <c r="G444" s="284"/>
      <c r="AA444" s="280" t="str">
        <f t="shared" si="6"/>
        <v/>
      </c>
    </row>
    <row r="445" spans="6:27" x14ac:dyDescent="0.2">
      <c r="F445" s="279"/>
      <c r="G445" s="284"/>
      <c r="AA445" s="280" t="str">
        <f t="shared" si="6"/>
        <v/>
      </c>
    </row>
    <row r="446" spans="6:27" x14ac:dyDescent="0.2">
      <c r="F446" s="279"/>
      <c r="G446" s="284"/>
      <c r="AA446" s="280" t="str">
        <f t="shared" si="6"/>
        <v/>
      </c>
    </row>
    <row r="447" spans="6:27" x14ac:dyDescent="0.2">
      <c r="F447" s="279"/>
      <c r="G447" s="284"/>
      <c r="AA447" s="280" t="str">
        <f t="shared" si="6"/>
        <v/>
      </c>
    </row>
    <row r="448" spans="6:27" x14ac:dyDescent="0.2">
      <c r="F448" s="279"/>
      <c r="G448" s="284"/>
      <c r="AA448" s="280" t="str">
        <f t="shared" si="6"/>
        <v/>
      </c>
    </row>
    <row r="449" spans="6:27" x14ac:dyDescent="0.2">
      <c r="F449" s="279"/>
      <c r="G449" s="284"/>
      <c r="AA449" s="280" t="str">
        <f t="shared" si="6"/>
        <v/>
      </c>
    </row>
    <row r="450" spans="6:27" x14ac:dyDescent="0.2">
      <c r="F450" s="279"/>
      <c r="G450" s="284"/>
      <c r="AA450" s="280" t="str">
        <f t="shared" si="6"/>
        <v/>
      </c>
    </row>
    <row r="451" spans="6:27" x14ac:dyDescent="0.2">
      <c r="F451" s="279"/>
      <c r="G451" s="284"/>
      <c r="AA451" s="280" t="str">
        <f t="shared" ref="AA451:AA514" si="7">IFERROR(R451/S451,"")</f>
        <v/>
      </c>
    </row>
    <row r="452" spans="6:27" x14ac:dyDescent="0.2">
      <c r="F452" s="279"/>
      <c r="G452" s="284"/>
      <c r="AA452" s="280" t="str">
        <f t="shared" si="7"/>
        <v/>
      </c>
    </row>
    <row r="453" spans="6:27" x14ac:dyDescent="0.2">
      <c r="F453" s="279"/>
      <c r="G453" s="284"/>
      <c r="AA453" s="280" t="str">
        <f t="shared" si="7"/>
        <v/>
      </c>
    </row>
    <row r="454" spans="6:27" x14ac:dyDescent="0.2">
      <c r="F454" s="279"/>
      <c r="G454" s="284"/>
      <c r="AA454" s="280" t="str">
        <f t="shared" si="7"/>
        <v/>
      </c>
    </row>
    <row r="455" spans="6:27" x14ac:dyDescent="0.2">
      <c r="F455" s="279"/>
      <c r="G455" s="284"/>
      <c r="AA455" s="280" t="str">
        <f t="shared" si="7"/>
        <v/>
      </c>
    </row>
    <row r="456" spans="6:27" x14ac:dyDescent="0.2">
      <c r="F456" s="279"/>
      <c r="G456" s="284"/>
      <c r="AA456" s="280" t="str">
        <f t="shared" si="7"/>
        <v/>
      </c>
    </row>
    <row r="457" spans="6:27" x14ac:dyDescent="0.2">
      <c r="F457" s="279"/>
      <c r="G457" s="284"/>
      <c r="AA457" s="280" t="str">
        <f t="shared" si="7"/>
        <v/>
      </c>
    </row>
    <row r="458" spans="6:27" x14ac:dyDescent="0.2">
      <c r="F458" s="279"/>
      <c r="G458" s="284"/>
      <c r="AA458" s="280" t="str">
        <f t="shared" si="7"/>
        <v/>
      </c>
    </row>
    <row r="459" spans="6:27" x14ac:dyDescent="0.2">
      <c r="F459" s="279"/>
      <c r="G459" s="284"/>
      <c r="AA459" s="280" t="str">
        <f t="shared" si="7"/>
        <v/>
      </c>
    </row>
    <row r="460" spans="6:27" x14ac:dyDescent="0.2">
      <c r="F460" s="279"/>
      <c r="G460" s="284"/>
      <c r="AA460" s="280" t="str">
        <f t="shared" si="7"/>
        <v/>
      </c>
    </row>
    <row r="461" spans="6:27" x14ac:dyDescent="0.2">
      <c r="F461" s="279"/>
      <c r="G461" s="284"/>
      <c r="AA461" s="280" t="str">
        <f t="shared" si="7"/>
        <v/>
      </c>
    </row>
    <row r="462" spans="6:27" x14ac:dyDescent="0.2">
      <c r="F462" s="279"/>
      <c r="G462" s="284"/>
      <c r="AA462" s="280" t="str">
        <f t="shared" si="7"/>
        <v/>
      </c>
    </row>
    <row r="463" spans="6:27" x14ac:dyDescent="0.2">
      <c r="F463" s="279"/>
      <c r="G463" s="284"/>
      <c r="AA463" s="280" t="str">
        <f t="shared" si="7"/>
        <v/>
      </c>
    </row>
    <row r="464" spans="6:27" x14ac:dyDescent="0.2">
      <c r="F464" s="279"/>
      <c r="G464" s="284"/>
      <c r="AA464" s="280" t="str">
        <f t="shared" si="7"/>
        <v/>
      </c>
    </row>
    <row r="465" spans="6:27" x14ac:dyDescent="0.2">
      <c r="F465" s="279"/>
      <c r="G465" s="284"/>
      <c r="AA465" s="280" t="str">
        <f t="shared" si="7"/>
        <v/>
      </c>
    </row>
    <row r="466" spans="6:27" x14ac:dyDescent="0.2">
      <c r="F466" s="279"/>
      <c r="G466" s="284"/>
      <c r="AA466" s="280" t="str">
        <f t="shared" si="7"/>
        <v/>
      </c>
    </row>
    <row r="467" spans="6:27" x14ac:dyDescent="0.2">
      <c r="F467" s="279"/>
      <c r="G467" s="284"/>
      <c r="AA467" s="280" t="str">
        <f t="shared" si="7"/>
        <v/>
      </c>
    </row>
    <row r="468" spans="6:27" x14ac:dyDescent="0.2">
      <c r="F468" s="279"/>
      <c r="G468" s="284"/>
      <c r="AA468" s="280" t="str">
        <f t="shared" si="7"/>
        <v/>
      </c>
    </row>
    <row r="469" spans="6:27" x14ac:dyDescent="0.2">
      <c r="F469" s="279"/>
      <c r="G469" s="284"/>
      <c r="AA469" s="280" t="str">
        <f t="shared" si="7"/>
        <v/>
      </c>
    </row>
    <row r="470" spans="6:27" x14ac:dyDescent="0.2">
      <c r="F470" s="279"/>
      <c r="G470" s="284"/>
      <c r="AA470" s="280" t="str">
        <f t="shared" si="7"/>
        <v/>
      </c>
    </row>
    <row r="471" spans="6:27" x14ac:dyDescent="0.2">
      <c r="F471" s="279"/>
      <c r="G471" s="284"/>
      <c r="AA471" s="280" t="str">
        <f t="shared" si="7"/>
        <v/>
      </c>
    </row>
    <row r="472" spans="6:27" x14ac:dyDescent="0.2">
      <c r="F472" s="279"/>
      <c r="G472" s="284"/>
      <c r="AA472" s="280" t="str">
        <f t="shared" si="7"/>
        <v/>
      </c>
    </row>
    <row r="473" spans="6:27" x14ac:dyDescent="0.2">
      <c r="F473" s="279"/>
      <c r="G473" s="284"/>
      <c r="AA473" s="280" t="str">
        <f t="shared" si="7"/>
        <v/>
      </c>
    </row>
    <row r="474" spans="6:27" x14ac:dyDescent="0.2">
      <c r="F474" s="279"/>
      <c r="G474" s="284"/>
      <c r="AA474" s="280" t="str">
        <f t="shared" si="7"/>
        <v/>
      </c>
    </row>
    <row r="475" spans="6:27" x14ac:dyDescent="0.2">
      <c r="F475" s="279"/>
      <c r="G475" s="284"/>
      <c r="AA475" s="280" t="str">
        <f t="shared" si="7"/>
        <v/>
      </c>
    </row>
    <row r="476" spans="6:27" x14ac:dyDescent="0.2">
      <c r="F476" s="279"/>
      <c r="G476" s="284"/>
      <c r="AA476" s="280" t="str">
        <f t="shared" si="7"/>
        <v/>
      </c>
    </row>
    <row r="477" spans="6:27" x14ac:dyDescent="0.2">
      <c r="F477" s="279"/>
      <c r="G477" s="284"/>
      <c r="AA477" s="280" t="str">
        <f t="shared" si="7"/>
        <v/>
      </c>
    </row>
    <row r="478" spans="6:27" x14ac:dyDescent="0.2">
      <c r="F478" s="279"/>
      <c r="G478" s="284"/>
      <c r="AA478" s="280" t="str">
        <f t="shared" si="7"/>
        <v/>
      </c>
    </row>
    <row r="479" spans="6:27" x14ac:dyDescent="0.2">
      <c r="F479" s="279"/>
      <c r="G479" s="284"/>
      <c r="AA479" s="280" t="str">
        <f t="shared" si="7"/>
        <v/>
      </c>
    </row>
    <row r="480" spans="6:27" x14ac:dyDescent="0.2">
      <c r="F480" s="279"/>
      <c r="G480" s="284"/>
      <c r="AA480" s="280" t="str">
        <f t="shared" si="7"/>
        <v/>
      </c>
    </row>
    <row r="481" spans="6:27" x14ac:dyDescent="0.2">
      <c r="F481" s="279"/>
      <c r="G481" s="284"/>
      <c r="AA481" s="280" t="str">
        <f t="shared" si="7"/>
        <v/>
      </c>
    </row>
    <row r="482" spans="6:27" x14ac:dyDescent="0.2">
      <c r="F482" s="279"/>
      <c r="G482" s="284"/>
      <c r="AA482" s="280" t="str">
        <f t="shared" si="7"/>
        <v/>
      </c>
    </row>
    <row r="483" spans="6:27" x14ac:dyDescent="0.2">
      <c r="F483" s="279"/>
      <c r="G483" s="284"/>
      <c r="AA483" s="280" t="str">
        <f t="shared" si="7"/>
        <v/>
      </c>
    </row>
    <row r="484" spans="6:27" x14ac:dyDescent="0.2">
      <c r="F484" s="279"/>
      <c r="G484" s="284"/>
      <c r="AA484" s="280" t="str">
        <f t="shared" si="7"/>
        <v/>
      </c>
    </row>
    <row r="485" spans="6:27" x14ac:dyDescent="0.2">
      <c r="F485" s="279"/>
      <c r="G485" s="284"/>
      <c r="AA485" s="280" t="str">
        <f t="shared" si="7"/>
        <v/>
      </c>
    </row>
    <row r="486" spans="6:27" x14ac:dyDescent="0.2">
      <c r="F486" s="279"/>
      <c r="G486" s="284"/>
      <c r="AA486" s="280" t="str">
        <f t="shared" si="7"/>
        <v/>
      </c>
    </row>
    <row r="487" spans="6:27" x14ac:dyDescent="0.2">
      <c r="F487" s="279"/>
      <c r="G487" s="284"/>
      <c r="AA487" s="280" t="str">
        <f t="shared" si="7"/>
        <v/>
      </c>
    </row>
    <row r="488" spans="6:27" x14ac:dyDescent="0.2">
      <c r="F488" s="279"/>
      <c r="G488" s="284"/>
      <c r="AA488" s="280" t="str">
        <f t="shared" si="7"/>
        <v/>
      </c>
    </row>
    <row r="489" spans="6:27" x14ac:dyDescent="0.2">
      <c r="F489" s="279"/>
      <c r="G489" s="284"/>
      <c r="AA489" s="280" t="str">
        <f t="shared" si="7"/>
        <v/>
      </c>
    </row>
    <row r="490" spans="6:27" x14ac:dyDescent="0.2">
      <c r="F490" s="279"/>
      <c r="G490" s="284"/>
      <c r="AA490" s="280" t="str">
        <f t="shared" si="7"/>
        <v/>
      </c>
    </row>
    <row r="491" spans="6:27" x14ac:dyDescent="0.2">
      <c r="F491" s="279"/>
      <c r="G491" s="284"/>
      <c r="AA491" s="280" t="str">
        <f t="shared" si="7"/>
        <v/>
      </c>
    </row>
    <row r="492" spans="6:27" x14ac:dyDescent="0.2">
      <c r="F492" s="279"/>
      <c r="G492" s="284"/>
      <c r="AA492" s="280" t="str">
        <f t="shared" si="7"/>
        <v/>
      </c>
    </row>
    <row r="493" spans="6:27" x14ac:dyDescent="0.2">
      <c r="F493" s="279"/>
      <c r="G493" s="284"/>
      <c r="AA493" s="280" t="str">
        <f t="shared" si="7"/>
        <v/>
      </c>
    </row>
    <row r="494" spans="6:27" x14ac:dyDescent="0.2">
      <c r="F494" s="279"/>
      <c r="G494" s="284"/>
      <c r="AA494" s="280" t="str">
        <f t="shared" si="7"/>
        <v/>
      </c>
    </row>
    <row r="495" spans="6:27" x14ac:dyDescent="0.2">
      <c r="F495" s="279"/>
      <c r="G495" s="284"/>
      <c r="AA495" s="280" t="str">
        <f t="shared" si="7"/>
        <v/>
      </c>
    </row>
    <row r="496" spans="6:27" x14ac:dyDescent="0.2">
      <c r="F496" s="279"/>
      <c r="G496" s="284"/>
      <c r="AA496" s="280" t="str">
        <f t="shared" si="7"/>
        <v/>
      </c>
    </row>
    <row r="497" spans="6:27" x14ac:dyDescent="0.2">
      <c r="F497" s="279"/>
      <c r="G497" s="284"/>
      <c r="AA497" s="280" t="str">
        <f t="shared" si="7"/>
        <v/>
      </c>
    </row>
    <row r="498" spans="6:27" x14ac:dyDescent="0.2">
      <c r="F498" s="279"/>
      <c r="G498" s="284"/>
      <c r="AA498" s="280" t="str">
        <f t="shared" si="7"/>
        <v/>
      </c>
    </row>
    <row r="499" spans="6:27" x14ac:dyDescent="0.2">
      <c r="F499" s="279"/>
      <c r="G499" s="284"/>
      <c r="AA499" s="280" t="str">
        <f t="shared" si="7"/>
        <v/>
      </c>
    </row>
    <row r="500" spans="6:27" x14ac:dyDescent="0.2">
      <c r="F500" s="279"/>
      <c r="G500" s="284"/>
      <c r="AA500" s="280" t="str">
        <f t="shared" si="7"/>
        <v/>
      </c>
    </row>
    <row r="501" spans="6:27" x14ac:dyDescent="0.2">
      <c r="F501" s="279"/>
      <c r="G501" s="284"/>
      <c r="AA501" s="280" t="str">
        <f t="shared" si="7"/>
        <v/>
      </c>
    </row>
    <row r="502" spans="6:27" x14ac:dyDescent="0.2">
      <c r="F502" s="279"/>
      <c r="G502" s="284"/>
      <c r="AA502" s="280" t="str">
        <f t="shared" si="7"/>
        <v/>
      </c>
    </row>
    <row r="503" spans="6:27" x14ac:dyDescent="0.2">
      <c r="F503" s="279"/>
      <c r="G503" s="284"/>
      <c r="AA503" s="280" t="str">
        <f t="shared" si="7"/>
        <v/>
      </c>
    </row>
    <row r="504" spans="6:27" x14ac:dyDescent="0.2">
      <c r="F504" s="279"/>
      <c r="G504" s="284"/>
      <c r="AA504" s="280" t="str">
        <f t="shared" si="7"/>
        <v/>
      </c>
    </row>
    <row r="505" spans="6:27" x14ac:dyDescent="0.2">
      <c r="F505" s="279"/>
      <c r="G505" s="284"/>
      <c r="AA505" s="280" t="str">
        <f t="shared" si="7"/>
        <v/>
      </c>
    </row>
    <row r="506" spans="6:27" x14ac:dyDescent="0.2">
      <c r="F506" s="279"/>
      <c r="G506" s="284"/>
      <c r="AA506" s="280" t="str">
        <f t="shared" si="7"/>
        <v/>
      </c>
    </row>
    <row r="507" spans="6:27" x14ac:dyDescent="0.2">
      <c r="F507" s="279"/>
      <c r="G507" s="284"/>
      <c r="AA507" s="280" t="str">
        <f t="shared" si="7"/>
        <v/>
      </c>
    </row>
    <row r="508" spans="6:27" x14ac:dyDescent="0.2">
      <c r="F508" s="279"/>
      <c r="G508" s="284"/>
      <c r="AA508" s="280" t="str">
        <f t="shared" si="7"/>
        <v/>
      </c>
    </row>
    <row r="509" spans="6:27" x14ac:dyDescent="0.2">
      <c r="F509" s="279"/>
      <c r="G509" s="284"/>
      <c r="AA509" s="280" t="str">
        <f t="shared" si="7"/>
        <v/>
      </c>
    </row>
    <row r="510" spans="6:27" x14ac:dyDescent="0.2">
      <c r="F510" s="279"/>
      <c r="G510" s="284"/>
      <c r="AA510" s="280" t="str">
        <f t="shared" si="7"/>
        <v/>
      </c>
    </row>
    <row r="511" spans="6:27" x14ac:dyDescent="0.2">
      <c r="F511" s="279"/>
      <c r="G511" s="284"/>
      <c r="AA511" s="280" t="str">
        <f t="shared" si="7"/>
        <v/>
      </c>
    </row>
    <row r="512" spans="6:27" x14ac:dyDescent="0.2">
      <c r="F512" s="279"/>
      <c r="G512" s="284"/>
      <c r="AA512" s="280" t="str">
        <f t="shared" si="7"/>
        <v/>
      </c>
    </row>
    <row r="513" spans="6:27" x14ac:dyDescent="0.2">
      <c r="F513" s="279"/>
      <c r="G513" s="284"/>
      <c r="AA513" s="280" t="str">
        <f t="shared" si="7"/>
        <v/>
      </c>
    </row>
    <row r="514" spans="6:27" x14ac:dyDescent="0.2">
      <c r="F514" s="279"/>
      <c r="G514" s="284"/>
      <c r="AA514" s="280" t="str">
        <f t="shared" si="7"/>
        <v/>
      </c>
    </row>
    <row r="515" spans="6:27" x14ac:dyDescent="0.2">
      <c r="F515" s="279"/>
      <c r="G515" s="284"/>
      <c r="AA515" s="280" t="str">
        <f t="shared" ref="AA515:AA578" si="8">IFERROR(R515/S515,"")</f>
        <v/>
      </c>
    </row>
    <row r="516" spans="6:27" x14ac:dyDescent="0.2">
      <c r="F516" s="279"/>
      <c r="G516" s="284"/>
      <c r="AA516" s="280" t="str">
        <f t="shared" si="8"/>
        <v/>
      </c>
    </row>
    <row r="517" spans="6:27" x14ac:dyDescent="0.2">
      <c r="F517" s="279"/>
      <c r="G517" s="284"/>
      <c r="AA517" s="280" t="str">
        <f t="shared" si="8"/>
        <v/>
      </c>
    </row>
    <row r="518" spans="6:27" x14ac:dyDescent="0.2">
      <c r="F518" s="279"/>
      <c r="G518" s="284"/>
      <c r="AA518" s="280" t="str">
        <f t="shared" si="8"/>
        <v/>
      </c>
    </row>
    <row r="519" spans="6:27" x14ac:dyDescent="0.2">
      <c r="F519" s="279"/>
      <c r="G519" s="284"/>
      <c r="AA519" s="280" t="str">
        <f t="shared" si="8"/>
        <v/>
      </c>
    </row>
    <row r="520" spans="6:27" x14ac:dyDescent="0.2">
      <c r="F520" s="279"/>
      <c r="G520" s="284"/>
      <c r="AA520" s="280" t="str">
        <f t="shared" si="8"/>
        <v/>
      </c>
    </row>
    <row r="521" spans="6:27" x14ac:dyDescent="0.2">
      <c r="F521" s="279"/>
      <c r="G521" s="284"/>
      <c r="AA521" s="280" t="str">
        <f t="shared" si="8"/>
        <v/>
      </c>
    </row>
    <row r="522" spans="6:27" x14ac:dyDescent="0.2">
      <c r="F522" s="279"/>
      <c r="G522" s="284"/>
      <c r="AA522" s="280" t="str">
        <f t="shared" si="8"/>
        <v/>
      </c>
    </row>
    <row r="523" spans="6:27" x14ac:dyDescent="0.2">
      <c r="F523" s="279"/>
      <c r="G523" s="284"/>
      <c r="AA523" s="280" t="str">
        <f t="shared" si="8"/>
        <v/>
      </c>
    </row>
    <row r="524" spans="6:27" x14ac:dyDescent="0.2">
      <c r="F524" s="279"/>
      <c r="G524" s="284"/>
      <c r="AA524" s="280" t="str">
        <f t="shared" si="8"/>
        <v/>
      </c>
    </row>
    <row r="525" spans="6:27" x14ac:dyDescent="0.2">
      <c r="F525" s="279"/>
      <c r="G525" s="284"/>
      <c r="AA525" s="280" t="str">
        <f t="shared" si="8"/>
        <v/>
      </c>
    </row>
    <row r="526" spans="6:27" x14ac:dyDescent="0.2">
      <c r="F526" s="279"/>
      <c r="G526" s="284"/>
      <c r="AA526" s="280" t="str">
        <f t="shared" si="8"/>
        <v/>
      </c>
    </row>
    <row r="527" spans="6:27" x14ac:dyDescent="0.2">
      <c r="F527" s="279"/>
      <c r="G527" s="284"/>
      <c r="AA527" s="280" t="str">
        <f t="shared" si="8"/>
        <v/>
      </c>
    </row>
    <row r="528" spans="6:27" x14ac:dyDescent="0.2">
      <c r="F528" s="279"/>
      <c r="G528" s="284"/>
      <c r="AA528" s="280" t="str">
        <f t="shared" si="8"/>
        <v/>
      </c>
    </row>
    <row r="529" spans="6:27" x14ac:dyDescent="0.2">
      <c r="F529" s="279"/>
      <c r="G529" s="284"/>
      <c r="AA529" s="280" t="str">
        <f t="shared" si="8"/>
        <v/>
      </c>
    </row>
    <row r="530" spans="6:27" x14ac:dyDescent="0.2">
      <c r="F530" s="279"/>
      <c r="G530" s="284"/>
      <c r="AA530" s="280" t="str">
        <f t="shared" si="8"/>
        <v/>
      </c>
    </row>
    <row r="531" spans="6:27" x14ac:dyDescent="0.2">
      <c r="F531" s="279"/>
      <c r="G531" s="284"/>
      <c r="AA531" s="280" t="str">
        <f t="shared" si="8"/>
        <v/>
      </c>
    </row>
    <row r="532" spans="6:27" x14ac:dyDescent="0.2">
      <c r="F532" s="279"/>
      <c r="G532" s="284"/>
      <c r="AA532" s="280" t="str">
        <f t="shared" si="8"/>
        <v/>
      </c>
    </row>
    <row r="533" spans="6:27" x14ac:dyDescent="0.2">
      <c r="F533" s="279"/>
      <c r="G533" s="284"/>
      <c r="AA533" s="280" t="str">
        <f t="shared" si="8"/>
        <v/>
      </c>
    </row>
    <row r="534" spans="6:27" x14ac:dyDescent="0.2">
      <c r="F534" s="279"/>
      <c r="G534" s="284"/>
      <c r="AA534" s="280" t="str">
        <f t="shared" si="8"/>
        <v/>
      </c>
    </row>
    <row r="535" spans="6:27" x14ac:dyDescent="0.2">
      <c r="F535" s="279"/>
      <c r="G535" s="284"/>
      <c r="AA535" s="280" t="str">
        <f t="shared" si="8"/>
        <v/>
      </c>
    </row>
    <row r="536" spans="6:27" x14ac:dyDescent="0.2">
      <c r="F536" s="279"/>
      <c r="G536" s="284"/>
      <c r="AA536" s="280" t="str">
        <f t="shared" si="8"/>
        <v/>
      </c>
    </row>
    <row r="537" spans="6:27" x14ac:dyDescent="0.2">
      <c r="F537" s="279"/>
      <c r="G537" s="284"/>
      <c r="AA537" s="280" t="str">
        <f t="shared" si="8"/>
        <v/>
      </c>
    </row>
    <row r="538" spans="6:27" x14ac:dyDescent="0.2">
      <c r="F538" s="279"/>
      <c r="G538" s="284"/>
      <c r="AA538" s="280" t="str">
        <f t="shared" si="8"/>
        <v/>
      </c>
    </row>
    <row r="539" spans="6:27" x14ac:dyDescent="0.2">
      <c r="F539" s="279"/>
      <c r="G539" s="284"/>
      <c r="AA539" s="280" t="str">
        <f t="shared" si="8"/>
        <v/>
      </c>
    </row>
    <row r="540" spans="6:27" x14ac:dyDescent="0.2">
      <c r="F540" s="279"/>
      <c r="G540" s="284"/>
      <c r="AA540" s="280" t="str">
        <f t="shared" si="8"/>
        <v/>
      </c>
    </row>
    <row r="541" spans="6:27" x14ac:dyDescent="0.2">
      <c r="F541" s="279"/>
      <c r="G541" s="284"/>
      <c r="AA541" s="280" t="str">
        <f t="shared" si="8"/>
        <v/>
      </c>
    </row>
    <row r="542" spans="6:27" x14ac:dyDescent="0.2">
      <c r="F542" s="279"/>
      <c r="G542" s="284"/>
      <c r="AA542" s="280" t="str">
        <f t="shared" si="8"/>
        <v/>
      </c>
    </row>
    <row r="543" spans="6:27" x14ac:dyDescent="0.2">
      <c r="F543" s="279"/>
      <c r="G543" s="284"/>
      <c r="AA543" s="280" t="str">
        <f t="shared" si="8"/>
        <v/>
      </c>
    </row>
    <row r="544" spans="6:27" x14ac:dyDescent="0.2">
      <c r="F544" s="279"/>
      <c r="G544" s="284"/>
      <c r="AA544" s="280" t="str">
        <f t="shared" si="8"/>
        <v/>
      </c>
    </row>
    <row r="545" spans="6:27" x14ac:dyDescent="0.2">
      <c r="F545" s="279"/>
      <c r="G545" s="284"/>
      <c r="AA545" s="280" t="str">
        <f t="shared" si="8"/>
        <v/>
      </c>
    </row>
    <row r="546" spans="6:27" x14ac:dyDescent="0.2">
      <c r="F546" s="279"/>
      <c r="G546" s="284"/>
      <c r="AA546" s="280" t="str">
        <f t="shared" si="8"/>
        <v/>
      </c>
    </row>
    <row r="547" spans="6:27" x14ac:dyDescent="0.2">
      <c r="F547" s="279"/>
      <c r="G547" s="284"/>
      <c r="AA547" s="280" t="str">
        <f t="shared" si="8"/>
        <v/>
      </c>
    </row>
    <row r="548" spans="6:27" x14ac:dyDescent="0.2">
      <c r="F548" s="279"/>
      <c r="G548" s="284"/>
      <c r="AA548" s="280" t="str">
        <f t="shared" si="8"/>
        <v/>
      </c>
    </row>
    <row r="549" spans="6:27" x14ac:dyDescent="0.2">
      <c r="F549" s="279"/>
      <c r="G549" s="284"/>
      <c r="AA549" s="280" t="str">
        <f t="shared" si="8"/>
        <v/>
      </c>
    </row>
    <row r="550" spans="6:27" x14ac:dyDescent="0.2">
      <c r="F550" s="279"/>
      <c r="G550" s="284"/>
      <c r="AA550" s="280" t="str">
        <f t="shared" si="8"/>
        <v/>
      </c>
    </row>
    <row r="551" spans="6:27" x14ac:dyDescent="0.2">
      <c r="F551" s="279"/>
      <c r="G551" s="284"/>
      <c r="AA551" s="280" t="str">
        <f t="shared" si="8"/>
        <v/>
      </c>
    </row>
    <row r="552" spans="6:27" x14ac:dyDescent="0.2">
      <c r="F552" s="279"/>
      <c r="G552" s="284"/>
      <c r="AA552" s="280" t="str">
        <f t="shared" si="8"/>
        <v/>
      </c>
    </row>
    <row r="553" spans="6:27" x14ac:dyDescent="0.2">
      <c r="F553" s="279"/>
      <c r="G553" s="284"/>
      <c r="AA553" s="280" t="str">
        <f t="shared" si="8"/>
        <v/>
      </c>
    </row>
    <row r="554" spans="6:27" x14ac:dyDescent="0.2">
      <c r="F554" s="279"/>
      <c r="G554" s="284"/>
      <c r="AA554" s="280" t="str">
        <f t="shared" si="8"/>
        <v/>
      </c>
    </row>
    <row r="555" spans="6:27" x14ac:dyDescent="0.2">
      <c r="F555" s="279"/>
      <c r="G555" s="284"/>
      <c r="AA555" s="280" t="str">
        <f t="shared" si="8"/>
        <v/>
      </c>
    </row>
    <row r="556" spans="6:27" x14ac:dyDescent="0.2">
      <c r="F556" s="279"/>
      <c r="G556" s="284"/>
      <c r="AA556" s="280" t="str">
        <f t="shared" si="8"/>
        <v/>
      </c>
    </row>
    <row r="557" spans="6:27" x14ac:dyDescent="0.2">
      <c r="F557" s="279"/>
      <c r="G557" s="284"/>
      <c r="AA557" s="280" t="str">
        <f t="shared" si="8"/>
        <v/>
      </c>
    </row>
    <row r="558" spans="6:27" x14ac:dyDescent="0.2">
      <c r="F558" s="279"/>
      <c r="G558" s="284"/>
      <c r="AA558" s="280" t="str">
        <f t="shared" si="8"/>
        <v/>
      </c>
    </row>
    <row r="559" spans="6:27" x14ac:dyDescent="0.2">
      <c r="F559" s="279"/>
      <c r="G559" s="284"/>
      <c r="AA559" s="280" t="str">
        <f t="shared" si="8"/>
        <v/>
      </c>
    </row>
    <row r="560" spans="6:27" x14ac:dyDescent="0.2">
      <c r="F560" s="279"/>
      <c r="G560" s="284"/>
      <c r="AA560" s="280" t="str">
        <f t="shared" si="8"/>
        <v/>
      </c>
    </row>
    <row r="561" spans="6:27" x14ac:dyDescent="0.2">
      <c r="F561" s="279"/>
      <c r="G561" s="284"/>
      <c r="AA561" s="280" t="str">
        <f t="shared" si="8"/>
        <v/>
      </c>
    </row>
    <row r="562" spans="6:27" x14ac:dyDescent="0.2">
      <c r="F562" s="279"/>
      <c r="G562" s="284"/>
      <c r="AA562" s="280" t="str">
        <f t="shared" si="8"/>
        <v/>
      </c>
    </row>
    <row r="563" spans="6:27" x14ac:dyDescent="0.2">
      <c r="F563" s="279"/>
      <c r="G563" s="284"/>
      <c r="AA563" s="280" t="str">
        <f t="shared" si="8"/>
        <v/>
      </c>
    </row>
    <row r="564" spans="6:27" x14ac:dyDescent="0.2">
      <c r="F564" s="279"/>
      <c r="G564" s="284"/>
      <c r="AA564" s="280" t="str">
        <f t="shared" si="8"/>
        <v/>
      </c>
    </row>
    <row r="565" spans="6:27" x14ac:dyDescent="0.2">
      <c r="F565" s="279"/>
      <c r="G565" s="284"/>
      <c r="AA565" s="280" t="str">
        <f t="shared" si="8"/>
        <v/>
      </c>
    </row>
    <row r="566" spans="6:27" x14ac:dyDescent="0.2">
      <c r="F566" s="279"/>
      <c r="G566" s="284"/>
      <c r="AA566" s="280" t="str">
        <f t="shared" si="8"/>
        <v/>
      </c>
    </row>
    <row r="567" spans="6:27" x14ac:dyDescent="0.2">
      <c r="F567" s="279"/>
      <c r="G567" s="284"/>
      <c r="AA567" s="280" t="str">
        <f t="shared" si="8"/>
        <v/>
      </c>
    </row>
    <row r="568" spans="6:27" x14ac:dyDescent="0.2">
      <c r="F568" s="279"/>
      <c r="G568" s="284"/>
      <c r="AA568" s="280" t="str">
        <f t="shared" si="8"/>
        <v/>
      </c>
    </row>
    <row r="569" spans="6:27" x14ac:dyDescent="0.2">
      <c r="F569" s="279"/>
      <c r="G569" s="284"/>
      <c r="AA569" s="280" t="str">
        <f t="shared" si="8"/>
        <v/>
      </c>
    </row>
    <row r="570" spans="6:27" x14ac:dyDescent="0.2">
      <c r="F570" s="279"/>
      <c r="G570" s="284"/>
      <c r="AA570" s="280" t="str">
        <f t="shared" si="8"/>
        <v/>
      </c>
    </row>
    <row r="571" spans="6:27" x14ac:dyDescent="0.2">
      <c r="F571" s="279"/>
      <c r="G571" s="284"/>
      <c r="AA571" s="280" t="str">
        <f t="shared" si="8"/>
        <v/>
      </c>
    </row>
    <row r="572" spans="6:27" x14ac:dyDescent="0.2">
      <c r="F572" s="279"/>
      <c r="G572" s="284"/>
      <c r="AA572" s="280" t="str">
        <f t="shared" si="8"/>
        <v/>
      </c>
    </row>
    <row r="573" spans="6:27" x14ac:dyDescent="0.2">
      <c r="F573" s="279"/>
      <c r="G573" s="284"/>
      <c r="AA573" s="280" t="str">
        <f t="shared" si="8"/>
        <v/>
      </c>
    </row>
    <row r="574" spans="6:27" x14ac:dyDescent="0.2">
      <c r="F574" s="279"/>
      <c r="G574" s="284"/>
      <c r="AA574" s="280" t="str">
        <f t="shared" si="8"/>
        <v/>
      </c>
    </row>
    <row r="575" spans="6:27" x14ac:dyDescent="0.2">
      <c r="F575" s="279"/>
      <c r="G575" s="284"/>
      <c r="AA575" s="280" t="str">
        <f t="shared" si="8"/>
        <v/>
      </c>
    </row>
    <row r="576" spans="6:27" x14ac:dyDescent="0.2">
      <c r="F576" s="279"/>
      <c r="G576" s="284"/>
      <c r="AA576" s="280" t="str">
        <f t="shared" si="8"/>
        <v/>
      </c>
    </row>
    <row r="577" spans="6:27" x14ac:dyDescent="0.2">
      <c r="F577" s="279"/>
      <c r="G577" s="284"/>
      <c r="AA577" s="280" t="str">
        <f t="shared" si="8"/>
        <v/>
      </c>
    </row>
    <row r="578" spans="6:27" x14ac:dyDescent="0.2">
      <c r="F578" s="279"/>
      <c r="G578" s="284"/>
      <c r="AA578" s="280" t="str">
        <f t="shared" si="8"/>
        <v/>
      </c>
    </row>
    <row r="579" spans="6:27" x14ac:dyDescent="0.2">
      <c r="F579" s="279"/>
      <c r="G579" s="284"/>
      <c r="AA579" s="280" t="str">
        <f t="shared" ref="AA579:AA642" si="9">IFERROR(R579/S579,"")</f>
        <v/>
      </c>
    </row>
    <row r="580" spans="6:27" x14ac:dyDescent="0.2">
      <c r="F580" s="279"/>
      <c r="G580" s="284"/>
      <c r="AA580" s="280" t="str">
        <f t="shared" si="9"/>
        <v/>
      </c>
    </row>
    <row r="581" spans="6:27" x14ac:dyDescent="0.2">
      <c r="F581" s="279"/>
      <c r="G581" s="284"/>
      <c r="AA581" s="280" t="str">
        <f t="shared" si="9"/>
        <v/>
      </c>
    </row>
    <row r="582" spans="6:27" x14ac:dyDescent="0.2">
      <c r="F582" s="279"/>
      <c r="G582" s="284"/>
      <c r="AA582" s="280" t="str">
        <f t="shared" si="9"/>
        <v/>
      </c>
    </row>
    <row r="583" spans="6:27" x14ac:dyDescent="0.2">
      <c r="F583" s="279"/>
      <c r="G583" s="284"/>
      <c r="AA583" s="280" t="str">
        <f t="shared" si="9"/>
        <v/>
      </c>
    </row>
    <row r="584" spans="6:27" x14ac:dyDescent="0.2">
      <c r="F584" s="279"/>
      <c r="G584" s="284"/>
      <c r="AA584" s="280" t="str">
        <f t="shared" si="9"/>
        <v/>
      </c>
    </row>
    <row r="585" spans="6:27" x14ac:dyDescent="0.2">
      <c r="F585" s="279"/>
      <c r="G585" s="284"/>
      <c r="AA585" s="280" t="str">
        <f t="shared" si="9"/>
        <v/>
      </c>
    </row>
    <row r="586" spans="6:27" x14ac:dyDescent="0.2">
      <c r="F586" s="279"/>
      <c r="G586" s="284"/>
      <c r="AA586" s="280" t="str">
        <f t="shared" si="9"/>
        <v/>
      </c>
    </row>
    <row r="587" spans="6:27" x14ac:dyDescent="0.2">
      <c r="F587" s="279"/>
      <c r="G587" s="284"/>
      <c r="AA587" s="280" t="str">
        <f t="shared" si="9"/>
        <v/>
      </c>
    </row>
    <row r="588" spans="6:27" x14ac:dyDescent="0.2">
      <c r="F588" s="279"/>
      <c r="G588" s="284"/>
      <c r="AA588" s="280" t="str">
        <f t="shared" si="9"/>
        <v/>
      </c>
    </row>
    <row r="589" spans="6:27" x14ac:dyDescent="0.2">
      <c r="F589" s="279"/>
      <c r="G589" s="284"/>
      <c r="AA589" s="280" t="str">
        <f t="shared" si="9"/>
        <v/>
      </c>
    </row>
    <row r="590" spans="6:27" x14ac:dyDescent="0.2">
      <c r="F590" s="279"/>
      <c r="G590" s="284"/>
      <c r="AA590" s="280" t="str">
        <f t="shared" si="9"/>
        <v/>
      </c>
    </row>
    <row r="591" spans="6:27" x14ac:dyDescent="0.2">
      <c r="F591" s="279"/>
      <c r="G591" s="284"/>
      <c r="AA591" s="280" t="str">
        <f t="shared" si="9"/>
        <v/>
      </c>
    </row>
    <row r="592" spans="6:27" x14ac:dyDescent="0.2">
      <c r="F592" s="279"/>
      <c r="G592" s="284"/>
      <c r="AA592" s="280" t="str">
        <f t="shared" si="9"/>
        <v/>
      </c>
    </row>
    <row r="593" spans="6:27" x14ac:dyDescent="0.2">
      <c r="F593" s="279"/>
      <c r="G593" s="284"/>
      <c r="AA593" s="280" t="str">
        <f t="shared" si="9"/>
        <v/>
      </c>
    </row>
    <row r="594" spans="6:27" x14ac:dyDescent="0.2">
      <c r="F594" s="279"/>
      <c r="G594" s="284"/>
      <c r="AA594" s="280" t="str">
        <f t="shared" si="9"/>
        <v/>
      </c>
    </row>
    <row r="595" spans="6:27" x14ac:dyDescent="0.2">
      <c r="F595" s="279"/>
      <c r="G595" s="284"/>
      <c r="AA595" s="280" t="str">
        <f t="shared" si="9"/>
        <v/>
      </c>
    </row>
    <row r="596" spans="6:27" x14ac:dyDescent="0.2">
      <c r="F596" s="279"/>
      <c r="G596" s="284"/>
      <c r="AA596" s="280" t="str">
        <f t="shared" si="9"/>
        <v/>
      </c>
    </row>
    <row r="597" spans="6:27" x14ac:dyDescent="0.2">
      <c r="F597" s="279"/>
      <c r="G597" s="284"/>
      <c r="AA597" s="280" t="str">
        <f t="shared" si="9"/>
        <v/>
      </c>
    </row>
    <row r="598" spans="6:27" x14ac:dyDescent="0.2">
      <c r="F598" s="279"/>
      <c r="G598" s="284"/>
      <c r="AA598" s="280" t="str">
        <f t="shared" si="9"/>
        <v/>
      </c>
    </row>
    <row r="599" spans="6:27" x14ac:dyDescent="0.2">
      <c r="F599" s="279"/>
      <c r="G599" s="284"/>
      <c r="AA599" s="280" t="str">
        <f t="shared" si="9"/>
        <v/>
      </c>
    </row>
    <row r="600" spans="6:27" x14ac:dyDescent="0.2">
      <c r="F600" s="279"/>
      <c r="G600" s="284"/>
      <c r="AA600" s="280" t="str">
        <f t="shared" si="9"/>
        <v/>
      </c>
    </row>
    <row r="601" spans="6:27" x14ac:dyDescent="0.2">
      <c r="F601" s="279"/>
      <c r="G601" s="284"/>
      <c r="AA601" s="280" t="str">
        <f t="shared" si="9"/>
        <v/>
      </c>
    </row>
    <row r="602" spans="6:27" x14ac:dyDescent="0.2">
      <c r="F602" s="279"/>
      <c r="G602" s="284"/>
      <c r="AA602" s="280" t="str">
        <f t="shared" si="9"/>
        <v/>
      </c>
    </row>
    <row r="603" spans="6:27" x14ac:dyDescent="0.2">
      <c r="F603" s="279"/>
      <c r="G603" s="284"/>
      <c r="AA603" s="280" t="str">
        <f t="shared" si="9"/>
        <v/>
      </c>
    </row>
    <row r="604" spans="6:27" x14ac:dyDescent="0.2">
      <c r="F604" s="279"/>
      <c r="G604" s="284"/>
      <c r="AA604" s="280" t="str">
        <f t="shared" si="9"/>
        <v/>
      </c>
    </row>
    <row r="605" spans="6:27" x14ac:dyDescent="0.2">
      <c r="F605" s="279"/>
      <c r="G605" s="284"/>
      <c r="AA605" s="280" t="str">
        <f t="shared" si="9"/>
        <v/>
      </c>
    </row>
    <row r="606" spans="6:27" x14ac:dyDescent="0.2">
      <c r="F606" s="279"/>
      <c r="G606" s="284"/>
      <c r="AA606" s="280" t="str">
        <f t="shared" si="9"/>
        <v/>
      </c>
    </row>
    <row r="607" spans="6:27" x14ac:dyDescent="0.2">
      <c r="F607" s="279"/>
      <c r="G607" s="284"/>
      <c r="AA607" s="280" t="str">
        <f t="shared" si="9"/>
        <v/>
      </c>
    </row>
    <row r="608" spans="6:27" x14ac:dyDescent="0.2">
      <c r="F608" s="279"/>
      <c r="G608" s="284"/>
      <c r="AA608" s="280" t="str">
        <f t="shared" si="9"/>
        <v/>
      </c>
    </row>
    <row r="609" spans="6:27" x14ac:dyDescent="0.2">
      <c r="F609" s="279"/>
      <c r="G609" s="284"/>
      <c r="AA609" s="280" t="str">
        <f t="shared" si="9"/>
        <v/>
      </c>
    </row>
    <row r="610" spans="6:27" x14ac:dyDescent="0.2">
      <c r="F610" s="279"/>
      <c r="G610" s="284"/>
      <c r="AA610" s="280" t="str">
        <f t="shared" si="9"/>
        <v/>
      </c>
    </row>
    <row r="611" spans="6:27" x14ac:dyDescent="0.2">
      <c r="F611" s="279"/>
      <c r="G611" s="284"/>
      <c r="AA611" s="280" t="str">
        <f t="shared" si="9"/>
        <v/>
      </c>
    </row>
    <row r="612" spans="6:27" x14ac:dyDescent="0.2">
      <c r="F612" s="279"/>
      <c r="G612" s="284"/>
      <c r="AA612" s="280" t="str">
        <f t="shared" si="9"/>
        <v/>
      </c>
    </row>
    <row r="613" spans="6:27" x14ac:dyDescent="0.2">
      <c r="F613" s="279"/>
      <c r="G613" s="284"/>
      <c r="AA613" s="280" t="str">
        <f t="shared" si="9"/>
        <v/>
      </c>
    </row>
    <row r="614" spans="6:27" x14ac:dyDescent="0.2">
      <c r="F614" s="279"/>
      <c r="G614" s="284"/>
      <c r="AA614" s="280" t="str">
        <f t="shared" si="9"/>
        <v/>
      </c>
    </row>
    <row r="615" spans="6:27" x14ac:dyDescent="0.2">
      <c r="F615" s="279"/>
      <c r="G615" s="284"/>
      <c r="AA615" s="280" t="str">
        <f t="shared" si="9"/>
        <v/>
      </c>
    </row>
    <row r="616" spans="6:27" x14ac:dyDescent="0.2">
      <c r="F616" s="279"/>
      <c r="G616" s="284"/>
      <c r="AA616" s="280" t="str">
        <f t="shared" si="9"/>
        <v/>
      </c>
    </row>
    <row r="617" spans="6:27" x14ac:dyDescent="0.2">
      <c r="F617" s="279"/>
      <c r="G617" s="284"/>
      <c r="AA617" s="280" t="str">
        <f t="shared" si="9"/>
        <v/>
      </c>
    </row>
    <row r="618" spans="6:27" x14ac:dyDescent="0.2">
      <c r="F618" s="279"/>
      <c r="G618" s="284"/>
      <c r="AA618" s="280" t="str">
        <f t="shared" si="9"/>
        <v/>
      </c>
    </row>
    <row r="619" spans="6:27" x14ac:dyDescent="0.2">
      <c r="F619" s="279"/>
      <c r="G619" s="284"/>
      <c r="AA619" s="280" t="str">
        <f t="shared" si="9"/>
        <v/>
      </c>
    </row>
    <row r="620" spans="6:27" x14ac:dyDescent="0.2">
      <c r="F620" s="279"/>
      <c r="G620" s="284"/>
      <c r="AA620" s="280" t="str">
        <f t="shared" si="9"/>
        <v/>
      </c>
    </row>
    <row r="621" spans="6:27" x14ac:dyDescent="0.2">
      <c r="F621" s="279"/>
      <c r="G621" s="284"/>
      <c r="AA621" s="280" t="str">
        <f t="shared" si="9"/>
        <v/>
      </c>
    </row>
    <row r="622" spans="6:27" x14ac:dyDescent="0.2">
      <c r="F622" s="279"/>
      <c r="G622" s="284"/>
      <c r="AA622" s="280" t="str">
        <f t="shared" si="9"/>
        <v/>
      </c>
    </row>
    <row r="623" spans="6:27" x14ac:dyDescent="0.2">
      <c r="F623" s="279"/>
      <c r="G623" s="284"/>
      <c r="AA623" s="280" t="str">
        <f t="shared" si="9"/>
        <v/>
      </c>
    </row>
    <row r="624" spans="6:27" x14ac:dyDescent="0.2">
      <c r="F624" s="279"/>
      <c r="G624" s="284"/>
      <c r="AA624" s="280" t="str">
        <f t="shared" si="9"/>
        <v/>
      </c>
    </row>
    <row r="625" spans="6:27" x14ac:dyDescent="0.2">
      <c r="F625" s="279"/>
      <c r="G625" s="284"/>
      <c r="AA625" s="280" t="str">
        <f t="shared" si="9"/>
        <v/>
      </c>
    </row>
    <row r="626" spans="6:27" x14ac:dyDescent="0.2">
      <c r="F626" s="279"/>
      <c r="G626" s="284"/>
      <c r="AA626" s="280" t="str">
        <f t="shared" si="9"/>
        <v/>
      </c>
    </row>
    <row r="627" spans="6:27" x14ac:dyDescent="0.2">
      <c r="F627" s="279"/>
      <c r="G627" s="284"/>
      <c r="AA627" s="280" t="str">
        <f t="shared" si="9"/>
        <v/>
      </c>
    </row>
    <row r="628" spans="6:27" x14ac:dyDescent="0.2">
      <c r="F628" s="279"/>
      <c r="G628" s="284"/>
      <c r="AA628" s="280" t="str">
        <f t="shared" si="9"/>
        <v/>
      </c>
    </row>
    <row r="629" spans="6:27" x14ac:dyDescent="0.2">
      <c r="F629" s="279"/>
      <c r="G629" s="284"/>
      <c r="AA629" s="280" t="str">
        <f t="shared" si="9"/>
        <v/>
      </c>
    </row>
    <row r="630" spans="6:27" x14ac:dyDescent="0.2">
      <c r="F630" s="279"/>
      <c r="G630" s="284"/>
      <c r="AA630" s="280" t="str">
        <f t="shared" si="9"/>
        <v/>
      </c>
    </row>
    <row r="631" spans="6:27" x14ac:dyDescent="0.2">
      <c r="F631" s="279"/>
      <c r="G631" s="284"/>
      <c r="AA631" s="280" t="str">
        <f t="shared" si="9"/>
        <v/>
      </c>
    </row>
    <row r="632" spans="6:27" x14ac:dyDescent="0.2">
      <c r="F632" s="279"/>
      <c r="G632" s="284"/>
      <c r="AA632" s="280" t="str">
        <f t="shared" si="9"/>
        <v/>
      </c>
    </row>
    <row r="633" spans="6:27" x14ac:dyDescent="0.2">
      <c r="F633" s="279"/>
      <c r="G633" s="284"/>
      <c r="AA633" s="280" t="str">
        <f t="shared" si="9"/>
        <v/>
      </c>
    </row>
    <row r="634" spans="6:27" x14ac:dyDescent="0.2">
      <c r="F634" s="279"/>
      <c r="G634" s="284"/>
      <c r="AA634" s="280" t="str">
        <f t="shared" si="9"/>
        <v/>
      </c>
    </row>
    <row r="635" spans="6:27" x14ac:dyDescent="0.2">
      <c r="F635" s="279"/>
      <c r="G635" s="284"/>
      <c r="AA635" s="280" t="str">
        <f t="shared" si="9"/>
        <v/>
      </c>
    </row>
    <row r="636" spans="6:27" x14ac:dyDescent="0.2">
      <c r="F636" s="279"/>
      <c r="G636" s="284"/>
      <c r="AA636" s="280" t="str">
        <f t="shared" si="9"/>
        <v/>
      </c>
    </row>
    <row r="637" spans="6:27" x14ac:dyDescent="0.2">
      <c r="F637" s="279"/>
      <c r="G637" s="284"/>
      <c r="AA637" s="280" t="str">
        <f t="shared" si="9"/>
        <v/>
      </c>
    </row>
    <row r="638" spans="6:27" x14ac:dyDescent="0.2">
      <c r="F638" s="279"/>
      <c r="G638" s="284"/>
      <c r="AA638" s="280" t="str">
        <f t="shared" si="9"/>
        <v/>
      </c>
    </row>
    <row r="639" spans="6:27" x14ac:dyDescent="0.2">
      <c r="F639" s="279"/>
      <c r="G639" s="284"/>
      <c r="AA639" s="280" t="str">
        <f t="shared" si="9"/>
        <v/>
      </c>
    </row>
    <row r="640" spans="6:27" x14ac:dyDescent="0.2">
      <c r="F640" s="279"/>
      <c r="G640" s="284"/>
      <c r="AA640" s="280" t="str">
        <f t="shared" si="9"/>
        <v/>
      </c>
    </row>
    <row r="641" spans="6:27" x14ac:dyDescent="0.2">
      <c r="F641" s="279"/>
      <c r="G641" s="284"/>
      <c r="AA641" s="280" t="str">
        <f t="shared" si="9"/>
        <v/>
      </c>
    </row>
    <row r="642" spans="6:27" x14ac:dyDescent="0.2">
      <c r="F642" s="279"/>
      <c r="G642" s="284"/>
      <c r="AA642" s="280" t="str">
        <f t="shared" si="9"/>
        <v/>
      </c>
    </row>
    <row r="643" spans="6:27" x14ac:dyDescent="0.2">
      <c r="F643" s="279"/>
      <c r="G643" s="284"/>
      <c r="AA643" s="280" t="str">
        <f t="shared" ref="AA643:AA706" si="10">IFERROR(R643/S643,"")</f>
        <v/>
      </c>
    </row>
    <row r="644" spans="6:27" x14ac:dyDescent="0.2">
      <c r="F644" s="279"/>
      <c r="G644" s="284"/>
      <c r="AA644" s="280" t="str">
        <f t="shared" si="10"/>
        <v/>
      </c>
    </row>
    <row r="645" spans="6:27" x14ac:dyDescent="0.2">
      <c r="F645" s="279"/>
      <c r="G645" s="284"/>
      <c r="AA645" s="280" t="str">
        <f t="shared" si="10"/>
        <v/>
      </c>
    </row>
    <row r="646" spans="6:27" x14ac:dyDescent="0.2">
      <c r="F646" s="279"/>
      <c r="G646" s="284"/>
      <c r="AA646" s="280" t="str">
        <f t="shared" si="10"/>
        <v/>
      </c>
    </row>
    <row r="647" spans="6:27" x14ac:dyDescent="0.2">
      <c r="F647" s="279"/>
      <c r="G647" s="284"/>
      <c r="AA647" s="280" t="str">
        <f t="shared" si="10"/>
        <v/>
      </c>
    </row>
    <row r="648" spans="6:27" x14ac:dyDescent="0.2">
      <c r="F648" s="279"/>
      <c r="G648" s="284"/>
      <c r="AA648" s="280" t="str">
        <f t="shared" si="10"/>
        <v/>
      </c>
    </row>
    <row r="649" spans="6:27" x14ac:dyDescent="0.2">
      <c r="F649" s="279"/>
      <c r="G649" s="284"/>
      <c r="AA649" s="280" t="str">
        <f t="shared" si="10"/>
        <v/>
      </c>
    </row>
    <row r="650" spans="6:27" x14ac:dyDescent="0.2">
      <c r="F650" s="279"/>
      <c r="G650" s="284"/>
      <c r="AA650" s="280" t="str">
        <f t="shared" si="10"/>
        <v/>
      </c>
    </row>
    <row r="651" spans="6:27" x14ac:dyDescent="0.2">
      <c r="F651" s="279"/>
      <c r="G651" s="284"/>
      <c r="AA651" s="280" t="str">
        <f t="shared" si="10"/>
        <v/>
      </c>
    </row>
    <row r="652" spans="6:27" x14ac:dyDescent="0.2">
      <c r="F652" s="279"/>
      <c r="G652" s="284"/>
      <c r="AA652" s="280" t="str">
        <f t="shared" si="10"/>
        <v/>
      </c>
    </row>
    <row r="653" spans="6:27" x14ac:dyDescent="0.2">
      <c r="F653" s="279"/>
      <c r="G653" s="284"/>
      <c r="AA653" s="280" t="str">
        <f t="shared" si="10"/>
        <v/>
      </c>
    </row>
    <row r="654" spans="6:27" x14ac:dyDescent="0.2">
      <c r="F654" s="279"/>
      <c r="G654" s="284"/>
      <c r="AA654" s="280" t="str">
        <f t="shared" si="10"/>
        <v/>
      </c>
    </row>
    <row r="655" spans="6:27" x14ac:dyDescent="0.2">
      <c r="F655" s="279"/>
      <c r="G655" s="284"/>
      <c r="AA655" s="280" t="str">
        <f t="shared" si="10"/>
        <v/>
      </c>
    </row>
    <row r="656" spans="6:27" x14ac:dyDescent="0.2">
      <c r="F656" s="279"/>
      <c r="G656" s="284"/>
      <c r="AA656" s="280" t="str">
        <f t="shared" si="10"/>
        <v/>
      </c>
    </row>
    <row r="657" spans="6:27" x14ac:dyDescent="0.2">
      <c r="F657" s="279"/>
      <c r="G657" s="284"/>
      <c r="AA657" s="280" t="str">
        <f t="shared" si="10"/>
        <v/>
      </c>
    </row>
    <row r="658" spans="6:27" x14ac:dyDescent="0.2">
      <c r="F658" s="279"/>
      <c r="G658" s="284"/>
      <c r="AA658" s="280" t="str">
        <f t="shared" si="10"/>
        <v/>
      </c>
    </row>
    <row r="659" spans="6:27" x14ac:dyDescent="0.2">
      <c r="F659" s="279"/>
      <c r="G659" s="284"/>
      <c r="AA659" s="280" t="str">
        <f t="shared" si="10"/>
        <v/>
      </c>
    </row>
    <row r="660" spans="6:27" x14ac:dyDescent="0.2">
      <c r="F660" s="279"/>
      <c r="G660" s="284"/>
      <c r="AA660" s="280" t="str">
        <f t="shared" si="10"/>
        <v/>
      </c>
    </row>
    <row r="661" spans="6:27" x14ac:dyDescent="0.2">
      <c r="F661" s="279"/>
      <c r="G661" s="284"/>
      <c r="AA661" s="280" t="str">
        <f t="shared" si="10"/>
        <v/>
      </c>
    </row>
    <row r="662" spans="6:27" x14ac:dyDescent="0.2">
      <c r="F662" s="279"/>
      <c r="G662" s="284"/>
      <c r="AA662" s="280" t="str">
        <f t="shared" si="10"/>
        <v/>
      </c>
    </row>
    <row r="663" spans="6:27" x14ac:dyDescent="0.2">
      <c r="F663" s="279"/>
      <c r="G663" s="284"/>
      <c r="AA663" s="280" t="str">
        <f t="shared" si="10"/>
        <v/>
      </c>
    </row>
    <row r="664" spans="6:27" x14ac:dyDescent="0.2">
      <c r="F664" s="279"/>
      <c r="G664" s="284"/>
      <c r="AA664" s="280" t="str">
        <f t="shared" si="10"/>
        <v/>
      </c>
    </row>
    <row r="665" spans="6:27" x14ac:dyDescent="0.2">
      <c r="F665" s="279"/>
      <c r="G665" s="284"/>
      <c r="AA665" s="280" t="str">
        <f t="shared" si="10"/>
        <v/>
      </c>
    </row>
    <row r="666" spans="6:27" x14ac:dyDescent="0.2">
      <c r="F666" s="279"/>
      <c r="G666" s="284"/>
      <c r="AA666" s="280" t="str">
        <f t="shared" si="10"/>
        <v/>
      </c>
    </row>
    <row r="667" spans="6:27" x14ac:dyDescent="0.2">
      <c r="F667" s="279"/>
      <c r="G667" s="284"/>
      <c r="AA667" s="280" t="str">
        <f t="shared" si="10"/>
        <v/>
      </c>
    </row>
    <row r="668" spans="6:27" x14ac:dyDescent="0.2">
      <c r="F668" s="279"/>
      <c r="G668" s="284"/>
      <c r="AA668" s="280" t="str">
        <f t="shared" si="10"/>
        <v/>
      </c>
    </row>
    <row r="669" spans="6:27" x14ac:dyDescent="0.2">
      <c r="F669" s="279"/>
      <c r="G669" s="284"/>
      <c r="AA669" s="280" t="str">
        <f t="shared" si="10"/>
        <v/>
      </c>
    </row>
    <row r="670" spans="6:27" x14ac:dyDescent="0.2">
      <c r="F670" s="279"/>
      <c r="G670" s="284"/>
      <c r="AA670" s="280" t="str">
        <f t="shared" si="10"/>
        <v/>
      </c>
    </row>
    <row r="671" spans="6:27" x14ac:dyDescent="0.2">
      <c r="F671" s="279"/>
      <c r="G671" s="284"/>
      <c r="AA671" s="280" t="str">
        <f t="shared" si="10"/>
        <v/>
      </c>
    </row>
    <row r="672" spans="6:27" x14ac:dyDescent="0.2">
      <c r="F672" s="279"/>
      <c r="G672" s="284"/>
      <c r="AA672" s="280" t="str">
        <f t="shared" si="10"/>
        <v/>
      </c>
    </row>
    <row r="673" spans="6:27" x14ac:dyDescent="0.2">
      <c r="F673" s="279"/>
      <c r="G673" s="284"/>
      <c r="AA673" s="280" t="str">
        <f t="shared" si="10"/>
        <v/>
      </c>
    </row>
    <row r="674" spans="6:27" x14ac:dyDescent="0.2">
      <c r="F674" s="279"/>
      <c r="G674" s="284"/>
      <c r="AA674" s="280" t="str">
        <f t="shared" si="10"/>
        <v/>
      </c>
    </row>
    <row r="675" spans="6:27" x14ac:dyDescent="0.2">
      <c r="F675" s="279"/>
      <c r="G675" s="284"/>
      <c r="AA675" s="280" t="str">
        <f t="shared" si="10"/>
        <v/>
      </c>
    </row>
    <row r="676" spans="6:27" x14ac:dyDescent="0.2">
      <c r="F676" s="279"/>
      <c r="G676" s="284"/>
      <c r="AA676" s="280" t="str">
        <f t="shared" si="10"/>
        <v/>
      </c>
    </row>
    <row r="677" spans="6:27" x14ac:dyDescent="0.2">
      <c r="F677" s="279"/>
      <c r="G677" s="284"/>
      <c r="AA677" s="280" t="str">
        <f t="shared" si="10"/>
        <v/>
      </c>
    </row>
    <row r="678" spans="6:27" x14ac:dyDescent="0.2">
      <c r="F678" s="279"/>
      <c r="G678" s="284"/>
      <c r="AA678" s="280" t="str">
        <f t="shared" si="10"/>
        <v/>
      </c>
    </row>
    <row r="679" spans="6:27" x14ac:dyDescent="0.2">
      <c r="F679" s="279"/>
      <c r="G679" s="284"/>
      <c r="AA679" s="280" t="str">
        <f t="shared" si="10"/>
        <v/>
      </c>
    </row>
    <row r="680" spans="6:27" x14ac:dyDescent="0.2">
      <c r="F680" s="279"/>
      <c r="G680" s="284"/>
      <c r="AA680" s="280" t="str">
        <f t="shared" si="10"/>
        <v/>
      </c>
    </row>
    <row r="681" spans="6:27" x14ac:dyDescent="0.2">
      <c r="F681" s="279"/>
      <c r="G681" s="284"/>
      <c r="AA681" s="280" t="str">
        <f t="shared" si="10"/>
        <v/>
      </c>
    </row>
    <row r="682" spans="6:27" x14ac:dyDescent="0.2">
      <c r="F682" s="279"/>
      <c r="G682" s="284"/>
      <c r="AA682" s="280" t="str">
        <f t="shared" si="10"/>
        <v/>
      </c>
    </row>
    <row r="683" spans="6:27" x14ac:dyDescent="0.2">
      <c r="F683" s="279"/>
      <c r="G683" s="284"/>
      <c r="AA683" s="280" t="str">
        <f t="shared" si="10"/>
        <v/>
      </c>
    </row>
    <row r="684" spans="6:27" x14ac:dyDescent="0.2">
      <c r="F684" s="279"/>
      <c r="G684" s="284"/>
      <c r="AA684" s="280" t="str">
        <f t="shared" si="10"/>
        <v/>
      </c>
    </row>
    <row r="685" spans="6:27" x14ac:dyDescent="0.2">
      <c r="F685" s="279"/>
      <c r="G685" s="284"/>
      <c r="AA685" s="280" t="str">
        <f t="shared" si="10"/>
        <v/>
      </c>
    </row>
    <row r="686" spans="6:27" x14ac:dyDescent="0.2">
      <c r="F686" s="279"/>
      <c r="G686" s="284"/>
      <c r="AA686" s="280" t="str">
        <f t="shared" si="10"/>
        <v/>
      </c>
    </row>
    <row r="687" spans="6:27" x14ac:dyDescent="0.2">
      <c r="F687" s="279"/>
      <c r="G687" s="284"/>
      <c r="AA687" s="280" t="str">
        <f t="shared" si="10"/>
        <v/>
      </c>
    </row>
    <row r="688" spans="6:27" x14ac:dyDescent="0.2">
      <c r="F688" s="279"/>
      <c r="G688" s="284"/>
      <c r="AA688" s="280" t="str">
        <f t="shared" si="10"/>
        <v/>
      </c>
    </row>
    <row r="689" spans="6:27" x14ac:dyDescent="0.2">
      <c r="F689" s="279"/>
      <c r="G689" s="284"/>
      <c r="AA689" s="280" t="str">
        <f t="shared" si="10"/>
        <v/>
      </c>
    </row>
    <row r="690" spans="6:27" x14ac:dyDescent="0.2">
      <c r="F690" s="279"/>
      <c r="G690" s="284"/>
      <c r="AA690" s="280" t="str">
        <f t="shared" si="10"/>
        <v/>
      </c>
    </row>
    <row r="691" spans="6:27" x14ac:dyDescent="0.2">
      <c r="F691" s="279"/>
      <c r="G691" s="284"/>
      <c r="AA691" s="280" t="str">
        <f t="shared" si="10"/>
        <v/>
      </c>
    </row>
    <row r="692" spans="6:27" x14ac:dyDescent="0.2">
      <c r="F692" s="279"/>
      <c r="G692" s="284"/>
      <c r="AA692" s="280" t="str">
        <f t="shared" si="10"/>
        <v/>
      </c>
    </row>
    <row r="693" spans="6:27" x14ac:dyDescent="0.2">
      <c r="F693" s="279"/>
      <c r="G693" s="284"/>
      <c r="AA693" s="280" t="str">
        <f t="shared" si="10"/>
        <v/>
      </c>
    </row>
    <row r="694" spans="6:27" x14ac:dyDescent="0.2">
      <c r="F694" s="279"/>
      <c r="G694" s="284"/>
      <c r="AA694" s="280" t="str">
        <f t="shared" si="10"/>
        <v/>
      </c>
    </row>
    <row r="695" spans="6:27" x14ac:dyDescent="0.2">
      <c r="F695" s="279"/>
      <c r="G695" s="284"/>
      <c r="AA695" s="280" t="str">
        <f t="shared" si="10"/>
        <v/>
      </c>
    </row>
    <row r="696" spans="6:27" x14ac:dyDescent="0.2">
      <c r="F696" s="279"/>
      <c r="G696" s="284"/>
      <c r="AA696" s="280" t="str">
        <f t="shared" si="10"/>
        <v/>
      </c>
    </row>
    <row r="697" spans="6:27" x14ac:dyDescent="0.2">
      <c r="F697" s="279"/>
      <c r="G697" s="284"/>
      <c r="AA697" s="280" t="str">
        <f t="shared" si="10"/>
        <v/>
      </c>
    </row>
    <row r="698" spans="6:27" x14ac:dyDescent="0.2">
      <c r="F698" s="279"/>
      <c r="G698" s="284"/>
      <c r="AA698" s="280" t="str">
        <f t="shared" si="10"/>
        <v/>
      </c>
    </row>
    <row r="699" spans="6:27" x14ac:dyDescent="0.2">
      <c r="F699" s="279"/>
      <c r="G699" s="284"/>
      <c r="AA699" s="280" t="str">
        <f t="shared" si="10"/>
        <v/>
      </c>
    </row>
    <row r="700" spans="6:27" x14ac:dyDescent="0.2">
      <c r="F700" s="279"/>
      <c r="G700" s="284"/>
      <c r="AA700" s="280" t="str">
        <f t="shared" si="10"/>
        <v/>
      </c>
    </row>
    <row r="701" spans="6:27" x14ac:dyDescent="0.2">
      <c r="F701" s="279"/>
      <c r="G701" s="284"/>
      <c r="AA701" s="280" t="str">
        <f t="shared" si="10"/>
        <v/>
      </c>
    </row>
    <row r="702" spans="6:27" x14ac:dyDescent="0.2">
      <c r="F702" s="279"/>
      <c r="G702" s="284"/>
      <c r="AA702" s="280" t="str">
        <f t="shared" si="10"/>
        <v/>
      </c>
    </row>
    <row r="703" spans="6:27" x14ac:dyDescent="0.2">
      <c r="F703" s="279"/>
      <c r="G703" s="284"/>
      <c r="AA703" s="280" t="str">
        <f t="shared" si="10"/>
        <v/>
      </c>
    </row>
    <row r="704" spans="6:27" x14ac:dyDescent="0.2">
      <c r="F704" s="279"/>
      <c r="G704" s="284"/>
      <c r="AA704" s="280" t="str">
        <f t="shared" si="10"/>
        <v/>
      </c>
    </row>
    <row r="705" spans="6:27" x14ac:dyDescent="0.2">
      <c r="F705" s="279"/>
      <c r="G705" s="284"/>
      <c r="AA705" s="280" t="str">
        <f t="shared" si="10"/>
        <v/>
      </c>
    </row>
    <row r="706" spans="6:27" x14ac:dyDescent="0.2">
      <c r="F706" s="279"/>
      <c r="G706" s="284"/>
      <c r="AA706" s="280" t="str">
        <f t="shared" si="10"/>
        <v/>
      </c>
    </row>
    <row r="707" spans="6:27" x14ac:dyDescent="0.2">
      <c r="F707" s="279"/>
      <c r="G707" s="284"/>
      <c r="AA707" s="280" t="str">
        <f t="shared" ref="AA707:AA770" si="11">IFERROR(R707/S707,"")</f>
        <v/>
      </c>
    </row>
    <row r="708" spans="6:27" x14ac:dyDescent="0.2">
      <c r="F708" s="279"/>
      <c r="G708" s="284"/>
      <c r="AA708" s="280" t="str">
        <f t="shared" si="11"/>
        <v/>
      </c>
    </row>
    <row r="709" spans="6:27" x14ac:dyDescent="0.2">
      <c r="F709" s="279"/>
      <c r="G709" s="284"/>
      <c r="AA709" s="280" t="str">
        <f t="shared" si="11"/>
        <v/>
      </c>
    </row>
    <row r="710" spans="6:27" x14ac:dyDescent="0.2">
      <c r="F710" s="279"/>
      <c r="G710" s="284"/>
      <c r="AA710" s="280" t="str">
        <f t="shared" si="11"/>
        <v/>
      </c>
    </row>
    <row r="711" spans="6:27" x14ac:dyDescent="0.2">
      <c r="F711" s="279"/>
      <c r="G711" s="284"/>
      <c r="AA711" s="280" t="str">
        <f t="shared" si="11"/>
        <v/>
      </c>
    </row>
    <row r="712" spans="6:27" x14ac:dyDescent="0.2">
      <c r="F712" s="279"/>
      <c r="G712" s="284"/>
      <c r="AA712" s="280" t="str">
        <f t="shared" si="11"/>
        <v/>
      </c>
    </row>
    <row r="713" spans="6:27" x14ac:dyDescent="0.2">
      <c r="F713" s="279"/>
      <c r="G713" s="284"/>
      <c r="AA713" s="280" t="str">
        <f t="shared" si="11"/>
        <v/>
      </c>
    </row>
    <row r="714" spans="6:27" x14ac:dyDescent="0.2">
      <c r="F714" s="279"/>
      <c r="G714" s="284"/>
      <c r="AA714" s="280" t="str">
        <f t="shared" si="11"/>
        <v/>
      </c>
    </row>
    <row r="715" spans="6:27" x14ac:dyDescent="0.2">
      <c r="F715" s="279"/>
      <c r="G715" s="284"/>
      <c r="AA715" s="280" t="str">
        <f t="shared" si="11"/>
        <v/>
      </c>
    </row>
    <row r="716" spans="6:27" x14ac:dyDescent="0.2">
      <c r="F716" s="279"/>
      <c r="G716" s="284"/>
      <c r="AA716" s="280" t="str">
        <f t="shared" si="11"/>
        <v/>
      </c>
    </row>
    <row r="717" spans="6:27" x14ac:dyDescent="0.2">
      <c r="F717" s="279"/>
      <c r="G717" s="284"/>
      <c r="AA717" s="280" t="str">
        <f t="shared" si="11"/>
        <v/>
      </c>
    </row>
    <row r="718" spans="6:27" x14ac:dyDescent="0.2">
      <c r="F718" s="279"/>
      <c r="G718" s="284"/>
      <c r="AA718" s="280" t="str">
        <f t="shared" si="11"/>
        <v/>
      </c>
    </row>
    <row r="719" spans="6:27" x14ac:dyDescent="0.2">
      <c r="F719" s="279"/>
      <c r="G719" s="284"/>
      <c r="AA719" s="280" t="str">
        <f t="shared" si="11"/>
        <v/>
      </c>
    </row>
    <row r="720" spans="6:27" x14ac:dyDescent="0.2">
      <c r="F720" s="279"/>
      <c r="G720" s="284"/>
      <c r="AA720" s="280" t="str">
        <f t="shared" si="11"/>
        <v/>
      </c>
    </row>
    <row r="721" spans="6:27" x14ac:dyDescent="0.2">
      <c r="F721" s="279"/>
      <c r="G721" s="284"/>
      <c r="AA721" s="280" t="str">
        <f t="shared" si="11"/>
        <v/>
      </c>
    </row>
    <row r="722" spans="6:27" x14ac:dyDescent="0.2">
      <c r="F722" s="279"/>
      <c r="G722" s="284"/>
      <c r="AA722" s="280" t="str">
        <f t="shared" si="11"/>
        <v/>
      </c>
    </row>
    <row r="723" spans="6:27" x14ac:dyDescent="0.2">
      <c r="F723" s="279"/>
      <c r="G723" s="284"/>
      <c r="AA723" s="280" t="str">
        <f t="shared" si="11"/>
        <v/>
      </c>
    </row>
    <row r="724" spans="6:27" x14ac:dyDescent="0.2">
      <c r="F724" s="279"/>
      <c r="G724" s="284"/>
      <c r="AA724" s="280" t="str">
        <f t="shared" si="11"/>
        <v/>
      </c>
    </row>
    <row r="725" spans="6:27" x14ac:dyDescent="0.2">
      <c r="F725" s="279"/>
      <c r="G725" s="284"/>
      <c r="AA725" s="280" t="str">
        <f t="shared" si="11"/>
        <v/>
      </c>
    </row>
    <row r="726" spans="6:27" x14ac:dyDescent="0.2">
      <c r="F726" s="279"/>
      <c r="G726" s="284"/>
      <c r="AA726" s="280" t="str">
        <f t="shared" si="11"/>
        <v/>
      </c>
    </row>
    <row r="727" spans="6:27" x14ac:dyDescent="0.2">
      <c r="F727" s="279"/>
      <c r="G727" s="284"/>
      <c r="AA727" s="280" t="str">
        <f t="shared" si="11"/>
        <v/>
      </c>
    </row>
    <row r="728" spans="6:27" x14ac:dyDescent="0.2">
      <c r="F728" s="279"/>
      <c r="G728" s="284"/>
      <c r="AA728" s="280" t="str">
        <f t="shared" si="11"/>
        <v/>
      </c>
    </row>
    <row r="729" spans="6:27" x14ac:dyDescent="0.2">
      <c r="F729" s="279"/>
      <c r="G729" s="284"/>
      <c r="AA729" s="280" t="str">
        <f t="shared" si="11"/>
        <v/>
      </c>
    </row>
    <row r="730" spans="6:27" x14ac:dyDescent="0.2">
      <c r="F730" s="279"/>
      <c r="G730" s="284"/>
      <c r="AA730" s="280" t="str">
        <f t="shared" si="11"/>
        <v/>
      </c>
    </row>
    <row r="731" spans="6:27" x14ac:dyDescent="0.2">
      <c r="F731" s="279"/>
      <c r="G731" s="284"/>
      <c r="AA731" s="280" t="str">
        <f t="shared" si="11"/>
        <v/>
      </c>
    </row>
    <row r="732" spans="6:27" x14ac:dyDescent="0.2">
      <c r="F732" s="279"/>
      <c r="G732" s="284"/>
      <c r="AA732" s="280" t="str">
        <f t="shared" si="11"/>
        <v/>
      </c>
    </row>
    <row r="733" spans="6:27" x14ac:dyDescent="0.2">
      <c r="F733" s="279"/>
      <c r="G733" s="284"/>
      <c r="AA733" s="280" t="str">
        <f t="shared" si="11"/>
        <v/>
      </c>
    </row>
    <row r="734" spans="6:27" x14ac:dyDescent="0.2">
      <c r="F734" s="279"/>
      <c r="G734" s="284"/>
      <c r="AA734" s="280" t="str">
        <f t="shared" si="11"/>
        <v/>
      </c>
    </row>
    <row r="735" spans="6:27" x14ac:dyDescent="0.2">
      <c r="F735" s="279"/>
      <c r="G735" s="284"/>
      <c r="AA735" s="280" t="str">
        <f t="shared" si="11"/>
        <v/>
      </c>
    </row>
    <row r="736" spans="6:27" x14ac:dyDescent="0.2">
      <c r="F736" s="279"/>
      <c r="G736" s="284"/>
      <c r="AA736" s="280" t="str">
        <f t="shared" si="11"/>
        <v/>
      </c>
    </row>
    <row r="737" spans="6:27" x14ac:dyDescent="0.2">
      <c r="F737" s="279"/>
      <c r="G737" s="284"/>
      <c r="AA737" s="280" t="str">
        <f t="shared" si="11"/>
        <v/>
      </c>
    </row>
    <row r="738" spans="6:27" x14ac:dyDescent="0.2">
      <c r="F738" s="279"/>
      <c r="G738" s="284"/>
      <c r="AA738" s="280" t="str">
        <f t="shared" si="11"/>
        <v/>
      </c>
    </row>
    <row r="739" spans="6:27" x14ac:dyDescent="0.2">
      <c r="F739" s="279"/>
      <c r="G739" s="284"/>
      <c r="AA739" s="280" t="str">
        <f t="shared" si="11"/>
        <v/>
      </c>
    </row>
    <row r="740" spans="6:27" x14ac:dyDescent="0.2">
      <c r="F740" s="279"/>
      <c r="G740" s="284"/>
      <c r="AA740" s="280" t="str">
        <f t="shared" si="11"/>
        <v/>
      </c>
    </row>
    <row r="741" spans="6:27" x14ac:dyDescent="0.2">
      <c r="F741" s="279"/>
      <c r="G741" s="284"/>
      <c r="AA741" s="280" t="str">
        <f t="shared" si="11"/>
        <v/>
      </c>
    </row>
    <row r="742" spans="6:27" x14ac:dyDescent="0.2">
      <c r="F742" s="279"/>
      <c r="G742" s="284"/>
      <c r="AA742" s="280" t="str">
        <f t="shared" si="11"/>
        <v/>
      </c>
    </row>
    <row r="743" spans="6:27" x14ac:dyDescent="0.2">
      <c r="F743" s="279"/>
      <c r="G743" s="284"/>
      <c r="AA743" s="280" t="str">
        <f t="shared" si="11"/>
        <v/>
      </c>
    </row>
    <row r="744" spans="6:27" x14ac:dyDescent="0.2">
      <c r="F744" s="279"/>
      <c r="G744" s="284"/>
      <c r="AA744" s="280" t="str">
        <f t="shared" si="11"/>
        <v/>
      </c>
    </row>
    <row r="745" spans="6:27" x14ac:dyDescent="0.2">
      <c r="F745" s="279"/>
      <c r="G745" s="284"/>
      <c r="AA745" s="280" t="str">
        <f t="shared" si="11"/>
        <v/>
      </c>
    </row>
    <row r="746" spans="6:27" x14ac:dyDescent="0.2">
      <c r="F746" s="279"/>
      <c r="G746" s="284"/>
      <c r="AA746" s="280" t="str">
        <f t="shared" si="11"/>
        <v/>
      </c>
    </row>
    <row r="747" spans="6:27" x14ac:dyDescent="0.2">
      <c r="F747" s="279"/>
      <c r="G747" s="284"/>
      <c r="AA747" s="280" t="str">
        <f t="shared" si="11"/>
        <v/>
      </c>
    </row>
    <row r="748" spans="6:27" x14ac:dyDescent="0.2">
      <c r="F748" s="279"/>
      <c r="G748" s="284"/>
      <c r="AA748" s="280" t="str">
        <f t="shared" si="11"/>
        <v/>
      </c>
    </row>
    <row r="749" spans="6:27" x14ac:dyDescent="0.2">
      <c r="F749" s="279"/>
      <c r="G749" s="284"/>
      <c r="AA749" s="280" t="str">
        <f t="shared" si="11"/>
        <v/>
      </c>
    </row>
    <row r="750" spans="6:27" x14ac:dyDescent="0.2">
      <c r="F750" s="279"/>
      <c r="G750" s="284"/>
      <c r="AA750" s="280" t="str">
        <f t="shared" si="11"/>
        <v/>
      </c>
    </row>
    <row r="751" spans="6:27" x14ac:dyDescent="0.2">
      <c r="F751" s="279"/>
      <c r="G751" s="284"/>
      <c r="AA751" s="280" t="str">
        <f t="shared" si="11"/>
        <v/>
      </c>
    </row>
    <row r="752" spans="6:27" x14ac:dyDescent="0.2">
      <c r="F752" s="279"/>
      <c r="G752" s="284"/>
      <c r="AA752" s="280" t="str">
        <f t="shared" si="11"/>
        <v/>
      </c>
    </row>
    <row r="753" spans="6:27" x14ac:dyDescent="0.2">
      <c r="F753" s="279"/>
      <c r="G753" s="284"/>
      <c r="AA753" s="280" t="str">
        <f t="shared" si="11"/>
        <v/>
      </c>
    </row>
    <row r="754" spans="6:27" x14ac:dyDescent="0.2">
      <c r="F754" s="279"/>
      <c r="G754" s="284"/>
      <c r="AA754" s="280" t="str">
        <f t="shared" si="11"/>
        <v/>
      </c>
    </row>
    <row r="755" spans="6:27" x14ac:dyDescent="0.2">
      <c r="F755" s="279"/>
      <c r="G755" s="284"/>
      <c r="AA755" s="280" t="str">
        <f t="shared" si="11"/>
        <v/>
      </c>
    </row>
    <row r="756" spans="6:27" x14ac:dyDescent="0.2">
      <c r="F756" s="279"/>
      <c r="G756" s="284"/>
      <c r="AA756" s="280" t="str">
        <f t="shared" si="11"/>
        <v/>
      </c>
    </row>
    <row r="757" spans="6:27" x14ac:dyDescent="0.2">
      <c r="F757" s="279"/>
      <c r="G757" s="284"/>
      <c r="AA757" s="280" t="str">
        <f t="shared" si="11"/>
        <v/>
      </c>
    </row>
    <row r="758" spans="6:27" x14ac:dyDescent="0.2">
      <c r="F758" s="279"/>
      <c r="G758" s="284"/>
      <c r="AA758" s="280" t="str">
        <f t="shared" si="11"/>
        <v/>
      </c>
    </row>
    <row r="759" spans="6:27" x14ac:dyDescent="0.2">
      <c r="F759" s="279"/>
      <c r="G759" s="284"/>
      <c r="AA759" s="280" t="str">
        <f t="shared" si="11"/>
        <v/>
      </c>
    </row>
    <row r="760" spans="6:27" x14ac:dyDescent="0.2">
      <c r="F760" s="279"/>
      <c r="G760" s="284"/>
      <c r="AA760" s="280" t="str">
        <f t="shared" si="11"/>
        <v/>
      </c>
    </row>
    <row r="761" spans="6:27" x14ac:dyDescent="0.2">
      <c r="F761" s="279"/>
      <c r="G761" s="284"/>
      <c r="AA761" s="280" t="str">
        <f t="shared" si="11"/>
        <v/>
      </c>
    </row>
    <row r="762" spans="6:27" x14ac:dyDescent="0.2">
      <c r="F762" s="279"/>
      <c r="G762" s="284"/>
      <c r="AA762" s="280" t="str">
        <f t="shared" si="11"/>
        <v/>
      </c>
    </row>
    <row r="763" spans="6:27" x14ac:dyDescent="0.2">
      <c r="F763" s="279"/>
      <c r="G763" s="284"/>
      <c r="AA763" s="280" t="str">
        <f t="shared" si="11"/>
        <v/>
      </c>
    </row>
    <row r="764" spans="6:27" x14ac:dyDescent="0.2">
      <c r="F764" s="279"/>
      <c r="G764" s="284"/>
      <c r="AA764" s="280" t="str">
        <f t="shared" si="11"/>
        <v/>
      </c>
    </row>
    <row r="765" spans="6:27" x14ac:dyDescent="0.2">
      <c r="F765" s="279"/>
      <c r="G765" s="284"/>
      <c r="AA765" s="280" t="str">
        <f t="shared" si="11"/>
        <v/>
      </c>
    </row>
    <row r="766" spans="6:27" x14ac:dyDescent="0.2">
      <c r="F766" s="279"/>
      <c r="G766" s="284"/>
      <c r="AA766" s="280" t="str">
        <f t="shared" si="11"/>
        <v/>
      </c>
    </row>
    <row r="767" spans="6:27" x14ac:dyDescent="0.2">
      <c r="F767" s="279"/>
      <c r="G767" s="284"/>
      <c r="AA767" s="280" t="str">
        <f t="shared" si="11"/>
        <v/>
      </c>
    </row>
    <row r="768" spans="6:27" x14ac:dyDescent="0.2">
      <c r="F768" s="279"/>
      <c r="G768" s="284"/>
      <c r="AA768" s="280" t="str">
        <f t="shared" si="11"/>
        <v/>
      </c>
    </row>
    <row r="769" spans="6:27" x14ac:dyDescent="0.2">
      <c r="F769" s="279"/>
      <c r="G769" s="284"/>
      <c r="AA769" s="280" t="str">
        <f t="shared" si="11"/>
        <v/>
      </c>
    </row>
    <row r="770" spans="6:27" x14ac:dyDescent="0.2">
      <c r="F770" s="279"/>
      <c r="G770" s="284"/>
      <c r="AA770" s="280" t="str">
        <f t="shared" si="11"/>
        <v/>
      </c>
    </row>
    <row r="771" spans="6:27" x14ac:dyDescent="0.2">
      <c r="F771" s="279"/>
      <c r="G771" s="284"/>
      <c r="AA771" s="280" t="str">
        <f t="shared" ref="AA771:AA834" si="12">IFERROR(R771/S771,"")</f>
        <v/>
      </c>
    </row>
    <row r="772" spans="6:27" x14ac:dyDescent="0.2">
      <c r="F772" s="279"/>
      <c r="G772" s="284"/>
      <c r="AA772" s="280" t="str">
        <f t="shared" si="12"/>
        <v/>
      </c>
    </row>
    <row r="773" spans="6:27" x14ac:dyDescent="0.2">
      <c r="F773" s="279"/>
      <c r="G773" s="284"/>
      <c r="AA773" s="280" t="str">
        <f t="shared" si="12"/>
        <v/>
      </c>
    </row>
    <row r="774" spans="6:27" x14ac:dyDescent="0.2">
      <c r="F774" s="279"/>
      <c r="G774" s="284"/>
      <c r="AA774" s="280" t="str">
        <f t="shared" si="12"/>
        <v/>
      </c>
    </row>
    <row r="775" spans="6:27" x14ac:dyDescent="0.2">
      <c r="F775" s="279"/>
      <c r="G775" s="284"/>
      <c r="AA775" s="280" t="str">
        <f t="shared" si="12"/>
        <v/>
      </c>
    </row>
    <row r="776" spans="6:27" x14ac:dyDescent="0.2">
      <c r="F776" s="279"/>
      <c r="G776" s="284"/>
      <c r="AA776" s="280" t="str">
        <f t="shared" si="12"/>
        <v/>
      </c>
    </row>
    <row r="777" spans="6:27" x14ac:dyDescent="0.2">
      <c r="F777" s="279"/>
      <c r="G777" s="284"/>
      <c r="AA777" s="280" t="str">
        <f t="shared" si="12"/>
        <v/>
      </c>
    </row>
    <row r="778" spans="6:27" x14ac:dyDescent="0.2">
      <c r="F778" s="279"/>
      <c r="G778" s="284"/>
      <c r="AA778" s="280" t="str">
        <f t="shared" si="12"/>
        <v/>
      </c>
    </row>
    <row r="779" spans="6:27" x14ac:dyDescent="0.2">
      <c r="F779" s="279"/>
      <c r="G779" s="284"/>
      <c r="AA779" s="280" t="str">
        <f t="shared" si="12"/>
        <v/>
      </c>
    </row>
    <row r="780" spans="6:27" x14ac:dyDescent="0.2">
      <c r="F780" s="279"/>
      <c r="G780" s="284"/>
      <c r="AA780" s="280" t="str">
        <f t="shared" si="12"/>
        <v/>
      </c>
    </row>
    <row r="781" spans="6:27" x14ac:dyDescent="0.2">
      <c r="F781" s="279"/>
      <c r="G781" s="284"/>
      <c r="AA781" s="280" t="str">
        <f t="shared" si="12"/>
        <v/>
      </c>
    </row>
    <row r="782" spans="6:27" x14ac:dyDescent="0.2">
      <c r="F782" s="279"/>
      <c r="G782" s="284"/>
      <c r="AA782" s="280" t="str">
        <f t="shared" si="12"/>
        <v/>
      </c>
    </row>
    <row r="783" spans="6:27" x14ac:dyDescent="0.2">
      <c r="F783" s="279"/>
      <c r="G783" s="284"/>
      <c r="AA783" s="280" t="str">
        <f t="shared" si="12"/>
        <v/>
      </c>
    </row>
    <row r="784" spans="6:27" x14ac:dyDescent="0.2">
      <c r="F784" s="279"/>
      <c r="G784" s="284"/>
      <c r="AA784" s="280" t="str">
        <f t="shared" si="12"/>
        <v/>
      </c>
    </row>
    <row r="785" spans="6:27" x14ac:dyDescent="0.2">
      <c r="F785" s="279"/>
      <c r="G785" s="284"/>
      <c r="AA785" s="280" t="str">
        <f t="shared" si="12"/>
        <v/>
      </c>
    </row>
    <row r="786" spans="6:27" x14ac:dyDescent="0.2">
      <c r="F786" s="279"/>
      <c r="G786" s="284"/>
      <c r="AA786" s="280" t="str">
        <f t="shared" si="12"/>
        <v/>
      </c>
    </row>
    <row r="787" spans="6:27" x14ac:dyDescent="0.2">
      <c r="F787" s="279"/>
      <c r="G787" s="284"/>
      <c r="AA787" s="280" t="str">
        <f t="shared" si="12"/>
        <v/>
      </c>
    </row>
    <row r="788" spans="6:27" x14ac:dyDescent="0.2">
      <c r="F788" s="279"/>
      <c r="G788" s="284"/>
      <c r="AA788" s="280" t="str">
        <f t="shared" si="12"/>
        <v/>
      </c>
    </row>
    <row r="789" spans="6:27" x14ac:dyDescent="0.2">
      <c r="F789" s="279"/>
      <c r="G789" s="284"/>
      <c r="AA789" s="280" t="str">
        <f t="shared" si="12"/>
        <v/>
      </c>
    </row>
    <row r="790" spans="6:27" x14ac:dyDescent="0.2">
      <c r="F790" s="279"/>
      <c r="G790" s="284"/>
      <c r="AA790" s="280" t="str">
        <f t="shared" si="12"/>
        <v/>
      </c>
    </row>
    <row r="791" spans="6:27" x14ac:dyDescent="0.2">
      <c r="F791" s="279"/>
      <c r="G791" s="284"/>
      <c r="AA791" s="280" t="str">
        <f t="shared" si="12"/>
        <v/>
      </c>
    </row>
    <row r="792" spans="6:27" x14ac:dyDescent="0.2">
      <c r="F792" s="279"/>
      <c r="G792" s="284"/>
      <c r="AA792" s="280" t="str">
        <f t="shared" si="12"/>
        <v/>
      </c>
    </row>
    <row r="793" spans="6:27" x14ac:dyDescent="0.2">
      <c r="F793" s="279"/>
      <c r="G793" s="284"/>
      <c r="AA793" s="280" t="str">
        <f t="shared" si="12"/>
        <v/>
      </c>
    </row>
    <row r="794" spans="6:27" x14ac:dyDescent="0.2">
      <c r="F794" s="279"/>
      <c r="G794" s="284"/>
      <c r="AA794" s="280" t="str">
        <f t="shared" si="12"/>
        <v/>
      </c>
    </row>
    <row r="795" spans="6:27" x14ac:dyDescent="0.2">
      <c r="F795" s="279"/>
      <c r="G795" s="284"/>
      <c r="AA795" s="280" t="str">
        <f t="shared" si="12"/>
        <v/>
      </c>
    </row>
    <row r="796" spans="6:27" x14ac:dyDescent="0.2">
      <c r="F796" s="279"/>
      <c r="G796" s="284"/>
      <c r="AA796" s="280" t="str">
        <f t="shared" si="12"/>
        <v/>
      </c>
    </row>
    <row r="797" spans="6:27" x14ac:dyDescent="0.2">
      <c r="F797" s="279"/>
      <c r="G797" s="284"/>
      <c r="AA797" s="280" t="str">
        <f t="shared" si="12"/>
        <v/>
      </c>
    </row>
    <row r="798" spans="6:27" x14ac:dyDescent="0.2">
      <c r="F798" s="279"/>
      <c r="G798" s="284"/>
      <c r="AA798" s="280" t="str">
        <f t="shared" si="12"/>
        <v/>
      </c>
    </row>
    <row r="799" spans="6:27" x14ac:dyDescent="0.2">
      <c r="F799" s="279"/>
      <c r="G799" s="284"/>
      <c r="AA799" s="280" t="str">
        <f t="shared" si="12"/>
        <v/>
      </c>
    </row>
    <row r="800" spans="6:27" x14ac:dyDescent="0.2">
      <c r="F800" s="279"/>
      <c r="G800" s="284"/>
      <c r="AA800" s="280" t="str">
        <f t="shared" si="12"/>
        <v/>
      </c>
    </row>
    <row r="801" spans="6:27" x14ac:dyDescent="0.2">
      <c r="F801" s="279"/>
      <c r="G801" s="284"/>
      <c r="AA801" s="280" t="str">
        <f t="shared" si="12"/>
        <v/>
      </c>
    </row>
    <row r="802" spans="6:27" x14ac:dyDescent="0.2">
      <c r="F802" s="279"/>
      <c r="G802" s="284"/>
      <c r="AA802" s="280" t="str">
        <f t="shared" si="12"/>
        <v/>
      </c>
    </row>
    <row r="803" spans="6:27" x14ac:dyDescent="0.2">
      <c r="F803" s="279"/>
      <c r="G803" s="284"/>
      <c r="AA803" s="280" t="str">
        <f t="shared" si="12"/>
        <v/>
      </c>
    </row>
    <row r="804" spans="6:27" x14ac:dyDescent="0.2">
      <c r="F804" s="279"/>
      <c r="G804" s="284"/>
      <c r="AA804" s="280" t="str">
        <f t="shared" si="12"/>
        <v/>
      </c>
    </row>
    <row r="805" spans="6:27" x14ac:dyDescent="0.2">
      <c r="F805" s="279"/>
      <c r="G805" s="284"/>
      <c r="AA805" s="280" t="str">
        <f t="shared" si="12"/>
        <v/>
      </c>
    </row>
    <row r="806" spans="6:27" x14ac:dyDescent="0.2">
      <c r="F806" s="279"/>
      <c r="G806" s="284"/>
      <c r="AA806" s="280" t="str">
        <f t="shared" si="12"/>
        <v/>
      </c>
    </row>
    <row r="807" spans="6:27" x14ac:dyDescent="0.2">
      <c r="F807" s="279"/>
      <c r="G807" s="284"/>
      <c r="AA807" s="280" t="str">
        <f t="shared" si="12"/>
        <v/>
      </c>
    </row>
    <row r="808" spans="6:27" x14ac:dyDescent="0.2">
      <c r="F808" s="279"/>
      <c r="G808" s="284"/>
      <c r="AA808" s="280" t="str">
        <f t="shared" si="12"/>
        <v/>
      </c>
    </row>
    <row r="809" spans="6:27" x14ac:dyDescent="0.2">
      <c r="F809" s="279"/>
      <c r="G809" s="284"/>
      <c r="AA809" s="280" t="str">
        <f t="shared" si="12"/>
        <v/>
      </c>
    </row>
    <row r="810" spans="6:27" x14ac:dyDescent="0.2">
      <c r="F810" s="279"/>
      <c r="G810" s="284"/>
      <c r="AA810" s="280" t="str">
        <f t="shared" si="12"/>
        <v/>
      </c>
    </row>
    <row r="811" spans="6:27" x14ac:dyDescent="0.2">
      <c r="F811" s="279"/>
      <c r="G811" s="284"/>
      <c r="AA811" s="280" t="str">
        <f t="shared" si="12"/>
        <v/>
      </c>
    </row>
    <row r="812" spans="6:27" x14ac:dyDescent="0.2">
      <c r="F812" s="279"/>
      <c r="G812" s="284"/>
      <c r="AA812" s="280" t="str">
        <f t="shared" si="12"/>
        <v/>
      </c>
    </row>
    <row r="813" spans="6:27" x14ac:dyDescent="0.2">
      <c r="F813" s="279"/>
      <c r="G813" s="284"/>
      <c r="AA813" s="280" t="str">
        <f t="shared" si="12"/>
        <v/>
      </c>
    </row>
    <row r="814" spans="6:27" x14ac:dyDescent="0.2">
      <c r="F814" s="279"/>
      <c r="G814" s="284"/>
      <c r="AA814" s="280" t="str">
        <f t="shared" si="12"/>
        <v/>
      </c>
    </row>
    <row r="815" spans="6:27" x14ac:dyDescent="0.2">
      <c r="F815" s="279"/>
      <c r="G815" s="284"/>
      <c r="AA815" s="280" t="str">
        <f t="shared" si="12"/>
        <v/>
      </c>
    </row>
    <row r="816" spans="6:27" x14ac:dyDescent="0.2">
      <c r="F816" s="279"/>
      <c r="G816" s="284"/>
      <c r="AA816" s="280" t="str">
        <f t="shared" si="12"/>
        <v/>
      </c>
    </row>
    <row r="817" spans="6:27" x14ac:dyDescent="0.2">
      <c r="F817" s="279"/>
      <c r="G817" s="284"/>
      <c r="AA817" s="280" t="str">
        <f t="shared" si="12"/>
        <v/>
      </c>
    </row>
    <row r="818" spans="6:27" x14ac:dyDescent="0.2">
      <c r="F818" s="279"/>
      <c r="G818" s="284"/>
      <c r="AA818" s="280" t="str">
        <f t="shared" si="12"/>
        <v/>
      </c>
    </row>
    <row r="819" spans="6:27" x14ac:dyDescent="0.2">
      <c r="F819" s="279"/>
      <c r="G819" s="284"/>
      <c r="AA819" s="280" t="str">
        <f t="shared" si="12"/>
        <v/>
      </c>
    </row>
    <row r="820" spans="6:27" x14ac:dyDescent="0.2">
      <c r="F820" s="279"/>
      <c r="G820" s="284"/>
      <c r="AA820" s="280" t="str">
        <f t="shared" si="12"/>
        <v/>
      </c>
    </row>
    <row r="821" spans="6:27" x14ac:dyDescent="0.2">
      <c r="F821" s="279"/>
      <c r="G821" s="284"/>
      <c r="AA821" s="280" t="str">
        <f t="shared" si="12"/>
        <v/>
      </c>
    </row>
    <row r="822" spans="6:27" x14ac:dyDescent="0.2">
      <c r="F822" s="279"/>
      <c r="G822" s="284"/>
      <c r="AA822" s="280" t="str">
        <f t="shared" si="12"/>
        <v/>
      </c>
    </row>
    <row r="823" spans="6:27" x14ac:dyDescent="0.2">
      <c r="F823" s="279"/>
      <c r="G823" s="284"/>
      <c r="AA823" s="280" t="str">
        <f t="shared" si="12"/>
        <v/>
      </c>
    </row>
    <row r="824" spans="6:27" x14ac:dyDescent="0.2">
      <c r="F824" s="279"/>
      <c r="G824" s="284"/>
      <c r="AA824" s="280" t="str">
        <f t="shared" si="12"/>
        <v/>
      </c>
    </row>
    <row r="825" spans="6:27" x14ac:dyDescent="0.2">
      <c r="F825" s="279"/>
      <c r="G825" s="284"/>
      <c r="AA825" s="280" t="str">
        <f t="shared" si="12"/>
        <v/>
      </c>
    </row>
    <row r="826" spans="6:27" x14ac:dyDescent="0.2">
      <c r="F826" s="279"/>
      <c r="G826" s="284"/>
      <c r="AA826" s="280" t="str">
        <f t="shared" si="12"/>
        <v/>
      </c>
    </row>
    <row r="827" spans="6:27" x14ac:dyDescent="0.2">
      <c r="F827" s="279"/>
      <c r="G827" s="284"/>
      <c r="AA827" s="280" t="str">
        <f t="shared" si="12"/>
        <v/>
      </c>
    </row>
    <row r="828" spans="6:27" x14ac:dyDescent="0.2">
      <c r="F828" s="279"/>
      <c r="G828" s="284"/>
      <c r="AA828" s="280" t="str">
        <f t="shared" si="12"/>
        <v/>
      </c>
    </row>
    <row r="829" spans="6:27" x14ac:dyDescent="0.2">
      <c r="F829" s="279"/>
      <c r="G829" s="284"/>
      <c r="AA829" s="280" t="str">
        <f t="shared" si="12"/>
        <v/>
      </c>
    </row>
    <row r="830" spans="6:27" x14ac:dyDescent="0.2">
      <c r="F830" s="279"/>
      <c r="G830" s="284"/>
      <c r="AA830" s="280" t="str">
        <f t="shared" si="12"/>
        <v/>
      </c>
    </row>
    <row r="831" spans="6:27" x14ac:dyDescent="0.2">
      <c r="F831" s="279"/>
      <c r="G831" s="284"/>
      <c r="AA831" s="280" t="str">
        <f t="shared" si="12"/>
        <v/>
      </c>
    </row>
    <row r="832" spans="6:27" x14ac:dyDescent="0.2">
      <c r="F832" s="279"/>
      <c r="G832" s="284"/>
      <c r="AA832" s="280" t="str">
        <f t="shared" si="12"/>
        <v/>
      </c>
    </row>
    <row r="833" spans="6:27" x14ac:dyDescent="0.2">
      <c r="F833" s="279"/>
      <c r="G833" s="284"/>
      <c r="AA833" s="280" t="str">
        <f t="shared" si="12"/>
        <v/>
      </c>
    </row>
    <row r="834" spans="6:27" x14ac:dyDescent="0.2">
      <c r="F834" s="279"/>
      <c r="G834" s="284"/>
      <c r="AA834" s="280" t="str">
        <f t="shared" si="12"/>
        <v/>
      </c>
    </row>
    <row r="835" spans="6:27" x14ac:dyDescent="0.2">
      <c r="F835" s="279"/>
      <c r="G835" s="284"/>
      <c r="AA835" s="280" t="str">
        <f t="shared" ref="AA835:AA898" si="13">IFERROR(R835/S835,"")</f>
        <v/>
      </c>
    </row>
    <row r="836" spans="6:27" x14ac:dyDescent="0.2">
      <c r="F836" s="279"/>
      <c r="G836" s="284"/>
      <c r="AA836" s="280" t="str">
        <f t="shared" si="13"/>
        <v/>
      </c>
    </row>
    <row r="837" spans="6:27" x14ac:dyDescent="0.2">
      <c r="F837" s="279"/>
      <c r="G837" s="284"/>
      <c r="AA837" s="280" t="str">
        <f t="shared" si="13"/>
        <v/>
      </c>
    </row>
    <row r="838" spans="6:27" x14ac:dyDescent="0.2">
      <c r="F838" s="279"/>
      <c r="G838" s="284"/>
      <c r="AA838" s="280" t="str">
        <f t="shared" si="13"/>
        <v/>
      </c>
    </row>
    <row r="839" spans="6:27" x14ac:dyDescent="0.2">
      <c r="F839" s="279"/>
      <c r="G839" s="284"/>
      <c r="AA839" s="280" t="str">
        <f t="shared" si="13"/>
        <v/>
      </c>
    </row>
    <row r="840" spans="6:27" x14ac:dyDescent="0.2">
      <c r="F840" s="279"/>
      <c r="G840" s="284"/>
      <c r="AA840" s="280" t="str">
        <f t="shared" si="13"/>
        <v/>
      </c>
    </row>
    <row r="841" spans="6:27" x14ac:dyDescent="0.2">
      <c r="F841" s="279"/>
      <c r="G841" s="284"/>
      <c r="AA841" s="280" t="str">
        <f t="shared" si="13"/>
        <v/>
      </c>
    </row>
    <row r="842" spans="6:27" x14ac:dyDescent="0.2">
      <c r="F842" s="279"/>
      <c r="G842" s="284"/>
      <c r="AA842" s="280" t="str">
        <f t="shared" si="13"/>
        <v/>
      </c>
    </row>
    <row r="843" spans="6:27" x14ac:dyDescent="0.2">
      <c r="F843" s="279"/>
      <c r="G843" s="284"/>
      <c r="AA843" s="280" t="str">
        <f t="shared" si="13"/>
        <v/>
      </c>
    </row>
    <row r="844" spans="6:27" x14ac:dyDescent="0.2">
      <c r="F844" s="279"/>
      <c r="G844" s="284"/>
      <c r="AA844" s="280" t="str">
        <f t="shared" si="13"/>
        <v/>
      </c>
    </row>
    <row r="845" spans="6:27" x14ac:dyDescent="0.2">
      <c r="F845" s="279"/>
      <c r="G845" s="284"/>
      <c r="AA845" s="280" t="str">
        <f t="shared" si="13"/>
        <v/>
      </c>
    </row>
    <row r="846" spans="6:27" x14ac:dyDescent="0.2">
      <c r="F846" s="279"/>
      <c r="G846" s="284"/>
      <c r="AA846" s="280" t="str">
        <f t="shared" si="13"/>
        <v/>
      </c>
    </row>
    <row r="847" spans="6:27" x14ac:dyDescent="0.2">
      <c r="F847" s="279"/>
      <c r="G847" s="284"/>
      <c r="AA847" s="280" t="str">
        <f t="shared" si="13"/>
        <v/>
      </c>
    </row>
    <row r="848" spans="6:27" x14ac:dyDescent="0.2">
      <c r="F848" s="279"/>
      <c r="G848" s="284"/>
      <c r="AA848" s="280" t="str">
        <f t="shared" si="13"/>
        <v/>
      </c>
    </row>
    <row r="849" spans="6:27" x14ac:dyDescent="0.2">
      <c r="F849" s="279"/>
      <c r="G849" s="284"/>
      <c r="AA849" s="280" t="str">
        <f t="shared" si="13"/>
        <v/>
      </c>
    </row>
    <row r="850" spans="6:27" x14ac:dyDescent="0.2">
      <c r="F850" s="279"/>
      <c r="G850" s="284"/>
      <c r="AA850" s="280" t="str">
        <f t="shared" si="13"/>
        <v/>
      </c>
    </row>
    <row r="851" spans="6:27" x14ac:dyDescent="0.2">
      <c r="F851" s="279"/>
      <c r="G851" s="284"/>
      <c r="AA851" s="280" t="str">
        <f t="shared" si="13"/>
        <v/>
      </c>
    </row>
    <row r="852" spans="6:27" x14ac:dyDescent="0.2">
      <c r="F852" s="279"/>
      <c r="G852" s="284"/>
      <c r="AA852" s="280" t="str">
        <f t="shared" si="13"/>
        <v/>
      </c>
    </row>
    <row r="853" spans="6:27" x14ac:dyDescent="0.2">
      <c r="F853" s="279"/>
      <c r="G853" s="284"/>
      <c r="AA853" s="280" t="str">
        <f t="shared" si="13"/>
        <v/>
      </c>
    </row>
    <row r="854" spans="6:27" x14ac:dyDescent="0.2">
      <c r="F854" s="279"/>
      <c r="G854" s="284"/>
      <c r="AA854" s="280" t="str">
        <f t="shared" si="13"/>
        <v/>
      </c>
    </row>
    <row r="855" spans="6:27" x14ac:dyDescent="0.2">
      <c r="F855" s="279"/>
      <c r="G855" s="284"/>
      <c r="AA855" s="280" t="str">
        <f t="shared" si="13"/>
        <v/>
      </c>
    </row>
    <row r="856" spans="6:27" x14ac:dyDescent="0.2">
      <c r="F856" s="279"/>
      <c r="G856" s="284"/>
      <c r="AA856" s="280" t="str">
        <f t="shared" si="13"/>
        <v/>
      </c>
    </row>
    <row r="857" spans="6:27" x14ac:dyDescent="0.2">
      <c r="F857" s="279"/>
      <c r="G857" s="284"/>
      <c r="AA857" s="280" t="str">
        <f t="shared" si="13"/>
        <v/>
      </c>
    </row>
    <row r="858" spans="6:27" x14ac:dyDescent="0.2">
      <c r="F858" s="279"/>
      <c r="G858" s="284"/>
      <c r="AA858" s="280" t="str">
        <f t="shared" si="13"/>
        <v/>
      </c>
    </row>
    <row r="859" spans="6:27" x14ac:dyDescent="0.2">
      <c r="F859" s="279"/>
      <c r="G859" s="284"/>
      <c r="AA859" s="280" t="str">
        <f t="shared" si="13"/>
        <v/>
      </c>
    </row>
    <row r="860" spans="6:27" x14ac:dyDescent="0.2">
      <c r="F860" s="279"/>
      <c r="G860" s="284"/>
      <c r="AA860" s="280" t="str">
        <f t="shared" si="13"/>
        <v/>
      </c>
    </row>
    <row r="861" spans="6:27" x14ac:dyDescent="0.2">
      <c r="F861" s="279"/>
      <c r="G861" s="284"/>
      <c r="AA861" s="280" t="str">
        <f t="shared" si="13"/>
        <v/>
      </c>
    </row>
    <row r="862" spans="6:27" x14ac:dyDescent="0.2">
      <c r="F862" s="279"/>
      <c r="G862" s="284"/>
      <c r="AA862" s="280" t="str">
        <f t="shared" si="13"/>
        <v/>
      </c>
    </row>
    <row r="863" spans="6:27" x14ac:dyDescent="0.2">
      <c r="F863" s="279"/>
      <c r="G863" s="284"/>
      <c r="AA863" s="280" t="str">
        <f t="shared" si="13"/>
        <v/>
      </c>
    </row>
    <row r="864" spans="6:27" x14ac:dyDescent="0.2">
      <c r="F864" s="279"/>
      <c r="G864" s="284"/>
      <c r="AA864" s="280" t="str">
        <f t="shared" si="13"/>
        <v/>
      </c>
    </row>
    <row r="865" spans="6:27" x14ac:dyDescent="0.2">
      <c r="F865" s="279"/>
      <c r="G865" s="284"/>
      <c r="AA865" s="280" t="str">
        <f t="shared" si="13"/>
        <v/>
      </c>
    </row>
    <row r="866" spans="6:27" x14ac:dyDescent="0.2">
      <c r="F866" s="279"/>
      <c r="G866" s="284"/>
      <c r="AA866" s="280" t="str">
        <f t="shared" si="13"/>
        <v/>
      </c>
    </row>
    <row r="867" spans="6:27" x14ac:dyDescent="0.2">
      <c r="F867" s="279"/>
      <c r="G867" s="284"/>
      <c r="AA867" s="280" t="str">
        <f t="shared" si="13"/>
        <v/>
      </c>
    </row>
    <row r="868" spans="6:27" x14ac:dyDescent="0.2">
      <c r="F868" s="279"/>
      <c r="G868" s="284"/>
      <c r="AA868" s="280" t="str">
        <f t="shared" si="13"/>
        <v/>
      </c>
    </row>
    <row r="869" spans="6:27" x14ac:dyDescent="0.2">
      <c r="F869" s="279"/>
      <c r="G869" s="284"/>
      <c r="AA869" s="280" t="str">
        <f t="shared" si="13"/>
        <v/>
      </c>
    </row>
    <row r="870" spans="6:27" x14ac:dyDescent="0.2">
      <c r="F870" s="279"/>
      <c r="G870" s="284"/>
      <c r="AA870" s="280" t="str">
        <f t="shared" si="13"/>
        <v/>
      </c>
    </row>
    <row r="871" spans="6:27" x14ac:dyDescent="0.2">
      <c r="F871" s="279"/>
      <c r="G871" s="284"/>
      <c r="AA871" s="280" t="str">
        <f t="shared" si="13"/>
        <v/>
      </c>
    </row>
    <row r="872" spans="6:27" x14ac:dyDescent="0.2">
      <c r="F872" s="279"/>
      <c r="G872" s="284"/>
      <c r="AA872" s="280" t="str">
        <f t="shared" si="13"/>
        <v/>
      </c>
    </row>
    <row r="873" spans="6:27" x14ac:dyDescent="0.2">
      <c r="F873" s="279"/>
      <c r="G873" s="284"/>
      <c r="AA873" s="280" t="str">
        <f t="shared" si="13"/>
        <v/>
      </c>
    </row>
    <row r="874" spans="6:27" x14ac:dyDescent="0.2">
      <c r="F874" s="279"/>
      <c r="G874" s="284"/>
      <c r="AA874" s="280" t="str">
        <f t="shared" si="13"/>
        <v/>
      </c>
    </row>
    <row r="875" spans="6:27" x14ac:dyDescent="0.2">
      <c r="F875" s="279"/>
      <c r="G875" s="284"/>
      <c r="AA875" s="280" t="str">
        <f t="shared" si="13"/>
        <v/>
      </c>
    </row>
    <row r="876" spans="6:27" x14ac:dyDescent="0.2">
      <c r="F876" s="279"/>
      <c r="G876" s="284"/>
      <c r="AA876" s="280" t="str">
        <f t="shared" si="13"/>
        <v/>
      </c>
    </row>
    <row r="877" spans="6:27" x14ac:dyDescent="0.2">
      <c r="F877" s="279"/>
      <c r="G877" s="284"/>
      <c r="AA877" s="280" t="str">
        <f t="shared" si="13"/>
        <v/>
      </c>
    </row>
    <row r="878" spans="6:27" x14ac:dyDescent="0.2">
      <c r="F878" s="279"/>
      <c r="G878" s="284"/>
      <c r="AA878" s="280" t="str">
        <f t="shared" si="13"/>
        <v/>
      </c>
    </row>
    <row r="879" spans="6:27" x14ac:dyDescent="0.2">
      <c r="F879" s="279"/>
      <c r="G879" s="284"/>
      <c r="AA879" s="280" t="str">
        <f t="shared" si="13"/>
        <v/>
      </c>
    </row>
    <row r="880" spans="6:27" x14ac:dyDescent="0.2">
      <c r="F880" s="279"/>
      <c r="G880" s="284"/>
      <c r="AA880" s="280" t="str">
        <f t="shared" si="13"/>
        <v/>
      </c>
    </row>
    <row r="881" spans="6:27" x14ac:dyDescent="0.2">
      <c r="F881" s="279"/>
      <c r="G881" s="284"/>
      <c r="AA881" s="280" t="str">
        <f t="shared" si="13"/>
        <v/>
      </c>
    </row>
    <row r="882" spans="6:27" x14ac:dyDescent="0.2">
      <c r="F882" s="279"/>
      <c r="G882" s="284"/>
      <c r="AA882" s="280" t="str">
        <f t="shared" si="13"/>
        <v/>
      </c>
    </row>
    <row r="883" spans="6:27" x14ac:dyDescent="0.2">
      <c r="F883" s="279"/>
      <c r="G883" s="284"/>
      <c r="AA883" s="280" t="str">
        <f t="shared" si="13"/>
        <v/>
      </c>
    </row>
    <row r="884" spans="6:27" x14ac:dyDescent="0.2">
      <c r="F884" s="279"/>
      <c r="G884" s="284"/>
      <c r="AA884" s="280" t="str">
        <f t="shared" si="13"/>
        <v/>
      </c>
    </row>
    <row r="885" spans="6:27" x14ac:dyDescent="0.2">
      <c r="F885" s="279"/>
      <c r="G885" s="284"/>
      <c r="AA885" s="280" t="str">
        <f t="shared" si="13"/>
        <v/>
      </c>
    </row>
    <row r="886" spans="6:27" x14ac:dyDescent="0.2">
      <c r="F886" s="279"/>
      <c r="G886" s="284"/>
      <c r="AA886" s="280" t="str">
        <f t="shared" si="13"/>
        <v/>
      </c>
    </row>
    <row r="887" spans="6:27" x14ac:dyDescent="0.2">
      <c r="F887" s="279"/>
      <c r="G887" s="284"/>
      <c r="AA887" s="280" t="str">
        <f t="shared" si="13"/>
        <v/>
      </c>
    </row>
    <row r="888" spans="6:27" x14ac:dyDescent="0.2">
      <c r="F888" s="279"/>
      <c r="G888" s="284"/>
      <c r="AA888" s="280" t="str">
        <f t="shared" si="13"/>
        <v/>
      </c>
    </row>
    <row r="889" spans="6:27" x14ac:dyDescent="0.2">
      <c r="F889" s="279"/>
      <c r="G889" s="284"/>
      <c r="AA889" s="280" t="str">
        <f t="shared" si="13"/>
        <v/>
      </c>
    </row>
    <row r="890" spans="6:27" x14ac:dyDescent="0.2">
      <c r="F890" s="279"/>
      <c r="G890" s="284"/>
      <c r="AA890" s="280" t="str">
        <f t="shared" si="13"/>
        <v/>
      </c>
    </row>
    <row r="891" spans="6:27" x14ac:dyDescent="0.2">
      <c r="F891" s="279"/>
      <c r="G891" s="284"/>
      <c r="AA891" s="280" t="str">
        <f t="shared" si="13"/>
        <v/>
      </c>
    </row>
    <row r="892" spans="6:27" x14ac:dyDescent="0.2">
      <c r="F892" s="279"/>
      <c r="G892" s="284"/>
      <c r="AA892" s="280" t="str">
        <f t="shared" si="13"/>
        <v/>
      </c>
    </row>
    <row r="893" spans="6:27" x14ac:dyDescent="0.2">
      <c r="F893" s="279"/>
      <c r="G893" s="284"/>
      <c r="AA893" s="280" t="str">
        <f t="shared" si="13"/>
        <v/>
      </c>
    </row>
    <row r="894" spans="6:27" x14ac:dyDescent="0.2">
      <c r="F894" s="279"/>
      <c r="G894" s="284"/>
      <c r="AA894" s="280" t="str">
        <f t="shared" si="13"/>
        <v/>
      </c>
    </row>
    <row r="895" spans="6:27" x14ac:dyDescent="0.2">
      <c r="F895" s="279"/>
      <c r="G895" s="284"/>
      <c r="AA895" s="280" t="str">
        <f t="shared" si="13"/>
        <v/>
      </c>
    </row>
    <row r="896" spans="6:27" x14ac:dyDescent="0.2">
      <c r="F896" s="279"/>
      <c r="G896" s="284"/>
      <c r="AA896" s="280" t="str">
        <f t="shared" si="13"/>
        <v/>
      </c>
    </row>
    <row r="897" spans="6:27" x14ac:dyDescent="0.2">
      <c r="F897" s="279"/>
      <c r="G897" s="284"/>
      <c r="AA897" s="280" t="str">
        <f t="shared" si="13"/>
        <v/>
      </c>
    </row>
    <row r="898" spans="6:27" x14ac:dyDescent="0.2">
      <c r="F898" s="279"/>
      <c r="G898" s="284"/>
      <c r="AA898" s="280" t="str">
        <f t="shared" si="13"/>
        <v/>
      </c>
    </row>
    <row r="899" spans="6:27" x14ac:dyDescent="0.2">
      <c r="F899" s="279"/>
      <c r="G899" s="284"/>
      <c r="AA899" s="280" t="str">
        <f t="shared" ref="AA899:AA962" si="14">IFERROR(R899/S899,"")</f>
        <v/>
      </c>
    </row>
    <row r="900" spans="6:27" x14ac:dyDescent="0.2">
      <c r="F900" s="279"/>
      <c r="G900" s="284"/>
      <c r="AA900" s="280" t="str">
        <f t="shared" si="14"/>
        <v/>
      </c>
    </row>
    <row r="901" spans="6:27" x14ac:dyDescent="0.2">
      <c r="F901" s="279"/>
      <c r="G901" s="284"/>
      <c r="AA901" s="280" t="str">
        <f t="shared" si="14"/>
        <v/>
      </c>
    </row>
    <row r="902" spans="6:27" x14ac:dyDescent="0.2">
      <c r="F902" s="279"/>
      <c r="G902" s="284"/>
      <c r="AA902" s="280" t="str">
        <f t="shared" si="14"/>
        <v/>
      </c>
    </row>
    <row r="903" spans="6:27" x14ac:dyDescent="0.2">
      <c r="F903" s="279"/>
      <c r="G903" s="284"/>
      <c r="AA903" s="280" t="str">
        <f t="shared" si="14"/>
        <v/>
      </c>
    </row>
    <row r="904" spans="6:27" x14ac:dyDescent="0.2">
      <c r="F904" s="279"/>
      <c r="G904" s="284"/>
      <c r="AA904" s="280" t="str">
        <f t="shared" si="14"/>
        <v/>
      </c>
    </row>
    <row r="905" spans="6:27" x14ac:dyDescent="0.2">
      <c r="F905" s="279"/>
      <c r="G905" s="284"/>
      <c r="AA905" s="280" t="str">
        <f t="shared" si="14"/>
        <v/>
      </c>
    </row>
    <row r="906" spans="6:27" x14ac:dyDescent="0.2">
      <c r="F906" s="279"/>
      <c r="G906" s="284"/>
      <c r="AA906" s="280" t="str">
        <f t="shared" si="14"/>
        <v/>
      </c>
    </row>
    <row r="907" spans="6:27" x14ac:dyDescent="0.2">
      <c r="F907" s="279"/>
      <c r="G907" s="284"/>
      <c r="AA907" s="280" t="str">
        <f t="shared" si="14"/>
        <v/>
      </c>
    </row>
    <row r="908" spans="6:27" x14ac:dyDescent="0.2">
      <c r="F908" s="279"/>
      <c r="G908" s="284"/>
      <c r="AA908" s="280" t="str">
        <f t="shared" si="14"/>
        <v/>
      </c>
    </row>
    <row r="909" spans="6:27" x14ac:dyDescent="0.2">
      <c r="F909" s="279"/>
      <c r="G909" s="284"/>
      <c r="AA909" s="280" t="str">
        <f t="shared" si="14"/>
        <v/>
      </c>
    </row>
    <row r="910" spans="6:27" x14ac:dyDescent="0.2">
      <c r="F910" s="279"/>
      <c r="G910" s="284"/>
      <c r="AA910" s="280" t="str">
        <f t="shared" si="14"/>
        <v/>
      </c>
    </row>
    <row r="911" spans="6:27" x14ac:dyDescent="0.2">
      <c r="F911" s="279"/>
      <c r="G911" s="284"/>
      <c r="AA911" s="280" t="str">
        <f t="shared" si="14"/>
        <v/>
      </c>
    </row>
    <row r="912" spans="6:27" x14ac:dyDescent="0.2">
      <c r="F912" s="279"/>
      <c r="G912" s="284"/>
      <c r="AA912" s="280" t="str">
        <f t="shared" si="14"/>
        <v/>
      </c>
    </row>
    <row r="913" spans="6:27" x14ac:dyDescent="0.2">
      <c r="F913" s="279"/>
      <c r="G913" s="284"/>
      <c r="AA913" s="280" t="str">
        <f t="shared" si="14"/>
        <v/>
      </c>
    </row>
    <row r="914" spans="6:27" x14ac:dyDescent="0.2">
      <c r="F914" s="279"/>
      <c r="G914" s="284"/>
      <c r="AA914" s="280" t="str">
        <f t="shared" si="14"/>
        <v/>
      </c>
    </row>
    <row r="915" spans="6:27" x14ac:dyDescent="0.2">
      <c r="F915" s="279"/>
      <c r="G915" s="284"/>
      <c r="AA915" s="280" t="str">
        <f t="shared" si="14"/>
        <v/>
      </c>
    </row>
    <row r="916" spans="6:27" x14ac:dyDescent="0.2">
      <c r="F916" s="279"/>
      <c r="G916" s="284"/>
      <c r="AA916" s="280" t="str">
        <f t="shared" si="14"/>
        <v/>
      </c>
    </row>
    <row r="917" spans="6:27" x14ac:dyDescent="0.2">
      <c r="F917" s="279"/>
      <c r="G917" s="284"/>
      <c r="AA917" s="280" t="str">
        <f t="shared" si="14"/>
        <v/>
      </c>
    </row>
    <row r="918" spans="6:27" x14ac:dyDescent="0.2">
      <c r="F918" s="279"/>
      <c r="G918" s="284"/>
      <c r="AA918" s="280" t="str">
        <f t="shared" si="14"/>
        <v/>
      </c>
    </row>
    <row r="919" spans="6:27" x14ac:dyDescent="0.2">
      <c r="F919" s="279"/>
      <c r="G919" s="284"/>
      <c r="AA919" s="280" t="str">
        <f t="shared" si="14"/>
        <v/>
      </c>
    </row>
    <row r="920" spans="6:27" x14ac:dyDescent="0.2">
      <c r="F920" s="279"/>
      <c r="G920" s="284"/>
      <c r="AA920" s="280" t="str">
        <f t="shared" si="14"/>
        <v/>
      </c>
    </row>
    <row r="921" spans="6:27" x14ac:dyDescent="0.2">
      <c r="F921" s="279"/>
      <c r="G921" s="284"/>
      <c r="AA921" s="280" t="str">
        <f t="shared" si="14"/>
        <v/>
      </c>
    </row>
    <row r="922" spans="6:27" x14ac:dyDescent="0.2">
      <c r="F922" s="279"/>
      <c r="G922" s="284"/>
      <c r="AA922" s="280" t="str">
        <f t="shared" si="14"/>
        <v/>
      </c>
    </row>
    <row r="923" spans="6:27" x14ac:dyDescent="0.2">
      <c r="F923" s="279"/>
      <c r="G923" s="284"/>
      <c r="AA923" s="280" t="str">
        <f t="shared" si="14"/>
        <v/>
      </c>
    </row>
    <row r="924" spans="6:27" x14ac:dyDescent="0.2">
      <c r="F924" s="279"/>
      <c r="G924" s="284"/>
      <c r="AA924" s="280" t="str">
        <f t="shared" si="14"/>
        <v/>
      </c>
    </row>
    <row r="925" spans="6:27" x14ac:dyDescent="0.2">
      <c r="F925" s="279"/>
      <c r="G925" s="284"/>
      <c r="AA925" s="280" t="str">
        <f t="shared" si="14"/>
        <v/>
      </c>
    </row>
    <row r="926" spans="6:27" x14ac:dyDescent="0.2">
      <c r="F926" s="279"/>
      <c r="G926" s="284"/>
      <c r="AA926" s="280" t="str">
        <f t="shared" si="14"/>
        <v/>
      </c>
    </row>
    <row r="927" spans="6:27" x14ac:dyDescent="0.2">
      <c r="F927" s="279"/>
      <c r="G927" s="284"/>
      <c r="AA927" s="280" t="str">
        <f t="shared" si="14"/>
        <v/>
      </c>
    </row>
    <row r="928" spans="6:27" x14ac:dyDescent="0.2">
      <c r="F928" s="279"/>
      <c r="G928" s="284"/>
      <c r="AA928" s="280" t="str">
        <f t="shared" si="14"/>
        <v/>
      </c>
    </row>
    <row r="929" spans="6:27" x14ac:dyDescent="0.2">
      <c r="F929" s="279"/>
      <c r="G929" s="284"/>
      <c r="AA929" s="280" t="str">
        <f t="shared" si="14"/>
        <v/>
      </c>
    </row>
    <row r="930" spans="6:27" x14ac:dyDescent="0.2">
      <c r="F930" s="279"/>
      <c r="G930" s="284"/>
      <c r="AA930" s="280" t="str">
        <f t="shared" si="14"/>
        <v/>
      </c>
    </row>
    <row r="931" spans="6:27" x14ac:dyDescent="0.2">
      <c r="F931" s="279"/>
      <c r="G931" s="284"/>
      <c r="AA931" s="280" t="str">
        <f t="shared" si="14"/>
        <v/>
      </c>
    </row>
    <row r="932" spans="6:27" x14ac:dyDescent="0.2">
      <c r="F932" s="279"/>
      <c r="G932" s="284"/>
      <c r="AA932" s="280" t="str">
        <f t="shared" si="14"/>
        <v/>
      </c>
    </row>
    <row r="933" spans="6:27" x14ac:dyDescent="0.2">
      <c r="F933" s="279"/>
      <c r="G933" s="284"/>
      <c r="AA933" s="280" t="str">
        <f t="shared" si="14"/>
        <v/>
      </c>
    </row>
    <row r="934" spans="6:27" x14ac:dyDescent="0.2">
      <c r="F934" s="279"/>
      <c r="G934" s="284"/>
      <c r="AA934" s="280" t="str">
        <f t="shared" si="14"/>
        <v/>
      </c>
    </row>
    <row r="935" spans="6:27" x14ac:dyDescent="0.2">
      <c r="F935" s="279"/>
      <c r="G935" s="284"/>
      <c r="AA935" s="280" t="str">
        <f t="shared" si="14"/>
        <v/>
      </c>
    </row>
    <row r="936" spans="6:27" x14ac:dyDescent="0.2">
      <c r="F936" s="279"/>
      <c r="G936" s="284"/>
      <c r="AA936" s="280" t="str">
        <f t="shared" si="14"/>
        <v/>
      </c>
    </row>
    <row r="937" spans="6:27" x14ac:dyDescent="0.2">
      <c r="F937" s="279"/>
      <c r="G937" s="284"/>
      <c r="AA937" s="280" t="str">
        <f t="shared" si="14"/>
        <v/>
      </c>
    </row>
    <row r="938" spans="6:27" x14ac:dyDescent="0.2">
      <c r="F938" s="279"/>
      <c r="G938" s="284"/>
      <c r="AA938" s="280" t="str">
        <f t="shared" si="14"/>
        <v/>
      </c>
    </row>
    <row r="939" spans="6:27" x14ac:dyDescent="0.2">
      <c r="F939" s="279"/>
      <c r="G939" s="284"/>
      <c r="AA939" s="280" t="str">
        <f t="shared" si="14"/>
        <v/>
      </c>
    </row>
    <row r="940" spans="6:27" x14ac:dyDescent="0.2">
      <c r="F940" s="279"/>
      <c r="G940" s="284"/>
      <c r="AA940" s="280" t="str">
        <f t="shared" si="14"/>
        <v/>
      </c>
    </row>
    <row r="941" spans="6:27" x14ac:dyDescent="0.2">
      <c r="F941" s="279"/>
      <c r="G941" s="284"/>
      <c r="AA941" s="280" t="str">
        <f t="shared" si="14"/>
        <v/>
      </c>
    </row>
    <row r="942" spans="6:27" x14ac:dyDescent="0.2">
      <c r="F942" s="279"/>
      <c r="G942" s="284"/>
      <c r="AA942" s="280" t="str">
        <f t="shared" si="14"/>
        <v/>
      </c>
    </row>
    <row r="943" spans="6:27" x14ac:dyDescent="0.2">
      <c r="F943" s="279"/>
      <c r="G943" s="284"/>
      <c r="AA943" s="280" t="str">
        <f t="shared" si="14"/>
        <v/>
      </c>
    </row>
    <row r="944" spans="6:27" x14ac:dyDescent="0.2">
      <c r="F944" s="279"/>
      <c r="G944" s="284"/>
      <c r="AA944" s="280" t="str">
        <f t="shared" si="14"/>
        <v/>
      </c>
    </row>
    <row r="945" spans="6:27" x14ac:dyDescent="0.2">
      <c r="F945" s="279"/>
      <c r="G945" s="284"/>
      <c r="AA945" s="280" t="str">
        <f t="shared" si="14"/>
        <v/>
      </c>
    </row>
    <row r="946" spans="6:27" x14ac:dyDescent="0.2">
      <c r="F946" s="279"/>
      <c r="G946" s="284"/>
      <c r="AA946" s="280" t="str">
        <f t="shared" si="14"/>
        <v/>
      </c>
    </row>
    <row r="947" spans="6:27" x14ac:dyDescent="0.2">
      <c r="F947" s="279"/>
      <c r="G947" s="284"/>
      <c r="AA947" s="280" t="str">
        <f t="shared" si="14"/>
        <v/>
      </c>
    </row>
    <row r="948" spans="6:27" x14ac:dyDescent="0.2">
      <c r="F948" s="279"/>
      <c r="G948" s="284"/>
      <c r="AA948" s="280" t="str">
        <f t="shared" si="14"/>
        <v/>
      </c>
    </row>
    <row r="949" spans="6:27" x14ac:dyDescent="0.2">
      <c r="F949" s="279"/>
      <c r="G949" s="284"/>
      <c r="AA949" s="280" t="str">
        <f t="shared" si="14"/>
        <v/>
      </c>
    </row>
    <row r="950" spans="6:27" x14ac:dyDescent="0.2">
      <c r="F950" s="279"/>
      <c r="G950" s="284"/>
      <c r="AA950" s="280" t="str">
        <f t="shared" si="14"/>
        <v/>
      </c>
    </row>
    <row r="951" spans="6:27" x14ac:dyDescent="0.2">
      <c r="F951" s="279"/>
      <c r="G951" s="284"/>
      <c r="AA951" s="280" t="str">
        <f t="shared" si="14"/>
        <v/>
      </c>
    </row>
    <row r="952" spans="6:27" x14ac:dyDescent="0.2">
      <c r="F952" s="279"/>
      <c r="G952" s="284"/>
      <c r="AA952" s="280" t="str">
        <f t="shared" si="14"/>
        <v/>
      </c>
    </row>
    <row r="953" spans="6:27" x14ac:dyDescent="0.2">
      <c r="F953" s="279"/>
      <c r="G953" s="284"/>
      <c r="AA953" s="280" t="str">
        <f t="shared" si="14"/>
        <v/>
      </c>
    </row>
    <row r="954" spans="6:27" x14ac:dyDescent="0.2">
      <c r="F954" s="279"/>
      <c r="G954" s="284"/>
      <c r="AA954" s="280" t="str">
        <f t="shared" si="14"/>
        <v/>
      </c>
    </row>
    <row r="955" spans="6:27" x14ac:dyDescent="0.2">
      <c r="F955" s="279"/>
      <c r="G955" s="284"/>
      <c r="AA955" s="280" t="str">
        <f t="shared" si="14"/>
        <v/>
      </c>
    </row>
    <row r="956" spans="6:27" x14ac:dyDescent="0.2">
      <c r="F956" s="279"/>
      <c r="G956" s="284"/>
      <c r="AA956" s="280" t="str">
        <f t="shared" si="14"/>
        <v/>
      </c>
    </row>
    <row r="957" spans="6:27" x14ac:dyDescent="0.2">
      <c r="F957" s="279"/>
      <c r="G957" s="284"/>
      <c r="AA957" s="280" t="str">
        <f t="shared" si="14"/>
        <v/>
      </c>
    </row>
    <row r="958" spans="6:27" x14ac:dyDescent="0.2">
      <c r="F958" s="279"/>
      <c r="G958" s="284"/>
      <c r="AA958" s="280" t="str">
        <f t="shared" si="14"/>
        <v/>
      </c>
    </row>
    <row r="959" spans="6:27" x14ac:dyDescent="0.2">
      <c r="F959" s="279"/>
      <c r="G959" s="284"/>
      <c r="AA959" s="280" t="str">
        <f t="shared" si="14"/>
        <v/>
      </c>
    </row>
    <row r="960" spans="6:27" x14ac:dyDescent="0.2">
      <c r="F960" s="279"/>
      <c r="G960" s="284"/>
      <c r="AA960" s="280" t="str">
        <f t="shared" si="14"/>
        <v/>
      </c>
    </row>
    <row r="961" spans="6:27" x14ac:dyDescent="0.2">
      <c r="F961" s="279"/>
      <c r="G961" s="284"/>
      <c r="AA961" s="280" t="str">
        <f t="shared" si="14"/>
        <v/>
      </c>
    </row>
    <row r="962" spans="6:27" x14ac:dyDescent="0.2">
      <c r="F962" s="279"/>
      <c r="G962" s="284"/>
      <c r="AA962" s="280" t="str">
        <f t="shared" si="14"/>
        <v/>
      </c>
    </row>
    <row r="963" spans="6:27" x14ac:dyDescent="0.2">
      <c r="F963" s="279"/>
      <c r="G963" s="284"/>
      <c r="AA963" s="280" t="str">
        <f t="shared" ref="AA963:AA1005" si="15">IFERROR(R963/S963,"")</f>
        <v/>
      </c>
    </row>
    <row r="964" spans="6:27" x14ac:dyDescent="0.2">
      <c r="F964" s="279"/>
      <c r="G964" s="284"/>
      <c r="AA964" s="280" t="str">
        <f t="shared" si="15"/>
        <v/>
      </c>
    </row>
    <row r="965" spans="6:27" x14ac:dyDescent="0.2">
      <c r="F965" s="279"/>
      <c r="G965" s="284"/>
      <c r="AA965" s="280" t="str">
        <f t="shared" si="15"/>
        <v/>
      </c>
    </row>
    <row r="966" spans="6:27" x14ac:dyDescent="0.2">
      <c r="F966" s="279"/>
      <c r="G966" s="284"/>
      <c r="AA966" s="280" t="str">
        <f t="shared" si="15"/>
        <v/>
      </c>
    </row>
    <row r="967" spans="6:27" x14ac:dyDescent="0.2">
      <c r="F967" s="279"/>
      <c r="G967" s="284"/>
      <c r="AA967" s="280" t="str">
        <f t="shared" si="15"/>
        <v/>
      </c>
    </row>
    <row r="968" spans="6:27" x14ac:dyDescent="0.2">
      <c r="F968" s="279"/>
      <c r="G968" s="284"/>
      <c r="AA968" s="280" t="str">
        <f t="shared" si="15"/>
        <v/>
      </c>
    </row>
    <row r="969" spans="6:27" x14ac:dyDescent="0.2">
      <c r="F969" s="279"/>
      <c r="G969" s="284"/>
      <c r="AA969" s="280" t="str">
        <f t="shared" si="15"/>
        <v/>
      </c>
    </row>
    <row r="970" spans="6:27" x14ac:dyDescent="0.2">
      <c r="F970" s="279"/>
      <c r="G970" s="284"/>
      <c r="AA970" s="280" t="str">
        <f t="shared" si="15"/>
        <v/>
      </c>
    </row>
    <row r="971" spans="6:27" x14ac:dyDescent="0.2">
      <c r="F971" s="279"/>
      <c r="G971" s="284"/>
      <c r="AA971" s="280" t="str">
        <f t="shared" si="15"/>
        <v/>
      </c>
    </row>
    <row r="972" spans="6:27" x14ac:dyDescent="0.2">
      <c r="F972" s="279"/>
      <c r="G972" s="284"/>
      <c r="AA972" s="280" t="str">
        <f t="shared" si="15"/>
        <v/>
      </c>
    </row>
    <row r="973" spans="6:27" x14ac:dyDescent="0.2">
      <c r="F973" s="279"/>
      <c r="G973" s="284"/>
      <c r="AA973" s="280" t="str">
        <f t="shared" si="15"/>
        <v/>
      </c>
    </row>
    <row r="974" spans="6:27" x14ac:dyDescent="0.2">
      <c r="F974" s="279"/>
      <c r="G974" s="284"/>
      <c r="AA974" s="280" t="str">
        <f t="shared" si="15"/>
        <v/>
      </c>
    </row>
    <row r="975" spans="6:27" x14ac:dyDescent="0.2">
      <c r="F975" s="279"/>
      <c r="G975" s="284"/>
      <c r="AA975" s="280" t="str">
        <f t="shared" si="15"/>
        <v/>
      </c>
    </row>
    <row r="976" spans="6:27" x14ac:dyDescent="0.2">
      <c r="F976" s="279"/>
      <c r="G976" s="284"/>
      <c r="AA976" s="280" t="str">
        <f t="shared" si="15"/>
        <v/>
      </c>
    </row>
    <row r="977" spans="6:27" x14ac:dyDescent="0.2">
      <c r="F977" s="279"/>
      <c r="G977" s="284"/>
      <c r="AA977" s="280" t="str">
        <f t="shared" si="15"/>
        <v/>
      </c>
    </row>
    <row r="978" spans="6:27" x14ac:dyDescent="0.2">
      <c r="F978" s="279"/>
      <c r="G978" s="284"/>
      <c r="AA978" s="280" t="str">
        <f t="shared" si="15"/>
        <v/>
      </c>
    </row>
    <row r="979" spans="6:27" x14ac:dyDescent="0.2">
      <c r="F979" s="279"/>
      <c r="G979" s="284"/>
      <c r="AA979" s="280" t="str">
        <f t="shared" si="15"/>
        <v/>
      </c>
    </row>
    <row r="980" spans="6:27" x14ac:dyDescent="0.2">
      <c r="F980" s="279"/>
      <c r="G980" s="284"/>
      <c r="AA980" s="280" t="str">
        <f t="shared" si="15"/>
        <v/>
      </c>
    </row>
    <row r="981" spans="6:27" x14ac:dyDescent="0.2">
      <c r="F981" s="279"/>
      <c r="G981" s="284"/>
      <c r="AA981" s="280" t="str">
        <f t="shared" si="15"/>
        <v/>
      </c>
    </row>
    <row r="982" spans="6:27" x14ac:dyDescent="0.2">
      <c r="F982" s="279"/>
      <c r="G982" s="284"/>
      <c r="AA982" s="280" t="str">
        <f t="shared" si="15"/>
        <v/>
      </c>
    </row>
    <row r="983" spans="6:27" x14ac:dyDescent="0.2">
      <c r="F983" s="279"/>
      <c r="G983" s="284"/>
      <c r="AA983" s="280" t="str">
        <f t="shared" si="15"/>
        <v/>
      </c>
    </row>
    <row r="984" spans="6:27" x14ac:dyDescent="0.2">
      <c r="F984" s="279"/>
      <c r="G984" s="284"/>
      <c r="AA984" s="280" t="str">
        <f t="shared" si="15"/>
        <v/>
      </c>
    </row>
    <row r="985" spans="6:27" x14ac:dyDescent="0.2">
      <c r="F985" s="279"/>
      <c r="G985" s="284"/>
      <c r="AA985" s="280" t="str">
        <f t="shared" si="15"/>
        <v/>
      </c>
    </row>
    <row r="986" spans="6:27" x14ac:dyDescent="0.2">
      <c r="F986" s="279"/>
      <c r="G986" s="284"/>
      <c r="AA986" s="280" t="str">
        <f t="shared" si="15"/>
        <v/>
      </c>
    </row>
    <row r="987" spans="6:27" x14ac:dyDescent="0.2">
      <c r="F987" s="279"/>
      <c r="G987" s="284"/>
      <c r="AA987" s="280" t="str">
        <f t="shared" si="15"/>
        <v/>
      </c>
    </row>
    <row r="988" spans="6:27" x14ac:dyDescent="0.2">
      <c r="F988" s="279"/>
      <c r="G988" s="284"/>
      <c r="AA988" s="280" t="str">
        <f t="shared" si="15"/>
        <v/>
      </c>
    </row>
    <row r="989" spans="6:27" x14ac:dyDescent="0.2">
      <c r="F989" s="279"/>
      <c r="G989" s="284"/>
      <c r="AA989" s="280" t="str">
        <f t="shared" si="15"/>
        <v/>
      </c>
    </row>
    <row r="990" spans="6:27" x14ac:dyDescent="0.2">
      <c r="F990" s="279"/>
      <c r="G990" s="284"/>
      <c r="AA990" s="280" t="str">
        <f t="shared" si="15"/>
        <v/>
      </c>
    </row>
    <row r="991" spans="6:27" x14ac:dyDescent="0.2">
      <c r="F991" s="279"/>
      <c r="G991" s="284"/>
      <c r="AA991" s="280" t="str">
        <f t="shared" si="15"/>
        <v/>
      </c>
    </row>
    <row r="992" spans="6:27" x14ac:dyDescent="0.2">
      <c r="F992" s="279"/>
      <c r="G992" s="284"/>
      <c r="AA992" s="280" t="str">
        <f t="shared" si="15"/>
        <v/>
      </c>
    </row>
    <row r="993" spans="6:27" x14ac:dyDescent="0.2">
      <c r="F993" s="279"/>
      <c r="G993" s="284"/>
      <c r="AA993" s="280" t="str">
        <f t="shared" si="15"/>
        <v/>
      </c>
    </row>
    <row r="994" spans="6:27" x14ac:dyDescent="0.2">
      <c r="F994" s="279"/>
      <c r="G994" s="284"/>
      <c r="AA994" s="280" t="str">
        <f t="shared" si="15"/>
        <v/>
      </c>
    </row>
    <row r="995" spans="6:27" x14ac:dyDescent="0.2">
      <c r="F995" s="279"/>
      <c r="G995" s="284"/>
      <c r="AA995" s="280" t="str">
        <f t="shared" si="15"/>
        <v/>
      </c>
    </row>
    <row r="996" spans="6:27" x14ac:dyDescent="0.2">
      <c r="F996" s="279"/>
      <c r="G996" s="284"/>
      <c r="AA996" s="280" t="str">
        <f t="shared" si="15"/>
        <v/>
      </c>
    </row>
    <row r="997" spans="6:27" x14ac:dyDescent="0.2">
      <c r="F997" s="279"/>
      <c r="G997" s="284"/>
      <c r="AA997" s="280" t="str">
        <f t="shared" si="15"/>
        <v/>
      </c>
    </row>
    <row r="998" spans="6:27" x14ac:dyDescent="0.2">
      <c r="F998" s="279"/>
      <c r="G998" s="284"/>
      <c r="AA998" s="280" t="str">
        <f t="shared" si="15"/>
        <v/>
      </c>
    </row>
    <row r="999" spans="6:27" x14ac:dyDescent="0.2">
      <c r="F999" s="279"/>
      <c r="G999" s="284"/>
      <c r="AA999" s="280" t="str">
        <f t="shared" si="15"/>
        <v/>
      </c>
    </row>
    <row r="1000" spans="6:27" x14ac:dyDescent="0.2">
      <c r="F1000" s="279"/>
      <c r="G1000" s="284"/>
      <c r="AA1000" s="280" t="str">
        <f t="shared" si="15"/>
        <v/>
      </c>
    </row>
    <row r="1001" spans="6:27" x14ac:dyDescent="0.2">
      <c r="F1001" s="279"/>
      <c r="G1001" s="284"/>
      <c r="AA1001" s="280" t="str">
        <f t="shared" si="15"/>
        <v/>
      </c>
    </row>
    <row r="1002" spans="6:27" x14ac:dyDescent="0.2">
      <c r="F1002" s="279"/>
      <c r="G1002" s="284"/>
      <c r="AA1002" s="280" t="str">
        <f t="shared" si="15"/>
        <v/>
      </c>
    </row>
    <row r="1003" spans="6:27" x14ac:dyDescent="0.2">
      <c r="F1003" s="279"/>
      <c r="G1003" s="284"/>
      <c r="AA1003" s="280" t="str">
        <f t="shared" si="15"/>
        <v/>
      </c>
    </row>
    <row r="1004" spans="6:27" x14ac:dyDescent="0.2">
      <c r="F1004" s="279"/>
      <c r="G1004" s="284"/>
      <c r="AA1004" s="280" t="str">
        <f t="shared" si="15"/>
        <v/>
      </c>
    </row>
    <row r="1005" spans="6:27" x14ac:dyDescent="0.2">
      <c r="F1005" s="279"/>
      <c r="G1005" s="284"/>
      <c r="AA1005" s="280" t="str">
        <f t="shared" si="15"/>
        <v/>
      </c>
    </row>
  </sheetData>
  <autoFilter ref="A2:AC2" xr:uid="{00000000-0009-0000-0000-000012000000}"/>
  <conditionalFormatting sqref="AA3:AA1005">
    <cfRule type="cellIs" dxfId="172" priority="5" operator="greaterThan">
      <formula>$Q3</formula>
    </cfRule>
    <cfRule type="cellIs" dxfId="171" priority="6" stopIfTrue="1" operator="lessThan">
      <formula>$Q3</formula>
    </cfRule>
    <cfRule type="cellIs" dxfId="170" priority="7" stopIfTrue="1" operator="equal">
      <formula>$Q3</formula>
    </cfRule>
  </conditionalFormatting>
  <conditionalFormatting sqref="F3:G1005">
    <cfRule type="expression" priority="1" stopIfTrue="1">
      <formula>F3=""</formula>
    </cfRule>
    <cfRule type="expression" dxfId="169" priority="2" stopIfTrue="1">
      <formula>F3=$E3</formula>
    </cfRule>
    <cfRule type="expression" dxfId="168" priority="3" stopIfTrue="1">
      <formula>F3&gt;$E3*0.95</formula>
    </cfRule>
    <cfRule type="expression" dxfId="167" priority="4" stopIfTrue="1">
      <formula>F3&lt;$E3*1.05</formula>
    </cfRule>
  </conditionalFormatting>
  <hyperlinks>
    <hyperlink ref="Q1" location="index!A1" display="العودة للفهرس" xr:uid="{00000000-0004-0000-1200-000000000000}"/>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4">
    <tabColor rgb="FF0070C0"/>
  </sheetPr>
  <dimension ref="A1:BL656"/>
  <sheetViews>
    <sheetView rightToLeft="1" zoomScale="60" zoomScaleNormal="60" zoomScaleSheetLayoutView="51" workbookViewId="0">
      <pane xSplit="7" ySplit="3" topLeftCell="H4" activePane="bottomRight" state="frozen"/>
      <selection activeCell="A24" sqref="A24"/>
      <selection pane="topRight" activeCell="A24" sqref="A24"/>
      <selection pane="bottomLeft" activeCell="A24" sqref="A24"/>
      <selection pane="bottomRight" activeCell="B1" sqref="B1:B1048576"/>
    </sheetView>
  </sheetViews>
  <sheetFormatPr defaultColWidth="9.125" defaultRowHeight="20.25" x14ac:dyDescent="0.2"/>
  <cols>
    <col min="1" max="2" width="18" style="116" customWidth="1"/>
    <col min="3" max="3" width="9.125" style="116" customWidth="1"/>
    <col min="4" max="4" width="37.75" style="116" customWidth="1"/>
    <col min="5" max="5" width="18" style="116" customWidth="1"/>
    <col min="6" max="6" width="40.625" style="116" customWidth="1"/>
    <col min="7" max="7" width="38" style="116" customWidth="1"/>
    <col min="8" max="8" width="19.875" style="116" customWidth="1"/>
    <col min="9" max="9" width="16.25" style="116" customWidth="1"/>
    <col min="10" max="10" width="24.75" style="116" customWidth="1"/>
    <col min="11" max="11" width="15.625" style="116" customWidth="1"/>
    <col min="12" max="12" width="8.375" style="116" bestFit="1" customWidth="1"/>
    <col min="13" max="13" width="12.75" style="116" bestFit="1" customWidth="1"/>
    <col min="14" max="14" width="17.25" style="116" bestFit="1" customWidth="1"/>
    <col min="15" max="23" width="8.375" style="125" hidden="1" customWidth="1"/>
    <col min="24" max="24" width="21.125" style="116" customWidth="1"/>
    <col min="25" max="25" width="14" style="116" customWidth="1"/>
    <col min="26" max="26" width="19.375" style="126" customWidth="1"/>
    <col min="27" max="27" width="21.125" style="116" customWidth="1"/>
    <col min="28" max="28" width="37.75" style="116" customWidth="1"/>
    <col min="29" max="29" width="20.75" style="116" customWidth="1"/>
    <col min="30" max="31" width="9.125" style="116" customWidth="1"/>
    <col min="32" max="16384" width="9.125" style="116"/>
  </cols>
  <sheetData>
    <row r="1" spans="1:64" s="73" customFormat="1" ht="41.25" customHeight="1" x14ac:dyDescent="0.2">
      <c r="A1" s="104"/>
      <c r="B1" s="104"/>
      <c r="C1" s="101"/>
      <c r="D1" s="108" t="s">
        <v>502</v>
      </c>
      <c r="F1" s="109" t="s">
        <v>503</v>
      </c>
      <c r="G1" s="110"/>
      <c r="H1" s="110" t="s">
        <v>504</v>
      </c>
      <c r="I1" s="111">
        <f>B4</f>
        <v>0</v>
      </c>
      <c r="J1" s="150" t="s">
        <v>505</v>
      </c>
      <c r="K1" s="104">
        <f>C4</f>
        <v>0</v>
      </c>
      <c r="L1" s="137"/>
      <c r="M1" s="137"/>
      <c r="N1" s="138"/>
      <c r="O1" s="112"/>
      <c r="P1" s="112"/>
      <c r="Q1" s="112"/>
      <c r="R1" s="112"/>
      <c r="S1" s="112"/>
      <c r="T1" s="112"/>
      <c r="U1" s="112"/>
      <c r="V1" s="112"/>
      <c r="W1" s="112"/>
      <c r="X1" s="55" t="s">
        <v>93</v>
      </c>
      <c r="Y1" s="113"/>
      <c r="Z1" s="112"/>
      <c r="AA1" s="137"/>
      <c r="AB1" s="109"/>
      <c r="AC1" s="113"/>
      <c r="AD1" s="55" t="s">
        <v>93</v>
      </c>
      <c r="AE1" s="138"/>
      <c r="AF1" s="20"/>
      <c r="AG1" s="20"/>
      <c r="AH1" s="540"/>
      <c r="AI1" s="541"/>
      <c r="AJ1" s="541"/>
      <c r="AK1" s="541"/>
      <c r="AL1" s="532"/>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x14ac:dyDescent="0.25">
      <c r="A2" s="598" t="s">
        <v>96</v>
      </c>
      <c r="B2" s="553" t="s">
        <v>97</v>
      </c>
      <c r="C2" s="555" t="s">
        <v>98</v>
      </c>
      <c r="D2" s="551" t="s">
        <v>793</v>
      </c>
      <c r="E2" s="551" t="s">
        <v>100</v>
      </c>
      <c r="F2" s="551" t="s">
        <v>507</v>
      </c>
      <c r="G2" s="551" t="s">
        <v>508</v>
      </c>
      <c r="H2" s="542" t="s">
        <v>509</v>
      </c>
      <c r="I2" s="499"/>
      <c r="J2" s="543" t="s">
        <v>510</v>
      </c>
      <c r="K2" s="544" t="s">
        <v>511</v>
      </c>
      <c r="L2" s="546" t="s">
        <v>512</v>
      </c>
      <c r="M2" s="545" t="s">
        <v>513</v>
      </c>
      <c r="N2" s="547" t="s">
        <v>120</v>
      </c>
      <c r="O2" s="548" t="s">
        <v>134</v>
      </c>
      <c r="P2" s="498"/>
      <c r="Q2" s="498"/>
      <c r="R2" s="498"/>
      <c r="S2" s="498"/>
      <c r="T2" s="498"/>
      <c r="U2" s="498"/>
      <c r="V2" s="498"/>
      <c r="W2" s="499"/>
      <c r="X2" s="549" t="s">
        <v>514</v>
      </c>
      <c r="Y2" s="549" t="s">
        <v>166</v>
      </c>
      <c r="Z2" s="549" t="s">
        <v>515</v>
      </c>
      <c r="AA2" s="552" t="s">
        <v>516</v>
      </c>
      <c r="AB2" s="551" t="s">
        <v>794</v>
      </c>
      <c r="AC2" s="549" t="s">
        <v>519</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x14ac:dyDescent="0.25">
      <c r="A3" s="599"/>
      <c r="B3" s="554"/>
      <c r="C3" s="555"/>
      <c r="D3" s="485"/>
      <c r="E3" s="485"/>
      <c r="F3" s="485"/>
      <c r="G3" s="485"/>
      <c r="H3" s="151" t="s">
        <v>150</v>
      </c>
      <c r="I3" s="151" t="s">
        <v>151</v>
      </c>
      <c r="J3" s="485"/>
      <c r="K3" s="485"/>
      <c r="L3" s="485"/>
      <c r="M3" s="485"/>
      <c r="N3" s="485"/>
      <c r="O3" s="85" t="s">
        <v>155</v>
      </c>
      <c r="P3" s="85" t="s">
        <v>156</v>
      </c>
      <c r="Q3" s="85" t="s">
        <v>157</v>
      </c>
      <c r="R3" s="85" t="s">
        <v>158</v>
      </c>
      <c r="S3" s="85" t="s">
        <v>159</v>
      </c>
      <c r="T3" s="85" t="s">
        <v>160</v>
      </c>
      <c r="U3" s="85" t="s">
        <v>161</v>
      </c>
      <c r="V3" s="85" t="s">
        <v>162</v>
      </c>
      <c r="W3" s="85" t="s">
        <v>163</v>
      </c>
      <c r="X3" s="481"/>
      <c r="Y3" s="481"/>
      <c r="Z3" s="481"/>
      <c r="AA3" s="485"/>
      <c r="AB3" s="485"/>
      <c r="AC3" s="481"/>
    </row>
    <row r="4" spans="1:64" ht="45.75" customHeight="1" thickTop="1" thickBot="1" x14ac:dyDescent="0.25">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x14ac:dyDescent="0.25">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x14ac:dyDescent="0.25">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x14ac:dyDescent="0.25">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x14ac:dyDescent="0.25">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x14ac:dyDescent="0.25">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x14ac:dyDescent="0.25">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x14ac:dyDescent="0.25">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x14ac:dyDescent="0.25">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x14ac:dyDescent="0.25">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x14ac:dyDescent="0.25">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x14ac:dyDescent="0.25">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x14ac:dyDescent="0.25">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x14ac:dyDescent="0.25">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x14ac:dyDescent="0.25">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x14ac:dyDescent="0.25">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x14ac:dyDescent="0.25">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x14ac:dyDescent="0.25">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x14ac:dyDescent="0.25">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x14ac:dyDescent="0.25">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x14ac:dyDescent="0.25">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x14ac:dyDescent="0.25">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x14ac:dyDescent="0.25">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x14ac:dyDescent="0.25">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x14ac:dyDescent="0.25">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x14ac:dyDescent="0.25">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x14ac:dyDescent="0.25">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x14ac:dyDescent="0.25">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x14ac:dyDescent="0.25">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x14ac:dyDescent="0.25">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x14ac:dyDescent="0.25">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x14ac:dyDescent="0.25">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x14ac:dyDescent="0.25">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x14ac:dyDescent="0.25">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x14ac:dyDescent="0.25">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x14ac:dyDescent="0.25">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x14ac:dyDescent="0.25">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x14ac:dyDescent="0.25">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x14ac:dyDescent="0.25">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x14ac:dyDescent="0.25">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x14ac:dyDescent="0.25">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x14ac:dyDescent="0.25">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x14ac:dyDescent="0.25">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x14ac:dyDescent="0.25">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x14ac:dyDescent="0.25">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x14ac:dyDescent="0.25">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x14ac:dyDescent="0.25">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x14ac:dyDescent="0.25">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x14ac:dyDescent="0.25">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x14ac:dyDescent="0.25">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x14ac:dyDescent="0.25">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x14ac:dyDescent="0.25">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x14ac:dyDescent="0.25">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x14ac:dyDescent="0.25">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x14ac:dyDescent="0.25">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x14ac:dyDescent="0.25">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x14ac:dyDescent="0.25">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x14ac:dyDescent="0.25">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x14ac:dyDescent="0.2">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x14ac:dyDescent="0.2">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x14ac:dyDescent="0.2">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x14ac:dyDescent="0.2">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x14ac:dyDescent="0.2">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x14ac:dyDescent="0.2">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x14ac:dyDescent="0.2">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x14ac:dyDescent="0.2">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x14ac:dyDescent="0.2">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x14ac:dyDescent="0.2">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x14ac:dyDescent="0.2">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x14ac:dyDescent="0.2">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x14ac:dyDescent="0.2">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x14ac:dyDescent="0.2">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x14ac:dyDescent="0.2">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x14ac:dyDescent="0.2">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x14ac:dyDescent="0.2">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x14ac:dyDescent="0.2">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x14ac:dyDescent="0.2">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x14ac:dyDescent="0.2">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x14ac:dyDescent="0.2">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x14ac:dyDescent="0.2">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x14ac:dyDescent="0.2">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x14ac:dyDescent="0.2">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x14ac:dyDescent="0.2">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x14ac:dyDescent="0.2">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x14ac:dyDescent="0.2">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x14ac:dyDescent="0.2">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x14ac:dyDescent="0.2">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x14ac:dyDescent="0.2">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x14ac:dyDescent="0.2">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x14ac:dyDescent="0.2">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x14ac:dyDescent="0.2">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x14ac:dyDescent="0.2">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x14ac:dyDescent="0.2">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x14ac:dyDescent="0.2">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x14ac:dyDescent="0.2">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x14ac:dyDescent="0.2">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x14ac:dyDescent="0.2">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x14ac:dyDescent="0.2">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x14ac:dyDescent="0.2">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x14ac:dyDescent="0.2">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x14ac:dyDescent="0.2">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x14ac:dyDescent="0.2">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x14ac:dyDescent="0.2">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x14ac:dyDescent="0.2">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x14ac:dyDescent="0.2">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x14ac:dyDescent="0.2">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x14ac:dyDescent="0.2">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x14ac:dyDescent="0.2">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x14ac:dyDescent="0.2">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x14ac:dyDescent="0.2">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x14ac:dyDescent="0.2">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x14ac:dyDescent="0.2">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x14ac:dyDescent="0.2">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x14ac:dyDescent="0.2">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x14ac:dyDescent="0.2">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x14ac:dyDescent="0.2">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x14ac:dyDescent="0.2">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x14ac:dyDescent="0.2">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x14ac:dyDescent="0.2">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x14ac:dyDescent="0.2">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x14ac:dyDescent="0.2">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x14ac:dyDescent="0.2">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x14ac:dyDescent="0.2">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x14ac:dyDescent="0.2">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x14ac:dyDescent="0.2">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x14ac:dyDescent="0.2">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x14ac:dyDescent="0.2">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x14ac:dyDescent="0.2">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x14ac:dyDescent="0.2">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x14ac:dyDescent="0.2">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x14ac:dyDescent="0.2">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x14ac:dyDescent="0.2">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x14ac:dyDescent="0.2">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x14ac:dyDescent="0.2">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x14ac:dyDescent="0.2">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x14ac:dyDescent="0.2">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x14ac:dyDescent="0.2">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x14ac:dyDescent="0.2">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x14ac:dyDescent="0.2">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x14ac:dyDescent="0.2">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x14ac:dyDescent="0.2">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x14ac:dyDescent="0.2">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x14ac:dyDescent="0.2">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x14ac:dyDescent="0.2">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x14ac:dyDescent="0.2">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x14ac:dyDescent="0.2">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x14ac:dyDescent="0.2">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x14ac:dyDescent="0.2">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x14ac:dyDescent="0.2">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x14ac:dyDescent="0.2">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x14ac:dyDescent="0.2">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x14ac:dyDescent="0.2">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x14ac:dyDescent="0.2">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x14ac:dyDescent="0.2">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x14ac:dyDescent="0.2">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x14ac:dyDescent="0.2">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x14ac:dyDescent="0.2">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x14ac:dyDescent="0.2">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x14ac:dyDescent="0.2">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x14ac:dyDescent="0.2">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x14ac:dyDescent="0.2">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x14ac:dyDescent="0.2">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x14ac:dyDescent="0.2">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x14ac:dyDescent="0.2">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x14ac:dyDescent="0.2">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x14ac:dyDescent="0.2">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x14ac:dyDescent="0.2">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x14ac:dyDescent="0.2">
      <c r="O171" s="114"/>
      <c r="P171" s="114"/>
      <c r="Q171" s="114"/>
      <c r="R171" s="114"/>
      <c r="S171" s="114"/>
      <c r="T171" s="114"/>
      <c r="U171" s="114"/>
      <c r="V171" s="114"/>
      <c r="W171" s="114"/>
      <c r="Z171" s="115"/>
      <c r="AC171" s="121" t="str">
        <f t="shared" si="2"/>
        <v/>
      </c>
    </row>
    <row r="172" spans="4:29" x14ac:dyDescent="0.2">
      <c r="O172" s="69"/>
      <c r="P172" s="69"/>
      <c r="Q172" s="69"/>
      <c r="R172" s="69"/>
      <c r="S172" s="69"/>
      <c r="T172" s="69"/>
      <c r="U172" s="69"/>
      <c r="V172" s="69"/>
      <c r="W172" s="69"/>
      <c r="Z172" s="115"/>
      <c r="AC172" s="121" t="str">
        <f t="shared" si="2"/>
        <v/>
      </c>
    </row>
    <row r="173" spans="4:29" x14ac:dyDescent="0.2">
      <c r="O173" s="69"/>
      <c r="P173" s="69"/>
      <c r="Q173" s="69"/>
      <c r="R173" s="69"/>
      <c r="S173" s="69"/>
      <c r="T173" s="69"/>
      <c r="U173" s="69"/>
      <c r="V173" s="69"/>
      <c r="W173" s="69"/>
      <c r="Z173" s="115"/>
      <c r="AC173" s="121" t="str">
        <f t="shared" si="2"/>
        <v/>
      </c>
    </row>
    <row r="174" spans="4:29" x14ac:dyDescent="0.2">
      <c r="O174" s="69"/>
      <c r="P174" s="69"/>
      <c r="Q174" s="69"/>
      <c r="R174" s="69"/>
      <c r="S174" s="69"/>
      <c r="T174" s="69"/>
      <c r="U174" s="69"/>
      <c r="V174" s="69"/>
      <c r="W174" s="69"/>
      <c r="Z174" s="115"/>
      <c r="AC174" s="121" t="str">
        <f t="shared" si="2"/>
        <v/>
      </c>
    </row>
    <row r="175" spans="4:29" x14ac:dyDescent="0.2">
      <c r="O175" s="69"/>
      <c r="P175" s="69"/>
      <c r="Q175" s="69"/>
      <c r="R175" s="69"/>
      <c r="S175" s="69"/>
      <c r="T175" s="69"/>
      <c r="U175" s="69"/>
      <c r="V175" s="69"/>
      <c r="W175" s="69"/>
      <c r="Z175" s="115"/>
      <c r="AC175" s="121" t="str">
        <f t="shared" si="2"/>
        <v/>
      </c>
    </row>
    <row r="176" spans="4:29" x14ac:dyDescent="0.2">
      <c r="O176" s="69"/>
      <c r="P176" s="69"/>
      <c r="Q176" s="69"/>
      <c r="R176" s="69"/>
      <c r="S176" s="69"/>
      <c r="T176" s="69"/>
      <c r="U176" s="69"/>
      <c r="V176" s="69"/>
      <c r="W176" s="69"/>
      <c r="Z176" s="115"/>
      <c r="AC176" s="121" t="str">
        <f t="shared" si="2"/>
        <v/>
      </c>
    </row>
    <row r="177" spans="15:29" x14ac:dyDescent="0.2">
      <c r="O177" s="69"/>
      <c r="P177" s="69"/>
      <c r="Q177" s="69"/>
      <c r="R177" s="69"/>
      <c r="S177" s="69"/>
      <c r="T177" s="69"/>
      <c r="U177" s="69"/>
      <c r="V177" s="69"/>
      <c r="W177" s="69"/>
      <c r="Z177" s="115"/>
      <c r="AC177" s="121" t="str">
        <f t="shared" si="2"/>
        <v/>
      </c>
    </row>
    <row r="178" spans="15:29" x14ac:dyDescent="0.2">
      <c r="O178" s="69"/>
      <c r="P178" s="69"/>
      <c r="Q178" s="69"/>
      <c r="R178" s="69"/>
      <c r="S178" s="69"/>
      <c r="T178" s="69"/>
      <c r="U178" s="69"/>
      <c r="V178" s="69"/>
      <c r="W178" s="69"/>
      <c r="Z178" s="115"/>
      <c r="AC178" s="121" t="str">
        <f t="shared" si="2"/>
        <v/>
      </c>
    </row>
    <row r="179" spans="15:29" x14ac:dyDescent="0.2">
      <c r="O179" s="69"/>
      <c r="P179" s="69"/>
      <c r="Q179" s="69"/>
      <c r="R179" s="69"/>
      <c r="S179" s="69"/>
      <c r="T179" s="69"/>
      <c r="U179" s="69"/>
      <c r="V179" s="69"/>
      <c r="W179" s="69"/>
      <c r="Z179" s="115"/>
      <c r="AC179" s="121" t="str">
        <f t="shared" si="2"/>
        <v/>
      </c>
    </row>
    <row r="180" spans="15:29" x14ac:dyDescent="0.2">
      <c r="O180" s="69"/>
      <c r="P180" s="69"/>
      <c r="Q180" s="69"/>
      <c r="R180" s="69"/>
      <c r="S180" s="69"/>
      <c r="T180" s="69"/>
      <c r="U180" s="69"/>
      <c r="V180" s="69"/>
      <c r="W180" s="69"/>
      <c r="Z180" s="115"/>
      <c r="AC180" s="121" t="str">
        <f t="shared" si="2"/>
        <v/>
      </c>
    </row>
    <row r="181" spans="15:29" x14ac:dyDescent="0.2">
      <c r="O181" s="69"/>
      <c r="P181" s="69"/>
      <c r="Q181" s="69"/>
      <c r="R181" s="69"/>
      <c r="S181" s="69"/>
      <c r="T181" s="69"/>
      <c r="U181" s="69"/>
      <c r="V181" s="69"/>
      <c r="W181" s="69"/>
      <c r="Z181" s="115"/>
      <c r="AC181" s="121" t="str">
        <f t="shared" si="2"/>
        <v/>
      </c>
    </row>
    <row r="182" spans="15:29" x14ac:dyDescent="0.2">
      <c r="O182" s="69"/>
      <c r="P182" s="69"/>
      <c r="Q182" s="69"/>
      <c r="R182" s="69"/>
      <c r="S182" s="69"/>
      <c r="T182" s="69"/>
      <c r="U182" s="69"/>
      <c r="V182" s="69"/>
      <c r="W182" s="69"/>
      <c r="Z182" s="115"/>
      <c r="AC182" s="121" t="str">
        <f t="shared" si="2"/>
        <v/>
      </c>
    </row>
    <row r="183" spans="15:29" x14ac:dyDescent="0.2">
      <c r="O183" s="69"/>
      <c r="P183" s="69"/>
      <c r="Q183" s="69"/>
      <c r="R183" s="69"/>
      <c r="S183" s="69"/>
      <c r="T183" s="69"/>
      <c r="U183" s="69"/>
      <c r="V183" s="69"/>
      <c r="W183" s="69"/>
      <c r="Z183" s="115"/>
      <c r="AC183" s="121" t="str">
        <f t="shared" si="2"/>
        <v/>
      </c>
    </row>
    <row r="184" spans="15:29" x14ac:dyDescent="0.2">
      <c r="O184" s="69"/>
      <c r="P184" s="69"/>
      <c r="Q184" s="69"/>
      <c r="R184" s="69"/>
      <c r="S184" s="69"/>
      <c r="T184" s="69"/>
      <c r="U184" s="69"/>
      <c r="V184" s="69"/>
      <c r="W184" s="69"/>
      <c r="Z184" s="115"/>
      <c r="AC184" s="121" t="str">
        <f t="shared" si="2"/>
        <v/>
      </c>
    </row>
    <row r="185" spans="15:29" x14ac:dyDescent="0.2">
      <c r="O185" s="69"/>
      <c r="P185" s="69"/>
      <c r="Q185" s="69"/>
      <c r="R185" s="69"/>
      <c r="S185" s="69"/>
      <c r="T185" s="69"/>
      <c r="U185" s="69"/>
      <c r="V185" s="69"/>
      <c r="W185" s="69"/>
      <c r="Z185" s="115"/>
      <c r="AC185" s="121" t="str">
        <f t="shared" si="2"/>
        <v/>
      </c>
    </row>
    <row r="186" spans="15:29" x14ac:dyDescent="0.2">
      <c r="O186" s="69"/>
      <c r="P186" s="69"/>
      <c r="Q186" s="69"/>
      <c r="R186" s="69"/>
      <c r="S186" s="69"/>
      <c r="T186" s="69"/>
      <c r="U186" s="69"/>
      <c r="V186" s="69"/>
      <c r="W186" s="69"/>
      <c r="Z186" s="115"/>
      <c r="AC186" s="121" t="str">
        <f t="shared" si="2"/>
        <v/>
      </c>
    </row>
    <row r="187" spans="15:29" x14ac:dyDescent="0.2">
      <c r="O187" s="69"/>
      <c r="P187" s="69"/>
      <c r="Q187" s="69"/>
      <c r="R187" s="69"/>
      <c r="S187" s="69"/>
      <c r="T187" s="69"/>
      <c r="U187" s="69"/>
      <c r="V187" s="69"/>
      <c r="W187" s="69"/>
      <c r="Z187" s="115"/>
      <c r="AC187" s="121" t="str">
        <f t="shared" si="2"/>
        <v/>
      </c>
    </row>
    <row r="188" spans="15:29" x14ac:dyDescent="0.2">
      <c r="O188" s="69"/>
      <c r="P188" s="69"/>
      <c r="Q188" s="69"/>
      <c r="R188" s="69"/>
      <c r="S188" s="69"/>
      <c r="T188" s="69"/>
      <c r="U188" s="69"/>
      <c r="V188" s="69"/>
      <c r="W188" s="69"/>
      <c r="Z188" s="115"/>
      <c r="AC188" s="121" t="str">
        <f t="shared" si="2"/>
        <v/>
      </c>
    </row>
    <row r="189" spans="15:29" x14ac:dyDescent="0.2">
      <c r="O189" s="69"/>
      <c r="P189" s="69"/>
      <c r="Q189" s="69"/>
      <c r="R189" s="69"/>
      <c r="S189" s="69"/>
      <c r="T189" s="69"/>
      <c r="U189" s="69"/>
      <c r="V189" s="69"/>
      <c r="W189" s="69"/>
      <c r="Z189" s="115"/>
      <c r="AC189" s="121" t="str">
        <f t="shared" si="2"/>
        <v/>
      </c>
    </row>
    <row r="190" spans="15:29" x14ac:dyDescent="0.2">
      <c r="O190" s="69"/>
      <c r="P190" s="69"/>
      <c r="Q190" s="69"/>
      <c r="R190" s="69"/>
      <c r="S190" s="69"/>
      <c r="T190" s="69"/>
      <c r="U190" s="69"/>
      <c r="V190" s="69"/>
      <c r="W190" s="69"/>
      <c r="Z190" s="115"/>
      <c r="AC190" s="121" t="str">
        <f t="shared" si="2"/>
        <v/>
      </c>
    </row>
    <row r="191" spans="15:29" x14ac:dyDescent="0.2">
      <c r="O191" s="69"/>
      <c r="P191" s="69"/>
      <c r="Q191" s="69"/>
      <c r="R191" s="69"/>
      <c r="S191" s="69"/>
      <c r="T191" s="69"/>
      <c r="U191" s="69"/>
      <c r="V191" s="69"/>
      <c r="W191" s="69"/>
      <c r="Z191" s="115"/>
      <c r="AC191" s="121" t="str">
        <f t="shared" si="2"/>
        <v/>
      </c>
    </row>
    <row r="192" spans="15:29" x14ac:dyDescent="0.2">
      <c r="O192" s="69"/>
      <c r="P192" s="69"/>
      <c r="Q192" s="69"/>
      <c r="R192" s="69"/>
      <c r="S192" s="69"/>
      <c r="T192" s="69"/>
      <c r="U192" s="69"/>
      <c r="V192" s="69"/>
      <c r="W192" s="69"/>
      <c r="Z192" s="115"/>
      <c r="AC192" s="121" t="str">
        <f t="shared" si="2"/>
        <v/>
      </c>
    </row>
    <row r="193" spans="15:29" x14ac:dyDescent="0.2">
      <c r="O193" s="69"/>
      <c r="P193" s="69"/>
      <c r="Q193" s="69"/>
      <c r="R193" s="69"/>
      <c r="S193" s="69"/>
      <c r="T193" s="69"/>
      <c r="U193" s="69"/>
      <c r="V193" s="69"/>
      <c r="W193" s="69"/>
      <c r="Z193" s="115"/>
      <c r="AC193" s="121" t="str">
        <f t="shared" si="2"/>
        <v/>
      </c>
    </row>
    <row r="194" spans="15:29" x14ac:dyDescent="0.2">
      <c r="O194" s="69"/>
      <c r="P194" s="69"/>
      <c r="Q194" s="69"/>
      <c r="R194" s="69"/>
      <c r="S194" s="69"/>
      <c r="T194" s="69"/>
      <c r="U194" s="69"/>
      <c r="V194" s="69"/>
      <c r="W194" s="69"/>
      <c r="Z194" s="115"/>
      <c r="AC194" s="121" t="str">
        <f t="shared" si="2"/>
        <v/>
      </c>
    </row>
    <row r="195" spans="15:29" x14ac:dyDescent="0.2">
      <c r="O195" s="69"/>
      <c r="P195" s="69"/>
      <c r="Q195" s="69"/>
      <c r="R195" s="69"/>
      <c r="S195" s="69"/>
      <c r="T195" s="69"/>
      <c r="U195" s="69"/>
      <c r="V195" s="69"/>
      <c r="W195" s="69"/>
      <c r="Z195" s="115"/>
      <c r="AC195" s="121" t="str">
        <f t="shared" si="2"/>
        <v/>
      </c>
    </row>
    <row r="196" spans="15:29" x14ac:dyDescent="0.2">
      <c r="O196" s="69"/>
      <c r="P196" s="69"/>
      <c r="Q196" s="69"/>
      <c r="R196" s="69"/>
      <c r="S196" s="69"/>
      <c r="T196" s="69"/>
      <c r="U196" s="69"/>
      <c r="V196" s="69"/>
      <c r="W196" s="69"/>
      <c r="Z196" s="115"/>
      <c r="AC196" s="121" t="str">
        <f t="shared" ref="AC196:AC241" si="3">IFERROR(X196/Y196,"")</f>
        <v/>
      </c>
    </row>
    <row r="197" spans="15:29" x14ac:dyDescent="0.2">
      <c r="O197" s="69"/>
      <c r="P197" s="69"/>
      <c r="Q197" s="69"/>
      <c r="R197" s="69"/>
      <c r="S197" s="69"/>
      <c r="T197" s="69"/>
      <c r="U197" s="69"/>
      <c r="V197" s="69"/>
      <c r="W197" s="69"/>
      <c r="Z197" s="115"/>
      <c r="AC197" s="121" t="str">
        <f t="shared" si="3"/>
        <v/>
      </c>
    </row>
    <row r="198" spans="15:29" x14ac:dyDescent="0.2">
      <c r="O198" s="69"/>
      <c r="P198" s="69"/>
      <c r="Q198" s="69"/>
      <c r="R198" s="69"/>
      <c r="S198" s="69"/>
      <c r="T198" s="69"/>
      <c r="U198" s="69"/>
      <c r="V198" s="69"/>
      <c r="W198" s="69"/>
      <c r="Z198" s="115"/>
      <c r="AC198" s="121" t="str">
        <f t="shared" si="3"/>
        <v/>
      </c>
    </row>
    <row r="199" spans="15:29" x14ac:dyDescent="0.2">
      <c r="O199" s="69"/>
      <c r="P199" s="69"/>
      <c r="Q199" s="69"/>
      <c r="R199" s="69"/>
      <c r="S199" s="69"/>
      <c r="T199" s="69"/>
      <c r="U199" s="69"/>
      <c r="V199" s="69"/>
      <c r="W199" s="69"/>
      <c r="Z199" s="115"/>
      <c r="AC199" s="121" t="str">
        <f t="shared" si="3"/>
        <v/>
      </c>
    </row>
    <row r="200" spans="15:29" x14ac:dyDescent="0.2">
      <c r="O200" s="69"/>
      <c r="P200" s="69"/>
      <c r="Q200" s="69"/>
      <c r="R200" s="69"/>
      <c r="S200" s="69"/>
      <c r="T200" s="69"/>
      <c r="U200" s="69"/>
      <c r="V200" s="69"/>
      <c r="W200" s="69"/>
      <c r="Z200" s="115"/>
      <c r="AC200" s="121" t="str">
        <f t="shared" si="3"/>
        <v/>
      </c>
    </row>
    <row r="201" spans="15:29" x14ac:dyDescent="0.2">
      <c r="O201" s="69"/>
      <c r="P201" s="69"/>
      <c r="Q201" s="69"/>
      <c r="R201" s="69"/>
      <c r="S201" s="69"/>
      <c r="T201" s="69"/>
      <c r="U201" s="69"/>
      <c r="V201" s="69"/>
      <c r="W201" s="69"/>
      <c r="Z201" s="115"/>
      <c r="AC201" s="121" t="str">
        <f t="shared" si="3"/>
        <v/>
      </c>
    </row>
    <row r="202" spans="15:29" x14ac:dyDescent="0.2">
      <c r="O202" s="69"/>
      <c r="P202" s="69"/>
      <c r="Q202" s="69"/>
      <c r="R202" s="69"/>
      <c r="S202" s="69"/>
      <c r="T202" s="69"/>
      <c r="U202" s="69"/>
      <c r="V202" s="69"/>
      <c r="W202" s="69"/>
      <c r="Z202" s="115"/>
      <c r="AC202" s="121" t="str">
        <f t="shared" si="3"/>
        <v/>
      </c>
    </row>
    <row r="203" spans="15:29" x14ac:dyDescent="0.2">
      <c r="O203" s="69"/>
      <c r="P203" s="69"/>
      <c r="Q203" s="69"/>
      <c r="R203" s="69"/>
      <c r="S203" s="69"/>
      <c r="T203" s="69"/>
      <c r="U203" s="69"/>
      <c r="V203" s="69"/>
      <c r="W203" s="69"/>
      <c r="Z203" s="115"/>
      <c r="AC203" s="121" t="str">
        <f t="shared" si="3"/>
        <v/>
      </c>
    </row>
    <row r="204" spans="15:29" x14ac:dyDescent="0.2">
      <c r="O204" s="69"/>
      <c r="P204" s="69"/>
      <c r="Q204" s="69"/>
      <c r="R204" s="69"/>
      <c r="S204" s="69"/>
      <c r="T204" s="69"/>
      <c r="U204" s="69"/>
      <c r="V204" s="69"/>
      <c r="W204" s="69"/>
      <c r="Z204" s="115"/>
      <c r="AC204" s="121" t="str">
        <f t="shared" si="3"/>
        <v/>
      </c>
    </row>
    <row r="205" spans="15:29" x14ac:dyDescent="0.2">
      <c r="O205" s="69"/>
      <c r="P205" s="69"/>
      <c r="Q205" s="69"/>
      <c r="R205" s="69"/>
      <c r="S205" s="69"/>
      <c r="T205" s="69"/>
      <c r="U205" s="69"/>
      <c r="V205" s="69"/>
      <c r="W205" s="69"/>
      <c r="Z205" s="115"/>
      <c r="AC205" s="121" t="str">
        <f t="shared" si="3"/>
        <v/>
      </c>
    </row>
    <row r="206" spans="15:29" x14ac:dyDescent="0.2">
      <c r="O206" s="69"/>
      <c r="P206" s="69"/>
      <c r="Q206" s="69"/>
      <c r="R206" s="69"/>
      <c r="S206" s="69"/>
      <c r="T206" s="69"/>
      <c r="U206" s="69"/>
      <c r="V206" s="69"/>
      <c r="W206" s="69"/>
      <c r="Z206" s="115"/>
      <c r="AC206" s="121" t="str">
        <f t="shared" si="3"/>
        <v/>
      </c>
    </row>
    <row r="207" spans="15:29" x14ac:dyDescent="0.2">
      <c r="O207" s="69"/>
      <c r="P207" s="69"/>
      <c r="Q207" s="69"/>
      <c r="R207" s="69"/>
      <c r="S207" s="69"/>
      <c r="T207" s="69"/>
      <c r="U207" s="69"/>
      <c r="V207" s="69"/>
      <c r="W207" s="69"/>
      <c r="Z207" s="115"/>
      <c r="AC207" s="121" t="str">
        <f t="shared" si="3"/>
        <v/>
      </c>
    </row>
    <row r="208" spans="15:29" x14ac:dyDescent="0.2">
      <c r="O208" s="69"/>
      <c r="P208" s="69"/>
      <c r="Q208" s="69"/>
      <c r="R208" s="69"/>
      <c r="S208" s="69"/>
      <c r="T208" s="69"/>
      <c r="U208" s="69"/>
      <c r="V208" s="69"/>
      <c r="W208" s="69"/>
      <c r="Z208" s="115"/>
      <c r="AC208" s="121" t="str">
        <f t="shared" si="3"/>
        <v/>
      </c>
    </row>
    <row r="209" spans="15:29" x14ac:dyDescent="0.2">
      <c r="O209" s="69"/>
      <c r="P209" s="69"/>
      <c r="Q209" s="69"/>
      <c r="R209" s="69"/>
      <c r="S209" s="69"/>
      <c r="T209" s="69"/>
      <c r="U209" s="69"/>
      <c r="V209" s="69"/>
      <c r="W209" s="69"/>
      <c r="Z209" s="115"/>
      <c r="AC209" s="121" t="str">
        <f t="shared" si="3"/>
        <v/>
      </c>
    </row>
    <row r="210" spans="15:29" x14ac:dyDescent="0.2">
      <c r="O210" s="69"/>
      <c r="P210" s="69"/>
      <c r="Q210" s="69"/>
      <c r="R210" s="69"/>
      <c r="S210" s="69"/>
      <c r="T210" s="69"/>
      <c r="U210" s="69"/>
      <c r="V210" s="69"/>
      <c r="W210" s="69"/>
      <c r="Z210" s="115"/>
      <c r="AC210" s="121" t="str">
        <f t="shared" si="3"/>
        <v/>
      </c>
    </row>
    <row r="211" spans="15:29" x14ac:dyDescent="0.2">
      <c r="O211" s="69"/>
      <c r="P211" s="69"/>
      <c r="Q211" s="69"/>
      <c r="R211" s="69"/>
      <c r="S211" s="69"/>
      <c r="T211" s="69"/>
      <c r="U211" s="69"/>
      <c r="V211" s="69"/>
      <c r="W211" s="69"/>
      <c r="Z211" s="115"/>
      <c r="AC211" s="121" t="str">
        <f t="shared" si="3"/>
        <v/>
      </c>
    </row>
    <row r="212" spans="15:29" x14ac:dyDescent="0.2">
      <c r="O212" s="69"/>
      <c r="P212" s="69"/>
      <c r="Q212" s="69"/>
      <c r="R212" s="69"/>
      <c r="S212" s="69"/>
      <c r="T212" s="69"/>
      <c r="U212" s="69"/>
      <c r="V212" s="69"/>
      <c r="W212" s="69"/>
      <c r="Z212" s="115"/>
      <c r="AC212" s="121" t="str">
        <f t="shared" si="3"/>
        <v/>
      </c>
    </row>
    <row r="213" spans="15:29" x14ac:dyDescent="0.2">
      <c r="O213" s="69"/>
      <c r="P213" s="69"/>
      <c r="Q213" s="69"/>
      <c r="R213" s="69"/>
      <c r="S213" s="69"/>
      <c r="T213" s="69"/>
      <c r="U213" s="69"/>
      <c r="V213" s="69"/>
      <c r="W213" s="69"/>
      <c r="Z213" s="115"/>
      <c r="AC213" s="121" t="str">
        <f t="shared" si="3"/>
        <v/>
      </c>
    </row>
    <row r="214" spans="15:29" x14ac:dyDescent="0.2">
      <c r="O214" s="69"/>
      <c r="P214" s="69"/>
      <c r="Q214" s="69"/>
      <c r="R214" s="69"/>
      <c r="S214" s="69"/>
      <c r="T214" s="69"/>
      <c r="U214" s="69"/>
      <c r="V214" s="69"/>
      <c r="W214" s="69"/>
      <c r="Z214" s="115"/>
      <c r="AC214" s="121" t="str">
        <f t="shared" si="3"/>
        <v/>
      </c>
    </row>
    <row r="215" spans="15:29" x14ac:dyDescent="0.2">
      <c r="O215" s="69"/>
      <c r="P215" s="69"/>
      <c r="Q215" s="69"/>
      <c r="R215" s="69"/>
      <c r="S215" s="69"/>
      <c r="T215" s="69"/>
      <c r="U215" s="69"/>
      <c r="V215" s="69"/>
      <c r="W215" s="69"/>
      <c r="Z215" s="115"/>
      <c r="AC215" s="121" t="str">
        <f t="shared" si="3"/>
        <v/>
      </c>
    </row>
    <row r="216" spans="15:29" x14ac:dyDescent="0.2">
      <c r="O216" s="69"/>
      <c r="P216" s="69"/>
      <c r="Q216" s="69"/>
      <c r="R216" s="69"/>
      <c r="S216" s="69"/>
      <c r="T216" s="69"/>
      <c r="U216" s="69"/>
      <c r="V216" s="69"/>
      <c r="W216" s="69"/>
      <c r="Z216" s="115"/>
      <c r="AC216" s="121" t="str">
        <f t="shared" si="3"/>
        <v/>
      </c>
    </row>
    <row r="217" spans="15:29" x14ac:dyDescent="0.2">
      <c r="O217" s="69"/>
      <c r="P217" s="69"/>
      <c r="Q217" s="69"/>
      <c r="R217" s="69"/>
      <c r="S217" s="69"/>
      <c r="T217" s="69"/>
      <c r="U217" s="69"/>
      <c r="V217" s="69"/>
      <c r="W217" s="69"/>
      <c r="Z217" s="115"/>
      <c r="AC217" s="121" t="str">
        <f t="shared" si="3"/>
        <v/>
      </c>
    </row>
    <row r="218" spans="15:29" x14ac:dyDescent="0.2">
      <c r="O218" s="69"/>
      <c r="P218" s="69"/>
      <c r="Q218" s="69"/>
      <c r="R218" s="69"/>
      <c r="S218" s="69"/>
      <c r="T218" s="69"/>
      <c r="U218" s="69"/>
      <c r="V218" s="69"/>
      <c r="W218" s="69"/>
      <c r="Z218" s="115"/>
      <c r="AC218" s="121" t="str">
        <f t="shared" si="3"/>
        <v/>
      </c>
    </row>
    <row r="219" spans="15:29" x14ac:dyDescent="0.2">
      <c r="O219" s="69"/>
      <c r="P219" s="69"/>
      <c r="Q219" s="69"/>
      <c r="R219" s="69"/>
      <c r="S219" s="69"/>
      <c r="T219" s="69"/>
      <c r="U219" s="69"/>
      <c r="V219" s="69"/>
      <c r="W219" s="69"/>
      <c r="Z219" s="115"/>
      <c r="AC219" s="121" t="str">
        <f t="shared" si="3"/>
        <v/>
      </c>
    </row>
    <row r="220" spans="15:29" x14ac:dyDescent="0.2">
      <c r="O220" s="69"/>
      <c r="P220" s="69"/>
      <c r="Q220" s="69"/>
      <c r="R220" s="69"/>
      <c r="S220" s="69"/>
      <c r="T220" s="69"/>
      <c r="U220" s="69"/>
      <c r="V220" s="69"/>
      <c r="W220" s="69"/>
      <c r="Z220" s="115"/>
      <c r="AC220" s="121" t="str">
        <f t="shared" si="3"/>
        <v/>
      </c>
    </row>
    <row r="221" spans="15:29" x14ac:dyDescent="0.2">
      <c r="O221" s="69"/>
      <c r="P221" s="69"/>
      <c r="Q221" s="69"/>
      <c r="R221" s="69"/>
      <c r="S221" s="69"/>
      <c r="T221" s="69"/>
      <c r="U221" s="69"/>
      <c r="V221" s="69"/>
      <c r="W221" s="69"/>
      <c r="Z221" s="115"/>
      <c r="AC221" s="121" t="str">
        <f t="shared" si="3"/>
        <v/>
      </c>
    </row>
    <row r="222" spans="15:29" x14ac:dyDescent="0.2">
      <c r="O222" s="69"/>
      <c r="P222" s="69"/>
      <c r="Q222" s="69"/>
      <c r="R222" s="69"/>
      <c r="S222" s="69"/>
      <c r="T222" s="69"/>
      <c r="U222" s="69"/>
      <c r="V222" s="69"/>
      <c r="W222" s="69"/>
      <c r="Z222" s="115"/>
      <c r="AC222" s="121" t="str">
        <f t="shared" si="3"/>
        <v/>
      </c>
    </row>
    <row r="223" spans="15:29" x14ac:dyDescent="0.2">
      <c r="O223" s="69"/>
      <c r="P223" s="69"/>
      <c r="Q223" s="69"/>
      <c r="R223" s="69"/>
      <c r="S223" s="69"/>
      <c r="T223" s="69"/>
      <c r="U223" s="69"/>
      <c r="V223" s="69"/>
      <c r="W223" s="69"/>
      <c r="Z223" s="115"/>
      <c r="AC223" s="121" t="str">
        <f t="shared" si="3"/>
        <v/>
      </c>
    </row>
    <row r="224" spans="15:29" x14ac:dyDescent="0.2">
      <c r="O224" s="69"/>
      <c r="P224" s="69"/>
      <c r="Q224" s="69"/>
      <c r="R224" s="69"/>
      <c r="S224" s="69"/>
      <c r="T224" s="69"/>
      <c r="U224" s="69"/>
      <c r="V224" s="69"/>
      <c r="W224" s="69"/>
      <c r="Z224" s="115"/>
      <c r="AC224" s="121" t="str">
        <f t="shared" si="3"/>
        <v/>
      </c>
    </row>
    <row r="225" spans="15:29" x14ac:dyDescent="0.2">
      <c r="O225" s="69"/>
      <c r="P225" s="69"/>
      <c r="Q225" s="69"/>
      <c r="R225" s="69"/>
      <c r="S225" s="69"/>
      <c r="T225" s="69"/>
      <c r="U225" s="69"/>
      <c r="V225" s="69"/>
      <c r="W225" s="69"/>
      <c r="Z225" s="115"/>
      <c r="AC225" s="121" t="str">
        <f t="shared" si="3"/>
        <v/>
      </c>
    </row>
    <row r="226" spans="15:29" x14ac:dyDescent="0.2">
      <c r="O226" s="69"/>
      <c r="P226" s="69"/>
      <c r="Q226" s="69"/>
      <c r="R226" s="69"/>
      <c r="S226" s="69"/>
      <c r="T226" s="69"/>
      <c r="U226" s="69"/>
      <c r="V226" s="69"/>
      <c r="W226" s="69"/>
      <c r="Z226" s="115"/>
      <c r="AC226" s="121" t="str">
        <f t="shared" si="3"/>
        <v/>
      </c>
    </row>
    <row r="227" spans="15:29" x14ac:dyDescent="0.2">
      <c r="O227" s="69"/>
      <c r="P227" s="69"/>
      <c r="Q227" s="69"/>
      <c r="R227" s="69"/>
      <c r="S227" s="69"/>
      <c r="T227" s="69"/>
      <c r="U227" s="69"/>
      <c r="V227" s="69"/>
      <c r="W227" s="69"/>
      <c r="Z227" s="115"/>
      <c r="AC227" s="121" t="str">
        <f t="shared" si="3"/>
        <v/>
      </c>
    </row>
    <row r="228" spans="15:29" x14ac:dyDescent="0.2">
      <c r="O228" s="69"/>
      <c r="P228" s="69"/>
      <c r="Q228" s="69"/>
      <c r="R228" s="69"/>
      <c r="S228" s="69"/>
      <c r="T228" s="69"/>
      <c r="U228" s="69"/>
      <c r="V228" s="69"/>
      <c r="W228" s="69"/>
      <c r="Z228" s="115"/>
      <c r="AC228" s="121" t="str">
        <f t="shared" si="3"/>
        <v/>
      </c>
    </row>
    <row r="229" spans="15:29" x14ac:dyDescent="0.2">
      <c r="O229" s="69"/>
      <c r="P229" s="69"/>
      <c r="Q229" s="69"/>
      <c r="R229" s="69"/>
      <c r="S229" s="69"/>
      <c r="T229" s="69"/>
      <c r="U229" s="69"/>
      <c r="V229" s="69"/>
      <c r="W229" s="69"/>
      <c r="Z229" s="115"/>
      <c r="AC229" s="121" t="str">
        <f t="shared" si="3"/>
        <v/>
      </c>
    </row>
    <row r="230" spans="15:29" x14ac:dyDescent="0.2">
      <c r="O230" s="69"/>
      <c r="P230" s="69"/>
      <c r="Q230" s="69"/>
      <c r="R230" s="69"/>
      <c r="S230" s="69"/>
      <c r="T230" s="69"/>
      <c r="U230" s="69"/>
      <c r="V230" s="69"/>
      <c r="W230" s="69"/>
      <c r="Z230" s="115"/>
      <c r="AC230" s="121" t="str">
        <f t="shared" si="3"/>
        <v/>
      </c>
    </row>
    <row r="231" spans="15:29" x14ac:dyDescent="0.2">
      <c r="O231" s="69"/>
      <c r="P231" s="69"/>
      <c r="Q231" s="69"/>
      <c r="R231" s="69"/>
      <c r="S231" s="69"/>
      <c r="T231" s="69"/>
      <c r="U231" s="69"/>
      <c r="V231" s="69"/>
      <c r="W231" s="69"/>
      <c r="Z231" s="115"/>
      <c r="AC231" s="121" t="str">
        <f t="shared" si="3"/>
        <v/>
      </c>
    </row>
    <row r="232" spans="15:29" x14ac:dyDescent="0.2">
      <c r="O232" s="69"/>
      <c r="P232" s="69"/>
      <c r="Q232" s="69"/>
      <c r="R232" s="69"/>
      <c r="S232" s="69"/>
      <c r="T232" s="69"/>
      <c r="U232" s="69"/>
      <c r="V232" s="69"/>
      <c r="W232" s="69"/>
      <c r="Z232" s="115"/>
      <c r="AC232" s="121" t="str">
        <f t="shared" si="3"/>
        <v/>
      </c>
    </row>
    <row r="233" spans="15:29" x14ac:dyDescent="0.2">
      <c r="O233" s="69"/>
      <c r="P233" s="69"/>
      <c r="Q233" s="69"/>
      <c r="R233" s="69"/>
      <c r="S233" s="69"/>
      <c r="T233" s="69"/>
      <c r="U233" s="69"/>
      <c r="V233" s="69"/>
      <c r="W233" s="69"/>
      <c r="Z233" s="115"/>
      <c r="AC233" s="121" t="str">
        <f t="shared" si="3"/>
        <v/>
      </c>
    </row>
    <row r="234" spans="15:29" x14ac:dyDescent="0.2">
      <c r="O234" s="69"/>
      <c r="P234" s="69"/>
      <c r="Q234" s="69"/>
      <c r="R234" s="69"/>
      <c r="S234" s="69"/>
      <c r="T234" s="69"/>
      <c r="U234" s="69"/>
      <c r="V234" s="69"/>
      <c r="W234" s="69"/>
      <c r="Z234" s="115"/>
      <c r="AC234" s="121" t="str">
        <f t="shared" si="3"/>
        <v/>
      </c>
    </row>
    <row r="235" spans="15:29" x14ac:dyDescent="0.2">
      <c r="O235" s="69"/>
      <c r="P235" s="69"/>
      <c r="Q235" s="69"/>
      <c r="R235" s="69"/>
      <c r="S235" s="69"/>
      <c r="T235" s="69"/>
      <c r="U235" s="69"/>
      <c r="V235" s="69"/>
      <c r="W235" s="69"/>
      <c r="Z235" s="115"/>
      <c r="AC235" s="121" t="str">
        <f t="shared" si="3"/>
        <v/>
      </c>
    </row>
    <row r="236" spans="15:29" x14ac:dyDescent="0.2">
      <c r="O236" s="69"/>
      <c r="P236" s="69"/>
      <c r="Q236" s="69"/>
      <c r="R236" s="69"/>
      <c r="S236" s="69"/>
      <c r="T236" s="69"/>
      <c r="U236" s="69"/>
      <c r="V236" s="69"/>
      <c r="W236" s="69"/>
      <c r="Z236" s="115"/>
      <c r="AC236" s="121" t="str">
        <f t="shared" si="3"/>
        <v/>
      </c>
    </row>
    <row r="237" spans="15:29" x14ac:dyDescent="0.2">
      <c r="O237" s="69"/>
      <c r="P237" s="69"/>
      <c r="Q237" s="69"/>
      <c r="R237" s="69"/>
      <c r="S237" s="69"/>
      <c r="T237" s="69"/>
      <c r="U237" s="69"/>
      <c r="V237" s="69"/>
      <c r="W237" s="69"/>
      <c r="Z237" s="115"/>
      <c r="AC237" s="121" t="str">
        <f t="shared" si="3"/>
        <v/>
      </c>
    </row>
    <row r="238" spans="15:29" x14ac:dyDescent="0.2">
      <c r="O238" s="69"/>
      <c r="P238" s="69"/>
      <c r="Q238" s="69"/>
      <c r="R238" s="69"/>
      <c r="S238" s="69"/>
      <c r="T238" s="69"/>
      <c r="U238" s="69"/>
      <c r="V238" s="69"/>
      <c r="W238" s="69"/>
      <c r="Z238" s="115"/>
      <c r="AC238" s="121" t="str">
        <f t="shared" si="3"/>
        <v/>
      </c>
    </row>
    <row r="239" spans="15:29" x14ac:dyDescent="0.2">
      <c r="O239" s="69"/>
      <c r="P239" s="69"/>
      <c r="Q239" s="69"/>
      <c r="R239" s="69"/>
      <c r="S239" s="69"/>
      <c r="T239" s="69"/>
      <c r="U239" s="69"/>
      <c r="V239" s="69"/>
      <c r="W239" s="69"/>
      <c r="Z239" s="115"/>
      <c r="AC239" s="121" t="str">
        <f t="shared" si="3"/>
        <v/>
      </c>
    </row>
    <row r="240" spans="15:29" x14ac:dyDescent="0.2">
      <c r="O240" s="69"/>
      <c r="P240" s="69"/>
      <c r="Q240" s="69"/>
      <c r="R240" s="69"/>
      <c r="S240" s="69"/>
      <c r="T240" s="69"/>
      <c r="U240" s="69"/>
      <c r="V240" s="69"/>
      <c r="W240" s="69"/>
      <c r="Z240" s="115"/>
      <c r="AC240" s="121" t="str">
        <f t="shared" si="3"/>
        <v/>
      </c>
    </row>
    <row r="241" spans="15:29" x14ac:dyDescent="0.2">
      <c r="O241" s="69"/>
      <c r="P241" s="69"/>
      <c r="Q241" s="69"/>
      <c r="R241" s="69"/>
      <c r="S241" s="69"/>
      <c r="T241" s="69"/>
      <c r="U241" s="69"/>
      <c r="V241" s="69"/>
      <c r="W241" s="69"/>
      <c r="Z241" s="115"/>
      <c r="AC241" s="121" t="str">
        <f t="shared" si="3"/>
        <v/>
      </c>
    </row>
    <row r="242" spans="15:29" x14ac:dyDescent="0.2">
      <c r="O242" s="69"/>
      <c r="P242" s="69"/>
      <c r="Q242" s="69"/>
      <c r="R242" s="69"/>
      <c r="S242" s="69"/>
      <c r="T242" s="69"/>
      <c r="U242" s="69"/>
      <c r="V242" s="69"/>
      <c r="W242" s="69"/>
      <c r="Z242" s="115"/>
    </row>
    <row r="243" spans="15:29" x14ac:dyDescent="0.2">
      <c r="O243" s="69"/>
      <c r="P243" s="69"/>
      <c r="Q243" s="69"/>
      <c r="R243" s="69"/>
      <c r="S243" s="69"/>
      <c r="T243" s="69"/>
      <c r="U243" s="69"/>
      <c r="V243" s="69"/>
      <c r="W243" s="69"/>
      <c r="Z243" s="115"/>
    </row>
    <row r="244" spans="15:29" x14ac:dyDescent="0.2">
      <c r="O244" s="69"/>
      <c r="P244" s="69"/>
      <c r="Q244" s="69"/>
      <c r="R244" s="69"/>
      <c r="S244" s="69"/>
      <c r="T244" s="69"/>
      <c r="U244" s="69"/>
      <c r="V244" s="69"/>
      <c r="W244" s="69"/>
      <c r="Z244" s="115"/>
    </row>
    <row r="245" spans="15:29" x14ac:dyDescent="0.2">
      <c r="O245" s="69"/>
      <c r="P245" s="69"/>
      <c r="Q245" s="69"/>
      <c r="R245" s="69"/>
      <c r="S245" s="69"/>
      <c r="T245" s="69"/>
      <c r="U245" s="69"/>
      <c r="V245" s="69"/>
      <c r="W245" s="69"/>
      <c r="Z245" s="115"/>
    </row>
    <row r="246" spans="15:29" x14ac:dyDescent="0.2">
      <c r="O246" s="69"/>
      <c r="P246" s="69"/>
      <c r="Q246" s="69"/>
      <c r="R246" s="69"/>
      <c r="S246" s="69"/>
      <c r="T246" s="69"/>
      <c r="U246" s="69"/>
      <c r="V246" s="69"/>
      <c r="W246" s="69"/>
      <c r="Z246" s="115"/>
    </row>
    <row r="247" spans="15:29" x14ac:dyDescent="0.2">
      <c r="O247" s="69"/>
      <c r="P247" s="69"/>
      <c r="Q247" s="69"/>
      <c r="R247" s="69"/>
      <c r="S247" s="69"/>
      <c r="T247" s="69"/>
      <c r="U247" s="69"/>
      <c r="V247" s="69"/>
      <c r="W247" s="69"/>
      <c r="Z247" s="115"/>
    </row>
    <row r="248" spans="15:29" x14ac:dyDescent="0.2">
      <c r="O248" s="69"/>
      <c r="P248" s="69"/>
      <c r="Q248" s="69"/>
      <c r="R248" s="69"/>
      <c r="S248" s="69"/>
      <c r="T248" s="69"/>
      <c r="U248" s="69"/>
      <c r="V248" s="69"/>
      <c r="W248" s="69"/>
      <c r="Z248" s="115"/>
    </row>
    <row r="249" spans="15:29" x14ac:dyDescent="0.2">
      <c r="O249" s="69"/>
      <c r="P249" s="69"/>
      <c r="Q249" s="69"/>
      <c r="R249" s="69"/>
      <c r="S249" s="69"/>
      <c r="T249" s="69"/>
      <c r="U249" s="69"/>
      <c r="V249" s="69"/>
      <c r="W249" s="69"/>
      <c r="Z249" s="115"/>
    </row>
    <row r="250" spans="15:29" x14ac:dyDescent="0.2">
      <c r="O250" s="69"/>
      <c r="P250" s="69"/>
      <c r="Q250" s="69"/>
      <c r="R250" s="69"/>
      <c r="S250" s="69"/>
      <c r="T250" s="69"/>
      <c r="U250" s="69"/>
      <c r="V250" s="69"/>
      <c r="W250" s="69"/>
      <c r="Z250" s="115"/>
    </row>
    <row r="251" spans="15:29" x14ac:dyDescent="0.2">
      <c r="O251" s="69"/>
      <c r="P251" s="69"/>
      <c r="Q251" s="69"/>
      <c r="R251" s="69"/>
      <c r="S251" s="69"/>
      <c r="T251" s="69"/>
      <c r="U251" s="69"/>
      <c r="V251" s="69"/>
      <c r="W251" s="69"/>
      <c r="Z251" s="115"/>
    </row>
    <row r="252" spans="15:29" x14ac:dyDescent="0.2">
      <c r="O252" s="69"/>
      <c r="P252" s="69"/>
      <c r="Q252" s="69"/>
      <c r="R252" s="69"/>
      <c r="S252" s="69"/>
      <c r="T252" s="69"/>
      <c r="U252" s="69"/>
      <c r="V252" s="69"/>
      <c r="W252" s="69"/>
      <c r="Z252" s="115"/>
    </row>
    <row r="253" spans="15:29" x14ac:dyDescent="0.2">
      <c r="O253" s="69"/>
      <c r="P253" s="69"/>
      <c r="Q253" s="69"/>
      <c r="R253" s="69"/>
      <c r="S253" s="69"/>
      <c r="T253" s="69"/>
      <c r="U253" s="69"/>
      <c r="V253" s="69"/>
      <c r="W253" s="69"/>
      <c r="Z253" s="115"/>
    </row>
    <row r="254" spans="15:29" x14ac:dyDescent="0.2">
      <c r="O254" s="69"/>
      <c r="P254" s="69"/>
      <c r="Q254" s="69"/>
      <c r="R254" s="69"/>
      <c r="S254" s="69"/>
      <c r="T254" s="69"/>
      <c r="U254" s="69"/>
      <c r="V254" s="69"/>
      <c r="W254" s="69"/>
      <c r="Z254" s="115"/>
    </row>
    <row r="255" spans="15:29" x14ac:dyDescent="0.2">
      <c r="O255" s="69"/>
      <c r="P255" s="69"/>
      <c r="Q255" s="69"/>
      <c r="R255" s="69"/>
      <c r="S255" s="69"/>
      <c r="T255" s="69"/>
      <c r="U255" s="69"/>
      <c r="V255" s="69"/>
      <c r="W255" s="69"/>
      <c r="Z255" s="115"/>
    </row>
    <row r="256" spans="15:29" x14ac:dyDescent="0.2">
      <c r="O256" s="69"/>
      <c r="P256" s="69"/>
      <c r="Q256" s="69"/>
      <c r="R256" s="69"/>
      <c r="S256" s="69"/>
      <c r="T256" s="69"/>
      <c r="U256" s="69"/>
      <c r="V256" s="69"/>
      <c r="W256" s="69"/>
      <c r="Z256" s="115"/>
    </row>
    <row r="257" spans="15:26" x14ac:dyDescent="0.2">
      <c r="O257" s="69"/>
      <c r="P257" s="69"/>
      <c r="Q257" s="69"/>
      <c r="R257" s="69"/>
      <c r="S257" s="69"/>
      <c r="T257" s="69"/>
      <c r="U257" s="69"/>
      <c r="V257" s="69"/>
      <c r="W257" s="69"/>
      <c r="Z257" s="115"/>
    </row>
    <row r="258" spans="15:26" x14ac:dyDescent="0.2">
      <c r="O258" s="69"/>
      <c r="P258" s="69"/>
      <c r="Q258" s="69"/>
      <c r="R258" s="69"/>
      <c r="S258" s="69"/>
      <c r="T258" s="69"/>
      <c r="U258" s="69"/>
      <c r="V258" s="69"/>
      <c r="W258" s="69"/>
      <c r="Z258" s="115"/>
    </row>
    <row r="259" spans="15:26" x14ac:dyDescent="0.2">
      <c r="O259" s="69"/>
      <c r="P259" s="69"/>
      <c r="Q259" s="69"/>
      <c r="R259" s="69"/>
      <c r="S259" s="69"/>
      <c r="T259" s="69"/>
      <c r="U259" s="69"/>
      <c r="V259" s="69"/>
      <c r="W259" s="69"/>
      <c r="Z259" s="115"/>
    </row>
    <row r="260" spans="15:26" x14ac:dyDescent="0.2">
      <c r="O260" s="69"/>
      <c r="P260" s="69"/>
      <c r="Q260" s="69"/>
      <c r="R260" s="69"/>
      <c r="S260" s="69"/>
      <c r="T260" s="69"/>
      <c r="U260" s="69"/>
      <c r="V260" s="69"/>
      <c r="W260" s="69"/>
      <c r="Z260" s="115"/>
    </row>
    <row r="261" spans="15:26" x14ac:dyDescent="0.2">
      <c r="O261" s="69"/>
      <c r="P261" s="69"/>
      <c r="Q261" s="69"/>
      <c r="R261" s="69"/>
      <c r="S261" s="69"/>
      <c r="T261" s="69"/>
      <c r="U261" s="69"/>
      <c r="V261" s="69"/>
      <c r="W261" s="69"/>
      <c r="Z261" s="115"/>
    </row>
    <row r="262" spans="15:26" x14ac:dyDescent="0.2">
      <c r="O262" s="69"/>
      <c r="P262" s="69"/>
      <c r="Q262" s="69"/>
      <c r="R262" s="69"/>
      <c r="S262" s="69"/>
      <c r="T262" s="69"/>
      <c r="U262" s="69"/>
      <c r="V262" s="69"/>
      <c r="W262" s="69"/>
      <c r="Z262" s="115"/>
    </row>
    <row r="263" spans="15:26" x14ac:dyDescent="0.2">
      <c r="O263" s="69"/>
      <c r="P263" s="69"/>
      <c r="Q263" s="69"/>
      <c r="R263" s="69"/>
      <c r="S263" s="69"/>
      <c r="T263" s="69"/>
      <c r="U263" s="69"/>
      <c r="V263" s="69"/>
      <c r="W263" s="69"/>
      <c r="Z263" s="115"/>
    </row>
    <row r="264" spans="15:26" x14ac:dyDescent="0.2">
      <c r="O264" s="69"/>
      <c r="P264" s="69"/>
      <c r="Q264" s="69"/>
      <c r="R264" s="69"/>
      <c r="S264" s="69"/>
      <c r="T264" s="69"/>
      <c r="U264" s="69"/>
      <c r="V264" s="69"/>
      <c r="W264" s="69"/>
      <c r="Z264" s="115"/>
    </row>
    <row r="265" spans="15:26" x14ac:dyDescent="0.2">
      <c r="O265" s="69"/>
      <c r="P265" s="69"/>
      <c r="Q265" s="69"/>
      <c r="R265" s="69"/>
      <c r="S265" s="69"/>
      <c r="T265" s="69"/>
      <c r="U265" s="69"/>
      <c r="V265" s="69"/>
      <c r="W265" s="69"/>
      <c r="Z265" s="115"/>
    </row>
    <row r="266" spans="15:26" x14ac:dyDescent="0.2">
      <c r="O266" s="69"/>
      <c r="P266" s="69"/>
      <c r="Q266" s="69"/>
      <c r="R266" s="69"/>
      <c r="S266" s="69"/>
      <c r="T266" s="69"/>
      <c r="U266" s="69"/>
      <c r="V266" s="69"/>
      <c r="W266" s="69"/>
      <c r="Z266" s="115"/>
    </row>
    <row r="267" spans="15:26" x14ac:dyDescent="0.2">
      <c r="O267" s="69"/>
      <c r="P267" s="69"/>
      <c r="Q267" s="69"/>
      <c r="R267" s="69"/>
      <c r="S267" s="69"/>
      <c r="T267" s="69"/>
      <c r="U267" s="69"/>
      <c r="V267" s="69"/>
      <c r="W267" s="69"/>
      <c r="Z267" s="115"/>
    </row>
    <row r="268" spans="15:26" x14ac:dyDescent="0.2">
      <c r="O268" s="69"/>
      <c r="P268" s="69"/>
      <c r="Q268" s="69"/>
      <c r="R268" s="69"/>
      <c r="S268" s="69"/>
      <c r="T268" s="69"/>
      <c r="U268" s="69"/>
      <c r="V268" s="69"/>
      <c r="W268" s="69"/>
      <c r="Z268" s="115"/>
    </row>
    <row r="269" spans="15:26" x14ac:dyDescent="0.2">
      <c r="O269" s="69"/>
      <c r="P269" s="69"/>
      <c r="Q269" s="69"/>
      <c r="R269" s="69"/>
      <c r="S269" s="69"/>
      <c r="T269" s="69"/>
      <c r="U269" s="69"/>
      <c r="V269" s="69"/>
      <c r="W269" s="69"/>
      <c r="Z269" s="115"/>
    </row>
    <row r="270" spans="15:26" x14ac:dyDescent="0.2">
      <c r="O270" s="69"/>
      <c r="P270" s="69"/>
      <c r="Q270" s="69"/>
      <c r="R270" s="69"/>
      <c r="S270" s="69"/>
      <c r="T270" s="69"/>
      <c r="U270" s="69"/>
      <c r="V270" s="69"/>
      <c r="W270" s="69"/>
      <c r="Z270" s="115"/>
    </row>
    <row r="271" spans="15:26" x14ac:dyDescent="0.2">
      <c r="O271" s="69"/>
      <c r="P271" s="69"/>
      <c r="Q271" s="69"/>
      <c r="R271" s="69"/>
      <c r="S271" s="69"/>
      <c r="T271" s="69"/>
      <c r="U271" s="69"/>
      <c r="V271" s="69"/>
      <c r="W271" s="69"/>
      <c r="Z271" s="115"/>
    </row>
    <row r="272" spans="15:26" x14ac:dyDescent="0.2">
      <c r="O272" s="69"/>
      <c r="P272" s="69"/>
      <c r="Q272" s="69"/>
      <c r="R272" s="69"/>
      <c r="S272" s="69"/>
      <c r="T272" s="69"/>
      <c r="U272" s="69"/>
      <c r="V272" s="69"/>
      <c r="W272" s="69"/>
      <c r="Z272" s="115"/>
    </row>
    <row r="273" spans="15:26" x14ac:dyDescent="0.2">
      <c r="O273" s="69"/>
      <c r="P273" s="69"/>
      <c r="Q273" s="69"/>
      <c r="R273" s="69"/>
      <c r="S273" s="69"/>
      <c r="T273" s="69"/>
      <c r="U273" s="69"/>
      <c r="V273" s="69"/>
      <c r="W273" s="69"/>
      <c r="Z273" s="115"/>
    </row>
    <row r="274" spans="15:26" x14ac:dyDescent="0.2">
      <c r="O274" s="69"/>
      <c r="P274" s="69"/>
      <c r="Q274" s="69"/>
      <c r="R274" s="69"/>
      <c r="S274" s="69"/>
      <c r="T274" s="69"/>
      <c r="U274" s="69"/>
      <c r="V274" s="69"/>
      <c r="W274" s="69"/>
      <c r="Z274" s="115"/>
    </row>
    <row r="275" spans="15:26" x14ac:dyDescent="0.2">
      <c r="O275" s="69"/>
      <c r="P275" s="69"/>
      <c r="Q275" s="69"/>
      <c r="R275" s="69"/>
      <c r="S275" s="69"/>
      <c r="T275" s="69"/>
      <c r="U275" s="69"/>
      <c r="V275" s="69"/>
      <c r="W275" s="69"/>
      <c r="Z275" s="115"/>
    </row>
    <row r="276" spans="15:26" x14ac:dyDescent="0.2">
      <c r="O276" s="69"/>
      <c r="P276" s="69"/>
      <c r="Q276" s="69"/>
      <c r="R276" s="69"/>
      <c r="S276" s="69"/>
      <c r="T276" s="69"/>
      <c r="U276" s="69"/>
      <c r="V276" s="69"/>
      <c r="W276" s="69"/>
      <c r="Z276" s="115"/>
    </row>
    <row r="277" spans="15:26" x14ac:dyDescent="0.2">
      <c r="O277" s="69"/>
      <c r="P277" s="69"/>
      <c r="Q277" s="69"/>
      <c r="R277" s="69"/>
      <c r="S277" s="69"/>
      <c r="T277" s="69"/>
      <c r="U277" s="69"/>
      <c r="V277" s="69"/>
      <c r="W277" s="69"/>
      <c r="Z277" s="115"/>
    </row>
    <row r="278" spans="15:26" x14ac:dyDescent="0.2">
      <c r="O278" s="69"/>
      <c r="P278" s="69"/>
      <c r="Q278" s="69"/>
      <c r="R278" s="69"/>
      <c r="S278" s="69"/>
      <c r="T278" s="69"/>
      <c r="U278" s="69"/>
      <c r="V278" s="69"/>
      <c r="W278" s="69"/>
      <c r="Z278" s="115"/>
    </row>
    <row r="279" spans="15:26" x14ac:dyDescent="0.2">
      <c r="O279" s="69"/>
      <c r="P279" s="69"/>
      <c r="Q279" s="69"/>
      <c r="R279" s="69"/>
      <c r="S279" s="69"/>
      <c r="T279" s="69"/>
      <c r="U279" s="69"/>
      <c r="V279" s="69"/>
      <c r="W279" s="69"/>
      <c r="Z279" s="115"/>
    </row>
    <row r="280" spans="15:26" x14ac:dyDescent="0.2">
      <c r="O280" s="69"/>
      <c r="P280" s="69"/>
      <c r="Q280" s="69"/>
      <c r="R280" s="69"/>
      <c r="S280" s="69"/>
      <c r="T280" s="69"/>
      <c r="U280" s="69"/>
      <c r="V280" s="69"/>
      <c r="W280" s="69"/>
      <c r="Z280" s="115"/>
    </row>
    <row r="281" spans="15:26" x14ac:dyDescent="0.2">
      <c r="O281" s="69"/>
      <c r="P281" s="69"/>
      <c r="Q281" s="69"/>
      <c r="R281" s="69"/>
      <c r="S281" s="69"/>
      <c r="T281" s="69"/>
      <c r="U281" s="69"/>
      <c r="V281" s="69"/>
      <c r="W281" s="69"/>
      <c r="Z281" s="115"/>
    </row>
    <row r="282" spans="15:26" x14ac:dyDescent="0.2">
      <c r="O282" s="69"/>
      <c r="P282" s="69"/>
      <c r="Q282" s="69"/>
      <c r="R282" s="69"/>
      <c r="S282" s="69"/>
      <c r="T282" s="69"/>
      <c r="U282" s="69"/>
      <c r="V282" s="69"/>
      <c r="W282" s="69"/>
      <c r="Z282" s="115"/>
    </row>
    <row r="283" spans="15:26" x14ac:dyDescent="0.2">
      <c r="O283" s="69"/>
      <c r="P283" s="69"/>
      <c r="Q283" s="69"/>
      <c r="R283" s="69"/>
      <c r="S283" s="69"/>
      <c r="T283" s="69"/>
      <c r="U283" s="69"/>
      <c r="V283" s="69"/>
      <c r="W283" s="69"/>
      <c r="Z283" s="115"/>
    </row>
    <row r="284" spans="15:26" x14ac:dyDescent="0.2">
      <c r="O284" s="69"/>
      <c r="P284" s="69"/>
      <c r="Q284" s="69"/>
      <c r="R284" s="69"/>
      <c r="S284" s="69"/>
      <c r="T284" s="69"/>
      <c r="U284" s="69"/>
      <c r="V284" s="69"/>
      <c r="W284" s="69"/>
      <c r="Z284" s="115"/>
    </row>
    <row r="285" spans="15:26" x14ac:dyDescent="0.2">
      <c r="O285" s="69"/>
      <c r="P285" s="69"/>
      <c r="Q285" s="69"/>
      <c r="R285" s="69"/>
      <c r="S285" s="69"/>
      <c r="T285" s="69"/>
      <c r="U285" s="69"/>
      <c r="V285" s="69"/>
      <c r="W285" s="69"/>
      <c r="Z285" s="115"/>
    </row>
    <row r="286" spans="15:26" x14ac:dyDescent="0.2">
      <c r="O286" s="69"/>
      <c r="P286" s="69"/>
      <c r="Q286" s="69"/>
      <c r="R286" s="69"/>
      <c r="S286" s="69"/>
      <c r="T286" s="69"/>
      <c r="U286" s="69"/>
      <c r="V286" s="69"/>
      <c r="W286" s="69"/>
      <c r="Z286" s="115"/>
    </row>
    <row r="287" spans="15:26" x14ac:dyDescent="0.2">
      <c r="O287" s="69"/>
      <c r="P287" s="69"/>
      <c r="Q287" s="69"/>
      <c r="R287" s="69"/>
      <c r="S287" s="69"/>
      <c r="T287" s="69"/>
      <c r="U287" s="69"/>
      <c r="V287" s="69"/>
      <c r="W287" s="69"/>
      <c r="Z287" s="115"/>
    </row>
    <row r="288" spans="15:26" x14ac:dyDescent="0.2">
      <c r="O288" s="69"/>
      <c r="P288" s="69"/>
      <c r="Q288" s="69"/>
      <c r="R288" s="69"/>
      <c r="S288" s="69"/>
      <c r="T288" s="69"/>
      <c r="U288" s="69"/>
      <c r="V288" s="69"/>
      <c r="W288" s="69"/>
      <c r="Z288" s="115"/>
    </row>
    <row r="289" spans="15:26" x14ac:dyDescent="0.2">
      <c r="O289" s="69"/>
      <c r="P289" s="69"/>
      <c r="Q289" s="69"/>
      <c r="R289" s="69"/>
      <c r="S289" s="69"/>
      <c r="T289" s="69"/>
      <c r="U289" s="69"/>
      <c r="V289" s="69"/>
      <c r="W289" s="69"/>
      <c r="Z289" s="115"/>
    </row>
    <row r="290" spans="15:26" x14ac:dyDescent="0.2">
      <c r="O290" s="69"/>
      <c r="P290" s="69"/>
      <c r="Q290" s="69"/>
      <c r="R290" s="69"/>
      <c r="S290" s="69"/>
      <c r="T290" s="69"/>
      <c r="U290" s="69"/>
      <c r="V290" s="69"/>
      <c r="W290" s="69"/>
      <c r="Z290" s="115"/>
    </row>
    <row r="291" spans="15:26" x14ac:dyDescent="0.2">
      <c r="O291" s="69"/>
      <c r="P291" s="69"/>
      <c r="Q291" s="69"/>
      <c r="R291" s="69"/>
      <c r="S291" s="69"/>
      <c r="T291" s="69"/>
      <c r="U291" s="69"/>
      <c r="V291" s="69"/>
      <c r="W291" s="69"/>
      <c r="Z291" s="115"/>
    </row>
    <row r="292" spans="15:26" x14ac:dyDescent="0.2">
      <c r="O292" s="69"/>
      <c r="P292" s="69"/>
      <c r="Q292" s="69"/>
      <c r="R292" s="69"/>
      <c r="S292" s="69"/>
      <c r="T292" s="69"/>
      <c r="U292" s="69"/>
      <c r="V292" s="69"/>
      <c r="W292" s="69"/>
      <c r="Z292" s="115"/>
    </row>
    <row r="293" spans="15:26" x14ac:dyDescent="0.2">
      <c r="O293" s="69"/>
      <c r="P293" s="69"/>
      <c r="Q293" s="69"/>
      <c r="R293" s="69"/>
      <c r="S293" s="69"/>
      <c r="T293" s="69"/>
      <c r="U293" s="69"/>
      <c r="V293" s="69"/>
      <c r="W293" s="69"/>
      <c r="Z293" s="115"/>
    </row>
    <row r="294" spans="15:26" x14ac:dyDescent="0.2">
      <c r="O294" s="69"/>
      <c r="P294" s="69"/>
      <c r="Q294" s="69"/>
      <c r="R294" s="69"/>
      <c r="S294" s="69"/>
      <c r="T294" s="69"/>
      <c r="U294" s="69"/>
      <c r="V294" s="69"/>
      <c r="W294" s="69"/>
      <c r="Z294" s="115"/>
    </row>
    <row r="295" spans="15:26" x14ac:dyDescent="0.2">
      <c r="O295" s="69"/>
      <c r="P295" s="69"/>
      <c r="Q295" s="69"/>
      <c r="R295" s="69"/>
      <c r="S295" s="69"/>
      <c r="T295" s="69"/>
      <c r="U295" s="69"/>
      <c r="V295" s="69"/>
      <c r="W295" s="69"/>
      <c r="Z295" s="115"/>
    </row>
    <row r="296" spans="15:26" x14ac:dyDescent="0.2">
      <c r="O296" s="69"/>
      <c r="P296" s="69"/>
      <c r="Q296" s="69"/>
      <c r="R296" s="69"/>
      <c r="S296" s="69"/>
      <c r="T296" s="69"/>
      <c r="U296" s="69"/>
      <c r="V296" s="69"/>
      <c r="W296" s="69"/>
      <c r="Z296" s="115"/>
    </row>
    <row r="297" spans="15:26" x14ac:dyDescent="0.2">
      <c r="O297" s="69"/>
      <c r="P297" s="69"/>
      <c r="Q297" s="69"/>
      <c r="R297" s="69"/>
      <c r="S297" s="69"/>
      <c r="T297" s="69"/>
      <c r="U297" s="69"/>
      <c r="V297" s="69"/>
      <c r="W297" s="69"/>
      <c r="Z297" s="115"/>
    </row>
    <row r="298" spans="15:26" x14ac:dyDescent="0.2">
      <c r="O298" s="69"/>
      <c r="P298" s="69"/>
      <c r="Q298" s="69"/>
      <c r="R298" s="69"/>
      <c r="S298" s="69"/>
      <c r="T298" s="69"/>
      <c r="U298" s="69"/>
      <c r="V298" s="69"/>
      <c r="W298" s="69"/>
      <c r="Z298" s="115"/>
    </row>
    <row r="299" spans="15:26" x14ac:dyDescent="0.2">
      <c r="O299" s="69"/>
      <c r="P299" s="69"/>
      <c r="Q299" s="69"/>
      <c r="R299" s="69"/>
      <c r="S299" s="69"/>
      <c r="T299" s="69"/>
      <c r="U299" s="69"/>
      <c r="V299" s="69"/>
      <c r="W299" s="69"/>
      <c r="Z299" s="115"/>
    </row>
    <row r="300" spans="15:26" x14ac:dyDescent="0.2">
      <c r="O300" s="69"/>
      <c r="P300" s="69"/>
      <c r="Q300" s="69"/>
      <c r="R300" s="69"/>
      <c r="S300" s="69"/>
      <c r="T300" s="69"/>
      <c r="U300" s="69"/>
      <c r="V300" s="69"/>
      <c r="W300" s="69"/>
      <c r="Z300" s="115"/>
    </row>
    <row r="301" spans="15:26" x14ac:dyDescent="0.2">
      <c r="O301" s="69"/>
      <c r="P301" s="69"/>
      <c r="Q301" s="69"/>
      <c r="R301" s="69"/>
      <c r="S301" s="69"/>
      <c r="T301" s="69"/>
      <c r="U301" s="69"/>
      <c r="V301" s="69"/>
      <c r="W301" s="69"/>
      <c r="Z301" s="115"/>
    </row>
    <row r="302" spans="15:26" x14ac:dyDescent="0.2">
      <c r="O302" s="69"/>
      <c r="P302" s="69"/>
      <c r="Q302" s="69"/>
      <c r="R302" s="69"/>
      <c r="S302" s="69"/>
      <c r="T302" s="69"/>
      <c r="U302" s="69"/>
      <c r="V302" s="69"/>
      <c r="W302" s="69"/>
      <c r="Z302" s="115"/>
    </row>
    <row r="303" spans="15:26" x14ac:dyDescent="0.2">
      <c r="O303" s="69"/>
      <c r="P303" s="69"/>
      <c r="Q303" s="69"/>
      <c r="R303" s="69"/>
      <c r="S303" s="69"/>
      <c r="T303" s="69"/>
      <c r="U303" s="69"/>
      <c r="V303" s="69"/>
      <c r="W303" s="69"/>
      <c r="Z303" s="115"/>
    </row>
    <row r="304" spans="15:26" x14ac:dyDescent="0.2">
      <c r="O304" s="69"/>
      <c r="P304" s="69"/>
      <c r="Q304" s="69"/>
      <c r="R304" s="69"/>
      <c r="S304" s="69"/>
      <c r="T304" s="69"/>
      <c r="U304" s="69"/>
      <c r="V304" s="69"/>
      <c r="W304" s="69"/>
      <c r="Z304" s="115"/>
    </row>
    <row r="305" spans="15:26" x14ac:dyDescent="0.2">
      <c r="O305" s="69"/>
      <c r="P305" s="69"/>
      <c r="Q305" s="69"/>
      <c r="R305" s="69"/>
      <c r="S305" s="69"/>
      <c r="T305" s="69"/>
      <c r="U305" s="69"/>
      <c r="V305" s="69"/>
      <c r="W305" s="69"/>
      <c r="Z305" s="115"/>
    </row>
    <row r="306" spans="15:26" x14ac:dyDescent="0.2">
      <c r="O306" s="69"/>
      <c r="P306" s="69"/>
      <c r="Q306" s="69"/>
      <c r="R306" s="69"/>
      <c r="S306" s="69"/>
      <c r="T306" s="69"/>
      <c r="U306" s="69"/>
      <c r="V306" s="69"/>
      <c r="W306" s="69"/>
      <c r="Z306" s="115"/>
    </row>
    <row r="307" spans="15:26" x14ac:dyDescent="0.2">
      <c r="O307" s="69"/>
      <c r="P307" s="69"/>
      <c r="Q307" s="69"/>
      <c r="R307" s="69"/>
      <c r="S307" s="69"/>
      <c r="T307" s="69"/>
      <c r="U307" s="69"/>
      <c r="V307" s="69"/>
      <c r="W307" s="69"/>
      <c r="Z307" s="115"/>
    </row>
    <row r="308" spans="15:26" x14ac:dyDescent="0.2">
      <c r="O308" s="69"/>
      <c r="P308" s="69"/>
      <c r="Q308" s="69"/>
      <c r="R308" s="69"/>
      <c r="S308" s="69"/>
      <c r="T308" s="69"/>
      <c r="U308" s="69"/>
      <c r="V308" s="69"/>
      <c r="W308" s="69"/>
      <c r="Z308" s="115"/>
    </row>
    <row r="309" spans="15:26" x14ac:dyDescent="0.2">
      <c r="O309" s="69"/>
      <c r="P309" s="69"/>
      <c r="Q309" s="69"/>
      <c r="R309" s="69"/>
      <c r="S309" s="69"/>
      <c r="T309" s="69"/>
      <c r="U309" s="69"/>
      <c r="V309" s="69"/>
      <c r="W309" s="69"/>
      <c r="Z309" s="115"/>
    </row>
    <row r="310" spans="15:26" x14ac:dyDescent="0.2">
      <c r="O310" s="69"/>
      <c r="P310" s="69"/>
      <c r="Q310" s="69"/>
      <c r="R310" s="69"/>
      <c r="S310" s="69"/>
      <c r="T310" s="69"/>
      <c r="U310" s="69"/>
      <c r="V310" s="69"/>
      <c r="W310" s="69"/>
      <c r="Z310" s="115"/>
    </row>
    <row r="311" spans="15:26" x14ac:dyDescent="0.2">
      <c r="O311" s="69"/>
      <c r="P311" s="69"/>
      <c r="Q311" s="69"/>
      <c r="R311" s="69"/>
      <c r="S311" s="69"/>
      <c r="T311" s="69"/>
      <c r="U311" s="69"/>
      <c r="V311" s="69"/>
      <c r="W311" s="69"/>
      <c r="Z311" s="115"/>
    </row>
    <row r="312" spans="15:26" x14ac:dyDescent="0.2">
      <c r="O312" s="69"/>
      <c r="P312" s="69"/>
      <c r="Q312" s="69"/>
      <c r="R312" s="69"/>
      <c r="S312" s="69"/>
      <c r="T312" s="69"/>
      <c r="U312" s="69"/>
      <c r="V312" s="69"/>
      <c r="W312" s="69"/>
      <c r="Z312" s="115"/>
    </row>
    <row r="313" spans="15:26" x14ac:dyDescent="0.2">
      <c r="O313" s="69"/>
      <c r="P313" s="69"/>
      <c r="Q313" s="69"/>
      <c r="R313" s="69"/>
      <c r="S313" s="69"/>
      <c r="T313" s="69"/>
      <c r="U313" s="69"/>
      <c r="V313" s="69"/>
      <c r="W313" s="69"/>
      <c r="Z313" s="115"/>
    </row>
    <row r="314" spans="15:26" x14ac:dyDescent="0.2">
      <c r="O314" s="69"/>
      <c r="P314" s="69"/>
      <c r="Q314" s="69"/>
      <c r="R314" s="69"/>
      <c r="S314" s="69"/>
      <c r="T314" s="69"/>
      <c r="U314" s="69"/>
      <c r="V314" s="69"/>
      <c r="W314" s="69"/>
      <c r="Z314" s="115"/>
    </row>
    <row r="315" spans="15:26" x14ac:dyDescent="0.2">
      <c r="O315" s="69"/>
      <c r="P315" s="69"/>
      <c r="Q315" s="69"/>
      <c r="R315" s="69"/>
      <c r="S315" s="69"/>
      <c r="T315" s="69"/>
      <c r="U315" s="69"/>
      <c r="V315" s="69"/>
      <c r="W315" s="69"/>
      <c r="Z315" s="115"/>
    </row>
    <row r="316" spans="15:26" x14ac:dyDescent="0.2">
      <c r="O316" s="69"/>
      <c r="P316" s="69"/>
      <c r="Q316" s="69"/>
      <c r="R316" s="69"/>
      <c r="S316" s="69"/>
      <c r="T316" s="69"/>
      <c r="U316" s="69"/>
      <c r="V316" s="69"/>
      <c r="W316" s="69"/>
      <c r="Z316" s="115"/>
    </row>
    <row r="317" spans="15:26" x14ac:dyDescent="0.2">
      <c r="O317" s="69"/>
      <c r="P317" s="69"/>
      <c r="Q317" s="69"/>
      <c r="R317" s="69"/>
      <c r="S317" s="69"/>
      <c r="T317" s="69"/>
      <c r="U317" s="69"/>
      <c r="V317" s="69"/>
      <c r="W317" s="69"/>
      <c r="Z317" s="115"/>
    </row>
    <row r="318" spans="15:26" x14ac:dyDescent="0.2">
      <c r="O318" s="69"/>
      <c r="P318" s="69"/>
      <c r="Q318" s="69"/>
      <c r="R318" s="69"/>
      <c r="S318" s="69"/>
      <c r="T318" s="69"/>
      <c r="U318" s="69"/>
      <c r="V318" s="69"/>
      <c r="W318" s="69"/>
      <c r="Z318" s="115"/>
    </row>
    <row r="319" spans="15:26" x14ac:dyDescent="0.2">
      <c r="O319" s="69"/>
      <c r="P319" s="69"/>
      <c r="Q319" s="69"/>
      <c r="R319" s="69"/>
      <c r="S319" s="69"/>
      <c r="T319" s="69"/>
      <c r="U319" s="69"/>
      <c r="V319" s="69"/>
      <c r="W319" s="69"/>
      <c r="Z319" s="115"/>
    </row>
    <row r="320" spans="15:26" x14ac:dyDescent="0.2">
      <c r="O320" s="69"/>
      <c r="P320" s="69"/>
      <c r="Q320" s="69"/>
      <c r="R320" s="69"/>
      <c r="S320" s="69"/>
      <c r="T320" s="69"/>
      <c r="U320" s="69"/>
      <c r="V320" s="69"/>
      <c r="W320" s="69"/>
      <c r="Z320" s="115"/>
    </row>
    <row r="321" spans="15:26" x14ac:dyDescent="0.2">
      <c r="O321" s="69"/>
      <c r="P321" s="69"/>
      <c r="Q321" s="69"/>
      <c r="R321" s="69"/>
      <c r="S321" s="69"/>
      <c r="T321" s="69"/>
      <c r="U321" s="69"/>
      <c r="V321" s="69"/>
      <c r="W321" s="69"/>
      <c r="Z321" s="115"/>
    </row>
    <row r="322" spans="15:26" x14ac:dyDescent="0.2">
      <c r="O322" s="69"/>
      <c r="P322" s="69"/>
      <c r="Q322" s="69"/>
      <c r="R322" s="69"/>
      <c r="S322" s="69"/>
      <c r="T322" s="69"/>
      <c r="U322" s="69"/>
      <c r="V322" s="69"/>
      <c r="W322" s="69"/>
      <c r="Z322" s="115"/>
    </row>
    <row r="323" spans="15:26" x14ac:dyDescent="0.2">
      <c r="O323" s="69"/>
      <c r="P323" s="69"/>
      <c r="Q323" s="69"/>
      <c r="R323" s="69"/>
      <c r="S323" s="69"/>
      <c r="T323" s="69"/>
      <c r="U323" s="69"/>
      <c r="V323" s="69"/>
      <c r="W323" s="69"/>
      <c r="Z323" s="115"/>
    </row>
    <row r="324" spans="15:26" x14ac:dyDescent="0.2">
      <c r="O324" s="69"/>
      <c r="P324" s="69"/>
      <c r="Q324" s="69"/>
      <c r="R324" s="69"/>
      <c r="S324" s="69"/>
      <c r="T324" s="69"/>
      <c r="U324" s="69"/>
      <c r="V324" s="69"/>
      <c r="W324" s="69"/>
      <c r="Z324" s="115"/>
    </row>
    <row r="325" spans="15:26" x14ac:dyDescent="0.2">
      <c r="O325" s="69"/>
      <c r="P325" s="69"/>
      <c r="Q325" s="69"/>
      <c r="R325" s="69"/>
      <c r="S325" s="69"/>
      <c r="T325" s="69"/>
      <c r="U325" s="69"/>
      <c r="V325" s="69"/>
      <c r="W325" s="69"/>
      <c r="Z325" s="115"/>
    </row>
    <row r="326" spans="15:26" x14ac:dyDescent="0.2">
      <c r="O326" s="69"/>
      <c r="P326" s="69"/>
      <c r="Q326" s="69"/>
      <c r="R326" s="69"/>
      <c r="S326" s="69"/>
      <c r="T326" s="69"/>
      <c r="U326" s="69"/>
      <c r="V326" s="69"/>
      <c r="W326" s="69"/>
      <c r="Z326" s="115"/>
    </row>
    <row r="327" spans="15:26" x14ac:dyDescent="0.2">
      <c r="O327" s="69"/>
      <c r="P327" s="69"/>
      <c r="Q327" s="69"/>
      <c r="R327" s="69"/>
      <c r="S327" s="69"/>
      <c r="T327" s="69"/>
      <c r="U327" s="69"/>
      <c r="V327" s="69"/>
      <c r="W327" s="69"/>
      <c r="Z327" s="115"/>
    </row>
    <row r="328" spans="15:26" x14ac:dyDescent="0.2">
      <c r="O328" s="69"/>
      <c r="P328" s="69"/>
      <c r="Q328" s="69"/>
      <c r="R328" s="69"/>
      <c r="S328" s="69"/>
      <c r="T328" s="69"/>
      <c r="U328" s="69"/>
      <c r="V328" s="69"/>
      <c r="W328" s="69"/>
      <c r="Z328" s="115"/>
    </row>
    <row r="329" spans="15:26" x14ac:dyDescent="0.2">
      <c r="O329" s="69"/>
      <c r="P329" s="69"/>
      <c r="Q329" s="69"/>
      <c r="R329" s="69"/>
      <c r="S329" s="69"/>
      <c r="T329" s="69"/>
      <c r="U329" s="69"/>
      <c r="V329" s="69"/>
      <c r="W329" s="69"/>
      <c r="Z329" s="115"/>
    </row>
    <row r="330" spans="15:26" x14ac:dyDescent="0.2">
      <c r="O330" s="69"/>
      <c r="P330" s="69"/>
      <c r="Q330" s="69"/>
      <c r="R330" s="69"/>
      <c r="S330" s="69"/>
      <c r="T330" s="69"/>
      <c r="U330" s="69"/>
      <c r="V330" s="69"/>
      <c r="W330" s="69"/>
      <c r="Z330" s="115"/>
    </row>
    <row r="331" spans="15:26" x14ac:dyDescent="0.2">
      <c r="O331" s="69"/>
      <c r="P331" s="69"/>
      <c r="Q331" s="69"/>
      <c r="R331" s="69"/>
      <c r="S331" s="69"/>
      <c r="T331" s="69"/>
      <c r="U331" s="69"/>
      <c r="V331" s="69"/>
      <c r="W331" s="69"/>
      <c r="Z331" s="115"/>
    </row>
    <row r="332" spans="15:26" x14ac:dyDescent="0.2">
      <c r="O332" s="69"/>
      <c r="P332" s="69"/>
      <c r="Q332" s="69"/>
      <c r="R332" s="69"/>
      <c r="S332" s="69"/>
      <c r="T332" s="69"/>
      <c r="U332" s="69"/>
      <c r="V332" s="69"/>
      <c r="W332" s="69"/>
      <c r="Z332" s="115"/>
    </row>
    <row r="333" spans="15:26" x14ac:dyDescent="0.2">
      <c r="O333" s="69"/>
      <c r="P333" s="69"/>
      <c r="Q333" s="69"/>
      <c r="R333" s="69"/>
      <c r="S333" s="69"/>
      <c r="T333" s="69"/>
      <c r="U333" s="69"/>
      <c r="V333" s="69"/>
      <c r="W333" s="69"/>
      <c r="Z333" s="115"/>
    </row>
    <row r="334" spans="15:26" x14ac:dyDescent="0.2">
      <c r="O334" s="69"/>
      <c r="P334" s="69"/>
      <c r="Q334" s="69"/>
      <c r="R334" s="69"/>
      <c r="S334" s="69"/>
      <c r="T334" s="69"/>
      <c r="U334" s="69"/>
      <c r="V334" s="69"/>
      <c r="W334" s="69"/>
      <c r="Z334" s="115"/>
    </row>
    <row r="335" spans="15:26" x14ac:dyDescent="0.2">
      <c r="O335" s="69"/>
      <c r="P335" s="69"/>
      <c r="Q335" s="69"/>
      <c r="R335" s="69"/>
      <c r="S335" s="69"/>
      <c r="T335" s="69"/>
      <c r="U335" s="69"/>
      <c r="V335" s="69"/>
      <c r="W335" s="69"/>
      <c r="Z335" s="115"/>
    </row>
    <row r="336" spans="15:26" x14ac:dyDescent="0.2">
      <c r="O336" s="69"/>
      <c r="P336" s="69"/>
      <c r="Q336" s="69"/>
      <c r="R336" s="69"/>
      <c r="S336" s="69"/>
      <c r="T336" s="69"/>
      <c r="U336" s="69"/>
      <c r="V336" s="69"/>
      <c r="W336" s="69"/>
      <c r="Z336" s="115"/>
    </row>
    <row r="337" spans="15:26" x14ac:dyDescent="0.2">
      <c r="O337" s="69"/>
      <c r="P337" s="69"/>
      <c r="Q337" s="69"/>
      <c r="R337" s="69"/>
      <c r="S337" s="69"/>
      <c r="T337" s="69"/>
      <c r="U337" s="69"/>
      <c r="V337" s="69"/>
      <c r="W337" s="69"/>
      <c r="Z337" s="115"/>
    </row>
    <row r="338" spans="15:26" x14ac:dyDescent="0.2">
      <c r="O338" s="69"/>
      <c r="P338" s="69"/>
      <c r="Q338" s="69"/>
      <c r="R338" s="69"/>
      <c r="S338" s="69"/>
      <c r="T338" s="69"/>
      <c r="U338" s="69"/>
      <c r="V338" s="69"/>
      <c r="W338" s="69"/>
      <c r="Z338" s="115"/>
    </row>
    <row r="339" spans="15:26" x14ac:dyDescent="0.2">
      <c r="O339" s="69"/>
      <c r="P339" s="69"/>
      <c r="Q339" s="69"/>
      <c r="R339" s="69"/>
      <c r="S339" s="69"/>
      <c r="T339" s="69"/>
      <c r="U339" s="69"/>
      <c r="V339" s="69"/>
      <c r="W339" s="69"/>
      <c r="Z339" s="115"/>
    </row>
    <row r="340" spans="15:26" x14ac:dyDescent="0.2">
      <c r="O340" s="69"/>
      <c r="P340" s="69"/>
      <c r="Q340" s="69"/>
      <c r="R340" s="69"/>
      <c r="S340" s="69"/>
      <c r="T340" s="69"/>
      <c r="U340" s="69"/>
      <c r="V340" s="69"/>
      <c r="W340" s="69"/>
      <c r="Z340" s="115"/>
    </row>
    <row r="341" spans="15:26" x14ac:dyDescent="0.2">
      <c r="O341" s="69"/>
      <c r="P341" s="69"/>
      <c r="Q341" s="69"/>
      <c r="R341" s="69"/>
      <c r="S341" s="69"/>
      <c r="T341" s="69"/>
      <c r="U341" s="69"/>
      <c r="V341" s="69"/>
      <c r="W341" s="69"/>
      <c r="Z341" s="115"/>
    </row>
    <row r="342" spans="15:26" x14ac:dyDescent="0.2">
      <c r="O342" s="69"/>
      <c r="P342" s="69"/>
      <c r="Q342" s="69"/>
      <c r="R342" s="69"/>
      <c r="S342" s="69"/>
      <c r="T342" s="69"/>
      <c r="U342" s="69"/>
      <c r="V342" s="69"/>
      <c r="W342" s="69"/>
      <c r="Z342" s="115"/>
    </row>
    <row r="343" spans="15:26" x14ac:dyDescent="0.2">
      <c r="O343" s="69"/>
      <c r="P343" s="69"/>
      <c r="Q343" s="69"/>
      <c r="R343" s="69"/>
      <c r="S343" s="69"/>
      <c r="T343" s="69"/>
      <c r="U343" s="69"/>
      <c r="V343" s="69"/>
      <c r="W343" s="69"/>
      <c r="Z343" s="115"/>
    </row>
    <row r="344" spans="15:26" x14ac:dyDescent="0.2">
      <c r="O344" s="69"/>
      <c r="P344" s="69"/>
      <c r="Q344" s="69"/>
      <c r="R344" s="69"/>
      <c r="S344" s="69"/>
      <c r="T344" s="69"/>
      <c r="U344" s="69"/>
      <c r="V344" s="69"/>
      <c r="W344" s="69"/>
      <c r="Z344" s="115"/>
    </row>
    <row r="345" spans="15:26" x14ac:dyDescent="0.2">
      <c r="O345" s="69"/>
      <c r="P345" s="69"/>
      <c r="Q345" s="69"/>
      <c r="R345" s="69"/>
      <c r="S345" s="69"/>
      <c r="T345" s="69"/>
      <c r="U345" s="69"/>
      <c r="V345" s="69"/>
      <c r="W345" s="69"/>
      <c r="Z345" s="115"/>
    </row>
    <row r="346" spans="15:26" x14ac:dyDescent="0.2">
      <c r="O346" s="69"/>
      <c r="P346" s="69"/>
      <c r="Q346" s="69"/>
      <c r="R346" s="69"/>
      <c r="S346" s="69"/>
      <c r="T346" s="69"/>
      <c r="U346" s="69"/>
      <c r="V346" s="69"/>
      <c r="W346" s="69"/>
      <c r="Z346" s="115"/>
    </row>
    <row r="347" spans="15:26" x14ac:dyDescent="0.2">
      <c r="O347" s="69"/>
      <c r="P347" s="69"/>
      <c r="Q347" s="69"/>
      <c r="R347" s="69"/>
      <c r="S347" s="69"/>
      <c r="T347" s="69"/>
      <c r="U347" s="69"/>
      <c r="V347" s="69"/>
      <c r="W347" s="69"/>
      <c r="Z347" s="115"/>
    </row>
    <row r="348" spans="15:26" x14ac:dyDescent="0.2">
      <c r="O348" s="69"/>
      <c r="P348" s="69"/>
      <c r="Q348" s="69"/>
      <c r="R348" s="69"/>
      <c r="S348" s="69"/>
      <c r="T348" s="69"/>
      <c r="U348" s="69"/>
      <c r="V348" s="69"/>
      <c r="W348" s="69"/>
      <c r="Z348" s="115"/>
    </row>
    <row r="349" spans="15:26" x14ac:dyDescent="0.2">
      <c r="O349" s="69"/>
      <c r="P349" s="69"/>
      <c r="Q349" s="69"/>
      <c r="R349" s="69"/>
      <c r="S349" s="69"/>
      <c r="T349" s="69"/>
      <c r="U349" s="69"/>
      <c r="V349" s="69"/>
      <c r="W349" s="69"/>
      <c r="Z349" s="115"/>
    </row>
    <row r="350" spans="15:26" x14ac:dyDescent="0.2">
      <c r="O350" s="69"/>
      <c r="P350" s="69"/>
      <c r="Q350" s="69"/>
      <c r="R350" s="69"/>
      <c r="S350" s="69"/>
      <c r="T350" s="69"/>
      <c r="U350" s="69"/>
      <c r="V350" s="69"/>
      <c r="W350" s="69"/>
      <c r="Z350" s="115"/>
    </row>
    <row r="351" spans="15:26" x14ac:dyDescent="0.2">
      <c r="O351" s="69"/>
      <c r="P351" s="69"/>
      <c r="Q351" s="69"/>
      <c r="R351" s="69"/>
      <c r="S351" s="69"/>
      <c r="T351" s="69"/>
      <c r="U351" s="69"/>
      <c r="V351" s="69"/>
      <c r="W351" s="69"/>
      <c r="Z351" s="115"/>
    </row>
    <row r="352" spans="15:26" x14ac:dyDescent="0.2">
      <c r="O352" s="69"/>
      <c r="P352" s="69"/>
      <c r="Q352" s="69"/>
      <c r="R352" s="69"/>
      <c r="S352" s="69"/>
      <c r="T352" s="69"/>
      <c r="U352" s="69"/>
      <c r="V352" s="69"/>
      <c r="W352" s="69"/>
      <c r="Z352" s="115"/>
    </row>
    <row r="353" spans="15:26" x14ac:dyDescent="0.2">
      <c r="O353" s="69"/>
      <c r="P353" s="69"/>
      <c r="Q353" s="69"/>
      <c r="R353" s="69"/>
      <c r="S353" s="69"/>
      <c r="T353" s="69"/>
      <c r="U353" s="69"/>
      <c r="V353" s="69"/>
      <c r="W353" s="69"/>
      <c r="Z353" s="115"/>
    </row>
    <row r="354" spans="15:26" x14ac:dyDescent="0.2">
      <c r="O354" s="69"/>
      <c r="P354" s="69"/>
      <c r="Q354" s="69"/>
      <c r="R354" s="69"/>
      <c r="S354" s="69"/>
      <c r="T354" s="69"/>
      <c r="U354" s="69"/>
      <c r="V354" s="69"/>
      <c r="W354" s="69"/>
      <c r="Z354" s="115"/>
    </row>
    <row r="355" spans="15:26" x14ac:dyDescent="0.2">
      <c r="O355" s="69"/>
      <c r="P355" s="69"/>
      <c r="Q355" s="69"/>
      <c r="R355" s="69"/>
      <c r="S355" s="69"/>
      <c r="T355" s="69"/>
      <c r="U355" s="69"/>
      <c r="V355" s="69"/>
      <c r="W355" s="69"/>
      <c r="Z355" s="115"/>
    </row>
    <row r="356" spans="15:26" x14ac:dyDescent="0.2">
      <c r="O356" s="69"/>
      <c r="P356" s="69"/>
      <c r="Q356" s="69"/>
      <c r="R356" s="69"/>
      <c r="S356" s="69"/>
      <c r="T356" s="69"/>
      <c r="U356" s="69"/>
      <c r="V356" s="69"/>
      <c r="W356" s="69"/>
      <c r="Z356" s="115"/>
    </row>
    <row r="357" spans="15:26" x14ac:dyDescent="0.2">
      <c r="O357" s="69"/>
      <c r="P357" s="69"/>
      <c r="Q357" s="69"/>
      <c r="R357" s="69"/>
      <c r="S357" s="69"/>
      <c r="T357" s="69"/>
      <c r="U357" s="69"/>
      <c r="V357" s="69"/>
      <c r="W357" s="69"/>
      <c r="Z357" s="115"/>
    </row>
    <row r="358" spans="15:26" x14ac:dyDescent="0.2">
      <c r="O358" s="69"/>
      <c r="P358" s="69"/>
      <c r="Q358" s="69"/>
      <c r="R358" s="69"/>
      <c r="S358" s="69"/>
      <c r="T358" s="69"/>
      <c r="U358" s="69"/>
      <c r="V358" s="69"/>
      <c r="W358" s="69"/>
      <c r="Z358" s="115"/>
    </row>
    <row r="359" spans="15:26" x14ac:dyDescent="0.2">
      <c r="O359" s="69"/>
      <c r="P359" s="69"/>
      <c r="Q359" s="69"/>
      <c r="R359" s="69"/>
      <c r="S359" s="69"/>
      <c r="T359" s="69"/>
      <c r="U359" s="69"/>
      <c r="V359" s="69"/>
      <c r="W359" s="69"/>
      <c r="Z359" s="115"/>
    </row>
    <row r="360" spans="15:26" x14ac:dyDescent="0.2">
      <c r="O360" s="69"/>
      <c r="P360" s="69"/>
      <c r="Q360" s="69"/>
      <c r="R360" s="69"/>
      <c r="S360" s="69"/>
      <c r="T360" s="69"/>
      <c r="U360" s="69"/>
      <c r="V360" s="69"/>
      <c r="W360" s="69"/>
      <c r="Z360" s="115"/>
    </row>
    <row r="361" spans="15:26" x14ac:dyDescent="0.2">
      <c r="O361" s="69"/>
      <c r="P361" s="69"/>
      <c r="Q361" s="69"/>
      <c r="R361" s="69"/>
      <c r="S361" s="69"/>
      <c r="T361" s="69"/>
      <c r="U361" s="69"/>
      <c r="V361" s="69"/>
      <c r="W361" s="69"/>
      <c r="Z361" s="115"/>
    </row>
    <row r="362" spans="15:26" x14ac:dyDescent="0.2">
      <c r="O362" s="69"/>
      <c r="P362" s="69"/>
      <c r="Q362" s="69"/>
      <c r="R362" s="69"/>
      <c r="S362" s="69"/>
      <c r="T362" s="69"/>
      <c r="U362" s="69"/>
      <c r="V362" s="69"/>
      <c r="W362" s="69"/>
      <c r="Z362" s="115"/>
    </row>
    <row r="363" spans="15:26" x14ac:dyDescent="0.2">
      <c r="O363" s="69"/>
      <c r="P363" s="69"/>
      <c r="Q363" s="69"/>
      <c r="R363" s="69"/>
      <c r="S363" s="69"/>
      <c r="T363" s="69"/>
      <c r="U363" s="69"/>
      <c r="V363" s="69"/>
      <c r="W363" s="69"/>
      <c r="Z363" s="115"/>
    </row>
    <row r="364" spans="15:26" x14ac:dyDescent="0.2">
      <c r="O364" s="69"/>
      <c r="P364" s="69"/>
      <c r="Q364" s="69"/>
      <c r="R364" s="69"/>
      <c r="S364" s="69"/>
      <c r="T364" s="69"/>
      <c r="U364" s="69"/>
      <c r="V364" s="69"/>
      <c r="W364" s="69"/>
      <c r="Z364" s="115"/>
    </row>
    <row r="365" spans="15:26" x14ac:dyDescent="0.2">
      <c r="O365" s="69"/>
      <c r="P365" s="69"/>
      <c r="Q365" s="69"/>
      <c r="R365" s="69"/>
      <c r="S365" s="69"/>
      <c r="T365" s="69"/>
      <c r="U365" s="69"/>
      <c r="V365" s="69"/>
      <c r="W365" s="69"/>
      <c r="Z365" s="115"/>
    </row>
    <row r="366" spans="15:26" x14ac:dyDescent="0.2">
      <c r="O366" s="69"/>
      <c r="P366" s="69"/>
      <c r="Q366" s="69"/>
      <c r="R366" s="69"/>
      <c r="S366" s="69"/>
      <c r="T366" s="69"/>
      <c r="U366" s="69"/>
      <c r="V366" s="69"/>
      <c r="W366" s="69"/>
      <c r="Z366" s="115"/>
    </row>
    <row r="367" spans="15:26" x14ac:dyDescent="0.2">
      <c r="O367" s="69"/>
      <c r="P367" s="69"/>
      <c r="Q367" s="69"/>
      <c r="R367" s="69"/>
      <c r="S367" s="69"/>
      <c r="T367" s="69"/>
      <c r="U367" s="69"/>
      <c r="V367" s="69"/>
      <c r="W367" s="69"/>
      <c r="Z367" s="115"/>
    </row>
    <row r="368" spans="15:26" x14ac:dyDescent="0.2">
      <c r="O368" s="69"/>
      <c r="P368" s="69"/>
      <c r="Q368" s="69"/>
      <c r="R368" s="69"/>
      <c r="S368" s="69"/>
      <c r="T368" s="69"/>
      <c r="U368" s="69"/>
      <c r="V368" s="69"/>
      <c r="W368" s="69"/>
      <c r="Z368" s="115"/>
    </row>
    <row r="369" spans="15:26" x14ac:dyDescent="0.2">
      <c r="O369" s="69"/>
      <c r="P369" s="69"/>
      <c r="Q369" s="69"/>
      <c r="R369" s="69"/>
      <c r="S369" s="69"/>
      <c r="T369" s="69"/>
      <c r="U369" s="69"/>
      <c r="V369" s="69"/>
      <c r="W369" s="69"/>
      <c r="Z369" s="115"/>
    </row>
    <row r="370" spans="15:26" x14ac:dyDescent="0.2">
      <c r="O370" s="69"/>
      <c r="P370" s="69"/>
      <c r="Q370" s="69"/>
      <c r="R370" s="69"/>
      <c r="S370" s="69"/>
      <c r="T370" s="69"/>
      <c r="U370" s="69"/>
      <c r="V370" s="69"/>
      <c r="W370" s="69"/>
      <c r="Z370" s="115"/>
    </row>
    <row r="371" spans="15:26" x14ac:dyDescent="0.2">
      <c r="O371" s="69"/>
      <c r="P371" s="69"/>
      <c r="Q371" s="69"/>
      <c r="R371" s="69"/>
      <c r="S371" s="69"/>
      <c r="T371" s="69"/>
      <c r="U371" s="69"/>
      <c r="V371" s="69"/>
      <c r="W371" s="69"/>
      <c r="Z371" s="115"/>
    </row>
    <row r="372" spans="15:26" x14ac:dyDescent="0.2">
      <c r="O372" s="69"/>
      <c r="P372" s="69"/>
      <c r="Q372" s="69"/>
      <c r="R372" s="69"/>
      <c r="S372" s="69"/>
      <c r="T372" s="69"/>
      <c r="U372" s="69"/>
      <c r="V372" s="69"/>
      <c r="W372" s="69"/>
      <c r="Z372" s="115"/>
    </row>
    <row r="373" spans="15:26" x14ac:dyDescent="0.2">
      <c r="O373" s="69"/>
      <c r="P373" s="69"/>
      <c r="Q373" s="69"/>
      <c r="R373" s="69"/>
      <c r="S373" s="69"/>
      <c r="T373" s="69"/>
      <c r="U373" s="69"/>
      <c r="V373" s="69"/>
      <c r="W373" s="69"/>
      <c r="Z373" s="115"/>
    </row>
    <row r="374" spans="15:26" x14ac:dyDescent="0.2">
      <c r="O374" s="69"/>
      <c r="P374" s="69"/>
      <c r="Q374" s="69"/>
      <c r="R374" s="69"/>
      <c r="S374" s="69"/>
      <c r="T374" s="69"/>
      <c r="U374" s="69"/>
      <c r="V374" s="69"/>
      <c r="W374" s="69"/>
      <c r="Z374" s="115"/>
    </row>
    <row r="375" spans="15:26" x14ac:dyDescent="0.2">
      <c r="O375" s="69"/>
      <c r="P375" s="69"/>
      <c r="Q375" s="69"/>
      <c r="R375" s="69"/>
      <c r="S375" s="69"/>
      <c r="T375" s="69"/>
      <c r="U375" s="69"/>
      <c r="V375" s="69"/>
      <c r="W375" s="69"/>
      <c r="Z375" s="115"/>
    </row>
    <row r="376" spans="15:26" x14ac:dyDescent="0.2">
      <c r="O376" s="69"/>
      <c r="P376" s="69"/>
      <c r="Q376" s="69"/>
      <c r="R376" s="69"/>
      <c r="S376" s="69"/>
      <c r="T376" s="69"/>
      <c r="U376" s="69"/>
      <c r="V376" s="69"/>
      <c r="W376" s="69"/>
      <c r="Z376" s="115"/>
    </row>
    <row r="377" spans="15:26" x14ac:dyDescent="0.2">
      <c r="O377" s="69"/>
      <c r="P377" s="69"/>
      <c r="Q377" s="69"/>
      <c r="R377" s="69"/>
      <c r="S377" s="69"/>
      <c r="T377" s="69"/>
      <c r="U377" s="69"/>
      <c r="V377" s="69"/>
      <c r="W377" s="69"/>
      <c r="Z377" s="115"/>
    </row>
    <row r="378" spans="15:26" x14ac:dyDescent="0.2">
      <c r="O378" s="69"/>
      <c r="P378" s="69"/>
      <c r="Q378" s="69"/>
      <c r="R378" s="69"/>
      <c r="S378" s="69"/>
      <c r="T378" s="69"/>
      <c r="U378" s="69"/>
      <c r="V378" s="69"/>
      <c r="W378" s="69"/>
      <c r="Z378" s="115"/>
    </row>
    <row r="379" spans="15:26" x14ac:dyDescent="0.2">
      <c r="O379" s="69"/>
      <c r="P379" s="69"/>
      <c r="Q379" s="69"/>
      <c r="R379" s="69"/>
      <c r="S379" s="69"/>
      <c r="T379" s="69"/>
      <c r="U379" s="69"/>
      <c r="V379" s="69"/>
      <c r="W379" s="69"/>
      <c r="Z379" s="115"/>
    </row>
    <row r="380" spans="15:26" x14ac:dyDescent="0.2">
      <c r="O380" s="69"/>
      <c r="P380" s="69"/>
      <c r="Q380" s="69"/>
      <c r="R380" s="69"/>
      <c r="S380" s="69"/>
      <c r="T380" s="69"/>
      <c r="U380" s="69"/>
      <c r="V380" s="69"/>
      <c r="W380" s="69"/>
      <c r="Z380" s="115"/>
    </row>
    <row r="381" spans="15:26" x14ac:dyDescent="0.2">
      <c r="O381" s="69"/>
      <c r="P381" s="69"/>
      <c r="Q381" s="69"/>
      <c r="R381" s="69"/>
      <c r="S381" s="69"/>
      <c r="T381" s="69"/>
      <c r="U381" s="69"/>
      <c r="V381" s="69"/>
      <c r="W381" s="69"/>
      <c r="Z381" s="115"/>
    </row>
    <row r="382" spans="15:26" x14ac:dyDescent="0.2">
      <c r="O382" s="69"/>
      <c r="P382" s="69"/>
      <c r="Q382" s="69"/>
      <c r="R382" s="69"/>
      <c r="S382" s="69"/>
      <c r="T382" s="69"/>
      <c r="U382" s="69"/>
      <c r="V382" s="69"/>
      <c r="W382" s="69"/>
      <c r="Z382" s="115"/>
    </row>
    <row r="383" spans="15:26" x14ac:dyDescent="0.2">
      <c r="O383" s="69"/>
      <c r="P383" s="69"/>
      <c r="Q383" s="69"/>
      <c r="R383" s="69"/>
      <c r="S383" s="69"/>
      <c r="T383" s="69"/>
      <c r="U383" s="69"/>
      <c r="V383" s="69"/>
      <c r="W383" s="69"/>
      <c r="Z383" s="115"/>
    </row>
    <row r="384" spans="15:26" x14ac:dyDescent="0.2">
      <c r="O384" s="69"/>
      <c r="P384" s="69"/>
      <c r="Q384" s="69"/>
      <c r="R384" s="69"/>
      <c r="S384" s="69"/>
      <c r="T384" s="69"/>
      <c r="U384" s="69"/>
      <c r="V384" s="69"/>
      <c r="W384" s="69"/>
      <c r="Z384" s="115"/>
    </row>
    <row r="385" spans="15:26" x14ac:dyDescent="0.2">
      <c r="O385" s="69"/>
      <c r="P385" s="69"/>
      <c r="Q385" s="69"/>
      <c r="R385" s="69"/>
      <c r="S385" s="69"/>
      <c r="T385" s="69"/>
      <c r="U385" s="69"/>
      <c r="V385" s="69"/>
      <c r="W385" s="69"/>
      <c r="Z385" s="115"/>
    </row>
    <row r="386" spans="15:26" x14ac:dyDescent="0.2">
      <c r="O386" s="69"/>
      <c r="P386" s="69"/>
      <c r="Q386" s="69"/>
      <c r="R386" s="69"/>
      <c r="S386" s="69"/>
      <c r="T386" s="69"/>
      <c r="U386" s="69"/>
      <c r="V386" s="69"/>
      <c r="W386" s="69"/>
      <c r="Z386" s="115"/>
    </row>
    <row r="387" spans="15:26" x14ac:dyDescent="0.2">
      <c r="O387" s="69"/>
      <c r="P387" s="69"/>
      <c r="Q387" s="69"/>
      <c r="R387" s="69"/>
      <c r="S387" s="69"/>
      <c r="T387" s="69"/>
      <c r="U387" s="69"/>
      <c r="V387" s="69"/>
      <c r="W387" s="69"/>
      <c r="Z387" s="115"/>
    </row>
    <row r="388" spans="15:26" x14ac:dyDescent="0.2">
      <c r="O388" s="69"/>
      <c r="P388" s="69"/>
      <c r="Q388" s="69"/>
      <c r="R388" s="69"/>
      <c r="S388" s="69"/>
      <c r="T388" s="69"/>
      <c r="U388" s="69"/>
      <c r="V388" s="69"/>
      <c r="W388" s="69"/>
      <c r="Z388" s="115"/>
    </row>
    <row r="389" spans="15:26" x14ac:dyDescent="0.2">
      <c r="O389" s="69"/>
      <c r="P389" s="69"/>
      <c r="Q389" s="69"/>
      <c r="R389" s="69"/>
      <c r="S389" s="69"/>
      <c r="T389" s="69"/>
      <c r="U389" s="69"/>
      <c r="V389" s="69"/>
      <c r="W389" s="69"/>
      <c r="Z389" s="115"/>
    </row>
    <row r="390" spans="15:26" x14ac:dyDescent="0.2">
      <c r="O390" s="69"/>
      <c r="P390" s="69"/>
      <c r="Q390" s="69"/>
      <c r="R390" s="69"/>
      <c r="S390" s="69"/>
      <c r="T390" s="69"/>
      <c r="U390" s="69"/>
      <c r="V390" s="69"/>
      <c r="W390" s="69"/>
      <c r="Z390" s="115"/>
    </row>
    <row r="391" spans="15:26" x14ac:dyDescent="0.2">
      <c r="O391" s="69"/>
      <c r="P391" s="69"/>
      <c r="Q391" s="69"/>
      <c r="R391" s="69"/>
      <c r="S391" s="69"/>
      <c r="T391" s="69"/>
      <c r="U391" s="69"/>
      <c r="V391" s="69"/>
      <c r="W391" s="69"/>
      <c r="Z391" s="115"/>
    </row>
    <row r="392" spans="15:26" x14ac:dyDescent="0.2">
      <c r="O392" s="69"/>
      <c r="P392" s="69"/>
      <c r="Q392" s="69"/>
      <c r="R392" s="69"/>
      <c r="S392" s="69"/>
      <c r="T392" s="69"/>
      <c r="U392" s="69"/>
      <c r="V392" s="69"/>
      <c r="W392" s="69"/>
      <c r="Z392" s="115"/>
    </row>
    <row r="393" spans="15:26" x14ac:dyDescent="0.2">
      <c r="O393" s="69"/>
      <c r="P393" s="69"/>
      <c r="Q393" s="69"/>
      <c r="R393" s="69"/>
      <c r="S393" s="69"/>
      <c r="T393" s="69"/>
      <c r="U393" s="69"/>
      <c r="V393" s="69"/>
      <c r="W393" s="69"/>
      <c r="Z393" s="115"/>
    </row>
    <row r="394" spans="15:26" x14ac:dyDescent="0.2">
      <c r="O394" s="69"/>
      <c r="P394" s="69"/>
      <c r="Q394" s="69"/>
      <c r="R394" s="69"/>
      <c r="S394" s="69"/>
      <c r="T394" s="69"/>
      <c r="U394" s="69"/>
      <c r="V394" s="69"/>
      <c r="W394" s="69"/>
      <c r="Z394" s="115"/>
    </row>
    <row r="395" spans="15:26" x14ac:dyDescent="0.2">
      <c r="O395" s="69"/>
      <c r="P395" s="69"/>
      <c r="Q395" s="69"/>
      <c r="R395" s="69"/>
      <c r="S395" s="69"/>
      <c r="T395" s="69"/>
      <c r="U395" s="69"/>
      <c r="V395" s="69"/>
      <c r="W395" s="69"/>
      <c r="Z395" s="115"/>
    </row>
    <row r="396" spans="15:26" x14ac:dyDescent="0.2">
      <c r="O396" s="69"/>
      <c r="P396" s="69"/>
      <c r="Q396" s="69"/>
      <c r="R396" s="69"/>
      <c r="S396" s="69"/>
      <c r="T396" s="69"/>
      <c r="U396" s="69"/>
      <c r="V396" s="69"/>
      <c r="W396" s="69"/>
      <c r="Z396" s="115"/>
    </row>
    <row r="397" spans="15:26" x14ac:dyDescent="0.2">
      <c r="O397" s="69"/>
      <c r="P397" s="69"/>
      <c r="Q397" s="69"/>
      <c r="R397" s="69"/>
      <c r="S397" s="69"/>
      <c r="T397" s="69"/>
      <c r="U397" s="69"/>
      <c r="V397" s="69"/>
      <c r="W397" s="69"/>
      <c r="Z397" s="115"/>
    </row>
    <row r="398" spans="15:26" x14ac:dyDescent="0.2">
      <c r="O398" s="69"/>
      <c r="P398" s="69"/>
      <c r="Q398" s="69"/>
      <c r="R398" s="69"/>
      <c r="S398" s="69"/>
      <c r="T398" s="69"/>
      <c r="U398" s="69"/>
      <c r="V398" s="69"/>
      <c r="W398" s="69"/>
      <c r="Z398" s="115"/>
    </row>
    <row r="399" spans="15:26" x14ac:dyDescent="0.2">
      <c r="O399" s="69"/>
      <c r="P399" s="69"/>
      <c r="Q399" s="69"/>
      <c r="R399" s="69"/>
      <c r="S399" s="69"/>
      <c r="T399" s="69"/>
      <c r="U399" s="69"/>
      <c r="V399" s="69"/>
      <c r="W399" s="69"/>
      <c r="Z399" s="115"/>
    </row>
    <row r="400" spans="15:26" x14ac:dyDescent="0.2">
      <c r="O400" s="69"/>
      <c r="P400" s="69"/>
      <c r="Q400" s="69"/>
      <c r="R400" s="69"/>
      <c r="S400" s="69"/>
      <c r="T400" s="69"/>
      <c r="U400" s="69"/>
      <c r="V400" s="69"/>
      <c r="W400" s="69"/>
      <c r="Z400" s="115"/>
    </row>
    <row r="401" spans="15:26" x14ac:dyDescent="0.2">
      <c r="O401" s="69"/>
      <c r="P401" s="69"/>
      <c r="Q401" s="69"/>
      <c r="R401" s="69"/>
      <c r="S401" s="69"/>
      <c r="T401" s="69"/>
      <c r="U401" s="69"/>
      <c r="V401" s="69"/>
      <c r="W401" s="69"/>
      <c r="Z401" s="115"/>
    </row>
    <row r="402" spans="15:26" x14ac:dyDescent="0.2">
      <c r="O402" s="69"/>
      <c r="P402" s="69"/>
      <c r="Q402" s="69"/>
      <c r="R402" s="69"/>
      <c r="S402" s="69"/>
      <c r="T402" s="69"/>
      <c r="U402" s="69"/>
      <c r="V402" s="69"/>
      <c r="W402" s="69"/>
      <c r="Z402" s="115"/>
    </row>
    <row r="403" spans="15:26" x14ac:dyDescent="0.2">
      <c r="O403" s="69"/>
      <c r="P403" s="69"/>
      <c r="Q403" s="69"/>
      <c r="R403" s="69"/>
      <c r="S403" s="69"/>
      <c r="T403" s="69"/>
      <c r="U403" s="69"/>
      <c r="V403" s="69"/>
      <c r="W403" s="69"/>
      <c r="Z403" s="115"/>
    </row>
    <row r="404" spans="15:26" x14ac:dyDescent="0.2">
      <c r="O404" s="69"/>
      <c r="P404" s="69"/>
      <c r="Q404" s="69"/>
      <c r="R404" s="69"/>
      <c r="S404" s="69"/>
      <c r="T404" s="69"/>
      <c r="U404" s="69"/>
      <c r="V404" s="69"/>
      <c r="W404" s="69"/>
      <c r="Z404" s="115"/>
    </row>
    <row r="405" spans="15:26" x14ac:dyDescent="0.2">
      <c r="O405" s="69"/>
      <c r="P405" s="69"/>
      <c r="Q405" s="69"/>
      <c r="R405" s="69"/>
      <c r="S405" s="69"/>
      <c r="T405" s="69"/>
      <c r="U405" s="69"/>
      <c r="V405" s="69"/>
      <c r="W405" s="69"/>
      <c r="Z405" s="115"/>
    </row>
    <row r="406" spans="15:26" x14ac:dyDescent="0.2">
      <c r="O406" s="69"/>
      <c r="P406" s="69"/>
      <c r="Q406" s="69"/>
      <c r="R406" s="69"/>
      <c r="S406" s="69"/>
      <c r="T406" s="69"/>
      <c r="U406" s="69"/>
      <c r="V406" s="69"/>
      <c r="W406" s="69"/>
      <c r="Z406" s="115"/>
    </row>
    <row r="407" spans="15:26" x14ac:dyDescent="0.2">
      <c r="O407" s="69"/>
      <c r="P407" s="69"/>
      <c r="Q407" s="69"/>
      <c r="R407" s="69"/>
      <c r="S407" s="69"/>
      <c r="T407" s="69"/>
      <c r="U407" s="69"/>
      <c r="V407" s="69"/>
      <c r="W407" s="69"/>
      <c r="Z407" s="115"/>
    </row>
    <row r="408" spans="15:26" x14ac:dyDescent="0.2">
      <c r="O408" s="69"/>
      <c r="P408" s="69"/>
      <c r="Q408" s="69"/>
      <c r="R408" s="69"/>
      <c r="S408" s="69"/>
      <c r="T408" s="69"/>
      <c r="U408" s="69"/>
      <c r="V408" s="69"/>
      <c r="W408" s="69"/>
      <c r="Z408" s="115"/>
    </row>
    <row r="409" spans="15:26" x14ac:dyDescent="0.2">
      <c r="O409" s="69"/>
      <c r="P409" s="69"/>
      <c r="Q409" s="69"/>
      <c r="R409" s="69"/>
      <c r="S409" s="69"/>
      <c r="T409" s="69"/>
      <c r="U409" s="69"/>
      <c r="V409" s="69"/>
      <c r="W409" s="69"/>
      <c r="Z409" s="115"/>
    </row>
    <row r="410" spans="15:26" x14ac:dyDescent="0.2">
      <c r="O410" s="69"/>
      <c r="P410" s="69"/>
      <c r="Q410" s="69"/>
      <c r="R410" s="69"/>
      <c r="S410" s="69"/>
      <c r="T410" s="69"/>
      <c r="U410" s="69"/>
      <c r="V410" s="69"/>
      <c r="W410" s="69"/>
      <c r="Z410" s="115"/>
    </row>
    <row r="411" spans="15:26" x14ac:dyDescent="0.2">
      <c r="O411" s="69"/>
      <c r="P411" s="69"/>
      <c r="Q411" s="69"/>
      <c r="R411" s="69"/>
      <c r="S411" s="69"/>
      <c r="T411" s="69"/>
      <c r="U411" s="69"/>
      <c r="V411" s="69"/>
      <c r="W411" s="69"/>
      <c r="Z411" s="115"/>
    </row>
    <row r="412" spans="15:26" x14ac:dyDescent="0.2">
      <c r="O412" s="69"/>
      <c r="P412" s="69"/>
      <c r="Q412" s="69"/>
      <c r="R412" s="69"/>
      <c r="S412" s="69"/>
      <c r="T412" s="69"/>
      <c r="U412" s="69"/>
      <c r="V412" s="69"/>
      <c r="W412" s="69"/>
      <c r="Z412" s="115"/>
    </row>
    <row r="413" spans="15:26" x14ac:dyDescent="0.2">
      <c r="O413" s="69"/>
      <c r="P413" s="69"/>
      <c r="Q413" s="69"/>
      <c r="R413" s="69"/>
      <c r="S413" s="69"/>
      <c r="T413" s="69"/>
      <c r="U413" s="69"/>
      <c r="V413" s="69"/>
      <c r="W413" s="69"/>
      <c r="Z413" s="115"/>
    </row>
    <row r="414" spans="15:26" x14ac:dyDescent="0.2">
      <c r="O414" s="69"/>
      <c r="P414" s="69"/>
      <c r="Q414" s="69"/>
      <c r="R414" s="69"/>
      <c r="S414" s="69"/>
      <c r="T414" s="69"/>
      <c r="U414" s="69"/>
      <c r="V414" s="69"/>
      <c r="W414" s="69"/>
      <c r="Z414" s="115"/>
    </row>
    <row r="415" spans="15:26" x14ac:dyDescent="0.2">
      <c r="O415" s="69"/>
      <c r="P415" s="69"/>
      <c r="Q415" s="69"/>
      <c r="R415" s="69"/>
      <c r="S415" s="69"/>
      <c r="T415" s="69"/>
      <c r="U415" s="69"/>
      <c r="V415" s="69"/>
      <c r="W415" s="69"/>
      <c r="Z415" s="115"/>
    </row>
    <row r="416" spans="15:26" x14ac:dyDescent="0.2">
      <c r="O416" s="69"/>
      <c r="P416" s="69"/>
      <c r="Q416" s="69"/>
      <c r="R416" s="69"/>
      <c r="S416" s="69"/>
      <c r="T416" s="69"/>
      <c r="U416" s="69"/>
      <c r="V416" s="69"/>
      <c r="W416" s="69"/>
      <c r="Z416" s="115"/>
    </row>
    <row r="417" spans="15:26" x14ac:dyDescent="0.2">
      <c r="O417" s="69"/>
      <c r="P417" s="69"/>
      <c r="Q417" s="69"/>
      <c r="R417" s="69"/>
      <c r="S417" s="69"/>
      <c r="T417" s="69"/>
      <c r="U417" s="69"/>
      <c r="V417" s="69"/>
      <c r="W417" s="69"/>
      <c r="Z417" s="115"/>
    </row>
    <row r="418" spans="15:26" x14ac:dyDescent="0.2">
      <c r="O418" s="69"/>
      <c r="P418" s="69"/>
      <c r="Q418" s="69"/>
      <c r="R418" s="69"/>
      <c r="S418" s="69"/>
      <c r="T418" s="69"/>
      <c r="U418" s="69"/>
      <c r="V418" s="69"/>
      <c r="W418" s="69"/>
      <c r="Z418" s="115"/>
    </row>
    <row r="419" spans="15:26" x14ac:dyDescent="0.2">
      <c r="O419" s="69"/>
      <c r="P419" s="69"/>
      <c r="Q419" s="69"/>
      <c r="R419" s="69"/>
      <c r="S419" s="69"/>
      <c r="T419" s="69"/>
      <c r="U419" s="69"/>
      <c r="V419" s="69"/>
      <c r="W419" s="69"/>
      <c r="Z419" s="115"/>
    </row>
    <row r="420" spans="15:26" x14ac:dyDescent="0.2">
      <c r="O420" s="69"/>
      <c r="P420" s="69"/>
      <c r="Q420" s="69"/>
      <c r="R420" s="69"/>
      <c r="S420" s="69"/>
      <c r="T420" s="69"/>
      <c r="U420" s="69"/>
      <c r="V420" s="69"/>
      <c r="W420" s="69"/>
      <c r="Z420" s="115"/>
    </row>
    <row r="421" spans="15:26" x14ac:dyDescent="0.2">
      <c r="O421" s="69"/>
      <c r="P421" s="69"/>
      <c r="Q421" s="69"/>
      <c r="R421" s="69"/>
      <c r="S421" s="69"/>
      <c r="T421" s="69"/>
      <c r="U421" s="69"/>
      <c r="V421" s="69"/>
      <c r="W421" s="69"/>
      <c r="Z421" s="115"/>
    </row>
    <row r="422" spans="15:26" x14ac:dyDescent="0.2">
      <c r="O422" s="69"/>
      <c r="P422" s="69"/>
      <c r="Q422" s="69"/>
      <c r="R422" s="69"/>
      <c r="S422" s="69"/>
      <c r="T422" s="69"/>
      <c r="U422" s="69"/>
      <c r="V422" s="69"/>
      <c r="W422" s="69"/>
      <c r="Z422" s="115"/>
    </row>
    <row r="423" spans="15:26" x14ac:dyDescent="0.2">
      <c r="O423" s="69"/>
      <c r="P423" s="69"/>
      <c r="Q423" s="69"/>
      <c r="R423" s="69"/>
      <c r="S423" s="69"/>
      <c r="T423" s="69"/>
      <c r="U423" s="69"/>
      <c r="V423" s="69"/>
      <c r="W423" s="69"/>
      <c r="Z423" s="115"/>
    </row>
    <row r="424" spans="15:26" x14ac:dyDescent="0.2">
      <c r="O424" s="69"/>
      <c r="P424" s="69"/>
      <c r="Q424" s="69"/>
      <c r="R424" s="69"/>
      <c r="S424" s="69"/>
      <c r="T424" s="69"/>
      <c r="U424" s="69"/>
      <c r="V424" s="69"/>
      <c r="W424" s="69"/>
      <c r="Z424" s="115"/>
    </row>
    <row r="425" spans="15:26" x14ac:dyDescent="0.2">
      <c r="O425" s="69"/>
      <c r="P425" s="69"/>
      <c r="Q425" s="69"/>
      <c r="R425" s="69"/>
      <c r="S425" s="69"/>
      <c r="T425" s="69"/>
      <c r="U425" s="69"/>
      <c r="V425" s="69"/>
      <c r="W425" s="69"/>
      <c r="Z425" s="115"/>
    </row>
    <row r="426" spans="15:26" x14ac:dyDescent="0.2">
      <c r="O426" s="69"/>
      <c r="P426" s="69"/>
      <c r="Q426" s="69"/>
      <c r="R426" s="69"/>
      <c r="S426" s="69"/>
      <c r="T426" s="69"/>
      <c r="U426" s="69"/>
      <c r="V426" s="69"/>
      <c r="W426" s="69"/>
      <c r="Z426" s="115"/>
    </row>
    <row r="427" spans="15:26" x14ac:dyDescent="0.2">
      <c r="O427" s="69"/>
      <c r="P427" s="69"/>
      <c r="Q427" s="69"/>
      <c r="R427" s="69"/>
      <c r="S427" s="69"/>
      <c r="T427" s="69"/>
      <c r="U427" s="69"/>
      <c r="V427" s="69"/>
      <c r="W427" s="69"/>
      <c r="Z427" s="115"/>
    </row>
    <row r="428" spans="15:26" x14ac:dyDescent="0.2">
      <c r="O428" s="69"/>
      <c r="P428" s="69"/>
      <c r="Q428" s="69"/>
      <c r="R428" s="69"/>
      <c r="S428" s="69"/>
      <c r="T428" s="69"/>
      <c r="U428" s="69"/>
      <c r="V428" s="69"/>
      <c r="W428" s="69"/>
      <c r="Z428" s="115"/>
    </row>
    <row r="429" spans="15:26" x14ac:dyDescent="0.2">
      <c r="O429" s="69"/>
      <c r="P429" s="69"/>
      <c r="Q429" s="69"/>
      <c r="R429" s="69"/>
      <c r="S429" s="69"/>
      <c r="T429" s="69"/>
      <c r="U429" s="69"/>
      <c r="V429" s="69"/>
      <c r="W429" s="69"/>
      <c r="Z429" s="115"/>
    </row>
    <row r="430" spans="15:26" x14ac:dyDescent="0.2">
      <c r="O430" s="69"/>
      <c r="P430" s="69"/>
      <c r="Q430" s="69"/>
      <c r="R430" s="69"/>
      <c r="S430" s="69"/>
      <c r="T430" s="69"/>
      <c r="U430" s="69"/>
      <c r="V430" s="69"/>
      <c r="W430" s="69"/>
      <c r="Z430" s="115"/>
    </row>
    <row r="431" spans="15:26" x14ac:dyDescent="0.2">
      <c r="O431" s="69"/>
      <c r="P431" s="69"/>
      <c r="Q431" s="69"/>
      <c r="R431" s="69"/>
      <c r="S431" s="69"/>
      <c r="T431" s="69"/>
      <c r="U431" s="69"/>
      <c r="V431" s="69"/>
      <c r="W431" s="69"/>
      <c r="Z431" s="115"/>
    </row>
    <row r="432" spans="15:26" x14ac:dyDescent="0.2">
      <c r="O432" s="69"/>
      <c r="P432" s="69"/>
      <c r="Q432" s="69"/>
      <c r="R432" s="69"/>
      <c r="S432" s="69"/>
      <c r="T432" s="69"/>
      <c r="U432" s="69"/>
      <c r="V432" s="69"/>
      <c r="W432" s="69"/>
      <c r="Z432" s="115"/>
    </row>
    <row r="433" spans="15:26" x14ac:dyDescent="0.2">
      <c r="O433" s="69"/>
      <c r="P433" s="69"/>
      <c r="Q433" s="69"/>
      <c r="R433" s="69"/>
      <c r="S433" s="69"/>
      <c r="T433" s="69"/>
      <c r="U433" s="69"/>
      <c r="V433" s="69"/>
      <c r="W433" s="69"/>
      <c r="Z433" s="115"/>
    </row>
    <row r="434" spans="15:26" x14ac:dyDescent="0.2">
      <c r="O434" s="69"/>
      <c r="P434" s="69"/>
      <c r="Q434" s="69"/>
      <c r="R434" s="69"/>
      <c r="S434" s="69"/>
      <c r="T434" s="69"/>
      <c r="U434" s="69"/>
      <c r="V434" s="69"/>
      <c r="W434" s="69"/>
      <c r="Z434" s="115"/>
    </row>
    <row r="435" spans="15:26" x14ac:dyDescent="0.2">
      <c r="O435" s="69"/>
      <c r="P435" s="69"/>
      <c r="Q435" s="69"/>
      <c r="R435" s="69"/>
      <c r="S435" s="69"/>
      <c r="T435" s="69"/>
      <c r="U435" s="69"/>
      <c r="V435" s="69"/>
      <c r="W435" s="69"/>
      <c r="Z435" s="115"/>
    </row>
    <row r="436" spans="15:26" x14ac:dyDescent="0.2">
      <c r="O436" s="69"/>
      <c r="P436" s="69"/>
      <c r="Q436" s="69"/>
      <c r="R436" s="69"/>
      <c r="S436" s="69"/>
      <c r="T436" s="69"/>
      <c r="U436" s="69"/>
      <c r="V436" s="69"/>
      <c r="W436" s="69"/>
      <c r="Z436" s="115"/>
    </row>
    <row r="437" spans="15:26" x14ac:dyDescent="0.2">
      <c r="O437" s="69"/>
      <c r="P437" s="69"/>
      <c r="Q437" s="69"/>
      <c r="R437" s="69"/>
      <c r="S437" s="69"/>
      <c r="T437" s="69"/>
      <c r="U437" s="69"/>
      <c r="V437" s="69"/>
      <c r="W437" s="69"/>
      <c r="Z437" s="115"/>
    </row>
    <row r="438" spans="15:26" x14ac:dyDescent="0.2">
      <c r="O438" s="69"/>
      <c r="P438" s="69"/>
      <c r="Q438" s="69"/>
      <c r="R438" s="69"/>
      <c r="S438" s="69"/>
      <c r="T438" s="69"/>
      <c r="U438" s="69"/>
      <c r="V438" s="69"/>
      <c r="W438" s="69"/>
      <c r="Z438" s="115"/>
    </row>
    <row r="439" spans="15:26" x14ac:dyDescent="0.2">
      <c r="O439" s="69"/>
      <c r="P439" s="69"/>
      <c r="Q439" s="69"/>
      <c r="R439" s="69"/>
      <c r="S439" s="69"/>
      <c r="T439" s="69"/>
      <c r="U439" s="69"/>
      <c r="V439" s="69"/>
      <c r="W439" s="69"/>
      <c r="Z439" s="115"/>
    </row>
    <row r="440" spans="15:26" x14ac:dyDescent="0.2">
      <c r="O440" s="69"/>
      <c r="P440" s="69"/>
      <c r="Q440" s="69"/>
      <c r="R440" s="69"/>
      <c r="S440" s="69"/>
      <c r="T440" s="69"/>
      <c r="U440" s="69"/>
      <c r="V440" s="69"/>
      <c r="W440" s="69"/>
      <c r="Z440" s="115"/>
    </row>
    <row r="441" spans="15:26" x14ac:dyDescent="0.2">
      <c r="O441" s="69"/>
      <c r="P441" s="69"/>
      <c r="Q441" s="69"/>
      <c r="R441" s="69"/>
      <c r="S441" s="69"/>
      <c r="T441" s="69"/>
      <c r="U441" s="69"/>
      <c r="V441" s="69"/>
      <c r="W441" s="69"/>
      <c r="Z441" s="115"/>
    </row>
    <row r="442" spans="15:26" x14ac:dyDescent="0.2">
      <c r="O442" s="69"/>
      <c r="P442" s="69"/>
      <c r="Q442" s="69"/>
      <c r="R442" s="69"/>
      <c r="S442" s="69"/>
      <c r="T442" s="69"/>
      <c r="U442" s="69"/>
      <c r="V442" s="69"/>
      <c r="W442" s="69"/>
      <c r="Z442" s="115"/>
    </row>
    <row r="443" spans="15:26" x14ac:dyDescent="0.2">
      <c r="O443" s="69"/>
      <c r="P443" s="69"/>
      <c r="Q443" s="69"/>
      <c r="R443" s="69"/>
      <c r="S443" s="69"/>
      <c r="T443" s="69"/>
      <c r="U443" s="69"/>
      <c r="V443" s="69"/>
      <c r="W443" s="69"/>
      <c r="Z443" s="115"/>
    </row>
    <row r="444" spans="15:26" x14ac:dyDescent="0.2">
      <c r="O444" s="69"/>
      <c r="P444" s="69"/>
      <c r="Q444" s="69"/>
      <c r="R444" s="69"/>
      <c r="S444" s="69"/>
      <c r="T444" s="69"/>
      <c r="U444" s="69"/>
      <c r="V444" s="69"/>
      <c r="W444" s="69"/>
      <c r="Z444" s="115"/>
    </row>
    <row r="445" spans="15:26" x14ac:dyDescent="0.2">
      <c r="O445" s="69"/>
      <c r="P445" s="69"/>
      <c r="Q445" s="69"/>
      <c r="R445" s="69"/>
      <c r="S445" s="69"/>
      <c r="T445" s="69"/>
      <c r="U445" s="69"/>
      <c r="V445" s="69"/>
      <c r="W445" s="69"/>
      <c r="Z445" s="115"/>
    </row>
    <row r="446" spans="15:26" x14ac:dyDescent="0.2">
      <c r="O446" s="69"/>
      <c r="P446" s="69"/>
      <c r="Q446" s="69"/>
      <c r="R446" s="69"/>
      <c r="S446" s="69"/>
      <c r="T446" s="69"/>
      <c r="U446" s="69"/>
      <c r="V446" s="69"/>
      <c r="W446" s="69"/>
      <c r="Z446" s="115"/>
    </row>
    <row r="447" spans="15:26" x14ac:dyDescent="0.2">
      <c r="O447" s="69"/>
      <c r="P447" s="69"/>
      <c r="Q447" s="69"/>
      <c r="R447" s="69"/>
      <c r="S447" s="69"/>
      <c r="T447" s="69"/>
      <c r="U447" s="69"/>
      <c r="V447" s="69"/>
      <c r="W447" s="69"/>
      <c r="Z447" s="115"/>
    </row>
    <row r="448" spans="15:26" x14ac:dyDescent="0.2">
      <c r="O448" s="69"/>
      <c r="P448" s="69"/>
      <c r="Q448" s="69"/>
      <c r="R448" s="69"/>
      <c r="S448" s="69"/>
      <c r="T448" s="69"/>
      <c r="U448" s="69"/>
      <c r="V448" s="69"/>
      <c r="W448" s="69"/>
      <c r="Z448" s="115"/>
    </row>
    <row r="449" spans="15:26" x14ac:dyDescent="0.2">
      <c r="O449" s="69"/>
      <c r="P449" s="69"/>
      <c r="Q449" s="69"/>
      <c r="R449" s="69"/>
      <c r="S449" s="69"/>
      <c r="T449" s="69"/>
      <c r="U449" s="69"/>
      <c r="V449" s="69"/>
      <c r="W449" s="69"/>
      <c r="Z449" s="115"/>
    </row>
    <row r="450" spans="15:26" x14ac:dyDescent="0.2">
      <c r="O450" s="69"/>
      <c r="P450" s="69"/>
      <c r="Q450" s="69"/>
      <c r="R450" s="69"/>
      <c r="S450" s="69"/>
      <c r="T450" s="69"/>
      <c r="U450" s="69"/>
      <c r="V450" s="69"/>
      <c r="W450" s="69"/>
      <c r="Z450" s="115"/>
    </row>
    <row r="451" spans="15:26" x14ac:dyDescent="0.2">
      <c r="O451" s="69"/>
      <c r="P451" s="69"/>
      <c r="Q451" s="69"/>
      <c r="R451" s="69"/>
      <c r="S451" s="69"/>
      <c r="T451" s="69"/>
      <c r="U451" s="69"/>
      <c r="V451" s="69"/>
      <c r="W451" s="69"/>
      <c r="Z451" s="115"/>
    </row>
    <row r="452" spans="15:26" x14ac:dyDescent="0.2">
      <c r="O452" s="69"/>
      <c r="P452" s="69"/>
      <c r="Q452" s="69"/>
      <c r="R452" s="69"/>
      <c r="S452" s="69"/>
      <c r="T452" s="69"/>
      <c r="U452" s="69"/>
      <c r="V452" s="69"/>
      <c r="W452" s="69"/>
      <c r="Z452" s="115"/>
    </row>
    <row r="453" spans="15:26" x14ac:dyDescent="0.2">
      <c r="O453" s="69"/>
      <c r="P453" s="69"/>
      <c r="Q453" s="69"/>
      <c r="R453" s="69"/>
      <c r="S453" s="69"/>
      <c r="T453" s="69"/>
      <c r="U453" s="69"/>
      <c r="V453" s="69"/>
      <c r="W453" s="69"/>
      <c r="Z453" s="115"/>
    </row>
    <row r="454" spans="15:26" x14ac:dyDescent="0.2">
      <c r="O454" s="69"/>
      <c r="P454" s="69"/>
      <c r="Q454" s="69"/>
      <c r="R454" s="69"/>
      <c r="S454" s="69"/>
      <c r="T454" s="69"/>
      <c r="U454" s="69"/>
      <c r="V454" s="69"/>
      <c r="W454" s="69"/>
      <c r="Z454" s="115"/>
    </row>
    <row r="455" spans="15:26" x14ac:dyDescent="0.2">
      <c r="O455" s="69"/>
      <c r="P455" s="69"/>
      <c r="Q455" s="69"/>
      <c r="R455" s="69"/>
      <c r="S455" s="69"/>
      <c r="T455" s="69"/>
      <c r="U455" s="69"/>
      <c r="V455" s="69"/>
      <c r="W455" s="69"/>
      <c r="Z455" s="115"/>
    </row>
    <row r="456" spans="15:26" x14ac:dyDescent="0.2">
      <c r="O456" s="69"/>
      <c r="P456" s="69"/>
      <c r="Q456" s="69"/>
      <c r="R456" s="69"/>
      <c r="S456" s="69"/>
      <c r="T456" s="69"/>
      <c r="U456" s="69"/>
      <c r="V456" s="69"/>
      <c r="W456" s="69"/>
      <c r="Z456" s="115"/>
    </row>
    <row r="457" spans="15:26" x14ac:dyDescent="0.2">
      <c r="O457" s="69"/>
      <c r="P457" s="69"/>
      <c r="Q457" s="69"/>
      <c r="R457" s="69"/>
      <c r="S457" s="69"/>
      <c r="T457" s="69"/>
      <c r="U457" s="69"/>
      <c r="V457" s="69"/>
      <c r="W457" s="69"/>
      <c r="Z457" s="115"/>
    </row>
    <row r="458" spans="15:26" x14ac:dyDescent="0.2">
      <c r="O458" s="69"/>
      <c r="P458" s="69"/>
      <c r="Q458" s="69"/>
      <c r="R458" s="69"/>
      <c r="S458" s="69"/>
      <c r="T458" s="69"/>
      <c r="U458" s="69"/>
      <c r="V458" s="69"/>
      <c r="W458" s="69"/>
      <c r="Z458" s="115"/>
    </row>
    <row r="459" spans="15:26" x14ac:dyDescent="0.2">
      <c r="O459" s="69"/>
      <c r="P459" s="69"/>
      <c r="Q459" s="69"/>
      <c r="R459" s="69"/>
      <c r="S459" s="69"/>
      <c r="T459" s="69"/>
      <c r="U459" s="69"/>
      <c r="V459" s="69"/>
      <c r="W459" s="69"/>
      <c r="Z459" s="115"/>
    </row>
    <row r="460" spans="15:26" x14ac:dyDescent="0.2">
      <c r="O460" s="69"/>
      <c r="P460" s="69"/>
      <c r="Q460" s="69"/>
      <c r="R460" s="69"/>
      <c r="S460" s="69"/>
      <c r="T460" s="69"/>
      <c r="U460" s="69"/>
      <c r="V460" s="69"/>
      <c r="W460" s="69"/>
      <c r="Z460" s="115"/>
    </row>
    <row r="461" spans="15:26" x14ac:dyDescent="0.2">
      <c r="O461" s="69"/>
      <c r="P461" s="69"/>
      <c r="Q461" s="69"/>
      <c r="R461" s="69"/>
      <c r="S461" s="69"/>
      <c r="T461" s="69"/>
      <c r="U461" s="69"/>
      <c r="V461" s="69"/>
      <c r="W461" s="69"/>
      <c r="Z461" s="115"/>
    </row>
    <row r="462" spans="15:26" x14ac:dyDescent="0.2">
      <c r="O462" s="69"/>
      <c r="P462" s="69"/>
      <c r="Q462" s="69"/>
      <c r="R462" s="69"/>
      <c r="S462" s="69"/>
      <c r="T462" s="69"/>
      <c r="U462" s="69"/>
      <c r="V462" s="69"/>
      <c r="W462" s="69"/>
      <c r="Z462" s="115"/>
    </row>
    <row r="463" spans="15:26" x14ac:dyDescent="0.2">
      <c r="O463" s="69"/>
      <c r="P463" s="69"/>
      <c r="Q463" s="69"/>
      <c r="R463" s="69"/>
      <c r="S463" s="69"/>
      <c r="T463" s="69"/>
      <c r="U463" s="69"/>
      <c r="V463" s="69"/>
      <c r="W463" s="69"/>
      <c r="Z463" s="115"/>
    </row>
    <row r="464" spans="15:26" x14ac:dyDescent="0.2">
      <c r="O464" s="69"/>
      <c r="P464" s="69"/>
      <c r="Q464" s="69"/>
      <c r="R464" s="69"/>
      <c r="S464" s="69"/>
      <c r="T464" s="69"/>
      <c r="U464" s="69"/>
      <c r="V464" s="69"/>
      <c r="W464" s="69"/>
      <c r="Z464" s="115"/>
    </row>
    <row r="465" spans="15:26" x14ac:dyDescent="0.2">
      <c r="O465" s="69"/>
      <c r="P465" s="69"/>
      <c r="Q465" s="69"/>
      <c r="R465" s="69"/>
      <c r="S465" s="69"/>
      <c r="T465" s="69"/>
      <c r="U465" s="69"/>
      <c r="V465" s="69"/>
      <c r="W465" s="69"/>
      <c r="Z465" s="115"/>
    </row>
    <row r="466" spans="15:26" x14ac:dyDescent="0.2">
      <c r="O466" s="69"/>
      <c r="P466" s="69"/>
      <c r="Q466" s="69"/>
      <c r="R466" s="69"/>
      <c r="S466" s="69"/>
      <c r="T466" s="69"/>
      <c r="U466" s="69"/>
      <c r="V466" s="69"/>
      <c r="W466" s="69"/>
      <c r="Z466" s="115"/>
    </row>
    <row r="467" spans="15:26" x14ac:dyDescent="0.2">
      <c r="O467" s="69"/>
      <c r="P467" s="69"/>
      <c r="Q467" s="69"/>
      <c r="R467" s="69"/>
      <c r="S467" s="69"/>
      <c r="T467" s="69"/>
      <c r="U467" s="69"/>
      <c r="V467" s="69"/>
      <c r="W467" s="69"/>
      <c r="Z467" s="115"/>
    </row>
    <row r="468" spans="15:26" x14ac:dyDescent="0.2">
      <c r="O468" s="69"/>
      <c r="P468" s="69"/>
      <c r="Q468" s="69"/>
      <c r="R468" s="69"/>
      <c r="S468" s="69"/>
      <c r="T468" s="69"/>
      <c r="U468" s="69"/>
      <c r="V468" s="69"/>
      <c r="W468" s="69"/>
      <c r="Z468" s="115"/>
    </row>
    <row r="469" spans="15:26" x14ac:dyDescent="0.2">
      <c r="O469" s="69"/>
      <c r="P469" s="69"/>
      <c r="Q469" s="69"/>
      <c r="R469" s="69"/>
      <c r="S469" s="69"/>
      <c r="T469" s="69"/>
      <c r="U469" s="69"/>
      <c r="V469" s="69"/>
      <c r="W469" s="69"/>
      <c r="Z469" s="115"/>
    </row>
    <row r="470" spans="15:26" x14ac:dyDescent="0.2">
      <c r="O470" s="69"/>
      <c r="P470" s="69"/>
      <c r="Q470" s="69"/>
      <c r="R470" s="69"/>
      <c r="S470" s="69"/>
      <c r="T470" s="69"/>
      <c r="U470" s="69"/>
      <c r="V470" s="69"/>
      <c r="W470" s="69"/>
      <c r="Z470" s="115"/>
    </row>
    <row r="471" spans="15:26" x14ac:dyDescent="0.2">
      <c r="O471" s="69"/>
      <c r="P471" s="69"/>
      <c r="Q471" s="69"/>
      <c r="R471" s="69"/>
      <c r="S471" s="69"/>
      <c r="T471" s="69"/>
      <c r="U471" s="69"/>
      <c r="V471" s="69"/>
      <c r="W471" s="69"/>
      <c r="Z471" s="115"/>
    </row>
    <row r="472" spans="15:26" x14ac:dyDescent="0.2">
      <c r="O472" s="69"/>
      <c r="P472" s="69"/>
      <c r="Q472" s="69"/>
      <c r="R472" s="69"/>
      <c r="S472" s="69"/>
      <c r="T472" s="69"/>
      <c r="U472" s="69"/>
      <c r="V472" s="69"/>
      <c r="W472" s="69"/>
      <c r="Z472" s="115"/>
    </row>
    <row r="473" spans="15:26" x14ac:dyDescent="0.2">
      <c r="O473" s="69"/>
      <c r="P473" s="69"/>
      <c r="Q473" s="69"/>
      <c r="R473" s="69"/>
      <c r="S473" s="69"/>
      <c r="T473" s="69"/>
      <c r="U473" s="69"/>
      <c r="V473" s="69"/>
      <c r="W473" s="69"/>
      <c r="Z473" s="115"/>
    </row>
    <row r="474" spans="15:26" x14ac:dyDescent="0.2">
      <c r="O474" s="69"/>
      <c r="P474" s="69"/>
      <c r="Q474" s="69"/>
      <c r="R474" s="69"/>
      <c r="S474" s="69"/>
      <c r="T474" s="69"/>
      <c r="U474" s="69"/>
      <c r="V474" s="69"/>
      <c r="W474" s="69"/>
      <c r="Z474" s="115"/>
    </row>
    <row r="475" spans="15:26" x14ac:dyDescent="0.2">
      <c r="O475" s="69"/>
      <c r="P475" s="69"/>
      <c r="Q475" s="69"/>
      <c r="R475" s="69"/>
      <c r="S475" s="69"/>
      <c r="T475" s="69"/>
      <c r="U475" s="69"/>
      <c r="V475" s="69"/>
      <c r="W475" s="69"/>
      <c r="Z475" s="115"/>
    </row>
    <row r="476" spans="15:26" x14ac:dyDescent="0.2">
      <c r="O476" s="69"/>
      <c r="P476" s="69"/>
      <c r="Q476" s="69"/>
      <c r="R476" s="69"/>
      <c r="S476" s="69"/>
      <c r="T476" s="69"/>
      <c r="U476" s="69"/>
      <c r="V476" s="69"/>
      <c r="W476" s="69"/>
      <c r="Z476" s="115"/>
    </row>
    <row r="477" spans="15:26" x14ac:dyDescent="0.2">
      <c r="O477" s="69"/>
      <c r="P477" s="69"/>
      <c r="Q477" s="69"/>
      <c r="R477" s="69"/>
      <c r="S477" s="69"/>
      <c r="T477" s="69"/>
      <c r="U477" s="69"/>
      <c r="V477" s="69"/>
      <c r="W477" s="69"/>
      <c r="Z477" s="115"/>
    </row>
    <row r="478" spans="15:26" x14ac:dyDescent="0.2">
      <c r="O478" s="69"/>
      <c r="P478" s="69"/>
      <c r="Q478" s="69"/>
      <c r="R478" s="69"/>
      <c r="S478" s="69"/>
      <c r="T478" s="69"/>
      <c r="U478" s="69"/>
      <c r="V478" s="69"/>
      <c r="W478" s="69"/>
      <c r="Z478" s="115"/>
    </row>
    <row r="479" spans="15:26" x14ac:dyDescent="0.2">
      <c r="O479" s="69"/>
      <c r="P479" s="69"/>
      <c r="Q479" s="69"/>
      <c r="R479" s="69"/>
      <c r="S479" s="69"/>
      <c r="T479" s="69"/>
      <c r="U479" s="69"/>
      <c r="V479" s="69"/>
      <c r="W479" s="69"/>
      <c r="Z479" s="115"/>
    </row>
    <row r="480" spans="15:26" x14ac:dyDescent="0.2">
      <c r="O480" s="69"/>
      <c r="P480" s="69"/>
      <c r="Q480" s="69"/>
      <c r="R480" s="69"/>
      <c r="S480" s="69"/>
      <c r="T480" s="69"/>
      <c r="U480" s="69"/>
      <c r="V480" s="69"/>
      <c r="W480" s="69"/>
      <c r="Z480" s="115"/>
    </row>
    <row r="481" spans="15:26" x14ac:dyDescent="0.2">
      <c r="O481" s="69"/>
      <c r="P481" s="69"/>
      <c r="Q481" s="69"/>
      <c r="R481" s="69"/>
      <c r="S481" s="69"/>
      <c r="T481" s="69"/>
      <c r="U481" s="69"/>
      <c r="V481" s="69"/>
      <c r="W481" s="69"/>
      <c r="Z481" s="115"/>
    </row>
    <row r="482" spans="15:26" x14ac:dyDescent="0.2">
      <c r="O482" s="69"/>
      <c r="P482" s="69"/>
      <c r="Q482" s="69"/>
      <c r="R482" s="69"/>
      <c r="S482" s="69"/>
      <c r="T482" s="69"/>
      <c r="U482" s="69"/>
      <c r="V482" s="69"/>
      <c r="W482" s="69"/>
      <c r="Z482" s="115"/>
    </row>
    <row r="483" spans="15:26" x14ac:dyDescent="0.2">
      <c r="O483" s="69"/>
      <c r="P483" s="69"/>
      <c r="Q483" s="69"/>
      <c r="R483" s="69"/>
      <c r="S483" s="69"/>
      <c r="T483" s="69"/>
      <c r="U483" s="69"/>
      <c r="V483" s="69"/>
      <c r="W483" s="69"/>
      <c r="Z483" s="115"/>
    </row>
    <row r="484" spans="15:26" x14ac:dyDescent="0.2">
      <c r="O484" s="69"/>
      <c r="P484" s="69"/>
      <c r="Q484" s="69"/>
      <c r="R484" s="69"/>
      <c r="S484" s="69"/>
      <c r="T484" s="69"/>
      <c r="U484" s="69"/>
      <c r="V484" s="69"/>
      <c r="W484" s="69"/>
      <c r="Z484" s="115"/>
    </row>
    <row r="485" spans="15:26" x14ac:dyDescent="0.2">
      <c r="O485" s="69"/>
      <c r="P485" s="69"/>
      <c r="Q485" s="69"/>
      <c r="R485" s="69"/>
      <c r="S485" s="69"/>
      <c r="T485" s="69"/>
      <c r="U485" s="69"/>
      <c r="V485" s="69"/>
      <c r="W485" s="69"/>
      <c r="Z485" s="115"/>
    </row>
    <row r="486" spans="15:26" x14ac:dyDescent="0.2">
      <c r="O486" s="69"/>
      <c r="P486" s="69"/>
      <c r="Q486" s="69"/>
      <c r="R486" s="69"/>
      <c r="S486" s="69"/>
      <c r="T486" s="69"/>
      <c r="U486" s="69"/>
      <c r="V486" s="69"/>
      <c r="W486" s="69"/>
      <c r="Z486" s="115"/>
    </row>
    <row r="487" spans="15:26" x14ac:dyDescent="0.2">
      <c r="O487" s="69"/>
      <c r="P487" s="69"/>
      <c r="Q487" s="69"/>
      <c r="R487" s="69"/>
      <c r="S487" s="69"/>
      <c r="T487" s="69"/>
      <c r="U487" s="69"/>
      <c r="V487" s="69"/>
      <c r="W487" s="69"/>
      <c r="Z487" s="115"/>
    </row>
    <row r="488" spans="15:26" x14ac:dyDescent="0.2">
      <c r="O488" s="69"/>
      <c r="P488" s="69"/>
      <c r="Q488" s="69"/>
      <c r="R488" s="69"/>
      <c r="S488" s="69"/>
      <c r="T488" s="69"/>
      <c r="U488" s="69"/>
      <c r="V488" s="69"/>
      <c r="W488" s="69"/>
      <c r="Z488" s="115"/>
    </row>
    <row r="489" spans="15:26" x14ac:dyDescent="0.2">
      <c r="O489" s="69"/>
      <c r="P489" s="69"/>
      <c r="Q489" s="69"/>
      <c r="R489" s="69"/>
      <c r="S489" s="69"/>
      <c r="T489" s="69"/>
      <c r="U489" s="69"/>
      <c r="V489" s="69"/>
      <c r="W489" s="69"/>
      <c r="Z489" s="115"/>
    </row>
    <row r="490" spans="15:26" x14ac:dyDescent="0.2">
      <c r="O490" s="69"/>
      <c r="P490" s="69"/>
      <c r="Q490" s="69"/>
      <c r="R490" s="69"/>
      <c r="S490" s="69"/>
      <c r="T490" s="69"/>
      <c r="U490" s="69"/>
      <c r="V490" s="69"/>
      <c r="W490" s="69"/>
      <c r="Z490" s="115"/>
    </row>
    <row r="491" spans="15:26" x14ac:dyDescent="0.2">
      <c r="O491" s="69"/>
      <c r="P491" s="69"/>
      <c r="Q491" s="69"/>
      <c r="R491" s="69"/>
      <c r="S491" s="69"/>
      <c r="T491" s="69"/>
      <c r="U491" s="69"/>
      <c r="V491" s="69"/>
      <c r="W491" s="69"/>
      <c r="Z491" s="115"/>
    </row>
    <row r="492" spans="15:26" x14ac:dyDescent="0.2">
      <c r="O492" s="69"/>
      <c r="P492" s="69"/>
      <c r="Q492" s="69"/>
      <c r="R492" s="69"/>
      <c r="S492" s="69"/>
      <c r="T492" s="69"/>
      <c r="U492" s="69"/>
      <c r="V492" s="69"/>
      <c r="W492" s="69"/>
      <c r="Z492" s="115"/>
    </row>
    <row r="493" spans="15:26" x14ac:dyDescent="0.2">
      <c r="O493" s="69"/>
      <c r="P493" s="69"/>
      <c r="Q493" s="69"/>
      <c r="R493" s="69"/>
      <c r="S493" s="69"/>
      <c r="T493" s="69"/>
      <c r="U493" s="69"/>
      <c r="V493" s="69"/>
      <c r="W493" s="69"/>
      <c r="Z493" s="115"/>
    </row>
    <row r="494" spans="15:26" x14ac:dyDescent="0.2">
      <c r="O494" s="69"/>
      <c r="P494" s="69"/>
      <c r="Q494" s="69"/>
      <c r="R494" s="69"/>
      <c r="S494" s="69"/>
      <c r="T494" s="69"/>
      <c r="U494" s="69"/>
      <c r="V494" s="69"/>
      <c r="W494" s="69"/>
      <c r="Z494" s="115"/>
    </row>
    <row r="495" spans="15:26" x14ac:dyDescent="0.2">
      <c r="O495" s="69"/>
      <c r="P495" s="69"/>
      <c r="Q495" s="69"/>
      <c r="R495" s="69"/>
      <c r="S495" s="69"/>
      <c r="T495" s="69"/>
      <c r="U495" s="69"/>
      <c r="V495" s="69"/>
      <c r="W495" s="69"/>
      <c r="Z495" s="115"/>
    </row>
    <row r="496" spans="15:26" x14ac:dyDescent="0.2">
      <c r="O496" s="69"/>
      <c r="P496" s="69"/>
      <c r="Q496" s="69"/>
      <c r="R496" s="69"/>
      <c r="S496" s="69"/>
      <c r="T496" s="69"/>
      <c r="U496" s="69"/>
      <c r="V496" s="69"/>
      <c r="W496" s="69"/>
      <c r="Z496" s="115"/>
    </row>
    <row r="497" spans="15:26" x14ac:dyDescent="0.2">
      <c r="O497" s="69"/>
      <c r="P497" s="69"/>
      <c r="Q497" s="69"/>
      <c r="R497" s="69"/>
      <c r="S497" s="69"/>
      <c r="T497" s="69"/>
      <c r="U497" s="69"/>
      <c r="V497" s="69"/>
      <c r="W497" s="69"/>
      <c r="Z497" s="115"/>
    </row>
    <row r="498" spans="15:26" x14ac:dyDescent="0.2">
      <c r="O498" s="69"/>
      <c r="P498" s="69"/>
      <c r="Q498" s="69"/>
      <c r="R498" s="69"/>
      <c r="S498" s="69"/>
      <c r="T498" s="69"/>
      <c r="U498" s="69"/>
      <c r="V498" s="69"/>
      <c r="W498" s="69"/>
      <c r="Z498" s="115"/>
    </row>
    <row r="499" spans="15:26" x14ac:dyDescent="0.2">
      <c r="O499" s="69"/>
      <c r="P499" s="69"/>
      <c r="Q499" s="69"/>
      <c r="R499" s="69"/>
      <c r="S499" s="69"/>
      <c r="T499" s="69"/>
      <c r="U499" s="69"/>
      <c r="V499" s="69"/>
      <c r="W499" s="69"/>
      <c r="Z499" s="115"/>
    </row>
    <row r="500" spans="15:26" x14ac:dyDescent="0.2">
      <c r="O500" s="69"/>
      <c r="P500" s="69"/>
      <c r="Q500" s="69"/>
      <c r="R500" s="69"/>
      <c r="S500" s="69"/>
      <c r="T500" s="69"/>
      <c r="U500" s="69"/>
      <c r="V500" s="69"/>
      <c r="W500" s="69"/>
      <c r="Z500" s="115"/>
    </row>
    <row r="501" spans="15:26" x14ac:dyDescent="0.2">
      <c r="O501" s="69"/>
      <c r="P501" s="69"/>
      <c r="Q501" s="69"/>
      <c r="R501" s="69"/>
      <c r="S501" s="69"/>
      <c r="T501" s="69"/>
      <c r="U501" s="69"/>
      <c r="V501" s="69"/>
      <c r="W501" s="69"/>
      <c r="Z501" s="115"/>
    </row>
    <row r="502" spans="15:26" x14ac:dyDescent="0.2">
      <c r="O502" s="69"/>
      <c r="P502" s="69"/>
      <c r="Q502" s="69"/>
      <c r="R502" s="69"/>
      <c r="S502" s="69"/>
      <c r="T502" s="69"/>
      <c r="U502" s="69"/>
      <c r="V502" s="69"/>
      <c r="W502" s="69"/>
      <c r="Z502" s="115"/>
    </row>
    <row r="503" spans="15:26" x14ac:dyDescent="0.2">
      <c r="O503" s="69"/>
      <c r="P503" s="69"/>
      <c r="Q503" s="69"/>
      <c r="R503" s="69"/>
      <c r="S503" s="69"/>
      <c r="T503" s="69"/>
      <c r="U503" s="69"/>
      <c r="V503" s="69"/>
      <c r="W503" s="69"/>
      <c r="Z503" s="115"/>
    </row>
    <row r="504" spans="15:26" x14ac:dyDescent="0.2">
      <c r="O504" s="69"/>
      <c r="P504" s="69"/>
      <c r="Q504" s="69"/>
      <c r="R504" s="69"/>
      <c r="S504" s="69"/>
      <c r="T504" s="69"/>
      <c r="U504" s="69"/>
      <c r="V504" s="69"/>
      <c r="W504" s="69"/>
      <c r="Z504" s="115"/>
    </row>
    <row r="505" spans="15:26" x14ac:dyDescent="0.2">
      <c r="O505" s="69"/>
      <c r="P505" s="69"/>
      <c r="Q505" s="69"/>
      <c r="R505" s="69"/>
      <c r="S505" s="69"/>
      <c r="T505" s="69"/>
      <c r="U505" s="69"/>
      <c r="V505" s="69"/>
      <c r="W505" s="69"/>
      <c r="Z505" s="115"/>
    </row>
    <row r="506" spans="15:26" x14ac:dyDescent="0.2">
      <c r="O506" s="69"/>
      <c r="P506" s="69"/>
      <c r="Q506" s="69"/>
      <c r="R506" s="69"/>
      <c r="S506" s="69"/>
      <c r="T506" s="69"/>
      <c r="U506" s="69"/>
      <c r="V506" s="69"/>
      <c r="W506" s="69"/>
      <c r="Z506" s="115"/>
    </row>
    <row r="507" spans="15:26" x14ac:dyDescent="0.2">
      <c r="O507" s="69"/>
      <c r="P507" s="69"/>
      <c r="Q507" s="69"/>
      <c r="R507" s="69"/>
      <c r="S507" s="69"/>
      <c r="T507" s="69"/>
      <c r="U507" s="69"/>
      <c r="V507" s="69"/>
      <c r="W507" s="69"/>
      <c r="Z507" s="115"/>
    </row>
    <row r="508" spans="15:26" x14ac:dyDescent="0.2">
      <c r="O508" s="69"/>
      <c r="P508" s="69"/>
      <c r="Q508" s="69"/>
      <c r="R508" s="69"/>
      <c r="S508" s="69"/>
      <c r="T508" s="69"/>
      <c r="U508" s="69"/>
      <c r="V508" s="69"/>
      <c r="W508" s="69"/>
      <c r="Z508" s="115"/>
    </row>
    <row r="509" spans="15:26" x14ac:dyDescent="0.2">
      <c r="O509" s="69"/>
      <c r="P509" s="69"/>
      <c r="Q509" s="69"/>
      <c r="R509" s="69"/>
      <c r="S509" s="69"/>
      <c r="T509" s="69"/>
      <c r="U509" s="69"/>
      <c r="V509" s="69"/>
      <c r="W509" s="69"/>
      <c r="Z509" s="115"/>
    </row>
    <row r="510" spans="15:26" x14ac:dyDescent="0.2">
      <c r="O510" s="69"/>
      <c r="P510" s="69"/>
      <c r="Q510" s="69"/>
      <c r="R510" s="69"/>
      <c r="S510" s="69"/>
      <c r="T510" s="69"/>
      <c r="U510" s="69"/>
      <c r="V510" s="69"/>
      <c r="W510" s="69"/>
      <c r="Z510" s="115"/>
    </row>
    <row r="511" spans="15:26" x14ac:dyDescent="0.2">
      <c r="O511" s="69"/>
      <c r="P511" s="69"/>
      <c r="Q511" s="69"/>
      <c r="R511" s="69"/>
      <c r="S511" s="69"/>
      <c r="T511" s="69"/>
      <c r="U511" s="69"/>
      <c r="V511" s="69"/>
      <c r="W511" s="69"/>
      <c r="Z511" s="115"/>
    </row>
    <row r="512" spans="15:26" x14ac:dyDescent="0.2">
      <c r="O512" s="69"/>
      <c r="P512" s="69"/>
      <c r="Q512" s="69"/>
      <c r="R512" s="69"/>
      <c r="S512" s="69"/>
      <c r="T512" s="69"/>
      <c r="U512" s="69"/>
      <c r="V512" s="69"/>
      <c r="W512" s="69"/>
      <c r="Z512" s="115"/>
    </row>
    <row r="513" spans="15:26" x14ac:dyDescent="0.2">
      <c r="O513" s="69"/>
      <c r="P513" s="69"/>
      <c r="Q513" s="69"/>
      <c r="R513" s="69"/>
      <c r="S513" s="69"/>
      <c r="T513" s="69"/>
      <c r="U513" s="69"/>
      <c r="V513" s="69"/>
      <c r="W513" s="69"/>
      <c r="Z513" s="115"/>
    </row>
    <row r="514" spans="15:26" x14ac:dyDescent="0.2">
      <c r="O514" s="69"/>
      <c r="P514" s="69"/>
      <c r="Q514" s="69"/>
      <c r="R514" s="69"/>
      <c r="S514" s="69"/>
      <c r="T514" s="69"/>
      <c r="U514" s="69"/>
      <c r="V514" s="69"/>
      <c r="W514" s="69"/>
      <c r="Z514" s="115"/>
    </row>
    <row r="515" spans="15:26" x14ac:dyDescent="0.2">
      <c r="O515" s="69"/>
      <c r="P515" s="69"/>
      <c r="Q515" s="69"/>
      <c r="R515" s="69"/>
      <c r="S515" s="69"/>
      <c r="T515" s="69"/>
      <c r="U515" s="69"/>
      <c r="V515" s="69"/>
      <c r="W515" s="69"/>
      <c r="Z515" s="115"/>
    </row>
    <row r="516" spans="15:26" x14ac:dyDescent="0.2">
      <c r="O516" s="69"/>
      <c r="P516" s="69"/>
      <c r="Q516" s="69"/>
      <c r="R516" s="69"/>
      <c r="S516" s="69"/>
      <c r="T516" s="69"/>
      <c r="U516" s="69"/>
      <c r="V516" s="69"/>
      <c r="W516" s="69"/>
      <c r="Z516" s="115"/>
    </row>
    <row r="517" spans="15:26" x14ac:dyDescent="0.2">
      <c r="O517" s="69"/>
      <c r="P517" s="69"/>
      <c r="Q517" s="69"/>
      <c r="R517" s="69"/>
      <c r="S517" s="69"/>
      <c r="T517" s="69"/>
      <c r="U517" s="69"/>
      <c r="V517" s="69"/>
      <c r="W517" s="69"/>
      <c r="Z517" s="115"/>
    </row>
    <row r="518" spans="15:26" x14ac:dyDescent="0.2">
      <c r="O518" s="69"/>
      <c r="P518" s="69"/>
      <c r="Q518" s="69"/>
      <c r="R518" s="69"/>
      <c r="S518" s="69"/>
      <c r="T518" s="69"/>
      <c r="U518" s="69"/>
      <c r="V518" s="69"/>
      <c r="W518" s="69"/>
      <c r="Z518" s="115"/>
    </row>
    <row r="519" spans="15:26" x14ac:dyDescent="0.2">
      <c r="O519" s="69"/>
      <c r="P519" s="69"/>
      <c r="Q519" s="69"/>
      <c r="R519" s="69"/>
      <c r="S519" s="69"/>
      <c r="T519" s="69"/>
      <c r="U519" s="69"/>
      <c r="V519" s="69"/>
      <c r="W519" s="69"/>
      <c r="Z519" s="115"/>
    </row>
    <row r="520" spans="15:26" x14ac:dyDescent="0.2">
      <c r="O520" s="69"/>
      <c r="P520" s="69"/>
      <c r="Q520" s="69"/>
      <c r="R520" s="69"/>
      <c r="S520" s="69"/>
      <c r="T520" s="69"/>
      <c r="U520" s="69"/>
      <c r="V520" s="69"/>
      <c r="W520" s="69"/>
      <c r="Z520" s="115"/>
    </row>
    <row r="521" spans="15:26" x14ac:dyDescent="0.2">
      <c r="O521" s="69"/>
      <c r="P521" s="69"/>
      <c r="Q521" s="69"/>
      <c r="R521" s="69"/>
      <c r="S521" s="69"/>
      <c r="T521" s="69"/>
      <c r="U521" s="69"/>
      <c r="V521" s="69"/>
      <c r="W521" s="69"/>
      <c r="Z521" s="115"/>
    </row>
    <row r="522" spans="15:26" x14ac:dyDescent="0.2">
      <c r="O522" s="69"/>
      <c r="P522" s="69"/>
      <c r="Q522" s="69"/>
      <c r="R522" s="69"/>
      <c r="S522" s="69"/>
      <c r="T522" s="69"/>
      <c r="U522" s="69"/>
      <c r="V522" s="69"/>
      <c r="W522" s="69"/>
      <c r="Z522" s="115"/>
    </row>
    <row r="523" spans="15:26" x14ac:dyDescent="0.2">
      <c r="O523" s="69"/>
      <c r="P523" s="69"/>
      <c r="Q523" s="69"/>
      <c r="R523" s="69"/>
      <c r="S523" s="69"/>
      <c r="T523" s="69"/>
      <c r="U523" s="69"/>
      <c r="V523" s="69"/>
      <c r="W523" s="69"/>
      <c r="Z523" s="115"/>
    </row>
    <row r="524" spans="15:26" x14ac:dyDescent="0.2">
      <c r="O524" s="69"/>
      <c r="P524" s="69"/>
      <c r="Q524" s="69"/>
      <c r="R524" s="69"/>
      <c r="S524" s="69"/>
      <c r="T524" s="69"/>
      <c r="U524" s="69"/>
      <c r="V524" s="69"/>
      <c r="W524" s="69"/>
      <c r="Z524" s="115"/>
    </row>
    <row r="525" spans="15:26" x14ac:dyDescent="0.2">
      <c r="O525" s="69"/>
      <c r="P525" s="69"/>
      <c r="Q525" s="69"/>
      <c r="R525" s="69"/>
      <c r="S525" s="69"/>
      <c r="T525" s="69"/>
      <c r="U525" s="69"/>
      <c r="V525" s="69"/>
      <c r="W525" s="69"/>
      <c r="Z525" s="115"/>
    </row>
    <row r="526" spans="15:26" x14ac:dyDescent="0.2">
      <c r="O526" s="69"/>
      <c r="P526" s="69"/>
      <c r="Q526" s="69"/>
      <c r="R526" s="69"/>
      <c r="S526" s="69"/>
      <c r="T526" s="69"/>
      <c r="U526" s="69"/>
      <c r="V526" s="69"/>
      <c r="W526" s="69"/>
      <c r="Z526" s="115"/>
    </row>
    <row r="527" spans="15:26" x14ac:dyDescent="0.2">
      <c r="O527" s="69"/>
      <c r="P527" s="69"/>
      <c r="Q527" s="69"/>
      <c r="R527" s="69"/>
      <c r="S527" s="69"/>
      <c r="T527" s="69"/>
      <c r="U527" s="69"/>
      <c r="V527" s="69"/>
      <c r="W527" s="69"/>
      <c r="Z527" s="115"/>
    </row>
    <row r="528" spans="15:26" x14ac:dyDescent="0.2">
      <c r="O528" s="69"/>
      <c r="P528" s="69"/>
      <c r="Q528" s="69"/>
      <c r="R528" s="69"/>
      <c r="S528" s="69"/>
      <c r="T528" s="69"/>
      <c r="U528" s="69"/>
      <c r="V528" s="69"/>
      <c r="W528" s="69"/>
      <c r="Z528" s="115"/>
    </row>
    <row r="529" spans="15:26" x14ac:dyDescent="0.2">
      <c r="O529" s="69"/>
      <c r="P529" s="69"/>
      <c r="Q529" s="69"/>
      <c r="R529" s="69"/>
      <c r="S529" s="69"/>
      <c r="T529" s="69"/>
      <c r="U529" s="69"/>
      <c r="V529" s="69"/>
      <c r="W529" s="69"/>
      <c r="Z529" s="115"/>
    </row>
    <row r="530" spans="15:26" x14ac:dyDescent="0.2">
      <c r="O530" s="69"/>
      <c r="P530" s="69"/>
      <c r="Q530" s="69"/>
      <c r="R530" s="69"/>
      <c r="S530" s="69"/>
      <c r="T530" s="69"/>
      <c r="U530" s="69"/>
      <c r="V530" s="69"/>
      <c r="W530" s="69"/>
      <c r="Z530" s="115"/>
    </row>
    <row r="531" spans="15:26" x14ac:dyDescent="0.2">
      <c r="O531" s="69"/>
      <c r="P531" s="69"/>
      <c r="Q531" s="69"/>
      <c r="R531" s="69"/>
      <c r="S531" s="69"/>
      <c r="T531" s="69"/>
      <c r="U531" s="69"/>
      <c r="V531" s="69"/>
      <c r="W531" s="69"/>
      <c r="Z531" s="115"/>
    </row>
    <row r="532" spans="15:26" x14ac:dyDescent="0.2">
      <c r="O532" s="69"/>
      <c r="P532" s="69"/>
      <c r="Q532" s="69"/>
      <c r="R532" s="69"/>
      <c r="S532" s="69"/>
      <c r="T532" s="69"/>
      <c r="U532" s="69"/>
      <c r="V532" s="69"/>
      <c r="W532" s="69"/>
      <c r="Z532" s="115"/>
    </row>
    <row r="533" spans="15:26" x14ac:dyDescent="0.2">
      <c r="O533" s="69"/>
      <c r="P533" s="69"/>
      <c r="Q533" s="69"/>
      <c r="R533" s="69"/>
      <c r="S533" s="69"/>
      <c r="T533" s="69"/>
      <c r="U533" s="69"/>
      <c r="V533" s="69"/>
      <c r="W533" s="69"/>
      <c r="Z533" s="115"/>
    </row>
    <row r="534" spans="15:26" x14ac:dyDescent="0.2">
      <c r="O534" s="69"/>
      <c r="P534" s="69"/>
      <c r="Q534" s="69"/>
      <c r="R534" s="69"/>
      <c r="S534" s="69"/>
      <c r="T534" s="69"/>
      <c r="U534" s="69"/>
      <c r="V534" s="69"/>
      <c r="W534" s="69"/>
      <c r="Z534" s="115"/>
    </row>
    <row r="535" spans="15:26" x14ac:dyDescent="0.2">
      <c r="O535" s="69"/>
      <c r="P535" s="69"/>
      <c r="Q535" s="69"/>
      <c r="R535" s="69"/>
      <c r="S535" s="69"/>
      <c r="T535" s="69"/>
      <c r="U535" s="69"/>
      <c r="V535" s="69"/>
      <c r="W535" s="69"/>
      <c r="Z535" s="115"/>
    </row>
    <row r="536" spans="15:26" x14ac:dyDescent="0.2">
      <c r="O536" s="69"/>
      <c r="P536" s="69"/>
      <c r="Q536" s="69"/>
      <c r="R536" s="69"/>
      <c r="S536" s="69"/>
      <c r="T536" s="69"/>
      <c r="U536" s="69"/>
      <c r="V536" s="69"/>
      <c r="W536" s="69"/>
      <c r="Z536" s="115"/>
    </row>
    <row r="537" spans="15:26" x14ac:dyDescent="0.2">
      <c r="O537" s="69"/>
      <c r="P537" s="69"/>
      <c r="Q537" s="69"/>
      <c r="R537" s="69"/>
      <c r="S537" s="69"/>
      <c r="T537" s="69"/>
      <c r="U537" s="69"/>
      <c r="V537" s="69"/>
      <c r="W537" s="69"/>
      <c r="Z537" s="115"/>
    </row>
    <row r="538" spans="15:26" x14ac:dyDescent="0.2">
      <c r="O538" s="69"/>
      <c r="P538" s="69"/>
      <c r="Q538" s="69"/>
      <c r="R538" s="69"/>
      <c r="S538" s="69"/>
      <c r="T538" s="69"/>
      <c r="U538" s="69"/>
      <c r="V538" s="69"/>
      <c r="W538" s="69"/>
      <c r="Z538" s="115"/>
    </row>
    <row r="539" spans="15:26" x14ac:dyDescent="0.2">
      <c r="O539" s="69"/>
      <c r="P539" s="69"/>
      <c r="Q539" s="69"/>
      <c r="R539" s="69"/>
      <c r="S539" s="69"/>
      <c r="T539" s="69"/>
      <c r="U539" s="69"/>
      <c r="V539" s="69"/>
      <c r="W539" s="69"/>
      <c r="Z539" s="115"/>
    </row>
    <row r="540" spans="15:26" x14ac:dyDescent="0.2">
      <c r="O540" s="69"/>
      <c r="P540" s="69"/>
      <c r="Q540" s="69"/>
      <c r="R540" s="69"/>
      <c r="S540" s="69"/>
      <c r="T540" s="69"/>
      <c r="U540" s="69"/>
      <c r="V540" s="69"/>
      <c r="W540" s="69"/>
      <c r="Z540" s="115"/>
    </row>
    <row r="541" spans="15:26" x14ac:dyDescent="0.2">
      <c r="O541" s="69"/>
      <c r="P541" s="69"/>
      <c r="Q541" s="69"/>
      <c r="R541" s="69"/>
      <c r="S541" s="69"/>
      <c r="T541" s="69"/>
      <c r="U541" s="69"/>
      <c r="V541" s="69"/>
      <c r="W541" s="69"/>
      <c r="Z541" s="115"/>
    </row>
    <row r="542" spans="15:26" x14ac:dyDescent="0.2">
      <c r="O542" s="69"/>
      <c r="P542" s="69"/>
      <c r="Q542" s="69"/>
      <c r="R542" s="69"/>
      <c r="S542" s="69"/>
      <c r="T542" s="69"/>
      <c r="U542" s="69"/>
      <c r="V542" s="69"/>
      <c r="W542" s="69"/>
      <c r="Z542" s="115"/>
    </row>
    <row r="543" spans="15:26" x14ac:dyDescent="0.2">
      <c r="O543" s="69"/>
      <c r="P543" s="69"/>
      <c r="Q543" s="69"/>
      <c r="R543" s="69"/>
      <c r="S543" s="69"/>
      <c r="T543" s="69"/>
      <c r="U543" s="69"/>
      <c r="V543" s="69"/>
      <c r="W543" s="69"/>
      <c r="Z543" s="115"/>
    </row>
    <row r="544" spans="15:26" x14ac:dyDescent="0.2">
      <c r="O544" s="69"/>
      <c r="P544" s="69"/>
      <c r="Q544" s="69"/>
      <c r="R544" s="69"/>
      <c r="S544" s="69"/>
      <c r="T544" s="69"/>
      <c r="U544" s="69"/>
      <c r="V544" s="69"/>
      <c r="W544" s="69"/>
      <c r="Z544" s="115"/>
    </row>
    <row r="545" spans="15:26" x14ac:dyDescent="0.2">
      <c r="O545" s="69"/>
      <c r="P545" s="69"/>
      <c r="Q545" s="69"/>
      <c r="R545" s="69"/>
      <c r="S545" s="69"/>
      <c r="T545" s="69"/>
      <c r="U545" s="69"/>
      <c r="V545" s="69"/>
      <c r="W545" s="69"/>
      <c r="Z545" s="115"/>
    </row>
    <row r="546" spans="15:26" x14ac:dyDescent="0.2">
      <c r="O546" s="69"/>
      <c r="P546" s="69"/>
      <c r="Q546" s="69"/>
      <c r="R546" s="69"/>
      <c r="S546" s="69"/>
      <c r="T546" s="69"/>
      <c r="U546" s="69"/>
      <c r="V546" s="69"/>
      <c r="W546" s="69"/>
      <c r="Z546" s="115"/>
    </row>
    <row r="547" spans="15:26" x14ac:dyDescent="0.2">
      <c r="O547" s="69"/>
      <c r="P547" s="69"/>
      <c r="Q547" s="69"/>
      <c r="R547" s="69"/>
      <c r="S547" s="69"/>
      <c r="T547" s="69"/>
      <c r="U547" s="69"/>
      <c r="V547" s="69"/>
      <c r="W547" s="69"/>
      <c r="Z547" s="115"/>
    </row>
    <row r="548" spans="15:26" x14ac:dyDescent="0.2">
      <c r="O548" s="69"/>
      <c r="P548" s="69"/>
      <c r="Q548" s="69"/>
      <c r="R548" s="69"/>
      <c r="S548" s="69"/>
      <c r="T548" s="69"/>
      <c r="U548" s="69"/>
      <c r="V548" s="69"/>
      <c r="W548" s="69"/>
      <c r="Z548" s="115"/>
    </row>
    <row r="549" spans="15:26" x14ac:dyDescent="0.2">
      <c r="O549" s="69"/>
      <c r="P549" s="69"/>
      <c r="Q549" s="69"/>
      <c r="R549" s="69"/>
      <c r="S549" s="69"/>
      <c r="T549" s="69"/>
      <c r="U549" s="69"/>
      <c r="V549" s="69"/>
      <c r="W549" s="69"/>
      <c r="Z549" s="115"/>
    </row>
    <row r="550" spans="15:26" x14ac:dyDescent="0.2">
      <c r="O550" s="69"/>
      <c r="P550" s="69"/>
      <c r="Q550" s="69"/>
      <c r="R550" s="69"/>
      <c r="S550" s="69"/>
      <c r="T550" s="69"/>
      <c r="U550" s="69"/>
      <c r="V550" s="69"/>
      <c r="W550" s="69"/>
      <c r="Z550" s="115"/>
    </row>
    <row r="551" spans="15:26" x14ac:dyDescent="0.2">
      <c r="O551" s="69"/>
      <c r="P551" s="69"/>
      <c r="Q551" s="69"/>
      <c r="R551" s="69"/>
      <c r="S551" s="69"/>
      <c r="T551" s="69"/>
      <c r="U551" s="69"/>
      <c r="V551" s="69"/>
      <c r="W551" s="69"/>
      <c r="Z551" s="115"/>
    </row>
    <row r="552" spans="15:26" x14ac:dyDescent="0.2">
      <c r="O552" s="69"/>
      <c r="P552" s="69"/>
      <c r="Q552" s="69"/>
      <c r="R552" s="69"/>
      <c r="S552" s="69"/>
      <c r="T552" s="69"/>
      <c r="U552" s="69"/>
      <c r="V552" s="69"/>
      <c r="W552" s="69"/>
      <c r="Z552" s="115"/>
    </row>
    <row r="553" spans="15:26" x14ac:dyDescent="0.2">
      <c r="O553" s="69"/>
      <c r="P553" s="69"/>
      <c r="Q553" s="69"/>
      <c r="R553" s="69"/>
      <c r="S553" s="69"/>
      <c r="T553" s="69"/>
      <c r="U553" s="69"/>
      <c r="V553" s="69"/>
      <c r="W553" s="69"/>
      <c r="Z553" s="115"/>
    </row>
    <row r="554" spans="15:26" x14ac:dyDescent="0.2">
      <c r="O554" s="69"/>
      <c r="P554" s="69"/>
      <c r="Q554" s="69"/>
      <c r="R554" s="69"/>
      <c r="S554" s="69"/>
      <c r="T554" s="69"/>
      <c r="U554" s="69"/>
      <c r="V554" s="69"/>
      <c r="W554" s="69"/>
      <c r="Z554" s="115"/>
    </row>
    <row r="555" spans="15:26" x14ac:dyDescent="0.2">
      <c r="O555" s="69"/>
      <c r="P555" s="69"/>
      <c r="Q555" s="69"/>
      <c r="R555" s="69"/>
      <c r="S555" s="69"/>
      <c r="T555" s="69"/>
      <c r="U555" s="69"/>
      <c r="V555" s="69"/>
      <c r="W555" s="69"/>
      <c r="Z555" s="115"/>
    </row>
    <row r="556" spans="15:26" x14ac:dyDescent="0.2">
      <c r="O556" s="69"/>
      <c r="P556" s="69"/>
      <c r="Q556" s="69"/>
      <c r="R556" s="69"/>
      <c r="S556" s="69"/>
      <c r="T556" s="69"/>
      <c r="U556" s="69"/>
      <c r="V556" s="69"/>
      <c r="W556" s="69"/>
      <c r="Z556" s="115"/>
    </row>
    <row r="557" spans="15:26" x14ac:dyDescent="0.2">
      <c r="O557" s="69"/>
      <c r="P557" s="69"/>
      <c r="Q557" s="69"/>
      <c r="R557" s="69"/>
      <c r="S557" s="69"/>
      <c r="T557" s="69"/>
      <c r="U557" s="69"/>
      <c r="V557" s="69"/>
      <c r="W557" s="69"/>
      <c r="Z557" s="115"/>
    </row>
    <row r="558" spans="15:26" x14ac:dyDescent="0.2">
      <c r="O558" s="69"/>
      <c r="P558" s="69"/>
      <c r="Q558" s="69"/>
      <c r="R558" s="69"/>
      <c r="S558" s="69"/>
      <c r="T558" s="69"/>
      <c r="U558" s="69"/>
      <c r="V558" s="69"/>
      <c r="W558" s="69"/>
      <c r="Z558" s="115"/>
    </row>
    <row r="559" spans="15:26" x14ac:dyDescent="0.2">
      <c r="O559" s="69"/>
      <c r="P559" s="69"/>
      <c r="Q559" s="69"/>
      <c r="R559" s="69"/>
      <c r="S559" s="69"/>
      <c r="T559" s="69"/>
      <c r="U559" s="69"/>
      <c r="V559" s="69"/>
      <c r="W559" s="69"/>
      <c r="Z559" s="115"/>
    </row>
    <row r="560" spans="15:26" x14ac:dyDescent="0.2">
      <c r="O560" s="69"/>
      <c r="P560" s="69"/>
      <c r="Q560" s="69"/>
      <c r="R560" s="69"/>
      <c r="S560" s="69"/>
      <c r="T560" s="69"/>
      <c r="U560" s="69"/>
      <c r="V560" s="69"/>
      <c r="W560" s="69"/>
      <c r="Z560" s="115"/>
    </row>
    <row r="561" spans="15:26" x14ac:dyDescent="0.2">
      <c r="O561" s="69"/>
      <c r="P561" s="69"/>
      <c r="Q561" s="69"/>
      <c r="R561" s="69"/>
      <c r="S561" s="69"/>
      <c r="T561" s="69"/>
      <c r="U561" s="69"/>
      <c r="V561" s="69"/>
      <c r="W561" s="69"/>
      <c r="Z561" s="115"/>
    </row>
    <row r="562" spans="15:26" x14ac:dyDescent="0.2">
      <c r="O562" s="69"/>
      <c r="P562" s="69"/>
      <c r="Q562" s="69"/>
      <c r="R562" s="69"/>
      <c r="S562" s="69"/>
      <c r="T562" s="69"/>
      <c r="U562" s="69"/>
      <c r="V562" s="69"/>
      <c r="W562" s="69"/>
      <c r="Z562" s="115"/>
    </row>
    <row r="563" spans="15:26" x14ac:dyDescent="0.2">
      <c r="O563" s="69"/>
      <c r="P563" s="69"/>
      <c r="Q563" s="69"/>
      <c r="R563" s="69"/>
      <c r="S563" s="69"/>
      <c r="T563" s="69"/>
      <c r="U563" s="69"/>
      <c r="V563" s="69"/>
      <c r="W563" s="69"/>
      <c r="Z563" s="115"/>
    </row>
    <row r="564" spans="15:26" x14ac:dyDescent="0.2">
      <c r="O564" s="69"/>
      <c r="P564" s="69"/>
      <c r="Q564" s="69"/>
      <c r="R564" s="69"/>
      <c r="S564" s="69"/>
      <c r="T564" s="69"/>
      <c r="U564" s="69"/>
      <c r="V564" s="69"/>
      <c r="W564" s="69"/>
      <c r="Z564" s="115"/>
    </row>
    <row r="565" spans="15:26" x14ac:dyDescent="0.2">
      <c r="O565" s="69"/>
      <c r="P565" s="69"/>
      <c r="Q565" s="69"/>
      <c r="R565" s="69"/>
      <c r="S565" s="69"/>
      <c r="T565" s="69"/>
      <c r="U565" s="69"/>
      <c r="V565" s="69"/>
      <c r="W565" s="69"/>
      <c r="Z565" s="115"/>
    </row>
    <row r="566" spans="15:26" x14ac:dyDescent="0.2">
      <c r="O566" s="69"/>
      <c r="P566" s="69"/>
      <c r="Q566" s="69"/>
      <c r="R566" s="69"/>
      <c r="S566" s="69"/>
      <c r="T566" s="69"/>
      <c r="U566" s="69"/>
      <c r="V566" s="69"/>
      <c r="W566" s="69"/>
      <c r="Z566" s="115"/>
    </row>
    <row r="567" spans="15:26" x14ac:dyDescent="0.2">
      <c r="O567" s="69"/>
      <c r="P567" s="69"/>
      <c r="Q567" s="69"/>
      <c r="R567" s="69"/>
      <c r="S567" s="69"/>
      <c r="T567" s="69"/>
      <c r="U567" s="69"/>
      <c r="V567" s="69"/>
      <c r="W567" s="69"/>
      <c r="Z567" s="115"/>
    </row>
    <row r="568" spans="15:26" x14ac:dyDescent="0.2">
      <c r="O568" s="69"/>
      <c r="P568" s="69"/>
      <c r="Q568" s="69"/>
      <c r="R568" s="69"/>
      <c r="S568" s="69"/>
      <c r="T568" s="69"/>
      <c r="U568" s="69"/>
      <c r="V568" s="69"/>
      <c r="W568" s="69"/>
      <c r="Z568" s="115"/>
    </row>
    <row r="569" spans="15:26" x14ac:dyDescent="0.2">
      <c r="O569" s="69"/>
      <c r="P569" s="69"/>
      <c r="Q569" s="69"/>
      <c r="R569" s="69"/>
      <c r="S569" s="69"/>
      <c r="T569" s="69"/>
      <c r="U569" s="69"/>
      <c r="V569" s="69"/>
      <c r="W569" s="69"/>
      <c r="Z569" s="115"/>
    </row>
    <row r="570" spans="15:26" x14ac:dyDescent="0.2">
      <c r="O570" s="69"/>
      <c r="P570" s="69"/>
      <c r="Q570" s="69"/>
      <c r="R570" s="69"/>
      <c r="S570" s="69"/>
      <c r="T570" s="69"/>
      <c r="U570" s="69"/>
      <c r="V570" s="69"/>
      <c r="W570" s="69"/>
      <c r="Z570" s="115"/>
    </row>
    <row r="571" spans="15:26" x14ac:dyDescent="0.2">
      <c r="O571" s="69"/>
      <c r="P571" s="69"/>
      <c r="Q571" s="69"/>
      <c r="R571" s="69"/>
      <c r="S571" s="69"/>
      <c r="T571" s="69"/>
      <c r="U571" s="69"/>
      <c r="V571" s="69"/>
      <c r="W571" s="69"/>
      <c r="Z571" s="115"/>
    </row>
    <row r="572" spans="15:26" x14ac:dyDescent="0.2">
      <c r="O572" s="69"/>
      <c r="P572" s="69"/>
      <c r="Q572" s="69"/>
      <c r="R572" s="69"/>
      <c r="S572" s="69"/>
      <c r="T572" s="69"/>
      <c r="U572" s="69"/>
      <c r="V572" s="69"/>
      <c r="W572" s="69"/>
      <c r="Z572" s="115"/>
    </row>
    <row r="573" spans="15:26" x14ac:dyDescent="0.2">
      <c r="O573" s="69"/>
      <c r="P573" s="69"/>
      <c r="Q573" s="69"/>
      <c r="R573" s="69"/>
      <c r="S573" s="69"/>
      <c r="T573" s="69"/>
      <c r="U573" s="69"/>
      <c r="V573" s="69"/>
      <c r="W573" s="69"/>
      <c r="Z573" s="115"/>
    </row>
    <row r="574" spans="15:26" x14ac:dyDescent="0.2">
      <c r="O574" s="69"/>
      <c r="P574" s="69"/>
      <c r="Q574" s="69"/>
      <c r="R574" s="69"/>
      <c r="S574" s="69"/>
      <c r="T574" s="69"/>
      <c r="U574" s="69"/>
      <c r="V574" s="69"/>
      <c r="W574" s="69"/>
      <c r="Z574" s="115"/>
    </row>
    <row r="575" spans="15:26" x14ac:dyDescent="0.2">
      <c r="O575" s="69"/>
      <c r="P575" s="69"/>
      <c r="Q575" s="69"/>
      <c r="R575" s="69"/>
      <c r="S575" s="69"/>
      <c r="T575" s="69"/>
      <c r="U575" s="69"/>
      <c r="V575" s="69"/>
      <c r="W575" s="69"/>
      <c r="Z575" s="115"/>
    </row>
    <row r="576" spans="15:26" x14ac:dyDescent="0.2">
      <c r="O576" s="69"/>
      <c r="P576" s="69"/>
      <c r="Q576" s="69"/>
      <c r="R576" s="69"/>
      <c r="S576" s="69"/>
      <c r="T576" s="69"/>
      <c r="U576" s="69"/>
      <c r="V576" s="69"/>
      <c r="W576" s="69"/>
      <c r="Z576" s="115"/>
    </row>
    <row r="577" spans="15:26" x14ac:dyDescent="0.2">
      <c r="O577" s="69"/>
      <c r="P577" s="69"/>
      <c r="Q577" s="69"/>
      <c r="R577" s="69"/>
      <c r="S577" s="69"/>
      <c r="T577" s="69"/>
      <c r="U577" s="69"/>
      <c r="V577" s="69"/>
      <c r="W577" s="69"/>
      <c r="Z577" s="115"/>
    </row>
    <row r="578" spans="15:26" x14ac:dyDescent="0.2">
      <c r="O578" s="69"/>
      <c r="P578" s="69"/>
      <c r="Q578" s="69"/>
      <c r="R578" s="69"/>
      <c r="S578" s="69"/>
      <c r="T578" s="69"/>
      <c r="U578" s="69"/>
      <c r="V578" s="69"/>
      <c r="W578" s="69"/>
      <c r="Z578" s="115"/>
    </row>
    <row r="579" spans="15:26" x14ac:dyDescent="0.2">
      <c r="O579" s="69"/>
      <c r="P579" s="69"/>
      <c r="Q579" s="69"/>
      <c r="R579" s="69"/>
      <c r="S579" s="69"/>
      <c r="T579" s="69"/>
      <c r="U579" s="69"/>
      <c r="V579" s="69"/>
      <c r="W579" s="69"/>
      <c r="Z579" s="115"/>
    </row>
    <row r="580" spans="15:26" x14ac:dyDescent="0.2">
      <c r="O580" s="69"/>
      <c r="P580" s="69"/>
      <c r="Q580" s="69"/>
      <c r="R580" s="69"/>
      <c r="S580" s="69"/>
      <c r="T580" s="69"/>
      <c r="U580" s="69"/>
      <c r="V580" s="69"/>
      <c r="W580" s="69"/>
      <c r="Z580" s="115"/>
    </row>
    <row r="581" spans="15:26" x14ac:dyDescent="0.2">
      <c r="O581" s="69"/>
      <c r="P581" s="69"/>
      <c r="Q581" s="69"/>
      <c r="R581" s="69"/>
      <c r="S581" s="69"/>
      <c r="T581" s="69"/>
      <c r="U581" s="69"/>
      <c r="V581" s="69"/>
      <c r="W581" s="69"/>
      <c r="Z581" s="115"/>
    </row>
    <row r="582" spans="15:26" x14ac:dyDescent="0.2">
      <c r="O582" s="69"/>
      <c r="P582" s="69"/>
      <c r="Q582" s="69"/>
      <c r="R582" s="69"/>
      <c r="S582" s="69"/>
      <c r="T582" s="69"/>
      <c r="U582" s="69"/>
      <c r="V582" s="69"/>
      <c r="W582" s="69"/>
      <c r="Z582" s="115"/>
    </row>
    <row r="583" spans="15:26" x14ac:dyDescent="0.2">
      <c r="O583" s="69"/>
      <c r="P583" s="69"/>
      <c r="Q583" s="69"/>
      <c r="R583" s="69"/>
      <c r="S583" s="69"/>
      <c r="T583" s="69"/>
      <c r="U583" s="69"/>
      <c r="V583" s="69"/>
      <c r="W583" s="69"/>
      <c r="Z583" s="115"/>
    </row>
    <row r="584" spans="15:26" x14ac:dyDescent="0.2">
      <c r="O584" s="69"/>
      <c r="P584" s="69"/>
      <c r="Q584" s="69"/>
      <c r="R584" s="69"/>
      <c r="S584" s="69"/>
      <c r="T584" s="69"/>
      <c r="U584" s="69"/>
      <c r="V584" s="69"/>
      <c r="W584" s="69"/>
      <c r="Z584" s="115"/>
    </row>
    <row r="585" spans="15:26" x14ac:dyDescent="0.2">
      <c r="O585" s="69"/>
      <c r="P585" s="69"/>
      <c r="Q585" s="69"/>
      <c r="R585" s="69"/>
      <c r="S585" s="69"/>
      <c r="T585" s="69"/>
      <c r="U585" s="69"/>
      <c r="V585" s="69"/>
      <c r="W585" s="69"/>
      <c r="Z585" s="115"/>
    </row>
    <row r="586" spans="15:26" x14ac:dyDescent="0.2">
      <c r="O586" s="69"/>
      <c r="P586" s="69"/>
      <c r="Q586" s="69"/>
      <c r="R586" s="69"/>
      <c r="S586" s="69"/>
      <c r="T586" s="69"/>
      <c r="U586" s="69"/>
      <c r="V586" s="69"/>
      <c r="W586" s="69"/>
      <c r="Z586" s="115"/>
    </row>
    <row r="587" spans="15:26" x14ac:dyDescent="0.2">
      <c r="O587" s="69"/>
      <c r="P587" s="69"/>
      <c r="Q587" s="69"/>
      <c r="R587" s="69"/>
      <c r="S587" s="69"/>
      <c r="T587" s="69"/>
      <c r="U587" s="69"/>
      <c r="V587" s="69"/>
      <c r="W587" s="69"/>
      <c r="Z587" s="115"/>
    </row>
    <row r="588" spans="15:26" x14ac:dyDescent="0.2">
      <c r="O588" s="69"/>
      <c r="P588" s="69"/>
      <c r="Q588" s="69"/>
      <c r="R588" s="69"/>
      <c r="S588" s="69"/>
      <c r="T588" s="69"/>
      <c r="U588" s="69"/>
      <c r="V588" s="69"/>
      <c r="W588" s="69"/>
      <c r="Z588" s="115"/>
    </row>
    <row r="589" spans="15:26" x14ac:dyDescent="0.2">
      <c r="O589" s="69"/>
      <c r="P589" s="69"/>
      <c r="Q589" s="69"/>
      <c r="R589" s="69"/>
      <c r="S589" s="69"/>
      <c r="T589" s="69"/>
      <c r="U589" s="69"/>
      <c r="V589" s="69"/>
      <c r="W589" s="69"/>
      <c r="Z589" s="115"/>
    </row>
    <row r="590" spans="15:26" x14ac:dyDescent="0.2">
      <c r="O590" s="69"/>
      <c r="P590" s="69"/>
      <c r="Q590" s="69"/>
      <c r="R590" s="69"/>
      <c r="S590" s="69"/>
      <c r="T590" s="69"/>
      <c r="U590" s="69"/>
      <c r="V590" s="69"/>
      <c r="W590" s="69"/>
      <c r="Z590" s="115"/>
    </row>
    <row r="591" spans="15:26" x14ac:dyDescent="0.2">
      <c r="O591" s="69"/>
      <c r="P591" s="69"/>
      <c r="Q591" s="69"/>
      <c r="R591" s="69"/>
      <c r="S591" s="69"/>
      <c r="T591" s="69"/>
      <c r="U591" s="69"/>
      <c r="V591" s="69"/>
      <c r="W591" s="69"/>
      <c r="Z591" s="115"/>
    </row>
    <row r="592" spans="15:26" x14ac:dyDescent="0.2">
      <c r="O592" s="69"/>
      <c r="P592" s="69"/>
      <c r="Q592" s="69"/>
      <c r="R592" s="69"/>
      <c r="S592" s="69"/>
      <c r="T592" s="69"/>
      <c r="U592" s="69"/>
      <c r="V592" s="69"/>
      <c r="W592" s="69"/>
      <c r="Z592" s="115"/>
    </row>
    <row r="593" spans="15:26" x14ac:dyDescent="0.2">
      <c r="O593" s="69"/>
      <c r="P593" s="69"/>
      <c r="Q593" s="69"/>
      <c r="R593" s="69"/>
      <c r="S593" s="69"/>
      <c r="T593" s="69"/>
      <c r="U593" s="69"/>
      <c r="V593" s="69"/>
      <c r="W593" s="69"/>
      <c r="Z593" s="115"/>
    </row>
    <row r="594" spans="15:26" x14ac:dyDescent="0.2">
      <c r="O594" s="69"/>
      <c r="P594" s="69"/>
      <c r="Q594" s="69"/>
      <c r="R594" s="69"/>
      <c r="S594" s="69"/>
      <c r="T594" s="69"/>
      <c r="U594" s="69"/>
      <c r="V594" s="69"/>
      <c r="W594" s="69"/>
      <c r="Z594" s="115"/>
    </row>
    <row r="595" spans="15:26" x14ac:dyDescent="0.2">
      <c r="O595" s="69"/>
      <c r="P595" s="69"/>
      <c r="Q595" s="69"/>
      <c r="R595" s="69"/>
      <c r="S595" s="69"/>
      <c r="T595" s="69"/>
      <c r="U595" s="69"/>
      <c r="V595" s="69"/>
      <c r="W595" s="69"/>
      <c r="Z595" s="115"/>
    </row>
    <row r="596" spans="15:26" x14ac:dyDescent="0.2">
      <c r="O596" s="69"/>
      <c r="P596" s="69"/>
      <c r="Q596" s="69"/>
      <c r="R596" s="69"/>
      <c r="S596" s="69"/>
      <c r="T596" s="69"/>
      <c r="U596" s="69"/>
      <c r="V596" s="69"/>
      <c r="W596" s="69"/>
      <c r="Z596" s="115"/>
    </row>
    <row r="597" spans="15:26" x14ac:dyDescent="0.2">
      <c r="O597" s="69"/>
      <c r="P597" s="69"/>
      <c r="Q597" s="69"/>
      <c r="R597" s="69"/>
      <c r="S597" s="69"/>
      <c r="T597" s="69"/>
      <c r="U597" s="69"/>
      <c r="V597" s="69"/>
      <c r="W597" s="69"/>
      <c r="Z597" s="115"/>
    </row>
    <row r="598" spans="15:26" x14ac:dyDescent="0.2">
      <c r="O598" s="69"/>
      <c r="P598" s="69"/>
      <c r="Q598" s="69"/>
      <c r="R598" s="69"/>
      <c r="S598" s="69"/>
      <c r="T598" s="69"/>
      <c r="U598" s="69"/>
      <c r="V598" s="69"/>
      <c r="W598" s="69"/>
      <c r="Z598" s="115"/>
    </row>
    <row r="599" spans="15:26" x14ac:dyDescent="0.2">
      <c r="O599" s="69"/>
      <c r="P599" s="69"/>
      <c r="Q599" s="69"/>
      <c r="R599" s="69"/>
      <c r="S599" s="69"/>
      <c r="T599" s="69"/>
      <c r="U599" s="69"/>
      <c r="V599" s="69"/>
      <c r="W599" s="69"/>
      <c r="Z599" s="115"/>
    </row>
    <row r="600" spans="15:26" x14ac:dyDescent="0.2">
      <c r="O600" s="69"/>
      <c r="P600" s="69"/>
      <c r="Q600" s="69"/>
      <c r="R600" s="69"/>
      <c r="S600" s="69"/>
      <c r="T600" s="69"/>
      <c r="U600" s="69"/>
      <c r="V600" s="69"/>
      <c r="W600" s="69"/>
      <c r="Z600" s="115"/>
    </row>
    <row r="601" spans="15:26" x14ac:dyDescent="0.2">
      <c r="O601" s="69"/>
      <c r="P601" s="69"/>
      <c r="Q601" s="69"/>
      <c r="R601" s="69"/>
      <c r="S601" s="69"/>
      <c r="T601" s="69"/>
      <c r="U601" s="69"/>
      <c r="V601" s="69"/>
      <c r="W601" s="69"/>
      <c r="Z601" s="115"/>
    </row>
    <row r="602" spans="15:26" x14ac:dyDescent="0.2">
      <c r="O602" s="69"/>
      <c r="P602" s="69"/>
      <c r="Q602" s="69"/>
      <c r="R602" s="69"/>
      <c r="S602" s="69"/>
      <c r="T602" s="69"/>
      <c r="U602" s="69"/>
      <c r="V602" s="69"/>
      <c r="W602" s="69"/>
      <c r="Z602" s="115"/>
    </row>
    <row r="603" spans="15:26" x14ac:dyDescent="0.2">
      <c r="O603" s="69"/>
      <c r="P603" s="69"/>
      <c r="Q603" s="69"/>
      <c r="R603" s="69"/>
      <c r="S603" s="69"/>
      <c r="T603" s="69"/>
      <c r="U603" s="69"/>
      <c r="V603" s="69"/>
      <c r="W603" s="69"/>
      <c r="Z603" s="115"/>
    </row>
    <row r="604" spans="15:26" x14ac:dyDescent="0.2">
      <c r="O604" s="69"/>
      <c r="P604" s="69"/>
      <c r="Q604" s="69"/>
      <c r="R604" s="69"/>
      <c r="S604" s="69"/>
      <c r="T604" s="69"/>
      <c r="U604" s="69"/>
      <c r="V604" s="69"/>
      <c r="W604" s="69"/>
      <c r="Z604" s="115"/>
    </row>
    <row r="605" spans="15:26" x14ac:dyDescent="0.2">
      <c r="O605" s="69"/>
      <c r="P605" s="69"/>
      <c r="Q605" s="69"/>
      <c r="R605" s="69"/>
      <c r="S605" s="69"/>
      <c r="T605" s="69"/>
      <c r="U605" s="69"/>
      <c r="V605" s="69"/>
      <c r="W605" s="69"/>
      <c r="Z605" s="115"/>
    </row>
    <row r="606" spans="15:26" x14ac:dyDescent="0.2">
      <c r="O606" s="69"/>
      <c r="P606" s="69"/>
      <c r="Q606" s="69"/>
      <c r="R606" s="69"/>
      <c r="S606" s="69"/>
      <c r="T606" s="69"/>
      <c r="U606" s="69"/>
      <c r="V606" s="69"/>
      <c r="W606" s="69"/>
      <c r="Z606" s="115"/>
    </row>
    <row r="607" spans="15:26" x14ac:dyDescent="0.2">
      <c r="O607" s="69"/>
      <c r="P607" s="69"/>
      <c r="Q607" s="69"/>
      <c r="R607" s="69"/>
      <c r="S607" s="69"/>
      <c r="T607" s="69"/>
      <c r="U607" s="69"/>
      <c r="V607" s="69"/>
      <c r="W607" s="69"/>
      <c r="Z607" s="115"/>
    </row>
    <row r="608" spans="15:26" x14ac:dyDescent="0.2">
      <c r="O608" s="69"/>
      <c r="P608" s="69"/>
      <c r="Q608" s="69"/>
      <c r="R608" s="69"/>
      <c r="S608" s="69"/>
      <c r="T608" s="69"/>
      <c r="U608" s="69"/>
      <c r="V608" s="69"/>
      <c r="W608" s="69"/>
      <c r="Z608" s="115"/>
    </row>
    <row r="609" spans="15:26" x14ac:dyDescent="0.2">
      <c r="O609" s="69"/>
      <c r="P609" s="69"/>
      <c r="Q609" s="69"/>
      <c r="R609" s="69"/>
      <c r="S609" s="69"/>
      <c r="T609" s="69"/>
      <c r="U609" s="69"/>
      <c r="V609" s="69"/>
      <c r="W609" s="69"/>
      <c r="Z609" s="115"/>
    </row>
    <row r="610" spans="15:26" x14ac:dyDescent="0.2">
      <c r="O610" s="69"/>
      <c r="P610" s="69"/>
      <c r="Q610" s="69"/>
      <c r="R610" s="69"/>
      <c r="S610" s="69"/>
      <c r="T610" s="69"/>
      <c r="U610" s="69"/>
      <c r="V610" s="69"/>
      <c r="W610" s="69"/>
      <c r="Z610" s="115"/>
    </row>
    <row r="611" spans="15:26" x14ac:dyDescent="0.2">
      <c r="O611" s="69"/>
      <c r="P611" s="69"/>
      <c r="Q611" s="69"/>
      <c r="R611" s="69"/>
      <c r="S611" s="69"/>
      <c r="T611" s="69"/>
      <c r="U611" s="69"/>
      <c r="V611" s="69"/>
      <c r="W611" s="69"/>
      <c r="Z611" s="115"/>
    </row>
    <row r="612" spans="15:26" x14ac:dyDescent="0.2">
      <c r="O612" s="69"/>
      <c r="P612" s="69"/>
      <c r="Q612" s="69"/>
      <c r="R612" s="69"/>
      <c r="S612" s="69"/>
      <c r="T612" s="69"/>
      <c r="U612" s="69"/>
      <c r="V612" s="69"/>
      <c r="W612" s="69"/>
      <c r="Z612" s="115"/>
    </row>
    <row r="613" spans="15:26" x14ac:dyDescent="0.2">
      <c r="O613" s="69"/>
      <c r="P613" s="69"/>
      <c r="Q613" s="69"/>
      <c r="R613" s="69"/>
      <c r="S613" s="69"/>
      <c r="T613" s="69"/>
      <c r="U613" s="69"/>
      <c r="V613" s="69"/>
      <c r="W613" s="69"/>
      <c r="Z613" s="115"/>
    </row>
    <row r="614" spans="15:26" x14ac:dyDescent="0.2">
      <c r="O614" s="69"/>
      <c r="P614" s="69"/>
      <c r="Q614" s="69"/>
      <c r="R614" s="69"/>
      <c r="S614" s="69"/>
      <c r="T614" s="69"/>
      <c r="U614" s="69"/>
      <c r="V614" s="69"/>
      <c r="W614" s="69"/>
      <c r="Z614" s="115"/>
    </row>
    <row r="615" spans="15:26" x14ac:dyDescent="0.2">
      <c r="O615" s="69"/>
      <c r="P615" s="69"/>
      <c r="Q615" s="69"/>
      <c r="R615" s="69"/>
      <c r="S615" s="69"/>
      <c r="T615" s="69"/>
      <c r="U615" s="69"/>
      <c r="V615" s="69"/>
      <c r="W615" s="69"/>
      <c r="Z615" s="115"/>
    </row>
    <row r="616" spans="15:26" x14ac:dyDescent="0.2">
      <c r="O616" s="69"/>
      <c r="P616" s="69"/>
      <c r="Q616" s="69"/>
      <c r="R616" s="69"/>
      <c r="S616" s="69"/>
      <c r="T616" s="69"/>
      <c r="U616" s="69"/>
      <c r="V616" s="69"/>
      <c r="W616" s="69"/>
      <c r="Z616" s="115"/>
    </row>
    <row r="617" spans="15:26" x14ac:dyDescent="0.2">
      <c r="O617" s="69"/>
      <c r="P617" s="69"/>
      <c r="Q617" s="69"/>
      <c r="R617" s="69"/>
      <c r="S617" s="69"/>
      <c r="T617" s="69"/>
      <c r="U617" s="69"/>
      <c r="V617" s="69"/>
      <c r="W617" s="69"/>
      <c r="Z617" s="115"/>
    </row>
    <row r="618" spans="15:26" x14ac:dyDescent="0.2">
      <c r="O618" s="69"/>
      <c r="P618" s="69"/>
      <c r="Q618" s="69"/>
      <c r="R618" s="69"/>
      <c r="S618" s="69"/>
      <c r="T618" s="69"/>
      <c r="U618" s="69"/>
      <c r="V618" s="69"/>
      <c r="W618" s="69"/>
      <c r="Z618" s="115"/>
    </row>
    <row r="619" spans="15:26" x14ac:dyDescent="0.2">
      <c r="O619" s="69"/>
      <c r="P619" s="69"/>
      <c r="Q619" s="69"/>
      <c r="R619" s="69"/>
      <c r="S619" s="69"/>
      <c r="T619" s="69"/>
      <c r="U619" s="69"/>
      <c r="V619" s="69"/>
      <c r="W619" s="69"/>
      <c r="Z619" s="115"/>
    </row>
    <row r="620" spans="15:26" x14ac:dyDescent="0.2">
      <c r="O620" s="69"/>
      <c r="P620" s="69"/>
      <c r="Q620" s="69"/>
      <c r="R620" s="69"/>
      <c r="S620" s="69"/>
      <c r="T620" s="69"/>
      <c r="U620" s="69"/>
      <c r="V620" s="69"/>
      <c r="W620" s="69"/>
      <c r="Z620" s="115"/>
    </row>
    <row r="621" spans="15:26" x14ac:dyDescent="0.2">
      <c r="O621" s="69"/>
      <c r="P621" s="69"/>
      <c r="Q621" s="69"/>
      <c r="R621" s="69"/>
      <c r="S621" s="69"/>
      <c r="T621" s="69"/>
      <c r="U621" s="69"/>
      <c r="V621" s="69"/>
      <c r="W621" s="69"/>
      <c r="Z621" s="115"/>
    </row>
    <row r="622" spans="15:26" x14ac:dyDescent="0.2">
      <c r="O622" s="69"/>
      <c r="P622" s="69"/>
      <c r="Q622" s="69"/>
      <c r="R622" s="69"/>
      <c r="S622" s="69"/>
      <c r="T622" s="69"/>
      <c r="U622" s="69"/>
      <c r="V622" s="69"/>
      <c r="W622" s="69"/>
      <c r="Z622" s="115"/>
    </row>
    <row r="623" spans="15:26" x14ac:dyDescent="0.2">
      <c r="O623" s="69"/>
      <c r="P623" s="69"/>
      <c r="Q623" s="69"/>
      <c r="R623" s="69"/>
      <c r="S623" s="69"/>
      <c r="T623" s="69"/>
      <c r="U623" s="69"/>
      <c r="V623" s="69"/>
      <c r="W623" s="69"/>
      <c r="Z623" s="115"/>
    </row>
    <row r="624" spans="15:26" x14ac:dyDescent="0.2">
      <c r="O624" s="69"/>
      <c r="P624" s="69"/>
      <c r="Q624" s="69"/>
      <c r="R624" s="69"/>
      <c r="S624" s="69"/>
      <c r="T624" s="69"/>
      <c r="U624" s="69"/>
      <c r="V624" s="69"/>
      <c r="W624" s="69"/>
      <c r="Z624" s="115"/>
    </row>
    <row r="625" spans="15:26" x14ac:dyDescent="0.2">
      <c r="O625" s="69"/>
      <c r="P625" s="69"/>
      <c r="Q625" s="69"/>
      <c r="R625" s="69"/>
      <c r="S625" s="69"/>
      <c r="T625" s="69"/>
      <c r="U625" s="69"/>
      <c r="V625" s="69"/>
      <c r="W625" s="69"/>
      <c r="Z625" s="115"/>
    </row>
    <row r="626" spans="15:26" x14ac:dyDescent="0.2">
      <c r="O626" s="69"/>
      <c r="P626" s="69"/>
      <c r="Q626" s="69"/>
      <c r="R626" s="69"/>
      <c r="S626" s="69"/>
      <c r="T626" s="69"/>
      <c r="U626" s="69"/>
      <c r="V626" s="69"/>
      <c r="W626" s="69"/>
      <c r="Z626" s="115"/>
    </row>
    <row r="627" spans="15:26" x14ac:dyDescent="0.2">
      <c r="O627" s="69"/>
      <c r="P627" s="69"/>
      <c r="Q627" s="69"/>
      <c r="R627" s="69"/>
      <c r="S627" s="69"/>
      <c r="T627" s="69"/>
      <c r="U627" s="69"/>
      <c r="V627" s="69"/>
      <c r="W627" s="69"/>
      <c r="Z627" s="115"/>
    </row>
    <row r="628" spans="15:26" x14ac:dyDescent="0.2">
      <c r="O628" s="69"/>
      <c r="P628" s="69"/>
      <c r="Q628" s="69"/>
      <c r="R628" s="69"/>
      <c r="S628" s="69"/>
      <c r="T628" s="69"/>
      <c r="U628" s="69"/>
      <c r="V628" s="69"/>
      <c r="W628" s="69"/>
      <c r="Z628" s="115"/>
    </row>
    <row r="629" spans="15:26" x14ac:dyDescent="0.2">
      <c r="O629" s="69"/>
      <c r="P629" s="69"/>
      <c r="Q629" s="69"/>
      <c r="R629" s="69"/>
      <c r="S629" s="69"/>
      <c r="T629" s="69"/>
      <c r="U629" s="69"/>
      <c r="V629" s="69"/>
      <c r="W629" s="69"/>
      <c r="Z629" s="115"/>
    </row>
    <row r="630" spans="15:26" x14ac:dyDescent="0.2">
      <c r="O630" s="69"/>
      <c r="P630" s="69"/>
      <c r="Q630" s="69"/>
      <c r="R630" s="69"/>
      <c r="S630" s="69"/>
      <c r="T630" s="69"/>
      <c r="U630" s="69"/>
      <c r="V630" s="69"/>
      <c r="W630" s="69"/>
      <c r="Z630" s="115"/>
    </row>
    <row r="631" spans="15:26" x14ac:dyDescent="0.2">
      <c r="O631" s="69"/>
      <c r="P631" s="69"/>
      <c r="Q631" s="69"/>
      <c r="R631" s="69"/>
      <c r="S631" s="69"/>
      <c r="T631" s="69"/>
      <c r="U631" s="69"/>
      <c r="V631" s="69"/>
      <c r="W631" s="69"/>
      <c r="Z631" s="115"/>
    </row>
    <row r="632" spans="15:26" x14ac:dyDescent="0.2">
      <c r="O632" s="69"/>
      <c r="P632" s="69"/>
      <c r="Q632" s="69"/>
      <c r="R632" s="69"/>
      <c r="S632" s="69"/>
      <c r="T632" s="69"/>
      <c r="U632" s="69"/>
      <c r="V632" s="69"/>
      <c r="W632" s="69"/>
      <c r="Z632" s="115"/>
    </row>
    <row r="633" spans="15:26" x14ac:dyDescent="0.2">
      <c r="O633" s="69"/>
      <c r="P633" s="69"/>
      <c r="Q633" s="69"/>
      <c r="R633" s="69"/>
      <c r="S633" s="69"/>
      <c r="T633" s="69"/>
      <c r="U633" s="69"/>
      <c r="V633" s="69"/>
      <c r="W633" s="69"/>
      <c r="Z633" s="115"/>
    </row>
    <row r="634" spans="15:26" x14ac:dyDescent="0.2">
      <c r="O634" s="69"/>
      <c r="P634" s="69"/>
      <c r="Q634" s="69"/>
      <c r="R634" s="69"/>
      <c r="S634" s="69"/>
      <c r="T634" s="69"/>
      <c r="U634" s="69"/>
      <c r="V634" s="69"/>
      <c r="W634" s="69"/>
      <c r="Z634" s="115"/>
    </row>
    <row r="635" spans="15:26" x14ac:dyDescent="0.2">
      <c r="O635" s="69"/>
      <c r="P635" s="69"/>
      <c r="Q635" s="69"/>
      <c r="R635" s="69"/>
      <c r="S635" s="69"/>
      <c r="T635" s="69"/>
      <c r="U635" s="69"/>
      <c r="V635" s="69"/>
      <c r="W635" s="69"/>
      <c r="Z635" s="115"/>
    </row>
    <row r="636" spans="15:26" x14ac:dyDescent="0.2">
      <c r="O636" s="69"/>
      <c r="P636" s="69"/>
      <c r="Q636" s="69"/>
      <c r="R636" s="69"/>
      <c r="S636" s="69"/>
      <c r="T636" s="69"/>
      <c r="U636" s="69"/>
      <c r="V636" s="69"/>
      <c r="W636" s="69"/>
      <c r="Z636" s="115"/>
    </row>
    <row r="637" spans="15:26" x14ac:dyDescent="0.2">
      <c r="O637" s="69"/>
      <c r="P637" s="69"/>
      <c r="Q637" s="69"/>
      <c r="R637" s="69"/>
      <c r="S637" s="69"/>
      <c r="T637" s="69"/>
      <c r="U637" s="69"/>
      <c r="V637" s="69"/>
      <c r="W637" s="69"/>
      <c r="Z637" s="115"/>
    </row>
    <row r="638" spans="15:26" x14ac:dyDescent="0.2">
      <c r="O638" s="69"/>
      <c r="P638" s="69"/>
      <c r="Q638" s="69"/>
      <c r="R638" s="69"/>
      <c r="S638" s="69"/>
      <c r="T638" s="69"/>
      <c r="U638" s="69"/>
      <c r="V638" s="69"/>
      <c r="W638" s="69"/>
      <c r="Z638" s="115"/>
    </row>
    <row r="639" spans="15:26" x14ac:dyDescent="0.2">
      <c r="O639" s="69"/>
      <c r="P639" s="69"/>
      <c r="Q639" s="69"/>
      <c r="R639" s="69"/>
      <c r="S639" s="69"/>
      <c r="T639" s="69"/>
      <c r="U639" s="69"/>
      <c r="V639" s="69"/>
      <c r="W639" s="69"/>
      <c r="Z639" s="115"/>
    </row>
    <row r="640" spans="15:26" x14ac:dyDescent="0.2">
      <c r="O640" s="69"/>
      <c r="P640" s="69"/>
      <c r="Q640" s="69"/>
      <c r="R640" s="69"/>
      <c r="S640" s="69"/>
      <c r="T640" s="69"/>
      <c r="U640" s="69"/>
      <c r="V640" s="69"/>
      <c r="W640" s="69"/>
      <c r="Z640" s="115"/>
    </row>
    <row r="641" spans="15:26" x14ac:dyDescent="0.2">
      <c r="O641" s="69"/>
      <c r="P641" s="69"/>
      <c r="Q641" s="69"/>
      <c r="R641" s="69"/>
      <c r="S641" s="69"/>
      <c r="T641" s="69"/>
      <c r="U641" s="69"/>
      <c r="V641" s="69"/>
      <c r="W641" s="69"/>
      <c r="Z641" s="115"/>
    </row>
    <row r="642" spans="15:26" x14ac:dyDescent="0.2">
      <c r="O642" s="69"/>
      <c r="P642" s="69"/>
      <c r="Q642" s="69"/>
      <c r="R642" s="69"/>
      <c r="S642" s="69"/>
      <c r="T642" s="69"/>
      <c r="U642" s="69"/>
      <c r="V642" s="69"/>
      <c r="W642" s="69"/>
      <c r="Z642" s="115"/>
    </row>
    <row r="643" spans="15:26" x14ac:dyDescent="0.2">
      <c r="O643" s="69"/>
      <c r="P643" s="69"/>
      <c r="Q643" s="69"/>
      <c r="R643" s="69"/>
      <c r="S643" s="69"/>
      <c r="T643" s="69"/>
      <c r="U643" s="69"/>
      <c r="V643" s="69"/>
      <c r="W643" s="69"/>
      <c r="Z643" s="115"/>
    </row>
    <row r="644" spans="15:26" x14ac:dyDescent="0.2">
      <c r="O644" s="69"/>
      <c r="P644" s="69"/>
      <c r="Q644" s="69"/>
      <c r="R644" s="69"/>
      <c r="S644" s="69"/>
      <c r="T644" s="69"/>
      <c r="U644" s="69"/>
      <c r="V644" s="69"/>
      <c r="W644" s="69"/>
      <c r="Z644" s="115"/>
    </row>
    <row r="645" spans="15:26" x14ac:dyDescent="0.2">
      <c r="O645" s="69"/>
      <c r="P645" s="69"/>
      <c r="Q645" s="69"/>
      <c r="R645" s="69"/>
      <c r="S645" s="69"/>
      <c r="T645" s="69"/>
      <c r="U645" s="69"/>
      <c r="V645" s="69"/>
      <c r="W645" s="69"/>
      <c r="Z645" s="115"/>
    </row>
    <row r="646" spans="15:26" x14ac:dyDescent="0.2">
      <c r="O646" s="69"/>
      <c r="P646" s="69"/>
      <c r="Q646" s="69"/>
      <c r="R646" s="69"/>
      <c r="S646" s="69"/>
      <c r="T646" s="69"/>
      <c r="U646" s="69"/>
      <c r="V646" s="69"/>
      <c r="W646" s="69"/>
      <c r="Z646" s="115"/>
    </row>
    <row r="647" spans="15:26" x14ac:dyDescent="0.2">
      <c r="O647" s="69"/>
      <c r="P647" s="69"/>
      <c r="Q647" s="69"/>
      <c r="R647" s="69"/>
      <c r="S647" s="69"/>
      <c r="T647" s="69"/>
      <c r="U647" s="69"/>
      <c r="V647" s="69"/>
      <c r="W647" s="69"/>
      <c r="Z647" s="115"/>
    </row>
    <row r="648" spans="15:26" x14ac:dyDescent="0.2">
      <c r="O648" s="69"/>
      <c r="P648" s="69"/>
      <c r="Q648" s="69"/>
      <c r="R648" s="69"/>
      <c r="S648" s="69"/>
      <c r="T648" s="69"/>
      <c r="U648" s="69"/>
      <c r="V648" s="69"/>
      <c r="W648" s="69"/>
      <c r="Z648" s="115"/>
    </row>
    <row r="649" spans="15:26" x14ac:dyDescent="0.2">
      <c r="O649" s="69"/>
      <c r="P649" s="69"/>
      <c r="Q649" s="69"/>
      <c r="R649" s="69"/>
      <c r="S649" s="69"/>
      <c r="T649" s="69"/>
      <c r="U649" s="69"/>
      <c r="V649" s="69"/>
      <c r="W649" s="69"/>
      <c r="Z649" s="115"/>
    </row>
    <row r="650" spans="15:26" x14ac:dyDescent="0.2">
      <c r="O650" s="69"/>
      <c r="P650" s="69"/>
      <c r="Q650" s="69"/>
      <c r="R650" s="69"/>
      <c r="S650" s="69"/>
      <c r="T650" s="69"/>
      <c r="U650" s="69"/>
      <c r="V650" s="69"/>
      <c r="W650" s="69"/>
      <c r="Z650" s="115"/>
    </row>
    <row r="651" spans="15:26" x14ac:dyDescent="0.2">
      <c r="O651" s="69"/>
      <c r="P651" s="69"/>
      <c r="Q651" s="69"/>
      <c r="R651" s="69"/>
      <c r="S651" s="69"/>
      <c r="T651" s="69"/>
      <c r="U651" s="69"/>
      <c r="V651" s="69"/>
      <c r="W651" s="69"/>
      <c r="Z651" s="115"/>
    </row>
    <row r="652" spans="15:26" x14ac:dyDescent="0.2">
      <c r="O652" s="69"/>
      <c r="P652" s="69"/>
      <c r="Q652" s="69"/>
      <c r="R652" s="69"/>
      <c r="S652" s="69"/>
      <c r="T652" s="69"/>
      <c r="U652" s="69"/>
      <c r="V652" s="69"/>
      <c r="W652" s="69"/>
      <c r="Z652" s="115"/>
    </row>
    <row r="653" spans="15:26" x14ac:dyDescent="0.2">
      <c r="O653" s="69"/>
      <c r="P653" s="69"/>
      <c r="Q653" s="69"/>
      <c r="R653" s="69"/>
      <c r="S653" s="69"/>
      <c r="T653" s="69"/>
      <c r="U653" s="69"/>
      <c r="V653" s="69"/>
      <c r="W653" s="69"/>
      <c r="Z653" s="115"/>
    </row>
    <row r="654" spans="15:26" x14ac:dyDescent="0.2">
      <c r="O654" s="69"/>
      <c r="P654" s="69"/>
      <c r="Q654" s="69"/>
      <c r="R654" s="69"/>
      <c r="S654" s="69"/>
      <c r="T654" s="69"/>
      <c r="U654" s="69"/>
      <c r="V654" s="69"/>
      <c r="W654" s="69"/>
      <c r="Z654" s="115"/>
    </row>
    <row r="655" spans="15:26" x14ac:dyDescent="0.2">
      <c r="O655" s="69"/>
      <c r="P655" s="69"/>
      <c r="Q655" s="69"/>
      <c r="R655" s="69"/>
      <c r="S655" s="69"/>
      <c r="T655" s="69"/>
      <c r="U655" s="69"/>
      <c r="V655" s="69"/>
      <c r="W655" s="69"/>
      <c r="Z655" s="115"/>
    </row>
    <row r="656" spans="15:26" x14ac:dyDescent="0.2">
      <c r="O656" s="69"/>
      <c r="P656" s="69"/>
      <c r="Q656" s="69"/>
      <c r="R656" s="69"/>
      <c r="S656" s="69"/>
      <c r="T656" s="69"/>
      <c r="U656" s="69"/>
      <c r="V656" s="69"/>
      <c r="W656" s="69"/>
      <c r="Z656" s="115"/>
    </row>
  </sheetData>
  <autoFilter ref="A3:BL3" xr:uid="{00000000-0009-0000-0000-000013000000}"/>
  <mergeCells count="21">
    <mergeCell ref="A2:A3"/>
    <mergeCell ref="L2:L3"/>
    <mergeCell ref="M2:M3"/>
    <mergeCell ref="N2:N3"/>
    <mergeCell ref="O2:W2"/>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s>
  <conditionalFormatting sqref="P4">
    <cfRule type="expression" dxfId="166" priority="3" stopIfTrue="1">
      <formula>P4&lt;$AT4</formula>
    </cfRule>
    <cfRule type="expression" dxfId="165" priority="4" stopIfTrue="1">
      <formula>P4&gt;$AT4</formula>
    </cfRule>
  </conditionalFormatting>
  <conditionalFormatting sqref="P5:P631">
    <cfRule type="expression" dxfId="164" priority="1" stopIfTrue="1">
      <formula>P5&lt;$AT5</formula>
    </cfRule>
    <cfRule type="expression" dxfId="163" priority="2" stopIfTrue="1">
      <formula>P5&gt;$AT5</formula>
    </cfRule>
  </conditionalFormatting>
  <hyperlinks>
    <hyperlink ref="X1" location="index!A1" display="العودة للفهرس" xr:uid="{00000000-0004-0000-1300-000000000000}"/>
    <hyperlink ref="AD1" location="index!A1" display="العودة للفهرس" xr:uid="{00000000-0004-0000-1300-000001000000}"/>
  </hyperlinks>
  <pageMargins left="0.7" right="0.7" top="0.75" bottom="0.75" header="0.3" footer="0.3"/>
  <pageSetup scale="25"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dimension ref="A1:AZ250"/>
  <sheetViews>
    <sheetView rightToLeft="1" zoomScale="60" zoomScaleNormal="60" workbookViewId="0">
      <pane xSplit="1" ySplit="2" topLeftCell="B3" activePane="bottomRight" state="frozen"/>
      <selection activeCell="B1" sqref="B1:B1048576"/>
      <selection pane="topRight" activeCell="B1" sqref="B1:B1048576"/>
      <selection pane="bottomLeft" activeCell="B1" sqref="B1:B1048576"/>
      <selection pane="bottomRight" activeCell="B1" sqref="B1:B1048576"/>
    </sheetView>
  </sheetViews>
  <sheetFormatPr defaultColWidth="9.125" defaultRowHeight="26.25" x14ac:dyDescent="0.2"/>
  <cols>
    <col min="1" max="2" width="18" style="259" customWidth="1"/>
    <col min="3" max="3" width="15.375" style="255" customWidth="1"/>
    <col min="4" max="4" width="15.375" style="261" customWidth="1"/>
    <col min="5" max="5" width="15.75" style="259" bestFit="1" customWidth="1"/>
    <col min="6" max="6" width="26.375" style="259" customWidth="1"/>
    <col min="7" max="7" width="28.625" style="259" bestFit="1" customWidth="1"/>
    <col min="8" max="8" width="28" style="259" bestFit="1" customWidth="1"/>
    <col min="9" max="9" width="21.125" style="259" customWidth="1"/>
    <col min="10" max="10" width="14" style="259" customWidth="1"/>
    <col min="11" max="11" width="20.75" style="259" bestFit="1" customWidth="1"/>
    <col min="12" max="12" width="9.125" style="259" hidden="1" customWidth="1"/>
    <col min="13" max="13" width="18.75" style="260" bestFit="1" customWidth="1"/>
    <col min="14" max="16" width="9.125" style="259" hidden="1" customWidth="1"/>
    <col min="17" max="17" width="0" style="259" hidden="1"/>
    <col min="18" max="18" width="9.125" style="259" customWidth="1"/>
    <col min="19" max="16384" width="9.125" style="259"/>
  </cols>
  <sheetData>
    <row r="1" spans="1:52" s="186" customFormat="1" ht="41.25" customHeight="1" thickBot="1" x14ac:dyDescent="0.25">
      <c r="A1" s="101" t="s">
        <v>502</v>
      </c>
      <c r="B1" s="101"/>
      <c r="C1" s="195"/>
      <c r="D1" s="234"/>
      <c r="E1" s="235" t="s">
        <v>795</v>
      </c>
      <c r="F1" s="232" t="s">
        <v>504</v>
      </c>
      <c r="G1" s="236">
        <f>MONTH(A3)</f>
        <v>1</v>
      </c>
      <c r="H1" s="232" t="s">
        <v>91</v>
      </c>
      <c r="I1" s="236">
        <f>YEAR(A3)</f>
        <v>1900</v>
      </c>
      <c r="J1" s="237"/>
      <c r="K1" s="238"/>
      <c r="L1" s="239"/>
      <c r="M1" s="240"/>
      <c r="N1" s="239"/>
      <c r="O1" s="241"/>
      <c r="P1" s="242"/>
      <c r="Q1" s="242"/>
      <c r="R1" s="242"/>
      <c r="S1" s="243"/>
      <c r="T1" s="239"/>
      <c r="U1" s="239"/>
      <c r="V1" s="597"/>
      <c r="W1" s="541"/>
      <c r="X1" s="541"/>
      <c r="Y1" s="541"/>
      <c r="Z1" s="532"/>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x14ac:dyDescent="0.2">
      <c r="A2" s="245" t="s">
        <v>523</v>
      </c>
      <c r="B2" s="245" t="s">
        <v>750</v>
      </c>
      <c r="C2" s="246" t="s">
        <v>752</v>
      </c>
      <c r="D2" s="247" t="s">
        <v>753</v>
      </c>
      <c r="E2" s="245" t="s">
        <v>754</v>
      </c>
      <c r="F2" s="249" t="s">
        <v>756</v>
      </c>
      <c r="G2" s="250" t="s">
        <v>757</v>
      </c>
      <c r="H2" s="250" t="s">
        <v>758</v>
      </c>
      <c r="I2" s="251" t="s">
        <v>759</v>
      </c>
      <c r="J2" s="251" t="s">
        <v>760</v>
      </c>
      <c r="K2" s="251" t="s">
        <v>761</v>
      </c>
      <c r="L2" s="252" t="s">
        <v>762</v>
      </c>
      <c r="M2" s="253" t="s">
        <v>763</v>
      </c>
      <c r="N2" s="252" t="s">
        <v>764</v>
      </c>
      <c r="O2" s="253" t="s">
        <v>765</v>
      </c>
      <c r="P2" s="253" t="s">
        <v>766</v>
      </c>
    </row>
    <row r="3" spans="1:52" s="258" customFormat="1" ht="45.75" customHeight="1" x14ac:dyDescent="0.2">
      <c r="A3" s="254"/>
      <c r="B3" s="255"/>
      <c r="C3" s="255"/>
      <c r="D3" s="255"/>
      <c r="E3" s="213"/>
      <c r="F3" s="257"/>
      <c r="G3" s="257"/>
      <c r="H3" s="257"/>
      <c r="I3" s="196"/>
      <c r="J3" s="196"/>
      <c r="K3" s="196"/>
      <c r="L3" s="196"/>
      <c r="M3" s="196"/>
    </row>
    <row r="4" spans="1:52" s="258" customFormat="1" ht="45.75" customHeight="1" x14ac:dyDescent="0.2">
      <c r="A4" s="254">
        <v>2023</v>
      </c>
      <c r="B4" s="255">
        <v>1</v>
      </c>
      <c r="C4" s="255"/>
      <c r="D4" s="255">
        <v>659</v>
      </c>
      <c r="E4" s="213" t="s">
        <v>442</v>
      </c>
      <c r="F4" s="257" t="s">
        <v>443</v>
      </c>
      <c r="G4" s="257">
        <v>283.24099999999999</v>
      </c>
      <c r="H4" s="257">
        <v>322.37099999999998</v>
      </c>
      <c r="I4" s="196"/>
      <c r="J4" s="196">
        <v>55</v>
      </c>
      <c r="K4" s="196">
        <v>131</v>
      </c>
      <c r="L4" s="196"/>
      <c r="M4" s="196"/>
      <c r="N4">
        <v>16</v>
      </c>
    </row>
    <row r="5" spans="1:52" s="258" customFormat="1" ht="45.75" customHeight="1" x14ac:dyDescent="0.2">
      <c r="A5" s="254">
        <v>2023</v>
      </c>
      <c r="B5" s="255">
        <v>1</v>
      </c>
      <c r="C5" s="255"/>
      <c r="D5" s="255">
        <v>449</v>
      </c>
      <c r="E5" s="213" t="s">
        <v>191</v>
      </c>
      <c r="F5" s="257" t="s">
        <v>192</v>
      </c>
      <c r="G5" s="257">
        <v>40.985999999999997</v>
      </c>
      <c r="H5" s="257">
        <v>50.048000000000002</v>
      </c>
      <c r="I5" s="196"/>
      <c r="J5" s="196">
        <v>112</v>
      </c>
      <c r="K5" s="196">
        <v>96</v>
      </c>
      <c r="L5" s="196"/>
      <c r="M5" s="196"/>
      <c r="N5">
        <v>16</v>
      </c>
    </row>
    <row r="6" spans="1:52" s="258" customFormat="1" ht="45.75" customHeight="1" x14ac:dyDescent="0.2">
      <c r="A6" s="254">
        <v>2023</v>
      </c>
      <c r="B6" s="255">
        <v>1</v>
      </c>
      <c r="C6" s="255"/>
      <c r="D6" s="255">
        <v>1271</v>
      </c>
      <c r="E6" s="213" t="s">
        <v>390</v>
      </c>
      <c r="F6" s="257" t="s">
        <v>391</v>
      </c>
      <c r="G6" s="257">
        <v>456</v>
      </c>
      <c r="H6" s="257">
        <v>504</v>
      </c>
      <c r="I6" s="196"/>
      <c r="J6" s="196"/>
      <c r="K6" s="196"/>
      <c r="L6" s="196"/>
      <c r="M6" s="196"/>
      <c r="N6">
        <v>20</v>
      </c>
    </row>
    <row r="7" spans="1:52" s="258" customFormat="1" ht="45.75" customHeight="1" x14ac:dyDescent="0.2">
      <c r="A7" s="254">
        <v>2023</v>
      </c>
      <c r="B7" s="255">
        <v>1</v>
      </c>
      <c r="C7" s="255"/>
      <c r="D7" s="255">
        <v>1212</v>
      </c>
      <c r="E7" s="213" t="s">
        <v>393</v>
      </c>
      <c r="F7" s="257"/>
      <c r="G7" s="257">
        <v>570</v>
      </c>
      <c r="H7" s="257">
        <v>630</v>
      </c>
      <c r="I7" s="196"/>
      <c r="J7" s="196"/>
      <c r="K7" s="196"/>
      <c r="L7" s="196"/>
      <c r="M7" s="196"/>
      <c r="N7">
        <v>25</v>
      </c>
    </row>
    <row r="8" spans="1:52" s="258" customFormat="1" ht="45.75" customHeight="1" x14ac:dyDescent="0.2">
      <c r="A8" s="254">
        <v>2023</v>
      </c>
      <c r="B8" s="255">
        <v>1</v>
      </c>
      <c r="C8" s="255"/>
      <c r="D8" s="255">
        <v>1255</v>
      </c>
      <c r="E8" s="213" t="s">
        <v>182</v>
      </c>
      <c r="F8" s="257" t="s">
        <v>183</v>
      </c>
      <c r="G8" s="257">
        <v>153.9</v>
      </c>
      <c r="H8" s="257">
        <v>170.1</v>
      </c>
      <c r="I8" s="196"/>
      <c r="J8" s="196"/>
      <c r="K8" s="196"/>
      <c r="L8" s="196"/>
      <c r="M8" s="196"/>
      <c r="N8">
        <v>20</v>
      </c>
    </row>
    <row r="9" spans="1:52" s="258" customFormat="1" ht="45.75" customHeight="1" x14ac:dyDescent="0.2">
      <c r="A9" s="254">
        <v>2023</v>
      </c>
      <c r="B9" s="255">
        <v>1</v>
      </c>
      <c r="C9" s="255"/>
      <c r="D9" s="255">
        <v>1253</v>
      </c>
      <c r="E9" s="213" t="s">
        <v>180</v>
      </c>
      <c r="F9" s="257" t="s">
        <v>181</v>
      </c>
      <c r="G9" s="257">
        <v>95</v>
      </c>
      <c r="H9" s="257">
        <v>105</v>
      </c>
      <c r="I9" s="196"/>
      <c r="J9" s="196"/>
      <c r="K9" s="196"/>
      <c r="L9" s="196"/>
      <c r="M9" s="196"/>
      <c r="N9">
        <v>20</v>
      </c>
    </row>
    <row r="10" spans="1:52" s="258" customFormat="1" ht="45.75" customHeight="1" x14ac:dyDescent="0.2">
      <c r="A10" s="254">
        <v>2023</v>
      </c>
      <c r="B10" s="255">
        <v>1</v>
      </c>
      <c r="C10" s="255"/>
      <c r="D10" s="255">
        <v>1251</v>
      </c>
      <c r="E10" s="213" t="s">
        <v>388</v>
      </c>
      <c r="F10" s="257" t="s">
        <v>389</v>
      </c>
      <c r="G10" s="257">
        <v>167.2</v>
      </c>
      <c r="H10" s="257">
        <v>184.8</v>
      </c>
      <c r="I10" s="196"/>
      <c r="J10" s="196"/>
      <c r="K10" s="196"/>
      <c r="L10" s="196"/>
      <c r="M10" s="196"/>
      <c r="N10">
        <v>20</v>
      </c>
    </row>
    <row r="11" spans="1:52" s="258" customFormat="1" ht="45.75" customHeight="1" x14ac:dyDescent="0.2">
      <c r="A11" s="254">
        <v>2023</v>
      </c>
      <c r="B11" s="255">
        <v>1</v>
      </c>
      <c r="C11" s="255"/>
      <c r="D11" s="255">
        <v>1250</v>
      </c>
      <c r="E11" s="213" t="s">
        <v>177</v>
      </c>
      <c r="F11" s="257" t="s">
        <v>178</v>
      </c>
      <c r="G11" s="257">
        <v>66.5</v>
      </c>
      <c r="H11" s="257">
        <v>73.5</v>
      </c>
      <c r="I11" s="196"/>
      <c r="J11" s="196"/>
      <c r="K11" s="196"/>
      <c r="L11" s="196"/>
      <c r="M11" s="196"/>
      <c r="N11">
        <v>20</v>
      </c>
    </row>
    <row r="12" spans="1:52" s="258" customFormat="1" ht="45.75" customHeight="1" x14ac:dyDescent="0.2">
      <c r="A12" s="254">
        <v>2023</v>
      </c>
      <c r="B12" s="255">
        <v>1</v>
      </c>
      <c r="C12" s="255"/>
      <c r="D12" s="255">
        <v>1273</v>
      </c>
      <c r="E12" s="213" t="s">
        <v>189</v>
      </c>
      <c r="F12" s="257" t="s">
        <v>190</v>
      </c>
      <c r="G12" s="257">
        <v>205.2</v>
      </c>
      <c r="H12" s="257">
        <v>226.8</v>
      </c>
      <c r="I12" s="196"/>
      <c r="J12" s="196"/>
      <c r="K12" s="196"/>
      <c r="L12" s="196"/>
      <c r="M12" s="196"/>
      <c r="N12">
        <v>20</v>
      </c>
    </row>
    <row r="13" spans="1:52" s="258" customFormat="1" ht="45.75" customHeight="1" x14ac:dyDescent="0.2">
      <c r="A13" s="254">
        <v>2023</v>
      </c>
      <c r="B13" s="255">
        <v>1</v>
      </c>
      <c r="C13" s="255"/>
      <c r="D13" s="255">
        <v>1264</v>
      </c>
      <c r="E13" s="213" t="s">
        <v>187</v>
      </c>
      <c r="F13" s="257" t="s">
        <v>188</v>
      </c>
      <c r="G13" s="257">
        <v>85.5</v>
      </c>
      <c r="H13" s="257">
        <v>94.5</v>
      </c>
      <c r="I13" s="196"/>
      <c r="J13" s="196"/>
      <c r="K13" s="196"/>
      <c r="L13" s="196"/>
      <c r="M13" s="196"/>
      <c r="N13">
        <v>25</v>
      </c>
    </row>
    <row r="14" spans="1:52" s="258" customFormat="1" ht="45.75" customHeight="1" x14ac:dyDescent="0.2">
      <c r="A14" s="254">
        <v>2023</v>
      </c>
      <c r="B14" s="255">
        <v>1</v>
      </c>
      <c r="C14" s="255"/>
      <c r="D14" s="255">
        <v>1262</v>
      </c>
      <c r="E14" s="213" t="s">
        <v>185</v>
      </c>
      <c r="F14" s="257" t="s">
        <v>186</v>
      </c>
      <c r="G14" s="257"/>
      <c r="H14" s="257"/>
      <c r="I14" s="196"/>
      <c r="J14" s="196"/>
      <c r="K14" s="196"/>
      <c r="L14" s="196"/>
      <c r="M14" s="196"/>
      <c r="N14">
        <v>20</v>
      </c>
    </row>
    <row r="15" spans="1:52" s="258" customFormat="1" ht="45.75" customHeight="1" x14ac:dyDescent="0.2">
      <c r="A15" s="254">
        <v>2023</v>
      </c>
      <c r="B15" s="255">
        <v>1</v>
      </c>
      <c r="C15" s="255"/>
      <c r="D15" s="255">
        <v>1261</v>
      </c>
      <c r="E15" s="213" t="s">
        <v>417</v>
      </c>
      <c r="F15" s="257" t="s">
        <v>418</v>
      </c>
      <c r="G15" s="257">
        <v>93.1</v>
      </c>
      <c r="H15" s="257">
        <v>102.9</v>
      </c>
      <c r="I15" s="196"/>
      <c r="J15" s="196"/>
      <c r="K15" s="196"/>
      <c r="L15" s="196"/>
      <c r="M15" s="196"/>
      <c r="N15">
        <v>20</v>
      </c>
    </row>
    <row r="16" spans="1:52" s="258" customFormat="1" ht="45.75" customHeight="1" x14ac:dyDescent="0.2">
      <c r="A16" s="254">
        <v>2023</v>
      </c>
      <c r="B16" s="255">
        <v>1</v>
      </c>
      <c r="C16" s="255"/>
      <c r="D16" s="255">
        <v>1257</v>
      </c>
      <c r="E16" s="213" t="s">
        <v>415</v>
      </c>
      <c r="F16" s="257" t="s">
        <v>416</v>
      </c>
      <c r="G16" s="257">
        <v>39.9</v>
      </c>
      <c r="H16" s="257">
        <v>44.1</v>
      </c>
      <c r="I16" s="196"/>
      <c r="J16" s="196"/>
      <c r="K16" s="196"/>
      <c r="L16" s="196"/>
      <c r="M16" s="196"/>
      <c r="N16">
        <v>20</v>
      </c>
    </row>
    <row r="17" spans="1:14" s="258" customFormat="1" ht="45.75" customHeight="1" x14ac:dyDescent="0.2">
      <c r="A17" s="254">
        <v>2023</v>
      </c>
      <c r="B17" s="255">
        <v>1</v>
      </c>
      <c r="C17" s="255"/>
      <c r="D17" s="255">
        <v>1256</v>
      </c>
      <c r="E17" s="213" t="s">
        <v>184</v>
      </c>
      <c r="F17" s="257"/>
      <c r="G17" s="257">
        <v>243.2</v>
      </c>
      <c r="H17" s="257">
        <v>268.8</v>
      </c>
      <c r="I17" s="196"/>
      <c r="J17" s="196"/>
      <c r="K17" s="196"/>
      <c r="L17" s="196"/>
      <c r="M17" s="196"/>
      <c r="N17">
        <v>20</v>
      </c>
    </row>
    <row r="18" spans="1:14" s="258" customFormat="1" ht="45.75" customHeight="1" x14ac:dyDescent="0.2">
      <c r="A18" s="254">
        <v>2023</v>
      </c>
      <c r="B18" s="255">
        <v>1</v>
      </c>
      <c r="C18" s="255"/>
      <c r="D18" s="255">
        <v>1286</v>
      </c>
      <c r="E18" s="213" t="s">
        <v>341</v>
      </c>
      <c r="F18" s="257" t="s">
        <v>342</v>
      </c>
      <c r="G18" s="257">
        <v>4015.51</v>
      </c>
      <c r="H18" s="257">
        <v>4438.1899999999996</v>
      </c>
      <c r="I18" s="196"/>
      <c r="J18" s="196"/>
      <c r="K18" s="196"/>
      <c r="L18" s="196"/>
      <c r="M18" s="196"/>
      <c r="N18">
        <v>25</v>
      </c>
    </row>
    <row r="19" spans="1:14" s="258" customFormat="1" ht="45.75" customHeight="1" x14ac:dyDescent="0.2">
      <c r="A19" s="254">
        <v>2023</v>
      </c>
      <c r="B19" s="255">
        <v>1</v>
      </c>
      <c r="C19" s="255"/>
      <c r="D19" s="255">
        <v>1287</v>
      </c>
      <c r="E19" s="213" t="s">
        <v>357</v>
      </c>
      <c r="F19" s="257" t="s">
        <v>358</v>
      </c>
      <c r="G19" s="257">
        <v>1723.68</v>
      </c>
      <c r="H19" s="257">
        <v>1905.12</v>
      </c>
      <c r="I19" s="196"/>
      <c r="J19" s="196"/>
      <c r="K19" s="196"/>
      <c r="L19" s="196"/>
      <c r="M19" s="196"/>
      <c r="N19">
        <v>25</v>
      </c>
    </row>
    <row r="20" spans="1:14" s="258" customFormat="1" ht="45.75" customHeight="1" x14ac:dyDescent="0.2">
      <c r="A20" s="254">
        <v>2023</v>
      </c>
      <c r="B20" s="255">
        <v>1</v>
      </c>
      <c r="C20" s="255"/>
      <c r="D20" s="255">
        <v>1309</v>
      </c>
      <c r="E20" s="213" t="s">
        <v>351</v>
      </c>
      <c r="F20" s="257" t="s">
        <v>352</v>
      </c>
      <c r="G20" s="257">
        <v>1117.25</v>
      </c>
      <c r="H20" s="257">
        <v>1234.8499999999999</v>
      </c>
      <c r="I20" s="196"/>
      <c r="J20" s="196"/>
      <c r="K20" s="196"/>
      <c r="L20" s="196"/>
      <c r="M20" s="196"/>
      <c r="N20">
        <v>25</v>
      </c>
    </row>
    <row r="21" spans="1:14" s="258" customFormat="1" ht="45.75" customHeight="1" x14ac:dyDescent="0.2">
      <c r="A21" s="254">
        <v>2023</v>
      </c>
      <c r="B21" s="255">
        <v>1</v>
      </c>
      <c r="C21" s="255"/>
      <c r="D21" s="255">
        <v>1313</v>
      </c>
      <c r="E21" s="213" t="s">
        <v>355</v>
      </c>
      <c r="F21" s="257" t="s">
        <v>356</v>
      </c>
      <c r="G21" s="257">
        <v>1374.34</v>
      </c>
      <c r="H21" s="257">
        <v>1305.6199999999999</v>
      </c>
      <c r="I21" s="196"/>
      <c r="J21" s="196"/>
      <c r="K21" s="196"/>
      <c r="L21" s="196"/>
      <c r="M21" s="196"/>
      <c r="N21">
        <v>25</v>
      </c>
    </row>
    <row r="22" spans="1:14" s="258" customFormat="1" ht="45.75" customHeight="1" x14ac:dyDescent="0.2">
      <c r="A22" s="254">
        <v>2023</v>
      </c>
      <c r="B22" s="255">
        <v>1</v>
      </c>
      <c r="C22" s="255"/>
      <c r="D22" s="255">
        <v>1306</v>
      </c>
      <c r="E22" s="213" t="s">
        <v>347</v>
      </c>
      <c r="F22" s="257" t="s">
        <v>348</v>
      </c>
      <c r="G22" s="257">
        <v>545.35</v>
      </c>
      <c r="H22" s="257">
        <v>602.75</v>
      </c>
      <c r="I22" s="196"/>
      <c r="J22" s="196"/>
      <c r="K22" s="196"/>
      <c r="L22" s="196"/>
      <c r="M22" s="196"/>
      <c r="N22">
        <v>25</v>
      </c>
    </row>
    <row r="23" spans="1:14" s="258" customFormat="1" ht="45.75" customHeight="1" x14ac:dyDescent="0.2">
      <c r="A23" s="254">
        <v>2023</v>
      </c>
      <c r="B23" s="255">
        <v>1</v>
      </c>
      <c r="C23" s="255"/>
      <c r="D23" s="255">
        <v>1307</v>
      </c>
      <c r="E23" s="213" t="s">
        <v>349</v>
      </c>
      <c r="F23" s="257" t="s">
        <v>350</v>
      </c>
      <c r="G23" s="257">
        <v>637.29999999999995</v>
      </c>
      <c r="H23" s="257">
        <v>704.38</v>
      </c>
      <c r="I23" s="196"/>
      <c r="J23" s="196"/>
      <c r="K23" s="196"/>
      <c r="L23" s="196"/>
      <c r="M23" s="196"/>
      <c r="N23">
        <v>25</v>
      </c>
    </row>
    <row r="24" spans="1:14" s="258" customFormat="1" ht="45.75" customHeight="1" x14ac:dyDescent="0.2">
      <c r="A24" s="254">
        <v>2023</v>
      </c>
      <c r="B24" s="255">
        <v>1</v>
      </c>
      <c r="C24" s="255"/>
      <c r="D24" s="255">
        <v>1305</v>
      </c>
      <c r="E24" s="213" t="s">
        <v>345</v>
      </c>
      <c r="F24" s="257" t="s">
        <v>346</v>
      </c>
      <c r="G24" s="257">
        <v>735.3</v>
      </c>
      <c r="H24" s="257">
        <v>812.7</v>
      </c>
      <c r="I24" s="196"/>
      <c r="J24" s="196"/>
      <c r="K24" s="196"/>
      <c r="L24" s="196"/>
      <c r="M24" s="196"/>
      <c r="N24">
        <v>25</v>
      </c>
    </row>
    <row r="25" spans="1:14" s="258" customFormat="1" ht="45.75" customHeight="1" x14ac:dyDescent="0.2">
      <c r="A25" s="254">
        <v>2023</v>
      </c>
      <c r="B25" s="255">
        <v>1</v>
      </c>
      <c r="C25" s="255"/>
      <c r="D25" s="255">
        <v>1319</v>
      </c>
      <c r="E25" s="213" t="s">
        <v>353</v>
      </c>
      <c r="F25" s="257" t="s">
        <v>354</v>
      </c>
      <c r="G25" s="257">
        <v>1544.31</v>
      </c>
      <c r="H25" s="257">
        <v>1706.87</v>
      </c>
      <c r="I25" s="196"/>
      <c r="J25" s="196"/>
      <c r="K25" s="196"/>
      <c r="L25" s="196"/>
      <c r="M25" s="196"/>
      <c r="N25">
        <v>25</v>
      </c>
    </row>
    <row r="26" spans="1:14" s="258" customFormat="1" ht="45.75" customHeight="1" x14ac:dyDescent="0.2">
      <c r="A26" s="254">
        <v>2023</v>
      </c>
      <c r="B26" s="255">
        <v>1</v>
      </c>
      <c r="C26" s="255"/>
      <c r="D26" s="255">
        <v>1301</v>
      </c>
      <c r="E26" s="213" t="s">
        <v>344</v>
      </c>
      <c r="F26" s="257"/>
      <c r="G26" s="257">
        <v>2386.88</v>
      </c>
      <c r="H26" s="257">
        <v>2638.13</v>
      </c>
      <c r="I26" s="196"/>
      <c r="J26" s="196"/>
      <c r="K26" s="196"/>
      <c r="L26" s="196"/>
      <c r="M26" s="196"/>
      <c r="N26">
        <v>25</v>
      </c>
    </row>
    <row r="27" spans="1:14" s="258" customFormat="1" ht="45.75" customHeight="1" x14ac:dyDescent="0.2">
      <c r="A27" s="254">
        <v>2023</v>
      </c>
      <c r="B27" s="255">
        <v>1</v>
      </c>
      <c r="C27" s="255"/>
      <c r="D27" s="255">
        <v>1197</v>
      </c>
      <c r="E27" s="213" t="s">
        <v>403</v>
      </c>
      <c r="F27" s="257"/>
      <c r="G27" s="257">
        <v>178.13</v>
      </c>
      <c r="H27" s="257">
        <v>196.88</v>
      </c>
      <c r="I27" s="196"/>
      <c r="J27" s="196"/>
      <c r="K27" s="196"/>
      <c r="L27" s="196"/>
      <c r="M27" s="196"/>
      <c r="N27">
        <v>25</v>
      </c>
    </row>
    <row r="28" spans="1:14" s="258" customFormat="1" ht="45.75" customHeight="1" x14ac:dyDescent="0.2">
      <c r="A28" s="254">
        <v>2023</v>
      </c>
      <c r="B28" s="255">
        <v>1</v>
      </c>
      <c r="C28" s="255"/>
      <c r="D28" s="255">
        <v>1204</v>
      </c>
      <c r="E28" s="213" t="s">
        <v>404</v>
      </c>
      <c r="F28" s="257"/>
      <c r="G28" s="257">
        <v>475</v>
      </c>
      <c r="H28" s="257">
        <v>525</v>
      </c>
      <c r="I28" s="196"/>
      <c r="J28" s="196"/>
      <c r="K28" s="196"/>
      <c r="L28" s="196"/>
      <c r="M28" s="196"/>
      <c r="N28">
        <v>25</v>
      </c>
    </row>
    <row r="29" spans="1:14" s="258" customFormat="1" ht="45.75" customHeight="1" x14ac:dyDescent="0.2">
      <c r="A29" s="254">
        <v>2023</v>
      </c>
      <c r="B29" s="255">
        <v>1</v>
      </c>
      <c r="C29" s="255"/>
      <c r="D29" s="255">
        <v>1206</v>
      </c>
      <c r="E29" s="213" t="s">
        <v>405</v>
      </c>
      <c r="F29" s="257"/>
      <c r="G29" s="257">
        <v>475</v>
      </c>
      <c r="H29" s="257">
        <v>525</v>
      </c>
      <c r="I29" s="196"/>
      <c r="J29" s="196"/>
      <c r="K29" s="196"/>
      <c r="L29" s="196"/>
      <c r="M29" s="196"/>
      <c r="N29">
        <v>25</v>
      </c>
    </row>
    <row r="30" spans="1:14" s="258" customFormat="1" ht="45.75" customHeight="1" x14ac:dyDescent="0.2">
      <c r="A30" s="254">
        <v>2023</v>
      </c>
      <c r="B30" s="255">
        <v>1</v>
      </c>
      <c r="C30" s="255"/>
      <c r="D30" s="255">
        <v>1208</v>
      </c>
      <c r="E30" s="213" t="s">
        <v>406</v>
      </c>
      <c r="F30" s="257"/>
      <c r="G30" s="257">
        <v>142.5</v>
      </c>
      <c r="H30" s="257">
        <v>157.5</v>
      </c>
      <c r="I30" s="196"/>
      <c r="J30" s="196"/>
      <c r="K30" s="196"/>
      <c r="L30" s="196"/>
      <c r="M30" s="196"/>
      <c r="N30">
        <v>25</v>
      </c>
    </row>
    <row r="31" spans="1:14" s="258" customFormat="1" ht="45.75" customHeight="1" x14ac:dyDescent="0.2">
      <c r="A31" s="254">
        <v>2023</v>
      </c>
      <c r="B31" s="255">
        <v>1</v>
      </c>
      <c r="C31" s="255"/>
      <c r="D31" s="255">
        <v>557</v>
      </c>
      <c r="E31" s="213" t="s">
        <v>321</v>
      </c>
      <c r="F31" s="257" t="s">
        <v>322</v>
      </c>
      <c r="G31" s="257">
        <v>171.262</v>
      </c>
      <c r="H31" s="257">
        <v>194.922</v>
      </c>
      <c r="I31" s="196"/>
      <c r="J31" s="196">
        <v>21</v>
      </c>
      <c r="K31" s="196">
        <v>180</v>
      </c>
      <c r="L31" s="196"/>
      <c r="M31" s="196"/>
      <c r="N31">
        <v>16</v>
      </c>
    </row>
    <row r="32" spans="1:14" s="258" customFormat="1" ht="45.75" customHeight="1" x14ac:dyDescent="0.2">
      <c r="A32" s="254">
        <v>2023</v>
      </c>
      <c r="B32" s="255">
        <v>1</v>
      </c>
      <c r="C32" s="255"/>
      <c r="D32" s="255">
        <v>556</v>
      </c>
      <c r="E32" s="213" t="s">
        <v>317</v>
      </c>
      <c r="F32" s="257" t="s">
        <v>318</v>
      </c>
      <c r="G32" s="257">
        <v>1003.106</v>
      </c>
      <c r="H32" s="257">
        <v>1141.6859999999999</v>
      </c>
      <c r="I32" s="196"/>
      <c r="J32" s="196">
        <v>21</v>
      </c>
      <c r="K32" s="196">
        <v>180</v>
      </c>
      <c r="L32" s="196"/>
      <c r="M32" s="196"/>
      <c r="N32">
        <v>16</v>
      </c>
    </row>
    <row r="33" spans="1:14" s="258" customFormat="1" ht="45.75" customHeight="1" x14ac:dyDescent="0.2">
      <c r="A33" s="254">
        <v>2023</v>
      </c>
      <c r="B33" s="255">
        <v>1</v>
      </c>
      <c r="C33" s="255"/>
      <c r="D33" s="255">
        <v>667</v>
      </c>
      <c r="E33" s="213" t="s">
        <v>289</v>
      </c>
      <c r="F33" s="257" t="s">
        <v>290</v>
      </c>
      <c r="G33" s="257">
        <v>1462.3140000000001</v>
      </c>
      <c r="H33" s="257">
        <v>1664.3340000000001</v>
      </c>
      <c r="I33" s="196"/>
      <c r="J33" s="196">
        <v>18</v>
      </c>
      <c r="K33" s="196">
        <v>200</v>
      </c>
      <c r="L33" s="196"/>
      <c r="M33" s="196"/>
      <c r="N33">
        <v>16</v>
      </c>
    </row>
    <row r="34" spans="1:14" s="258" customFormat="1" ht="45.75" customHeight="1" x14ac:dyDescent="0.2">
      <c r="A34" s="254">
        <v>2023</v>
      </c>
      <c r="B34" s="255">
        <v>1</v>
      </c>
      <c r="C34" s="255"/>
      <c r="D34" s="255">
        <v>668</v>
      </c>
      <c r="E34" s="213" t="s">
        <v>235</v>
      </c>
      <c r="F34" s="257" t="s">
        <v>236</v>
      </c>
      <c r="G34" s="257">
        <v>96.923000000000002</v>
      </c>
      <c r="H34" s="257">
        <v>110.313</v>
      </c>
      <c r="I34" s="196"/>
      <c r="J34" s="196">
        <v>103</v>
      </c>
      <c r="K34" s="196">
        <v>105</v>
      </c>
      <c r="L34" s="196"/>
      <c r="M34" s="196"/>
      <c r="N34">
        <v>16</v>
      </c>
    </row>
    <row r="35" spans="1:14" s="258" customFormat="1" ht="45.75" customHeight="1" x14ac:dyDescent="0.2">
      <c r="A35" s="254">
        <v>2023</v>
      </c>
      <c r="B35" s="255">
        <v>1</v>
      </c>
      <c r="C35" s="255"/>
      <c r="D35" s="255">
        <v>751</v>
      </c>
      <c r="E35" s="213" t="s">
        <v>360</v>
      </c>
      <c r="F35" s="257" t="s">
        <v>361</v>
      </c>
      <c r="G35" s="257">
        <v>949.46900000000005</v>
      </c>
      <c r="H35" s="257">
        <v>1080.6389999999999</v>
      </c>
      <c r="I35" s="196"/>
      <c r="J35" s="196">
        <v>20</v>
      </c>
      <c r="K35" s="196">
        <v>180</v>
      </c>
      <c r="L35" s="196"/>
      <c r="M35" s="196"/>
      <c r="N35">
        <v>16</v>
      </c>
    </row>
    <row r="36" spans="1:14" s="258" customFormat="1" ht="45.75" customHeight="1" x14ac:dyDescent="0.2">
      <c r="A36" s="254">
        <v>2023</v>
      </c>
      <c r="B36" s="255">
        <v>1</v>
      </c>
      <c r="C36" s="255"/>
      <c r="D36" s="255">
        <v>437</v>
      </c>
      <c r="E36" s="213" t="s">
        <v>281</v>
      </c>
      <c r="F36" s="257" t="s">
        <v>282</v>
      </c>
      <c r="G36" s="257">
        <v>158.08799999999999</v>
      </c>
      <c r="H36" s="257">
        <v>179.928</v>
      </c>
      <c r="I36" s="196"/>
      <c r="J36" s="196">
        <v>120</v>
      </c>
      <c r="K36" s="196">
        <v>120</v>
      </c>
      <c r="L36" s="196"/>
      <c r="M36" s="196"/>
      <c r="N36">
        <v>16</v>
      </c>
    </row>
    <row r="37" spans="1:14" s="258" customFormat="1" ht="45.75" customHeight="1" x14ac:dyDescent="0.2">
      <c r="A37" s="254">
        <v>2023</v>
      </c>
      <c r="B37" s="255">
        <v>1</v>
      </c>
      <c r="C37" s="255"/>
      <c r="D37" s="255">
        <v>438</v>
      </c>
      <c r="E37" s="213" t="s">
        <v>225</v>
      </c>
      <c r="F37" s="257" t="s">
        <v>226</v>
      </c>
      <c r="G37" s="257">
        <v>315.23500000000001</v>
      </c>
      <c r="H37" s="257">
        <v>358.78500000000003</v>
      </c>
      <c r="I37" s="196"/>
      <c r="J37" s="196">
        <v>75</v>
      </c>
      <c r="K37" s="196">
        <v>144</v>
      </c>
      <c r="L37" s="196"/>
      <c r="M37" s="196"/>
      <c r="N37">
        <v>16</v>
      </c>
    </row>
    <row r="38" spans="1:14" s="258" customFormat="1" ht="45.75" customHeight="1" x14ac:dyDescent="0.2">
      <c r="A38" s="254">
        <v>2023</v>
      </c>
      <c r="B38" s="255">
        <v>1</v>
      </c>
      <c r="C38" s="255"/>
      <c r="D38" s="255">
        <v>670</v>
      </c>
      <c r="E38" s="213" t="s">
        <v>407</v>
      </c>
      <c r="F38" s="257" t="s">
        <v>408</v>
      </c>
      <c r="G38" s="257">
        <v>280.41800000000001</v>
      </c>
      <c r="H38" s="257">
        <v>319.15800000000002</v>
      </c>
      <c r="I38" s="196"/>
      <c r="J38" s="196">
        <v>96</v>
      </c>
      <c r="K38" s="196">
        <v>150</v>
      </c>
      <c r="L38" s="196"/>
      <c r="M38" s="196"/>
      <c r="N38">
        <v>16</v>
      </c>
    </row>
    <row r="39" spans="1:14" s="258" customFormat="1" ht="45.75" customHeight="1" x14ac:dyDescent="0.2">
      <c r="A39" s="254">
        <v>2023</v>
      </c>
      <c r="B39" s="255">
        <v>1</v>
      </c>
      <c r="C39" s="255"/>
      <c r="D39" s="255">
        <v>669</v>
      </c>
      <c r="E39" s="213" t="s">
        <v>241</v>
      </c>
      <c r="F39" s="257" t="s">
        <v>242</v>
      </c>
      <c r="G39" s="257">
        <v>897.71400000000006</v>
      </c>
      <c r="H39" s="257">
        <v>1021.734</v>
      </c>
      <c r="I39" s="196"/>
      <c r="J39" s="196">
        <v>40</v>
      </c>
      <c r="K39" s="196">
        <v>180</v>
      </c>
      <c r="L39" s="196"/>
      <c r="M39" s="196"/>
      <c r="N39">
        <v>16</v>
      </c>
    </row>
    <row r="40" spans="1:14" s="258" customFormat="1" ht="45.75" customHeight="1" x14ac:dyDescent="0.2">
      <c r="A40" s="254">
        <v>2023</v>
      </c>
      <c r="B40" s="255">
        <v>1</v>
      </c>
      <c r="C40" s="255"/>
      <c r="D40" s="255">
        <v>673</v>
      </c>
      <c r="E40" s="213" t="s">
        <v>293</v>
      </c>
      <c r="F40" s="257" t="s">
        <v>294</v>
      </c>
      <c r="G40" s="257">
        <v>57.965600000000002</v>
      </c>
      <c r="H40" s="257">
        <v>65.973600000000005</v>
      </c>
      <c r="I40" s="196"/>
      <c r="J40" s="196">
        <v>18</v>
      </c>
      <c r="K40" s="196">
        <v>200</v>
      </c>
      <c r="L40" s="196"/>
      <c r="M40" s="196"/>
      <c r="N40">
        <v>16</v>
      </c>
    </row>
    <row r="41" spans="1:14" s="258" customFormat="1" ht="45.75" customHeight="1" x14ac:dyDescent="0.2">
      <c r="A41" s="254">
        <v>2023</v>
      </c>
      <c r="B41" s="255">
        <v>1</v>
      </c>
      <c r="C41" s="255"/>
      <c r="D41" s="255">
        <v>50</v>
      </c>
      <c r="E41" s="213" t="s">
        <v>248</v>
      </c>
      <c r="F41" s="257" t="s">
        <v>249</v>
      </c>
      <c r="G41" s="257">
        <v>51.57</v>
      </c>
      <c r="H41" s="257">
        <v>56.43</v>
      </c>
      <c r="I41" s="196"/>
      <c r="J41" s="196">
        <v>101</v>
      </c>
      <c r="K41" s="196">
        <v>107</v>
      </c>
      <c r="L41" s="196"/>
      <c r="M41" s="196"/>
      <c r="N41">
        <v>18</v>
      </c>
    </row>
    <row r="42" spans="1:14" s="258" customFormat="1" ht="45.75" customHeight="1" x14ac:dyDescent="0.2">
      <c r="A42" s="254">
        <v>2023</v>
      </c>
      <c r="B42" s="255">
        <v>1</v>
      </c>
      <c r="C42" s="255"/>
      <c r="D42" s="255">
        <v>49</v>
      </c>
      <c r="E42" s="213" t="s">
        <v>244</v>
      </c>
      <c r="F42" s="257" t="s">
        <v>245</v>
      </c>
      <c r="G42" s="257">
        <v>95.5</v>
      </c>
      <c r="H42" s="257">
        <v>104.5</v>
      </c>
      <c r="I42" s="196"/>
      <c r="J42" s="196">
        <v>101</v>
      </c>
      <c r="K42" s="196">
        <v>107</v>
      </c>
      <c r="L42" s="196"/>
      <c r="M42" s="196"/>
      <c r="N42">
        <v>18</v>
      </c>
    </row>
    <row r="43" spans="1:14" s="258" customFormat="1" ht="45.75" customHeight="1" x14ac:dyDescent="0.2">
      <c r="A43" s="254">
        <v>2023</v>
      </c>
      <c r="B43" s="255">
        <v>1</v>
      </c>
      <c r="C43" s="255"/>
      <c r="D43" s="255">
        <v>122</v>
      </c>
      <c r="E43" s="213" t="s">
        <v>215</v>
      </c>
      <c r="F43" s="257" t="s">
        <v>216</v>
      </c>
      <c r="G43" s="257">
        <v>267.39999999999998</v>
      </c>
      <c r="H43" s="257">
        <v>292.60000000000002</v>
      </c>
      <c r="I43" s="196"/>
      <c r="J43" s="196">
        <v>64</v>
      </c>
      <c r="K43" s="196">
        <v>113</v>
      </c>
      <c r="L43" s="196"/>
      <c r="M43" s="196"/>
      <c r="N43">
        <v>22</v>
      </c>
    </row>
    <row r="44" spans="1:14" s="258" customFormat="1" ht="45.75" customHeight="1" x14ac:dyDescent="0.2">
      <c r="A44" s="254">
        <v>2023</v>
      </c>
      <c r="B44" s="255">
        <v>1</v>
      </c>
      <c r="C44" s="255"/>
      <c r="D44" s="255">
        <v>674</v>
      </c>
      <c r="E44" s="213" t="s">
        <v>238</v>
      </c>
      <c r="F44" s="257" t="s">
        <v>239</v>
      </c>
      <c r="G44" s="257">
        <v>240.89599999999999</v>
      </c>
      <c r="H44" s="257">
        <v>274.17599999999999</v>
      </c>
      <c r="I44" s="196"/>
      <c r="J44" s="196">
        <v>60</v>
      </c>
      <c r="K44" s="196">
        <v>120</v>
      </c>
      <c r="L44" s="196"/>
      <c r="M44" s="196"/>
      <c r="N44">
        <v>22</v>
      </c>
    </row>
    <row r="45" spans="1:14" s="258" customFormat="1" ht="45.75" customHeight="1" x14ac:dyDescent="0.2">
      <c r="A45" s="254">
        <v>2023</v>
      </c>
      <c r="B45" s="255">
        <v>1</v>
      </c>
      <c r="C45" s="255"/>
      <c r="D45" s="255">
        <v>660</v>
      </c>
      <c r="E45" s="213" t="s">
        <v>426</v>
      </c>
      <c r="F45" s="257" t="s">
        <v>427</v>
      </c>
      <c r="G45" s="257">
        <v>1190.365</v>
      </c>
      <c r="H45" s="257">
        <v>1354.8150000000001</v>
      </c>
      <c r="I45" s="196"/>
      <c r="J45" s="196">
        <v>21</v>
      </c>
      <c r="K45" s="196">
        <v>180</v>
      </c>
      <c r="L45" s="196"/>
      <c r="M45" s="196"/>
      <c r="N45">
        <v>16</v>
      </c>
    </row>
    <row r="46" spans="1:14" s="258" customFormat="1" ht="45.75" customHeight="1" x14ac:dyDescent="0.2">
      <c r="A46" s="254">
        <v>2023</v>
      </c>
      <c r="B46" s="255">
        <v>1</v>
      </c>
      <c r="C46" s="255"/>
      <c r="D46" s="255">
        <v>661</v>
      </c>
      <c r="E46" s="213" t="s">
        <v>430</v>
      </c>
      <c r="F46" s="257" t="s">
        <v>431</v>
      </c>
      <c r="G46" s="257">
        <v>259.7</v>
      </c>
      <c r="H46" s="257">
        <v>295.60000000000002</v>
      </c>
      <c r="I46" s="196"/>
      <c r="J46" s="196">
        <v>21</v>
      </c>
      <c r="K46" s="196">
        <v>180</v>
      </c>
      <c r="L46" s="196"/>
      <c r="M46" s="196"/>
      <c r="N46">
        <v>16</v>
      </c>
    </row>
    <row r="47" spans="1:14" s="258" customFormat="1" ht="45.75" customHeight="1" x14ac:dyDescent="0.2">
      <c r="A47" s="254">
        <v>2023</v>
      </c>
      <c r="B47" s="255">
        <v>1</v>
      </c>
      <c r="C47" s="255"/>
      <c r="D47" s="255">
        <v>1064</v>
      </c>
      <c r="E47" s="213" t="s">
        <v>396</v>
      </c>
      <c r="F47" s="257" t="s">
        <v>397</v>
      </c>
      <c r="G47" s="257"/>
      <c r="H47" s="257"/>
      <c r="I47" s="196"/>
      <c r="J47" s="196">
        <v>20</v>
      </c>
      <c r="K47" s="196">
        <v>180</v>
      </c>
      <c r="L47" s="196"/>
      <c r="M47" s="196"/>
      <c r="N47">
        <v>18.5</v>
      </c>
    </row>
    <row r="48" spans="1:14" s="258" customFormat="1" ht="45.75" customHeight="1" x14ac:dyDescent="0.2">
      <c r="A48" s="254">
        <v>2023</v>
      </c>
      <c r="B48" s="255">
        <v>1</v>
      </c>
      <c r="C48" s="255"/>
      <c r="D48" s="255">
        <v>1065</v>
      </c>
      <c r="E48" s="213" t="s">
        <v>400</v>
      </c>
      <c r="F48" s="257" t="s">
        <v>401</v>
      </c>
      <c r="G48" s="257">
        <v>66.8</v>
      </c>
      <c r="H48" s="257">
        <v>73</v>
      </c>
      <c r="I48" s="196"/>
      <c r="J48" s="196">
        <v>20</v>
      </c>
      <c r="K48" s="196">
        <v>180</v>
      </c>
      <c r="L48" s="196"/>
      <c r="M48" s="196"/>
      <c r="N48">
        <v>18.5</v>
      </c>
    </row>
    <row r="49" spans="1:14" s="258" customFormat="1" ht="45.75" customHeight="1" x14ac:dyDescent="0.2">
      <c r="A49" s="254">
        <v>2023</v>
      </c>
      <c r="B49" s="255">
        <v>1</v>
      </c>
      <c r="C49" s="255"/>
      <c r="D49" s="255">
        <v>1084</v>
      </c>
      <c r="E49" s="213" t="s">
        <v>337</v>
      </c>
      <c r="F49" s="257" t="s">
        <v>338</v>
      </c>
      <c r="G49" s="257">
        <v>1411.7</v>
      </c>
      <c r="H49" s="257">
        <v>1543.9</v>
      </c>
      <c r="I49" s="196"/>
      <c r="J49" s="196">
        <v>20</v>
      </c>
      <c r="K49" s="196">
        <v>180</v>
      </c>
      <c r="L49" s="196"/>
      <c r="M49" s="196"/>
      <c r="N49">
        <v>16.5</v>
      </c>
    </row>
    <row r="50" spans="1:14" s="258" customFormat="1" ht="45.75" customHeight="1" x14ac:dyDescent="0.2">
      <c r="A50" s="254">
        <v>2023</v>
      </c>
      <c r="B50" s="255">
        <v>1</v>
      </c>
      <c r="C50" s="255"/>
      <c r="D50" s="255">
        <v>658</v>
      </c>
      <c r="E50" s="213" t="s">
        <v>309</v>
      </c>
      <c r="F50" s="257" t="s">
        <v>310</v>
      </c>
      <c r="G50" s="257">
        <v>83.7</v>
      </c>
      <c r="H50" s="257">
        <v>96.3</v>
      </c>
      <c r="I50" s="196"/>
      <c r="J50" s="196">
        <v>64</v>
      </c>
      <c r="K50" s="196">
        <v>169</v>
      </c>
      <c r="L50" s="196"/>
      <c r="M50" s="196"/>
      <c r="N50">
        <v>20</v>
      </c>
    </row>
    <row r="51" spans="1:14" s="258" customFormat="1" ht="45.75" customHeight="1" x14ac:dyDescent="0.2">
      <c r="A51" s="254">
        <v>2023</v>
      </c>
      <c r="B51" s="255">
        <v>1</v>
      </c>
      <c r="C51" s="255"/>
      <c r="D51" s="255">
        <v>656</v>
      </c>
      <c r="E51" s="213" t="s">
        <v>303</v>
      </c>
      <c r="F51" s="257" t="s">
        <v>304</v>
      </c>
      <c r="G51" s="257">
        <v>137.63999999999999</v>
      </c>
      <c r="H51" s="257">
        <v>158.36000000000001</v>
      </c>
      <c r="I51" s="196"/>
      <c r="J51" s="196">
        <v>64</v>
      </c>
      <c r="K51" s="196">
        <v>169</v>
      </c>
      <c r="L51" s="196"/>
      <c r="M51" s="196"/>
      <c r="N51">
        <v>20</v>
      </c>
    </row>
    <row r="52" spans="1:14" s="258" customFormat="1" ht="45.75" customHeight="1" x14ac:dyDescent="0.2">
      <c r="A52" s="254">
        <v>2023</v>
      </c>
      <c r="B52" s="255">
        <v>1</v>
      </c>
      <c r="C52" s="255"/>
      <c r="D52" s="255">
        <v>657</v>
      </c>
      <c r="E52" s="213" t="s">
        <v>306</v>
      </c>
      <c r="F52" s="257" t="s">
        <v>307</v>
      </c>
      <c r="G52" s="257">
        <v>83.7</v>
      </c>
      <c r="H52" s="257">
        <v>96.3</v>
      </c>
      <c r="I52" s="196"/>
      <c r="J52" s="196">
        <v>64</v>
      </c>
      <c r="K52" s="196">
        <v>169</v>
      </c>
      <c r="L52" s="196"/>
      <c r="M52" s="196"/>
      <c r="N52">
        <v>20</v>
      </c>
    </row>
    <row r="53" spans="1:14" s="258" customFormat="1" ht="45.75" customHeight="1" x14ac:dyDescent="0.2">
      <c r="A53" s="254">
        <v>2023</v>
      </c>
      <c r="B53" s="255">
        <v>1</v>
      </c>
      <c r="C53" s="255"/>
      <c r="D53" s="255">
        <v>655</v>
      </c>
      <c r="E53" s="213" t="s">
        <v>299</v>
      </c>
      <c r="F53" s="257" t="s">
        <v>300</v>
      </c>
      <c r="G53" s="257">
        <v>137.63999999999999</v>
      </c>
      <c r="H53" s="257">
        <v>158.36000000000001</v>
      </c>
      <c r="I53" s="196"/>
      <c r="J53" s="196">
        <v>64</v>
      </c>
      <c r="K53" s="196">
        <v>169</v>
      </c>
      <c r="L53" s="196"/>
      <c r="M53" s="196"/>
      <c r="N53">
        <v>20</v>
      </c>
    </row>
    <row r="54" spans="1:14" s="258" customFormat="1" ht="45.75" customHeight="1" x14ac:dyDescent="0.2">
      <c r="A54" s="254">
        <v>2023</v>
      </c>
      <c r="B54" s="255">
        <v>1</v>
      </c>
      <c r="C54" s="255"/>
      <c r="D54" s="255">
        <v>645</v>
      </c>
      <c r="E54" s="213" t="s">
        <v>325</v>
      </c>
      <c r="F54" s="257" t="s">
        <v>326</v>
      </c>
      <c r="G54" s="257">
        <v>123.69</v>
      </c>
      <c r="H54" s="257">
        <v>142.31</v>
      </c>
      <c r="I54" s="196"/>
      <c r="J54" s="196">
        <v>80</v>
      </c>
      <c r="K54" s="196">
        <v>180</v>
      </c>
      <c r="L54" s="196"/>
      <c r="M54" s="196"/>
      <c r="N54">
        <v>20</v>
      </c>
    </row>
    <row r="55" spans="1:14" s="258" customFormat="1" ht="45.75" customHeight="1" x14ac:dyDescent="0.2">
      <c r="A55" s="254">
        <v>2023</v>
      </c>
      <c r="B55" s="255">
        <v>1</v>
      </c>
      <c r="C55" s="255"/>
      <c r="D55" s="255">
        <v>625</v>
      </c>
      <c r="E55" s="213" t="s">
        <v>453</v>
      </c>
      <c r="F55" s="257" t="s">
        <v>454</v>
      </c>
      <c r="G55" s="257">
        <v>129.01</v>
      </c>
      <c r="H55" s="257">
        <v>150.99</v>
      </c>
      <c r="I55" s="196"/>
      <c r="J55" s="196">
        <v>23</v>
      </c>
      <c r="K55" s="196">
        <v>157</v>
      </c>
      <c r="L55" s="196"/>
      <c r="M55" s="196"/>
      <c r="N55">
        <v>25</v>
      </c>
    </row>
    <row r="56" spans="1:14" s="258" customFormat="1" ht="45.75" customHeight="1" x14ac:dyDescent="0.2">
      <c r="A56" s="254">
        <v>2023</v>
      </c>
      <c r="B56" s="255">
        <v>1</v>
      </c>
      <c r="C56" s="255"/>
      <c r="D56" s="255">
        <v>629</v>
      </c>
      <c r="E56" s="213" t="s">
        <v>463</v>
      </c>
      <c r="F56" s="257" t="s">
        <v>464</v>
      </c>
      <c r="G56" s="257">
        <v>203.983</v>
      </c>
      <c r="H56" s="257">
        <v>238.017</v>
      </c>
      <c r="I56" s="196"/>
      <c r="J56" s="196">
        <v>21</v>
      </c>
      <c r="K56" s="196">
        <v>171</v>
      </c>
      <c r="L56" s="196"/>
      <c r="M56" s="196"/>
      <c r="N56">
        <v>25</v>
      </c>
    </row>
    <row r="57" spans="1:14" s="258" customFormat="1" ht="45.75" customHeight="1" x14ac:dyDescent="0.2">
      <c r="A57" s="254">
        <v>2023</v>
      </c>
      <c r="B57" s="255">
        <v>1</v>
      </c>
      <c r="C57" s="255"/>
      <c r="D57" s="255">
        <v>621</v>
      </c>
      <c r="E57" s="213" t="s">
        <v>473</v>
      </c>
      <c r="F57" s="257" t="s">
        <v>474</v>
      </c>
      <c r="G57" s="257">
        <v>175.98849999999999</v>
      </c>
      <c r="H57" s="257">
        <v>207.01150000000001</v>
      </c>
      <c r="I57" s="196"/>
      <c r="J57" s="196">
        <v>23</v>
      </c>
      <c r="K57" s="196">
        <v>157</v>
      </c>
      <c r="L57" s="196"/>
      <c r="M57" s="196"/>
      <c r="N57">
        <v>25</v>
      </c>
    </row>
    <row r="58" spans="1:14" s="258" customFormat="1" ht="45.75" customHeight="1" x14ac:dyDescent="0.2">
      <c r="A58" s="254">
        <v>2023</v>
      </c>
      <c r="B58" s="255">
        <v>1</v>
      </c>
      <c r="C58" s="255"/>
      <c r="D58" s="255">
        <v>439</v>
      </c>
      <c r="E58" s="213" t="s">
        <v>285</v>
      </c>
      <c r="F58" s="257" t="s">
        <v>286</v>
      </c>
      <c r="G58" s="257">
        <v>308.7</v>
      </c>
      <c r="H58" s="257">
        <v>377.3</v>
      </c>
      <c r="I58" s="196"/>
      <c r="J58" s="196">
        <v>45</v>
      </c>
      <c r="K58" s="196">
        <v>320</v>
      </c>
      <c r="L58" s="196"/>
      <c r="M58" s="196"/>
      <c r="N58">
        <v>29</v>
      </c>
    </row>
    <row r="59" spans="1:14" s="258" customFormat="1" ht="45.75" customHeight="1" x14ac:dyDescent="0.2">
      <c r="A59" s="254">
        <v>2023</v>
      </c>
      <c r="B59" s="255">
        <v>1</v>
      </c>
      <c r="C59" s="255"/>
      <c r="D59" s="255">
        <v>306</v>
      </c>
      <c r="E59" s="213" t="s">
        <v>261</v>
      </c>
      <c r="F59" s="257" t="s">
        <v>262</v>
      </c>
      <c r="G59" s="257">
        <v>182.28</v>
      </c>
      <c r="H59" s="257">
        <v>209.72</v>
      </c>
      <c r="I59" s="196"/>
      <c r="J59" s="196">
        <v>23</v>
      </c>
      <c r="K59" s="196">
        <v>157</v>
      </c>
      <c r="L59" s="196"/>
      <c r="M59" s="196"/>
    </row>
    <row r="60" spans="1:14" s="258" customFormat="1" ht="45.75" customHeight="1" x14ac:dyDescent="0.2">
      <c r="A60" s="254">
        <v>2023</v>
      </c>
      <c r="B60" s="255">
        <v>1</v>
      </c>
      <c r="C60" s="255"/>
      <c r="D60" s="255">
        <v>652</v>
      </c>
      <c r="E60" s="213" t="s">
        <v>265</v>
      </c>
      <c r="F60" s="257" t="s">
        <v>266</v>
      </c>
      <c r="G60" s="257">
        <v>15.903</v>
      </c>
      <c r="H60" s="257">
        <v>18.297000000000001</v>
      </c>
      <c r="I60" s="196"/>
      <c r="J60" s="196">
        <v>23</v>
      </c>
      <c r="K60" s="196">
        <v>157</v>
      </c>
      <c r="L60" s="196"/>
      <c r="M60" s="196"/>
    </row>
    <row r="61" spans="1:14" s="258" customFormat="1" ht="45.75" customHeight="1" x14ac:dyDescent="0.2">
      <c r="A61" s="254">
        <v>2023</v>
      </c>
      <c r="B61" s="255">
        <v>1</v>
      </c>
      <c r="C61" s="255"/>
      <c r="D61" s="255">
        <v>83</v>
      </c>
      <c r="E61" s="213" t="s">
        <v>205</v>
      </c>
      <c r="F61" s="257" t="s">
        <v>206</v>
      </c>
      <c r="G61" s="257">
        <v>20.46</v>
      </c>
      <c r="H61" s="257">
        <v>23.54</v>
      </c>
      <c r="I61" s="196"/>
      <c r="J61" s="196">
        <v>60</v>
      </c>
      <c r="K61" s="196">
        <v>120</v>
      </c>
      <c r="L61" s="196"/>
      <c r="M61" s="196"/>
      <c r="N61">
        <v>22</v>
      </c>
    </row>
    <row r="62" spans="1:14" s="258" customFormat="1" ht="45.75" customHeight="1" x14ac:dyDescent="0.2">
      <c r="A62" s="254">
        <v>2023</v>
      </c>
      <c r="B62" s="255">
        <v>1</v>
      </c>
      <c r="C62" s="255"/>
      <c r="D62" s="255">
        <v>607</v>
      </c>
      <c r="E62" s="213" t="s">
        <v>435</v>
      </c>
      <c r="F62" s="257" t="s">
        <v>436</v>
      </c>
      <c r="G62" s="257">
        <v>93</v>
      </c>
      <c r="H62" s="257">
        <v>107</v>
      </c>
      <c r="I62" s="196"/>
      <c r="J62" s="196">
        <v>86</v>
      </c>
      <c r="K62" s="196">
        <v>126</v>
      </c>
      <c r="L62" s="196"/>
      <c r="M62" s="196"/>
      <c r="N62">
        <v>16</v>
      </c>
    </row>
    <row r="63" spans="1:14" s="258" customFormat="1" ht="45.75" customHeight="1" x14ac:dyDescent="0.2">
      <c r="A63" s="254">
        <v>2023</v>
      </c>
      <c r="B63" s="255">
        <v>1</v>
      </c>
      <c r="C63" s="255"/>
      <c r="D63" s="255">
        <v>690</v>
      </c>
      <c r="E63" s="213" t="s">
        <v>364</v>
      </c>
      <c r="F63" s="257" t="s">
        <v>365</v>
      </c>
      <c r="G63" s="257">
        <v>153</v>
      </c>
      <c r="H63" s="257">
        <v>187</v>
      </c>
      <c r="I63" s="196"/>
      <c r="J63" s="196">
        <v>120</v>
      </c>
      <c r="K63" s="196">
        <v>120</v>
      </c>
      <c r="L63" s="196"/>
      <c r="M63" s="196"/>
      <c r="N63">
        <v>26</v>
      </c>
    </row>
    <row r="64" spans="1:14" s="258" customFormat="1" ht="45.75" customHeight="1" x14ac:dyDescent="0.2">
      <c r="A64" s="254">
        <v>2023</v>
      </c>
      <c r="B64" s="255">
        <v>1</v>
      </c>
      <c r="C64" s="255"/>
      <c r="D64" s="255">
        <v>608</v>
      </c>
      <c r="E64" s="213" t="s">
        <v>438</v>
      </c>
      <c r="F64" s="257" t="s">
        <v>439</v>
      </c>
      <c r="G64" s="257">
        <v>93</v>
      </c>
      <c r="H64" s="257">
        <v>107</v>
      </c>
      <c r="I64" s="196"/>
      <c r="J64" s="196">
        <v>86</v>
      </c>
      <c r="K64" s="196">
        <v>126</v>
      </c>
      <c r="L64" s="196"/>
      <c r="M64" s="196"/>
      <c r="N64">
        <v>16</v>
      </c>
    </row>
    <row r="65" spans="1:14" s="258" customFormat="1" ht="45.75" customHeight="1" x14ac:dyDescent="0.2">
      <c r="A65" s="254">
        <v>2023</v>
      </c>
      <c r="B65" s="255">
        <v>1</v>
      </c>
      <c r="C65" s="255"/>
      <c r="D65" s="255">
        <v>691</v>
      </c>
      <c r="E65" s="213" t="s">
        <v>369</v>
      </c>
      <c r="F65" s="257" t="s">
        <v>370</v>
      </c>
      <c r="G65" s="257">
        <v>174.6</v>
      </c>
      <c r="H65" s="257">
        <v>213.4</v>
      </c>
      <c r="I65" s="196"/>
      <c r="J65" s="196">
        <v>120</v>
      </c>
      <c r="K65" s="196">
        <v>120</v>
      </c>
      <c r="L65" s="196"/>
      <c r="M65" s="196"/>
      <c r="N65">
        <v>26</v>
      </c>
    </row>
    <row r="66" spans="1:14" s="258" customFormat="1" ht="45.75" customHeight="1" x14ac:dyDescent="0.2">
      <c r="A66" s="254">
        <v>2023</v>
      </c>
      <c r="B66" s="255">
        <v>1</v>
      </c>
      <c r="C66" s="255"/>
      <c r="D66" s="255">
        <v>626</v>
      </c>
      <c r="E66" s="213" t="s">
        <v>455</v>
      </c>
      <c r="F66" s="257" t="s">
        <v>456</v>
      </c>
      <c r="G66" s="257">
        <v>254.05799999999999</v>
      </c>
      <c r="H66" s="257">
        <v>297.94200000000001</v>
      </c>
      <c r="I66" s="196"/>
      <c r="J66" s="196">
        <v>23</v>
      </c>
      <c r="K66" s="196">
        <v>157</v>
      </c>
      <c r="L66" s="196"/>
      <c r="M66" s="196"/>
      <c r="N66">
        <v>25</v>
      </c>
    </row>
    <row r="67" spans="1:14" s="258" customFormat="1" ht="45.75" customHeight="1" x14ac:dyDescent="0.2">
      <c r="A67" s="254">
        <v>2023</v>
      </c>
      <c r="B67" s="255">
        <v>1</v>
      </c>
      <c r="C67" s="255"/>
      <c r="D67" s="255">
        <v>630</v>
      </c>
      <c r="E67" s="213" t="s">
        <v>465</v>
      </c>
      <c r="F67" s="257" t="s">
        <v>466</v>
      </c>
      <c r="G67" s="257">
        <v>197.84299999999999</v>
      </c>
      <c r="H67" s="257">
        <v>230.15700000000001</v>
      </c>
      <c r="I67" s="196"/>
      <c r="J67" s="196">
        <v>21</v>
      </c>
      <c r="K67" s="196">
        <v>171</v>
      </c>
      <c r="L67" s="196"/>
      <c r="M67" s="196"/>
      <c r="N67">
        <v>25</v>
      </c>
    </row>
    <row r="68" spans="1:14" s="258" customFormat="1" ht="45.75" customHeight="1" x14ac:dyDescent="0.2">
      <c r="A68" s="254">
        <v>2023</v>
      </c>
      <c r="B68" s="255">
        <v>1</v>
      </c>
      <c r="C68" s="255"/>
      <c r="D68" s="255">
        <v>622</v>
      </c>
      <c r="E68" s="213" t="s">
        <v>475</v>
      </c>
      <c r="F68" s="257" t="s">
        <v>476</v>
      </c>
      <c r="G68" s="257">
        <v>172.41399999999999</v>
      </c>
      <c r="H68" s="257">
        <v>201.58600000000001</v>
      </c>
      <c r="I68" s="196"/>
      <c r="J68" s="196">
        <v>23</v>
      </c>
      <c r="K68" s="196">
        <v>157</v>
      </c>
      <c r="L68" s="196"/>
      <c r="M68" s="196"/>
      <c r="N68">
        <v>25</v>
      </c>
    </row>
    <row r="69" spans="1:14" s="258" customFormat="1" ht="45.75" customHeight="1" x14ac:dyDescent="0.2">
      <c r="A69" s="254">
        <v>2023</v>
      </c>
      <c r="B69" s="255">
        <v>1</v>
      </c>
      <c r="C69" s="255"/>
      <c r="D69" s="255">
        <v>299</v>
      </c>
      <c r="E69" s="213" t="s">
        <v>385</v>
      </c>
      <c r="F69" s="257" t="s">
        <v>386</v>
      </c>
      <c r="G69" s="257">
        <v>106.95</v>
      </c>
      <c r="H69" s="257">
        <v>123.05</v>
      </c>
      <c r="I69" s="196"/>
      <c r="J69" s="196">
        <v>86</v>
      </c>
      <c r="K69" s="196">
        <v>126</v>
      </c>
      <c r="L69" s="196"/>
      <c r="M69" s="196"/>
    </row>
    <row r="70" spans="1:14" s="258" customFormat="1" ht="45.75" customHeight="1" x14ac:dyDescent="0.2">
      <c r="A70" s="254">
        <v>2023</v>
      </c>
      <c r="B70" s="255">
        <v>1</v>
      </c>
      <c r="C70" s="255"/>
      <c r="D70" s="255">
        <v>1274</v>
      </c>
      <c r="E70" s="213" t="s">
        <v>334</v>
      </c>
      <c r="F70" s="257"/>
      <c r="G70" s="257"/>
      <c r="H70" s="257"/>
      <c r="I70" s="196"/>
      <c r="J70" s="196"/>
      <c r="K70" s="196"/>
      <c r="L70" s="196"/>
      <c r="M70" s="196"/>
      <c r="N70">
        <v>7</v>
      </c>
    </row>
    <row r="71" spans="1:14" s="258" customFormat="1" ht="45.75" customHeight="1" x14ac:dyDescent="0.2">
      <c r="A71" s="254">
        <v>2023</v>
      </c>
      <c r="B71" s="255">
        <v>1</v>
      </c>
      <c r="C71" s="255"/>
      <c r="D71" s="255">
        <v>280</v>
      </c>
      <c r="E71" s="213" t="s">
        <v>331</v>
      </c>
      <c r="F71" s="257" t="s">
        <v>332</v>
      </c>
      <c r="G71" s="257">
        <v>300.39</v>
      </c>
      <c r="H71" s="257">
        <v>345.61</v>
      </c>
      <c r="I71" s="196"/>
      <c r="J71" s="196">
        <v>105</v>
      </c>
      <c r="K71" s="196">
        <v>103</v>
      </c>
      <c r="L71" s="196"/>
      <c r="M71" s="196"/>
      <c r="N71">
        <v>16</v>
      </c>
    </row>
    <row r="72" spans="1:14" s="258" customFormat="1" ht="45.75" customHeight="1" x14ac:dyDescent="0.2">
      <c r="A72" s="254">
        <v>2023</v>
      </c>
      <c r="B72" s="255">
        <v>1</v>
      </c>
      <c r="C72" s="255"/>
      <c r="D72" s="255">
        <v>281</v>
      </c>
      <c r="E72" s="213" t="s">
        <v>221</v>
      </c>
      <c r="F72" s="257" t="s">
        <v>222</v>
      </c>
      <c r="G72" s="257">
        <v>265.05</v>
      </c>
      <c r="H72" s="257">
        <v>304.95</v>
      </c>
      <c r="I72" s="196"/>
      <c r="J72" s="196">
        <v>120</v>
      </c>
      <c r="K72" s="196">
        <v>120</v>
      </c>
      <c r="L72" s="196"/>
      <c r="M72" s="196"/>
      <c r="N72">
        <v>18</v>
      </c>
    </row>
    <row r="73" spans="1:14" s="258" customFormat="1" ht="45.75" customHeight="1" x14ac:dyDescent="0.2">
      <c r="A73" s="254">
        <v>2023</v>
      </c>
      <c r="B73" s="255">
        <v>1</v>
      </c>
      <c r="C73" s="255"/>
      <c r="D73" s="255">
        <v>168</v>
      </c>
      <c r="E73" s="213" t="s">
        <v>229</v>
      </c>
      <c r="F73" s="257" t="s">
        <v>230</v>
      </c>
      <c r="G73" s="257">
        <v>575.66999999999996</v>
      </c>
      <c r="H73" s="257">
        <v>662.33</v>
      </c>
      <c r="I73" s="196"/>
      <c r="J73" s="196">
        <v>90</v>
      </c>
      <c r="K73" s="196">
        <v>116</v>
      </c>
      <c r="L73" s="196"/>
      <c r="M73" s="196"/>
      <c r="N73">
        <v>18</v>
      </c>
    </row>
    <row r="74" spans="1:14" s="258" customFormat="1" ht="45.75" customHeight="1" x14ac:dyDescent="0.2">
      <c r="A74" s="254">
        <v>2023</v>
      </c>
      <c r="B74" s="255">
        <v>1</v>
      </c>
      <c r="C74" s="255"/>
      <c r="D74" s="255">
        <v>273</v>
      </c>
      <c r="E74" s="213" t="s">
        <v>231</v>
      </c>
      <c r="F74" s="257" t="s">
        <v>232</v>
      </c>
      <c r="G74" s="257">
        <v>524.52</v>
      </c>
      <c r="H74" s="257">
        <v>603.48</v>
      </c>
      <c r="I74" s="196"/>
      <c r="J74" s="196">
        <v>93</v>
      </c>
      <c r="K74" s="196">
        <v>116</v>
      </c>
      <c r="L74" s="196"/>
      <c r="M74" s="196"/>
      <c r="N74">
        <v>18</v>
      </c>
    </row>
    <row r="75" spans="1:14" s="258" customFormat="1" ht="45.75" customHeight="1" x14ac:dyDescent="0.2">
      <c r="A75" s="254">
        <v>2023</v>
      </c>
      <c r="B75" s="255">
        <v>1</v>
      </c>
      <c r="C75" s="255"/>
      <c r="D75" s="255">
        <v>271</v>
      </c>
      <c r="E75" s="213" t="s">
        <v>329</v>
      </c>
      <c r="F75" s="257" t="s">
        <v>330</v>
      </c>
      <c r="G75" s="257">
        <v>149.72999999999999</v>
      </c>
      <c r="H75" s="257">
        <v>172.27</v>
      </c>
      <c r="I75" s="196"/>
      <c r="J75" s="196">
        <v>151</v>
      </c>
      <c r="K75" s="196">
        <v>95</v>
      </c>
      <c r="L75" s="196"/>
      <c r="M75" s="196"/>
      <c r="N75">
        <v>16</v>
      </c>
    </row>
    <row r="76" spans="1:14" s="258" customFormat="1" ht="45.75" customHeight="1" x14ac:dyDescent="0.2">
      <c r="A76" s="254">
        <v>2023</v>
      </c>
      <c r="B76" s="255">
        <v>1</v>
      </c>
      <c r="C76" s="255"/>
      <c r="D76" s="255">
        <v>451</v>
      </c>
      <c r="E76" s="213" t="s">
        <v>298</v>
      </c>
      <c r="F76" s="257" t="s">
        <v>277</v>
      </c>
      <c r="G76" s="257">
        <v>162.75</v>
      </c>
      <c r="H76" s="257">
        <v>187.25</v>
      </c>
      <c r="I76" s="196"/>
      <c r="J76" s="196">
        <v>120</v>
      </c>
      <c r="K76" s="196">
        <v>90</v>
      </c>
      <c r="L76" s="196"/>
      <c r="M76" s="196"/>
      <c r="N76">
        <v>22</v>
      </c>
    </row>
    <row r="77" spans="1:14" s="258" customFormat="1" ht="45.75" customHeight="1" x14ac:dyDescent="0.2">
      <c r="A77" s="254">
        <v>2023</v>
      </c>
      <c r="B77" s="255">
        <v>1</v>
      </c>
      <c r="C77" s="255"/>
      <c r="D77" s="255">
        <v>453</v>
      </c>
      <c r="E77" s="213" t="s">
        <v>279</v>
      </c>
      <c r="F77" s="257" t="s">
        <v>280</v>
      </c>
      <c r="G77" s="257">
        <v>162.75</v>
      </c>
      <c r="H77" s="257">
        <v>187.25</v>
      </c>
      <c r="I77" s="196"/>
      <c r="J77" s="196">
        <v>96</v>
      </c>
      <c r="K77" s="196">
        <v>150</v>
      </c>
      <c r="L77" s="196"/>
      <c r="M77" s="196"/>
      <c r="N77">
        <v>22</v>
      </c>
    </row>
    <row r="78" spans="1:14" s="258" customFormat="1" ht="45.75" customHeight="1" x14ac:dyDescent="0.2">
      <c r="A78" s="254">
        <v>2023</v>
      </c>
      <c r="B78" s="255">
        <v>1</v>
      </c>
      <c r="C78" s="255"/>
      <c r="D78" s="255">
        <v>450</v>
      </c>
      <c r="E78" s="213" t="s">
        <v>296</v>
      </c>
      <c r="F78" s="257" t="s">
        <v>280</v>
      </c>
      <c r="G78" s="257">
        <v>251.1</v>
      </c>
      <c r="H78" s="257">
        <v>288.89999999999998</v>
      </c>
      <c r="I78" s="196"/>
      <c r="J78" s="196">
        <v>120</v>
      </c>
      <c r="K78" s="196">
        <v>90</v>
      </c>
      <c r="L78" s="196"/>
      <c r="M78" s="196"/>
      <c r="N78">
        <v>22</v>
      </c>
    </row>
    <row r="79" spans="1:14" s="258" customFormat="1" ht="45.75" customHeight="1" x14ac:dyDescent="0.2">
      <c r="A79" s="254">
        <v>2023</v>
      </c>
      <c r="B79" s="255">
        <v>1</v>
      </c>
      <c r="C79" s="255"/>
      <c r="D79" s="255">
        <v>452</v>
      </c>
      <c r="E79" s="213" t="s">
        <v>276</v>
      </c>
      <c r="F79" s="257" t="s">
        <v>277</v>
      </c>
      <c r="G79" s="257">
        <v>251.1</v>
      </c>
      <c r="H79" s="257">
        <v>288.89999999999998</v>
      </c>
      <c r="I79" s="196"/>
      <c r="J79" s="196">
        <v>96</v>
      </c>
      <c r="K79" s="196">
        <v>150</v>
      </c>
      <c r="L79" s="196"/>
      <c r="M79" s="196"/>
      <c r="N79">
        <v>22</v>
      </c>
    </row>
    <row r="80" spans="1:14" s="258" customFormat="1" ht="45.75" customHeight="1" x14ac:dyDescent="0.2">
      <c r="A80" s="254">
        <v>2023</v>
      </c>
      <c r="B80" s="255">
        <v>1</v>
      </c>
      <c r="C80" s="255"/>
      <c r="D80" s="255">
        <v>12</v>
      </c>
      <c r="E80" s="213" t="s">
        <v>273</v>
      </c>
      <c r="F80" s="257" t="s">
        <v>274</v>
      </c>
      <c r="G80" s="257">
        <v>197.16</v>
      </c>
      <c r="H80" s="257">
        <v>226.84</v>
      </c>
      <c r="I80" s="196"/>
      <c r="J80" s="196">
        <v>48</v>
      </c>
      <c r="K80" s="196">
        <v>195</v>
      </c>
      <c r="L80" s="196"/>
      <c r="M80" s="196"/>
      <c r="N80">
        <v>22</v>
      </c>
    </row>
    <row r="81" spans="1:14" s="258" customFormat="1" ht="45.75" customHeight="1" x14ac:dyDescent="0.2">
      <c r="A81" s="254">
        <v>2023</v>
      </c>
      <c r="B81" s="255">
        <v>1</v>
      </c>
      <c r="C81" s="255"/>
      <c r="D81" s="255">
        <v>647</v>
      </c>
      <c r="E81" s="213" t="s">
        <v>273</v>
      </c>
      <c r="F81" s="257" t="s">
        <v>274</v>
      </c>
      <c r="G81" s="257">
        <v>197.16</v>
      </c>
      <c r="H81" s="257">
        <v>226.84</v>
      </c>
      <c r="I81" s="196"/>
      <c r="J81" s="196">
        <v>37</v>
      </c>
      <c r="K81" s="196">
        <v>150</v>
      </c>
      <c r="L81" s="196"/>
      <c r="M81" s="196"/>
      <c r="N81">
        <v>22</v>
      </c>
    </row>
    <row r="82" spans="1:14" s="258" customFormat="1" ht="45.75" customHeight="1" x14ac:dyDescent="0.2">
      <c r="A82" s="254">
        <v>2023</v>
      </c>
      <c r="B82" s="255">
        <v>1</v>
      </c>
      <c r="C82" s="255"/>
      <c r="D82" s="255">
        <v>11</v>
      </c>
      <c r="E82" s="213" t="s">
        <v>268</v>
      </c>
      <c r="F82" s="257" t="s">
        <v>269</v>
      </c>
      <c r="G82" s="257">
        <v>197.16</v>
      </c>
      <c r="H82" s="257">
        <v>226.84</v>
      </c>
      <c r="I82" s="196"/>
      <c r="J82" s="196">
        <v>48</v>
      </c>
      <c r="K82" s="196">
        <v>195</v>
      </c>
      <c r="L82" s="196"/>
      <c r="M82" s="196"/>
      <c r="N82">
        <v>22</v>
      </c>
    </row>
    <row r="83" spans="1:14" s="258" customFormat="1" ht="45.75" customHeight="1" x14ac:dyDescent="0.2">
      <c r="A83" s="254">
        <v>2023</v>
      </c>
      <c r="B83" s="255">
        <v>1</v>
      </c>
      <c r="C83" s="255"/>
      <c r="D83" s="255">
        <v>646</v>
      </c>
      <c r="E83" s="213" t="s">
        <v>268</v>
      </c>
      <c r="F83" s="257" t="s">
        <v>269</v>
      </c>
      <c r="G83" s="257">
        <v>197.16</v>
      </c>
      <c r="H83" s="257">
        <v>226.84</v>
      </c>
      <c r="I83" s="196"/>
      <c r="J83" s="196">
        <v>37</v>
      </c>
      <c r="K83" s="196">
        <v>150</v>
      </c>
      <c r="L83" s="196"/>
      <c r="M83" s="196"/>
      <c r="N83">
        <v>22</v>
      </c>
    </row>
    <row r="84" spans="1:14" s="258" customFormat="1" ht="45.75" customHeight="1" x14ac:dyDescent="0.2">
      <c r="A84" s="254">
        <v>2023</v>
      </c>
      <c r="B84" s="255">
        <v>1</v>
      </c>
      <c r="C84" s="255"/>
      <c r="D84" s="255">
        <v>916</v>
      </c>
      <c r="E84" s="213" t="s">
        <v>251</v>
      </c>
      <c r="F84" s="257" t="s">
        <v>252</v>
      </c>
      <c r="G84" s="257">
        <v>1.3</v>
      </c>
      <c r="H84" s="257">
        <v>1.5</v>
      </c>
      <c r="I84" s="196"/>
      <c r="J84" s="196">
        <v>360</v>
      </c>
      <c r="K84" s="196">
        <v>120</v>
      </c>
      <c r="L84" s="196"/>
      <c r="M84" s="196"/>
      <c r="N84">
        <v>18</v>
      </c>
    </row>
    <row r="85" spans="1:14" s="258" customFormat="1" ht="45.75" customHeight="1" x14ac:dyDescent="0.2">
      <c r="A85" s="254">
        <v>2023</v>
      </c>
      <c r="B85" s="255">
        <v>1</v>
      </c>
      <c r="C85" s="255"/>
      <c r="D85" s="255">
        <v>178</v>
      </c>
      <c r="E85" s="213" t="s">
        <v>212</v>
      </c>
      <c r="F85" s="257" t="s">
        <v>213</v>
      </c>
      <c r="G85" s="257">
        <v>46.5</v>
      </c>
      <c r="H85" s="257">
        <v>53.5</v>
      </c>
      <c r="I85" s="196"/>
      <c r="J85" s="196">
        <v>60</v>
      </c>
      <c r="K85" s="196">
        <v>120</v>
      </c>
      <c r="L85" s="196"/>
      <c r="M85" s="196"/>
      <c r="N85">
        <v>18</v>
      </c>
    </row>
    <row r="86" spans="1:14" s="258" customFormat="1" ht="45.75" customHeight="1" x14ac:dyDescent="0.2">
      <c r="A86" s="254">
        <v>2023</v>
      </c>
      <c r="B86" s="255">
        <v>1</v>
      </c>
      <c r="C86" s="255"/>
      <c r="D86" s="255">
        <v>167</v>
      </c>
      <c r="E86" s="213" t="s">
        <v>233</v>
      </c>
      <c r="F86" s="257" t="s">
        <v>234</v>
      </c>
      <c r="G86" s="257">
        <v>825.84</v>
      </c>
      <c r="H86" s="257">
        <v>950.16</v>
      </c>
      <c r="I86" s="196"/>
      <c r="J86" s="196">
        <v>55</v>
      </c>
      <c r="K86" s="196">
        <v>131</v>
      </c>
      <c r="L86" s="196"/>
      <c r="M86" s="196"/>
      <c r="N86">
        <v>18</v>
      </c>
    </row>
    <row r="87" spans="1:14" s="258" customFormat="1" ht="45.75" customHeight="1" x14ac:dyDescent="0.2">
      <c r="A87" s="254">
        <v>2023</v>
      </c>
      <c r="B87" s="255">
        <v>1</v>
      </c>
      <c r="C87" s="255"/>
      <c r="D87" s="255">
        <v>160</v>
      </c>
      <c r="E87" s="213" t="s">
        <v>371</v>
      </c>
      <c r="F87" s="257" t="s">
        <v>372</v>
      </c>
      <c r="G87" s="257">
        <v>186</v>
      </c>
      <c r="H87" s="257">
        <v>214</v>
      </c>
      <c r="I87" s="196"/>
      <c r="J87" s="196">
        <v>76</v>
      </c>
      <c r="K87" s="196">
        <v>95</v>
      </c>
      <c r="L87" s="196"/>
      <c r="M87" s="196"/>
      <c r="N87">
        <v>16</v>
      </c>
    </row>
    <row r="88" spans="1:14" s="258" customFormat="1" ht="45.75" customHeight="1" x14ac:dyDescent="0.2">
      <c r="A88" s="254">
        <v>2023</v>
      </c>
      <c r="B88" s="255">
        <v>1</v>
      </c>
      <c r="C88" s="255"/>
      <c r="D88" s="255">
        <v>650</v>
      </c>
      <c r="E88" s="213" t="s">
        <v>424</v>
      </c>
      <c r="F88" s="257" t="s">
        <v>425</v>
      </c>
      <c r="G88" s="257">
        <v>121.83</v>
      </c>
      <c r="H88" s="257">
        <v>140.16999999999999</v>
      </c>
      <c r="I88" s="196"/>
      <c r="J88" s="196">
        <v>150</v>
      </c>
      <c r="K88" s="196">
        <v>144</v>
      </c>
      <c r="L88" s="196"/>
      <c r="M88" s="196"/>
      <c r="N88">
        <v>20</v>
      </c>
    </row>
    <row r="89" spans="1:14" s="258" customFormat="1" ht="45.75" customHeight="1" x14ac:dyDescent="0.2">
      <c r="A89" s="254">
        <v>2023</v>
      </c>
      <c r="B89" s="255">
        <v>1</v>
      </c>
      <c r="C89" s="255"/>
      <c r="D89" s="255">
        <v>649</v>
      </c>
      <c r="E89" s="213" t="s">
        <v>419</v>
      </c>
      <c r="F89" s="257" t="s">
        <v>420</v>
      </c>
      <c r="G89" s="257">
        <v>132.99</v>
      </c>
      <c r="H89" s="257">
        <v>153.01</v>
      </c>
      <c r="I89" s="196"/>
      <c r="J89" s="196">
        <v>150</v>
      </c>
      <c r="K89" s="196">
        <v>144</v>
      </c>
      <c r="L89" s="196"/>
      <c r="M89" s="196"/>
      <c r="N89">
        <v>20</v>
      </c>
    </row>
    <row r="90" spans="1:14" s="258" customFormat="1" ht="45.75" customHeight="1" x14ac:dyDescent="0.2">
      <c r="A90" s="254">
        <v>2023</v>
      </c>
      <c r="B90" s="255">
        <v>1</v>
      </c>
      <c r="C90" s="255"/>
      <c r="D90" s="255">
        <v>140</v>
      </c>
      <c r="E90" s="213" t="s">
        <v>208</v>
      </c>
      <c r="F90" s="257" t="s">
        <v>209</v>
      </c>
      <c r="G90" s="257">
        <v>451.05</v>
      </c>
      <c r="H90" s="257">
        <v>518.95000000000005</v>
      </c>
      <c r="I90" s="196"/>
      <c r="J90" s="196">
        <v>60</v>
      </c>
      <c r="K90" s="196">
        <v>120</v>
      </c>
      <c r="L90" s="196"/>
      <c r="M90" s="196"/>
      <c r="N90">
        <v>18</v>
      </c>
    </row>
    <row r="91" spans="1:14" s="258" customFormat="1" ht="45.75" customHeight="1" x14ac:dyDescent="0.2">
      <c r="A91" s="254">
        <v>2023</v>
      </c>
      <c r="B91" s="255">
        <v>1</v>
      </c>
      <c r="C91" s="255"/>
      <c r="D91" s="255">
        <v>135</v>
      </c>
      <c r="E91" s="213" t="s">
        <v>433</v>
      </c>
      <c r="F91" s="257" t="s">
        <v>434</v>
      </c>
      <c r="G91" s="257">
        <v>9.8812499999999996</v>
      </c>
      <c r="H91" s="257">
        <v>11.36875</v>
      </c>
      <c r="I91" s="196"/>
      <c r="J91" s="196">
        <v>345</v>
      </c>
      <c r="K91" s="196">
        <v>125</v>
      </c>
      <c r="L91" s="196"/>
      <c r="M91" s="196"/>
      <c r="N91">
        <v>18</v>
      </c>
    </row>
    <row r="92" spans="1:14" s="258" customFormat="1" ht="45.75" customHeight="1" x14ac:dyDescent="0.2">
      <c r="A92" s="254">
        <v>2023</v>
      </c>
      <c r="B92" s="255">
        <v>1</v>
      </c>
      <c r="C92" s="255"/>
      <c r="D92" s="255">
        <v>134</v>
      </c>
      <c r="E92" s="213" t="s">
        <v>411</v>
      </c>
      <c r="F92" s="257" t="s">
        <v>412</v>
      </c>
      <c r="G92" s="257">
        <v>9.3000000000000007</v>
      </c>
      <c r="H92" s="257">
        <v>10.7</v>
      </c>
      <c r="I92" s="196"/>
      <c r="J92" s="196">
        <v>429</v>
      </c>
      <c r="K92" s="196">
        <v>101</v>
      </c>
      <c r="L92" s="196"/>
      <c r="M92" s="196"/>
      <c r="N92">
        <v>18</v>
      </c>
    </row>
    <row r="93" spans="1:14" s="258" customFormat="1" ht="45.75" customHeight="1" x14ac:dyDescent="0.2">
      <c r="A93" s="254">
        <v>2023</v>
      </c>
      <c r="B93" s="255">
        <v>1</v>
      </c>
      <c r="C93" s="255"/>
      <c r="D93" s="255">
        <v>131</v>
      </c>
      <c r="E93" s="213" t="s">
        <v>382</v>
      </c>
      <c r="F93" s="257" t="s">
        <v>383</v>
      </c>
      <c r="G93" s="257">
        <v>9.3000000000000007</v>
      </c>
      <c r="H93" s="257">
        <v>10.7</v>
      </c>
      <c r="I93" s="196"/>
      <c r="J93" s="196">
        <v>910</v>
      </c>
      <c r="K93" s="196">
        <v>99</v>
      </c>
      <c r="L93" s="196"/>
      <c r="M93" s="196"/>
      <c r="N93">
        <v>18</v>
      </c>
    </row>
    <row r="94" spans="1:14" s="258" customFormat="1" ht="45.75" customHeight="1" x14ac:dyDescent="0.2">
      <c r="A94" s="254">
        <v>2023</v>
      </c>
      <c r="B94" s="255">
        <v>1</v>
      </c>
      <c r="C94" s="255"/>
      <c r="D94" s="255">
        <v>130</v>
      </c>
      <c r="E94" s="213" t="s">
        <v>258</v>
      </c>
      <c r="F94" s="257" t="s">
        <v>259</v>
      </c>
      <c r="G94" s="257">
        <v>11.16</v>
      </c>
      <c r="H94" s="257">
        <v>12.84</v>
      </c>
      <c r="I94" s="196"/>
      <c r="J94" s="196">
        <v>336</v>
      </c>
      <c r="K94" s="196">
        <v>96</v>
      </c>
      <c r="L94" s="196"/>
      <c r="M94" s="196"/>
      <c r="N94">
        <v>18</v>
      </c>
    </row>
    <row r="95" spans="1:14" s="258" customFormat="1" ht="45.75" customHeight="1" x14ac:dyDescent="0.2">
      <c r="A95" s="254">
        <v>2023</v>
      </c>
      <c r="B95" s="255">
        <v>1</v>
      </c>
      <c r="C95" s="255"/>
      <c r="D95" s="255">
        <v>81</v>
      </c>
      <c r="E95" s="213" t="s">
        <v>199</v>
      </c>
      <c r="F95" s="257" t="s">
        <v>200</v>
      </c>
      <c r="G95" s="257">
        <v>360.84</v>
      </c>
      <c r="H95" s="257">
        <v>415.16</v>
      </c>
      <c r="I95" s="196"/>
      <c r="J95" s="196">
        <v>60</v>
      </c>
      <c r="K95" s="196">
        <v>120</v>
      </c>
      <c r="L95" s="196"/>
      <c r="M95" s="196"/>
      <c r="N95">
        <v>22</v>
      </c>
    </row>
    <row r="96" spans="1:14" s="258" customFormat="1" ht="45.75" customHeight="1" x14ac:dyDescent="0.2">
      <c r="A96" s="254">
        <v>2023</v>
      </c>
      <c r="B96" s="255">
        <v>1</v>
      </c>
      <c r="C96" s="255"/>
      <c r="D96" s="255">
        <v>2</v>
      </c>
      <c r="E96" s="213" t="s">
        <v>379</v>
      </c>
      <c r="F96" s="257" t="s">
        <v>380</v>
      </c>
      <c r="G96" s="257">
        <v>105.09</v>
      </c>
      <c r="H96" s="257">
        <v>120.91</v>
      </c>
      <c r="I96" s="196"/>
      <c r="J96" s="196">
        <v>108</v>
      </c>
      <c r="K96" s="196">
        <v>100</v>
      </c>
      <c r="L96" s="196"/>
      <c r="M96" s="196"/>
      <c r="N96">
        <v>16</v>
      </c>
    </row>
    <row r="97" spans="1:14" s="258" customFormat="1" ht="45.75" customHeight="1" x14ac:dyDescent="0.2">
      <c r="A97" s="254">
        <v>2023</v>
      </c>
      <c r="B97" s="255">
        <v>1</v>
      </c>
      <c r="C97" s="255"/>
      <c r="D97" s="255">
        <v>688</v>
      </c>
      <c r="E97" s="213" t="s">
        <v>312</v>
      </c>
      <c r="F97" s="257" t="s">
        <v>313</v>
      </c>
      <c r="G97" s="257">
        <v>180</v>
      </c>
      <c r="H97" s="257">
        <v>220</v>
      </c>
      <c r="I97" s="196"/>
      <c r="J97" s="196">
        <v>59</v>
      </c>
      <c r="K97" s="196">
        <v>122</v>
      </c>
      <c r="L97" s="196"/>
      <c r="M97" s="196"/>
      <c r="N97">
        <v>20</v>
      </c>
    </row>
    <row r="98" spans="1:14" s="258" customFormat="1" ht="45.75" customHeight="1" x14ac:dyDescent="0.2">
      <c r="A98" s="254">
        <v>2023</v>
      </c>
      <c r="B98" s="255">
        <v>1</v>
      </c>
      <c r="C98" s="255"/>
      <c r="D98" s="255">
        <v>623</v>
      </c>
      <c r="E98" s="213" t="s">
        <v>446</v>
      </c>
      <c r="F98" s="257" t="s">
        <v>447</v>
      </c>
      <c r="G98" s="257">
        <v>551.02009999999996</v>
      </c>
      <c r="H98" s="257">
        <v>646.97990000000004</v>
      </c>
      <c r="I98" s="196"/>
      <c r="J98" s="196">
        <v>23</v>
      </c>
      <c r="K98" s="196">
        <v>157</v>
      </c>
      <c r="L98" s="196"/>
      <c r="M98" s="196"/>
      <c r="N98">
        <v>25</v>
      </c>
    </row>
    <row r="99" spans="1:14" s="258" customFormat="1" ht="45.75" customHeight="1" x14ac:dyDescent="0.2">
      <c r="A99" s="254">
        <v>2023</v>
      </c>
      <c r="B99" s="255">
        <v>1</v>
      </c>
      <c r="C99" s="255"/>
      <c r="D99" s="255">
        <v>627</v>
      </c>
      <c r="E99" s="213" t="s">
        <v>457</v>
      </c>
      <c r="F99" s="257" t="s">
        <v>458</v>
      </c>
      <c r="G99" s="257">
        <v>384.97815000000003</v>
      </c>
      <c r="H99" s="257">
        <v>452.02184999999997</v>
      </c>
      <c r="I99" s="196"/>
      <c r="J99" s="196">
        <v>21</v>
      </c>
      <c r="K99" s="196">
        <v>171</v>
      </c>
      <c r="L99" s="196"/>
      <c r="M99" s="196"/>
      <c r="N99">
        <v>25</v>
      </c>
    </row>
    <row r="100" spans="1:14" s="258" customFormat="1" ht="45.75" customHeight="1" x14ac:dyDescent="0.2">
      <c r="A100" s="254">
        <v>2023</v>
      </c>
      <c r="B100" s="255">
        <v>1</v>
      </c>
      <c r="C100" s="255"/>
      <c r="D100" s="255">
        <v>619</v>
      </c>
      <c r="E100" s="213" t="s">
        <v>467</v>
      </c>
      <c r="F100" s="257" t="s">
        <v>468</v>
      </c>
      <c r="G100" s="257">
        <v>385.98</v>
      </c>
      <c r="H100" s="257">
        <v>454.02</v>
      </c>
      <c r="I100" s="196"/>
      <c r="J100" s="196">
        <v>23</v>
      </c>
      <c r="K100" s="196">
        <v>157</v>
      </c>
      <c r="L100" s="196"/>
      <c r="M100" s="196"/>
      <c r="N100">
        <v>25</v>
      </c>
    </row>
    <row r="101" spans="1:14" s="258" customFormat="1" ht="45.75" customHeight="1" x14ac:dyDescent="0.2">
      <c r="A101" s="254">
        <v>2023</v>
      </c>
      <c r="B101" s="255">
        <v>1</v>
      </c>
      <c r="C101" s="255"/>
      <c r="D101" s="255">
        <v>609</v>
      </c>
      <c r="E101" s="213" t="s">
        <v>440</v>
      </c>
      <c r="F101" s="257" t="s">
        <v>441</v>
      </c>
      <c r="G101" s="257">
        <v>32.6</v>
      </c>
      <c r="H101" s="257">
        <v>37.5</v>
      </c>
      <c r="I101" s="196"/>
      <c r="J101" s="196">
        <v>86</v>
      </c>
      <c r="K101" s="196">
        <v>126</v>
      </c>
      <c r="L101" s="196"/>
      <c r="M101" s="196"/>
      <c r="N101">
        <v>16</v>
      </c>
    </row>
    <row r="102" spans="1:14" s="258" customFormat="1" ht="45.75" customHeight="1" x14ac:dyDescent="0.2">
      <c r="A102" s="254">
        <v>2023</v>
      </c>
      <c r="B102" s="255">
        <v>1</v>
      </c>
      <c r="C102" s="255"/>
      <c r="D102" s="255">
        <v>1</v>
      </c>
      <c r="E102" s="213" t="s">
        <v>375</v>
      </c>
      <c r="F102" s="257" t="s">
        <v>376</v>
      </c>
      <c r="G102" s="257">
        <v>103.23</v>
      </c>
      <c r="H102" s="257">
        <v>118.77</v>
      </c>
      <c r="I102" s="196"/>
      <c r="J102" s="196">
        <v>108</v>
      </c>
      <c r="K102" s="196">
        <v>100</v>
      </c>
      <c r="L102" s="196"/>
      <c r="M102" s="196"/>
      <c r="N102">
        <v>16</v>
      </c>
    </row>
    <row r="103" spans="1:14" s="258" customFormat="1" ht="45.75" customHeight="1" x14ac:dyDescent="0.2">
      <c r="A103" s="254">
        <v>2023</v>
      </c>
      <c r="B103" s="255">
        <v>1</v>
      </c>
      <c r="C103" s="255"/>
      <c r="D103" s="255">
        <v>624</v>
      </c>
      <c r="E103" s="213" t="s">
        <v>450</v>
      </c>
      <c r="F103" s="257" t="s">
        <v>451</v>
      </c>
      <c r="G103" s="257">
        <v>344.04259999999999</v>
      </c>
      <c r="H103" s="257">
        <v>403.95740000000001</v>
      </c>
      <c r="I103" s="196"/>
      <c r="J103" s="196">
        <v>23</v>
      </c>
      <c r="K103" s="196">
        <v>157</v>
      </c>
      <c r="L103" s="196"/>
      <c r="M103" s="196"/>
      <c r="N103">
        <v>25</v>
      </c>
    </row>
    <row r="104" spans="1:14" s="258" customFormat="1" ht="45.75" customHeight="1" x14ac:dyDescent="0.2">
      <c r="A104" s="254">
        <v>2023</v>
      </c>
      <c r="B104" s="255">
        <v>1</v>
      </c>
      <c r="C104" s="255"/>
      <c r="D104" s="255">
        <v>628</v>
      </c>
      <c r="E104" s="213" t="s">
        <v>461</v>
      </c>
      <c r="F104" s="257" t="s">
        <v>462</v>
      </c>
      <c r="G104" s="257">
        <v>303.99599999999998</v>
      </c>
      <c r="H104" s="257">
        <v>356.00400000000002</v>
      </c>
      <c r="I104" s="196"/>
      <c r="J104" s="196">
        <v>21</v>
      </c>
      <c r="K104" s="196">
        <v>171</v>
      </c>
      <c r="L104" s="196"/>
      <c r="M104" s="196"/>
      <c r="N104">
        <v>25</v>
      </c>
    </row>
    <row r="105" spans="1:14" s="258" customFormat="1" ht="45.75" customHeight="1" x14ac:dyDescent="0.2">
      <c r="A105" s="254">
        <v>2023</v>
      </c>
      <c r="B105" s="255">
        <v>1</v>
      </c>
      <c r="C105" s="255"/>
      <c r="D105" s="255">
        <v>620</v>
      </c>
      <c r="E105" s="213" t="s">
        <v>471</v>
      </c>
      <c r="F105" s="257" t="s">
        <v>472</v>
      </c>
      <c r="G105" s="257">
        <v>214.01050000000001</v>
      </c>
      <c r="H105" s="257">
        <v>251.98949999999999</v>
      </c>
      <c r="I105" s="196"/>
      <c r="J105" s="196">
        <v>23</v>
      </c>
      <c r="K105" s="196">
        <v>157</v>
      </c>
      <c r="L105" s="196"/>
      <c r="M105" s="196"/>
      <c r="N105">
        <v>25</v>
      </c>
    </row>
    <row r="106" spans="1:14" s="258" customFormat="1" ht="45.75" customHeight="1" x14ac:dyDescent="0.2">
      <c r="A106" s="254">
        <v>2023</v>
      </c>
      <c r="B106" s="255">
        <v>1</v>
      </c>
      <c r="C106" s="255"/>
      <c r="D106" s="255">
        <v>689</v>
      </c>
      <c r="E106" s="213" t="s">
        <v>315</v>
      </c>
      <c r="F106" s="257" t="s">
        <v>316</v>
      </c>
      <c r="G106" s="257">
        <v>67.5</v>
      </c>
      <c r="H106" s="257">
        <v>82.5</v>
      </c>
      <c r="I106" s="196"/>
      <c r="J106" s="196">
        <v>59</v>
      </c>
      <c r="K106" s="196">
        <v>122</v>
      </c>
      <c r="L106" s="196"/>
      <c r="M106" s="196"/>
      <c r="N106">
        <v>20</v>
      </c>
    </row>
    <row r="107" spans="1:14" s="258" customFormat="1" ht="45.75" customHeight="1" x14ac:dyDescent="0.2">
      <c r="A107" s="254">
        <v>2023</v>
      </c>
      <c r="B107" s="255">
        <v>1</v>
      </c>
      <c r="C107" s="255"/>
      <c r="D107" s="255">
        <v>752</v>
      </c>
      <c r="E107" s="213"/>
      <c r="F107" s="257"/>
      <c r="G107" s="257"/>
      <c r="H107" s="257"/>
      <c r="I107" s="196"/>
      <c r="J107" s="196"/>
      <c r="K107" s="196"/>
      <c r="L107" s="196"/>
      <c r="M107" s="196"/>
    </row>
    <row r="108" spans="1:14" s="258" customFormat="1" ht="45.75" customHeight="1" x14ac:dyDescent="0.2">
      <c r="A108" s="254">
        <v>2023</v>
      </c>
      <c r="B108" s="255">
        <v>1</v>
      </c>
      <c r="C108" s="255"/>
      <c r="D108" s="255">
        <v>1068</v>
      </c>
      <c r="E108" s="213"/>
      <c r="F108" s="257"/>
      <c r="G108" s="257"/>
      <c r="H108" s="257"/>
      <c r="I108" s="196"/>
      <c r="J108" s="196"/>
      <c r="K108" s="196"/>
      <c r="L108" s="196"/>
      <c r="M108" s="196"/>
    </row>
    <row r="109" spans="1:14" s="258" customFormat="1" ht="45.75" customHeight="1" x14ac:dyDescent="0.2">
      <c r="A109" s="254">
        <v>2023</v>
      </c>
      <c r="B109" s="255">
        <v>1</v>
      </c>
      <c r="C109" s="255"/>
      <c r="D109" s="255">
        <v>1083</v>
      </c>
      <c r="E109" s="213"/>
      <c r="F109" s="257"/>
      <c r="G109" s="257"/>
      <c r="H109" s="257"/>
      <c r="I109" s="196"/>
      <c r="J109" s="196"/>
      <c r="K109" s="196"/>
      <c r="L109" s="196"/>
      <c r="M109" s="196"/>
    </row>
    <row r="110" spans="1:14" s="258" customFormat="1" ht="45.75" customHeight="1" x14ac:dyDescent="0.2">
      <c r="A110" s="254">
        <v>2023</v>
      </c>
      <c r="B110" s="255">
        <v>1</v>
      </c>
      <c r="C110" s="255"/>
      <c r="D110" s="255">
        <v>1085</v>
      </c>
      <c r="E110" s="213"/>
      <c r="F110" s="257"/>
      <c r="G110" s="257"/>
      <c r="H110" s="257"/>
      <c r="I110" s="196"/>
      <c r="J110" s="196"/>
      <c r="K110" s="196"/>
      <c r="L110" s="196"/>
      <c r="M110" s="196"/>
    </row>
    <row r="111" spans="1:14" s="258" customFormat="1" ht="45.75" customHeight="1" x14ac:dyDescent="0.2">
      <c r="A111" s="254"/>
      <c r="B111" s="255"/>
      <c r="C111" s="255"/>
      <c r="D111" s="255"/>
      <c r="E111" s="213"/>
      <c r="F111" s="257"/>
      <c r="G111" s="257"/>
      <c r="H111" s="257"/>
      <c r="I111" s="196"/>
      <c r="J111" s="196"/>
      <c r="K111" s="196"/>
      <c r="L111" s="196"/>
      <c r="M111" s="196"/>
    </row>
    <row r="112" spans="1:14" s="258" customFormat="1" ht="45.75" customHeight="1" x14ac:dyDescent="0.2">
      <c r="A112" s="254"/>
      <c r="B112" s="255"/>
      <c r="C112" s="255"/>
      <c r="D112" s="255"/>
      <c r="E112" s="213"/>
      <c r="F112" s="257"/>
      <c r="G112" s="257"/>
      <c r="H112" s="257"/>
      <c r="I112" s="196"/>
      <c r="J112" s="196"/>
      <c r="K112" s="196"/>
      <c r="L112" s="196"/>
      <c r="M112" s="196"/>
    </row>
    <row r="113" spans="1:13" s="258" customFormat="1" ht="45.75" customHeight="1" x14ac:dyDescent="0.2">
      <c r="A113" s="254"/>
      <c r="B113" s="255"/>
      <c r="C113" s="255"/>
      <c r="D113" s="255"/>
      <c r="E113" s="213"/>
      <c r="F113" s="257"/>
      <c r="G113" s="257"/>
      <c r="H113" s="257"/>
      <c r="I113" s="196"/>
      <c r="J113" s="196"/>
      <c r="K113" s="196"/>
      <c r="L113" s="196"/>
      <c r="M113" s="196"/>
    </row>
    <row r="114" spans="1:13" s="258" customFormat="1" ht="45.75" customHeight="1" x14ac:dyDescent="0.2">
      <c r="A114" s="254"/>
      <c r="B114" s="255"/>
      <c r="C114" s="255"/>
      <c r="D114" s="255"/>
      <c r="E114" s="213"/>
      <c r="F114" s="257"/>
      <c r="G114" s="257"/>
      <c r="H114" s="257"/>
      <c r="I114" s="196"/>
      <c r="J114" s="196"/>
      <c r="K114" s="196"/>
      <c r="L114" s="196"/>
      <c r="M114" s="196"/>
    </row>
    <row r="115" spans="1:13" s="258" customFormat="1" ht="45.75" customHeight="1" x14ac:dyDescent="0.2">
      <c r="A115" s="254"/>
      <c r="B115" s="255"/>
      <c r="C115" s="255"/>
      <c r="D115" s="255"/>
      <c r="E115" s="213"/>
      <c r="F115" s="257"/>
      <c r="G115" s="257"/>
      <c r="H115" s="257"/>
      <c r="I115" s="196"/>
      <c r="J115" s="196"/>
      <c r="K115" s="196"/>
      <c r="L115" s="196"/>
      <c r="M115" s="196"/>
    </row>
    <row r="116" spans="1:13" s="258" customFormat="1" ht="45.75" customHeight="1" x14ac:dyDescent="0.2">
      <c r="A116" s="254"/>
      <c r="B116" s="255"/>
      <c r="C116" s="255"/>
      <c r="D116" s="255"/>
      <c r="E116" s="213"/>
      <c r="F116" s="257"/>
      <c r="G116" s="257"/>
      <c r="H116" s="257"/>
      <c r="I116" s="196"/>
      <c r="J116" s="196"/>
      <c r="K116" s="196"/>
      <c r="L116" s="196"/>
      <c r="M116" s="196"/>
    </row>
    <row r="117" spans="1:13" s="258" customFormat="1" ht="45.75" customHeight="1" x14ac:dyDescent="0.2">
      <c r="A117" s="254"/>
      <c r="B117" s="255"/>
      <c r="C117" s="255"/>
      <c r="D117" s="255"/>
      <c r="E117" s="213"/>
      <c r="F117" s="257"/>
      <c r="G117" s="257"/>
      <c r="H117" s="257"/>
      <c r="I117" s="196"/>
      <c r="J117" s="196"/>
      <c r="K117" s="196"/>
      <c r="L117" s="196"/>
      <c r="M117" s="196"/>
    </row>
    <row r="118" spans="1:13" s="258" customFormat="1" ht="45.75" customHeight="1" x14ac:dyDescent="0.2">
      <c r="A118" s="254"/>
      <c r="B118" s="255"/>
      <c r="C118" s="255"/>
      <c r="D118" s="255"/>
      <c r="E118" s="213"/>
      <c r="F118" s="257"/>
      <c r="G118" s="257"/>
      <c r="H118" s="257"/>
      <c r="I118" s="196"/>
      <c r="J118" s="196"/>
      <c r="K118" s="196"/>
      <c r="L118" s="196"/>
      <c r="M118" s="196"/>
    </row>
    <row r="119" spans="1:13" s="258" customFormat="1" ht="45.75" customHeight="1" x14ac:dyDescent="0.2">
      <c r="A119" s="254"/>
      <c r="B119" s="255"/>
      <c r="C119" s="255"/>
      <c r="D119" s="255"/>
      <c r="E119" s="213"/>
      <c r="F119" s="257"/>
      <c r="G119" s="257"/>
      <c r="H119" s="257"/>
      <c r="I119" s="196"/>
      <c r="J119" s="196"/>
      <c r="K119" s="196"/>
      <c r="L119" s="196"/>
      <c r="M119" s="196"/>
    </row>
    <row r="120" spans="1:13" s="258" customFormat="1" ht="45.75" customHeight="1" x14ac:dyDescent="0.2">
      <c r="A120" s="254"/>
      <c r="B120" s="255"/>
      <c r="C120" s="255"/>
      <c r="D120" s="255"/>
      <c r="E120" s="213"/>
      <c r="F120" s="257"/>
      <c r="G120" s="257"/>
      <c r="H120" s="257"/>
      <c r="I120" s="196"/>
      <c r="J120" s="196"/>
      <c r="K120" s="196"/>
      <c r="L120" s="196"/>
      <c r="M120" s="196"/>
    </row>
    <row r="121" spans="1:13" s="258" customFormat="1" ht="45.75" customHeight="1" x14ac:dyDescent="0.2">
      <c r="A121" s="254"/>
      <c r="B121" s="255"/>
      <c r="C121" s="255"/>
      <c r="D121" s="255"/>
      <c r="E121" s="213"/>
      <c r="F121" s="257"/>
      <c r="G121" s="257"/>
      <c r="H121" s="257"/>
      <c r="I121" s="196"/>
      <c r="J121" s="196"/>
      <c r="K121" s="196"/>
      <c r="L121" s="196"/>
      <c r="M121" s="196"/>
    </row>
    <row r="122" spans="1:13" s="258" customFormat="1" ht="45.75" customHeight="1" x14ac:dyDescent="0.2">
      <c r="A122" s="254"/>
      <c r="B122" s="255"/>
      <c r="C122" s="255"/>
      <c r="D122" s="255"/>
      <c r="E122" s="213"/>
      <c r="F122" s="257"/>
      <c r="G122" s="257"/>
      <c r="H122" s="257"/>
      <c r="I122" s="196"/>
      <c r="J122" s="196"/>
      <c r="K122" s="196"/>
      <c r="L122" s="196"/>
      <c r="M122" s="196"/>
    </row>
    <row r="123" spans="1:13" s="258" customFormat="1" ht="45.75" customHeight="1" x14ac:dyDescent="0.2">
      <c r="A123" s="254"/>
      <c r="B123" s="255"/>
      <c r="C123" s="255"/>
      <c r="D123" s="255"/>
      <c r="E123" s="213"/>
      <c r="F123" s="257"/>
      <c r="G123" s="257"/>
      <c r="H123" s="257"/>
      <c r="I123" s="196"/>
      <c r="J123" s="196"/>
      <c r="K123" s="196"/>
      <c r="L123" s="196"/>
      <c r="M123" s="196"/>
    </row>
    <row r="124" spans="1:13" s="258" customFormat="1" ht="45.75" customHeight="1" x14ac:dyDescent="0.2">
      <c r="A124" s="254"/>
      <c r="B124" s="255"/>
      <c r="C124" s="255"/>
      <c r="D124" s="255"/>
      <c r="E124" s="213"/>
      <c r="F124" s="257"/>
      <c r="G124" s="257"/>
      <c r="H124" s="257"/>
      <c r="I124" s="196"/>
      <c r="J124" s="196"/>
      <c r="K124" s="196"/>
      <c r="L124" s="196"/>
      <c r="M124" s="196"/>
    </row>
    <row r="125" spans="1:13" s="258" customFormat="1" ht="45.75" customHeight="1" x14ac:dyDescent="0.2">
      <c r="A125" s="254"/>
      <c r="B125" s="255"/>
      <c r="C125" s="255"/>
      <c r="D125" s="255"/>
      <c r="E125" s="213"/>
      <c r="F125" s="257"/>
      <c r="G125" s="257"/>
      <c r="H125" s="257"/>
      <c r="I125" s="196"/>
      <c r="J125" s="196"/>
      <c r="K125" s="196"/>
      <c r="L125" s="196"/>
      <c r="M125" s="196"/>
    </row>
    <row r="126" spans="1:13" s="258" customFormat="1" ht="45.75" customHeight="1" x14ac:dyDescent="0.2">
      <c r="A126" s="254"/>
      <c r="B126" s="255"/>
      <c r="C126" s="255"/>
      <c r="D126" s="255"/>
      <c r="E126" s="213"/>
      <c r="F126" s="257"/>
      <c r="G126" s="257"/>
      <c r="H126" s="257"/>
      <c r="I126" s="196"/>
      <c r="J126" s="196"/>
      <c r="K126" s="196"/>
      <c r="L126" s="196"/>
      <c r="M126" s="196"/>
    </row>
    <row r="127" spans="1:13" s="258" customFormat="1" ht="45.75" customHeight="1" x14ac:dyDescent="0.2">
      <c r="A127" s="254"/>
      <c r="B127" s="255"/>
      <c r="C127" s="255"/>
      <c r="D127" s="255"/>
      <c r="E127" s="213"/>
      <c r="F127" s="257"/>
      <c r="G127" s="257"/>
      <c r="H127" s="257"/>
      <c r="I127" s="196"/>
      <c r="J127" s="196"/>
      <c r="K127" s="196"/>
      <c r="L127" s="196"/>
      <c r="M127" s="196"/>
    </row>
    <row r="128" spans="1:13" s="258" customFormat="1" ht="45.75" customHeight="1" x14ac:dyDescent="0.2">
      <c r="A128" s="254"/>
      <c r="B128" s="255"/>
      <c r="C128" s="255"/>
      <c r="D128" s="255"/>
      <c r="E128" s="213"/>
      <c r="F128" s="257"/>
      <c r="G128" s="257"/>
      <c r="H128" s="257"/>
      <c r="I128" s="196"/>
      <c r="J128" s="196"/>
      <c r="K128" s="196"/>
      <c r="L128" s="196"/>
      <c r="M128" s="196"/>
    </row>
    <row r="129" spans="1:13" s="258" customFormat="1" ht="45.75" customHeight="1" x14ac:dyDescent="0.2">
      <c r="A129" s="254"/>
      <c r="B129" s="255"/>
      <c r="C129" s="255"/>
      <c r="D129" s="255"/>
      <c r="E129" s="213"/>
      <c r="F129" s="257"/>
      <c r="G129" s="257"/>
      <c r="H129" s="257"/>
      <c r="I129" s="196"/>
      <c r="J129" s="196"/>
      <c r="K129" s="196"/>
      <c r="L129" s="196"/>
      <c r="M129" s="196"/>
    </row>
    <row r="130" spans="1:13" s="258" customFormat="1" ht="45.75" customHeight="1" x14ac:dyDescent="0.2">
      <c r="A130" s="254"/>
      <c r="B130" s="255"/>
      <c r="C130" s="255"/>
      <c r="D130" s="255"/>
      <c r="E130" s="213"/>
      <c r="F130" s="257"/>
      <c r="G130" s="257"/>
      <c r="H130" s="257"/>
      <c r="I130" s="196"/>
      <c r="J130" s="196"/>
      <c r="K130" s="196"/>
      <c r="L130" s="196"/>
      <c r="M130" s="196"/>
    </row>
    <row r="131" spans="1:13" s="258" customFormat="1" ht="45.75" customHeight="1" x14ac:dyDescent="0.2">
      <c r="A131" s="254"/>
      <c r="B131" s="255"/>
      <c r="C131" s="255"/>
      <c r="D131" s="255"/>
      <c r="E131" s="213"/>
      <c r="F131" s="257"/>
      <c r="G131" s="257"/>
      <c r="H131" s="257"/>
      <c r="I131" s="196"/>
      <c r="J131" s="196"/>
      <c r="K131" s="196"/>
      <c r="L131" s="196"/>
      <c r="M131" s="196"/>
    </row>
    <row r="132" spans="1:13" s="258" customFormat="1" ht="45.75" customHeight="1" x14ac:dyDescent="0.2">
      <c r="A132" s="254"/>
      <c r="B132" s="255"/>
      <c r="C132" s="255"/>
      <c r="D132" s="255"/>
      <c r="E132" s="213"/>
      <c r="F132" s="257"/>
      <c r="G132" s="257"/>
      <c r="H132" s="257"/>
      <c r="I132" s="196"/>
      <c r="J132" s="196"/>
      <c r="K132" s="196"/>
      <c r="L132" s="196"/>
      <c r="M132" s="196"/>
    </row>
    <row r="133" spans="1:13" s="258" customFormat="1" ht="45.75" customHeight="1" x14ac:dyDescent="0.2">
      <c r="A133" s="254"/>
      <c r="B133" s="255"/>
      <c r="C133" s="255"/>
      <c r="D133" s="255"/>
      <c r="E133" s="213"/>
      <c r="F133" s="257"/>
      <c r="G133" s="257"/>
      <c r="H133" s="257"/>
      <c r="I133" s="196"/>
      <c r="J133" s="196"/>
      <c r="K133" s="196"/>
      <c r="L133" s="196"/>
      <c r="M133" s="196"/>
    </row>
    <row r="134" spans="1:13" s="258" customFormat="1" ht="45.75" customHeight="1" x14ac:dyDescent="0.2">
      <c r="A134" s="254"/>
      <c r="B134" s="255"/>
      <c r="C134" s="255"/>
      <c r="D134" s="255"/>
      <c r="E134" s="213"/>
      <c r="F134" s="257"/>
      <c r="G134" s="257"/>
      <c r="H134" s="257"/>
      <c r="I134" s="196"/>
      <c r="J134" s="196"/>
      <c r="K134" s="196"/>
      <c r="L134" s="196"/>
      <c r="M134" s="196"/>
    </row>
    <row r="135" spans="1:13" s="258" customFormat="1" ht="45.75" customHeight="1" x14ac:dyDescent="0.2">
      <c r="A135" s="254"/>
      <c r="B135" s="255"/>
      <c r="C135" s="255"/>
      <c r="D135" s="255"/>
      <c r="E135" s="213"/>
      <c r="F135" s="257"/>
      <c r="G135" s="257"/>
      <c r="H135" s="257"/>
      <c r="I135" s="196"/>
      <c r="J135" s="196"/>
      <c r="K135" s="196"/>
      <c r="L135" s="196"/>
      <c r="M135" s="196"/>
    </row>
    <row r="136" spans="1:13" s="258" customFormat="1" ht="45.75" customHeight="1" x14ac:dyDescent="0.2">
      <c r="A136" s="254"/>
      <c r="B136" s="255"/>
      <c r="C136" s="255"/>
      <c r="D136" s="255"/>
      <c r="E136" s="213"/>
      <c r="F136" s="257"/>
      <c r="G136" s="257"/>
      <c r="H136" s="257"/>
      <c r="I136" s="196"/>
      <c r="J136" s="196"/>
      <c r="K136" s="196"/>
      <c r="L136" s="196"/>
      <c r="M136" s="196"/>
    </row>
    <row r="137" spans="1:13" s="258" customFormat="1" ht="45.75" customHeight="1" x14ac:dyDescent="0.2">
      <c r="A137" s="254"/>
      <c r="B137" s="255"/>
      <c r="C137" s="255"/>
      <c r="D137" s="255"/>
      <c r="E137" s="213"/>
      <c r="F137" s="257"/>
      <c r="G137" s="257"/>
      <c r="H137" s="257"/>
      <c r="I137" s="196"/>
      <c r="J137" s="196"/>
      <c r="K137" s="196"/>
      <c r="L137" s="196"/>
      <c r="M137" s="196"/>
    </row>
    <row r="138" spans="1:13" s="258" customFormat="1" ht="45.75" customHeight="1" x14ac:dyDescent="0.2">
      <c r="A138" s="254"/>
      <c r="B138" s="255"/>
      <c r="C138" s="255"/>
      <c r="D138" s="255"/>
      <c r="E138" s="213"/>
      <c r="F138" s="257"/>
      <c r="G138" s="257"/>
      <c r="H138" s="257"/>
      <c r="I138" s="196"/>
      <c r="J138" s="196"/>
      <c r="K138" s="196"/>
      <c r="L138" s="196"/>
      <c r="M138" s="196"/>
    </row>
    <row r="139" spans="1:13" s="258" customFormat="1" ht="45.75" customHeight="1" x14ac:dyDescent="0.2">
      <c r="A139" s="254"/>
      <c r="B139" s="255"/>
      <c r="C139" s="255"/>
      <c r="D139" s="255"/>
      <c r="E139" s="213"/>
      <c r="F139" s="257"/>
      <c r="G139" s="257"/>
      <c r="H139" s="257"/>
      <c r="I139" s="196"/>
      <c r="J139" s="196"/>
      <c r="K139" s="196"/>
      <c r="L139" s="196"/>
      <c r="M139" s="196"/>
    </row>
    <row r="140" spans="1:13" s="258" customFormat="1" ht="45.75" customHeight="1" x14ac:dyDescent="0.2">
      <c r="A140" s="254"/>
      <c r="B140" s="255"/>
      <c r="C140" s="255"/>
      <c r="D140" s="255"/>
      <c r="E140" s="213"/>
      <c r="F140" s="257"/>
      <c r="G140" s="257"/>
      <c r="H140" s="257"/>
      <c r="I140" s="196"/>
      <c r="J140" s="196"/>
      <c r="K140" s="196"/>
      <c r="L140" s="196"/>
      <c r="M140" s="196"/>
    </row>
    <row r="141" spans="1:13" s="258" customFormat="1" ht="45.75" customHeight="1" x14ac:dyDescent="0.2">
      <c r="A141" s="254"/>
      <c r="B141" s="255"/>
      <c r="C141" s="255"/>
      <c r="D141" s="255"/>
      <c r="E141" s="213"/>
      <c r="F141" s="257"/>
      <c r="G141" s="257"/>
      <c r="H141" s="257"/>
      <c r="I141" s="196"/>
      <c r="J141" s="196"/>
      <c r="K141" s="196"/>
      <c r="L141" s="196"/>
      <c r="M141" s="196"/>
    </row>
    <row r="142" spans="1:13" s="258" customFormat="1" ht="45.75" customHeight="1" x14ac:dyDescent="0.2">
      <c r="A142" s="254"/>
      <c r="B142" s="255"/>
      <c r="C142" s="255"/>
      <c r="D142" s="255"/>
      <c r="E142" s="213"/>
      <c r="F142" s="257"/>
      <c r="G142" s="257"/>
      <c r="H142" s="257"/>
      <c r="I142" s="196"/>
      <c r="J142" s="196"/>
      <c r="K142" s="196"/>
      <c r="L142" s="196"/>
      <c r="M142" s="196"/>
    </row>
    <row r="143" spans="1:13" s="258" customFormat="1" ht="45.75" customHeight="1" x14ac:dyDescent="0.2">
      <c r="A143" s="254"/>
      <c r="B143" s="255"/>
      <c r="C143" s="255"/>
      <c r="D143" s="255"/>
      <c r="E143" s="213"/>
      <c r="F143" s="257"/>
      <c r="G143" s="257"/>
      <c r="H143" s="257"/>
      <c r="I143" s="196"/>
      <c r="J143" s="196"/>
      <c r="K143" s="196"/>
      <c r="L143" s="196"/>
      <c r="M143" s="196"/>
    </row>
    <row r="144" spans="1:13" s="258" customFormat="1" ht="45.75" customHeight="1" x14ac:dyDescent="0.2">
      <c r="A144" s="254"/>
      <c r="B144" s="255"/>
      <c r="C144" s="255"/>
      <c r="D144" s="255"/>
      <c r="E144" s="213"/>
      <c r="F144" s="257"/>
      <c r="G144" s="257"/>
      <c r="H144" s="257"/>
      <c r="I144" s="196"/>
      <c r="J144" s="196"/>
      <c r="K144" s="196"/>
      <c r="L144" s="196"/>
      <c r="M144" s="196"/>
    </row>
    <row r="145" spans="1:13" s="258" customFormat="1" ht="45.75" customHeight="1" x14ac:dyDescent="0.2">
      <c r="A145" s="254"/>
      <c r="B145" s="255"/>
      <c r="C145" s="255"/>
      <c r="D145" s="255"/>
      <c r="E145" s="213"/>
      <c r="F145" s="257"/>
      <c r="G145" s="257"/>
      <c r="H145" s="257"/>
      <c r="I145" s="196"/>
      <c r="J145" s="196"/>
      <c r="K145" s="196"/>
      <c r="L145" s="196"/>
      <c r="M145" s="196"/>
    </row>
    <row r="146" spans="1:13" s="258" customFormat="1" ht="45.75" customHeight="1" x14ac:dyDescent="0.2">
      <c r="A146" s="254"/>
      <c r="B146" s="255"/>
      <c r="C146" s="255"/>
      <c r="D146" s="255"/>
      <c r="E146" s="213"/>
      <c r="F146" s="257"/>
      <c r="G146" s="257"/>
      <c r="H146" s="257"/>
      <c r="I146" s="196"/>
      <c r="J146" s="196"/>
      <c r="K146" s="196"/>
      <c r="L146" s="196"/>
      <c r="M146" s="196"/>
    </row>
    <row r="147" spans="1:13" s="258" customFormat="1" ht="45.75" customHeight="1" x14ac:dyDescent="0.2">
      <c r="A147" s="254"/>
      <c r="B147" s="255"/>
      <c r="C147" s="255"/>
      <c r="D147" s="255"/>
      <c r="E147" s="213"/>
      <c r="F147" s="257"/>
      <c r="G147" s="257"/>
      <c r="H147" s="257"/>
      <c r="I147" s="196"/>
      <c r="J147" s="196"/>
      <c r="K147" s="196"/>
      <c r="L147" s="196"/>
      <c r="M147" s="196"/>
    </row>
    <row r="148" spans="1:13" s="258" customFormat="1" ht="45.75" customHeight="1" x14ac:dyDescent="0.2">
      <c r="A148" s="254"/>
      <c r="B148" s="255"/>
      <c r="C148" s="255"/>
      <c r="D148" s="255"/>
      <c r="E148" s="213"/>
      <c r="F148" s="257"/>
      <c r="G148" s="257"/>
      <c r="H148" s="257"/>
      <c r="I148" s="196"/>
      <c r="J148" s="196"/>
      <c r="K148" s="196"/>
      <c r="L148" s="196"/>
      <c r="M148" s="196"/>
    </row>
    <row r="149" spans="1:13" s="258" customFormat="1" ht="45.75" customHeight="1" x14ac:dyDescent="0.2">
      <c r="A149" s="254"/>
      <c r="B149" s="255"/>
      <c r="C149" s="255"/>
      <c r="D149" s="255"/>
      <c r="E149" s="213"/>
      <c r="F149" s="257"/>
      <c r="G149" s="257"/>
      <c r="H149" s="257"/>
      <c r="I149" s="196"/>
      <c r="J149" s="196"/>
      <c r="K149" s="196"/>
      <c r="L149" s="196"/>
      <c r="M149" s="196"/>
    </row>
    <row r="150" spans="1:13" s="258" customFormat="1" ht="45.75" customHeight="1" x14ac:dyDescent="0.2">
      <c r="A150" s="254"/>
      <c r="B150" s="255"/>
      <c r="C150" s="255"/>
      <c r="D150" s="255"/>
      <c r="E150" s="213"/>
      <c r="F150" s="257"/>
      <c r="G150" s="257"/>
      <c r="H150" s="257"/>
      <c r="I150" s="196"/>
      <c r="J150" s="196"/>
      <c r="K150" s="196"/>
      <c r="L150" s="196"/>
      <c r="M150" s="196"/>
    </row>
    <row r="151" spans="1:13" s="258" customFormat="1" ht="45.75" customHeight="1" x14ac:dyDescent="0.2">
      <c r="A151" s="254"/>
      <c r="B151" s="255"/>
      <c r="C151" s="255"/>
      <c r="D151" s="255"/>
      <c r="E151" s="213"/>
      <c r="F151" s="257"/>
      <c r="G151" s="257"/>
      <c r="H151" s="257"/>
      <c r="I151" s="196"/>
      <c r="J151" s="196"/>
      <c r="K151" s="196"/>
      <c r="L151" s="196"/>
      <c r="M151" s="196"/>
    </row>
    <row r="152" spans="1:13" s="258" customFormat="1" ht="45.75" customHeight="1" x14ac:dyDescent="0.2">
      <c r="A152" s="254"/>
      <c r="B152" s="255"/>
      <c r="C152" s="255"/>
      <c r="D152" s="255"/>
      <c r="E152" s="213"/>
      <c r="F152" s="257"/>
      <c r="G152" s="257"/>
      <c r="H152" s="257"/>
      <c r="I152" s="196"/>
      <c r="J152" s="196"/>
      <c r="K152" s="196"/>
      <c r="L152" s="196"/>
      <c r="M152" s="196"/>
    </row>
    <row r="153" spans="1:13" s="258" customFormat="1" ht="45.75" customHeight="1" x14ac:dyDescent="0.2">
      <c r="A153" s="254"/>
      <c r="B153" s="255"/>
      <c r="C153" s="255"/>
      <c r="D153" s="255"/>
      <c r="E153" s="213"/>
      <c r="F153" s="257"/>
      <c r="G153" s="257"/>
      <c r="H153" s="257"/>
      <c r="I153" s="196"/>
      <c r="J153" s="196"/>
      <c r="K153" s="196"/>
      <c r="L153" s="196"/>
      <c r="M153" s="196"/>
    </row>
    <row r="154" spans="1:13" s="258" customFormat="1" ht="45.75" customHeight="1" x14ac:dyDescent="0.2">
      <c r="A154" s="254"/>
      <c r="B154" s="255"/>
      <c r="C154" s="255"/>
      <c r="D154" s="255"/>
      <c r="E154" s="213"/>
      <c r="F154" s="257"/>
      <c r="G154" s="257"/>
      <c r="H154" s="257"/>
      <c r="I154" s="196"/>
      <c r="J154" s="196"/>
      <c r="K154" s="196"/>
      <c r="L154" s="196"/>
      <c r="M154" s="196"/>
    </row>
    <row r="155" spans="1:13" s="258" customFormat="1" ht="45.75" customHeight="1" x14ac:dyDescent="0.2">
      <c r="A155" s="254"/>
      <c r="B155" s="255"/>
      <c r="C155" s="255"/>
      <c r="D155" s="255"/>
      <c r="E155" s="213"/>
      <c r="F155" s="257"/>
      <c r="G155" s="257"/>
      <c r="H155" s="257"/>
      <c r="I155" s="196"/>
      <c r="J155" s="196"/>
      <c r="K155" s="196"/>
      <c r="L155" s="196"/>
      <c r="M155" s="196"/>
    </row>
    <row r="156" spans="1:13" s="258" customFormat="1" ht="45.75" customHeight="1" x14ac:dyDescent="0.2">
      <c r="A156" s="254"/>
      <c r="B156" s="255"/>
      <c r="C156" s="255"/>
      <c r="D156" s="255"/>
      <c r="E156" s="213"/>
      <c r="F156" s="257"/>
      <c r="G156" s="257"/>
      <c r="H156" s="257"/>
      <c r="I156" s="196"/>
      <c r="J156" s="196"/>
      <c r="K156" s="196"/>
      <c r="L156" s="196"/>
      <c r="M156" s="196"/>
    </row>
    <row r="157" spans="1:13" s="258" customFormat="1" ht="45.75" customHeight="1" x14ac:dyDescent="0.2">
      <c r="A157" s="254"/>
      <c r="B157" s="255"/>
      <c r="C157" s="255"/>
      <c r="D157" s="255"/>
      <c r="E157" s="213"/>
      <c r="F157" s="257"/>
      <c r="G157" s="257"/>
      <c r="H157" s="257"/>
      <c r="I157" s="196"/>
      <c r="J157" s="196"/>
      <c r="K157" s="196"/>
      <c r="L157" s="196"/>
      <c r="M157" s="196"/>
    </row>
    <row r="158" spans="1:13" s="258" customFormat="1" ht="45.75" customHeight="1" x14ac:dyDescent="0.2">
      <c r="A158" s="254"/>
      <c r="B158" s="255"/>
      <c r="C158" s="255"/>
      <c r="D158" s="255"/>
      <c r="E158" s="213"/>
      <c r="F158" s="257"/>
      <c r="G158" s="257"/>
      <c r="H158" s="257"/>
      <c r="I158" s="196"/>
      <c r="J158" s="196"/>
      <c r="K158" s="196"/>
      <c r="L158" s="196"/>
      <c r="M158" s="196"/>
    </row>
    <row r="159" spans="1:13" s="258" customFormat="1" ht="45.75" customHeight="1" x14ac:dyDescent="0.2">
      <c r="A159" s="254"/>
      <c r="B159" s="255"/>
      <c r="C159" s="255"/>
      <c r="D159" s="255"/>
      <c r="E159" s="213"/>
      <c r="F159" s="257"/>
      <c r="G159" s="257"/>
      <c r="H159" s="257"/>
      <c r="I159" s="196"/>
      <c r="J159" s="196"/>
      <c r="K159" s="196"/>
      <c r="L159" s="196"/>
      <c r="M159" s="196"/>
    </row>
    <row r="160" spans="1:13" s="258" customFormat="1" ht="45.75" customHeight="1" x14ac:dyDescent="0.2">
      <c r="A160" s="254"/>
      <c r="B160" s="255"/>
      <c r="C160" s="255"/>
      <c r="D160" s="255"/>
      <c r="E160" s="213"/>
      <c r="F160" s="257"/>
      <c r="G160" s="257"/>
      <c r="H160" s="257"/>
      <c r="I160" s="196"/>
      <c r="J160" s="196"/>
      <c r="K160" s="196"/>
      <c r="L160" s="196"/>
      <c r="M160" s="196"/>
    </row>
    <row r="161" spans="1:13" s="258" customFormat="1" ht="45.75" customHeight="1" x14ac:dyDescent="0.2">
      <c r="A161" s="254"/>
      <c r="B161" s="255"/>
      <c r="C161" s="255"/>
      <c r="D161" s="255"/>
      <c r="E161" s="213"/>
      <c r="F161" s="257"/>
      <c r="G161" s="257"/>
      <c r="H161" s="257"/>
      <c r="I161" s="196"/>
      <c r="J161" s="196"/>
      <c r="K161" s="196"/>
      <c r="L161" s="196"/>
      <c r="M161" s="196"/>
    </row>
    <row r="162" spans="1:13" s="258" customFormat="1" ht="45.75" customHeight="1" x14ac:dyDescent="0.2">
      <c r="A162" s="254"/>
      <c r="B162" s="255"/>
      <c r="C162" s="255"/>
      <c r="D162" s="255"/>
      <c r="E162" s="213"/>
      <c r="F162" s="257"/>
      <c r="G162" s="257"/>
      <c r="H162" s="257"/>
      <c r="I162" s="196"/>
      <c r="J162" s="196"/>
      <c r="K162" s="196"/>
      <c r="L162" s="196"/>
      <c r="M162" s="196"/>
    </row>
    <row r="163" spans="1:13" s="258" customFormat="1" ht="45.75" customHeight="1" x14ac:dyDescent="0.2">
      <c r="A163" s="254"/>
      <c r="B163" s="255"/>
      <c r="C163" s="255"/>
      <c r="D163" s="255"/>
      <c r="E163" s="213"/>
      <c r="F163" s="257"/>
      <c r="G163" s="257"/>
      <c r="H163" s="257"/>
      <c r="I163" s="196"/>
      <c r="J163" s="196"/>
      <c r="K163" s="196"/>
      <c r="L163" s="196"/>
      <c r="M163" s="196"/>
    </row>
    <row r="164" spans="1:13" s="258" customFormat="1" ht="45.75" customHeight="1" x14ac:dyDescent="0.2">
      <c r="A164" s="254"/>
      <c r="B164" s="255"/>
      <c r="C164" s="255"/>
      <c r="D164" s="255"/>
      <c r="E164" s="213"/>
      <c r="F164" s="257"/>
      <c r="G164" s="257"/>
      <c r="H164" s="257"/>
      <c r="I164" s="196"/>
      <c r="J164" s="196"/>
      <c r="K164" s="196"/>
      <c r="L164" s="196"/>
      <c r="M164" s="196"/>
    </row>
    <row r="165" spans="1:13" s="258" customFormat="1" ht="45.75" customHeight="1" x14ac:dyDescent="0.2">
      <c r="A165" s="254"/>
      <c r="B165" s="255"/>
      <c r="C165" s="255"/>
      <c r="D165" s="255"/>
      <c r="E165" s="213"/>
      <c r="F165" s="257"/>
      <c r="G165" s="257"/>
      <c r="H165" s="257"/>
      <c r="I165" s="196"/>
      <c r="J165" s="196"/>
      <c r="K165" s="196"/>
      <c r="L165" s="196"/>
      <c r="M165" s="196"/>
    </row>
    <row r="166" spans="1:13" s="258" customFormat="1" ht="45.75" customHeight="1" x14ac:dyDescent="0.2">
      <c r="A166" s="254"/>
      <c r="B166" s="255"/>
      <c r="C166" s="255"/>
      <c r="D166" s="255"/>
      <c r="E166" s="213"/>
      <c r="F166" s="257"/>
      <c r="G166" s="257"/>
      <c r="H166" s="257"/>
      <c r="I166" s="196"/>
      <c r="J166" s="196"/>
      <c r="K166" s="196"/>
      <c r="L166" s="196"/>
      <c r="M166" s="196"/>
    </row>
    <row r="167" spans="1:13" s="258" customFormat="1" ht="45.75" customHeight="1" x14ac:dyDescent="0.2">
      <c r="A167" s="254"/>
      <c r="B167" s="255"/>
      <c r="C167" s="255"/>
      <c r="D167" s="255"/>
      <c r="E167" s="213"/>
      <c r="F167" s="257"/>
      <c r="G167" s="257"/>
      <c r="H167" s="257"/>
      <c r="I167" s="196"/>
      <c r="J167" s="196"/>
      <c r="K167" s="196"/>
      <c r="L167" s="196"/>
      <c r="M167" s="196"/>
    </row>
    <row r="168" spans="1:13" s="258" customFormat="1" ht="45.75" customHeight="1" x14ac:dyDescent="0.2">
      <c r="A168" s="254"/>
      <c r="B168" s="255"/>
      <c r="C168" s="255"/>
      <c r="D168" s="255"/>
      <c r="E168" s="213"/>
      <c r="F168" s="257"/>
      <c r="G168" s="257"/>
      <c r="H168" s="257"/>
      <c r="I168" s="196"/>
      <c r="J168" s="196"/>
      <c r="K168" s="196"/>
      <c r="L168" s="196"/>
      <c r="M168" s="196"/>
    </row>
    <row r="169" spans="1:13" s="258" customFormat="1" ht="45.75" customHeight="1" x14ac:dyDescent="0.2">
      <c r="A169" s="254"/>
      <c r="B169" s="255"/>
      <c r="C169" s="255"/>
      <c r="D169" s="255"/>
      <c r="E169" s="213"/>
      <c r="F169" s="257"/>
      <c r="G169" s="257"/>
      <c r="H169" s="257"/>
      <c r="I169" s="196"/>
      <c r="J169" s="196"/>
      <c r="K169" s="196"/>
      <c r="L169" s="196"/>
      <c r="M169" s="196"/>
    </row>
    <row r="170" spans="1:13" s="258" customFormat="1" ht="45.75" customHeight="1" x14ac:dyDescent="0.2">
      <c r="A170" s="254"/>
      <c r="B170" s="255"/>
      <c r="C170" s="255"/>
      <c r="D170" s="255"/>
      <c r="E170" s="213"/>
      <c r="F170" s="257"/>
      <c r="G170" s="257"/>
      <c r="H170" s="257"/>
      <c r="I170" s="196"/>
      <c r="J170" s="196"/>
      <c r="K170" s="196"/>
      <c r="L170" s="196"/>
      <c r="M170" s="196"/>
    </row>
    <row r="171" spans="1:13" s="258" customFormat="1" ht="45.75" customHeight="1" x14ac:dyDescent="0.2">
      <c r="A171" s="254"/>
      <c r="B171" s="255"/>
      <c r="C171" s="255"/>
      <c r="D171" s="255"/>
      <c r="E171" s="213"/>
      <c r="F171" s="257"/>
      <c r="G171" s="257"/>
      <c r="H171" s="257"/>
      <c r="I171" s="196"/>
      <c r="J171" s="196"/>
      <c r="K171" s="196"/>
      <c r="L171" s="196"/>
      <c r="M171" s="196"/>
    </row>
    <row r="172" spans="1:13" s="258" customFormat="1" ht="45.75" customHeight="1" x14ac:dyDescent="0.2">
      <c r="A172" s="254"/>
      <c r="B172" s="255"/>
      <c r="C172" s="255"/>
      <c r="D172" s="255"/>
      <c r="E172" s="213"/>
      <c r="F172" s="257"/>
      <c r="G172" s="257"/>
      <c r="H172" s="257"/>
      <c r="I172" s="196"/>
      <c r="J172" s="196"/>
      <c r="K172" s="196"/>
      <c r="L172" s="196"/>
      <c r="M172" s="196"/>
    </row>
    <row r="173" spans="1:13" s="258" customFormat="1" ht="45.75" customHeight="1" x14ac:dyDescent="0.2">
      <c r="A173" s="254"/>
      <c r="B173" s="255"/>
      <c r="C173" s="255"/>
      <c r="D173" s="255"/>
      <c r="E173" s="213"/>
      <c r="F173" s="257"/>
      <c r="G173" s="257"/>
      <c r="H173" s="257"/>
      <c r="I173" s="196"/>
      <c r="J173" s="196"/>
      <c r="K173" s="196"/>
      <c r="L173" s="196"/>
      <c r="M173" s="196"/>
    </row>
    <row r="174" spans="1:13" s="258" customFormat="1" ht="45.75" customHeight="1" x14ac:dyDescent="0.2">
      <c r="A174" s="254"/>
      <c r="B174" s="255"/>
      <c r="C174" s="255"/>
      <c r="D174" s="255"/>
      <c r="E174" s="213"/>
      <c r="F174" s="257"/>
      <c r="G174" s="257"/>
      <c r="H174" s="257"/>
      <c r="I174" s="196"/>
      <c r="J174" s="196"/>
      <c r="K174" s="196"/>
      <c r="L174" s="196"/>
      <c r="M174" s="196"/>
    </row>
    <row r="175" spans="1:13" s="258" customFormat="1" ht="45.75" customHeight="1" x14ac:dyDescent="0.2">
      <c r="A175" s="254"/>
      <c r="B175" s="255"/>
      <c r="C175" s="255"/>
      <c r="D175" s="255"/>
      <c r="E175" s="213"/>
      <c r="F175" s="257"/>
      <c r="G175" s="257"/>
      <c r="H175" s="257"/>
      <c r="I175" s="196"/>
      <c r="J175" s="196"/>
      <c r="K175" s="196"/>
      <c r="L175" s="196"/>
      <c r="M175" s="196"/>
    </row>
    <row r="176" spans="1:13" s="258" customFormat="1" ht="45.75" customHeight="1" x14ac:dyDescent="0.2">
      <c r="A176" s="254"/>
      <c r="B176" s="255"/>
      <c r="C176" s="255"/>
      <c r="D176" s="255"/>
      <c r="E176" s="213"/>
      <c r="F176" s="257"/>
      <c r="G176" s="257"/>
      <c r="H176" s="257"/>
      <c r="I176" s="196"/>
      <c r="J176" s="196"/>
      <c r="K176" s="196"/>
      <c r="L176" s="196"/>
      <c r="M176" s="196"/>
    </row>
    <row r="177" spans="1:13" s="258" customFormat="1" ht="45.75" customHeight="1" x14ac:dyDescent="0.2">
      <c r="A177" s="254"/>
      <c r="B177" s="255"/>
      <c r="C177" s="255"/>
      <c r="D177" s="255"/>
      <c r="E177" s="213"/>
      <c r="F177" s="257"/>
      <c r="G177" s="257"/>
      <c r="H177" s="257"/>
      <c r="I177" s="196"/>
      <c r="J177" s="196"/>
      <c r="K177" s="196"/>
      <c r="L177" s="196"/>
      <c r="M177" s="196"/>
    </row>
    <row r="178" spans="1:13" s="258" customFormat="1" ht="45.75" customHeight="1" x14ac:dyDescent="0.2">
      <c r="A178" s="254"/>
      <c r="B178" s="255"/>
      <c r="C178" s="255"/>
      <c r="D178" s="255"/>
      <c r="E178" s="213"/>
      <c r="F178" s="257"/>
      <c r="G178" s="257"/>
      <c r="H178" s="257"/>
      <c r="I178" s="196"/>
      <c r="J178" s="196"/>
      <c r="K178" s="196"/>
      <c r="L178" s="196"/>
      <c r="M178" s="196"/>
    </row>
    <row r="179" spans="1:13" s="258" customFormat="1" ht="45.75" customHeight="1" x14ac:dyDescent="0.2">
      <c r="A179" s="254"/>
      <c r="B179" s="255"/>
      <c r="C179" s="255"/>
      <c r="D179" s="255"/>
      <c r="E179" s="213"/>
      <c r="F179" s="257"/>
      <c r="G179" s="257"/>
      <c r="H179" s="257"/>
      <c r="I179" s="196"/>
      <c r="J179" s="196"/>
      <c r="K179" s="196"/>
      <c r="L179" s="196"/>
      <c r="M179" s="196"/>
    </row>
    <row r="180" spans="1:13" s="258" customFormat="1" ht="45.75" customHeight="1" x14ac:dyDescent="0.2">
      <c r="A180" s="254"/>
      <c r="B180" s="255"/>
      <c r="C180" s="255"/>
      <c r="D180" s="255"/>
      <c r="E180" s="213"/>
      <c r="F180" s="257"/>
      <c r="G180" s="257"/>
      <c r="H180" s="257"/>
      <c r="I180" s="196"/>
      <c r="J180" s="196"/>
      <c r="K180" s="196"/>
      <c r="L180" s="196"/>
      <c r="M180" s="196"/>
    </row>
    <row r="181" spans="1:13" s="258" customFormat="1" ht="45.75" customHeight="1" x14ac:dyDescent="0.2">
      <c r="A181" s="254"/>
      <c r="B181" s="255"/>
      <c r="C181" s="255"/>
      <c r="D181" s="255"/>
      <c r="E181" s="213"/>
      <c r="F181" s="257"/>
      <c r="G181" s="257"/>
      <c r="H181" s="257"/>
      <c r="I181" s="196"/>
      <c r="J181" s="196"/>
      <c r="K181" s="196"/>
      <c r="L181" s="196"/>
      <c r="M181" s="196"/>
    </row>
    <row r="182" spans="1:13" s="258" customFormat="1" ht="45.75" customHeight="1" x14ac:dyDescent="0.2">
      <c r="A182" s="254"/>
      <c r="B182" s="255"/>
      <c r="C182" s="255"/>
      <c r="D182" s="255"/>
      <c r="E182" s="213"/>
      <c r="F182" s="257"/>
      <c r="G182" s="257"/>
      <c r="H182" s="257"/>
      <c r="I182" s="196"/>
      <c r="J182" s="196"/>
      <c r="K182" s="196"/>
      <c r="L182" s="196"/>
      <c r="M182" s="196"/>
    </row>
    <row r="183" spans="1:13" s="258" customFormat="1" ht="45.75" customHeight="1" x14ac:dyDescent="0.2">
      <c r="A183" s="254"/>
      <c r="B183" s="255"/>
      <c r="C183" s="255"/>
      <c r="D183" s="255"/>
      <c r="E183" s="213"/>
      <c r="F183" s="257"/>
      <c r="G183" s="257"/>
      <c r="H183" s="257"/>
      <c r="I183" s="196"/>
      <c r="J183" s="196"/>
      <c r="K183" s="196"/>
      <c r="L183" s="196"/>
      <c r="M183" s="196"/>
    </row>
    <row r="184" spans="1:13" s="258" customFormat="1" ht="45.75" customHeight="1" x14ac:dyDescent="0.2">
      <c r="A184" s="254"/>
      <c r="B184" s="255"/>
      <c r="C184" s="255"/>
      <c r="D184" s="255"/>
      <c r="E184" s="213"/>
      <c r="F184" s="257"/>
      <c r="G184" s="257"/>
      <c r="H184" s="257"/>
      <c r="I184" s="196"/>
      <c r="J184" s="196"/>
      <c r="K184" s="196"/>
      <c r="L184" s="196"/>
      <c r="M184" s="196"/>
    </row>
    <row r="185" spans="1:13" s="258" customFormat="1" ht="45.75" customHeight="1" x14ac:dyDescent="0.2">
      <c r="A185" s="254"/>
      <c r="B185" s="255"/>
      <c r="C185" s="255"/>
      <c r="D185" s="255"/>
      <c r="E185" s="213"/>
      <c r="F185" s="257"/>
      <c r="G185" s="257"/>
      <c r="H185" s="257"/>
      <c r="I185" s="196"/>
      <c r="J185" s="196"/>
      <c r="K185" s="196"/>
      <c r="L185" s="196"/>
      <c r="M185" s="196"/>
    </row>
    <row r="186" spans="1:13" s="258" customFormat="1" ht="45.75" customHeight="1" x14ac:dyDescent="0.2">
      <c r="A186" s="254"/>
      <c r="B186" s="255"/>
      <c r="C186" s="255"/>
      <c r="D186" s="255"/>
      <c r="E186" s="213"/>
      <c r="F186" s="257"/>
      <c r="G186" s="257"/>
      <c r="H186" s="257"/>
      <c r="I186" s="196"/>
      <c r="J186" s="196"/>
      <c r="K186" s="196"/>
      <c r="L186" s="196"/>
      <c r="M186" s="196"/>
    </row>
    <row r="187" spans="1:13" s="258" customFormat="1" ht="45.75" customHeight="1" x14ac:dyDescent="0.2">
      <c r="A187" s="254"/>
      <c r="B187" s="255"/>
      <c r="C187" s="255"/>
      <c r="D187" s="255"/>
      <c r="E187" s="213"/>
      <c r="F187" s="257"/>
      <c r="G187" s="257"/>
      <c r="H187" s="257"/>
      <c r="I187" s="196"/>
      <c r="J187" s="196"/>
      <c r="K187" s="196"/>
      <c r="L187" s="196"/>
      <c r="M187" s="196"/>
    </row>
    <row r="188" spans="1:13" s="258" customFormat="1" ht="45.75" customHeight="1" x14ac:dyDescent="0.2">
      <c r="A188" s="254"/>
      <c r="B188" s="255"/>
      <c r="C188" s="255"/>
      <c r="D188" s="255"/>
      <c r="E188" s="213"/>
      <c r="F188" s="257"/>
      <c r="G188" s="257"/>
      <c r="H188" s="257"/>
      <c r="I188" s="196"/>
      <c r="J188" s="196"/>
      <c r="K188" s="196"/>
      <c r="L188" s="196"/>
      <c r="M188" s="196"/>
    </row>
    <row r="189" spans="1:13" s="258" customFormat="1" ht="45.75" customHeight="1" x14ac:dyDescent="0.2">
      <c r="A189" s="254"/>
      <c r="B189" s="255"/>
      <c r="C189" s="255"/>
      <c r="D189" s="255"/>
      <c r="E189" s="213"/>
      <c r="F189" s="257"/>
      <c r="G189" s="257"/>
      <c r="H189" s="257"/>
      <c r="I189" s="196"/>
      <c r="J189" s="196"/>
      <c r="K189" s="196"/>
      <c r="L189" s="196"/>
      <c r="M189" s="196"/>
    </row>
    <row r="190" spans="1:13" s="258" customFormat="1" ht="45.75" customHeight="1" x14ac:dyDescent="0.2">
      <c r="A190" s="254"/>
      <c r="B190" s="255"/>
      <c r="C190" s="255"/>
      <c r="D190" s="255"/>
      <c r="E190" s="213"/>
      <c r="F190" s="257"/>
      <c r="G190" s="257"/>
      <c r="H190" s="257"/>
      <c r="I190" s="196"/>
      <c r="J190" s="196"/>
      <c r="K190" s="196"/>
      <c r="L190" s="196"/>
      <c r="M190" s="196"/>
    </row>
    <row r="191" spans="1:13" s="258" customFormat="1" ht="45.75" customHeight="1" x14ac:dyDescent="0.2">
      <c r="A191" s="254"/>
      <c r="B191" s="255"/>
      <c r="C191" s="255"/>
      <c r="D191" s="255"/>
      <c r="E191" s="213"/>
      <c r="F191" s="257"/>
      <c r="G191" s="257"/>
      <c r="H191" s="257"/>
      <c r="I191" s="196"/>
      <c r="J191" s="196"/>
      <c r="K191" s="196"/>
      <c r="L191" s="196"/>
      <c r="M191" s="196"/>
    </row>
    <row r="192" spans="1:13" s="258" customFormat="1" ht="45.75" customHeight="1" x14ac:dyDescent="0.2">
      <c r="A192" s="254"/>
      <c r="B192" s="255"/>
      <c r="C192" s="255"/>
      <c r="D192" s="255"/>
      <c r="E192" s="213"/>
      <c r="F192" s="257"/>
      <c r="G192" s="257"/>
      <c r="H192" s="257"/>
      <c r="I192" s="196"/>
      <c r="J192" s="196"/>
      <c r="K192" s="196"/>
      <c r="L192" s="196"/>
      <c r="M192" s="196"/>
    </row>
    <row r="193" spans="1:13" s="258" customFormat="1" ht="45.75" customHeight="1" x14ac:dyDescent="0.2">
      <c r="A193" s="254"/>
      <c r="B193" s="255"/>
      <c r="C193" s="255"/>
      <c r="D193" s="255"/>
      <c r="E193" s="213"/>
      <c r="F193" s="257"/>
      <c r="G193" s="257"/>
      <c r="H193" s="257"/>
      <c r="I193" s="196"/>
      <c r="J193" s="196"/>
      <c r="K193" s="196"/>
      <c r="L193" s="196"/>
      <c r="M193" s="196"/>
    </row>
    <row r="194" spans="1:13" s="258" customFormat="1" ht="45.75" customHeight="1" x14ac:dyDescent="0.2">
      <c r="A194" s="254"/>
      <c r="B194" s="255"/>
      <c r="C194" s="255"/>
      <c r="D194" s="255"/>
      <c r="E194" s="213"/>
      <c r="F194" s="257"/>
      <c r="G194" s="257"/>
      <c r="H194" s="257"/>
      <c r="I194" s="196"/>
      <c r="J194" s="196"/>
      <c r="K194" s="196"/>
      <c r="L194" s="196"/>
      <c r="M194" s="196"/>
    </row>
    <row r="195" spans="1:13" s="258" customFormat="1" ht="45.75" customHeight="1" x14ac:dyDescent="0.2">
      <c r="A195" s="254"/>
      <c r="B195" s="255"/>
      <c r="C195" s="255"/>
      <c r="D195" s="255"/>
      <c r="E195" s="213"/>
      <c r="F195" s="257"/>
      <c r="G195" s="257"/>
      <c r="H195" s="257"/>
      <c r="I195" s="196"/>
      <c r="J195" s="196"/>
      <c r="K195" s="196"/>
      <c r="L195" s="196"/>
      <c r="M195" s="196"/>
    </row>
    <row r="196" spans="1:13" s="258" customFormat="1" ht="45.75" customHeight="1" x14ac:dyDescent="0.2">
      <c r="A196" s="254"/>
      <c r="B196" s="255"/>
      <c r="C196" s="255"/>
      <c r="D196" s="255"/>
      <c r="E196" s="213"/>
      <c r="F196" s="257"/>
      <c r="G196" s="257"/>
      <c r="H196" s="257"/>
      <c r="I196" s="196"/>
      <c r="J196" s="196"/>
      <c r="K196" s="196"/>
      <c r="L196" s="196"/>
      <c r="M196" s="196"/>
    </row>
    <row r="197" spans="1:13" s="258" customFormat="1" ht="45.75" customHeight="1" x14ac:dyDescent="0.2">
      <c r="A197" s="254"/>
      <c r="B197" s="255"/>
      <c r="C197" s="255"/>
      <c r="D197" s="255"/>
      <c r="E197" s="213"/>
      <c r="F197" s="257"/>
      <c r="G197" s="257"/>
      <c r="H197" s="257"/>
      <c r="I197" s="196"/>
      <c r="J197" s="196"/>
      <c r="K197" s="196"/>
      <c r="L197" s="196"/>
      <c r="M197" s="196"/>
    </row>
    <row r="198" spans="1:13" s="258" customFormat="1" ht="45.75" customHeight="1" x14ac:dyDescent="0.2">
      <c r="A198" s="254"/>
      <c r="B198" s="255"/>
      <c r="C198" s="255"/>
      <c r="D198" s="255"/>
      <c r="E198" s="213"/>
      <c r="F198" s="257"/>
      <c r="G198" s="257"/>
      <c r="H198" s="257"/>
      <c r="I198" s="196"/>
      <c r="J198" s="196"/>
      <c r="K198" s="196"/>
      <c r="L198" s="196"/>
      <c r="M198" s="196"/>
    </row>
    <row r="199" spans="1:13" s="258" customFormat="1" ht="45.75" customHeight="1" x14ac:dyDescent="0.2">
      <c r="A199" s="254"/>
      <c r="B199" s="255"/>
      <c r="C199" s="255"/>
      <c r="D199" s="255"/>
      <c r="E199" s="213"/>
      <c r="F199" s="257"/>
      <c r="G199" s="257"/>
      <c r="H199" s="257"/>
      <c r="I199" s="196"/>
      <c r="J199" s="196"/>
      <c r="K199" s="196"/>
      <c r="L199" s="196"/>
      <c r="M199" s="196"/>
    </row>
    <row r="200" spans="1:13" s="258" customFormat="1" ht="45.75" customHeight="1" x14ac:dyDescent="0.2">
      <c r="A200" s="254"/>
      <c r="B200" s="255"/>
      <c r="C200" s="255"/>
      <c r="D200" s="255"/>
      <c r="E200" s="213"/>
      <c r="F200" s="257"/>
      <c r="G200" s="257"/>
      <c r="H200" s="257"/>
      <c r="I200" s="196"/>
      <c r="J200" s="196"/>
      <c r="K200" s="196"/>
      <c r="L200" s="196"/>
      <c r="M200" s="196"/>
    </row>
    <row r="201" spans="1:13" s="258" customFormat="1" ht="45.75" customHeight="1" x14ac:dyDescent="0.2">
      <c r="A201" s="254"/>
      <c r="B201" s="255"/>
      <c r="C201" s="255"/>
      <c r="D201" s="255"/>
      <c r="E201" s="213"/>
      <c r="F201" s="257"/>
      <c r="G201" s="257"/>
      <c r="H201" s="257"/>
      <c r="I201" s="196"/>
      <c r="J201" s="196"/>
      <c r="K201" s="196"/>
      <c r="L201" s="196"/>
      <c r="M201" s="196"/>
    </row>
    <row r="202" spans="1:13" s="258" customFormat="1" ht="45.75" customHeight="1" x14ac:dyDescent="0.2">
      <c r="A202" s="254"/>
      <c r="B202" s="255"/>
      <c r="C202" s="255"/>
      <c r="D202" s="255"/>
      <c r="E202" s="213"/>
      <c r="F202" s="257"/>
      <c r="G202" s="257"/>
      <c r="H202" s="257"/>
      <c r="I202" s="196"/>
      <c r="J202" s="196"/>
      <c r="K202" s="196"/>
      <c r="L202" s="196"/>
      <c r="M202" s="196"/>
    </row>
    <row r="203" spans="1:13" s="258" customFormat="1" ht="45.75" customHeight="1" x14ac:dyDescent="0.2">
      <c r="A203" s="254"/>
      <c r="B203" s="255"/>
      <c r="C203" s="255"/>
      <c r="D203" s="255"/>
      <c r="E203" s="213"/>
      <c r="F203" s="257"/>
      <c r="G203" s="257"/>
      <c r="H203" s="257"/>
      <c r="I203" s="196"/>
      <c r="J203" s="196"/>
      <c r="K203" s="196"/>
      <c r="L203" s="196"/>
      <c r="M203" s="196"/>
    </row>
    <row r="204" spans="1:13" s="258" customFormat="1" ht="45.75" customHeight="1" x14ac:dyDescent="0.2">
      <c r="A204" s="254"/>
      <c r="B204" s="255"/>
      <c r="C204" s="255"/>
      <c r="D204" s="255"/>
      <c r="E204" s="213"/>
      <c r="F204" s="257"/>
      <c r="G204" s="257"/>
      <c r="H204" s="257"/>
      <c r="I204" s="196"/>
      <c r="J204" s="196"/>
      <c r="K204" s="196"/>
      <c r="L204" s="196"/>
      <c r="M204" s="196"/>
    </row>
    <row r="205" spans="1:13" s="258" customFormat="1" ht="45.75" customHeight="1" x14ac:dyDescent="0.2">
      <c r="A205" s="254"/>
      <c r="B205" s="255"/>
      <c r="C205" s="255"/>
      <c r="D205" s="255"/>
      <c r="E205" s="213"/>
      <c r="F205" s="257"/>
      <c r="G205" s="257"/>
      <c r="H205" s="257"/>
      <c r="I205" s="196"/>
      <c r="J205" s="196"/>
      <c r="K205" s="196"/>
      <c r="L205" s="196"/>
      <c r="M205" s="196"/>
    </row>
    <row r="206" spans="1:13" s="258" customFormat="1" ht="45.75" customHeight="1" x14ac:dyDescent="0.2">
      <c r="A206" s="254"/>
      <c r="B206" s="255"/>
      <c r="C206" s="255"/>
      <c r="D206" s="255"/>
      <c r="E206" s="213"/>
      <c r="F206" s="257"/>
      <c r="G206" s="257"/>
      <c r="H206" s="257"/>
      <c r="I206" s="196"/>
      <c r="J206" s="196"/>
      <c r="K206" s="196"/>
      <c r="L206" s="196"/>
      <c r="M206" s="196"/>
    </row>
    <row r="207" spans="1:13" s="258" customFormat="1" ht="45.75" customHeight="1" x14ac:dyDescent="0.2">
      <c r="A207" s="254"/>
      <c r="B207" s="255"/>
      <c r="C207" s="255"/>
      <c r="D207" s="255"/>
      <c r="E207" s="213"/>
      <c r="F207" s="257"/>
      <c r="G207" s="257"/>
      <c r="H207" s="257"/>
      <c r="I207" s="196"/>
      <c r="J207" s="196"/>
      <c r="K207" s="196"/>
      <c r="L207" s="196"/>
      <c r="M207" s="196"/>
    </row>
    <row r="208" spans="1:13" s="258" customFormat="1" ht="45.75" customHeight="1" x14ac:dyDescent="0.2">
      <c r="A208" s="254"/>
      <c r="B208" s="255"/>
      <c r="C208" s="255"/>
      <c r="D208" s="255"/>
      <c r="E208" s="213"/>
      <c r="F208" s="257"/>
      <c r="G208" s="257"/>
      <c r="H208" s="257"/>
      <c r="I208" s="196"/>
      <c r="J208" s="196"/>
      <c r="K208" s="196"/>
      <c r="L208" s="196"/>
      <c r="M208" s="196"/>
    </row>
    <row r="209" spans="1:13" s="258" customFormat="1" ht="45.75" customHeight="1" x14ac:dyDescent="0.2">
      <c r="A209" s="254"/>
      <c r="B209" s="255"/>
      <c r="C209" s="255"/>
      <c r="D209" s="255"/>
      <c r="E209" s="213"/>
      <c r="F209" s="257"/>
      <c r="G209" s="257"/>
      <c r="H209" s="257"/>
      <c r="I209" s="196"/>
      <c r="J209" s="196"/>
      <c r="K209" s="196"/>
      <c r="L209" s="196"/>
      <c r="M209" s="196"/>
    </row>
    <row r="210" spans="1:13" s="258" customFormat="1" ht="45.75" customHeight="1" x14ac:dyDescent="0.2">
      <c r="A210" s="254"/>
      <c r="B210" s="255"/>
      <c r="C210" s="255"/>
      <c r="D210" s="255"/>
      <c r="E210" s="213"/>
      <c r="F210" s="257"/>
      <c r="G210" s="257"/>
      <c r="H210" s="257"/>
      <c r="I210" s="196"/>
      <c r="J210" s="196"/>
      <c r="K210" s="196"/>
      <c r="L210" s="196"/>
      <c r="M210" s="196"/>
    </row>
    <row r="211" spans="1:13" s="258" customFormat="1" ht="45.75" customHeight="1" x14ac:dyDescent="0.2">
      <c r="A211" s="254"/>
      <c r="B211" s="255"/>
      <c r="C211" s="255"/>
      <c r="D211" s="255"/>
      <c r="E211" s="213"/>
      <c r="F211" s="257"/>
      <c r="G211" s="257"/>
      <c r="H211" s="257"/>
      <c r="I211" s="196"/>
      <c r="J211" s="196"/>
      <c r="K211" s="196"/>
      <c r="L211" s="196"/>
      <c r="M211" s="196"/>
    </row>
    <row r="212" spans="1:13" s="258" customFormat="1" ht="45.75" customHeight="1" x14ac:dyDescent="0.2">
      <c r="A212" s="254"/>
      <c r="B212" s="255"/>
      <c r="C212" s="255"/>
      <c r="D212" s="255"/>
      <c r="E212" s="213"/>
      <c r="F212" s="257"/>
      <c r="G212" s="257"/>
      <c r="H212" s="257"/>
      <c r="I212" s="196"/>
      <c r="J212" s="196"/>
      <c r="K212" s="196"/>
      <c r="L212" s="196"/>
      <c r="M212" s="196"/>
    </row>
    <row r="213" spans="1:13" s="258" customFormat="1" ht="45.75" customHeight="1" x14ac:dyDescent="0.2">
      <c r="A213" s="254"/>
      <c r="B213" s="255"/>
      <c r="C213" s="255"/>
      <c r="D213" s="255"/>
      <c r="E213" s="213"/>
      <c r="F213" s="257"/>
      <c r="G213" s="257"/>
      <c r="H213" s="257"/>
      <c r="I213" s="196"/>
      <c r="J213" s="196"/>
      <c r="K213" s="196"/>
      <c r="L213" s="196"/>
      <c r="M213" s="196"/>
    </row>
    <row r="214" spans="1:13" s="258" customFormat="1" ht="45.75" customHeight="1" x14ac:dyDescent="0.2">
      <c r="A214" s="254"/>
      <c r="B214" s="255"/>
      <c r="C214" s="255"/>
      <c r="D214" s="255"/>
      <c r="E214" s="213"/>
      <c r="F214" s="257"/>
      <c r="G214" s="257"/>
      <c r="H214" s="257"/>
      <c r="I214" s="196"/>
      <c r="J214" s="196"/>
      <c r="K214" s="196"/>
      <c r="L214" s="196"/>
      <c r="M214" s="196"/>
    </row>
    <row r="215" spans="1:13" s="258" customFormat="1" ht="45.75" customHeight="1" x14ac:dyDescent="0.2">
      <c r="A215" s="254"/>
      <c r="B215" s="255"/>
      <c r="C215" s="255"/>
      <c r="D215" s="255"/>
      <c r="E215" s="213"/>
      <c r="F215" s="257"/>
      <c r="G215" s="257"/>
      <c r="H215" s="257"/>
      <c r="I215" s="196"/>
      <c r="J215" s="196"/>
      <c r="K215" s="196"/>
      <c r="L215" s="196"/>
      <c r="M215" s="196"/>
    </row>
    <row r="216" spans="1:13" s="258" customFormat="1" ht="45.75" customHeight="1" x14ac:dyDescent="0.2">
      <c r="A216" s="254"/>
      <c r="B216" s="255"/>
      <c r="C216" s="255"/>
      <c r="D216" s="255"/>
      <c r="E216" s="213"/>
      <c r="F216" s="257"/>
      <c r="G216" s="257"/>
      <c r="H216" s="257"/>
      <c r="I216" s="196"/>
      <c r="J216" s="196"/>
      <c r="K216" s="196"/>
      <c r="L216" s="196"/>
      <c r="M216" s="196"/>
    </row>
    <row r="217" spans="1:13" s="258" customFormat="1" ht="45.75" customHeight="1" x14ac:dyDescent="0.2">
      <c r="A217" s="254"/>
      <c r="B217" s="255"/>
      <c r="C217" s="255"/>
      <c r="D217" s="255"/>
      <c r="E217" s="213"/>
      <c r="F217" s="257"/>
      <c r="G217" s="257"/>
      <c r="H217" s="257"/>
      <c r="I217" s="196"/>
      <c r="J217" s="196"/>
      <c r="K217" s="196"/>
      <c r="L217" s="196"/>
      <c r="M217" s="196"/>
    </row>
    <row r="218" spans="1:13" s="258" customFormat="1" ht="45.75" customHeight="1" x14ac:dyDescent="0.2">
      <c r="A218" s="254"/>
      <c r="B218" s="255"/>
      <c r="C218" s="255"/>
      <c r="D218" s="255"/>
      <c r="E218" s="213"/>
      <c r="F218" s="257"/>
      <c r="G218" s="257"/>
      <c r="H218" s="257"/>
      <c r="I218" s="196"/>
      <c r="J218" s="196"/>
      <c r="K218" s="196"/>
      <c r="L218" s="196"/>
      <c r="M218" s="196"/>
    </row>
    <row r="219" spans="1:13" s="258" customFormat="1" ht="45.75" customHeight="1" x14ac:dyDescent="0.2">
      <c r="A219" s="254"/>
      <c r="B219" s="255"/>
      <c r="C219" s="255"/>
      <c r="D219" s="255"/>
      <c r="E219" s="213"/>
      <c r="F219" s="257"/>
      <c r="G219" s="257"/>
      <c r="H219" s="257"/>
      <c r="I219" s="196"/>
      <c r="J219" s="196"/>
      <c r="K219" s="196"/>
      <c r="L219" s="196"/>
      <c r="M219" s="196"/>
    </row>
    <row r="220" spans="1:13" s="258" customFormat="1" ht="45.75" customHeight="1" x14ac:dyDescent="0.2">
      <c r="A220" s="254"/>
      <c r="B220" s="255"/>
      <c r="C220" s="255"/>
      <c r="D220" s="255"/>
      <c r="E220" s="213"/>
      <c r="F220" s="257"/>
      <c r="G220" s="257"/>
      <c r="H220" s="257"/>
      <c r="I220" s="196"/>
      <c r="J220" s="196"/>
      <c r="K220" s="196"/>
      <c r="L220" s="196"/>
      <c r="M220" s="196"/>
    </row>
    <row r="221" spans="1:13" s="258" customFormat="1" ht="45.75" customHeight="1" x14ac:dyDescent="0.2">
      <c r="A221" s="254"/>
      <c r="B221" s="255"/>
      <c r="C221" s="255"/>
      <c r="D221" s="255"/>
      <c r="E221" s="213"/>
      <c r="F221" s="257"/>
      <c r="G221" s="257"/>
      <c r="H221" s="257"/>
      <c r="I221" s="196"/>
      <c r="J221" s="196"/>
      <c r="K221" s="196"/>
      <c r="L221" s="196"/>
      <c r="M221" s="196"/>
    </row>
    <row r="222" spans="1:13" s="258" customFormat="1" ht="45.75" customHeight="1" x14ac:dyDescent="0.2">
      <c r="A222" s="254"/>
      <c r="B222" s="255"/>
      <c r="C222" s="255"/>
      <c r="D222" s="255"/>
      <c r="E222" s="213"/>
      <c r="F222" s="257"/>
      <c r="G222" s="257"/>
      <c r="H222" s="257"/>
      <c r="I222" s="196"/>
      <c r="J222" s="196"/>
      <c r="K222" s="196"/>
      <c r="L222" s="196"/>
      <c r="M222" s="196"/>
    </row>
    <row r="223" spans="1:13" s="258" customFormat="1" ht="45.75" customHeight="1" x14ac:dyDescent="0.2">
      <c r="A223" s="254"/>
      <c r="B223" s="255"/>
      <c r="C223" s="255"/>
      <c r="D223" s="255"/>
      <c r="E223" s="213"/>
      <c r="F223" s="257"/>
      <c r="G223" s="257"/>
      <c r="H223" s="257"/>
      <c r="I223" s="196"/>
      <c r="J223" s="196"/>
      <c r="K223" s="196"/>
      <c r="L223" s="196"/>
      <c r="M223" s="196"/>
    </row>
    <row r="224" spans="1:13" s="258" customFormat="1" ht="45.75" customHeight="1" x14ac:dyDescent="0.2">
      <c r="A224" s="254"/>
      <c r="B224" s="255"/>
      <c r="C224" s="255"/>
      <c r="D224" s="255"/>
      <c r="E224" s="213"/>
      <c r="F224" s="257"/>
      <c r="G224" s="257"/>
      <c r="H224" s="257"/>
      <c r="I224" s="196"/>
      <c r="J224" s="196"/>
      <c r="K224" s="196"/>
      <c r="L224" s="196"/>
      <c r="M224" s="196"/>
    </row>
    <row r="225" spans="1:13" s="258" customFormat="1" ht="45.75" customHeight="1" x14ac:dyDescent="0.2">
      <c r="A225" s="254"/>
      <c r="B225" s="255"/>
      <c r="C225" s="255"/>
      <c r="D225" s="255"/>
      <c r="E225" s="213"/>
      <c r="F225" s="257"/>
      <c r="G225" s="257"/>
      <c r="H225" s="257"/>
      <c r="I225" s="196"/>
      <c r="J225" s="196"/>
      <c r="K225" s="196"/>
      <c r="L225" s="196"/>
      <c r="M225" s="196"/>
    </row>
    <row r="226" spans="1:13" s="258" customFormat="1" ht="45.75" customHeight="1" x14ac:dyDescent="0.2">
      <c r="A226" s="254"/>
      <c r="B226" s="255"/>
      <c r="C226" s="255"/>
      <c r="D226" s="255"/>
      <c r="E226" s="213"/>
      <c r="F226" s="257"/>
      <c r="G226" s="257"/>
      <c r="H226" s="257"/>
      <c r="I226" s="196"/>
      <c r="J226" s="196"/>
      <c r="K226" s="196"/>
      <c r="L226" s="196"/>
      <c r="M226" s="196"/>
    </row>
    <row r="227" spans="1:13" s="258" customFormat="1" ht="45.75" customHeight="1" x14ac:dyDescent="0.2">
      <c r="A227" s="254"/>
      <c r="B227" s="255"/>
      <c r="C227" s="255"/>
      <c r="D227" s="255"/>
      <c r="E227" s="213"/>
      <c r="F227" s="257"/>
      <c r="G227" s="257"/>
      <c r="H227" s="257"/>
      <c r="I227" s="196"/>
      <c r="J227" s="196"/>
      <c r="K227" s="196"/>
      <c r="L227" s="196"/>
      <c r="M227" s="196"/>
    </row>
    <row r="228" spans="1:13" s="258" customFormat="1" ht="45.75" customHeight="1" x14ac:dyDescent="0.2">
      <c r="A228" s="254"/>
      <c r="B228" s="255"/>
      <c r="C228" s="255"/>
      <c r="D228" s="255"/>
      <c r="E228" s="213"/>
      <c r="F228" s="257"/>
      <c r="G228" s="257"/>
      <c r="H228" s="257"/>
      <c r="I228" s="196"/>
      <c r="J228" s="196"/>
      <c r="K228" s="196"/>
      <c r="L228" s="196"/>
      <c r="M228" s="196"/>
    </row>
    <row r="229" spans="1:13" s="258" customFormat="1" ht="45.75" customHeight="1" x14ac:dyDescent="0.2">
      <c r="A229" s="254"/>
      <c r="B229" s="255"/>
      <c r="C229" s="255"/>
      <c r="D229" s="255"/>
      <c r="E229" s="213"/>
      <c r="F229" s="257"/>
      <c r="G229" s="257"/>
      <c r="H229" s="257"/>
      <c r="I229" s="196"/>
      <c r="J229" s="196"/>
      <c r="K229" s="196"/>
      <c r="L229" s="196"/>
      <c r="M229" s="196"/>
    </row>
    <row r="230" spans="1:13" s="258" customFormat="1" ht="45.75" customHeight="1" x14ac:dyDescent="0.2">
      <c r="A230" s="254"/>
      <c r="B230" s="255"/>
      <c r="C230" s="255"/>
      <c r="D230" s="255"/>
      <c r="E230" s="213"/>
      <c r="F230" s="257"/>
      <c r="G230" s="257"/>
      <c r="H230" s="257"/>
      <c r="I230" s="196"/>
      <c r="J230" s="196"/>
      <c r="K230" s="196"/>
      <c r="L230" s="196"/>
      <c r="M230" s="196"/>
    </row>
    <row r="231" spans="1:13" s="258" customFormat="1" ht="45.75" customHeight="1" x14ac:dyDescent="0.2">
      <c r="A231" s="254"/>
      <c r="B231" s="255"/>
      <c r="C231" s="255"/>
      <c r="D231" s="255"/>
      <c r="E231" s="213"/>
      <c r="F231" s="257"/>
      <c r="G231" s="257"/>
      <c r="H231" s="257"/>
      <c r="I231" s="196"/>
      <c r="J231" s="196"/>
      <c r="K231" s="196"/>
      <c r="L231" s="196"/>
      <c r="M231" s="196"/>
    </row>
    <row r="232" spans="1:13" s="258" customFormat="1" ht="45.75" customHeight="1" x14ac:dyDescent="0.2">
      <c r="A232" s="254"/>
      <c r="B232" s="255"/>
      <c r="C232" s="255"/>
      <c r="D232" s="255"/>
      <c r="E232" s="213"/>
      <c r="F232" s="257"/>
      <c r="G232" s="257"/>
      <c r="H232" s="257"/>
      <c r="I232" s="196"/>
      <c r="J232" s="196"/>
      <c r="K232" s="196"/>
      <c r="L232" s="196"/>
      <c r="M232" s="196"/>
    </row>
    <row r="233" spans="1:13" s="258" customFormat="1" ht="45.75" customHeight="1" x14ac:dyDescent="0.2">
      <c r="A233" s="254"/>
      <c r="B233" s="255"/>
      <c r="C233" s="255"/>
      <c r="D233" s="255"/>
      <c r="E233" s="213"/>
      <c r="F233" s="257"/>
      <c r="G233" s="257"/>
      <c r="H233" s="257"/>
      <c r="I233" s="196"/>
      <c r="J233" s="196"/>
      <c r="K233" s="196"/>
      <c r="L233" s="196"/>
      <c r="M233" s="196"/>
    </row>
    <row r="234" spans="1:13" s="258" customFormat="1" ht="45.75" customHeight="1" x14ac:dyDescent="0.2">
      <c r="A234" s="254"/>
      <c r="B234" s="255"/>
      <c r="C234" s="255"/>
      <c r="D234" s="255"/>
      <c r="E234" s="213"/>
      <c r="F234" s="257"/>
      <c r="G234" s="257"/>
      <c r="H234" s="257"/>
      <c r="I234" s="196"/>
      <c r="J234" s="196"/>
      <c r="K234" s="196"/>
      <c r="L234" s="196"/>
      <c r="M234" s="196"/>
    </row>
    <row r="235" spans="1:13" s="258" customFormat="1" ht="45.75" customHeight="1" x14ac:dyDescent="0.2">
      <c r="A235" s="254"/>
      <c r="B235" s="255"/>
      <c r="C235" s="255"/>
      <c r="D235" s="255"/>
      <c r="E235" s="213"/>
      <c r="F235" s="257"/>
      <c r="G235" s="257"/>
      <c r="H235" s="257"/>
      <c r="I235" s="196"/>
      <c r="J235" s="196"/>
      <c r="K235" s="196"/>
      <c r="L235" s="196"/>
      <c r="M235" s="196"/>
    </row>
    <row r="236" spans="1:13" s="258" customFormat="1" ht="45.75" customHeight="1" x14ac:dyDescent="0.2">
      <c r="A236" s="254"/>
      <c r="B236" s="255"/>
      <c r="C236" s="255"/>
      <c r="D236" s="255"/>
      <c r="E236" s="213"/>
      <c r="F236" s="257"/>
      <c r="G236" s="257"/>
      <c r="H236" s="257"/>
      <c r="I236" s="196"/>
      <c r="J236" s="196"/>
      <c r="K236" s="196"/>
      <c r="L236" s="196"/>
      <c r="M236" s="196"/>
    </row>
    <row r="237" spans="1:13" s="258" customFormat="1" ht="45.75" customHeight="1" x14ac:dyDescent="0.2">
      <c r="A237" s="254"/>
      <c r="B237" s="255"/>
      <c r="C237" s="255"/>
      <c r="D237" s="255"/>
      <c r="E237" s="213"/>
      <c r="F237" s="257"/>
      <c r="G237" s="257"/>
      <c r="H237" s="257"/>
      <c r="I237" s="196"/>
      <c r="J237" s="196"/>
      <c r="K237" s="196"/>
      <c r="L237" s="196"/>
      <c r="M237" s="196"/>
    </row>
    <row r="238" spans="1:13" s="258" customFormat="1" ht="45.75" customHeight="1" x14ac:dyDescent="0.2">
      <c r="A238" s="254"/>
      <c r="B238" s="255"/>
      <c r="C238" s="255"/>
      <c r="D238" s="255"/>
      <c r="E238" s="213"/>
      <c r="F238" s="257"/>
      <c r="G238" s="257"/>
      <c r="H238" s="257"/>
      <c r="I238" s="196"/>
      <c r="J238" s="196"/>
      <c r="K238" s="196"/>
      <c r="L238" s="196"/>
      <c r="M238" s="196"/>
    </row>
    <row r="239" spans="1:13" s="258" customFormat="1" ht="45.75" customHeight="1" x14ac:dyDescent="0.2">
      <c r="A239" s="254"/>
      <c r="B239" s="255"/>
      <c r="C239" s="255"/>
      <c r="D239" s="255"/>
      <c r="E239" s="213"/>
      <c r="F239" s="257"/>
      <c r="G239" s="257"/>
      <c r="H239" s="257"/>
      <c r="I239" s="196"/>
      <c r="J239" s="196"/>
      <c r="K239" s="196"/>
      <c r="L239" s="196"/>
      <c r="M239" s="196"/>
    </row>
    <row r="240" spans="1:13" s="258" customFormat="1" ht="45.75" customHeight="1" x14ac:dyDescent="0.2">
      <c r="A240" s="254"/>
      <c r="B240" s="255"/>
      <c r="C240" s="255"/>
      <c r="D240" s="255"/>
      <c r="E240" s="213"/>
      <c r="F240" s="257"/>
      <c r="G240" s="257"/>
      <c r="H240" s="257"/>
      <c r="I240" s="196"/>
      <c r="J240" s="196"/>
      <c r="K240" s="196"/>
      <c r="L240" s="196"/>
      <c r="M240" s="196"/>
    </row>
    <row r="241" spans="1:13" s="258" customFormat="1" ht="45.75" customHeight="1" x14ac:dyDescent="0.2">
      <c r="A241" s="254"/>
      <c r="B241" s="255"/>
      <c r="C241" s="255"/>
      <c r="D241" s="255"/>
      <c r="E241" s="213"/>
      <c r="F241" s="257"/>
      <c r="G241" s="257"/>
      <c r="H241" s="257"/>
      <c r="I241" s="196"/>
      <c r="J241" s="196"/>
      <c r="K241" s="196"/>
      <c r="L241" s="196"/>
      <c r="M241" s="196"/>
    </row>
    <row r="242" spans="1:13" s="258" customFormat="1" ht="45.75" customHeight="1" x14ac:dyDescent="0.2">
      <c r="A242" s="254"/>
      <c r="B242" s="255"/>
      <c r="C242" s="255"/>
      <c r="D242" s="255"/>
      <c r="E242" s="213"/>
      <c r="F242" s="257"/>
      <c r="G242" s="257"/>
      <c r="H242" s="257"/>
      <c r="I242" s="196"/>
      <c r="J242" s="196"/>
      <c r="K242" s="196"/>
      <c r="L242" s="196"/>
      <c r="M242" s="196"/>
    </row>
    <row r="243" spans="1:13" s="258" customFormat="1" ht="45.75" customHeight="1" x14ac:dyDescent="0.2">
      <c r="A243" s="254"/>
      <c r="B243" s="255"/>
      <c r="C243" s="255"/>
      <c r="D243" s="255"/>
      <c r="E243" s="213"/>
      <c r="F243" s="257"/>
      <c r="G243" s="257"/>
      <c r="H243" s="257"/>
      <c r="I243" s="196"/>
      <c r="J243" s="196"/>
      <c r="K243" s="196"/>
      <c r="L243" s="196"/>
      <c r="M243" s="196"/>
    </row>
    <row r="244" spans="1:13" s="258" customFormat="1" ht="45.75" customHeight="1" x14ac:dyDescent="0.2">
      <c r="A244" s="254"/>
      <c r="B244" s="255"/>
      <c r="C244" s="255"/>
      <c r="D244" s="255"/>
      <c r="E244" s="213"/>
      <c r="F244" s="257"/>
      <c r="G244" s="257"/>
      <c r="H244" s="257"/>
      <c r="I244" s="196"/>
      <c r="J244" s="196"/>
      <c r="K244" s="196"/>
      <c r="L244" s="196"/>
      <c r="M244" s="196"/>
    </row>
    <row r="245" spans="1:13" s="258" customFormat="1" ht="45.75" customHeight="1" x14ac:dyDescent="0.2">
      <c r="A245" s="254"/>
      <c r="B245" s="255"/>
      <c r="C245" s="255"/>
      <c r="D245" s="255"/>
      <c r="E245" s="213"/>
      <c r="F245" s="257"/>
      <c r="G245" s="257"/>
      <c r="H245" s="257"/>
      <c r="I245" s="196"/>
      <c r="J245" s="196"/>
      <c r="K245" s="196"/>
      <c r="L245" s="196"/>
      <c r="M245" s="196"/>
    </row>
    <row r="246" spans="1:13" s="258" customFormat="1" ht="45.75" customHeight="1" x14ac:dyDescent="0.2">
      <c r="A246" s="254"/>
      <c r="B246" s="255"/>
      <c r="C246" s="255"/>
      <c r="D246" s="255"/>
      <c r="E246" s="213"/>
      <c r="F246" s="257"/>
      <c r="G246" s="257"/>
      <c r="H246" s="257"/>
      <c r="I246" s="196"/>
      <c r="J246" s="196"/>
      <c r="K246" s="196"/>
      <c r="L246" s="196"/>
      <c r="M246" s="196"/>
    </row>
    <row r="247" spans="1:13" s="258" customFormat="1" ht="45.75" customHeight="1" x14ac:dyDescent="0.2">
      <c r="A247" s="254"/>
      <c r="B247" s="255"/>
      <c r="C247" s="255"/>
      <c r="D247" s="255"/>
      <c r="E247" s="213"/>
      <c r="F247" s="257"/>
      <c r="G247" s="257"/>
      <c r="H247" s="257"/>
      <c r="I247" s="196"/>
      <c r="J247" s="196"/>
      <c r="K247" s="196"/>
      <c r="L247" s="196"/>
      <c r="M247" s="196"/>
    </row>
    <row r="248" spans="1:13" s="258" customFormat="1" ht="45.75" customHeight="1" x14ac:dyDescent="0.2">
      <c r="A248" s="254"/>
      <c r="B248" s="255"/>
      <c r="C248" s="255"/>
      <c r="D248" s="255"/>
      <c r="E248" s="213"/>
      <c r="F248" s="257"/>
      <c r="G248" s="257"/>
      <c r="H248" s="257"/>
      <c r="I248" s="196"/>
      <c r="J248" s="196"/>
      <c r="K248" s="196"/>
      <c r="L248" s="196"/>
      <c r="M248" s="196"/>
    </row>
    <row r="249" spans="1:13" s="258" customFormat="1" ht="45.75" customHeight="1" x14ac:dyDescent="0.2">
      <c r="A249" s="254"/>
      <c r="B249" s="255"/>
      <c r="C249" s="255"/>
      <c r="D249" s="255"/>
      <c r="E249" s="213"/>
      <c r="F249" s="257"/>
      <c r="G249" s="257"/>
      <c r="H249" s="257"/>
      <c r="I249" s="196"/>
      <c r="J249" s="196"/>
      <c r="K249" s="196"/>
      <c r="L249" s="196"/>
      <c r="M249" s="196"/>
    </row>
    <row r="250" spans="1:13" x14ac:dyDescent="0.2">
      <c r="D250" s="255"/>
    </row>
  </sheetData>
  <autoFilter ref="A2:K162" xr:uid="{00000000-0009-0000-0000-000014000000}"/>
  <mergeCells count="1">
    <mergeCell ref="V1:Z1"/>
  </mergeCells>
  <conditionalFormatting sqref="I3:M3 I240:M246">
    <cfRule type="expression" dxfId="162" priority="17" stopIfTrue="1">
      <formula>I3&gt;$H3*1.5</formula>
    </cfRule>
    <cfRule type="expression" dxfId="161" priority="18" stopIfTrue="1">
      <formula>I3*1.5&lt;$G3</formula>
    </cfRule>
    <cfRule type="expression" dxfId="160" priority="19" stopIfTrue="1">
      <formula>I3&lt;$G3</formula>
    </cfRule>
    <cfRule type="expression" dxfId="159" priority="20" stopIfTrue="1">
      <formula>I3&gt;$H3</formula>
    </cfRule>
  </conditionalFormatting>
  <conditionalFormatting sqref="I4:M216">
    <cfRule type="expression" dxfId="158" priority="15" stopIfTrue="1">
      <formula>I4&lt;$G4</formula>
    </cfRule>
    <cfRule type="expression" dxfId="157" priority="16" stopIfTrue="1">
      <formula>I4&gt;$H4</formula>
    </cfRule>
    <cfRule type="expression" dxfId="156" priority="13" stopIfTrue="1">
      <formula>I4&gt;$H4*1.5</formula>
    </cfRule>
    <cfRule type="expression" dxfId="155" priority="14" stopIfTrue="1">
      <formula>I4*1.5&lt;$G4</formula>
    </cfRule>
  </conditionalFormatting>
  <conditionalFormatting sqref="I217:M226">
    <cfRule type="expression" dxfId="154" priority="11" stopIfTrue="1">
      <formula>I217&lt;$G217</formula>
    </cfRule>
    <cfRule type="expression" dxfId="153" priority="12" stopIfTrue="1">
      <formula>I217&gt;$H217</formula>
    </cfRule>
    <cfRule type="expression" dxfId="152" priority="9" stopIfTrue="1">
      <formula>I217&gt;$H217*1.5</formula>
    </cfRule>
    <cfRule type="expression" dxfId="151" priority="10" stopIfTrue="1">
      <formula>I217*1.5&lt;$G217</formula>
    </cfRule>
  </conditionalFormatting>
  <conditionalFormatting sqref="I227:M239">
    <cfRule type="expression" dxfId="150" priority="7" stopIfTrue="1">
      <formula>I227&lt;$G227</formula>
    </cfRule>
    <cfRule type="expression" dxfId="149" priority="8" stopIfTrue="1">
      <formula>I227&gt;$H227</formula>
    </cfRule>
    <cfRule type="expression" dxfId="148" priority="5" stopIfTrue="1">
      <formula>I227&gt;$H227*1.5</formula>
    </cfRule>
    <cfRule type="expression" dxfId="147" priority="6" stopIfTrue="1">
      <formula>I227*1.5&lt;$G227</formula>
    </cfRule>
  </conditionalFormatting>
  <conditionalFormatting sqref="I247:M249">
    <cfRule type="expression" dxfId="146" priority="3" stopIfTrue="1">
      <formula>I247&lt;$G247</formula>
    </cfRule>
    <cfRule type="expression" dxfId="145" priority="4" stopIfTrue="1">
      <formula>I247&gt;$H247</formula>
    </cfRule>
    <cfRule type="expression" dxfId="144" priority="1" stopIfTrue="1">
      <formula>I247&gt;$H247*1.5</formula>
    </cfRule>
    <cfRule type="expression" dxfId="143" priority="2" stopIfTrue="1">
      <formula>I247*1.5&lt;$G247</formula>
    </cfRule>
  </conditionalFormatting>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1"/>
  <dimension ref="B3:J6"/>
  <sheetViews>
    <sheetView workbookViewId="0">
      <selection activeCell="G8" sqref="G8"/>
    </sheetView>
  </sheetViews>
  <sheetFormatPr defaultColWidth="9.125" defaultRowHeight="14.25" x14ac:dyDescent="0.2"/>
  <cols>
    <col min="1" max="1" width="9.125" style="148" customWidth="1"/>
    <col min="2" max="3" width="11" style="148" customWidth="1"/>
    <col min="4" max="4" width="19.75" style="148" bestFit="1" customWidth="1"/>
    <col min="5" max="7" width="11" style="148" customWidth="1"/>
    <col min="8" max="8" width="15" style="148" bestFit="1" customWidth="1"/>
    <col min="9" max="9" width="11" style="148" customWidth="1"/>
    <col min="10" max="10" width="32.125" style="148" bestFit="1" customWidth="1"/>
    <col min="11" max="11" width="9.125" style="148" customWidth="1"/>
    <col min="12" max="16384" width="9.125" style="148"/>
  </cols>
  <sheetData>
    <row r="3" spans="2:10" x14ac:dyDescent="0.2">
      <c r="B3" s="148" t="s">
        <v>796</v>
      </c>
      <c r="C3" s="148" t="s">
        <v>797</v>
      </c>
      <c r="D3" s="148" t="s">
        <v>798</v>
      </c>
      <c r="E3" s="148" t="s">
        <v>799</v>
      </c>
      <c r="F3" s="148" t="s">
        <v>800</v>
      </c>
      <c r="G3" s="148" t="s">
        <v>801</v>
      </c>
      <c r="H3" s="148" t="s">
        <v>802</v>
      </c>
      <c r="I3" s="148" t="s">
        <v>483</v>
      </c>
      <c r="J3" s="148" t="s">
        <v>803</v>
      </c>
    </row>
    <row r="4" spans="2:10" x14ac:dyDescent="0.2">
      <c r="B4" s="148" t="s">
        <v>804</v>
      </c>
      <c r="C4" s="148">
        <v>2202101940</v>
      </c>
      <c r="D4" s="148" t="s">
        <v>805</v>
      </c>
      <c r="E4" s="148" t="s">
        <v>806</v>
      </c>
      <c r="F4" s="148" t="s">
        <v>807</v>
      </c>
      <c r="G4" s="285">
        <v>44876</v>
      </c>
      <c r="H4" s="148" t="s">
        <v>808</v>
      </c>
      <c r="I4" s="285">
        <v>44881</v>
      </c>
      <c r="J4" s="148" t="s">
        <v>809</v>
      </c>
    </row>
    <row r="5" spans="2:10" x14ac:dyDescent="0.2">
      <c r="I5" s="285"/>
    </row>
    <row r="6" spans="2:10" x14ac:dyDescent="0.2">
      <c r="I6" s="285"/>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dimension ref="A1:IP348"/>
  <sheetViews>
    <sheetView rightToLeft="1" zoomScale="80" zoomScaleNormal="80" workbookViewId="0">
      <pane ySplit="2" topLeftCell="A455" activePane="bottomLeft" state="frozen"/>
      <selection pane="bottomLeft" activeCell="A456" sqref="A456"/>
    </sheetView>
  </sheetViews>
  <sheetFormatPr defaultRowHeight="12.75" x14ac:dyDescent="0.2"/>
  <cols>
    <col min="1" max="1" width="9" style="291" customWidth="1"/>
    <col min="2" max="2" width="12.25" style="291" customWidth="1"/>
    <col min="3" max="3" width="43.625" style="323" customWidth="1"/>
    <col min="4" max="4" width="39.875" style="323" customWidth="1"/>
    <col min="5" max="5" width="20.375" style="291" customWidth="1"/>
    <col min="6" max="6" width="11.375" style="291" customWidth="1"/>
    <col min="7" max="7" width="18" style="291" customWidth="1"/>
    <col min="8" max="8" width="18.75" style="291" customWidth="1"/>
    <col min="9" max="9" width="12.25" style="291" customWidth="1"/>
    <col min="10" max="10" width="14.625" style="291" customWidth="1"/>
    <col min="11" max="11" width="10.25" style="291" customWidth="1"/>
    <col min="12" max="13" width="9" style="291" customWidth="1"/>
    <col min="14" max="14" width="32.625" style="291" customWidth="1"/>
    <col min="15" max="17" width="9" style="291" customWidth="1"/>
    <col min="18" max="18" width="14.125" style="291" customWidth="1"/>
    <col min="19" max="19" width="9" style="291" customWidth="1"/>
    <col min="20" max="16384" width="9" style="291"/>
  </cols>
  <sheetData>
    <row r="1" spans="1:250" s="286" customFormat="1" ht="33" customHeight="1" thickBot="1" x14ac:dyDescent="0.25">
      <c r="C1" s="287"/>
      <c r="D1" s="287"/>
      <c r="K1" s="288" t="s">
        <v>810</v>
      </c>
      <c r="L1" s="289"/>
      <c r="M1" s="290"/>
      <c r="O1" s="291"/>
      <c r="P1" s="291"/>
      <c r="Q1" s="291"/>
      <c r="R1" s="291"/>
    </row>
    <row r="2" spans="1:250" s="286" customFormat="1" ht="45" customHeight="1" thickBot="1" x14ac:dyDescent="0.25">
      <c r="A2" s="292" t="s">
        <v>811</v>
      </c>
      <c r="B2" s="292" t="s">
        <v>812</v>
      </c>
      <c r="C2" s="293" t="s">
        <v>578</v>
      </c>
      <c r="D2" s="293" t="s">
        <v>124</v>
      </c>
      <c r="E2" s="293" t="s">
        <v>813</v>
      </c>
      <c r="F2" s="293" t="s">
        <v>576</v>
      </c>
      <c r="G2" s="293" t="s">
        <v>814</v>
      </c>
      <c r="H2" s="293" t="s">
        <v>815</v>
      </c>
      <c r="I2" s="293" t="s">
        <v>816</v>
      </c>
      <c r="J2" s="293" t="s">
        <v>817</v>
      </c>
      <c r="K2" s="294" t="s">
        <v>818</v>
      </c>
      <c r="L2" s="294" t="s">
        <v>819</v>
      </c>
      <c r="M2" s="294" t="s">
        <v>820</v>
      </c>
      <c r="N2" s="294" t="s">
        <v>821</v>
      </c>
      <c r="O2" s="291"/>
      <c r="P2" s="291"/>
      <c r="Q2" s="291"/>
      <c r="R2" s="291"/>
    </row>
    <row r="3" spans="1:250" s="299" customFormat="1" ht="25.5" customHeight="1" thickBot="1" x14ac:dyDescent="0.25">
      <c r="A3" s="295"/>
      <c r="B3" s="295"/>
      <c r="C3" s="296"/>
      <c r="D3" s="295"/>
      <c r="E3" s="297"/>
      <c r="F3" s="295"/>
      <c r="G3" s="295"/>
      <c r="H3" s="295"/>
      <c r="I3" s="295"/>
      <c r="J3" s="295"/>
      <c r="K3" s="295"/>
      <c r="L3" s="295"/>
      <c r="M3" s="295"/>
      <c r="N3" s="295"/>
      <c r="O3" s="298"/>
      <c r="P3" s="298"/>
      <c r="Q3" s="298"/>
      <c r="R3" s="298"/>
    </row>
    <row r="4" spans="1:250" s="299" customFormat="1" ht="25.5" customHeight="1" thickBot="1" x14ac:dyDescent="0.25">
      <c r="A4" s="295"/>
      <c r="B4" s="295"/>
      <c r="C4" s="296"/>
      <c r="D4" s="295"/>
      <c r="E4" s="297"/>
      <c r="F4" s="295"/>
      <c r="G4" s="295"/>
      <c r="H4" s="295"/>
      <c r="I4" s="295"/>
      <c r="J4" s="295"/>
      <c r="K4" s="295"/>
      <c r="L4" s="295"/>
      <c r="M4" s="295"/>
      <c r="N4" s="295"/>
      <c r="O4" s="298"/>
      <c r="P4" s="298"/>
      <c r="Q4" s="298"/>
      <c r="R4" s="298"/>
    </row>
    <row r="5" spans="1:250" s="299" customFormat="1" ht="25.5" customHeight="1" thickBot="1" x14ac:dyDescent="0.25">
      <c r="A5" s="295"/>
      <c r="B5" s="295"/>
      <c r="C5" s="296"/>
      <c r="D5" s="295"/>
      <c r="E5" s="297"/>
      <c r="F5" s="295"/>
      <c r="G5" s="295"/>
      <c r="H5" s="295"/>
      <c r="I5" s="295"/>
      <c r="J5" s="295"/>
      <c r="K5" s="295"/>
      <c r="L5" s="295"/>
      <c r="M5" s="295"/>
      <c r="N5" s="295"/>
      <c r="O5" s="298"/>
      <c r="P5" s="298"/>
      <c r="Q5" s="298"/>
      <c r="R5" s="298"/>
    </row>
    <row r="6" spans="1:250" s="299" customFormat="1" ht="25.5" customHeight="1" thickBot="1" x14ac:dyDescent="0.25">
      <c r="A6" s="295"/>
      <c r="B6" s="295"/>
      <c r="C6" s="296"/>
      <c r="D6" s="295"/>
      <c r="E6" s="297"/>
      <c r="F6" s="295"/>
      <c r="G6" s="295"/>
      <c r="H6" s="295"/>
      <c r="I6" s="295"/>
      <c r="J6" s="295"/>
      <c r="K6" s="295"/>
      <c r="L6" s="295"/>
      <c r="M6" s="295"/>
      <c r="N6" s="295"/>
      <c r="O6" s="298"/>
      <c r="P6" s="298"/>
      <c r="Q6" s="298"/>
      <c r="R6" s="298"/>
    </row>
    <row r="7" spans="1:250" s="299" customFormat="1" ht="25.5" customHeight="1" thickBot="1" x14ac:dyDescent="0.25">
      <c r="A7" s="295"/>
      <c r="B7" s="295"/>
      <c r="C7" s="296"/>
      <c r="D7" s="300"/>
      <c r="E7" s="297"/>
      <c r="F7" s="295"/>
      <c r="G7" s="295"/>
      <c r="H7" s="295"/>
      <c r="I7" s="295"/>
      <c r="J7" s="295"/>
      <c r="K7" s="295"/>
      <c r="L7" s="295"/>
      <c r="M7" s="295"/>
      <c r="N7" s="295"/>
      <c r="O7" s="298"/>
      <c r="P7" s="298"/>
      <c r="Q7" s="298"/>
      <c r="R7" s="298"/>
    </row>
    <row r="8" spans="1:250" s="305" customFormat="1" ht="25.5" customHeight="1" thickBot="1" x14ac:dyDescent="0.25">
      <c r="A8" s="301"/>
      <c r="B8" s="301"/>
      <c r="C8" s="302"/>
      <c r="D8" s="300"/>
      <c r="E8" s="303"/>
      <c r="F8" s="295"/>
      <c r="G8" s="295"/>
      <c r="H8" s="295"/>
      <c r="I8" s="295"/>
      <c r="J8" s="300"/>
      <c r="K8" s="301"/>
      <c r="L8" s="301"/>
      <c r="M8" s="300"/>
      <c r="N8" s="300"/>
      <c r="O8" s="291"/>
      <c r="P8" s="291"/>
      <c r="Q8" s="291"/>
      <c r="R8" s="291"/>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c r="AU8" s="304"/>
      <c r="AV8" s="304"/>
      <c r="AW8" s="304"/>
      <c r="AX8" s="304"/>
      <c r="AY8" s="304"/>
      <c r="AZ8" s="304"/>
      <c r="BA8" s="304"/>
      <c r="BB8" s="304"/>
      <c r="BC8" s="304"/>
      <c r="BD8" s="304"/>
      <c r="BE8" s="304"/>
      <c r="BF8" s="304"/>
      <c r="BG8" s="304"/>
      <c r="BH8" s="304"/>
      <c r="BI8" s="304"/>
      <c r="BJ8" s="304"/>
      <c r="BK8" s="304"/>
      <c r="BL8" s="304"/>
      <c r="BM8" s="304"/>
      <c r="BN8" s="304"/>
      <c r="BO8" s="304"/>
      <c r="BP8" s="304"/>
      <c r="BQ8" s="304"/>
      <c r="BR8" s="304"/>
      <c r="BS8" s="304"/>
      <c r="BT8" s="304"/>
      <c r="BU8" s="304"/>
      <c r="BV8" s="304"/>
      <c r="BW8" s="304"/>
      <c r="BX8" s="304"/>
      <c r="BY8" s="304"/>
      <c r="BZ8" s="304"/>
      <c r="CA8" s="304"/>
      <c r="CB8" s="304"/>
      <c r="CC8" s="304"/>
      <c r="CD8" s="304"/>
      <c r="CE8" s="304"/>
      <c r="CF8" s="304"/>
      <c r="CG8" s="304"/>
      <c r="CH8" s="304"/>
      <c r="CI8" s="304"/>
      <c r="CJ8" s="304"/>
      <c r="CK8" s="304"/>
      <c r="CL8" s="304"/>
      <c r="CM8" s="304"/>
      <c r="CN8" s="304"/>
      <c r="CO8" s="304"/>
      <c r="CP8" s="304"/>
      <c r="CQ8" s="304"/>
      <c r="CR8" s="304"/>
      <c r="CS8" s="304"/>
      <c r="CT8" s="304"/>
      <c r="CU8" s="304"/>
      <c r="CV8" s="304"/>
      <c r="CW8" s="304"/>
      <c r="CX8" s="304"/>
      <c r="CY8" s="304"/>
      <c r="CZ8" s="304"/>
      <c r="DA8" s="304"/>
      <c r="DB8" s="304"/>
      <c r="DC8" s="304"/>
      <c r="DD8" s="304"/>
      <c r="DE8" s="304"/>
      <c r="DF8" s="304"/>
      <c r="DG8" s="304"/>
      <c r="DH8" s="304"/>
      <c r="DI8" s="304"/>
      <c r="DJ8" s="304"/>
      <c r="DK8" s="304"/>
      <c r="DL8" s="304"/>
      <c r="DM8" s="304"/>
      <c r="DN8" s="304"/>
      <c r="DO8" s="304"/>
      <c r="DP8" s="304"/>
      <c r="DQ8" s="304"/>
      <c r="DR8" s="304"/>
      <c r="DS8" s="304"/>
      <c r="DT8" s="304"/>
      <c r="DU8" s="304"/>
      <c r="DV8" s="304"/>
      <c r="DW8" s="304"/>
      <c r="DX8" s="304"/>
      <c r="DY8" s="304"/>
      <c r="DZ8" s="304"/>
      <c r="EA8" s="304"/>
      <c r="EB8" s="304"/>
      <c r="EC8" s="304"/>
      <c r="ED8" s="304"/>
      <c r="EE8" s="304"/>
      <c r="EF8" s="304"/>
      <c r="EG8" s="304"/>
      <c r="EH8" s="304"/>
      <c r="EI8" s="304"/>
      <c r="EJ8" s="304"/>
      <c r="EK8" s="304"/>
      <c r="EL8" s="304"/>
      <c r="EM8" s="304"/>
      <c r="EN8" s="304"/>
      <c r="EO8" s="304"/>
      <c r="EP8" s="304"/>
      <c r="EQ8" s="304"/>
      <c r="ER8" s="304"/>
      <c r="ES8" s="304"/>
      <c r="ET8" s="304"/>
      <c r="EU8" s="304"/>
      <c r="EV8" s="304"/>
      <c r="EW8" s="304"/>
      <c r="EX8" s="304"/>
      <c r="EY8" s="304"/>
      <c r="EZ8" s="304"/>
      <c r="FA8" s="304"/>
      <c r="FB8" s="304"/>
      <c r="FC8" s="304"/>
      <c r="FD8" s="304"/>
      <c r="FE8" s="304"/>
      <c r="FF8" s="304"/>
      <c r="FG8" s="304"/>
      <c r="FH8" s="304"/>
      <c r="FI8" s="304"/>
      <c r="FJ8" s="304"/>
      <c r="FK8" s="304"/>
      <c r="FL8" s="304"/>
      <c r="FM8" s="304"/>
      <c r="FN8" s="304"/>
      <c r="FO8" s="304"/>
      <c r="FP8" s="304"/>
      <c r="FQ8" s="304"/>
      <c r="FR8" s="304"/>
      <c r="FS8" s="304"/>
      <c r="FT8" s="304"/>
      <c r="FU8" s="304"/>
      <c r="FV8" s="304"/>
      <c r="FW8" s="304"/>
      <c r="FX8" s="304"/>
      <c r="FY8" s="304"/>
      <c r="FZ8" s="304"/>
      <c r="GA8" s="304"/>
      <c r="GB8" s="304"/>
      <c r="GC8" s="304"/>
      <c r="GD8" s="304"/>
      <c r="GE8" s="304"/>
      <c r="GF8" s="304"/>
      <c r="GG8" s="304"/>
      <c r="GH8" s="304"/>
      <c r="GI8" s="304"/>
      <c r="GJ8" s="304"/>
      <c r="GK8" s="304"/>
      <c r="GL8" s="304"/>
      <c r="GM8" s="304"/>
      <c r="GN8" s="304"/>
      <c r="GO8" s="304"/>
      <c r="GP8" s="304"/>
      <c r="GQ8" s="304"/>
      <c r="GR8" s="304"/>
      <c r="GS8" s="304"/>
      <c r="GT8" s="304"/>
      <c r="GU8" s="304"/>
      <c r="GV8" s="304"/>
      <c r="GW8" s="304"/>
      <c r="GX8" s="304"/>
      <c r="GY8" s="304"/>
      <c r="GZ8" s="304"/>
      <c r="HA8" s="304"/>
      <c r="HB8" s="304"/>
      <c r="HC8" s="304"/>
      <c r="HD8" s="304"/>
      <c r="HE8" s="304"/>
      <c r="HF8" s="304"/>
      <c r="HG8" s="304"/>
      <c r="HH8" s="304"/>
      <c r="HI8" s="304"/>
      <c r="HJ8" s="304"/>
      <c r="HK8" s="304"/>
      <c r="HL8" s="304"/>
      <c r="HM8" s="304"/>
      <c r="HN8" s="304"/>
      <c r="HO8" s="304"/>
      <c r="HP8" s="304"/>
      <c r="HQ8" s="304"/>
      <c r="HR8" s="304"/>
      <c r="HS8" s="304"/>
      <c r="HT8" s="304"/>
      <c r="HU8" s="304"/>
      <c r="HV8" s="304"/>
      <c r="HW8" s="304"/>
      <c r="HX8" s="304"/>
      <c r="HY8" s="304"/>
      <c r="HZ8" s="304"/>
      <c r="IA8" s="304"/>
      <c r="IB8" s="304"/>
      <c r="IC8" s="304"/>
      <c r="ID8" s="304"/>
      <c r="IE8" s="304"/>
      <c r="IF8" s="304"/>
      <c r="IG8" s="304"/>
      <c r="IH8" s="304"/>
      <c r="II8" s="304"/>
      <c r="IJ8" s="304"/>
      <c r="IK8" s="304"/>
      <c r="IL8" s="304"/>
      <c r="IM8" s="304"/>
      <c r="IN8" s="304"/>
      <c r="IO8" s="304"/>
      <c r="IP8" s="304"/>
    </row>
    <row r="9" spans="1:250" s="305" customFormat="1" ht="25.5" customHeight="1" thickBot="1" x14ac:dyDescent="0.25">
      <c r="A9" s="301"/>
      <c r="B9" s="301"/>
      <c r="C9" s="296"/>
      <c r="D9" s="300"/>
      <c r="E9" s="303"/>
      <c r="F9" s="295"/>
      <c r="G9" s="295"/>
      <c r="H9" s="301"/>
      <c r="I9" s="300"/>
      <c r="J9" s="300"/>
      <c r="K9" s="301"/>
      <c r="L9" s="301"/>
      <c r="M9" s="300"/>
      <c r="N9" s="300"/>
      <c r="O9" s="291"/>
      <c r="P9" s="291"/>
      <c r="Q9" s="291"/>
      <c r="R9" s="291"/>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c r="AU9" s="304"/>
      <c r="AV9" s="304"/>
      <c r="AW9" s="304"/>
      <c r="AX9" s="304"/>
      <c r="AY9" s="304"/>
      <c r="AZ9" s="304"/>
      <c r="BA9" s="304"/>
      <c r="BB9" s="304"/>
      <c r="BC9" s="304"/>
      <c r="BD9" s="304"/>
      <c r="BE9" s="304"/>
      <c r="BF9" s="304"/>
      <c r="BG9" s="304"/>
      <c r="BH9" s="304"/>
      <c r="BI9" s="304"/>
      <c r="BJ9" s="304"/>
      <c r="BK9" s="304"/>
      <c r="BL9" s="304"/>
      <c r="BM9" s="304"/>
      <c r="BN9" s="304"/>
      <c r="BO9" s="304"/>
      <c r="BP9" s="304"/>
      <c r="BQ9" s="304"/>
      <c r="BR9" s="304"/>
      <c r="BS9" s="304"/>
      <c r="BT9" s="304"/>
      <c r="BU9" s="304"/>
      <c r="BV9" s="304"/>
      <c r="BW9" s="304"/>
      <c r="BX9" s="304"/>
      <c r="BY9" s="304"/>
      <c r="BZ9" s="304"/>
      <c r="CA9" s="304"/>
      <c r="CB9" s="304"/>
      <c r="CC9" s="304"/>
      <c r="CD9" s="304"/>
      <c r="CE9" s="304"/>
      <c r="CF9" s="304"/>
      <c r="CG9" s="304"/>
      <c r="CH9" s="304"/>
      <c r="CI9" s="304"/>
      <c r="CJ9" s="304"/>
      <c r="CK9" s="304"/>
      <c r="CL9" s="304"/>
      <c r="CM9" s="304"/>
      <c r="CN9" s="304"/>
      <c r="CO9" s="304"/>
      <c r="CP9" s="304"/>
      <c r="CQ9" s="304"/>
      <c r="CR9" s="304"/>
      <c r="CS9" s="304"/>
      <c r="CT9" s="304"/>
      <c r="CU9" s="304"/>
      <c r="CV9" s="304"/>
      <c r="CW9" s="304"/>
      <c r="CX9" s="304"/>
      <c r="CY9" s="304"/>
      <c r="CZ9" s="304"/>
      <c r="DA9" s="304"/>
      <c r="DB9" s="304"/>
      <c r="DC9" s="304"/>
      <c r="DD9" s="304"/>
      <c r="DE9" s="304"/>
      <c r="DF9" s="304"/>
      <c r="DG9" s="304"/>
      <c r="DH9" s="304"/>
      <c r="DI9" s="304"/>
      <c r="DJ9" s="304"/>
      <c r="DK9" s="304"/>
      <c r="DL9" s="304"/>
      <c r="DM9" s="304"/>
      <c r="DN9" s="304"/>
      <c r="DO9" s="304"/>
      <c r="DP9" s="304"/>
      <c r="DQ9" s="304"/>
      <c r="DR9" s="304"/>
      <c r="DS9" s="304"/>
      <c r="DT9" s="304"/>
      <c r="DU9" s="304"/>
      <c r="DV9" s="304"/>
      <c r="DW9" s="304"/>
      <c r="DX9" s="304"/>
      <c r="DY9" s="304"/>
      <c r="DZ9" s="304"/>
      <c r="EA9" s="304"/>
      <c r="EB9" s="304"/>
      <c r="EC9" s="304"/>
      <c r="ED9" s="304"/>
      <c r="EE9" s="304"/>
      <c r="EF9" s="304"/>
      <c r="EG9" s="304"/>
      <c r="EH9" s="304"/>
      <c r="EI9" s="304"/>
      <c r="EJ9" s="304"/>
      <c r="EK9" s="304"/>
      <c r="EL9" s="304"/>
      <c r="EM9" s="304"/>
      <c r="EN9" s="304"/>
      <c r="EO9" s="304"/>
      <c r="EP9" s="304"/>
      <c r="EQ9" s="304"/>
      <c r="ER9" s="304"/>
      <c r="ES9" s="304"/>
      <c r="ET9" s="304"/>
      <c r="EU9" s="304"/>
      <c r="EV9" s="304"/>
      <c r="EW9" s="304"/>
      <c r="EX9" s="304"/>
      <c r="EY9" s="304"/>
      <c r="EZ9" s="304"/>
      <c r="FA9" s="304"/>
      <c r="FB9" s="304"/>
      <c r="FC9" s="304"/>
      <c r="FD9" s="304"/>
      <c r="FE9" s="304"/>
      <c r="FF9" s="304"/>
      <c r="FG9" s="304"/>
      <c r="FH9" s="304"/>
      <c r="FI9" s="304"/>
      <c r="FJ9" s="304"/>
      <c r="FK9" s="304"/>
      <c r="FL9" s="304"/>
      <c r="FM9" s="304"/>
      <c r="FN9" s="304"/>
      <c r="FO9" s="304"/>
      <c r="FP9" s="304"/>
      <c r="FQ9" s="304"/>
      <c r="FR9" s="304"/>
      <c r="FS9" s="304"/>
      <c r="FT9" s="304"/>
      <c r="FU9" s="304"/>
      <c r="FV9" s="304"/>
      <c r="FW9" s="304"/>
      <c r="FX9" s="304"/>
      <c r="FY9" s="304"/>
      <c r="FZ9" s="304"/>
      <c r="GA9" s="304"/>
      <c r="GB9" s="304"/>
      <c r="GC9" s="304"/>
      <c r="GD9" s="304"/>
      <c r="GE9" s="304"/>
      <c r="GF9" s="304"/>
      <c r="GG9" s="304"/>
      <c r="GH9" s="304"/>
      <c r="GI9" s="304"/>
      <c r="GJ9" s="304"/>
      <c r="GK9" s="304"/>
      <c r="GL9" s="304"/>
      <c r="GM9" s="304"/>
      <c r="GN9" s="304"/>
      <c r="GO9" s="304"/>
      <c r="GP9" s="304"/>
      <c r="GQ9" s="304"/>
      <c r="GR9" s="304"/>
      <c r="GS9" s="304"/>
      <c r="GT9" s="304"/>
      <c r="GU9" s="304"/>
      <c r="GV9" s="304"/>
      <c r="GW9" s="304"/>
      <c r="GX9" s="304"/>
      <c r="GY9" s="304"/>
      <c r="GZ9" s="304"/>
      <c r="HA9" s="304"/>
      <c r="HB9" s="304"/>
      <c r="HC9" s="304"/>
      <c r="HD9" s="304"/>
      <c r="HE9" s="304"/>
      <c r="HF9" s="304"/>
      <c r="HG9" s="304"/>
      <c r="HH9" s="304"/>
      <c r="HI9" s="304"/>
      <c r="HJ9" s="304"/>
      <c r="HK9" s="304"/>
      <c r="HL9" s="304"/>
      <c r="HM9" s="304"/>
      <c r="HN9" s="304"/>
      <c r="HO9" s="304"/>
      <c r="HP9" s="304"/>
      <c r="HQ9" s="304"/>
      <c r="HR9" s="304"/>
      <c r="HS9" s="304"/>
      <c r="HT9" s="304"/>
      <c r="HU9" s="304"/>
      <c r="HV9" s="304"/>
      <c r="HW9" s="304"/>
      <c r="HX9" s="304"/>
      <c r="HY9" s="304"/>
      <c r="HZ9" s="304"/>
      <c r="IA9" s="304"/>
      <c r="IB9" s="304"/>
      <c r="IC9" s="304"/>
      <c r="ID9" s="304"/>
      <c r="IE9" s="304"/>
      <c r="IF9" s="304"/>
      <c r="IG9" s="304"/>
      <c r="IH9" s="304"/>
      <c r="II9" s="304"/>
      <c r="IJ9" s="304"/>
      <c r="IK9" s="304"/>
      <c r="IL9" s="304"/>
      <c r="IM9" s="304"/>
      <c r="IN9" s="304"/>
      <c r="IO9" s="304"/>
      <c r="IP9" s="304"/>
    </row>
    <row r="10" spans="1:250" s="305" customFormat="1" ht="25.5" customHeight="1" thickBot="1" x14ac:dyDescent="0.25">
      <c r="A10" s="301"/>
      <c r="B10" s="301"/>
      <c r="C10" s="302"/>
      <c r="D10" s="300"/>
      <c r="E10" s="303"/>
      <c r="F10" s="295"/>
      <c r="G10" s="295"/>
      <c r="H10" s="301"/>
      <c r="I10" s="300"/>
      <c r="J10" s="300"/>
      <c r="K10" s="301"/>
      <c r="L10" s="301"/>
      <c r="M10" s="300"/>
      <c r="N10" s="300"/>
      <c r="O10" s="291"/>
      <c r="P10" s="291"/>
      <c r="Q10" s="291"/>
      <c r="R10" s="291"/>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c r="AU10" s="304"/>
      <c r="AV10" s="304"/>
      <c r="AW10" s="304"/>
      <c r="AX10" s="304"/>
      <c r="AY10" s="304"/>
      <c r="AZ10" s="304"/>
      <c r="BA10" s="304"/>
      <c r="BB10" s="304"/>
      <c r="BC10" s="304"/>
      <c r="BD10" s="304"/>
      <c r="BE10" s="304"/>
      <c r="BF10" s="304"/>
      <c r="BG10" s="304"/>
      <c r="BH10" s="304"/>
      <c r="BI10" s="304"/>
      <c r="BJ10" s="304"/>
      <c r="BK10" s="304"/>
      <c r="BL10" s="304"/>
      <c r="BM10" s="304"/>
      <c r="BN10" s="304"/>
      <c r="BO10" s="304"/>
      <c r="BP10" s="304"/>
      <c r="BQ10" s="304"/>
      <c r="BR10" s="304"/>
      <c r="BS10" s="304"/>
      <c r="BT10" s="304"/>
      <c r="BU10" s="304"/>
      <c r="BV10" s="304"/>
      <c r="BW10" s="304"/>
      <c r="BX10" s="304"/>
      <c r="BY10" s="304"/>
      <c r="BZ10" s="304"/>
      <c r="CA10" s="304"/>
      <c r="CB10" s="304"/>
      <c r="CC10" s="304"/>
      <c r="CD10" s="304"/>
      <c r="CE10" s="304"/>
      <c r="CF10" s="304"/>
      <c r="CG10" s="304"/>
      <c r="CH10" s="304"/>
      <c r="CI10" s="304"/>
      <c r="CJ10" s="304"/>
      <c r="CK10" s="304"/>
      <c r="CL10" s="304"/>
      <c r="CM10" s="304"/>
      <c r="CN10" s="304"/>
      <c r="CO10" s="304"/>
      <c r="CP10" s="304"/>
      <c r="CQ10" s="304"/>
      <c r="CR10" s="304"/>
      <c r="CS10" s="304"/>
      <c r="CT10" s="304"/>
      <c r="CU10" s="304"/>
      <c r="CV10" s="304"/>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c r="GF10" s="304"/>
      <c r="GG10" s="304"/>
      <c r="GH10" s="304"/>
      <c r="GI10" s="304"/>
      <c r="GJ10" s="304"/>
      <c r="GK10" s="304"/>
      <c r="GL10" s="304"/>
      <c r="GM10" s="304"/>
      <c r="GN10" s="304"/>
      <c r="GO10" s="304"/>
      <c r="GP10" s="304"/>
      <c r="GQ10" s="304"/>
      <c r="GR10" s="304"/>
      <c r="GS10" s="304"/>
      <c r="GT10" s="304"/>
      <c r="GU10" s="304"/>
      <c r="GV10" s="304"/>
      <c r="GW10" s="304"/>
      <c r="GX10" s="304"/>
      <c r="GY10" s="304"/>
      <c r="GZ10" s="304"/>
      <c r="HA10" s="304"/>
      <c r="HB10" s="304"/>
      <c r="HC10" s="304"/>
      <c r="HD10" s="304"/>
      <c r="HE10" s="304"/>
      <c r="HF10" s="304"/>
      <c r="HG10" s="304"/>
      <c r="HH10" s="304"/>
      <c r="HI10" s="304"/>
      <c r="HJ10" s="304"/>
      <c r="HK10" s="304"/>
      <c r="HL10" s="304"/>
      <c r="HM10" s="304"/>
      <c r="HN10" s="304"/>
      <c r="HO10" s="304"/>
      <c r="HP10" s="304"/>
      <c r="HQ10" s="304"/>
      <c r="HR10" s="304"/>
      <c r="HS10" s="304"/>
      <c r="HT10" s="304"/>
      <c r="HU10" s="304"/>
      <c r="HV10" s="304"/>
      <c r="HW10" s="304"/>
      <c r="HX10" s="304"/>
      <c r="HY10" s="304"/>
      <c r="HZ10" s="304"/>
      <c r="IA10" s="304"/>
      <c r="IB10" s="304"/>
      <c r="IC10" s="304"/>
      <c r="ID10" s="304"/>
      <c r="IE10" s="304"/>
      <c r="IF10" s="304"/>
      <c r="IG10" s="304"/>
      <c r="IH10" s="304"/>
      <c r="II10" s="304"/>
      <c r="IJ10" s="304"/>
      <c r="IK10" s="304"/>
      <c r="IL10" s="304"/>
      <c r="IM10" s="304"/>
      <c r="IN10" s="304"/>
      <c r="IO10" s="304"/>
      <c r="IP10" s="304"/>
    </row>
    <row r="11" spans="1:250" s="305" customFormat="1" ht="25.5" customHeight="1" thickBot="1" x14ac:dyDescent="0.25">
      <c r="A11" s="301"/>
      <c r="B11" s="301"/>
      <c r="C11" s="302"/>
      <c r="D11" s="300"/>
      <c r="E11" s="303"/>
      <c r="F11" s="295"/>
      <c r="G11" s="295"/>
      <c r="H11" s="301"/>
      <c r="I11" s="300"/>
      <c r="J11" s="300"/>
      <c r="K11" s="301"/>
      <c r="L11" s="301"/>
      <c r="M11" s="300"/>
      <c r="N11" s="300"/>
      <c r="O11" s="291"/>
      <c r="P11" s="291"/>
      <c r="Q11" s="291"/>
      <c r="R11" s="291"/>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04"/>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c r="GF11" s="304"/>
      <c r="GG11" s="304"/>
      <c r="GH11" s="304"/>
      <c r="GI11" s="304"/>
      <c r="GJ11" s="304"/>
      <c r="GK11" s="304"/>
      <c r="GL11" s="304"/>
      <c r="GM11" s="304"/>
      <c r="GN11" s="304"/>
      <c r="GO11" s="304"/>
      <c r="GP11" s="304"/>
      <c r="GQ11" s="304"/>
      <c r="GR11" s="304"/>
      <c r="GS11" s="304"/>
      <c r="GT11" s="304"/>
      <c r="GU11" s="304"/>
      <c r="GV11" s="304"/>
      <c r="GW11" s="304"/>
      <c r="GX11" s="304"/>
      <c r="GY11" s="304"/>
      <c r="GZ11" s="304"/>
      <c r="HA11" s="304"/>
      <c r="HB11" s="304"/>
      <c r="HC11" s="304"/>
      <c r="HD11" s="304"/>
      <c r="HE11" s="304"/>
      <c r="HF11" s="304"/>
      <c r="HG11" s="304"/>
      <c r="HH11" s="304"/>
      <c r="HI11" s="304"/>
      <c r="HJ11" s="304"/>
      <c r="HK11" s="304"/>
      <c r="HL11" s="304"/>
      <c r="HM11" s="304"/>
      <c r="HN11" s="304"/>
      <c r="HO11" s="304"/>
      <c r="HP11" s="304"/>
      <c r="HQ11" s="304"/>
      <c r="HR11" s="304"/>
      <c r="HS11" s="304"/>
      <c r="HT11" s="304"/>
      <c r="HU11" s="304"/>
      <c r="HV11" s="304"/>
      <c r="HW11" s="304"/>
      <c r="HX11" s="304"/>
      <c r="HY11" s="304"/>
      <c r="HZ11" s="304"/>
      <c r="IA11" s="304"/>
      <c r="IB11" s="304"/>
      <c r="IC11" s="304"/>
      <c r="ID11" s="304"/>
      <c r="IE11" s="304"/>
      <c r="IF11" s="304"/>
      <c r="IG11" s="304"/>
      <c r="IH11" s="304"/>
      <c r="II11" s="304"/>
      <c r="IJ11" s="304"/>
      <c r="IK11" s="304"/>
      <c r="IL11" s="304"/>
      <c r="IM11" s="304"/>
      <c r="IN11" s="304"/>
      <c r="IO11" s="304"/>
      <c r="IP11" s="304"/>
    </row>
    <row r="12" spans="1:250" s="305" customFormat="1" ht="25.5" customHeight="1" thickBot="1" x14ac:dyDescent="0.25">
      <c r="A12" s="301"/>
      <c r="B12" s="301"/>
      <c r="C12" s="296"/>
      <c r="D12" s="300"/>
      <c r="E12" s="303"/>
      <c r="F12" s="295"/>
      <c r="G12" s="295"/>
      <c r="H12" s="301"/>
      <c r="I12" s="300"/>
      <c r="J12" s="300"/>
      <c r="K12" s="301"/>
      <c r="L12" s="301"/>
      <c r="M12" s="300"/>
      <c r="N12" s="300"/>
      <c r="O12" s="291"/>
      <c r="P12" s="291"/>
      <c r="Q12" s="291"/>
      <c r="R12" s="291"/>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c r="GF12" s="304"/>
      <c r="GG12" s="304"/>
      <c r="GH12" s="304"/>
      <c r="GI12" s="304"/>
      <c r="GJ12" s="304"/>
      <c r="GK12" s="304"/>
      <c r="GL12" s="304"/>
      <c r="GM12" s="304"/>
      <c r="GN12" s="304"/>
      <c r="GO12" s="304"/>
      <c r="GP12" s="304"/>
      <c r="GQ12" s="304"/>
      <c r="GR12" s="304"/>
      <c r="GS12" s="304"/>
      <c r="GT12" s="304"/>
      <c r="GU12" s="304"/>
      <c r="GV12" s="304"/>
      <c r="GW12" s="304"/>
      <c r="GX12" s="304"/>
      <c r="GY12" s="304"/>
      <c r="GZ12" s="304"/>
      <c r="HA12" s="304"/>
      <c r="HB12" s="304"/>
      <c r="HC12" s="304"/>
      <c r="HD12" s="304"/>
      <c r="HE12" s="304"/>
      <c r="HF12" s="304"/>
      <c r="HG12" s="304"/>
      <c r="HH12" s="304"/>
      <c r="HI12" s="304"/>
      <c r="HJ12" s="304"/>
      <c r="HK12" s="304"/>
      <c r="HL12" s="304"/>
      <c r="HM12" s="304"/>
      <c r="HN12" s="304"/>
      <c r="HO12" s="304"/>
      <c r="HP12" s="304"/>
      <c r="HQ12" s="304"/>
      <c r="HR12" s="304"/>
      <c r="HS12" s="304"/>
      <c r="HT12" s="304"/>
      <c r="HU12" s="304"/>
      <c r="HV12" s="304"/>
      <c r="HW12" s="304"/>
      <c r="HX12" s="304"/>
      <c r="HY12" s="304"/>
      <c r="HZ12" s="304"/>
      <c r="IA12" s="304"/>
      <c r="IB12" s="304"/>
      <c r="IC12" s="304"/>
      <c r="ID12" s="304"/>
      <c r="IE12" s="304"/>
      <c r="IF12" s="304"/>
      <c r="IG12" s="304"/>
      <c r="IH12" s="304"/>
      <c r="II12" s="304"/>
      <c r="IJ12" s="304"/>
      <c r="IK12" s="304"/>
      <c r="IL12" s="304"/>
      <c r="IM12" s="304"/>
      <c r="IN12" s="304"/>
      <c r="IO12" s="304"/>
      <c r="IP12" s="304"/>
    </row>
    <row r="13" spans="1:250" s="305" customFormat="1" ht="25.5" customHeight="1" thickBot="1" x14ac:dyDescent="0.25">
      <c r="A13" s="301"/>
      <c r="B13" s="301"/>
      <c r="C13" s="296"/>
      <c r="D13" s="300"/>
      <c r="E13" s="303"/>
      <c r="F13" s="295"/>
      <c r="G13" s="295"/>
      <c r="H13" s="301"/>
      <c r="I13" s="300"/>
      <c r="J13" s="300"/>
      <c r="K13" s="301"/>
      <c r="L13" s="301"/>
      <c r="M13" s="300"/>
      <c r="N13" s="300"/>
      <c r="O13" s="291"/>
      <c r="P13" s="291"/>
      <c r="Q13" s="291"/>
      <c r="R13" s="291"/>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c r="AU13" s="304"/>
      <c r="AV13" s="304"/>
      <c r="AW13" s="304"/>
      <c r="AX13" s="304"/>
      <c r="AY13" s="304"/>
      <c r="AZ13" s="304"/>
      <c r="BA13" s="304"/>
      <c r="BB13" s="304"/>
      <c r="BC13" s="304"/>
      <c r="BD13" s="304"/>
      <c r="BE13" s="304"/>
      <c r="BF13" s="304"/>
      <c r="BG13" s="304"/>
      <c r="BH13" s="304"/>
      <c r="BI13" s="304"/>
      <c r="BJ13" s="304"/>
      <c r="BK13" s="304"/>
      <c r="BL13" s="304"/>
      <c r="BM13" s="304"/>
      <c r="BN13" s="304"/>
      <c r="BO13" s="304"/>
      <c r="BP13" s="304"/>
      <c r="BQ13" s="304"/>
      <c r="BR13" s="304"/>
      <c r="BS13" s="304"/>
      <c r="BT13" s="304"/>
      <c r="BU13" s="304"/>
      <c r="BV13" s="304"/>
      <c r="BW13" s="304"/>
      <c r="BX13" s="304"/>
      <c r="BY13" s="304"/>
      <c r="BZ13" s="304"/>
      <c r="CA13" s="304"/>
      <c r="CB13" s="304"/>
      <c r="CC13" s="304"/>
      <c r="CD13" s="304"/>
      <c r="CE13" s="304"/>
      <c r="CF13" s="304"/>
      <c r="CG13" s="304"/>
      <c r="CH13" s="304"/>
      <c r="CI13" s="304"/>
      <c r="CJ13" s="304"/>
      <c r="CK13" s="304"/>
      <c r="CL13" s="304"/>
      <c r="CM13" s="304"/>
      <c r="CN13" s="304"/>
      <c r="CO13" s="304"/>
      <c r="CP13" s="304"/>
      <c r="CQ13" s="304"/>
      <c r="CR13" s="304"/>
      <c r="CS13" s="304"/>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c r="EL13" s="304"/>
      <c r="EM13" s="304"/>
      <c r="EN13" s="304"/>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c r="GF13" s="304"/>
      <c r="GG13" s="304"/>
      <c r="GH13" s="304"/>
      <c r="GI13" s="304"/>
      <c r="GJ13" s="304"/>
      <c r="GK13" s="304"/>
      <c r="GL13" s="304"/>
      <c r="GM13" s="304"/>
      <c r="GN13" s="304"/>
      <c r="GO13" s="304"/>
      <c r="GP13" s="304"/>
      <c r="GQ13" s="304"/>
      <c r="GR13" s="304"/>
      <c r="GS13" s="304"/>
      <c r="GT13" s="304"/>
      <c r="GU13" s="304"/>
      <c r="GV13" s="304"/>
      <c r="GW13" s="304"/>
      <c r="GX13" s="304"/>
      <c r="GY13" s="304"/>
      <c r="GZ13" s="304"/>
      <c r="HA13" s="304"/>
      <c r="HB13" s="304"/>
      <c r="HC13" s="304"/>
      <c r="HD13" s="304"/>
      <c r="HE13" s="304"/>
      <c r="HF13" s="304"/>
      <c r="HG13" s="304"/>
      <c r="HH13" s="304"/>
      <c r="HI13" s="304"/>
      <c r="HJ13" s="304"/>
      <c r="HK13" s="304"/>
      <c r="HL13" s="304"/>
      <c r="HM13" s="304"/>
      <c r="HN13" s="304"/>
      <c r="HO13" s="304"/>
      <c r="HP13" s="304"/>
      <c r="HQ13" s="304"/>
      <c r="HR13" s="304"/>
      <c r="HS13" s="304"/>
      <c r="HT13" s="304"/>
      <c r="HU13" s="304"/>
      <c r="HV13" s="304"/>
      <c r="HW13" s="304"/>
      <c r="HX13" s="304"/>
      <c r="HY13" s="304"/>
      <c r="HZ13" s="304"/>
      <c r="IA13" s="304"/>
      <c r="IB13" s="304"/>
      <c r="IC13" s="304"/>
      <c r="ID13" s="304"/>
      <c r="IE13" s="304"/>
      <c r="IF13" s="304"/>
      <c r="IG13" s="304"/>
      <c r="IH13" s="304"/>
      <c r="II13" s="304"/>
      <c r="IJ13" s="304"/>
      <c r="IK13" s="304"/>
      <c r="IL13" s="304"/>
      <c r="IM13" s="304"/>
      <c r="IN13" s="304"/>
      <c r="IO13" s="304"/>
      <c r="IP13" s="304"/>
    </row>
    <row r="14" spans="1:250" s="305" customFormat="1" ht="25.5" customHeight="1" thickBot="1" x14ac:dyDescent="0.25">
      <c r="A14" s="301"/>
      <c r="B14" s="301"/>
      <c r="C14" s="302"/>
      <c r="D14" s="300"/>
      <c r="E14" s="303"/>
      <c r="F14" s="295"/>
      <c r="G14" s="295"/>
      <c r="H14" s="301"/>
      <c r="I14" s="300"/>
      <c r="J14" s="300"/>
      <c r="K14" s="301"/>
      <c r="L14" s="301"/>
      <c r="M14" s="300"/>
      <c r="N14" s="300"/>
      <c r="O14" s="291"/>
      <c r="P14" s="291"/>
      <c r="Q14" s="291"/>
      <c r="R14" s="291"/>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c r="GF14" s="304"/>
      <c r="GG14" s="304"/>
      <c r="GH14" s="304"/>
      <c r="GI14" s="304"/>
      <c r="GJ14" s="304"/>
      <c r="GK14" s="304"/>
      <c r="GL14" s="304"/>
      <c r="GM14" s="304"/>
      <c r="GN14" s="304"/>
      <c r="GO14" s="304"/>
      <c r="GP14" s="304"/>
      <c r="GQ14" s="304"/>
      <c r="GR14" s="304"/>
      <c r="GS14" s="304"/>
      <c r="GT14" s="304"/>
      <c r="GU14" s="304"/>
      <c r="GV14" s="304"/>
      <c r="GW14" s="304"/>
      <c r="GX14" s="304"/>
      <c r="GY14" s="304"/>
      <c r="GZ14" s="304"/>
      <c r="HA14" s="304"/>
      <c r="HB14" s="304"/>
      <c r="HC14" s="304"/>
      <c r="HD14" s="304"/>
      <c r="HE14" s="304"/>
      <c r="HF14" s="304"/>
      <c r="HG14" s="304"/>
      <c r="HH14" s="304"/>
      <c r="HI14" s="304"/>
      <c r="HJ14" s="304"/>
      <c r="HK14" s="304"/>
      <c r="HL14" s="304"/>
      <c r="HM14" s="304"/>
      <c r="HN14" s="304"/>
      <c r="HO14" s="304"/>
      <c r="HP14" s="304"/>
      <c r="HQ14" s="304"/>
      <c r="HR14" s="304"/>
      <c r="HS14" s="304"/>
      <c r="HT14" s="304"/>
      <c r="HU14" s="304"/>
      <c r="HV14" s="304"/>
      <c r="HW14" s="304"/>
      <c r="HX14" s="304"/>
      <c r="HY14" s="304"/>
      <c r="HZ14" s="304"/>
      <c r="IA14" s="304"/>
      <c r="IB14" s="304"/>
      <c r="IC14" s="304"/>
      <c r="ID14" s="304"/>
      <c r="IE14" s="304"/>
      <c r="IF14" s="304"/>
      <c r="IG14" s="304"/>
      <c r="IH14" s="304"/>
      <c r="II14" s="304"/>
      <c r="IJ14" s="304"/>
      <c r="IK14" s="304"/>
      <c r="IL14" s="304"/>
      <c r="IM14" s="304"/>
      <c r="IN14" s="304"/>
      <c r="IO14" s="304"/>
      <c r="IP14" s="304"/>
    </row>
    <row r="15" spans="1:250" s="305" customFormat="1" ht="25.5" customHeight="1" thickBot="1" x14ac:dyDescent="0.25">
      <c r="A15" s="301"/>
      <c r="B15" s="301"/>
      <c r="C15" s="296"/>
      <c r="D15" s="300"/>
      <c r="E15" s="303"/>
      <c r="F15" s="295"/>
      <c r="G15" s="295"/>
      <c r="H15" s="301"/>
      <c r="I15" s="300"/>
      <c r="J15" s="300"/>
      <c r="K15" s="301"/>
      <c r="L15" s="301"/>
      <c r="M15" s="300"/>
      <c r="N15" s="300"/>
      <c r="O15" s="291"/>
      <c r="P15" s="291"/>
      <c r="Q15" s="291"/>
      <c r="R15" s="291"/>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c r="GF15" s="304"/>
      <c r="GG15" s="304"/>
      <c r="GH15" s="304"/>
      <c r="GI15" s="304"/>
      <c r="GJ15" s="304"/>
      <c r="GK15" s="304"/>
      <c r="GL15" s="304"/>
      <c r="GM15" s="304"/>
      <c r="GN15" s="304"/>
      <c r="GO15" s="304"/>
      <c r="GP15" s="304"/>
      <c r="GQ15" s="304"/>
      <c r="GR15" s="304"/>
      <c r="GS15" s="304"/>
      <c r="GT15" s="304"/>
      <c r="GU15" s="304"/>
      <c r="GV15" s="304"/>
      <c r="GW15" s="304"/>
      <c r="GX15" s="304"/>
      <c r="GY15" s="304"/>
      <c r="GZ15" s="304"/>
      <c r="HA15" s="304"/>
      <c r="HB15" s="304"/>
      <c r="HC15" s="304"/>
      <c r="HD15" s="304"/>
      <c r="HE15" s="304"/>
      <c r="HF15" s="304"/>
      <c r="HG15" s="304"/>
      <c r="HH15" s="304"/>
      <c r="HI15" s="304"/>
      <c r="HJ15" s="304"/>
      <c r="HK15" s="304"/>
      <c r="HL15" s="304"/>
      <c r="HM15" s="304"/>
      <c r="HN15" s="304"/>
      <c r="HO15" s="304"/>
      <c r="HP15" s="304"/>
      <c r="HQ15" s="304"/>
      <c r="HR15" s="304"/>
      <c r="HS15" s="304"/>
      <c r="HT15" s="304"/>
      <c r="HU15" s="304"/>
      <c r="HV15" s="304"/>
      <c r="HW15" s="304"/>
      <c r="HX15" s="304"/>
      <c r="HY15" s="304"/>
      <c r="HZ15" s="304"/>
      <c r="IA15" s="304"/>
      <c r="IB15" s="304"/>
      <c r="IC15" s="304"/>
      <c r="ID15" s="304"/>
      <c r="IE15" s="304"/>
      <c r="IF15" s="304"/>
      <c r="IG15" s="304"/>
      <c r="IH15" s="304"/>
      <c r="II15" s="304"/>
      <c r="IJ15" s="304"/>
      <c r="IK15" s="304"/>
      <c r="IL15" s="304"/>
      <c r="IM15" s="304"/>
      <c r="IN15" s="304"/>
      <c r="IO15" s="304"/>
      <c r="IP15" s="304"/>
    </row>
    <row r="16" spans="1:250" s="305" customFormat="1" ht="25.5" customHeight="1" thickBot="1" x14ac:dyDescent="0.25">
      <c r="A16" s="301"/>
      <c r="B16" s="301"/>
      <c r="C16" s="302"/>
      <c r="D16" s="300"/>
      <c r="E16" s="303"/>
      <c r="F16" s="295"/>
      <c r="G16" s="295"/>
      <c r="H16" s="301"/>
      <c r="I16" s="300"/>
      <c r="J16" s="300"/>
      <c r="K16" s="301"/>
      <c r="L16" s="301"/>
      <c r="M16" s="300"/>
      <c r="N16" s="300"/>
      <c r="O16" s="291"/>
      <c r="P16" s="291"/>
      <c r="Q16" s="291"/>
      <c r="R16" s="291"/>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c r="EL16" s="304"/>
      <c r="EM16" s="304"/>
      <c r="EN16" s="304"/>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c r="GF16" s="304"/>
      <c r="GG16" s="304"/>
      <c r="GH16" s="304"/>
      <c r="GI16" s="304"/>
      <c r="GJ16" s="304"/>
      <c r="GK16" s="304"/>
      <c r="GL16" s="304"/>
      <c r="GM16" s="304"/>
      <c r="GN16" s="304"/>
      <c r="GO16" s="304"/>
      <c r="GP16" s="304"/>
      <c r="GQ16" s="304"/>
      <c r="GR16" s="304"/>
      <c r="GS16" s="304"/>
      <c r="GT16" s="304"/>
      <c r="GU16" s="304"/>
      <c r="GV16" s="304"/>
      <c r="GW16" s="304"/>
      <c r="GX16" s="304"/>
      <c r="GY16" s="304"/>
      <c r="GZ16" s="304"/>
      <c r="HA16" s="304"/>
      <c r="HB16" s="304"/>
      <c r="HC16" s="304"/>
      <c r="HD16" s="304"/>
      <c r="HE16" s="304"/>
      <c r="HF16" s="304"/>
      <c r="HG16" s="304"/>
      <c r="HH16" s="304"/>
      <c r="HI16" s="304"/>
      <c r="HJ16" s="304"/>
      <c r="HK16" s="304"/>
      <c r="HL16" s="304"/>
      <c r="HM16" s="304"/>
      <c r="HN16" s="304"/>
      <c r="HO16" s="304"/>
      <c r="HP16" s="304"/>
      <c r="HQ16" s="304"/>
      <c r="HR16" s="304"/>
      <c r="HS16" s="304"/>
      <c r="HT16" s="304"/>
      <c r="HU16" s="304"/>
      <c r="HV16" s="304"/>
      <c r="HW16" s="304"/>
      <c r="HX16" s="304"/>
      <c r="HY16" s="304"/>
      <c r="HZ16" s="304"/>
      <c r="IA16" s="304"/>
      <c r="IB16" s="304"/>
      <c r="IC16" s="304"/>
      <c r="ID16" s="304"/>
      <c r="IE16" s="304"/>
      <c r="IF16" s="304"/>
      <c r="IG16" s="304"/>
      <c r="IH16" s="304"/>
      <c r="II16" s="304"/>
      <c r="IJ16" s="304"/>
      <c r="IK16" s="304"/>
      <c r="IL16" s="304"/>
      <c r="IM16" s="304"/>
      <c r="IN16" s="304"/>
      <c r="IO16" s="304"/>
      <c r="IP16" s="304"/>
    </row>
    <row r="17" spans="1:250" s="305" customFormat="1" ht="25.5" customHeight="1" thickBot="1" x14ac:dyDescent="0.25">
      <c r="A17" s="301"/>
      <c r="B17" s="301"/>
      <c r="C17" s="302"/>
      <c r="D17" s="300"/>
      <c r="E17" s="303"/>
      <c r="F17" s="295"/>
      <c r="G17" s="295"/>
      <c r="H17" s="301"/>
      <c r="I17" s="300"/>
      <c r="J17" s="300"/>
      <c r="K17" s="301"/>
      <c r="L17" s="301"/>
      <c r="M17" s="300"/>
      <c r="N17" s="300"/>
      <c r="O17" s="291"/>
      <c r="P17" s="291"/>
      <c r="Q17" s="291"/>
      <c r="R17" s="291"/>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c r="EL17" s="304"/>
      <c r="EM17" s="304"/>
      <c r="EN17" s="304"/>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c r="GF17" s="304"/>
      <c r="GG17" s="304"/>
      <c r="GH17" s="304"/>
      <c r="GI17" s="304"/>
      <c r="GJ17" s="304"/>
      <c r="GK17" s="304"/>
      <c r="GL17" s="304"/>
      <c r="GM17" s="304"/>
      <c r="GN17" s="304"/>
      <c r="GO17" s="304"/>
      <c r="GP17" s="304"/>
      <c r="GQ17" s="304"/>
      <c r="GR17" s="304"/>
      <c r="GS17" s="304"/>
      <c r="GT17" s="304"/>
      <c r="GU17" s="304"/>
      <c r="GV17" s="304"/>
      <c r="GW17" s="304"/>
      <c r="GX17" s="304"/>
      <c r="GY17" s="304"/>
      <c r="GZ17" s="304"/>
      <c r="HA17" s="304"/>
      <c r="HB17" s="304"/>
      <c r="HC17" s="304"/>
      <c r="HD17" s="304"/>
      <c r="HE17" s="304"/>
      <c r="HF17" s="304"/>
      <c r="HG17" s="304"/>
      <c r="HH17" s="304"/>
      <c r="HI17" s="304"/>
      <c r="HJ17" s="304"/>
      <c r="HK17" s="304"/>
      <c r="HL17" s="304"/>
      <c r="HM17" s="304"/>
      <c r="HN17" s="304"/>
      <c r="HO17" s="304"/>
      <c r="HP17" s="304"/>
      <c r="HQ17" s="304"/>
      <c r="HR17" s="304"/>
      <c r="HS17" s="304"/>
      <c r="HT17" s="304"/>
      <c r="HU17" s="304"/>
      <c r="HV17" s="304"/>
      <c r="HW17" s="304"/>
      <c r="HX17" s="304"/>
      <c r="HY17" s="304"/>
      <c r="HZ17" s="304"/>
      <c r="IA17" s="304"/>
      <c r="IB17" s="304"/>
      <c r="IC17" s="304"/>
      <c r="ID17" s="304"/>
      <c r="IE17" s="304"/>
      <c r="IF17" s="304"/>
      <c r="IG17" s="304"/>
      <c r="IH17" s="304"/>
      <c r="II17" s="304"/>
      <c r="IJ17" s="304"/>
      <c r="IK17" s="304"/>
      <c r="IL17" s="304"/>
      <c r="IM17" s="304"/>
      <c r="IN17" s="304"/>
      <c r="IO17" s="304"/>
      <c r="IP17" s="304"/>
    </row>
    <row r="18" spans="1:250" s="305" customFormat="1" ht="25.5" customHeight="1" thickBot="1" x14ac:dyDescent="0.25">
      <c r="A18" s="301"/>
      <c r="B18" s="301"/>
      <c r="C18" s="296"/>
      <c r="D18" s="300"/>
      <c r="E18" s="303"/>
      <c r="F18" s="295"/>
      <c r="G18" s="295"/>
      <c r="H18" s="301"/>
      <c r="I18" s="300"/>
      <c r="J18" s="300"/>
      <c r="K18" s="301"/>
      <c r="L18" s="301"/>
      <c r="M18" s="300"/>
      <c r="N18" s="300"/>
      <c r="O18" s="291"/>
      <c r="P18" s="291"/>
      <c r="Q18" s="291"/>
      <c r="R18" s="291"/>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c r="EL18" s="304"/>
      <c r="EM18" s="304"/>
      <c r="EN18" s="304"/>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c r="GF18" s="304"/>
      <c r="GG18" s="304"/>
      <c r="GH18" s="304"/>
      <c r="GI18" s="304"/>
      <c r="GJ18" s="304"/>
      <c r="GK18" s="304"/>
      <c r="GL18" s="304"/>
      <c r="GM18" s="304"/>
      <c r="GN18" s="304"/>
      <c r="GO18" s="304"/>
      <c r="GP18" s="304"/>
      <c r="GQ18" s="304"/>
      <c r="GR18" s="304"/>
      <c r="GS18" s="304"/>
      <c r="GT18" s="304"/>
      <c r="GU18" s="304"/>
      <c r="GV18" s="304"/>
      <c r="GW18" s="304"/>
      <c r="GX18" s="304"/>
      <c r="GY18" s="304"/>
      <c r="GZ18" s="304"/>
      <c r="HA18" s="304"/>
      <c r="HB18" s="304"/>
      <c r="HC18" s="304"/>
      <c r="HD18" s="304"/>
      <c r="HE18" s="304"/>
      <c r="HF18" s="304"/>
      <c r="HG18" s="304"/>
      <c r="HH18" s="304"/>
      <c r="HI18" s="304"/>
      <c r="HJ18" s="304"/>
      <c r="HK18" s="304"/>
      <c r="HL18" s="304"/>
      <c r="HM18" s="304"/>
      <c r="HN18" s="304"/>
      <c r="HO18" s="304"/>
      <c r="HP18" s="304"/>
      <c r="HQ18" s="304"/>
      <c r="HR18" s="304"/>
      <c r="HS18" s="304"/>
      <c r="HT18" s="304"/>
      <c r="HU18" s="304"/>
      <c r="HV18" s="304"/>
      <c r="HW18" s="304"/>
      <c r="HX18" s="304"/>
      <c r="HY18" s="304"/>
      <c r="HZ18" s="304"/>
      <c r="IA18" s="304"/>
      <c r="IB18" s="304"/>
      <c r="IC18" s="304"/>
      <c r="ID18" s="304"/>
      <c r="IE18" s="304"/>
      <c r="IF18" s="304"/>
      <c r="IG18" s="304"/>
      <c r="IH18" s="304"/>
      <c r="II18" s="304"/>
      <c r="IJ18" s="304"/>
      <c r="IK18" s="304"/>
      <c r="IL18" s="304"/>
      <c r="IM18" s="304"/>
      <c r="IN18" s="304"/>
      <c r="IO18" s="304"/>
      <c r="IP18" s="304"/>
    </row>
    <row r="19" spans="1:250" s="305" customFormat="1" ht="25.5" customHeight="1" thickBot="1" x14ac:dyDescent="0.25">
      <c r="A19" s="301"/>
      <c r="B19" s="301"/>
      <c r="C19" s="302"/>
      <c r="D19" s="300"/>
      <c r="E19" s="303"/>
      <c r="F19" s="295"/>
      <c r="G19" s="295"/>
      <c r="H19" s="301"/>
      <c r="I19" s="300"/>
      <c r="J19" s="300"/>
      <c r="K19" s="301"/>
      <c r="L19" s="301"/>
      <c r="M19" s="300"/>
      <c r="N19" s="300"/>
      <c r="O19" s="291"/>
      <c r="P19" s="291"/>
      <c r="Q19" s="291"/>
      <c r="R19" s="291"/>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304"/>
      <c r="DW19" s="304"/>
      <c r="DX19" s="304"/>
      <c r="DY19" s="304"/>
      <c r="DZ19" s="304"/>
      <c r="EA19" s="304"/>
      <c r="EB19" s="304"/>
      <c r="EC19" s="304"/>
      <c r="ED19" s="304"/>
      <c r="EE19" s="304"/>
      <c r="EF19" s="304"/>
      <c r="EG19" s="304"/>
      <c r="EH19" s="304"/>
      <c r="EI19" s="304"/>
      <c r="EJ19" s="304"/>
      <c r="EK19" s="304"/>
      <c r="EL19" s="304"/>
      <c r="EM19" s="304"/>
      <c r="EN19" s="304"/>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c r="GF19" s="304"/>
      <c r="GG19" s="304"/>
      <c r="GH19" s="304"/>
      <c r="GI19" s="304"/>
      <c r="GJ19" s="304"/>
      <c r="GK19" s="304"/>
      <c r="GL19" s="304"/>
      <c r="GM19" s="304"/>
      <c r="GN19" s="304"/>
      <c r="GO19" s="304"/>
      <c r="GP19" s="304"/>
      <c r="GQ19" s="304"/>
      <c r="GR19" s="304"/>
      <c r="GS19" s="304"/>
      <c r="GT19" s="304"/>
      <c r="GU19" s="304"/>
      <c r="GV19" s="304"/>
      <c r="GW19" s="304"/>
      <c r="GX19" s="304"/>
      <c r="GY19" s="304"/>
      <c r="GZ19" s="304"/>
      <c r="HA19" s="304"/>
      <c r="HB19" s="304"/>
      <c r="HC19" s="304"/>
      <c r="HD19" s="304"/>
      <c r="HE19" s="304"/>
      <c r="HF19" s="304"/>
      <c r="HG19" s="304"/>
      <c r="HH19" s="304"/>
      <c r="HI19" s="304"/>
      <c r="HJ19" s="304"/>
      <c r="HK19" s="304"/>
      <c r="HL19" s="304"/>
      <c r="HM19" s="304"/>
      <c r="HN19" s="304"/>
      <c r="HO19" s="304"/>
      <c r="HP19" s="304"/>
      <c r="HQ19" s="304"/>
      <c r="HR19" s="304"/>
      <c r="HS19" s="304"/>
      <c r="HT19" s="304"/>
      <c r="HU19" s="304"/>
      <c r="HV19" s="304"/>
      <c r="HW19" s="304"/>
      <c r="HX19" s="304"/>
      <c r="HY19" s="304"/>
      <c r="HZ19" s="304"/>
      <c r="IA19" s="304"/>
      <c r="IB19" s="304"/>
      <c r="IC19" s="304"/>
      <c r="ID19" s="304"/>
      <c r="IE19" s="304"/>
      <c r="IF19" s="304"/>
      <c r="IG19" s="304"/>
      <c r="IH19" s="304"/>
      <c r="II19" s="304"/>
      <c r="IJ19" s="304"/>
      <c r="IK19" s="304"/>
      <c r="IL19" s="304"/>
      <c r="IM19" s="304"/>
      <c r="IN19" s="304"/>
      <c r="IO19" s="304"/>
      <c r="IP19" s="304"/>
    </row>
    <row r="20" spans="1:250" s="305" customFormat="1" ht="25.5" customHeight="1" thickBot="1" x14ac:dyDescent="0.25">
      <c r="A20" s="301"/>
      <c r="B20" s="301"/>
      <c r="C20" s="302"/>
      <c r="D20" s="306"/>
      <c r="E20" s="303"/>
      <c r="F20" s="295"/>
      <c r="G20" s="295"/>
      <c r="H20" s="301"/>
      <c r="I20" s="300"/>
      <c r="J20" s="300"/>
      <c r="K20" s="301"/>
      <c r="L20" s="301"/>
      <c r="M20" s="300"/>
      <c r="N20" s="300"/>
      <c r="O20" s="291"/>
      <c r="P20" s="291"/>
      <c r="Q20" s="291"/>
      <c r="R20" s="291"/>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c r="EL20" s="304"/>
      <c r="EM20" s="304"/>
      <c r="EN20" s="304"/>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c r="GF20" s="304"/>
      <c r="GG20" s="304"/>
      <c r="GH20" s="304"/>
      <c r="GI20" s="304"/>
      <c r="GJ20" s="304"/>
      <c r="GK20" s="304"/>
      <c r="GL20" s="304"/>
      <c r="GM20" s="304"/>
      <c r="GN20" s="304"/>
      <c r="GO20" s="304"/>
      <c r="GP20" s="304"/>
      <c r="GQ20" s="304"/>
      <c r="GR20" s="304"/>
      <c r="GS20" s="304"/>
      <c r="GT20" s="304"/>
      <c r="GU20" s="304"/>
      <c r="GV20" s="304"/>
      <c r="GW20" s="304"/>
      <c r="GX20" s="304"/>
      <c r="GY20" s="304"/>
      <c r="GZ20" s="304"/>
      <c r="HA20" s="304"/>
      <c r="HB20" s="304"/>
      <c r="HC20" s="304"/>
      <c r="HD20" s="304"/>
      <c r="HE20" s="304"/>
      <c r="HF20" s="304"/>
      <c r="HG20" s="304"/>
      <c r="HH20" s="304"/>
      <c r="HI20" s="304"/>
      <c r="HJ20" s="304"/>
      <c r="HK20" s="304"/>
      <c r="HL20" s="304"/>
      <c r="HM20" s="304"/>
      <c r="HN20" s="304"/>
      <c r="HO20" s="304"/>
      <c r="HP20" s="304"/>
      <c r="HQ20" s="304"/>
      <c r="HR20" s="304"/>
      <c r="HS20" s="304"/>
      <c r="HT20" s="304"/>
      <c r="HU20" s="304"/>
      <c r="HV20" s="304"/>
      <c r="HW20" s="304"/>
      <c r="HX20" s="304"/>
      <c r="HY20" s="304"/>
      <c r="HZ20" s="304"/>
      <c r="IA20" s="304"/>
      <c r="IB20" s="304"/>
      <c r="IC20" s="304"/>
      <c r="ID20" s="304"/>
      <c r="IE20" s="304"/>
      <c r="IF20" s="304"/>
      <c r="IG20" s="304"/>
      <c r="IH20" s="304"/>
      <c r="II20" s="304"/>
      <c r="IJ20" s="304"/>
      <c r="IK20" s="304"/>
      <c r="IL20" s="304"/>
      <c r="IM20" s="304"/>
      <c r="IN20" s="304"/>
      <c r="IO20" s="304"/>
      <c r="IP20" s="304"/>
    </row>
    <row r="21" spans="1:250" s="305" customFormat="1" ht="25.5" customHeight="1" thickBot="1" x14ac:dyDescent="0.25">
      <c r="A21" s="301"/>
      <c r="B21" s="301"/>
      <c r="C21" s="302"/>
      <c r="D21" s="306"/>
      <c r="E21" s="303"/>
      <c r="F21" s="295"/>
      <c r="G21" s="295"/>
      <c r="H21" s="301"/>
      <c r="I21" s="300"/>
      <c r="J21" s="300"/>
      <c r="K21" s="301"/>
      <c r="L21" s="301"/>
      <c r="M21" s="300"/>
      <c r="N21" s="300"/>
      <c r="O21" s="291"/>
      <c r="P21" s="291"/>
      <c r="Q21" s="291"/>
      <c r="R21" s="291"/>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c r="GF21" s="304"/>
      <c r="GG21" s="304"/>
      <c r="GH21" s="304"/>
      <c r="GI21" s="304"/>
      <c r="GJ21" s="304"/>
      <c r="GK21" s="304"/>
      <c r="GL21" s="304"/>
      <c r="GM21" s="304"/>
      <c r="GN21" s="304"/>
      <c r="GO21" s="304"/>
      <c r="GP21" s="304"/>
      <c r="GQ21" s="304"/>
      <c r="GR21" s="304"/>
      <c r="GS21" s="304"/>
      <c r="GT21" s="304"/>
      <c r="GU21" s="304"/>
      <c r="GV21" s="304"/>
      <c r="GW21" s="304"/>
      <c r="GX21" s="304"/>
      <c r="GY21" s="304"/>
      <c r="GZ21" s="304"/>
      <c r="HA21" s="304"/>
      <c r="HB21" s="304"/>
      <c r="HC21" s="304"/>
      <c r="HD21" s="304"/>
      <c r="HE21" s="304"/>
      <c r="HF21" s="304"/>
      <c r="HG21" s="304"/>
      <c r="HH21" s="304"/>
      <c r="HI21" s="304"/>
      <c r="HJ21" s="304"/>
      <c r="HK21" s="304"/>
      <c r="HL21" s="304"/>
      <c r="HM21" s="304"/>
      <c r="HN21" s="304"/>
      <c r="HO21" s="304"/>
      <c r="HP21" s="304"/>
      <c r="HQ21" s="304"/>
      <c r="HR21" s="304"/>
      <c r="HS21" s="304"/>
      <c r="HT21" s="304"/>
      <c r="HU21" s="304"/>
      <c r="HV21" s="304"/>
      <c r="HW21" s="304"/>
      <c r="HX21" s="304"/>
      <c r="HY21" s="304"/>
      <c r="HZ21" s="304"/>
      <c r="IA21" s="304"/>
      <c r="IB21" s="304"/>
      <c r="IC21" s="304"/>
      <c r="ID21" s="304"/>
      <c r="IE21" s="304"/>
      <c r="IF21" s="304"/>
      <c r="IG21" s="304"/>
      <c r="IH21" s="304"/>
      <c r="II21" s="304"/>
      <c r="IJ21" s="304"/>
      <c r="IK21" s="304"/>
      <c r="IL21" s="304"/>
      <c r="IM21" s="304"/>
      <c r="IN21" s="304"/>
      <c r="IO21" s="304"/>
      <c r="IP21" s="304"/>
    </row>
    <row r="22" spans="1:250" s="305" customFormat="1" ht="25.5" customHeight="1" thickBot="1" x14ac:dyDescent="0.25">
      <c r="A22" s="301"/>
      <c r="B22" s="301"/>
      <c r="C22" s="302"/>
      <c r="D22" s="306"/>
      <c r="E22" s="303"/>
      <c r="F22" s="295"/>
      <c r="G22" s="295"/>
      <c r="H22" s="301"/>
      <c r="I22" s="300"/>
      <c r="J22" s="300"/>
      <c r="K22" s="301"/>
      <c r="L22" s="301"/>
      <c r="M22" s="300"/>
      <c r="N22" s="300"/>
      <c r="O22" s="291"/>
      <c r="P22" s="291"/>
      <c r="Q22" s="291"/>
      <c r="R22" s="291"/>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c r="GF22" s="304"/>
      <c r="GG22" s="304"/>
      <c r="GH22" s="304"/>
      <c r="GI22" s="304"/>
      <c r="GJ22" s="304"/>
      <c r="GK22" s="304"/>
      <c r="GL22" s="304"/>
      <c r="GM22" s="304"/>
      <c r="GN22" s="304"/>
      <c r="GO22" s="304"/>
      <c r="GP22" s="304"/>
      <c r="GQ22" s="304"/>
      <c r="GR22" s="304"/>
      <c r="GS22" s="304"/>
      <c r="GT22" s="304"/>
      <c r="GU22" s="304"/>
      <c r="GV22" s="304"/>
      <c r="GW22" s="304"/>
      <c r="GX22" s="304"/>
      <c r="GY22" s="304"/>
      <c r="GZ22" s="304"/>
      <c r="HA22" s="304"/>
      <c r="HB22" s="304"/>
      <c r="HC22" s="304"/>
      <c r="HD22" s="304"/>
      <c r="HE22" s="304"/>
      <c r="HF22" s="304"/>
      <c r="HG22" s="304"/>
      <c r="HH22" s="304"/>
      <c r="HI22" s="304"/>
      <c r="HJ22" s="304"/>
      <c r="HK22" s="304"/>
      <c r="HL22" s="304"/>
      <c r="HM22" s="304"/>
      <c r="HN22" s="304"/>
      <c r="HO22" s="304"/>
      <c r="HP22" s="304"/>
      <c r="HQ22" s="304"/>
      <c r="HR22" s="304"/>
      <c r="HS22" s="304"/>
      <c r="HT22" s="304"/>
      <c r="HU22" s="304"/>
      <c r="HV22" s="304"/>
      <c r="HW22" s="304"/>
      <c r="HX22" s="304"/>
      <c r="HY22" s="304"/>
      <c r="HZ22" s="304"/>
      <c r="IA22" s="304"/>
      <c r="IB22" s="304"/>
      <c r="IC22" s="304"/>
      <c r="ID22" s="304"/>
      <c r="IE22" s="304"/>
      <c r="IF22" s="304"/>
      <c r="IG22" s="304"/>
      <c r="IH22" s="304"/>
      <c r="II22" s="304"/>
      <c r="IJ22" s="304"/>
      <c r="IK22" s="304"/>
      <c r="IL22" s="304"/>
      <c r="IM22" s="304"/>
      <c r="IN22" s="304"/>
      <c r="IO22" s="304"/>
      <c r="IP22" s="304"/>
    </row>
    <row r="23" spans="1:250" s="305" customFormat="1" ht="25.5" customHeight="1" thickBot="1" x14ac:dyDescent="0.25">
      <c r="A23" s="301"/>
      <c r="B23" s="301"/>
      <c r="C23" s="302"/>
      <c r="D23" s="306"/>
      <c r="E23" s="303"/>
      <c r="F23" s="295"/>
      <c r="G23" s="295"/>
      <c r="H23" s="301"/>
      <c r="I23" s="300"/>
      <c r="J23" s="300"/>
      <c r="K23" s="301"/>
      <c r="L23" s="301"/>
      <c r="M23" s="300"/>
      <c r="N23" s="300"/>
      <c r="O23" s="291"/>
      <c r="P23" s="291"/>
      <c r="Q23" s="291"/>
      <c r="R23" s="291"/>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row>
    <row r="24" spans="1:250" s="305" customFormat="1" ht="25.5" customHeight="1" thickBot="1" x14ac:dyDescent="0.25">
      <c r="A24" s="301"/>
      <c r="B24" s="301"/>
      <c r="C24" s="302"/>
      <c r="D24" s="306"/>
      <c r="E24" s="303"/>
      <c r="F24" s="295"/>
      <c r="G24" s="295"/>
      <c r="H24" s="301"/>
      <c r="I24" s="300"/>
      <c r="J24" s="300"/>
      <c r="K24" s="301"/>
      <c r="L24" s="301"/>
      <c r="M24" s="300"/>
      <c r="N24" s="300"/>
      <c r="O24" s="291"/>
      <c r="P24" s="291"/>
      <c r="Q24" s="291"/>
      <c r="R24" s="291"/>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row>
    <row r="25" spans="1:250" s="305" customFormat="1" ht="25.5" customHeight="1" thickBot="1" x14ac:dyDescent="0.25">
      <c r="A25" s="301"/>
      <c r="B25" s="301"/>
      <c r="C25" s="302"/>
      <c r="D25" s="306"/>
      <c r="E25" s="303"/>
      <c r="F25" s="295"/>
      <c r="G25" s="295"/>
      <c r="H25" s="301"/>
      <c r="I25" s="300"/>
      <c r="J25" s="300"/>
      <c r="K25" s="301"/>
      <c r="L25" s="301"/>
      <c r="M25" s="300"/>
      <c r="N25" s="300"/>
      <c r="O25" s="291"/>
      <c r="P25" s="291"/>
      <c r="Q25" s="291"/>
      <c r="R25" s="291"/>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row>
    <row r="26" spans="1:250" s="305" customFormat="1" ht="25.5" customHeight="1" thickBot="1" x14ac:dyDescent="0.25">
      <c r="A26" s="301"/>
      <c r="B26" s="301"/>
      <c r="C26" s="302"/>
      <c r="D26" s="306"/>
      <c r="E26" s="303"/>
      <c r="F26" s="295"/>
      <c r="G26" s="295"/>
      <c r="H26" s="301"/>
      <c r="I26" s="300"/>
      <c r="J26" s="300"/>
      <c r="K26" s="301"/>
      <c r="L26" s="301"/>
      <c r="M26" s="300"/>
      <c r="N26" s="300"/>
      <c r="O26" s="291"/>
      <c r="P26" s="291"/>
      <c r="Q26" s="291"/>
      <c r="R26" s="291"/>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row>
    <row r="27" spans="1:250" s="305" customFormat="1" ht="25.5" customHeight="1" thickBot="1" x14ac:dyDescent="0.25">
      <c r="A27" s="301"/>
      <c r="B27" s="301"/>
      <c r="C27" s="302"/>
      <c r="D27" s="306"/>
      <c r="E27" s="303"/>
      <c r="F27" s="295"/>
      <c r="G27" s="295"/>
      <c r="H27" s="301"/>
      <c r="I27" s="300"/>
      <c r="J27" s="300"/>
      <c r="K27" s="301"/>
      <c r="L27" s="301"/>
      <c r="M27" s="300"/>
      <c r="N27" s="300"/>
      <c r="O27" s="291"/>
      <c r="P27" s="291"/>
      <c r="Q27" s="291"/>
      <c r="R27" s="291"/>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row>
    <row r="28" spans="1:250" s="305" customFormat="1" ht="25.5" customHeight="1" thickBot="1" x14ac:dyDescent="0.25">
      <c r="A28" s="301"/>
      <c r="B28" s="301"/>
      <c r="C28" s="302"/>
      <c r="D28" s="306"/>
      <c r="E28" s="303"/>
      <c r="F28" s="295"/>
      <c r="G28" s="295"/>
      <c r="H28" s="301"/>
      <c r="I28" s="300"/>
      <c r="J28" s="300"/>
      <c r="K28" s="301"/>
      <c r="L28" s="301"/>
      <c r="M28" s="300"/>
      <c r="N28" s="300"/>
      <c r="O28" s="291"/>
      <c r="P28" s="291"/>
      <c r="Q28" s="291"/>
      <c r="R28" s="291"/>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row>
    <row r="29" spans="1:250" s="305" customFormat="1" ht="25.5" customHeight="1" thickBot="1" x14ac:dyDescent="0.25">
      <c r="A29" s="301"/>
      <c r="B29" s="301"/>
      <c r="C29" s="302"/>
      <c r="D29" s="306"/>
      <c r="E29" s="303"/>
      <c r="F29" s="295"/>
      <c r="G29" s="295"/>
      <c r="H29" s="301"/>
      <c r="I29" s="300"/>
      <c r="J29" s="300"/>
      <c r="K29" s="301"/>
      <c r="L29" s="301"/>
      <c r="M29" s="300"/>
      <c r="N29" s="300"/>
      <c r="O29" s="291"/>
      <c r="P29" s="291"/>
      <c r="Q29" s="291"/>
      <c r="R29" s="291"/>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row>
    <row r="30" spans="1:250" s="305" customFormat="1" ht="25.5" customHeight="1" thickBot="1" x14ac:dyDescent="0.25">
      <c r="A30" s="301"/>
      <c r="B30" s="301"/>
      <c r="C30" s="302"/>
      <c r="D30" s="306"/>
      <c r="E30" s="303"/>
      <c r="F30" s="295"/>
      <c r="G30" s="295"/>
      <c r="H30" s="301"/>
      <c r="I30" s="300"/>
      <c r="J30" s="300"/>
      <c r="K30" s="301"/>
      <c r="L30" s="301"/>
      <c r="M30" s="300"/>
      <c r="N30" s="300"/>
      <c r="O30" s="291"/>
      <c r="P30" s="291"/>
      <c r="Q30" s="291"/>
      <c r="R30" s="291"/>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row>
    <row r="31" spans="1:250" s="305" customFormat="1" ht="25.5" customHeight="1" thickBot="1" x14ac:dyDescent="0.25">
      <c r="A31" s="301"/>
      <c r="B31" s="301"/>
      <c r="C31" s="302"/>
      <c r="D31" s="306"/>
      <c r="E31" s="303"/>
      <c r="F31" s="295"/>
      <c r="G31" s="295"/>
      <c r="H31" s="301"/>
      <c r="I31" s="300"/>
      <c r="J31" s="300"/>
      <c r="K31" s="301"/>
      <c r="L31" s="301"/>
      <c r="M31" s="300"/>
      <c r="N31" s="300"/>
      <c r="O31" s="291"/>
      <c r="P31" s="291"/>
      <c r="Q31" s="291"/>
      <c r="R31" s="291"/>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row>
    <row r="32" spans="1:250" s="305" customFormat="1" ht="25.5" customHeight="1" thickBot="1" x14ac:dyDescent="0.25">
      <c r="A32" s="301"/>
      <c r="B32" s="301"/>
      <c r="C32" s="302"/>
      <c r="D32" s="306"/>
      <c r="E32" s="303"/>
      <c r="F32" s="295"/>
      <c r="G32" s="295"/>
      <c r="H32" s="301"/>
      <c r="I32" s="300"/>
      <c r="J32" s="300"/>
      <c r="K32" s="301"/>
      <c r="L32" s="301"/>
      <c r="M32" s="300"/>
      <c r="N32" s="300"/>
      <c r="O32" s="291"/>
      <c r="P32" s="291"/>
      <c r="Q32" s="291"/>
      <c r="R32" s="291"/>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row>
    <row r="33" spans="1:250" s="305" customFormat="1" ht="25.5" customHeight="1" thickBot="1" x14ac:dyDescent="0.25">
      <c r="A33" s="301"/>
      <c r="B33" s="301"/>
      <c r="C33" s="302"/>
      <c r="D33" s="306"/>
      <c r="E33" s="303"/>
      <c r="F33" s="295"/>
      <c r="G33" s="295"/>
      <c r="H33" s="301"/>
      <c r="I33" s="300"/>
      <c r="J33" s="300"/>
      <c r="K33" s="301"/>
      <c r="L33" s="301"/>
      <c r="M33" s="300"/>
      <c r="N33" s="300"/>
      <c r="O33" s="291"/>
      <c r="P33" s="291"/>
      <c r="Q33" s="291"/>
      <c r="R33" s="291"/>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row>
    <row r="34" spans="1:250" s="305" customFormat="1" ht="25.5" customHeight="1" thickBot="1" x14ac:dyDescent="0.25">
      <c r="A34" s="301"/>
      <c r="B34" s="301"/>
      <c r="C34" s="302"/>
      <c r="D34" s="306"/>
      <c r="E34" s="303"/>
      <c r="F34" s="295"/>
      <c r="G34" s="295"/>
      <c r="H34" s="301"/>
      <c r="I34" s="300"/>
      <c r="J34" s="300"/>
      <c r="K34" s="301"/>
      <c r="L34" s="301"/>
      <c r="M34" s="300"/>
      <c r="N34" s="300"/>
      <c r="O34" s="291"/>
      <c r="P34" s="291"/>
      <c r="Q34" s="291"/>
      <c r="R34" s="291"/>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row>
    <row r="35" spans="1:250" s="305" customFormat="1" ht="25.5" customHeight="1" thickBot="1" x14ac:dyDescent="0.25">
      <c r="A35" s="301"/>
      <c r="B35" s="301"/>
      <c r="C35" s="302"/>
      <c r="D35" s="306"/>
      <c r="E35" s="303"/>
      <c r="F35" s="295"/>
      <c r="G35" s="295"/>
      <c r="H35" s="301"/>
      <c r="I35" s="300"/>
      <c r="J35" s="300"/>
      <c r="K35" s="301"/>
      <c r="L35" s="301"/>
      <c r="M35" s="300"/>
      <c r="N35" s="300"/>
      <c r="O35" s="291"/>
      <c r="P35" s="291"/>
      <c r="Q35" s="291"/>
      <c r="R35" s="291"/>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row>
    <row r="36" spans="1:250" s="305" customFormat="1" ht="25.5" customHeight="1" thickBot="1" x14ac:dyDescent="0.25">
      <c r="A36" s="301"/>
      <c r="B36" s="301"/>
      <c r="C36" s="302"/>
      <c r="D36" s="306"/>
      <c r="E36" s="303"/>
      <c r="F36" s="295"/>
      <c r="G36" s="295"/>
      <c r="H36" s="301"/>
      <c r="I36" s="300"/>
      <c r="J36" s="300"/>
      <c r="K36" s="301"/>
      <c r="L36" s="301"/>
      <c r="M36" s="300"/>
      <c r="N36" s="300"/>
      <c r="O36" s="291"/>
      <c r="P36" s="291"/>
      <c r="Q36" s="291"/>
      <c r="R36" s="291"/>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c r="DE36" s="304"/>
      <c r="DF36" s="304"/>
      <c r="DG36" s="304"/>
      <c r="DH36" s="304"/>
      <c r="DI36" s="304"/>
      <c r="DJ36" s="304"/>
      <c r="DK36" s="304"/>
      <c r="DL36" s="304"/>
      <c r="DM36" s="304"/>
      <c r="DN36" s="304"/>
      <c r="DO36" s="304"/>
      <c r="DP36" s="304"/>
      <c r="DQ36" s="304"/>
      <c r="DR36" s="304"/>
      <c r="DS36" s="304"/>
      <c r="DT36" s="304"/>
      <c r="DU36" s="304"/>
      <c r="DV36" s="304"/>
      <c r="DW36" s="304"/>
      <c r="DX36" s="304"/>
      <c r="DY36" s="304"/>
      <c r="DZ36" s="304"/>
      <c r="EA36" s="304"/>
      <c r="EB36" s="304"/>
      <c r="EC36" s="304"/>
      <c r="ED36" s="304"/>
      <c r="EE36" s="304"/>
      <c r="EF36" s="304"/>
      <c r="EG36" s="304"/>
      <c r="EH36" s="304"/>
      <c r="EI36" s="304"/>
      <c r="EJ36" s="304"/>
      <c r="EK36" s="304"/>
      <c r="EL36" s="304"/>
      <c r="EM36" s="304"/>
      <c r="EN36" s="304"/>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c r="GF36" s="304"/>
      <c r="GG36" s="304"/>
      <c r="GH36" s="304"/>
      <c r="GI36" s="304"/>
      <c r="GJ36" s="304"/>
      <c r="GK36" s="304"/>
      <c r="GL36" s="304"/>
      <c r="GM36" s="304"/>
      <c r="GN36" s="304"/>
      <c r="GO36" s="304"/>
      <c r="GP36" s="304"/>
      <c r="GQ36" s="304"/>
      <c r="GR36" s="304"/>
      <c r="GS36" s="304"/>
      <c r="GT36" s="304"/>
      <c r="GU36" s="304"/>
      <c r="GV36" s="304"/>
      <c r="GW36" s="304"/>
      <c r="GX36" s="304"/>
      <c r="GY36" s="304"/>
      <c r="GZ36" s="304"/>
      <c r="HA36" s="304"/>
      <c r="HB36" s="304"/>
      <c r="HC36" s="304"/>
      <c r="HD36" s="304"/>
      <c r="HE36" s="304"/>
      <c r="HF36" s="304"/>
      <c r="HG36" s="304"/>
      <c r="HH36" s="304"/>
      <c r="HI36" s="304"/>
      <c r="HJ36" s="304"/>
      <c r="HK36" s="304"/>
      <c r="HL36" s="304"/>
      <c r="HM36" s="304"/>
      <c r="HN36" s="304"/>
      <c r="HO36" s="304"/>
      <c r="HP36" s="304"/>
      <c r="HQ36" s="304"/>
      <c r="HR36" s="304"/>
      <c r="HS36" s="304"/>
      <c r="HT36" s="304"/>
      <c r="HU36" s="304"/>
      <c r="HV36" s="304"/>
      <c r="HW36" s="304"/>
      <c r="HX36" s="304"/>
      <c r="HY36" s="304"/>
      <c r="HZ36" s="304"/>
      <c r="IA36" s="304"/>
      <c r="IB36" s="304"/>
      <c r="IC36" s="304"/>
      <c r="ID36" s="304"/>
      <c r="IE36" s="304"/>
      <c r="IF36" s="304"/>
      <c r="IG36" s="304"/>
      <c r="IH36" s="304"/>
      <c r="II36" s="304"/>
      <c r="IJ36" s="304"/>
      <c r="IK36" s="304"/>
      <c r="IL36" s="304"/>
      <c r="IM36" s="304"/>
      <c r="IN36" s="304"/>
      <c r="IO36" s="304"/>
      <c r="IP36" s="304"/>
    </row>
    <row r="37" spans="1:250" s="305" customFormat="1" ht="25.5" customHeight="1" thickBot="1" x14ac:dyDescent="0.25">
      <c r="A37" s="301"/>
      <c r="B37" s="301"/>
      <c r="C37" s="302"/>
      <c r="D37" s="306"/>
      <c r="E37" s="303"/>
      <c r="F37" s="295"/>
      <c r="G37" s="295"/>
      <c r="H37" s="301"/>
      <c r="I37" s="300"/>
      <c r="J37" s="300"/>
      <c r="K37" s="301"/>
      <c r="L37" s="301"/>
      <c r="M37" s="300"/>
      <c r="N37" s="300"/>
      <c r="O37" s="291"/>
      <c r="P37" s="291"/>
      <c r="Q37" s="291"/>
      <c r="R37" s="291"/>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row>
    <row r="38" spans="1:250" s="305" customFormat="1" ht="25.5" customHeight="1" thickBot="1" x14ac:dyDescent="0.25">
      <c r="A38" s="301"/>
      <c r="B38" s="301"/>
      <c r="C38" s="302"/>
      <c r="D38" s="306"/>
      <c r="E38" s="303"/>
      <c r="F38" s="295"/>
      <c r="G38" s="295"/>
      <c r="H38" s="301"/>
      <c r="I38" s="300"/>
      <c r="J38" s="300"/>
      <c r="K38" s="301"/>
      <c r="L38" s="301"/>
      <c r="M38" s="300"/>
      <c r="N38" s="300"/>
      <c r="O38" s="291"/>
      <c r="P38" s="291"/>
      <c r="Q38" s="291"/>
      <c r="R38" s="291"/>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c r="EL38" s="304"/>
      <c r="EM38" s="304"/>
      <c r="EN38" s="304"/>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c r="GF38" s="304"/>
      <c r="GG38" s="304"/>
      <c r="GH38" s="304"/>
      <c r="GI38" s="304"/>
      <c r="GJ38" s="304"/>
      <c r="GK38" s="304"/>
      <c r="GL38" s="304"/>
      <c r="GM38" s="304"/>
      <c r="GN38" s="304"/>
      <c r="GO38" s="304"/>
      <c r="GP38" s="304"/>
      <c r="GQ38" s="304"/>
      <c r="GR38" s="304"/>
      <c r="GS38" s="304"/>
      <c r="GT38" s="304"/>
      <c r="GU38" s="304"/>
      <c r="GV38" s="304"/>
      <c r="GW38" s="304"/>
      <c r="GX38" s="304"/>
      <c r="GY38" s="304"/>
      <c r="GZ38" s="304"/>
      <c r="HA38" s="304"/>
      <c r="HB38" s="304"/>
      <c r="HC38" s="304"/>
      <c r="HD38" s="304"/>
      <c r="HE38" s="304"/>
      <c r="HF38" s="304"/>
      <c r="HG38" s="304"/>
      <c r="HH38" s="304"/>
      <c r="HI38" s="304"/>
      <c r="HJ38" s="304"/>
      <c r="HK38" s="304"/>
      <c r="HL38" s="304"/>
      <c r="HM38" s="304"/>
      <c r="HN38" s="304"/>
      <c r="HO38" s="304"/>
      <c r="HP38" s="304"/>
      <c r="HQ38" s="304"/>
      <c r="HR38" s="304"/>
      <c r="HS38" s="304"/>
      <c r="HT38" s="304"/>
      <c r="HU38" s="304"/>
      <c r="HV38" s="304"/>
      <c r="HW38" s="304"/>
      <c r="HX38" s="304"/>
      <c r="HY38" s="304"/>
      <c r="HZ38" s="304"/>
      <c r="IA38" s="304"/>
      <c r="IB38" s="304"/>
      <c r="IC38" s="304"/>
      <c r="ID38" s="304"/>
      <c r="IE38" s="304"/>
      <c r="IF38" s="304"/>
      <c r="IG38" s="304"/>
      <c r="IH38" s="304"/>
      <c r="II38" s="304"/>
      <c r="IJ38" s="304"/>
      <c r="IK38" s="304"/>
      <c r="IL38" s="304"/>
      <c r="IM38" s="304"/>
      <c r="IN38" s="304"/>
      <c r="IO38" s="304"/>
      <c r="IP38" s="304"/>
    </row>
    <row r="39" spans="1:250" s="305" customFormat="1" ht="25.5" customHeight="1" thickBot="1" x14ac:dyDescent="0.25">
      <c r="A39" s="301"/>
      <c r="B39" s="301"/>
      <c r="C39" s="302"/>
      <c r="D39" s="306"/>
      <c r="E39" s="303"/>
      <c r="F39" s="295"/>
      <c r="G39" s="295"/>
      <c r="H39" s="301"/>
      <c r="I39" s="300"/>
      <c r="J39" s="300"/>
      <c r="K39" s="301"/>
      <c r="L39" s="301"/>
      <c r="M39" s="300"/>
      <c r="N39" s="300"/>
      <c r="O39" s="291"/>
      <c r="P39" s="291"/>
      <c r="Q39" s="291"/>
      <c r="R39" s="291"/>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304"/>
      <c r="DY39" s="304"/>
      <c r="DZ39" s="304"/>
      <c r="EA39" s="304"/>
      <c r="EB39" s="304"/>
      <c r="EC39" s="304"/>
      <c r="ED39" s="304"/>
      <c r="EE39" s="304"/>
      <c r="EF39" s="304"/>
      <c r="EG39" s="304"/>
      <c r="EH39" s="304"/>
      <c r="EI39" s="304"/>
      <c r="EJ39" s="304"/>
      <c r="EK39" s="304"/>
      <c r="EL39" s="304"/>
      <c r="EM39" s="304"/>
      <c r="EN39" s="304"/>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c r="GF39" s="304"/>
      <c r="GG39" s="304"/>
      <c r="GH39" s="304"/>
      <c r="GI39" s="304"/>
      <c r="GJ39" s="304"/>
      <c r="GK39" s="304"/>
      <c r="GL39" s="304"/>
      <c r="GM39" s="304"/>
      <c r="GN39" s="304"/>
      <c r="GO39" s="304"/>
      <c r="GP39" s="304"/>
      <c r="GQ39" s="304"/>
      <c r="GR39" s="304"/>
      <c r="GS39" s="304"/>
      <c r="GT39" s="304"/>
      <c r="GU39" s="304"/>
      <c r="GV39" s="304"/>
      <c r="GW39" s="304"/>
      <c r="GX39" s="304"/>
      <c r="GY39" s="304"/>
      <c r="GZ39" s="304"/>
      <c r="HA39" s="304"/>
      <c r="HB39" s="304"/>
      <c r="HC39" s="304"/>
      <c r="HD39" s="304"/>
      <c r="HE39" s="304"/>
      <c r="HF39" s="304"/>
      <c r="HG39" s="304"/>
      <c r="HH39" s="304"/>
      <c r="HI39" s="304"/>
      <c r="HJ39" s="304"/>
      <c r="HK39" s="304"/>
      <c r="HL39" s="304"/>
      <c r="HM39" s="304"/>
      <c r="HN39" s="304"/>
      <c r="HO39" s="304"/>
      <c r="HP39" s="304"/>
      <c r="HQ39" s="304"/>
      <c r="HR39" s="304"/>
      <c r="HS39" s="304"/>
      <c r="HT39" s="304"/>
      <c r="HU39" s="304"/>
      <c r="HV39" s="304"/>
      <c r="HW39" s="304"/>
      <c r="HX39" s="304"/>
      <c r="HY39" s="304"/>
      <c r="HZ39" s="304"/>
      <c r="IA39" s="304"/>
      <c r="IB39" s="304"/>
      <c r="IC39" s="304"/>
      <c r="ID39" s="304"/>
      <c r="IE39" s="304"/>
      <c r="IF39" s="304"/>
      <c r="IG39" s="304"/>
      <c r="IH39" s="304"/>
      <c r="II39" s="304"/>
      <c r="IJ39" s="304"/>
      <c r="IK39" s="304"/>
      <c r="IL39" s="304"/>
      <c r="IM39" s="304"/>
      <c r="IN39" s="304"/>
      <c r="IO39" s="304"/>
      <c r="IP39" s="304"/>
    </row>
    <row r="40" spans="1:250" s="305" customFormat="1" ht="25.5" customHeight="1" thickBot="1" x14ac:dyDescent="0.25">
      <c r="A40" s="301"/>
      <c r="B40" s="301"/>
      <c r="C40" s="302"/>
      <c r="D40" s="306"/>
      <c r="E40" s="303"/>
      <c r="F40" s="295"/>
      <c r="G40" s="295"/>
      <c r="H40" s="301"/>
      <c r="I40" s="300"/>
      <c r="J40" s="300"/>
      <c r="K40" s="301"/>
      <c r="L40" s="301"/>
      <c r="M40" s="300"/>
      <c r="N40" s="300"/>
      <c r="O40" s="291"/>
      <c r="P40" s="291"/>
      <c r="Q40" s="291"/>
      <c r="R40" s="291"/>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c r="EL40" s="304"/>
      <c r="EM40" s="304"/>
      <c r="EN40" s="304"/>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c r="GF40" s="304"/>
      <c r="GG40" s="304"/>
      <c r="GH40" s="304"/>
      <c r="GI40" s="304"/>
      <c r="GJ40" s="304"/>
      <c r="GK40" s="304"/>
      <c r="GL40" s="304"/>
      <c r="GM40" s="304"/>
      <c r="GN40" s="304"/>
      <c r="GO40" s="304"/>
      <c r="GP40" s="304"/>
      <c r="GQ40" s="304"/>
      <c r="GR40" s="304"/>
      <c r="GS40" s="304"/>
      <c r="GT40" s="304"/>
      <c r="GU40" s="304"/>
      <c r="GV40" s="304"/>
      <c r="GW40" s="304"/>
      <c r="GX40" s="304"/>
      <c r="GY40" s="304"/>
      <c r="GZ40" s="304"/>
      <c r="HA40" s="304"/>
      <c r="HB40" s="304"/>
      <c r="HC40" s="304"/>
      <c r="HD40" s="304"/>
      <c r="HE40" s="304"/>
      <c r="HF40" s="304"/>
      <c r="HG40" s="304"/>
      <c r="HH40" s="304"/>
      <c r="HI40" s="304"/>
      <c r="HJ40" s="304"/>
      <c r="HK40" s="304"/>
      <c r="HL40" s="304"/>
      <c r="HM40" s="304"/>
      <c r="HN40" s="304"/>
      <c r="HO40" s="304"/>
      <c r="HP40" s="304"/>
      <c r="HQ40" s="304"/>
      <c r="HR40" s="304"/>
      <c r="HS40" s="304"/>
      <c r="HT40" s="304"/>
      <c r="HU40" s="304"/>
      <c r="HV40" s="304"/>
      <c r="HW40" s="304"/>
      <c r="HX40" s="304"/>
      <c r="HY40" s="304"/>
      <c r="HZ40" s="304"/>
      <c r="IA40" s="304"/>
      <c r="IB40" s="304"/>
      <c r="IC40" s="304"/>
      <c r="ID40" s="304"/>
      <c r="IE40" s="304"/>
      <c r="IF40" s="304"/>
      <c r="IG40" s="304"/>
      <c r="IH40" s="304"/>
      <c r="II40" s="304"/>
      <c r="IJ40" s="304"/>
      <c r="IK40" s="304"/>
      <c r="IL40" s="304"/>
      <c r="IM40" s="304"/>
      <c r="IN40" s="304"/>
      <c r="IO40" s="304"/>
      <c r="IP40" s="304"/>
    </row>
    <row r="41" spans="1:250" s="305" customFormat="1" ht="25.5" customHeight="1" thickBot="1" x14ac:dyDescent="0.25">
      <c r="A41" s="301"/>
      <c r="B41" s="301"/>
      <c r="C41" s="302"/>
      <c r="D41" s="306"/>
      <c r="E41" s="303"/>
      <c r="F41" s="295"/>
      <c r="G41" s="295"/>
      <c r="H41" s="301"/>
      <c r="I41" s="300"/>
      <c r="J41" s="300"/>
      <c r="K41" s="301"/>
      <c r="L41" s="301"/>
      <c r="M41" s="300"/>
      <c r="N41" s="300"/>
      <c r="O41" s="291"/>
      <c r="P41" s="291"/>
      <c r="Q41" s="291"/>
      <c r="R41" s="291"/>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c r="DM41" s="304"/>
      <c r="DN41" s="304"/>
      <c r="DO41" s="304"/>
      <c r="DP41" s="304"/>
      <c r="DQ41" s="304"/>
      <c r="DR41" s="304"/>
      <c r="DS41" s="304"/>
      <c r="DT41" s="304"/>
      <c r="DU41" s="304"/>
      <c r="DV41" s="304"/>
      <c r="DW41" s="304"/>
      <c r="DX41" s="304"/>
      <c r="DY41" s="304"/>
      <c r="DZ41" s="304"/>
      <c r="EA41" s="304"/>
      <c r="EB41" s="304"/>
      <c r="EC41" s="304"/>
      <c r="ED41" s="304"/>
      <c r="EE41" s="304"/>
      <c r="EF41" s="304"/>
      <c r="EG41" s="304"/>
      <c r="EH41" s="304"/>
      <c r="EI41" s="304"/>
      <c r="EJ41" s="304"/>
      <c r="EK41" s="304"/>
      <c r="EL41" s="304"/>
      <c r="EM41" s="304"/>
      <c r="EN41" s="304"/>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c r="GF41" s="304"/>
      <c r="GG41" s="304"/>
      <c r="GH41" s="304"/>
      <c r="GI41" s="304"/>
      <c r="GJ41" s="304"/>
      <c r="GK41" s="304"/>
      <c r="GL41" s="304"/>
      <c r="GM41" s="304"/>
      <c r="GN41" s="304"/>
      <c r="GO41" s="304"/>
      <c r="GP41" s="304"/>
      <c r="GQ41" s="304"/>
      <c r="GR41" s="304"/>
      <c r="GS41" s="304"/>
      <c r="GT41" s="304"/>
      <c r="GU41" s="304"/>
      <c r="GV41" s="304"/>
      <c r="GW41" s="304"/>
      <c r="GX41" s="304"/>
      <c r="GY41" s="304"/>
      <c r="GZ41" s="304"/>
      <c r="HA41" s="304"/>
      <c r="HB41" s="304"/>
      <c r="HC41" s="304"/>
      <c r="HD41" s="304"/>
      <c r="HE41" s="304"/>
      <c r="HF41" s="304"/>
      <c r="HG41" s="304"/>
      <c r="HH41" s="304"/>
      <c r="HI41" s="304"/>
      <c r="HJ41" s="304"/>
      <c r="HK41" s="304"/>
      <c r="HL41" s="304"/>
      <c r="HM41" s="304"/>
      <c r="HN41" s="304"/>
      <c r="HO41" s="304"/>
      <c r="HP41" s="304"/>
      <c r="HQ41" s="304"/>
      <c r="HR41" s="304"/>
      <c r="HS41" s="304"/>
      <c r="HT41" s="304"/>
      <c r="HU41" s="304"/>
      <c r="HV41" s="304"/>
      <c r="HW41" s="304"/>
      <c r="HX41" s="304"/>
      <c r="HY41" s="304"/>
      <c r="HZ41" s="304"/>
      <c r="IA41" s="304"/>
      <c r="IB41" s="304"/>
      <c r="IC41" s="304"/>
      <c r="ID41" s="304"/>
      <c r="IE41" s="304"/>
      <c r="IF41" s="304"/>
      <c r="IG41" s="304"/>
      <c r="IH41" s="304"/>
      <c r="II41" s="304"/>
      <c r="IJ41" s="304"/>
      <c r="IK41" s="304"/>
      <c r="IL41" s="304"/>
      <c r="IM41" s="304"/>
      <c r="IN41" s="304"/>
      <c r="IO41" s="304"/>
      <c r="IP41" s="304"/>
    </row>
    <row r="42" spans="1:250" s="305" customFormat="1" ht="25.5" customHeight="1" thickBot="1" x14ac:dyDescent="0.25">
      <c r="A42" s="301"/>
      <c r="B42" s="301"/>
      <c r="C42" s="302"/>
      <c r="D42" s="306"/>
      <c r="E42" s="303"/>
      <c r="F42" s="295"/>
      <c r="G42" s="295"/>
      <c r="H42" s="301"/>
      <c r="I42" s="300"/>
      <c r="J42" s="300"/>
      <c r="K42" s="301"/>
      <c r="L42" s="301"/>
      <c r="M42" s="300"/>
      <c r="N42" s="300"/>
      <c r="O42" s="291"/>
      <c r="P42" s="291"/>
      <c r="Q42" s="291"/>
      <c r="R42" s="291"/>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c r="EL42" s="304"/>
      <c r="EM42" s="304"/>
      <c r="EN42" s="304"/>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c r="GF42" s="304"/>
      <c r="GG42" s="304"/>
      <c r="GH42" s="304"/>
      <c r="GI42" s="304"/>
      <c r="GJ42" s="304"/>
      <c r="GK42" s="304"/>
      <c r="GL42" s="304"/>
      <c r="GM42" s="304"/>
      <c r="GN42" s="304"/>
      <c r="GO42" s="304"/>
      <c r="GP42" s="304"/>
      <c r="GQ42" s="304"/>
      <c r="GR42" s="304"/>
      <c r="GS42" s="304"/>
      <c r="GT42" s="304"/>
      <c r="GU42" s="304"/>
      <c r="GV42" s="304"/>
      <c r="GW42" s="304"/>
      <c r="GX42" s="304"/>
      <c r="GY42" s="304"/>
      <c r="GZ42" s="304"/>
      <c r="HA42" s="304"/>
      <c r="HB42" s="304"/>
      <c r="HC42" s="304"/>
      <c r="HD42" s="304"/>
      <c r="HE42" s="304"/>
      <c r="HF42" s="304"/>
      <c r="HG42" s="304"/>
      <c r="HH42" s="304"/>
      <c r="HI42" s="304"/>
      <c r="HJ42" s="304"/>
      <c r="HK42" s="304"/>
      <c r="HL42" s="304"/>
      <c r="HM42" s="304"/>
      <c r="HN42" s="304"/>
      <c r="HO42" s="304"/>
      <c r="HP42" s="304"/>
      <c r="HQ42" s="304"/>
      <c r="HR42" s="304"/>
      <c r="HS42" s="304"/>
      <c r="HT42" s="304"/>
      <c r="HU42" s="304"/>
      <c r="HV42" s="304"/>
      <c r="HW42" s="304"/>
      <c r="HX42" s="304"/>
      <c r="HY42" s="304"/>
      <c r="HZ42" s="304"/>
      <c r="IA42" s="304"/>
      <c r="IB42" s="304"/>
      <c r="IC42" s="304"/>
      <c r="ID42" s="304"/>
      <c r="IE42" s="304"/>
      <c r="IF42" s="304"/>
      <c r="IG42" s="304"/>
      <c r="IH42" s="304"/>
      <c r="II42" s="304"/>
      <c r="IJ42" s="304"/>
      <c r="IK42" s="304"/>
      <c r="IL42" s="304"/>
      <c r="IM42" s="304"/>
      <c r="IN42" s="304"/>
      <c r="IO42" s="304"/>
      <c r="IP42" s="304"/>
    </row>
    <row r="43" spans="1:250" s="305" customFormat="1" ht="25.5" customHeight="1" thickBot="1" x14ac:dyDescent="0.25">
      <c r="A43" s="301"/>
      <c r="B43" s="301"/>
      <c r="C43" s="302"/>
      <c r="D43" s="306"/>
      <c r="E43" s="303"/>
      <c r="F43" s="295"/>
      <c r="G43" s="295"/>
      <c r="H43" s="301"/>
      <c r="I43" s="300"/>
      <c r="J43" s="300"/>
      <c r="K43" s="301"/>
      <c r="L43" s="301"/>
      <c r="M43" s="300"/>
      <c r="N43" s="300"/>
      <c r="O43" s="291"/>
      <c r="P43" s="291"/>
      <c r="Q43" s="291"/>
      <c r="R43" s="291"/>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c r="DG43" s="304"/>
      <c r="DH43" s="304"/>
      <c r="DI43" s="304"/>
      <c r="DJ43" s="304"/>
      <c r="DK43" s="304"/>
      <c r="DL43" s="304"/>
      <c r="DM43" s="304"/>
      <c r="DN43" s="304"/>
      <c r="DO43" s="304"/>
      <c r="DP43" s="304"/>
      <c r="DQ43" s="304"/>
      <c r="DR43" s="304"/>
      <c r="DS43" s="304"/>
      <c r="DT43" s="304"/>
      <c r="DU43" s="304"/>
      <c r="DV43" s="304"/>
      <c r="DW43" s="304"/>
      <c r="DX43" s="304"/>
      <c r="DY43" s="304"/>
      <c r="DZ43" s="304"/>
      <c r="EA43" s="304"/>
      <c r="EB43" s="304"/>
      <c r="EC43" s="304"/>
      <c r="ED43" s="304"/>
      <c r="EE43" s="304"/>
      <c r="EF43" s="304"/>
      <c r="EG43" s="304"/>
      <c r="EH43" s="304"/>
      <c r="EI43" s="304"/>
      <c r="EJ43" s="304"/>
      <c r="EK43" s="304"/>
      <c r="EL43" s="304"/>
      <c r="EM43" s="304"/>
      <c r="EN43" s="304"/>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c r="GF43" s="304"/>
      <c r="GG43" s="304"/>
      <c r="GH43" s="304"/>
      <c r="GI43" s="304"/>
      <c r="GJ43" s="304"/>
      <c r="GK43" s="304"/>
      <c r="GL43" s="304"/>
      <c r="GM43" s="304"/>
      <c r="GN43" s="304"/>
      <c r="GO43" s="304"/>
      <c r="GP43" s="304"/>
      <c r="GQ43" s="304"/>
      <c r="GR43" s="304"/>
      <c r="GS43" s="304"/>
      <c r="GT43" s="304"/>
      <c r="GU43" s="304"/>
      <c r="GV43" s="304"/>
      <c r="GW43" s="304"/>
      <c r="GX43" s="304"/>
      <c r="GY43" s="304"/>
      <c r="GZ43" s="304"/>
      <c r="HA43" s="304"/>
      <c r="HB43" s="304"/>
      <c r="HC43" s="304"/>
      <c r="HD43" s="304"/>
      <c r="HE43" s="304"/>
      <c r="HF43" s="304"/>
      <c r="HG43" s="304"/>
      <c r="HH43" s="304"/>
      <c r="HI43" s="304"/>
      <c r="HJ43" s="304"/>
      <c r="HK43" s="304"/>
      <c r="HL43" s="304"/>
      <c r="HM43" s="304"/>
      <c r="HN43" s="304"/>
      <c r="HO43" s="304"/>
      <c r="HP43" s="304"/>
      <c r="HQ43" s="304"/>
      <c r="HR43" s="304"/>
      <c r="HS43" s="304"/>
      <c r="HT43" s="304"/>
      <c r="HU43" s="304"/>
      <c r="HV43" s="304"/>
      <c r="HW43" s="304"/>
      <c r="HX43" s="304"/>
      <c r="HY43" s="304"/>
      <c r="HZ43" s="304"/>
      <c r="IA43" s="304"/>
      <c r="IB43" s="304"/>
      <c r="IC43" s="304"/>
      <c r="ID43" s="304"/>
      <c r="IE43" s="304"/>
      <c r="IF43" s="304"/>
      <c r="IG43" s="304"/>
      <c r="IH43" s="304"/>
      <c r="II43" s="304"/>
      <c r="IJ43" s="304"/>
      <c r="IK43" s="304"/>
      <c r="IL43" s="304"/>
      <c r="IM43" s="304"/>
      <c r="IN43" s="304"/>
      <c r="IO43" s="304"/>
      <c r="IP43" s="304"/>
    </row>
    <row r="44" spans="1:250" s="305" customFormat="1" ht="25.5" customHeight="1" thickBot="1" x14ac:dyDescent="0.25">
      <c r="A44" s="301"/>
      <c r="B44" s="301"/>
      <c r="C44" s="302"/>
      <c r="D44" s="306"/>
      <c r="E44" s="303"/>
      <c r="F44" s="295"/>
      <c r="G44" s="295"/>
      <c r="H44" s="301"/>
      <c r="I44" s="300"/>
      <c r="J44" s="300"/>
      <c r="K44" s="301"/>
      <c r="L44" s="301"/>
      <c r="M44" s="300"/>
      <c r="N44" s="300"/>
      <c r="O44" s="291"/>
      <c r="P44" s="291"/>
      <c r="Q44" s="291"/>
      <c r="R44" s="291"/>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c r="DL44" s="304"/>
      <c r="DM44" s="304"/>
      <c r="DN44" s="304"/>
      <c r="DO44" s="304"/>
      <c r="DP44" s="304"/>
      <c r="DQ44" s="304"/>
      <c r="DR44" s="304"/>
      <c r="DS44" s="304"/>
      <c r="DT44" s="304"/>
      <c r="DU44" s="304"/>
      <c r="DV44" s="304"/>
      <c r="DW44" s="304"/>
      <c r="DX44" s="304"/>
      <c r="DY44" s="304"/>
      <c r="DZ44" s="304"/>
      <c r="EA44" s="304"/>
      <c r="EB44" s="304"/>
      <c r="EC44" s="304"/>
      <c r="ED44" s="304"/>
      <c r="EE44" s="304"/>
      <c r="EF44" s="304"/>
      <c r="EG44" s="304"/>
      <c r="EH44" s="304"/>
      <c r="EI44" s="304"/>
      <c r="EJ44" s="304"/>
      <c r="EK44" s="304"/>
      <c r="EL44" s="304"/>
      <c r="EM44" s="304"/>
      <c r="EN44" s="304"/>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c r="GF44" s="304"/>
      <c r="GG44" s="304"/>
      <c r="GH44" s="304"/>
      <c r="GI44" s="304"/>
      <c r="GJ44" s="304"/>
      <c r="GK44" s="304"/>
      <c r="GL44" s="304"/>
      <c r="GM44" s="304"/>
      <c r="GN44" s="304"/>
      <c r="GO44" s="304"/>
      <c r="GP44" s="304"/>
      <c r="GQ44" s="304"/>
      <c r="GR44" s="304"/>
      <c r="GS44" s="304"/>
      <c r="GT44" s="304"/>
      <c r="GU44" s="304"/>
      <c r="GV44" s="304"/>
      <c r="GW44" s="304"/>
      <c r="GX44" s="304"/>
      <c r="GY44" s="304"/>
      <c r="GZ44" s="304"/>
      <c r="HA44" s="304"/>
      <c r="HB44" s="304"/>
      <c r="HC44" s="304"/>
      <c r="HD44" s="304"/>
      <c r="HE44" s="304"/>
      <c r="HF44" s="304"/>
      <c r="HG44" s="304"/>
      <c r="HH44" s="304"/>
      <c r="HI44" s="304"/>
      <c r="HJ44" s="304"/>
      <c r="HK44" s="304"/>
      <c r="HL44" s="304"/>
      <c r="HM44" s="304"/>
      <c r="HN44" s="304"/>
      <c r="HO44" s="304"/>
      <c r="HP44" s="304"/>
      <c r="HQ44" s="304"/>
      <c r="HR44" s="304"/>
      <c r="HS44" s="304"/>
      <c r="HT44" s="304"/>
      <c r="HU44" s="304"/>
      <c r="HV44" s="304"/>
      <c r="HW44" s="304"/>
      <c r="HX44" s="304"/>
      <c r="HY44" s="304"/>
      <c r="HZ44" s="304"/>
      <c r="IA44" s="304"/>
      <c r="IB44" s="304"/>
      <c r="IC44" s="304"/>
      <c r="ID44" s="304"/>
      <c r="IE44" s="304"/>
      <c r="IF44" s="304"/>
      <c r="IG44" s="304"/>
      <c r="IH44" s="304"/>
      <c r="II44" s="304"/>
      <c r="IJ44" s="304"/>
      <c r="IK44" s="304"/>
      <c r="IL44" s="304"/>
      <c r="IM44" s="304"/>
      <c r="IN44" s="304"/>
      <c r="IO44" s="304"/>
      <c r="IP44" s="304"/>
    </row>
    <row r="45" spans="1:250" s="305" customFormat="1" ht="25.5" customHeight="1" thickBot="1" x14ac:dyDescent="0.25">
      <c r="A45" s="301"/>
      <c r="B45" s="301"/>
      <c r="C45" s="302"/>
      <c r="D45" s="306"/>
      <c r="E45" s="303"/>
      <c r="F45" s="295"/>
      <c r="G45" s="295"/>
      <c r="H45" s="301"/>
      <c r="I45" s="300"/>
      <c r="J45" s="300"/>
      <c r="K45" s="301"/>
      <c r="L45" s="301"/>
      <c r="M45" s="300"/>
      <c r="N45" s="300"/>
      <c r="O45" s="291"/>
      <c r="P45" s="291"/>
      <c r="Q45" s="291"/>
      <c r="R45" s="291"/>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304"/>
      <c r="DW45" s="304"/>
      <c r="DX45" s="304"/>
      <c r="DY45" s="304"/>
      <c r="DZ45" s="304"/>
      <c r="EA45" s="304"/>
      <c r="EB45" s="304"/>
      <c r="EC45" s="304"/>
      <c r="ED45" s="304"/>
      <c r="EE45" s="304"/>
      <c r="EF45" s="304"/>
      <c r="EG45" s="304"/>
      <c r="EH45" s="304"/>
      <c r="EI45" s="304"/>
      <c r="EJ45" s="304"/>
      <c r="EK45" s="304"/>
      <c r="EL45" s="304"/>
      <c r="EM45" s="304"/>
      <c r="EN45" s="304"/>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c r="GF45" s="304"/>
      <c r="GG45" s="304"/>
      <c r="GH45" s="304"/>
      <c r="GI45" s="304"/>
      <c r="GJ45" s="304"/>
      <c r="GK45" s="304"/>
      <c r="GL45" s="304"/>
      <c r="GM45" s="304"/>
      <c r="GN45" s="304"/>
      <c r="GO45" s="304"/>
      <c r="GP45" s="304"/>
      <c r="GQ45" s="304"/>
      <c r="GR45" s="304"/>
      <c r="GS45" s="304"/>
      <c r="GT45" s="304"/>
      <c r="GU45" s="304"/>
      <c r="GV45" s="304"/>
      <c r="GW45" s="304"/>
      <c r="GX45" s="304"/>
      <c r="GY45" s="304"/>
      <c r="GZ45" s="304"/>
      <c r="HA45" s="304"/>
      <c r="HB45" s="304"/>
      <c r="HC45" s="304"/>
      <c r="HD45" s="304"/>
      <c r="HE45" s="304"/>
      <c r="HF45" s="304"/>
      <c r="HG45" s="304"/>
      <c r="HH45" s="304"/>
      <c r="HI45" s="304"/>
      <c r="HJ45" s="304"/>
      <c r="HK45" s="304"/>
      <c r="HL45" s="304"/>
      <c r="HM45" s="304"/>
      <c r="HN45" s="304"/>
      <c r="HO45" s="304"/>
      <c r="HP45" s="304"/>
      <c r="HQ45" s="304"/>
      <c r="HR45" s="304"/>
      <c r="HS45" s="304"/>
      <c r="HT45" s="304"/>
      <c r="HU45" s="304"/>
      <c r="HV45" s="304"/>
      <c r="HW45" s="304"/>
      <c r="HX45" s="304"/>
      <c r="HY45" s="304"/>
      <c r="HZ45" s="304"/>
      <c r="IA45" s="304"/>
      <c r="IB45" s="304"/>
      <c r="IC45" s="304"/>
      <c r="ID45" s="304"/>
      <c r="IE45" s="304"/>
      <c r="IF45" s="304"/>
      <c r="IG45" s="304"/>
      <c r="IH45" s="304"/>
      <c r="II45" s="304"/>
      <c r="IJ45" s="304"/>
      <c r="IK45" s="304"/>
      <c r="IL45" s="304"/>
      <c r="IM45" s="304"/>
      <c r="IN45" s="304"/>
      <c r="IO45" s="304"/>
      <c r="IP45" s="304"/>
    </row>
    <row r="46" spans="1:250" s="305" customFormat="1" ht="25.5" customHeight="1" thickBot="1" x14ac:dyDescent="0.25">
      <c r="A46" s="301"/>
      <c r="B46" s="301"/>
      <c r="C46" s="302"/>
      <c r="D46" s="306"/>
      <c r="E46" s="303"/>
      <c r="F46" s="295"/>
      <c r="G46" s="295"/>
      <c r="H46" s="301"/>
      <c r="I46" s="300"/>
      <c r="J46" s="300"/>
      <c r="K46" s="301"/>
      <c r="L46" s="301"/>
      <c r="M46" s="300"/>
      <c r="N46" s="300"/>
      <c r="O46" s="291"/>
      <c r="P46" s="291"/>
      <c r="Q46" s="291"/>
      <c r="R46" s="291"/>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c r="DE46" s="304"/>
      <c r="DF46" s="304"/>
      <c r="DG46" s="304"/>
      <c r="DH46" s="304"/>
      <c r="DI46" s="304"/>
      <c r="DJ46" s="304"/>
      <c r="DK46" s="304"/>
      <c r="DL46" s="304"/>
      <c r="DM46" s="304"/>
      <c r="DN46" s="304"/>
      <c r="DO46" s="304"/>
      <c r="DP46" s="304"/>
      <c r="DQ46" s="304"/>
      <c r="DR46" s="304"/>
      <c r="DS46" s="304"/>
      <c r="DT46" s="304"/>
      <c r="DU46" s="304"/>
      <c r="DV46" s="304"/>
      <c r="DW46" s="304"/>
      <c r="DX46" s="304"/>
      <c r="DY46" s="304"/>
      <c r="DZ46" s="304"/>
      <c r="EA46" s="304"/>
      <c r="EB46" s="304"/>
      <c r="EC46" s="304"/>
      <c r="ED46" s="304"/>
      <c r="EE46" s="304"/>
      <c r="EF46" s="304"/>
      <c r="EG46" s="304"/>
      <c r="EH46" s="304"/>
      <c r="EI46" s="304"/>
      <c r="EJ46" s="304"/>
      <c r="EK46" s="304"/>
      <c r="EL46" s="304"/>
      <c r="EM46" s="304"/>
      <c r="EN46" s="304"/>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c r="GF46" s="304"/>
      <c r="GG46" s="304"/>
      <c r="GH46" s="304"/>
      <c r="GI46" s="304"/>
      <c r="GJ46" s="304"/>
      <c r="GK46" s="304"/>
      <c r="GL46" s="304"/>
      <c r="GM46" s="304"/>
      <c r="GN46" s="304"/>
      <c r="GO46" s="304"/>
      <c r="GP46" s="304"/>
      <c r="GQ46" s="304"/>
      <c r="GR46" s="304"/>
      <c r="GS46" s="304"/>
      <c r="GT46" s="304"/>
      <c r="GU46" s="304"/>
      <c r="GV46" s="304"/>
      <c r="GW46" s="304"/>
      <c r="GX46" s="304"/>
      <c r="GY46" s="304"/>
      <c r="GZ46" s="304"/>
      <c r="HA46" s="304"/>
      <c r="HB46" s="304"/>
      <c r="HC46" s="304"/>
      <c r="HD46" s="304"/>
      <c r="HE46" s="304"/>
      <c r="HF46" s="304"/>
      <c r="HG46" s="304"/>
      <c r="HH46" s="304"/>
      <c r="HI46" s="304"/>
      <c r="HJ46" s="304"/>
      <c r="HK46" s="304"/>
      <c r="HL46" s="304"/>
      <c r="HM46" s="304"/>
      <c r="HN46" s="304"/>
      <c r="HO46" s="304"/>
      <c r="HP46" s="304"/>
      <c r="HQ46" s="304"/>
      <c r="HR46" s="304"/>
      <c r="HS46" s="304"/>
      <c r="HT46" s="304"/>
      <c r="HU46" s="304"/>
      <c r="HV46" s="304"/>
      <c r="HW46" s="304"/>
      <c r="HX46" s="304"/>
      <c r="HY46" s="304"/>
      <c r="HZ46" s="304"/>
      <c r="IA46" s="304"/>
      <c r="IB46" s="304"/>
      <c r="IC46" s="304"/>
      <c r="ID46" s="304"/>
      <c r="IE46" s="304"/>
      <c r="IF46" s="304"/>
      <c r="IG46" s="304"/>
      <c r="IH46" s="304"/>
      <c r="II46" s="304"/>
      <c r="IJ46" s="304"/>
      <c r="IK46" s="304"/>
      <c r="IL46" s="304"/>
      <c r="IM46" s="304"/>
      <c r="IN46" s="304"/>
      <c r="IO46" s="304"/>
      <c r="IP46" s="304"/>
    </row>
    <row r="47" spans="1:250" s="305" customFormat="1" ht="25.5" customHeight="1" thickBot="1" x14ac:dyDescent="0.25">
      <c r="A47" s="301"/>
      <c r="B47" s="301"/>
      <c r="C47" s="302"/>
      <c r="D47" s="306"/>
      <c r="E47" s="303"/>
      <c r="F47" s="295"/>
      <c r="G47" s="295"/>
      <c r="H47" s="301"/>
      <c r="I47" s="300"/>
      <c r="J47" s="300"/>
      <c r="K47" s="301"/>
      <c r="L47" s="301"/>
      <c r="M47" s="300"/>
      <c r="N47" s="300"/>
      <c r="O47" s="291"/>
      <c r="P47" s="291"/>
      <c r="Q47" s="291"/>
      <c r="R47" s="291"/>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c r="EL47" s="304"/>
      <c r="EM47" s="304"/>
      <c r="EN47" s="304"/>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c r="GF47" s="304"/>
      <c r="GG47" s="304"/>
      <c r="GH47" s="304"/>
      <c r="GI47" s="304"/>
      <c r="GJ47" s="304"/>
      <c r="GK47" s="304"/>
      <c r="GL47" s="304"/>
      <c r="GM47" s="304"/>
      <c r="GN47" s="304"/>
      <c r="GO47" s="304"/>
      <c r="GP47" s="304"/>
      <c r="GQ47" s="304"/>
      <c r="GR47" s="304"/>
      <c r="GS47" s="304"/>
      <c r="GT47" s="304"/>
      <c r="GU47" s="304"/>
      <c r="GV47" s="304"/>
      <c r="GW47" s="304"/>
      <c r="GX47" s="304"/>
      <c r="GY47" s="304"/>
      <c r="GZ47" s="304"/>
      <c r="HA47" s="304"/>
      <c r="HB47" s="304"/>
      <c r="HC47" s="304"/>
      <c r="HD47" s="304"/>
      <c r="HE47" s="304"/>
      <c r="HF47" s="304"/>
      <c r="HG47" s="304"/>
      <c r="HH47" s="304"/>
      <c r="HI47" s="304"/>
      <c r="HJ47" s="304"/>
      <c r="HK47" s="304"/>
      <c r="HL47" s="304"/>
      <c r="HM47" s="304"/>
      <c r="HN47" s="304"/>
      <c r="HO47" s="304"/>
      <c r="HP47" s="304"/>
      <c r="HQ47" s="304"/>
      <c r="HR47" s="304"/>
      <c r="HS47" s="304"/>
      <c r="HT47" s="304"/>
      <c r="HU47" s="304"/>
      <c r="HV47" s="304"/>
      <c r="HW47" s="304"/>
      <c r="HX47" s="304"/>
      <c r="HY47" s="304"/>
      <c r="HZ47" s="304"/>
      <c r="IA47" s="304"/>
      <c r="IB47" s="304"/>
      <c r="IC47" s="304"/>
      <c r="ID47" s="304"/>
      <c r="IE47" s="304"/>
      <c r="IF47" s="304"/>
      <c r="IG47" s="304"/>
      <c r="IH47" s="304"/>
      <c r="II47" s="304"/>
      <c r="IJ47" s="304"/>
      <c r="IK47" s="304"/>
      <c r="IL47" s="304"/>
      <c r="IM47" s="304"/>
      <c r="IN47" s="304"/>
      <c r="IO47" s="304"/>
      <c r="IP47" s="304"/>
    </row>
    <row r="48" spans="1:250" s="305" customFormat="1" ht="25.5" customHeight="1" thickBot="1" x14ac:dyDescent="0.25">
      <c r="A48" s="301"/>
      <c r="B48" s="301"/>
      <c r="C48" s="302"/>
      <c r="D48" s="306"/>
      <c r="E48" s="303"/>
      <c r="F48" s="295"/>
      <c r="G48" s="295"/>
      <c r="H48" s="301"/>
      <c r="I48" s="300"/>
      <c r="J48" s="300"/>
      <c r="K48" s="301"/>
      <c r="L48" s="301"/>
      <c r="M48" s="300"/>
      <c r="N48" s="300"/>
      <c r="O48" s="291"/>
      <c r="P48" s="291"/>
      <c r="Q48" s="291"/>
      <c r="R48" s="291"/>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c r="DE48" s="304"/>
      <c r="DF48" s="304"/>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c r="EL48" s="304"/>
      <c r="EM48" s="304"/>
      <c r="EN48" s="304"/>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c r="GF48" s="304"/>
      <c r="GG48" s="304"/>
      <c r="GH48" s="304"/>
      <c r="GI48" s="304"/>
      <c r="GJ48" s="304"/>
      <c r="GK48" s="304"/>
      <c r="GL48" s="304"/>
      <c r="GM48" s="304"/>
      <c r="GN48" s="304"/>
      <c r="GO48" s="304"/>
      <c r="GP48" s="304"/>
      <c r="GQ48" s="304"/>
      <c r="GR48" s="304"/>
      <c r="GS48" s="304"/>
      <c r="GT48" s="304"/>
      <c r="GU48" s="304"/>
      <c r="GV48" s="304"/>
      <c r="GW48" s="304"/>
      <c r="GX48" s="304"/>
      <c r="GY48" s="304"/>
      <c r="GZ48" s="304"/>
      <c r="HA48" s="304"/>
      <c r="HB48" s="304"/>
      <c r="HC48" s="304"/>
      <c r="HD48" s="304"/>
      <c r="HE48" s="304"/>
      <c r="HF48" s="304"/>
      <c r="HG48" s="304"/>
      <c r="HH48" s="304"/>
      <c r="HI48" s="304"/>
      <c r="HJ48" s="304"/>
      <c r="HK48" s="304"/>
      <c r="HL48" s="304"/>
      <c r="HM48" s="304"/>
      <c r="HN48" s="304"/>
      <c r="HO48" s="304"/>
      <c r="HP48" s="304"/>
      <c r="HQ48" s="304"/>
      <c r="HR48" s="304"/>
      <c r="HS48" s="304"/>
      <c r="HT48" s="304"/>
      <c r="HU48" s="304"/>
      <c r="HV48" s="304"/>
      <c r="HW48" s="304"/>
      <c r="HX48" s="304"/>
      <c r="HY48" s="304"/>
      <c r="HZ48" s="304"/>
      <c r="IA48" s="304"/>
      <c r="IB48" s="304"/>
      <c r="IC48" s="304"/>
      <c r="ID48" s="304"/>
      <c r="IE48" s="304"/>
      <c r="IF48" s="304"/>
      <c r="IG48" s="304"/>
      <c r="IH48" s="304"/>
      <c r="II48" s="304"/>
      <c r="IJ48" s="304"/>
      <c r="IK48" s="304"/>
      <c r="IL48" s="304"/>
      <c r="IM48" s="304"/>
      <c r="IN48" s="304"/>
      <c r="IO48" s="304"/>
      <c r="IP48" s="304"/>
    </row>
    <row r="49" spans="1:250" s="305" customFormat="1" ht="25.5" customHeight="1" thickBot="1" x14ac:dyDescent="0.25">
      <c r="A49" s="301"/>
      <c r="B49" s="301"/>
      <c r="C49" s="302"/>
      <c r="D49" s="306"/>
      <c r="E49" s="303"/>
      <c r="F49" s="295"/>
      <c r="G49" s="295"/>
      <c r="H49" s="301"/>
      <c r="I49" s="300"/>
      <c r="J49" s="300"/>
      <c r="K49" s="301"/>
      <c r="L49" s="301"/>
      <c r="M49" s="300"/>
      <c r="N49" s="300"/>
      <c r="O49" s="291"/>
      <c r="P49" s="291"/>
      <c r="Q49" s="291"/>
      <c r="R49" s="291"/>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c r="EL49" s="304"/>
      <c r="EM49" s="304"/>
      <c r="EN49" s="304"/>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c r="GF49" s="304"/>
      <c r="GG49" s="304"/>
      <c r="GH49" s="304"/>
      <c r="GI49" s="304"/>
      <c r="GJ49" s="304"/>
      <c r="GK49" s="304"/>
      <c r="GL49" s="304"/>
      <c r="GM49" s="304"/>
      <c r="GN49" s="304"/>
      <c r="GO49" s="304"/>
      <c r="GP49" s="304"/>
      <c r="GQ49" s="304"/>
      <c r="GR49" s="304"/>
      <c r="GS49" s="304"/>
      <c r="GT49" s="304"/>
      <c r="GU49" s="304"/>
      <c r="GV49" s="304"/>
      <c r="GW49" s="304"/>
      <c r="GX49" s="304"/>
      <c r="GY49" s="304"/>
      <c r="GZ49" s="304"/>
      <c r="HA49" s="304"/>
      <c r="HB49" s="304"/>
      <c r="HC49" s="304"/>
      <c r="HD49" s="304"/>
      <c r="HE49" s="304"/>
      <c r="HF49" s="304"/>
      <c r="HG49" s="304"/>
      <c r="HH49" s="304"/>
      <c r="HI49" s="304"/>
      <c r="HJ49" s="304"/>
      <c r="HK49" s="304"/>
      <c r="HL49" s="304"/>
      <c r="HM49" s="304"/>
      <c r="HN49" s="304"/>
      <c r="HO49" s="304"/>
      <c r="HP49" s="304"/>
      <c r="HQ49" s="304"/>
      <c r="HR49" s="304"/>
      <c r="HS49" s="304"/>
      <c r="HT49" s="304"/>
      <c r="HU49" s="304"/>
      <c r="HV49" s="304"/>
      <c r="HW49" s="304"/>
      <c r="HX49" s="304"/>
      <c r="HY49" s="304"/>
      <c r="HZ49" s="304"/>
      <c r="IA49" s="304"/>
      <c r="IB49" s="304"/>
      <c r="IC49" s="304"/>
      <c r="ID49" s="304"/>
      <c r="IE49" s="304"/>
      <c r="IF49" s="304"/>
      <c r="IG49" s="304"/>
      <c r="IH49" s="304"/>
      <c r="II49" s="304"/>
      <c r="IJ49" s="304"/>
      <c r="IK49" s="304"/>
      <c r="IL49" s="304"/>
      <c r="IM49" s="304"/>
      <c r="IN49" s="304"/>
      <c r="IO49" s="304"/>
      <c r="IP49" s="304"/>
    </row>
    <row r="50" spans="1:250" s="305" customFormat="1" ht="25.5" customHeight="1" thickBot="1" x14ac:dyDescent="0.25">
      <c r="A50" s="301"/>
      <c r="B50" s="301"/>
      <c r="C50" s="302"/>
      <c r="D50" s="306"/>
      <c r="E50" s="303"/>
      <c r="F50" s="295"/>
      <c r="G50" s="295"/>
      <c r="H50" s="301"/>
      <c r="I50" s="300"/>
      <c r="J50" s="300"/>
      <c r="K50" s="301"/>
      <c r="L50" s="301"/>
      <c r="M50" s="300"/>
      <c r="N50" s="300"/>
      <c r="O50" s="291"/>
      <c r="P50" s="291"/>
      <c r="Q50" s="291"/>
      <c r="R50" s="291"/>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c r="DE50" s="304"/>
      <c r="DF50" s="304"/>
      <c r="DG50" s="304"/>
      <c r="DH50" s="304"/>
      <c r="DI50" s="304"/>
      <c r="DJ50" s="304"/>
      <c r="DK50" s="304"/>
      <c r="DL50" s="304"/>
      <c r="DM50" s="304"/>
      <c r="DN50" s="304"/>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c r="EL50" s="304"/>
      <c r="EM50" s="304"/>
      <c r="EN50" s="304"/>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c r="GF50" s="304"/>
      <c r="GG50" s="304"/>
      <c r="GH50" s="304"/>
      <c r="GI50" s="304"/>
      <c r="GJ50" s="304"/>
      <c r="GK50" s="304"/>
      <c r="GL50" s="304"/>
      <c r="GM50" s="304"/>
      <c r="GN50" s="304"/>
      <c r="GO50" s="304"/>
      <c r="GP50" s="304"/>
      <c r="GQ50" s="304"/>
      <c r="GR50" s="304"/>
      <c r="GS50" s="304"/>
      <c r="GT50" s="304"/>
      <c r="GU50" s="304"/>
      <c r="GV50" s="304"/>
      <c r="GW50" s="304"/>
      <c r="GX50" s="304"/>
      <c r="GY50" s="304"/>
      <c r="GZ50" s="304"/>
      <c r="HA50" s="304"/>
      <c r="HB50" s="304"/>
      <c r="HC50" s="304"/>
      <c r="HD50" s="304"/>
      <c r="HE50" s="304"/>
      <c r="HF50" s="304"/>
      <c r="HG50" s="304"/>
      <c r="HH50" s="304"/>
      <c r="HI50" s="304"/>
      <c r="HJ50" s="304"/>
      <c r="HK50" s="304"/>
      <c r="HL50" s="304"/>
      <c r="HM50" s="304"/>
      <c r="HN50" s="304"/>
      <c r="HO50" s="304"/>
      <c r="HP50" s="304"/>
      <c r="HQ50" s="304"/>
      <c r="HR50" s="304"/>
      <c r="HS50" s="304"/>
      <c r="HT50" s="304"/>
      <c r="HU50" s="304"/>
      <c r="HV50" s="304"/>
      <c r="HW50" s="304"/>
      <c r="HX50" s="304"/>
      <c r="HY50" s="304"/>
      <c r="HZ50" s="304"/>
      <c r="IA50" s="304"/>
      <c r="IB50" s="304"/>
      <c r="IC50" s="304"/>
      <c r="ID50" s="304"/>
      <c r="IE50" s="304"/>
      <c r="IF50" s="304"/>
      <c r="IG50" s="304"/>
      <c r="IH50" s="304"/>
      <c r="II50" s="304"/>
      <c r="IJ50" s="304"/>
      <c r="IK50" s="304"/>
      <c r="IL50" s="304"/>
      <c r="IM50" s="304"/>
      <c r="IN50" s="304"/>
      <c r="IO50" s="304"/>
      <c r="IP50" s="304"/>
    </row>
    <row r="51" spans="1:250" s="305" customFormat="1" ht="25.5" customHeight="1" thickBot="1" x14ac:dyDescent="0.25">
      <c r="A51" s="301"/>
      <c r="B51" s="301"/>
      <c r="C51" s="302"/>
      <c r="D51" s="306"/>
      <c r="E51" s="303"/>
      <c r="F51" s="295"/>
      <c r="G51" s="295"/>
      <c r="H51" s="301"/>
      <c r="I51" s="300"/>
      <c r="J51" s="300"/>
      <c r="K51" s="301"/>
      <c r="L51" s="301"/>
      <c r="M51" s="300"/>
      <c r="N51" s="300"/>
      <c r="O51" s="291"/>
      <c r="P51" s="291"/>
      <c r="Q51" s="291"/>
      <c r="R51" s="291"/>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c r="EL51" s="304"/>
      <c r="EM51" s="304"/>
      <c r="EN51" s="304"/>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c r="GF51" s="304"/>
      <c r="GG51" s="304"/>
      <c r="GH51" s="304"/>
      <c r="GI51" s="304"/>
      <c r="GJ51" s="304"/>
      <c r="GK51" s="304"/>
      <c r="GL51" s="304"/>
      <c r="GM51" s="304"/>
      <c r="GN51" s="304"/>
      <c r="GO51" s="304"/>
      <c r="GP51" s="304"/>
      <c r="GQ51" s="304"/>
      <c r="GR51" s="304"/>
      <c r="GS51" s="304"/>
      <c r="GT51" s="304"/>
      <c r="GU51" s="304"/>
      <c r="GV51" s="304"/>
      <c r="GW51" s="304"/>
      <c r="GX51" s="304"/>
      <c r="GY51" s="304"/>
      <c r="GZ51" s="304"/>
      <c r="HA51" s="304"/>
      <c r="HB51" s="304"/>
      <c r="HC51" s="304"/>
      <c r="HD51" s="304"/>
      <c r="HE51" s="304"/>
      <c r="HF51" s="304"/>
      <c r="HG51" s="304"/>
      <c r="HH51" s="304"/>
      <c r="HI51" s="304"/>
      <c r="HJ51" s="304"/>
      <c r="HK51" s="304"/>
      <c r="HL51" s="304"/>
      <c r="HM51" s="304"/>
      <c r="HN51" s="304"/>
      <c r="HO51" s="304"/>
      <c r="HP51" s="304"/>
      <c r="HQ51" s="304"/>
      <c r="HR51" s="304"/>
      <c r="HS51" s="304"/>
      <c r="HT51" s="304"/>
      <c r="HU51" s="304"/>
      <c r="HV51" s="304"/>
      <c r="HW51" s="304"/>
      <c r="HX51" s="304"/>
      <c r="HY51" s="304"/>
      <c r="HZ51" s="304"/>
      <c r="IA51" s="304"/>
      <c r="IB51" s="304"/>
      <c r="IC51" s="304"/>
      <c r="ID51" s="304"/>
      <c r="IE51" s="304"/>
      <c r="IF51" s="304"/>
      <c r="IG51" s="304"/>
      <c r="IH51" s="304"/>
      <c r="II51" s="304"/>
      <c r="IJ51" s="304"/>
      <c r="IK51" s="304"/>
      <c r="IL51" s="304"/>
      <c r="IM51" s="304"/>
      <c r="IN51" s="304"/>
      <c r="IO51" s="304"/>
      <c r="IP51" s="304"/>
    </row>
    <row r="52" spans="1:250" s="305" customFormat="1" ht="25.5" customHeight="1" thickBot="1" x14ac:dyDescent="0.25">
      <c r="A52" s="301"/>
      <c r="B52" s="301"/>
      <c r="C52" s="302"/>
      <c r="D52" s="306"/>
      <c r="E52" s="303"/>
      <c r="F52" s="295"/>
      <c r="G52" s="295"/>
      <c r="H52" s="301"/>
      <c r="I52" s="300"/>
      <c r="J52" s="300"/>
      <c r="K52" s="301"/>
      <c r="L52" s="301"/>
      <c r="M52" s="300"/>
      <c r="N52" s="300"/>
      <c r="O52" s="291"/>
      <c r="P52" s="291"/>
      <c r="Q52" s="291"/>
      <c r="R52" s="291"/>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c r="EL52" s="304"/>
      <c r="EM52" s="304"/>
      <c r="EN52" s="304"/>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c r="GF52" s="304"/>
      <c r="GG52" s="304"/>
      <c r="GH52" s="304"/>
      <c r="GI52" s="304"/>
      <c r="GJ52" s="304"/>
      <c r="GK52" s="304"/>
      <c r="GL52" s="304"/>
      <c r="GM52" s="304"/>
      <c r="GN52" s="304"/>
      <c r="GO52" s="304"/>
      <c r="GP52" s="304"/>
      <c r="GQ52" s="304"/>
      <c r="GR52" s="304"/>
      <c r="GS52" s="304"/>
      <c r="GT52" s="304"/>
      <c r="GU52" s="304"/>
      <c r="GV52" s="304"/>
      <c r="GW52" s="304"/>
      <c r="GX52" s="304"/>
      <c r="GY52" s="304"/>
      <c r="GZ52" s="304"/>
      <c r="HA52" s="304"/>
      <c r="HB52" s="304"/>
      <c r="HC52" s="304"/>
      <c r="HD52" s="304"/>
      <c r="HE52" s="304"/>
      <c r="HF52" s="304"/>
      <c r="HG52" s="304"/>
      <c r="HH52" s="304"/>
      <c r="HI52" s="304"/>
      <c r="HJ52" s="304"/>
      <c r="HK52" s="304"/>
      <c r="HL52" s="304"/>
      <c r="HM52" s="304"/>
      <c r="HN52" s="304"/>
      <c r="HO52" s="304"/>
      <c r="HP52" s="304"/>
      <c r="HQ52" s="304"/>
      <c r="HR52" s="304"/>
      <c r="HS52" s="304"/>
      <c r="HT52" s="304"/>
      <c r="HU52" s="304"/>
      <c r="HV52" s="304"/>
      <c r="HW52" s="304"/>
      <c r="HX52" s="304"/>
      <c r="HY52" s="304"/>
      <c r="HZ52" s="304"/>
      <c r="IA52" s="304"/>
      <c r="IB52" s="304"/>
      <c r="IC52" s="304"/>
      <c r="ID52" s="304"/>
      <c r="IE52" s="304"/>
      <c r="IF52" s="304"/>
      <c r="IG52" s="304"/>
      <c r="IH52" s="304"/>
      <c r="II52" s="304"/>
      <c r="IJ52" s="304"/>
      <c r="IK52" s="304"/>
      <c r="IL52" s="304"/>
      <c r="IM52" s="304"/>
      <c r="IN52" s="304"/>
      <c r="IO52" s="304"/>
      <c r="IP52" s="304"/>
    </row>
    <row r="53" spans="1:250" s="305" customFormat="1" ht="25.5" customHeight="1" thickBot="1" x14ac:dyDescent="0.25">
      <c r="A53" s="301"/>
      <c r="B53" s="301"/>
      <c r="C53" s="302"/>
      <c r="D53" s="306"/>
      <c r="E53" s="303"/>
      <c r="F53" s="295"/>
      <c r="G53" s="295"/>
      <c r="H53" s="301"/>
      <c r="I53" s="300"/>
      <c r="J53" s="300"/>
      <c r="K53" s="301"/>
      <c r="L53" s="301"/>
      <c r="M53" s="300"/>
      <c r="N53" s="300"/>
      <c r="O53" s="291"/>
      <c r="P53" s="291"/>
      <c r="Q53" s="291"/>
      <c r="R53" s="291"/>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c r="DE53" s="304"/>
      <c r="DF53" s="304"/>
      <c r="DG53" s="304"/>
      <c r="DH53" s="304"/>
      <c r="DI53" s="304"/>
      <c r="DJ53" s="304"/>
      <c r="DK53" s="304"/>
      <c r="DL53" s="304"/>
      <c r="DM53" s="304"/>
      <c r="DN53" s="304"/>
      <c r="DO53" s="304"/>
      <c r="DP53" s="304"/>
      <c r="DQ53" s="304"/>
      <c r="DR53" s="304"/>
      <c r="DS53" s="304"/>
      <c r="DT53" s="304"/>
      <c r="DU53" s="304"/>
      <c r="DV53" s="304"/>
      <c r="DW53" s="304"/>
      <c r="DX53" s="304"/>
      <c r="DY53" s="304"/>
      <c r="DZ53" s="304"/>
      <c r="EA53" s="304"/>
      <c r="EB53" s="304"/>
      <c r="EC53" s="304"/>
      <c r="ED53" s="304"/>
      <c r="EE53" s="304"/>
      <c r="EF53" s="304"/>
      <c r="EG53" s="304"/>
      <c r="EH53" s="304"/>
      <c r="EI53" s="304"/>
      <c r="EJ53" s="304"/>
      <c r="EK53" s="304"/>
      <c r="EL53" s="304"/>
      <c r="EM53" s="304"/>
      <c r="EN53" s="304"/>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c r="GF53" s="304"/>
      <c r="GG53" s="304"/>
      <c r="GH53" s="304"/>
      <c r="GI53" s="304"/>
      <c r="GJ53" s="304"/>
      <c r="GK53" s="304"/>
      <c r="GL53" s="304"/>
      <c r="GM53" s="304"/>
      <c r="GN53" s="304"/>
      <c r="GO53" s="304"/>
      <c r="GP53" s="304"/>
      <c r="GQ53" s="304"/>
      <c r="GR53" s="304"/>
      <c r="GS53" s="304"/>
      <c r="GT53" s="304"/>
      <c r="GU53" s="304"/>
      <c r="GV53" s="304"/>
      <c r="GW53" s="304"/>
      <c r="GX53" s="304"/>
      <c r="GY53" s="304"/>
      <c r="GZ53" s="304"/>
      <c r="HA53" s="304"/>
      <c r="HB53" s="304"/>
      <c r="HC53" s="304"/>
      <c r="HD53" s="304"/>
      <c r="HE53" s="304"/>
      <c r="HF53" s="304"/>
      <c r="HG53" s="304"/>
      <c r="HH53" s="304"/>
      <c r="HI53" s="304"/>
      <c r="HJ53" s="304"/>
      <c r="HK53" s="304"/>
      <c r="HL53" s="304"/>
      <c r="HM53" s="304"/>
      <c r="HN53" s="304"/>
      <c r="HO53" s="304"/>
      <c r="HP53" s="304"/>
      <c r="HQ53" s="304"/>
      <c r="HR53" s="304"/>
      <c r="HS53" s="304"/>
      <c r="HT53" s="304"/>
      <c r="HU53" s="304"/>
      <c r="HV53" s="304"/>
      <c r="HW53" s="304"/>
      <c r="HX53" s="304"/>
      <c r="HY53" s="304"/>
      <c r="HZ53" s="304"/>
      <c r="IA53" s="304"/>
      <c r="IB53" s="304"/>
      <c r="IC53" s="304"/>
      <c r="ID53" s="304"/>
      <c r="IE53" s="304"/>
      <c r="IF53" s="304"/>
      <c r="IG53" s="304"/>
      <c r="IH53" s="304"/>
      <c r="II53" s="304"/>
      <c r="IJ53" s="304"/>
      <c r="IK53" s="304"/>
      <c r="IL53" s="304"/>
      <c r="IM53" s="304"/>
      <c r="IN53" s="304"/>
      <c r="IO53" s="304"/>
      <c r="IP53" s="304"/>
    </row>
    <row r="54" spans="1:250" s="305" customFormat="1" ht="25.5" customHeight="1" thickBot="1" x14ac:dyDescent="0.25">
      <c r="A54" s="301"/>
      <c r="B54" s="301"/>
      <c r="C54" s="302"/>
      <c r="D54" s="306"/>
      <c r="E54" s="303"/>
      <c r="F54" s="295"/>
      <c r="G54" s="295"/>
      <c r="H54" s="301"/>
      <c r="I54" s="300"/>
      <c r="J54" s="300"/>
      <c r="K54" s="301"/>
      <c r="L54" s="301"/>
      <c r="M54" s="300"/>
      <c r="N54" s="300"/>
      <c r="O54" s="291"/>
      <c r="P54" s="291"/>
      <c r="Q54" s="291"/>
      <c r="R54" s="291"/>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c r="EL54" s="304"/>
      <c r="EM54" s="304"/>
      <c r="EN54" s="304"/>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c r="GF54" s="304"/>
      <c r="GG54" s="304"/>
      <c r="GH54" s="304"/>
      <c r="GI54" s="304"/>
      <c r="GJ54" s="304"/>
      <c r="GK54" s="304"/>
      <c r="GL54" s="304"/>
      <c r="GM54" s="304"/>
      <c r="GN54" s="304"/>
      <c r="GO54" s="304"/>
      <c r="GP54" s="304"/>
      <c r="GQ54" s="304"/>
      <c r="GR54" s="304"/>
      <c r="GS54" s="304"/>
      <c r="GT54" s="304"/>
      <c r="GU54" s="304"/>
      <c r="GV54" s="304"/>
      <c r="GW54" s="304"/>
      <c r="GX54" s="304"/>
      <c r="GY54" s="304"/>
      <c r="GZ54" s="304"/>
      <c r="HA54" s="304"/>
      <c r="HB54" s="304"/>
      <c r="HC54" s="304"/>
      <c r="HD54" s="304"/>
      <c r="HE54" s="304"/>
      <c r="HF54" s="304"/>
      <c r="HG54" s="304"/>
      <c r="HH54" s="304"/>
      <c r="HI54" s="304"/>
      <c r="HJ54" s="304"/>
      <c r="HK54" s="304"/>
      <c r="HL54" s="304"/>
      <c r="HM54" s="304"/>
      <c r="HN54" s="304"/>
      <c r="HO54" s="304"/>
      <c r="HP54" s="304"/>
      <c r="HQ54" s="304"/>
      <c r="HR54" s="304"/>
      <c r="HS54" s="304"/>
      <c r="HT54" s="304"/>
      <c r="HU54" s="304"/>
      <c r="HV54" s="304"/>
      <c r="HW54" s="304"/>
      <c r="HX54" s="304"/>
      <c r="HY54" s="304"/>
      <c r="HZ54" s="304"/>
      <c r="IA54" s="304"/>
      <c r="IB54" s="304"/>
      <c r="IC54" s="304"/>
      <c r="ID54" s="304"/>
      <c r="IE54" s="304"/>
      <c r="IF54" s="304"/>
      <c r="IG54" s="304"/>
      <c r="IH54" s="304"/>
      <c r="II54" s="304"/>
      <c r="IJ54" s="304"/>
      <c r="IK54" s="304"/>
      <c r="IL54" s="304"/>
      <c r="IM54" s="304"/>
      <c r="IN54" s="304"/>
      <c r="IO54" s="304"/>
      <c r="IP54" s="304"/>
    </row>
    <row r="55" spans="1:250" s="305" customFormat="1" ht="25.5" customHeight="1" thickBot="1" x14ac:dyDescent="0.25">
      <c r="A55" s="301"/>
      <c r="B55" s="301"/>
      <c r="C55" s="302"/>
      <c r="D55" s="306"/>
      <c r="E55" s="303"/>
      <c r="F55" s="295"/>
      <c r="G55" s="295"/>
      <c r="H55" s="301"/>
      <c r="I55" s="300"/>
      <c r="J55" s="300"/>
      <c r="K55" s="300"/>
      <c r="L55" s="301"/>
      <c r="M55" s="300"/>
      <c r="N55" s="300"/>
      <c r="O55" s="291"/>
      <c r="P55" s="291"/>
      <c r="Q55" s="291"/>
      <c r="R55" s="291"/>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c r="DE55" s="304"/>
      <c r="DF55" s="304"/>
      <c r="DG55" s="304"/>
      <c r="DH55" s="304"/>
      <c r="DI55" s="304"/>
      <c r="DJ55" s="304"/>
      <c r="DK55" s="304"/>
      <c r="DL55" s="304"/>
      <c r="DM55" s="304"/>
      <c r="DN55" s="304"/>
      <c r="DO55" s="304"/>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c r="EL55" s="304"/>
      <c r="EM55" s="304"/>
      <c r="EN55" s="304"/>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c r="GF55" s="304"/>
      <c r="GG55" s="304"/>
      <c r="GH55" s="304"/>
      <c r="GI55" s="304"/>
      <c r="GJ55" s="304"/>
      <c r="GK55" s="304"/>
      <c r="GL55" s="304"/>
      <c r="GM55" s="304"/>
      <c r="GN55" s="304"/>
      <c r="GO55" s="304"/>
      <c r="GP55" s="304"/>
      <c r="GQ55" s="304"/>
      <c r="GR55" s="304"/>
      <c r="GS55" s="304"/>
      <c r="GT55" s="304"/>
      <c r="GU55" s="304"/>
      <c r="GV55" s="304"/>
      <c r="GW55" s="304"/>
      <c r="GX55" s="304"/>
      <c r="GY55" s="304"/>
      <c r="GZ55" s="304"/>
      <c r="HA55" s="304"/>
      <c r="HB55" s="304"/>
      <c r="HC55" s="304"/>
      <c r="HD55" s="304"/>
      <c r="HE55" s="304"/>
      <c r="HF55" s="304"/>
      <c r="HG55" s="304"/>
      <c r="HH55" s="304"/>
      <c r="HI55" s="304"/>
      <c r="HJ55" s="304"/>
      <c r="HK55" s="304"/>
      <c r="HL55" s="304"/>
      <c r="HM55" s="304"/>
      <c r="HN55" s="304"/>
      <c r="HO55" s="304"/>
      <c r="HP55" s="304"/>
      <c r="HQ55" s="304"/>
      <c r="HR55" s="304"/>
      <c r="HS55" s="304"/>
      <c r="HT55" s="304"/>
      <c r="HU55" s="304"/>
      <c r="HV55" s="304"/>
      <c r="HW55" s="304"/>
      <c r="HX55" s="304"/>
      <c r="HY55" s="304"/>
      <c r="HZ55" s="304"/>
      <c r="IA55" s="304"/>
      <c r="IB55" s="304"/>
      <c r="IC55" s="304"/>
      <c r="ID55" s="304"/>
      <c r="IE55" s="304"/>
      <c r="IF55" s="304"/>
      <c r="IG55" s="304"/>
      <c r="IH55" s="304"/>
      <c r="II55" s="304"/>
      <c r="IJ55" s="304"/>
      <c r="IK55" s="304"/>
      <c r="IL55" s="304"/>
      <c r="IM55" s="304"/>
      <c r="IN55" s="304"/>
      <c r="IO55" s="304"/>
      <c r="IP55" s="304"/>
    </row>
    <row r="56" spans="1:250" s="305" customFormat="1" ht="25.5" customHeight="1" thickBot="1" x14ac:dyDescent="0.25">
      <c r="A56" s="301"/>
      <c r="B56" s="301"/>
      <c r="C56" s="302"/>
      <c r="D56" s="306"/>
      <c r="E56" s="303"/>
      <c r="F56" s="295"/>
      <c r="G56" s="295"/>
      <c r="H56" s="301"/>
      <c r="I56" s="300"/>
      <c r="J56" s="300"/>
      <c r="K56" s="300"/>
      <c r="L56" s="301"/>
      <c r="M56" s="300"/>
      <c r="N56" s="300"/>
      <c r="O56" s="291"/>
      <c r="P56" s="291"/>
      <c r="Q56" s="291"/>
      <c r="R56" s="291"/>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c r="DG56" s="304"/>
      <c r="DH56" s="304"/>
      <c r="DI56" s="304"/>
      <c r="DJ56" s="304"/>
      <c r="DK56" s="304"/>
      <c r="DL56" s="304"/>
      <c r="DM56" s="304"/>
      <c r="DN56" s="304"/>
      <c r="DO56" s="304"/>
      <c r="DP56" s="304"/>
      <c r="DQ56" s="304"/>
      <c r="DR56" s="304"/>
      <c r="DS56" s="304"/>
      <c r="DT56" s="304"/>
      <c r="DU56" s="304"/>
      <c r="DV56" s="304"/>
      <c r="DW56" s="304"/>
      <c r="DX56" s="304"/>
      <c r="DY56" s="304"/>
      <c r="DZ56" s="304"/>
      <c r="EA56" s="304"/>
      <c r="EB56" s="304"/>
      <c r="EC56" s="304"/>
      <c r="ED56" s="304"/>
      <c r="EE56" s="304"/>
      <c r="EF56" s="304"/>
      <c r="EG56" s="304"/>
      <c r="EH56" s="304"/>
      <c r="EI56" s="304"/>
      <c r="EJ56" s="304"/>
      <c r="EK56" s="304"/>
      <c r="EL56" s="304"/>
      <c r="EM56" s="304"/>
      <c r="EN56" s="304"/>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c r="GF56" s="304"/>
      <c r="GG56" s="304"/>
      <c r="GH56" s="304"/>
      <c r="GI56" s="304"/>
      <c r="GJ56" s="304"/>
      <c r="GK56" s="304"/>
      <c r="GL56" s="304"/>
      <c r="GM56" s="304"/>
      <c r="GN56" s="304"/>
      <c r="GO56" s="304"/>
      <c r="GP56" s="304"/>
      <c r="GQ56" s="304"/>
      <c r="GR56" s="304"/>
      <c r="GS56" s="304"/>
      <c r="GT56" s="304"/>
      <c r="GU56" s="304"/>
      <c r="GV56" s="304"/>
      <c r="GW56" s="304"/>
      <c r="GX56" s="304"/>
      <c r="GY56" s="304"/>
      <c r="GZ56" s="304"/>
      <c r="HA56" s="304"/>
      <c r="HB56" s="304"/>
      <c r="HC56" s="304"/>
      <c r="HD56" s="304"/>
      <c r="HE56" s="304"/>
      <c r="HF56" s="304"/>
      <c r="HG56" s="304"/>
      <c r="HH56" s="304"/>
      <c r="HI56" s="304"/>
      <c r="HJ56" s="304"/>
      <c r="HK56" s="304"/>
      <c r="HL56" s="304"/>
      <c r="HM56" s="304"/>
      <c r="HN56" s="304"/>
      <c r="HO56" s="304"/>
      <c r="HP56" s="304"/>
      <c r="HQ56" s="304"/>
      <c r="HR56" s="304"/>
      <c r="HS56" s="304"/>
      <c r="HT56" s="304"/>
      <c r="HU56" s="304"/>
      <c r="HV56" s="304"/>
      <c r="HW56" s="304"/>
      <c r="HX56" s="304"/>
      <c r="HY56" s="304"/>
      <c r="HZ56" s="304"/>
      <c r="IA56" s="304"/>
      <c r="IB56" s="304"/>
      <c r="IC56" s="304"/>
      <c r="ID56" s="304"/>
      <c r="IE56" s="304"/>
      <c r="IF56" s="304"/>
      <c r="IG56" s="304"/>
      <c r="IH56" s="304"/>
      <c r="II56" s="304"/>
      <c r="IJ56" s="304"/>
      <c r="IK56" s="304"/>
      <c r="IL56" s="304"/>
      <c r="IM56" s="304"/>
      <c r="IN56" s="304"/>
      <c r="IO56" s="304"/>
      <c r="IP56" s="304"/>
    </row>
    <row r="57" spans="1:250" s="305" customFormat="1" ht="25.5" customHeight="1" thickBot="1" x14ac:dyDescent="0.25">
      <c r="A57" s="301"/>
      <c r="B57" s="301"/>
      <c r="C57" s="302"/>
      <c r="D57" s="306"/>
      <c r="E57" s="303"/>
      <c r="F57" s="295"/>
      <c r="G57" s="295"/>
      <c r="H57" s="301"/>
      <c r="I57" s="300"/>
      <c r="J57" s="300"/>
      <c r="K57" s="300"/>
      <c r="L57" s="301"/>
      <c r="M57" s="300"/>
      <c r="N57" s="300"/>
      <c r="O57" s="291"/>
      <c r="P57" s="291"/>
      <c r="Q57" s="291"/>
      <c r="R57" s="291"/>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304"/>
      <c r="DY57" s="304"/>
      <c r="DZ57" s="304"/>
      <c r="EA57" s="304"/>
      <c r="EB57" s="304"/>
      <c r="EC57" s="304"/>
      <c r="ED57" s="304"/>
      <c r="EE57" s="304"/>
      <c r="EF57" s="304"/>
      <c r="EG57" s="304"/>
      <c r="EH57" s="304"/>
      <c r="EI57" s="304"/>
      <c r="EJ57" s="304"/>
      <c r="EK57" s="304"/>
      <c r="EL57" s="304"/>
      <c r="EM57" s="304"/>
      <c r="EN57" s="304"/>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c r="GF57" s="304"/>
      <c r="GG57" s="304"/>
      <c r="GH57" s="304"/>
      <c r="GI57" s="304"/>
      <c r="GJ57" s="304"/>
      <c r="GK57" s="304"/>
      <c r="GL57" s="304"/>
      <c r="GM57" s="304"/>
      <c r="GN57" s="304"/>
      <c r="GO57" s="304"/>
      <c r="GP57" s="304"/>
      <c r="GQ57" s="304"/>
      <c r="GR57" s="304"/>
      <c r="GS57" s="304"/>
      <c r="GT57" s="304"/>
      <c r="GU57" s="304"/>
      <c r="GV57" s="304"/>
      <c r="GW57" s="304"/>
      <c r="GX57" s="304"/>
      <c r="GY57" s="304"/>
      <c r="GZ57" s="304"/>
      <c r="HA57" s="304"/>
      <c r="HB57" s="304"/>
      <c r="HC57" s="304"/>
      <c r="HD57" s="304"/>
      <c r="HE57" s="304"/>
      <c r="HF57" s="304"/>
      <c r="HG57" s="304"/>
      <c r="HH57" s="304"/>
      <c r="HI57" s="304"/>
      <c r="HJ57" s="304"/>
      <c r="HK57" s="304"/>
      <c r="HL57" s="304"/>
      <c r="HM57" s="304"/>
      <c r="HN57" s="304"/>
      <c r="HO57" s="304"/>
      <c r="HP57" s="304"/>
      <c r="HQ57" s="304"/>
      <c r="HR57" s="304"/>
      <c r="HS57" s="304"/>
      <c r="HT57" s="304"/>
      <c r="HU57" s="304"/>
      <c r="HV57" s="304"/>
      <c r="HW57" s="304"/>
      <c r="HX57" s="304"/>
      <c r="HY57" s="304"/>
      <c r="HZ57" s="304"/>
      <c r="IA57" s="304"/>
      <c r="IB57" s="304"/>
      <c r="IC57" s="304"/>
      <c r="ID57" s="304"/>
      <c r="IE57" s="304"/>
      <c r="IF57" s="304"/>
      <c r="IG57" s="304"/>
      <c r="IH57" s="304"/>
      <c r="II57" s="304"/>
      <c r="IJ57" s="304"/>
      <c r="IK57" s="304"/>
      <c r="IL57" s="304"/>
      <c r="IM57" s="304"/>
      <c r="IN57" s="304"/>
      <c r="IO57" s="304"/>
      <c r="IP57" s="304"/>
    </row>
    <row r="58" spans="1:250" s="305" customFormat="1" ht="25.5" customHeight="1" thickBot="1" x14ac:dyDescent="0.25">
      <c r="A58" s="301"/>
      <c r="B58" s="301"/>
      <c r="C58" s="302"/>
      <c r="D58" s="306"/>
      <c r="E58" s="303"/>
      <c r="F58" s="295"/>
      <c r="G58" s="295"/>
      <c r="H58" s="301"/>
      <c r="I58" s="300"/>
      <c r="J58" s="300"/>
      <c r="K58" s="300"/>
      <c r="L58" s="301"/>
      <c r="M58" s="300"/>
      <c r="N58" s="300"/>
      <c r="O58" s="291"/>
      <c r="P58" s="291"/>
      <c r="Q58" s="291"/>
      <c r="R58" s="291"/>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c r="EL58" s="304"/>
      <c r="EM58" s="304"/>
      <c r="EN58" s="304"/>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c r="GF58" s="304"/>
      <c r="GG58" s="304"/>
      <c r="GH58" s="304"/>
      <c r="GI58" s="304"/>
      <c r="GJ58" s="304"/>
      <c r="GK58" s="304"/>
      <c r="GL58" s="304"/>
      <c r="GM58" s="304"/>
      <c r="GN58" s="304"/>
      <c r="GO58" s="304"/>
      <c r="GP58" s="304"/>
      <c r="GQ58" s="304"/>
      <c r="GR58" s="304"/>
      <c r="GS58" s="304"/>
      <c r="GT58" s="304"/>
      <c r="GU58" s="304"/>
      <c r="GV58" s="304"/>
      <c r="GW58" s="304"/>
      <c r="GX58" s="304"/>
      <c r="GY58" s="304"/>
      <c r="GZ58" s="304"/>
      <c r="HA58" s="304"/>
      <c r="HB58" s="304"/>
      <c r="HC58" s="304"/>
      <c r="HD58" s="304"/>
      <c r="HE58" s="304"/>
      <c r="HF58" s="304"/>
      <c r="HG58" s="304"/>
      <c r="HH58" s="304"/>
      <c r="HI58" s="304"/>
      <c r="HJ58" s="304"/>
      <c r="HK58" s="304"/>
      <c r="HL58" s="304"/>
      <c r="HM58" s="304"/>
      <c r="HN58" s="304"/>
      <c r="HO58" s="304"/>
      <c r="HP58" s="304"/>
      <c r="HQ58" s="304"/>
      <c r="HR58" s="304"/>
      <c r="HS58" s="304"/>
      <c r="HT58" s="304"/>
      <c r="HU58" s="304"/>
      <c r="HV58" s="304"/>
      <c r="HW58" s="304"/>
      <c r="HX58" s="304"/>
      <c r="HY58" s="304"/>
      <c r="HZ58" s="304"/>
      <c r="IA58" s="304"/>
      <c r="IB58" s="304"/>
      <c r="IC58" s="304"/>
      <c r="ID58" s="304"/>
      <c r="IE58" s="304"/>
      <c r="IF58" s="304"/>
      <c r="IG58" s="304"/>
      <c r="IH58" s="304"/>
      <c r="II58" s="304"/>
      <c r="IJ58" s="304"/>
      <c r="IK58" s="304"/>
      <c r="IL58" s="304"/>
      <c r="IM58" s="304"/>
      <c r="IN58" s="304"/>
      <c r="IO58" s="304"/>
      <c r="IP58" s="304"/>
    </row>
    <row r="59" spans="1:250" s="305" customFormat="1" ht="25.5" customHeight="1" thickBot="1" x14ac:dyDescent="0.25">
      <c r="A59" s="301"/>
      <c r="B59" s="301"/>
      <c r="C59" s="302"/>
      <c r="D59" s="306"/>
      <c r="E59" s="303"/>
      <c r="F59" s="295"/>
      <c r="G59" s="295"/>
      <c r="H59" s="301"/>
      <c r="I59" s="300"/>
      <c r="J59" s="300"/>
      <c r="K59" s="300"/>
      <c r="L59" s="301"/>
      <c r="M59" s="300"/>
      <c r="N59" s="300"/>
      <c r="O59" s="291"/>
      <c r="P59" s="291"/>
      <c r="Q59" s="291"/>
      <c r="R59" s="291"/>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304"/>
      <c r="EA59" s="304"/>
      <c r="EB59" s="304"/>
      <c r="EC59" s="304"/>
      <c r="ED59" s="304"/>
      <c r="EE59" s="304"/>
      <c r="EF59" s="304"/>
      <c r="EG59" s="304"/>
      <c r="EH59" s="304"/>
      <c r="EI59" s="304"/>
      <c r="EJ59" s="304"/>
      <c r="EK59" s="304"/>
      <c r="EL59" s="304"/>
      <c r="EM59" s="304"/>
      <c r="EN59" s="304"/>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c r="GF59" s="304"/>
      <c r="GG59" s="304"/>
      <c r="GH59" s="304"/>
      <c r="GI59" s="304"/>
      <c r="GJ59" s="304"/>
      <c r="GK59" s="304"/>
      <c r="GL59" s="304"/>
      <c r="GM59" s="304"/>
      <c r="GN59" s="304"/>
      <c r="GO59" s="304"/>
      <c r="GP59" s="304"/>
      <c r="GQ59" s="304"/>
      <c r="GR59" s="304"/>
      <c r="GS59" s="304"/>
      <c r="GT59" s="304"/>
      <c r="GU59" s="304"/>
      <c r="GV59" s="304"/>
      <c r="GW59" s="304"/>
      <c r="GX59" s="304"/>
      <c r="GY59" s="304"/>
      <c r="GZ59" s="304"/>
      <c r="HA59" s="304"/>
      <c r="HB59" s="304"/>
      <c r="HC59" s="304"/>
      <c r="HD59" s="304"/>
      <c r="HE59" s="304"/>
      <c r="HF59" s="304"/>
      <c r="HG59" s="304"/>
      <c r="HH59" s="304"/>
      <c r="HI59" s="304"/>
      <c r="HJ59" s="304"/>
      <c r="HK59" s="304"/>
      <c r="HL59" s="304"/>
      <c r="HM59" s="304"/>
      <c r="HN59" s="304"/>
      <c r="HO59" s="304"/>
      <c r="HP59" s="304"/>
      <c r="HQ59" s="304"/>
      <c r="HR59" s="304"/>
      <c r="HS59" s="304"/>
      <c r="HT59" s="304"/>
      <c r="HU59" s="304"/>
      <c r="HV59" s="304"/>
      <c r="HW59" s="304"/>
      <c r="HX59" s="304"/>
      <c r="HY59" s="304"/>
      <c r="HZ59" s="304"/>
      <c r="IA59" s="304"/>
      <c r="IB59" s="304"/>
      <c r="IC59" s="304"/>
      <c r="ID59" s="304"/>
      <c r="IE59" s="304"/>
      <c r="IF59" s="304"/>
      <c r="IG59" s="304"/>
      <c r="IH59" s="304"/>
      <c r="II59" s="304"/>
      <c r="IJ59" s="304"/>
      <c r="IK59" s="304"/>
      <c r="IL59" s="304"/>
      <c r="IM59" s="304"/>
      <c r="IN59" s="304"/>
      <c r="IO59" s="304"/>
      <c r="IP59" s="304"/>
    </row>
    <row r="60" spans="1:250" s="305" customFormat="1" ht="25.5" customHeight="1" thickBot="1" x14ac:dyDescent="0.25">
      <c r="A60" s="301"/>
      <c r="B60" s="301"/>
      <c r="C60" s="302"/>
      <c r="D60" s="306"/>
      <c r="E60" s="303"/>
      <c r="F60" s="295"/>
      <c r="G60" s="295"/>
      <c r="H60" s="301"/>
      <c r="I60" s="300"/>
      <c r="J60" s="300"/>
      <c r="K60" s="300"/>
      <c r="L60" s="301"/>
      <c r="M60" s="300"/>
      <c r="N60" s="300"/>
      <c r="O60" s="291"/>
      <c r="P60" s="291"/>
      <c r="Q60" s="291"/>
      <c r="R60" s="291"/>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c r="EL60" s="304"/>
      <c r="EM60" s="304"/>
      <c r="EN60" s="304"/>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c r="GF60" s="304"/>
      <c r="GG60" s="304"/>
      <c r="GH60" s="304"/>
      <c r="GI60" s="304"/>
      <c r="GJ60" s="304"/>
      <c r="GK60" s="304"/>
      <c r="GL60" s="304"/>
      <c r="GM60" s="304"/>
      <c r="GN60" s="304"/>
      <c r="GO60" s="304"/>
      <c r="GP60" s="304"/>
      <c r="GQ60" s="304"/>
      <c r="GR60" s="304"/>
      <c r="GS60" s="304"/>
      <c r="GT60" s="304"/>
      <c r="GU60" s="304"/>
      <c r="GV60" s="304"/>
      <c r="GW60" s="304"/>
      <c r="GX60" s="304"/>
      <c r="GY60" s="304"/>
      <c r="GZ60" s="304"/>
      <c r="HA60" s="304"/>
      <c r="HB60" s="304"/>
      <c r="HC60" s="304"/>
      <c r="HD60" s="304"/>
      <c r="HE60" s="304"/>
      <c r="HF60" s="304"/>
      <c r="HG60" s="304"/>
      <c r="HH60" s="304"/>
      <c r="HI60" s="304"/>
      <c r="HJ60" s="304"/>
      <c r="HK60" s="304"/>
      <c r="HL60" s="304"/>
      <c r="HM60" s="304"/>
      <c r="HN60" s="304"/>
      <c r="HO60" s="304"/>
      <c r="HP60" s="304"/>
      <c r="HQ60" s="304"/>
      <c r="HR60" s="304"/>
      <c r="HS60" s="304"/>
      <c r="HT60" s="304"/>
      <c r="HU60" s="304"/>
      <c r="HV60" s="304"/>
      <c r="HW60" s="304"/>
      <c r="HX60" s="304"/>
      <c r="HY60" s="304"/>
      <c r="HZ60" s="304"/>
      <c r="IA60" s="304"/>
      <c r="IB60" s="304"/>
      <c r="IC60" s="304"/>
      <c r="ID60" s="304"/>
      <c r="IE60" s="304"/>
      <c r="IF60" s="304"/>
      <c r="IG60" s="304"/>
      <c r="IH60" s="304"/>
      <c r="II60" s="304"/>
      <c r="IJ60" s="304"/>
      <c r="IK60" s="304"/>
      <c r="IL60" s="304"/>
      <c r="IM60" s="304"/>
      <c r="IN60" s="304"/>
      <c r="IO60" s="304"/>
      <c r="IP60" s="304"/>
    </row>
    <row r="61" spans="1:250" s="305" customFormat="1" ht="25.5" customHeight="1" thickBot="1" x14ac:dyDescent="0.25">
      <c r="A61" s="301"/>
      <c r="B61" s="301"/>
      <c r="C61" s="302"/>
      <c r="D61" s="306"/>
      <c r="E61" s="303"/>
      <c r="F61" s="295"/>
      <c r="G61" s="295"/>
      <c r="H61" s="301"/>
      <c r="I61" s="300"/>
      <c r="J61" s="300"/>
      <c r="K61" s="300"/>
      <c r="L61" s="301"/>
      <c r="M61" s="300"/>
      <c r="N61" s="300"/>
      <c r="O61" s="291"/>
      <c r="P61" s="291"/>
      <c r="Q61" s="291"/>
      <c r="R61" s="291"/>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c r="EL61" s="304"/>
      <c r="EM61" s="304"/>
      <c r="EN61" s="304"/>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c r="GF61" s="304"/>
      <c r="GG61" s="304"/>
      <c r="GH61" s="304"/>
      <c r="GI61" s="304"/>
      <c r="GJ61" s="304"/>
      <c r="GK61" s="304"/>
      <c r="GL61" s="304"/>
      <c r="GM61" s="304"/>
      <c r="GN61" s="304"/>
      <c r="GO61" s="304"/>
      <c r="GP61" s="304"/>
      <c r="GQ61" s="304"/>
      <c r="GR61" s="304"/>
      <c r="GS61" s="304"/>
      <c r="GT61" s="304"/>
      <c r="GU61" s="304"/>
      <c r="GV61" s="304"/>
      <c r="GW61" s="304"/>
      <c r="GX61" s="304"/>
      <c r="GY61" s="304"/>
      <c r="GZ61" s="304"/>
      <c r="HA61" s="304"/>
      <c r="HB61" s="304"/>
      <c r="HC61" s="304"/>
      <c r="HD61" s="304"/>
      <c r="HE61" s="304"/>
      <c r="HF61" s="304"/>
      <c r="HG61" s="304"/>
      <c r="HH61" s="304"/>
      <c r="HI61" s="304"/>
      <c r="HJ61" s="304"/>
      <c r="HK61" s="304"/>
      <c r="HL61" s="304"/>
      <c r="HM61" s="304"/>
      <c r="HN61" s="304"/>
      <c r="HO61" s="304"/>
      <c r="HP61" s="304"/>
      <c r="HQ61" s="304"/>
      <c r="HR61" s="304"/>
      <c r="HS61" s="304"/>
      <c r="HT61" s="304"/>
      <c r="HU61" s="304"/>
      <c r="HV61" s="304"/>
      <c r="HW61" s="304"/>
      <c r="HX61" s="304"/>
      <c r="HY61" s="304"/>
      <c r="HZ61" s="304"/>
      <c r="IA61" s="304"/>
      <c r="IB61" s="304"/>
      <c r="IC61" s="304"/>
      <c r="ID61" s="304"/>
      <c r="IE61" s="304"/>
      <c r="IF61" s="304"/>
      <c r="IG61" s="304"/>
      <c r="IH61" s="304"/>
      <c r="II61" s="304"/>
      <c r="IJ61" s="304"/>
      <c r="IK61" s="304"/>
      <c r="IL61" s="304"/>
      <c r="IM61" s="304"/>
      <c r="IN61" s="304"/>
      <c r="IO61" s="304"/>
      <c r="IP61" s="304"/>
    </row>
    <row r="62" spans="1:250" s="305" customFormat="1" ht="25.5" customHeight="1" thickBot="1" x14ac:dyDescent="0.25">
      <c r="A62" s="301"/>
      <c r="B62" s="301"/>
      <c r="C62" s="302"/>
      <c r="D62" s="306"/>
      <c r="E62" s="303"/>
      <c r="F62" s="295"/>
      <c r="G62" s="295"/>
      <c r="H62" s="301"/>
      <c r="I62" s="300"/>
      <c r="J62" s="300"/>
      <c r="K62" s="300"/>
      <c r="L62" s="301"/>
      <c r="M62" s="300"/>
      <c r="N62" s="300"/>
      <c r="O62" s="291"/>
      <c r="P62" s="291"/>
      <c r="Q62" s="291"/>
      <c r="R62" s="291"/>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c r="DV62" s="304"/>
      <c r="DW62" s="304"/>
      <c r="DX62" s="304"/>
      <c r="DY62" s="304"/>
      <c r="DZ62" s="304"/>
      <c r="EA62" s="304"/>
      <c r="EB62" s="304"/>
      <c r="EC62" s="304"/>
      <c r="ED62" s="304"/>
      <c r="EE62" s="304"/>
      <c r="EF62" s="304"/>
      <c r="EG62" s="304"/>
      <c r="EH62" s="304"/>
      <c r="EI62" s="304"/>
      <c r="EJ62" s="304"/>
      <c r="EK62" s="304"/>
      <c r="EL62" s="304"/>
      <c r="EM62" s="304"/>
      <c r="EN62" s="304"/>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c r="GF62" s="304"/>
      <c r="GG62" s="304"/>
      <c r="GH62" s="304"/>
      <c r="GI62" s="304"/>
      <c r="GJ62" s="304"/>
      <c r="GK62" s="304"/>
      <c r="GL62" s="304"/>
      <c r="GM62" s="304"/>
      <c r="GN62" s="304"/>
      <c r="GO62" s="304"/>
      <c r="GP62" s="304"/>
      <c r="GQ62" s="304"/>
      <c r="GR62" s="304"/>
      <c r="GS62" s="304"/>
      <c r="GT62" s="304"/>
      <c r="GU62" s="304"/>
      <c r="GV62" s="304"/>
      <c r="GW62" s="304"/>
      <c r="GX62" s="304"/>
      <c r="GY62" s="304"/>
      <c r="GZ62" s="304"/>
      <c r="HA62" s="304"/>
      <c r="HB62" s="304"/>
      <c r="HC62" s="304"/>
      <c r="HD62" s="304"/>
      <c r="HE62" s="304"/>
      <c r="HF62" s="304"/>
      <c r="HG62" s="304"/>
      <c r="HH62" s="304"/>
      <c r="HI62" s="304"/>
      <c r="HJ62" s="304"/>
      <c r="HK62" s="304"/>
      <c r="HL62" s="304"/>
      <c r="HM62" s="304"/>
      <c r="HN62" s="304"/>
      <c r="HO62" s="304"/>
      <c r="HP62" s="304"/>
      <c r="HQ62" s="304"/>
      <c r="HR62" s="304"/>
      <c r="HS62" s="304"/>
      <c r="HT62" s="304"/>
      <c r="HU62" s="304"/>
      <c r="HV62" s="304"/>
      <c r="HW62" s="304"/>
      <c r="HX62" s="304"/>
      <c r="HY62" s="304"/>
      <c r="HZ62" s="304"/>
      <c r="IA62" s="304"/>
      <c r="IB62" s="304"/>
      <c r="IC62" s="304"/>
      <c r="ID62" s="304"/>
      <c r="IE62" s="304"/>
      <c r="IF62" s="304"/>
      <c r="IG62" s="304"/>
      <c r="IH62" s="304"/>
      <c r="II62" s="304"/>
      <c r="IJ62" s="304"/>
      <c r="IK62" s="304"/>
      <c r="IL62" s="304"/>
      <c r="IM62" s="304"/>
      <c r="IN62" s="304"/>
      <c r="IO62" s="304"/>
      <c r="IP62" s="304"/>
    </row>
    <row r="63" spans="1:250" s="305" customFormat="1" ht="25.5" customHeight="1" thickBot="1" x14ac:dyDescent="0.25">
      <c r="A63" s="301"/>
      <c r="B63" s="301"/>
      <c r="C63" s="302"/>
      <c r="D63" s="306"/>
      <c r="E63" s="303"/>
      <c r="F63" s="295"/>
      <c r="G63" s="295"/>
      <c r="H63" s="301"/>
      <c r="I63" s="300"/>
      <c r="J63" s="300"/>
      <c r="K63" s="300"/>
      <c r="L63" s="301"/>
      <c r="M63" s="300"/>
      <c r="N63" s="300"/>
      <c r="O63" s="291"/>
      <c r="P63" s="291"/>
      <c r="Q63" s="291"/>
      <c r="R63" s="291"/>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c r="EL63" s="304"/>
      <c r="EM63" s="304"/>
      <c r="EN63" s="304"/>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c r="GF63" s="304"/>
      <c r="GG63" s="304"/>
      <c r="GH63" s="304"/>
      <c r="GI63" s="304"/>
      <c r="GJ63" s="304"/>
      <c r="GK63" s="304"/>
      <c r="GL63" s="304"/>
      <c r="GM63" s="304"/>
      <c r="GN63" s="304"/>
      <c r="GO63" s="304"/>
      <c r="GP63" s="304"/>
      <c r="GQ63" s="304"/>
      <c r="GR63" s="304"/>
      <c r="GS63" s="304"/>
      <c r="GT63" s="304"/>
      <c r="GU63" s="304"/>
      <c r="GV63" s="304"/>
      <c r="GW63" s="304"/>
      <c r="GX63" s="304"/>
      <c r="GY63" s="304"/>
      <c r="GZ63" s="304"/>
      <c r="HA63" s="304"/>
      <c r="HB63" s="304"/>
      <c r="HC63" s="304"/>
      <c r="HD63" s="304"/>
      <c r="HE63" s="304"/>
      <c r="HF63" s="304"/>
      <c r="HG63" s="304"/>
      <c r="HH63" s="304"/>
      <c r="HI63" s="304"/>
      <c r="HJ63" s="304"/>
      <c r="HK63" s="304"/>
      <c r="HL63" s="304"/>
      <c r="HM63" s="304"/>
      <c r="HN63" s="304"/>
      <c r="HO63" s="304"/>
      <c r="HP63" s="304"/>
      <c r="HQ63" s="304"/>
      <c r="HR63" s="304"/>
      <c r="HS63" s="304"/>
      <c r="HT63" s="304"/>
      <c r="HU63" s="304"/>
      <c r="HV63" s="304"/>
      <c r="HW63" s="304"/>
      <c r="HX63" s="304"/>
      <c r="HY63" s="304"/>
      <c r="HZ63" s="304"/>
      <c r="IA63" s="304"/>
      <c r="IB63" s="304"/>
      <c r="IC63" s="304"/>
      <c r="ID63" s="304"/>
      <c r="IE63" s="304"/>
      <c r="IF63" s="304"/>
      <c r="IG63" s="304"/>
      <c r="IH63" s="304"/>
      <c r="II63" s="304"/>
      <c r="IJ63" s="304"/>
      <c r="IK63" s="304"/>
      <c r="IL63" s="304"/>
      <c r="IM63" s="304"/>
      <c r="IN63" s="304"/>
      <c r="IO63" s="304"/>
      <c r="IP63" s="304"/>
    </row>
    <row r="64" spans="1:250" s="305" customFormat="1" ht="25.5" customHeight="1" thickBot="1" x14ac:dyDescent="0.25">
      <c r="A64" s="301"/>
      <c r="B64" s="301"/>
      <c r="C64" s="302"/>
      <c r="D64" s="306"/>
      <c r="E64" s="303"/>
      <c r="F64" s="295"/>
      <c r="G64" s="295"/>
      <c r="H64" s="301"/>
      <c r="I64" s="300"/>
      <c r="J64" s="300"/>
      <c r="K64" s="300"/>
      <c r="L64" s="301"/>
      <c r="M64" s="300"/>
      <c r="N64" s="300"/>
      <c r="O64" s="291"/>
      <c r="P64" s="291"/>
      <c r="Q64" s="291"/>
      <c r="R64" s="291"/>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c r="DE64" s="304"/>
      <c r="DF64" s="304"/>
      <c r="DG64" s="304"/>
      <c r="DH64" s="304"/>
      <c r="DI64" s="304"/>
      <c r="DJ64" s="304"/>
      <c r="DK64" s="304"/>
      <c r="DL64" s="304"/>
      <c r="DM64" s="304"/>
      <c r="DN64" s="304"/>
      <c r="DO64" s="304"/>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c r="EL64" s="304"/>
      <c r="EM64" s="304"/>
      <c r="EN64" s="304"/>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c r="GF64" s="304"/>
      <c r="GG64" s="304"/>
      <c r="GH64" s="304"/>
      <c r="GI64" s="304"/>
      <c r="GJ64" s="304"/>
      <c r="GK64" s="304"/>
      <c r="GL64" s="304"/>
      <c r="GM64" s="304"/>
      <c r="GN64" s="304"/>
      <c r="GO64" s="304"/>
      <c r="GP64" s="304"/>
      <c r="GQ64" s="304"/>
      <c r="GR64" s="304"/>
      <c r="GS64" s="304"/>
      <c r="GT64" s="304"/>
      <c r="GU64" s="304"/>
      <c r="GV64" s="304"/>
      <c r="GW64" s="304"/>
      <c r="GX64" s="304"/>
      <c r="GY64" s="304"/>
      <c r="GZ64" s="304"/>
      <c r="HA64" s="304"/>
      <c r="HB64" s="304"/>
      <c r="HC64" s="304"/>
      <c r="HD64" s="304"/>
      <c r="HE64" s="304"/>
      <c r="HF64" s="304"/>
      <c r="HG64" s="304"/>
      <c r="HH64" s="304"/>
      <c r="HI64" s="304"/>
      <c r="HJ64" s="304"/>
      <c r="HK64" s="304"/>
      <c r="HL64" s="304"/>
      <c r="HM64" s="304"/>
      <c r="HN64" s="304"/>
      <c r="HO64" s="304"/>
      <c r="HP64" s="304"/>
      <c r="HQ64" s="304"/>
      <c r="HR64" s="304"/>
      <c r="HS64" s="304"/>
      <c r="HT64" s="304"/>
      <c r="HU64" s="304"/>
      <c r="HV64" s="304"/>
      <c r="HW64" s="304"/>
      <c r="HX64" s="304"/>
      <c r="HY64" s="304"/>
      <c r="HZ64" s="304"/>
      <c r="IA64" s="304"/>
      <c r="IB64" s="304"/>
      <c r="IC64" s="304"/>
      <c r="ID64" s="304"/>
      <c r="IE64" s="304"/>
      <c r="IF64" s="304"/>
      <c r="IG64" s="304"/>
      <c r="IH64" s="304"/>
      <c r="II64" s="304"/>
      <c r="IJ64" s="304"/>
      <c r="IK64" s="304"/>
      <c r="IL64" s="304"/>
      <c r="IM64" s="304"/>
      <c r="IN64" s="304"/>
      <c r="IO64" s="304"/>
      <c r="IP64" s="304"/>
    </row>
    <row r="65" spans="1:250" s="305" customFormat="1" ht="25.5" customHeight="1" thickBot="1" x14ac:dyDescent="0.25">
      <c r="A65" s="301"/>
      <c r="B65" s="301"/>
      <c r="C65" s="302"/>
      <c r="D65" s="306"/>
      <c r="E65" s="303"/>
      <c r="F65" s="295"/>
      <c r="G65" s="295"/>
      <c r="H65" s="301"/>
      <c r="I65" s="300"/>
      <c r="J65" s="300"/>
      <c r="K65" s="300"/>
      <c r="L65" s="301"/>
      <c r="M65" s="300"/>
      <c r="N65" s="300"/>
      <c r="O65" s="291"/>
      <c r="P65" s="291"/>
      <c r="Q65" s="291"/>
      <c r="R65" s="291"/>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c r="EL65" s="304"/>
      <c r="EM65" s="304"/>
      <c r="EN65" s="304"/>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c r="GF65" s="304"/>
      <c r="GG65" s="304"/>
      <c r="GH65" s="304"/>
      <c r="GI65" s="304"/>
      <c r="GJ65" s="304"/>
      <c r="GK65" s="304"/>
      <c r="GL65" s="304"/>
      <c r="GM65" s="304"/>
      <c r="GN65" s="304"/>
      <c r="GO65" s="304"/>
      <c r="GP65" s="304"/>
      <c r="GQ65" s="304"/>
      <c r="GR65" s="304"/>
      <c r="GS65" s="304"/>
      <c r="GT65" s="304"/>
      <c r="GU65" s="304"/>
      <c r="GV65" s="304"/>
      <c r="GW65" s="304"/>
      <c r="GX65" s="304"/>
      <c r="GY65" s="304"/>
      <c r="GZ65" s="304"/>
      <c r="HA65" s="304"/>
      <c r="HB65" s="304"/>
      <c r="HC65" s="304"/>
      <c r="HD65" s="304"/>
      <c r="HE65" s="304"/>
      <c r="HF65" s="304"/>
      <c r="HG65" s="304"/>
      <c r="HH65" s="304"/>
      <c r="HI65" s="304"/>
      <c r="HJ65" s="304"/>
      <c r="HK65" s="304"/>
      <c r="HL65" s="304"/>
      <c r="HM65" s="304"/>
      <c r="HN65" s="304"/>
      <c r="HO65" s="304"/>
      <c r="HP65" s="304"/>
      <c r="HQ65" s="304"/>
      <c r="HR65" s="304"/>
      <c r="HS65" s="304"/>
      <c r="HT65" s="304"/>
      <c r="HU65" s="304"/>
      <c r="HV65" s="304"/>
      <c r="HW65" s="304"/>
      <c r="HX65" s="304"/>
      <c r="HY65" s="304"/>
      <c r="HZ65" s="304"/>
      <c r="IA65" s="304"/>
      <c r="IB65" s="304"/>
      <c r="IC65" s="304"/>
      <c r="ID65" s="304"/>
      <c r="IE65" s="304"/>
      <c r="IF65" s="304"/>
      <c r="IG65" s="304"/>
      <c r="IH65" s="304"/>
      <c r="II65" s="304"/>
      <c r="IJ65" s="304"/>
      <c r="IK65" s="304"/>
      <c r="IL65" s="304"/>
      <c r="IM65" s="304"/>
      <c r="IN65" s="304"/>
      <c r="IO65" s="304"/>
      <c r="IP65" s="304"/>
    </row>
    <row r="66" spans="1:250" s="305" customFormat="1" ht="25.5" customHeight="1" thickBot="1" x14ac:dyDescent="0.25">
      <c r="A66" s="301"/>
      <c r="B66" s="301"/>
      <c r="C66" s="302"/>
      <c r="D66" s="306"/>
      <c r="E66" s="303"/>
      <c r="F66" s="295"/>
      <c r="G66" s="295"/>
      <c r="H66" s="301"/>
      <c r="I66" s="300"/>
      <c r="J66" s="300"/>
      <c r="K66" s="300"/>
      <c r="L66" s="301"/>
      <c r="M66" s="300"/>
      <c r="N66" s="300"/>
      <c r="O66" s="291"/>
      <c r="P66" s="291"/>
      <c r="Q66" s="291"/>
      <c r="R66" s="291"/>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c r="EC66" s="304"/>
      <c r="ED66" s="304"/>
      <c r="EE66" s="304"/>
      <c r="EF66" s="304"/>
      <c r="EG66" s="304"/>
      <c r="EH66" s="304"/>
      <c r="EI66" s="304"/>
      <c r="EJ66" s="304"/>
      <c r="EK66" s="304"/>
      <c r="EL66" s="304"/>
      <c r="EM66" s="304"/>
      <c r="EN66" s="304"/>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c r="GF66" s="304"/>
      <c r="GG66" s="304"/>
      <c r="GH66" s="304"/>
      <c r="GI66" s="304"/>
      <c r="GJ66" s="304"/>
      <c r="GK66" s="304"/>
      <c r="GL66" s="304"/>
      <c r="GM66" s="304"/>
      <c r="GN66" s="304"/>
      <c r="GO66" s="304"/>
      <c r="GP66" s="304"/>
      <c r="GQ66" s="304"/>
      <c r="GR66" s="304"/>
      <c r="GS66" s="304"/>
      <c r="GT66" s="304"/>
      <c r="GU66" s="304"/>
      <c r="GV66" s="304"/>
      <c r="GW66" s="304"/>
      <c r="GX66" s="304"/>
      <c r="GY66" s="304"/>
      <c r="GZ66" s="304"/>
      <c r="HA66" s="304"/>
      <c r="HB66" s="304"/>
      <c r="HC66" s="304"/>
      <c r="HD66" s="304"/>
      <c r="HE66" s="304"/>
      <c r="HF66" s="304"/>
      <c r="HG66" s="304"/>
      <c r="HH66" s="304"/>
      <c r="HI66" s="304"/>
      <c r="HJ66" s="304"/>
      <c r="HK66" s="304"/>
      <c r="HL66" s="304"/>
      <c r="HM66" s="304"/>
      <c r="HN66" s="304"/>
      <c r="HO66" s="304"/>
      <c r="HP66" s="304"/>
      <c r="HQ66" s="304"/>
      <c r="HR66" s="304"/>
      <c r="HS66" s="304"/>
      <c r="HT66" s="304"/>
      <c r="HU66" s="304"/>
      <c r="HV66" s="304"/>
      <c r="HW66" s="304"/>
      <c r="HX66" s="304"/>
      <c r="HY66" s="304"/>
      <c r="HZ66" s="304"/>
      <c r="IA66" s="304"/>
      <c r="IB66" s="304"/>
      <c r="IC66" s="304"/>
      <c r="ID66" s="304"/>
      <c r="IE66" s="304"/>
      <c r="IF66" s="304"/>
      <c r="IG66" s="304"/>
      <c r="IH66" s="304"/>
      <c r="II66" s="304"/>
      <c r="IJ66" s="304"/>
      <c r="IK66" s="304"/>
      <c r="IL66" s="304"/>
      <c r="IM66" s="304"/>
      <c r="IN66" s="304"/>
      <c r="IO66" s="304"/>
      <c r="IP66" s="304"/>
    </row>
    <row r="67" spans="1:250" s="305" customFormat="1" ht="25.5" customHeight="1" thickBot="1" x14ac:dyDescent="0.25">
      <c r="A67" s="301"/>
      <c r="B67" s="301"/>
      <c r="C67" s="302"/>
      <c r="D67" s="306"/>
      <c r="E67" s="303"/>
      <c r="F67" s="295"/>
      <c r="G67" s="295"/>
      <c r="H67" s="301"/>
      <c r="I67" s="300"/>
      <c r="J67" s="300"/>
      <c r="K67" s="300"/>
      <c r="L67" s="301"/>
      <c r="M67" s="300"/>
      <c r="N67" s="300"/>
      <c r="O67" s="291"/>
      <c r="P67" s="291"/>
      <c r="Q67" s="291"/>
      <c r="R67" s="291"/>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c r="DE67" s="304"/>
      <c r="DF67" s="304"/>
      <c r="DG67" s="304"/>
      <c r="DH67" s="304"/>
      <c r="DI67" s="304"/>
      <c r="DJ67" s="304"/>
      <c r="DK67" s="304"/>
      <c r="DL67" s="304"/>
      <c r="DM67" s="304"/>
      <c r="DN67" s="304"/>
      <c r="DO67" s="304"/>
      <c r="DP67" s="304"/>
      <c r="DQ67" s="304"/>
      <c r="DR67" s="304"/>
      <c r="DS67" s="304"/>
      <c r="DT67" s="304"/>
      <c r="DU67" s="304"/>
      <c r="DV67" s="304"/>
      <c r="DW67" s="304"/>
      <c r="DX67" s="304"/>
      <c r="DY67" s="304"/>
      <c r="DZ67" s="304"/>
      <c r="EA67" s="304"/>
      <c r="EB67" s="304"/>
      <c r="EC67" s="304"/>
      <c r="ED67" s="304"/>
      <c r="EE67" s="304"/>
      <c r="EF67" s="304"/>
      <c r="EG67" s="304"/>
      <c r="EH67" s="304"/>
      <c r="EI67" s="304"/>
      <c r="EJ67" s="304"/>
      <c r="EK67" s="304"/>
      <c r="EL67" s="304"/>
      <c r="EM67" s="304"/>
      <c r="EN67" s="304"/>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c r="GF67" s="304"/>
      <c r="GG67" s="304"/>
      <c r="GH67" s="304"/>
      <c r="GI67" s="304"/>
      <c r="GJ67" s="304"/>
      <c r="GK67" s="304"/>
      <c r="GL67" s="304"/>
      <c r="GM67" s="304"/>
      <c r="GN67" s="304"/>
      <c r="GO67" s="304"/>
      <c r="GP67" s="304"/>
      <c r="GQ67" s="304"/>
      <c r="GR67" s="304"/>
      <c r="GS67" s="304"/>
      <c r="GT67" s="304"/>
      <c r="GU67" s="304"/>
      <c r="GV67" s="304"/>
      <c r="GW67" s="304"/>
      <c r="GX67" s="304"/>
      <c r="GY67" s="304"/>
      <c r="GZ67" s="304"/>
      <c r="HA67" s="304"/>
      <c r="HB67" s="304"/>
      <c r="HC67" s="304"/>
      <c r="HD67" s="304"/>
      <c r="HE67" s="304"/>
      <c r="HF67" s="304"/>
      <c r="HG67" s="304"/>
      <c r="HH67" s="304"/>
      <c r="HI67" s="304"/>
      <c r="HJ67" s="304"/>
      <c r="HK67" s="304"/>
      <c r="HL67" s="304"/>
      <c r="HM67" s="304"/>
      <c r="HN67" s="304"/>
      <c r="HO67" s="304"/>
      <c r="HP67" s="304"/>
      <c r="HQ67" s="304"/>
      <c r="HR67" s="304"/>
      <c r="HS67" s="304"/>
      <c r="HT67" s="304"/>
      <c r="HU67" s="304"/>
      <c r="HV67" s="304"/>
      <c r="HW67" s="304"/>
      <c r="HX67" s="304"/>
      <c r="HY67" s="304"/>
      <c r="HZ67" s="304"/>
      <c r="IA67" s="304"/>
      <c r="IB67" s="304"/>
      <c r="IC67" s="304"/>
      <c r="ID67" s="304"/>
      <c r="IE67" s="304"/>
      <c r="IF67" s="304"/>
      <c r="IG67" s="304"/>
      <c r="IH67" s="304"/>
      <c r="II67" s="304"/>
      <c r="IJ67" s="304"/>
      <c r="IK67" s="304"/>
      <c r="IL67" s="304"/>
      <c r="IM67" s="304"/>
      <c r="IN67" s="304"/>
      <c r="IO67" s="304"/>
      <c r="IP67" s="304"/>
    </row>
    <row r="68" spans="1:250" s="305" customFormat="1" ht="25.5" customHeight="1" thickBot="1" x14ac:dyDescent="0.25">
      <c r="A68" s="301"/>
      <c r="B68" s="301"/>
      <c r="C68" s="302"/>
      <c r="D68" s="306"/>
      <c r="E68" s="303"/>
      <c r="F68" s="295"/>
      <c r="G68" s="295"/>
      <c r="H68" s="301"/>
      <c r="I68" s="300"/>
      <c r="J68" s="300"/>
      <c r="K68" s="300"/>
      <c r="L68" s="301"/>
      <c r="M68" s="300"/>
      <c r="N68" s="300"/>
      <c r="O68" s="291"/>
      <c r="P68" s="291"/>
      <c r="Q68" s="291"/>
      <c r="R68" s="291"/>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c r="EL68" s="304"/>
      <c r="EM68" s="304"/>
      <c r="EN68" s="304"/>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c r="GF68" s="304"/>
      <c r="GG68" s="304"/>
      <c r="GH68" s="304"/>
      <c r="GI68" s="304"/>
      <c r="GJ68" s="304"/>
      <c r="GK68" s="304"/>
      <c r="GL68" s="304"/>
      <c r="GM68" s="304"/>
      <c r="GN68" s="304"/>
      <c r="GO68" s="304"/>
      <c r="GP68" s="304"/>
      <c r="GQ68" s="304"/>
      <c r="GR68" s="304"/>
      <c r="GS68" s="304"/>
      <c r="GT68" s="304"/>
      <c r="GU68" s="304"/>
      <c r="GV68" s="304"/>
      <c r="GW68" s="304"/>
      <c r="GX68" s="304"/>
      <c r="GY68" s="304"/>
      <c r="GZ68" s="304"/>
      <c r="HA68" s="304"/>
      <c r="HB68" s="304"/>
      <c r="HC68" s="304"/>
      <c r="HD68" s="304"/>
      <c r="HE68" s="304"/>
      <c r="HF68" s="304"/>
      <c r="HG68" s="304"/>
      <c r="HH68" s="304"/>
      <c r="HI68" s="304"/>
      <c r="HJ68" s="304"/>
      <c r="HK68" s="304"/>
      <c r="HL68" s="304"/>
      <c r="HM68" s="304"/>
      <c r="HN68" s="304"/>
      <c r="HO68" s="304"/>
      <c r="HP68" s="304"/>
      <c r="HQ68" s="304"/>
      <c r="HR68" s="304"/>
      <c r="HS68" s="304"/>
      <c r="HT68" s="304"/>
      <c r="HU68" s="304"/>
      <c r="HV68" s="304"/>
      <c r="HW68" s="304"/>
      <c r="HX68" s="304"/>
      <c r="HY68" s="304"/>
      <c r="HZ68" s="304"/>
      <c r="IA68" s="304"/>
      <c r="IB68" s="304"/>
      <c r="IC68" s="304"/>
      <c r="ID68" s="304"/>
      <c r="IE68" s="304"/>
      <c r="IF68" s="304"/>
      <c r="IG68" s="304"/>
      <c r="IH68" s="304"/>
      <c r="II68" s="304"/>
      <c r="IJ68" s="304"/>
      <c r="IK68" s="304"/>
      <c r="IL68" s="304"/>
      <c r="IM68" s="304"/>
      <c r="IN68" s="304"/>
      <c r="IO68" s="304"/>
      <c r="IP68" s="304"/>
    </row>
    <row r="69" spans="1:250" s="305" customFormat="1" ht="25.5" customHeight="1" thickBot="1" x14ac:dyDescent="0.25">
      <c r="A69" s="301"/>
      <c r="B69" s="301"/>
      <c r="C69" s="302"/>
      <c r="D69" s="306"/>
      <c r="E69" s="303"/>
      <c r="F69" s="295"/>
      <c r="G69" s="295"/>
      <c r="H69" s="301"/>
      <c r="I69" s="300"/>
      <c r="J69" s="300"/>
      <c r="K69" s="300"/>
      <c r="L69" s="301"/>
      <c r="M69" s="300"/>
      <c r="N69" s="300"/>
      <c r="O69" s="291"/>
      <c r="P69" s="291"/>
      <c r="Q69" s="291"/>
      <c r="R69" s="291"/>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c r="DS69" s="304"/>
      <c r="DT69" s="304"/>
      <c r="DU69" s="304"/>
      <c r="DV69" s="304"/>
      <c r="DW69" s="304"/>
      <c r="DX69" s="304"/>
      <c r="DY69" s="304"/>
      <c r="DZ69" s="304"/>
      <c r="EA69" s="304"/>
      <c r="EB69" s="304"/>
      <c r="EC69" s="304"/>
      <c r="ED69" s="304"/>
      <c r="EE69" s="304"/>
      <c r="EF69" s="304"/>
      <c r="EG69" s="304"/>
      <c r="EH69" s="304"/>
      <c r="EI69" s="304"/>
      <c r="EJ69" s="304"/>
      <c r="EK69" s="304"/>
      <c r="EL69" s="304"/>
      <c r="EM69" s="304"/>
      <c r="EN69" s="304"/>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c r="GF69" s="304"/>
      <c r="GG69" s="304"/>
      <c r="GH69" s="304"/>
      <c r="GI69" s="304"/>
      <c r="GJ69" s="304"/>
      <c r="GK69" s="304"/>
      <c r="GL69" s="304"/>
      <c r="GM69" s="304"/>
      <c r="GN69" s="304"/>
      <c r="GO69" s="304"/>
      <c r="GP69" s="304"/>
      <c r="GQ69" s="304"/>
      <c r="GR69" s="304"/>
      <c r="GS69" s="304"/>
      <c r="GT69" s="304"/>
      <c r="GU69" s="304"/>
      <c r="GV69" s="304"/>
      <c r="GW69" s="304"/>
      <c r="GX69" s="304"/>
      <c r="GY69" s="304"/>
      <c r="GZ69" s="304"/>
      <c r="HA69" s="304"/>
      <c r="HB69" s="304"/>
      <c r="HC69" s="304"/>
      <c r="HD69" s="304"/>
      <c r="HE69" s="304"/>
      <c r="HF69" s="304"/>
      <c r="HG69" s="304"/>
      <c r="HH69" s="304"/>
      <c r="HI69" s="304"/>
      <c r="HJ69" s="304"/>
      <c r="HK69" s="304"/>
      <c r="HL69" s="304"/>
      <c r="HM69" s="304"/>
      <c r="HN69" s="304"/>
      <c r="HO69" s="304"/>
      <c r="HP69" s="304"/>
      <c r="HQ69" s="304"/>
      <c r="HR69" s="304"/>
      <c r="HS69" s="304"/>
      <c r="HT69" s="304"/>
      <c r="HU69" s="304"/>
      <c r="HV69" s="304"/>
      <c r="HW69" s="304"/>
      <c r="HX69" s="304"/>
      <c r="HY69" s="304"/>
      <c r="HZ69" s="304"/>
      <c r="IA69" s="304"/>
      <c r="IB69" s="304"/>
      <c r="IC69" s="304"/>
      <c r="ID69" s="304"/>
      <c r="IE69" s="304"/>
      <c r="IF69" s="304"/>
      <c r="IG69" s="304"/>
      <c r="IH69" s="304"/>
      <c r="II69" s="304"/>
      <c r="IJ69" s="304"/>
      <c r="IK69" s="304"/>
      <c r="IL69" s="304"/>
      <c r="IM69" s="304"/>
      <c r="IN69" s="304"/>
      <c r="IO69" s="304"/>
      <c r="IP69" s="304"/>
    </row>
    <row r="70" spans="1:250" s="305" customFormat="1" ht="25.5" customHeight="1" thickBot="1" x14ac:dyDescent="0.25">
      <c r="A70" s="301"/>
      <c r="B70" s="301"/>
      <c r="C70" s="302"/>
      <c r="D70" s="306"/>
      <c r="E70" s="303"/>
      <c r="F70" s="295"/>
      <c r="G70" s="295"/>
      <c r="H70" s="301"/>
      <c r="I70" s="300"/>
      <c r="J70" s="300"/>
      <c r="K70" s="300"/>
      <c r="L70" s="301"/>
      <c r="M70" s="300"/>
      <c r="N70" s="300"/>
      <c r="O70" s="291"/>
      <c r="P70" s="291"/>
      <c r="Q70" s="291"/>
      <c r="R70" s="291"/>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304"/>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c r="EL70" s="304"/>
      <c r="EM70" s="304"/>
      <c r="EN70" s="304"/>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c r="GF70" s="304"/>
      <c r="GG70" s="304"/>
      <c r="GH70" s="304"/>
      <c r="GI70" s="304"/>
      <c r="GJ70" s="304"/>
      <c r="GK70" s="304"/>
      <c r="GL70" s="304"/>
      <c r="GM70" s="304"/>
      <c r="GN70" s="304"/>
      <c r="GO70" s="304"/>
      <c r="GP70" s="304"/>
      <c r="GQ70" s="304"/>
      <c r="GR70" s="304"/>
      <c r="GS70" s="304"/>
      <c r="GT70" s="304"/>
      <c r="GU70" s="304"/>
      <c r="GV70" s="304"/>
      <c r="GW70" s="304"/>
      <c r="GX70" s="304"/>
      <c r="GY70" s="304"/>
      <c r="GZ70" s="304"/>
      <c r="HA70" s="304"/>
      <c r="HB70" s="304"/>
      <c r="HC70" s="304"/>
      <c r="HD70" s="304"/>
      <c r="HE70" s="304"/>
      <c r="HF70" s="304"/>
      <c r="HG70" s="304"/>
      <c r="HH70" s="304"/>
      <c r="HI70" s="304"/>
      <c r="HJ70" s="304"/>
      <c r="HK70" s="304"/>
      <c r="HL70" s="304"/>
      <c r="HM70" s="304"/>
      <c r="HN70" s="304"/>
      <c r="HO70" s="304"/>
      <c r="HP70" s="304"/>
      <c r="HQ70" s="304"/>
      <c r="HR70" s="304"/>
      <c r="HS70" s="304"/>
      <c r="HT70" s="304"/>
      <c r="HU70" s="304"/>
      <c r="HV70" s="304"/>
      <c r="HW70" s="304"/>
      <c r="HX70" s="304"/>
      <c r="HY70" s="304"/>
      <c r="HZ70" s="304"/>
      <c r="IA70" s="304"/>
      <c r="IB70" s="304"/>
      <c r="IC70" s="304"/>
      <c r="ID70" s="304"/>
      <c r="IE70" s="304"/>
      <c r="IF70" s="304"/>
      <c r="IG70" s="304"/>
      <c r="IH70" s="304"/>
      <c r="II70" s="304"/>
      <c r="IJ70" s="304"/>
      <c r="IK70" s="304"/>
      <c r="IL70" s="304"/>
      <c r="IM70" s="304"/>
      <c r="IN70" s="304"/>
      <c r="IO70" s="304"/>
      <c r="IP70" s="304"/>
    </row>
    <row r="71" spans="1:250" s="305" customFormat="1" ht="25.5" customHeight="1" thickBot="1" x14ac:dyDescent="0.25">
      <c r="A71" s="301"/>
      <c r="B71" s="301"/>
      <c r="C71" s="302"/>
      <c r="D71" s="306"/>
      <c r="E71" s="303"/>
      <c r="F71" s="295"/>
      <c r="G71" s="295"/>
      <c r="H71" s="301"/>
      <c r="I71" s="300"/>
      <c r="J71" s="300"/>
      <c r="K71" s="300"/>
      <c r="L71" s="301"/>
      <c r="M71" s="300"/>
      <c r="N71" s="300"/>
      <c r="O71" s="291"/>
      <c r="P71" s="291"/>
      <c r="Q71" s="291"/>
      <c r="R71" s="291"/>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304"/>
      <c r="DZ71" s="304"/>
      <c r="EA71" s="304"/>
      <c r="EB71" s="304"/>
      <c r="EC71" s="304"/>
      <c r="ED71" s="304"/>
      <c r="EE71" s="304"/>
      <c r="EF71" s="304"/>
      <c r="EG71" s="304"/>
      <c r="EH71" s="304"/>
      <c r="EI71" s="304"/>
      <c r="EJ71" s="304"/>
      <c r="EK71" s="304"/>
      <c r="EL71" s="304"/>
      <c r="EM71" s="304"/>
      <c r="EN71" s="304"/>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c r="GF71" s="304"/>
      <c r="GG71" s="304"/>
      <c r="GH71" s="304"/>
      <c r="GI71" s="304"/>
      <c r="GJ71" s="304"/>
      <c r="GK71" s="304"/>
      <c r="GL71" s="304"/>
      <c r="GM71" s="304"/>
      <c r="GN71" s="304"/>
      <c r="GO71" s="304"/>
      <c r="GP71" s="304"/>
      <c r="GQ71" s="304"/>
      <c r="GR71" s="304"/>
      <c r="GS71" s="304"/>
      <c r="GT71" s="304"/>
      <c r="GU71" s="304"/>
      <c r="GV71" s="304"/>
      <c r="GW71" s="304"/>
      <c r="GX71" s="304"/>
      <c r="GY71" s="304"/>
      <c r="GZ71" s="304"/>
      <c r="HA71" s="304"/>
      <c r="HB71" s="304"/>
      <c r="HC71" s="304"/>
      <c r="HD71" s="304"/>
      <c r="HE71" s="304"/>
      <c r="HF71" s="304"/>
      <c r="HG71" s="304"/>
      <c r="HH71" s="304"/>
      <c r="HI71" s="304"/>
      <c r="HJ71" s="304"/>
      <c r="HK71" s="304"/>
      <c r="HL71" s="304"/>
      <c r="HM71" s="304"/>
      <c r="HN71" s="304"/>
      <c r="HO71" s="304"/>
      <c r="HP71" s="304"/>
      <c r="HQ71" s="304"/>
      <c r="HR71" s="304"/>
      <c r="HS71" s="304"/>
      <c r="HT71" s="304"/>
      <c r="HU71" s="304"/>
      <c r="HV71" s="304"/>
      <c r="HW71" s="304"/>
      <c r="HX71" s="304"/>
      <c r="HY71" s="304"/>
      <c r="HZ71" s="304"/>
      <c r="IA71" s="304"/>
      <c r="IB71" s="304"/>
      <c r="IC71" s="304"/>
      <c r="ID71" s="304"/>
      <c r="IE71" s="304"/>
      <c r="IF71" s="304"/>
      <c r="IG71" s="304"/>
      <c r="IH71" s="304"/>
      <c r="II71" s="304"/>
      <c r="IJ71" s="304"/>
      <c r="IK71" s="304"/>
      <c r="IL71" s="304"/>
      <c r="IM71" s="304"/>
      <c r="IN71" s="304"/>
      <c r="IO71" s="304"/>
      <c r="IP71" s="304"/>
    </row>
    <row r="72" spans="1:250" s="305" customFormat="1" ht="25.5" customHeight="1" thickBot="1" x14ac:dyDescent="0.25">
      <c r="A72" s="301"/>
      <c r="B72" s="301"/>
      <c r="C72" s="302"/>
      <c r="D72" s="306"/>
      <c r="E72" s="303"/>
      <c r="F72" s="295"/>
      <c r="G72" s="295"/>
      <c r="H72" s="301"/>
      <c r="I72" s="300"/>
      <c r="J72" s="300"/>
      <c r="K72" s="300"/>
      <c r="L72" s="301"/>
      <c r="M72" s="300"/>
      <c r="N72" s="300"/>
      <c r="O72" s="291"/>
      <c r="P72" s="291"/>
      <c r="Q72" s="291"/>
      <c r="R72" s="291"/>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c r="DE72" s="304"/>
      <c r="DF72" s="304"/>
      <c r="DG72" s="304"/>
      <c r="DH72" s="304"/>
      <c r="DI72" s="304"/>
      <c r="DJ72" s="304"/>
      <c r="DK72" s="304"/>
      <c r="DL72" s="304"/>
      <c r="DM72" s="304"/>
      <c r="DN72" s="304"/>
      <c r="DO72" s="304"/>
      <c r="DP72" s="304"/>
      <c r="DQ72" s="304"/>
      <c r="DR72" s="304"/>
      <c r="DS72" s="304"/>
      <c r="DT72" s="304"/>
      <c r="DU72" s="304"/>
      <c r="DV72" s="304"/>
      <c r="DW72" s="304"/>
      <c r="DX72" s="304"/>
      <c r="DY72" s="304"/>
      <c r="DZ72" s="304"/>
      <c r="EA72" s="304"/>
      <c r="EB72" s="304"/>
      <c r="EC72" s="304"/>
      <c r="ED72" s="304"/>
      <c r="EE72" s="304"/>
      <c r="EF72" s="304"/>
      <c r="EG72" s="304"/>
      <c r="EH72" s="304"/>
      <c r="EI72" s="304"/>
      <c r="EJ72" s="304"/>
      <c r="EK72" s="304"/>
      <c r="EL72" s="304"/>
      <c r="EM72" s="304"/>
      <c r="EN72" s="304"/>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c r="GF72" s="304"/>
      <c r="GG72" s="304"/>
      <c r="GH72" s="304"/>
      <c r="GI72" s="304"/>
      <c r="GJ72" s="304"/>
      <c r="GK72" s="304"/>
      <c r="GL72" s="304"/>
      <c r="GM72" s="304"/>
      <c r="GN72" s="304"/>
      <c r="GO72" s="304"/>
      <c r="GP72" s="304"/>
      <c r="GQ72" s="304"/>
      <c r="GR72" s="304"/>
      <c r="GS72" s="304"/>
      <c r="GT72" s="304"/>
      <c r="GU72" s="304"/>
      <c r="GV72" s="304"/>
      <c r="GW72" s="304"/>
      <c r="GX72" s="304"/>
      <c r="GY72" s="304"/>
      <c r="GZ72" s="304"/>
      <c r="HA72" s="304"/>
      <c r="HB72" s="304"/>
      <c r="HC72" s="304"/>
      <c r="HD72" s="304"/>
      <c r="HE72" s="304"/>
      <c r="HF72" s="304"/>
      <c r="HG72" s="304"/>
      <c r="HH72" s="304"/>
      <c r="HI72" s="304"/>
      <c r="HJ72" s="304"/>
      <c r="HK72" s="304"/>
      <c r="HL72" s="304"/>
      <c r="HM72" s="304"/>
      <c r="HN72" s="304"/>
      <c r="HO72" s="304"/>
      <c r="HP72" s="304"/>
      <c r="HQ72" s="304"/>
      <c r="HR72" s="304"/>
      <c r="HS72" s="304"/>
      <c r="HT72" s="304"/>
      <c r="HU72" s="304"/>
      <c r="HV72" s="304"/>
      <c r="HW72" s="304"/>
      <c r="HX72" s="304"/>
      <c r="HY72" s="304"/>
      <c r="HZ72" s="304"/>
      <c r="IA72" s="304"/>
      <c r="IB72" s="304"/>
      <c r="IC72" s="304"/>
      <c r="ID72" s="304"/>
      <c r="IE72" s="304"/>
      <c r="IF72" s="304"/>
      <c r="IG72" s="304"/>
      <c r="IH72" s="304"/>
      <c r="II72" s="304"/>
      <c r="IJ72" s="304"/>
      <c r="IK72" s="304"/>
      <c r="IL72" s="304"/>
      <c r="IM72" s="304"/>
      <c r="IN72" s="304"/>
      <c r="IO72" s="304"/>
      <c r="IP72" s="304"/>
    </row>
    <row r="73" spans="1:250" s="305" customFormat="1" ht="25.5" customHeight="1" thickBot="1" x14ac:dyDescent="0.25">
      <c r="A73" s="301"/>
      <c r="B73" s="301"/>
      <c r="C73" s="302"/>
      <c r="D73" s="306"/>
      <c r="E73" s="303"/>
      <c r="F73" s="295"/>
      <c r="G73" s="295"/>
      <c r="H73" s="301"/>
      <c r="I73" s="300"/>
      <c r="J73" s="300"/>
      <c r="K73" s="300"/>
      <c r="L73" s="301"/>
      <c r="M73" s="300"/>
      <c r="N73" s="300"/>
      <c r="O73" s="291"/>
      <c r="P73" s="291"/>
      <c r="Q73" s="291"/>
      <c r="R73" s="291"/>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c r="DQ73" s="304"/>
      <c r="DR73" s="304"/>
      <c r="DS73" s="304"/>
      <c r="DT73" s="304"/>
      <c r="DU73" s="304"/>
      <c r="DV73" s="304"/>
      <c r="DW73" s="304"/>
      <c r="DX73" s="304"/>
      <c r="DY73" s="304"/>
      <c r="DZ73" s="304"/>
      <c r="EA73" s="304"/>
      <c r="EB73" s="304"/>
      <c r="EC73" s="304"/>
      <c r="ED73" s="304"/>
      <c r="EE73" s="304"/>
      <c r="EF73" s="304"/>
      <c r="EG73" s="304"/>
      <c r="EH73" s="304"/>
      <c r="EI73" s="304"/>
      <c r="EJ73" s="304"/>
      <c r="EK73" s="304"/>
      <c r="EL73" s="304"/>
      <c r="EM73" s="304"/>
      <c r="EN73" s="304"/>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c r="GF73" s="304"/>
      <c r="GG73" s="304"/>
      <c r="GH73" s="304"/>
      <c r="GI73" s="304"/>
      <c r="GJ73" s="304"/>
      <c r="GK73" s="304"/>
      <c r="GL73" s="304"/>
      <c r="GM73" s="304"/>
      <c r="GN73" s="304"/>
      <c r="GO73" s="304"/>
      <c r="GP73" s="304"/>
      <c r="GQ73" s="304"/>
      <c r="GR73" s="304"/>
      <c r="GS73" s="304"/>
      <c r="GT73" s="304"/>
      <c r="GU73" s="304"/>
      <c r="GV73" s="304"/>
      <c r="GW73" s="304"/>
      <c r="GX73" s="304"/>
      <c r="GY73" s="304"/>
      <c r="GZ73" s="304"/>
      <c r="HA73" s="304"/>
      <c r="HB73" s="304"/>
      <c r="HC73" s="304"/>
      <c r="HD73" s="304"/>
      <c r="HE73" s="304"/>
      <c r="HF73" s="304"/>
      <c r="HG73" s="304"/>
      <c r="HH73" s="304"/>
      <c r="HI73" s="304"/>
      <c r="HJ73" s="304"/>
      <c r="HK73" s="304"/>
      <c r="HL73" s="304"/>
      <c r="HM73" s="304"/>
      <c r="HN73" s="304"/>
      <c r="HO73" s="304"/>
      <c r="HP73" s="304"/>
      <c r="HQ73" s="304"/>
      <c r="HR73" s="304"/>
      <c r="HS73" s="304"/>
      <c r="HT73" s="304"/>
      <c r="HU73" s="304"/>
      <c r="HV73" s="304"/>
      <c r="HW73" s="304"/>
      <c r="HX73" s="304"/>
      <c r="HY73" s="304"/>
      <c r="HZ73" s="304"/>
      <c r="IA73" s="304"/>
      <c r="IB73" s="304"/>
      <c r="IC73" s="304"/>
      <c r="ID73" s="304"/>
      <c r="IE73" s="304"/>
      <c r="IF73" s="304"/>
      <c r="IG73" s="304"/>
      <c r="IH73" s="304"/>
      <c r="II73" s="304"/>
      <c r="IJ73" s="304"/>
      <c r="IK73" s="304"/>
      <c r="IL73" s="304"/>
      <c r="IM73" s="304"/>
      <c r="IN73" s="304"/>
      <c r="IO73" s="304"/>
      <c r="IP73" s="304"/>
    </row>
    <row r="74" spans="1:250" s="305" customFormat="1" ht="25.5" customHeight="1" thickBot="1" x14ac:dyDescent="0.25">
      <c r="A74" s="301"/>
      <c r="B74" s="301"/>
      <c r="C74" s="302"/>
      <c r="D74" s="306"/>
      <c r="E74" s="303"/>
      <c r="F74" s="295"/>
      <c r="G74" s="295"/>
      <c r="H74" s="301"/>
      <c r="I74" s="300"/>
      <c r="J74" s="300"/>
      <c r="K74" s="300"/>
      <c r="L74" s="301"/>
      <c r="M74" s="300"/>
      <c r="N74" s="300"/>
      <c r="O74" s="291"/>
      <c r="P74" s="291"/>
      <c r="Q74" s="291"/>
      <c r="R74" s="291"/>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c r="EL74" s="304"/>
      <c r="EM74" s="304"/>
      <c r="EN74" s="304"/>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c r="GF74" s="304"/>
      <c r="GG74" s="304"/>
      <c r="GH74" s="304"/>
      <c r="GI74" s="304"/>
      <c r="GJ74" s="304"/>
      <c r="GK74" s="304"/>
      <c r="GL74" s="304"/>
      <c r="GM74" s="304"/>
      <c r="GN74" s="304"/>
      <c r="GO74" s="304"/>
      <c r="GP74" s="304"/>
      <c r="GQ74" s="304"/>
      <c r="GR74" s="304"/>
      <c r="GS74" s="304"/>
      <c r="GT74" s="304"/>
      <c r="GU74" s="304"/>
      <c r="GV74" s="304"/>
      <c r="GW74" s="304"/>
      <c r="GX74" s="304"/>
      <c r="GY74" s="304"/>
      <c r="GZ74" s="304"/>
      <c r="HA74" s="304"/>
      <c r="HB74" s="304"/>
      <c r="HC74" s="304"/>
      <c r="HD74" s="304"/>
      <c r="HE74" s="304"/>
      <c r="HF74" s="304"/>
      <c r="HG74" s="304"/>
      <c r="HH74" s="304"/>
      <c r="HI74" s="304"/>
      <c r="HJ74" s="304"/>
      <c r="HK74" s="304"/>
      <c r="HL74" s="304"/>
      <c r="HM74" s="304"/>
      <c r="HN74" s="304"/>
      <c r="HO74" s="304"/>
      <c r="HP74" s="304"/>
      <c r="HQ74" s="304"/>
      <c r="HR74" s="304"/>
      <c r="HS74" s="304"/>
      <c r="HT74" s="304"/>
      <c r="HU74" s="304"/>
      <c r="HV74" s="304"/>
      <c r="HW74" s="304"/>
      <c r="HX74" s="304"/>
      <c r="HY74" s="304"/>
      <c r="HZ74" s="304"/>
      <c r="IA74" s="304"/>
      <c r="IB74" s="304"/>
      <c r="IC74" s="304"/>
      <c r="ID74" s="304"/>
      <c r="IE74" s="304"/>
      <c r="IF74" s="304"/>
      <c r="IG74" s="304"/>
      <c r="IH74" s="304"/>
      <c r="II74" s="304"/>
      <c r="IJ74" s="304"/>
      <c r="IK74" s="304"/>
      <c r="IL74" s="304"/>
      <c r="IM74" s="304"/>
      <c r="IN74" s="304"/>
      <c r="IO74" s="304"/>
      <c r="IP74" s="304"/>
    </row>
    <row r="75" spans="1:250" s="305" customFormat="1" ht="25.5" customHeight="1" thickBot="1" x14ac:dyDescent="0.25">
      <c r="A75" s="301"/>
      <c r="B75" s="301"/>
      <c r="C75" s="302"/>
      <c r="D75" s="300"/>
      <c r="E75" s="303"/>
      <c r="F75" s="295"/>
      <c r="G75" s="295"/>
      <c r="H75" s="301"/>
      <c r="I75" s="300"/>
      <c r="J75" s="300"/>
      <c r="K75" s="301"/>
      <c r="L75" s="301"/>
      <c r="M75" s="300"/>
      <c r="N75" s="300"/>
      <c r="O75" s="291"/>
      <c r="P75" s="291"/>
      <c r="Q75" s="291"/>
      <c r="R75" s="291"/>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c r="EL75" s="304"/>
      <c r="EM75" s="304"/>
      <c r="EN75" s="304"/>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c r="GF75" s="304"/>
      <c r="GG75" s="304"/>
      <c r="GH75" s="304"/>
      <c r="GI75" s="304"/>
      <c r="GJ75" s="304"/>
      <c r="GK75" s="304"/>
      <c r="GL75" s="304"/>
      <c r="GM75" s="304"/>
      <c r="GN75" s="304"/>
      <c r="GO75" s="304"/>
      <c r="GP75" s="304"/>
      <c r="GQ75" s="304"/>
      <c r="GR75" s="304"/>
      <c r="GS75" s="304"/>
      <c r="GT75" s="304"/>
      <c r="GU75" s="304"/>
      <c r="GV75" s="304"/>
      <c r="GW75" s="304"/>
      <c r="GX75" s="304"/>
      <c r="GY75" s="304"/>
      <c r="GZ75" s="304"/>
      <c r="HA75" s="304"/>
      <c r="HB75" s="304"/>
      <c r="HC75" s="304"/>
      <c r="HD75" s="304"/>
      <c r="HE75" s="304"/>
      <c r="HF75" s="304"/>
      <c r="HG75" s="304"/>
      <c r="HH75" s="304"/>
      <c r="HI75" s="304"/>
      <c r="HJ75" s="304"/>
      <c r="HK75" s="304"/>
      <c r="HL75" s="304"/>
      <c r="HM75" s="304"/>
      <c r="HN75" s="304"/>
      <c r="HO75" s="304"/>
      <c r="HP75" s="304"/>
      <c r="HQ75" s="304"/>
      <c r="HR75" s="304"/>
      <c r="HS75" s="304"/>
      <c r="HT75" s="304"/>
      <c r="HU75" s="304"/>
      <c r="HV75" s="304"/>
      <c r="HW75" s="304"/>
      <c r="HX75" s="304"/>
      <c r="HY75" s="304"/>
      <c r="HZ75" s="304"/>
      <c r="IA75" s="304"/>
      <c r="IB75" s="304"/>
      <c r="IC75" s="304"/>
      <c r="ID75" s="304"/>
      <c r="IE75" s="304"/>
      <c r="IF75" s="304"/>
      <c r="IG75" s="304"/>
      <c r="IH75" s="304"/>
      <c r="II75" s="304"/>
      <c r="IJ75" s="304"/>
      <c r="IK75" s="304"/>
      <c r="IL75" s="304"/>
      <c r="IM75" s="304"/>
      <c r="IN75" s="304"/>
      <c r="IO75" s="304"/>
      <c r="IP75" s="304"/>
    </row>
    <row r="76" spans="1:250" s="305" customFormat="1" ht="25.5" customHeight="1" thickBot="1" x14ac:dyDescent="0.25">
      <c r="A76" s="301"/>
      <c r="B76" s="301"/>
      <c r="C76" s="302"/>
      <c r="D76" s="300"/>
      <c r="E76" s="303"/>
      <c r="F76" s="295"/>
      <c r="G76" s="295"/>
      <c r="H76" s="301"/>
      <c r="I76" s="300"/>
      <c r="J76" s="300"/>
      <c r="K76" s="301"/>
      <c r="L76" s="301"/>
      <c r="M76" s="300"/>
      <c r="N76" s="300"/>
      <c r="O76" s="291"/>
      <c r="P76" s="291"/>
      <c r="Q76" s="291"/>
      <c r="R76" s="291"/>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c r="DR76" s="304"/>
      <c r="DS76" s="304"/>
      <c r="DT76" s="304"/>
      <c r="DU76" s="304"/>
      <c r="DV76" s="304"/>
      <c r="DW76" s="304"/>
      <c r="DX76" s="304"/>
      <c r="DY76" s="304"/>
      <c r="DZ76" s="304"/>
      <c r="EA76" s="304"/>
      <c r="EB76" s="304"/>
      <c r="EC76" s="304"/>
      <c r="ED76" s="304"/>
      <c r="EE76" s="304"/>
      <c r="EF76" s="304"/>
      <c r="EG76" s="304"/>
      <c r="EH76" s="304"/>
      <c r="EI76" s="304"/>
      <c r="EJ76" s="304"/>
      <c r="EK76" s="304"/>
      <c r="EL76" s="304"/>
      <c r="EM76" s="304"/>
      <c r="EN76" s="304"/>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c r="GF76" s="304"/>
      <c r="GG76" s="304"/>
      <c r="GH76" s="304"/>
      <c r="GI76" s="304"/>
      <c r="GJ76" s="304"/>
      <c r="GK76" s="304"/>
      <c r="GL76" s="304"/>
      <c r="GM76" s="304"/>
      <c r="GN76" s="304"/>
      <c r="GO76" s="304"/>
      <c r="GP76" s="304"/>
      <c r="GQ76" s="304"/>
      <c r="GR76" s="304"/>
      <c r="GS76" s="304"/>
      <c r="GT76" s="304"/>
      <c r="GU76" s="304"/>
      <c r="GV76" s="304"/>
      <c r="GW76" s="304"/>
      <c r="GX76" s="304"/>
      <c r="GY76" s="304"/>
      <c r="GZ76" s="304"/>
      <c r="HA76" s="304"/>
      <c r="HB76" s="304"/>
      <c r="HC76" s="304"/>
      <c r="HD76" s="304"/>
      <c r="HE76" s="304"/>
      <c r="HF76" s="304"/>
      <c r="HG76" s="304"/>
      <c r="HH76" s="304"/>
      <c r="HI76" s="304"/>
      <c r="HJ76" s="304"/>
      <c r="HK76" s="304"/>
      <c r="HL76" s="304"/>
      <c r="HM76" s="304"/>
      <c r="HN76" s="304"/>
      <c r="HO76" s="304"/>
      <c r="HP76" s="304"/>
      <c r="HQ76" s="304"/>
      <c r="HR76" s="304"/>
      <c r="HS76" s="304"/>
      <c r="HT76" s="304"/>
      <c r="HU76" s="304"/>
      <c r="HV76" s="304"/>
      <c r="HW76" s="304"/>
      <c r="HX76" s="304"/>
      <c r="HY76" s="304"/>
      <c r="HZ76" s="304"/>
      <c r="IA76" s="304"/>
      <c r="IB76" s="304"/>
      <c r="IC76" s="304"/>
      <c r="ID76" s="304"/>
      <c r="IE76" s="304"/>
      <c r="IF76" s="304"/>
      <c r="IG76" s="304"/>
      <c r="IH76" s="304"/>
      <c r="II76" s="304"/>
      <c r="IJ76" s="304"/>
      <c r="IK76" s="304"/>
      <c r="IL76" s="304"/>
      <c r="IM76" s="304"/>
      <c r="IN76" s="304"/>
      <c r="IO76" s="304"/>
      <c r="IP76" s="304"/>
    </row>
    <row r="77" spans="1:250" s="305" customFormat="1" ht="25.5" customHeight="1" thickBot="1" x14ac:dyDescent="0.25">
      <c r="A77" s="301"/>
      <c r="B77" s="301"/>
      <c r="C77" s="302"/>
      <c r="D77" s="300"/>
      <c r="E77" s="303"/>
      <c r="F77" s="295"/>
      <c r="G77" s="295"/>
      <c r="H77" s="301"/>
      <c r="I77" s="300"/>
      <c r="J77" s="300"/>
      <c r="K77" s="301"/>
      <c r="L77" s="301"/>
      <c r="M77" s="300"/>
      <c r="N77" s="300"/>
      <c r="O77" s="291"/>
      <c r="P77" s="291"/>
      <c r="Q77" s="291"/>
      <c r="R77" s="291"/>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c r="DE77" s="304"/>
      <c r="DF77" s="304"/>
      <c r="DG77" s="304"/>
      <c r="DH77" s="304"/>
      <c r="DI77" s="304"/>
      <c r="DJ77" s="304"/>
      <c r="DK77" s="304"/>
      <c r="DL77" s="304"/>
      <c r="DM77" s="304"/>
      <c r="DN77" s="304"/>
      <c r="DO77" s="304"/>
      <c r="DP77" s="304"/>
      <c r="DQ77" s="304"/>
      <c r="DR77" s="304"/>
      <c r="DS77" s="304"/>
      <c r="DT77" s="304"/>
      <c r="DU77" s="304"/>
      <c r="DV77" s="304"/>
      <c r="DW77" s="304"/>
      <c r="DX77" s="304"/>
      <c r="DY77" s="304"/>
      <c r="DZ77" s="304"/>
      <c r="EA77" s="304"/>
      <c r="EB77" s="304"/>
      <c r="EC77" s="304"/>
      <c r="ED77" s="304"/>
      <c r="EE77" s="304"/>
      <c r="EF77" s="304"/>
      <c r="EG77" s="304"/>
      <c r="EH77" s="304"/>
      <c r="EI77" s="304"/>
      <c r="EJ77" s="304"/>
      <c r="EK77" s="304"/>
      <c r="EL77" s="304"/>
      <c r="EM77" s="304"/>
      <c r="EN77" s="304"/>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c r="GF77" s="304"/>
      <c r="GG77" s="304"/>
      <c r="GH77" s="304"/>
      <c r="GI77" s="304"/>
      <c r="GJ77" s="304"/>
      <c r="GK77" s="304"/>
      <c r="GL77" s="304"/>
      <c r="GM77" s="304"/>
      <c r="GN77" s="304"/>
      <c r="GO77" s="304"/>
      <c r="GP77" s="304"/>
      <c r="GQ77" s="304"/>
      <c r="GR77" s="304"/>
      <c r="GS77" s="304"/>
      <c r="GT77" s="304"/>
      <c r="GU77" s="304"/>
      <c r="GV77" s="304"/>
      <c r="GW77" s="304"/>
      <c r="GX77" s="304"/>
      <c r="GY77" s="304"/>
      <c r="GZ77" s="304"/>
      <c r="HA77" s="304"/>
      <c r="HB77" s="304"/>
      <c r="HC77" s="304"/>
      <c r="HD77" s="304"/>
      <c r="HE77" s="304"/>
      <c r="HF77" s="304"/>
      <c r="HG77" s="304"/>
      <c r="HH77" s="304"/>
      <c r="HI77" s="304"/>
      <c r="HJ77" s="304"/>
      <c r="HK77" s="304"/>
      <c r="HL77" s="304"/>
      <c r="HM77" s="304"/>
      <c r="HN77" s="304"/>
      <c r="HO77" s="304"/>
      <c r="HP77" s="304"/>
      <c r="HQ77" s="304"/>
      <c r="HR77" s="304"/>
      <c r="HS77" s="304"/>
      <c r="HT77" s="304"/>
      <c r="HU77" s="304"/>
      <c r="HV77" s="304"/>
      <c r="HW77" s="304"/>
      <c r="HX77" s="304"/>
      <c r="HY77" s="304"/>
      <c r="HZ77" s="304"/>
      <c r="IA77" s="304"/>
      <c r="IB77" s="304"/>
      <c r="IC77" s="304"/>
      <c r="ID77" s="304"/>
      <c r="IE77" s="304"/>
      <c r="IF77" s="304"/>
      <c r="IG77" s="304"/>
      <c r="IH77" s="304"/>
      <c r="II77" s="304"/>
      <c r="IJ77" s="304"/>
      <c r="IK77" s="304"/>
      <c r="IL77" s="304"/>
      <c r="IM77" s="304"/>
      <c r="IN77" s="304"/>
      <c r="IO77" s="304"/>
      <c r="IP77" s="304"/>
    </row>
    <row r="78" spans="1:250" s="305" customFormat="1" ht="25.5" customHeight="1" thickBot="1" x14ac:dyDescent="0.25">
      <c r="A78" s="301"/>
      <c r="B78" s="301"/>
      <c r="C78" s="302"/>
      <c r="D78" s="300"/>
      <c r="E78" s="303"/>
      <c r="F78" s="295"/>
      <c r="G78" s="295"/>
      <c r="H78" s="301"/>
      <c r="I78" s="300"/>
      <c r="J78" s="300"/>
      <c r="K78" s="301"/>
      <c r="L78" s="301"/>
      <c r="M78" s="300"/>
      <c r="N78" s="300"/>
      <c r="O78" s="291"/>
      <c r="P78" s="291"/>
      <c r="Q78" s="291"/>
      <c r="R78" s="291"/>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c r="EL78" s="304"/>
      <c r="EM78" s="304"/>
      <c r="EN78" s="304"/>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c r="GF78" s="304"/>
      <c r="GG78" s="304"/>
      <c r="GH78" s="304"/>
      <c r="GI78" s="304"/>
      <c r="GJ78" s="304"/>
      <c r="GK78" s="304"/>
      <c r="GL78" s="304"/>
      <c r="GM78" s="304"/>
      <c r="GN78" s="304"/>
      <c r="GO78" s="304"/>
      <c r="GP78" s="304"/>
      <c r="GQ78" s="304"/>
      <c r="GR78" s="304"/>
      <c r="GS78" s="304"/>
      <c r="GT78" s="304"/>
      <c r="GU78" s="304"/>
      <c r="GV78" s="304"/>
      <c r="GW78" s="304"/>
      <c r="GX78" s="304"/>
      <c r="GY78" s="304"/>
      <c r="GZ78" s="304"/>
      <c r="HA78" s="304"/>
      <c r="HB78" s="304"/>
      <c r="HC78" s="304"/>
      <c r="HD78" s="304"/>
      <c r="HE78" s="304"/>
      <c r="HF78" s="304"/>
      <c r="HG78" s="304"/>
      <c r="HH78" s="304"/>
      <c r="HI78" s="304"/>
      <c r="HJ78" s="304"/>
      <c r="HK78" s="304"/>
      <c r="HL78" s="304"/>
      <c r="HM78" s="304"/>
      <c r="HN78" s="304"/>
      <c r="HO78" s="304"/>
      <c r="HP78" s="304"/>
      <c r="HQ78" s="304"/>
      <c r="HR78" s="304"/>
      <c r="HS78" s="304"/>
      <c r="HT78" s="304"/>
      <c r="HU78" s="304"/>
      <c r="HV78" s="304"/>
      <c r="HW78" s="304"/>
      <c r="HX78" s="304"/>
      <c r="HY78" s="304"/>
      <c r="HZ78" s="304"/>
      <c r="IA78" s="304"/>
      <c r="IB78" s="304"/>
      <c r="IC78" s="304"/>
      <c r="ID78" s="304"/>
      <c r="IE78" s="304"/>
      <c r="IF78" s="304"/>
      <c r="IG78" s="304"/>
      <c r="IH78" s="304"/>
      <c r="II78" s="304"/>
      <c r="IJ78" s="304"/>
      <c r="IK78" s="304"/>
      <c r="IL78" s="304"/>
      <c r="IM78" s="304"/>
      <c r="IN78" s="304"/>
      <c r="IO78" s="304"/>
      <c r="IP78" s="304"/>
    </row>
    <row r="79" spans="1:250" s="305" customFormat="1" ht="25.5" customHeight="1" thickBot="1" x14ac:dyDescent="0.25">
      <c r="A79" s="301"/>
      <c r="B79" s="301"/>
      <c r="C79" s="296"/>
      <c r="D79" s="300"/>
      <c r="E79" s="303"/>
      <c r="F79" s="295"/>
      <c r="G79" s="295"/>
      <c r="H79" s="301"/>
      <c r="I79" s="300"/>
      <c r="J79" s="300"/>
      <c r="K79" s="301"/>
      <c r="L79" s="301"/>
      <c r="M79" s="300"/>
      <c r="N79" s="300"/>
      <c r="O79" s="291"/>
      <c r="P79" s="291"/>
      <c r="Q79" s="291"/>
      <c r="R79" s="291"/>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c r="DR79" s="304"/>
      <c r="DS79" s="304"/>
      <c r="DT79" s="304"/>
      <c r="DU79" s="304"/>
      <c r="DV79" s="304"/>
      <c r="DW79" s="304"/>
      <c r="DX79" s="304"/>
      <c r="DY79" s="304"/>
      <c r="DZ79" s="304"/>
      <c r="EA79" s="304"/>
      <c r="EB79" s="304"/>
      <c r="EC79" s="304"/>
      <c r="ED79" s="304"/>
      <c r="EE79" s="304"/>
      <c r="EF79" s="304"/>
      <c r="EG79" s="304"/>
      <c r="EH79" s="304"/>
      <c r="EI79" s="304"/>
      <c r="EJ79" s="304"/>
      <c r="EK79" s="304"/>
      <c r="EL79" s="304"/>
      <c r="EM79" s="304"/>
      <c r="EN79" s="304"/>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c r="GF79" s="304"/>
      <c r="GG79" s="304"/>
      <c r="GH79" s="304"/>
      <c r="GI79" s="304"/>
      <c r="GJ79" s="304"/>
      <c r="GK79" s="304"/>
      <c r="GL79" s="304"/>
      <c r="GM79" s="304"/>
      <c r="GN79" s="304"/>
      <c r="GO79" s="304"/>
      <c r="GP79" s="304"/>
      <c r="GQ79" s="304"/>
      <c r="GR79" s="304"/>
      <c r="GS79" s="304"/>
      <c r="GT79" s="304"/>
      <c r="GU79" s="304"/>
      <c r="GV79" s="304"/>
      <c r="GW79" s="304"/>
      <c r="GX79" s="304"/>
      <c r="GY79" s="304"/>
      <c r="GZ79" s="304"/>
      <c r="HA79" s="304"/>
      <c r="HB79" s="304"/>
      <c r="HC79" s="304"/>
      <c r="HD79" s="304"/>
      <c r="HE79" s="304"/>
      <c r="HF79" s="304"/>
      <c r="HG79" s="304"/>
      <c r="HH79" s="304"/>
      <c r="HI79" s="304"/>
      <c r="HJ79" s="304"/>
      <c r="HK79" s="304"/>
      <c r="HL79" s="304"/>
      <c r="HM79" s="304"/>
      <c r="HN79" s="304"/>
      <c r="HO79" s="304"/>
      <c r="HP79" s="304"/>
      <c r="HQ79" s="304"/>
      <c r="HR79" s="304"/>
      <c r="HS79" s="304"/>
      <c r="HT79" s="304"/>
      <c r="HU79" s="304"/>
      <c r="HV79" s="304"/>
      <c r="HW79" s="304"/>
      <c r="HX79" s="304"/>
      <c r="HY79" s="304"/>
      <c r="HZ79" s="304"/>
      <c r="IA79" s="304"/>
      <c r="IB79" s="304"/>
      <c r="IC79" s="304"/>
      <c r="ID79" s="304"/>
      <c r="IE79" s="304"/>
      <c r="IF79" s="304"/>
      <c r="IG79" s="304"/>
      <c r="IH79" s="304"/>
      <c r="II79" s="304"/>
      <c r="IJ79" s="304"/>
      <c r="IK79" s="304"/>
      <c r="IL79" s="304"/>
      <c r="IM79" s="304"/>
      <c r="IN79" s="304"/>
      <c r="IO79" s="304"/>
      <c r="IP79" s="304"/>
    </row>
    <row r="80" spans="1:250" s="305" customFormat="1" ht="25.5" customHeight="1" thickBot="1" x14ac:dyDescent="0.25">
      <c r="A80" s="301"/>
      <c r="B80" s="301"/>
      <c r="C80" s="296"/>
      <c r="D80" s="300"/>
      <c r="E80" s="303"/>
      <c r="F80" s="295"/>
      <c r="G80" s="295"/>
      <c r="H80" s="301"/>
      <c r="I80" s="300"/>
      <c r="J80" s="300"/>
      <c r="K80" s="301"/>
      <c r="L80" s="301"/>
      <c r="M80" s="300"/>
      <c r="N80" s="300"/>
      <c r="O80" s="291"/>
      <c r="P80" s="291"/>
      <c r="Q80" s="291"/>
      <c r="R80" s="291"/>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c r="DE80" s="304"/>
      <c r="DF80" s="304"/>
      <c r="DG80" s="304"/>
      <c r="DH80" s="304"/>
      <c r="DI80" s="304"/>
      <c r="DJ80" s="304"/>
      <c r="DK80" s="304"/>
      <c r="DL80" s="304"/>
      <c r="DM80" s="304"/>
      <c r="DN80" s="304"/>
      <c r="DO80" s="304"/>
      <c r="DP80" s="304"/>
      <c r="DQ80" s="304"/>
      <c r="DR80" s="304"/>
      <c r="DS80" s="304"/>
      <c r="DT80" s="304"/>
      <c r="DU80" s="304"/>
      <c r="DV80" s="304"/>
      <c r="DW80" s="304"/>
      <c r="DX80" s="304"/>
      <c r="DY80" s="304"/>
      <c r="DZ80" s="304"/>
      <c r="EA80" s="304"/>
      <c r="EB80" s="304"/>
      <c r="EC80" s="304"/>
      <c r="ED80" s="304"/>
      <c r="EE80" s="304"/>
      <c r="EF80" s="304"/>
      <c r="EG80" s="304"/>
      <c r="EH80" s="304"/>
      <c r="EI80" s="304"/>
      <c r="EJ80" s="304"/>
      <c r="EK80" s="304"/>
      <c r="EL80" s="304"/>
      <c r="EM80" s="304"/>
      <c r="EN80" s="304"/>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c r="GF80" s="304"/>
      <c r="GG80" s="304"/>
      <c r="GH80" s="304"/>
      <c r="GI80" s="304"/>
      <c r="GJ80" s="304"/>
      <c r="GK80" s="304"/>
      <c r="GL80" s="304"/>
      <c r="GM80" s="304"/>
      <c r="GN80" s="304"/>
      <c r="GO80" s="304"/>
      <c r="GP80" s="304"/>
      <c r="GQ80" s="304"/>
      <c r="GR80" s="304"/>
      <c r="GS80" s="304"/>
      <c r="GT80" s="304"/>
      <c r="GU80" s="304"/>
      <c r="GV80" s="304"/>
      <c r="GW80" s="304"/>
      <c r="GX80" s="304"/>
      <c r="GY80" s="304"/>
      <c r="GZ80" s="304"/>
      <c r="HA80" s="304"/>
      <c r="HB80" s="304"/>
      <c r="HC80" s="304"/>
      <c r="HD80" s="304"/>
      <c r="HE80" s="304"/>
      <c r="HF80" s="304"/>
      <c r="HG80" s="304"/>
      <c r="HH80" s="304"/>
      <c r="HI80" s="304"/>
      <c r="HJ80" s="304"/>
      <c r="HK80" s="304"/>
      <c r="HL80" s="304"/>
      <c r="HM80" s="304"/>
      <c r="HN80" s="304"/>
      <c r="HO80" s="304"/>
      <c r="HP80" s="304"/>
      <c r="HQ80" s="304"/>
      <c r="HR80" s="304"/>
      <c r="HS80" s="304"/>
      <c r="HT80" s="304"/>
      <c r="HU80" s="304"/>
      <c r="HV80" s="304"/>
      <c r="HW80" s="304"/>
      <c r="HX80" s="304"/>
      <c r="HY80" s="304"/>
      <c r="HZ80" s="304"/>
      <c r="IA80" s="304"/>
      <c r="IB80" s="304"/>
      <c r="IC80" s="304"/>
      <c r="ID80" s="304"/>
      <c r="IE80" s="304"/>
      <c r="IF80" s="304"/>
      <c r="IG80" s="304"/>
      <c r="IH80" s="304"/>
      <c r="II80" s="304"/>
      <c r="IJ80" s="304"/>
      <c r="IK80" s="304"/>
      <c r="IL80" s="304"/>
      <c r="IM80" s="304"/>
      <c r="IN80" s="304"/>
      <c r="IO80" s="304"/>
      <c r="IP80" s="304"/>
    </row>
    <row r="81" spans="1:250" s="305" customFormat="1" ht="25.5" customHeight="1" thickBot="1" x14ac:dyDescent="0.25">
      <c r="A81" s="301"/>
      <c r="B81" s="301"/>
      <c r="C81" s="296"/>
      <c r="D81" s="300"/>
      <c r="E81" s="303"/>
      <c r="F81" s="295"/>
      <c r="G81" s="295"/>
      <c r="H81" s="301"/>
      <c r="I81" s="300"/>
      <c r="J81" s="300"/>
      <c r="K81" s="301"/>
      <c r="L81" s="301"/>
      <c r="M81" s="300"/>
      <c r="N81" s="300"/>
      <c r="O81" s="291"/>
      <c r="P81" s="291"/>
      <c r="Q81" s="291"/>
      <c r="R81" s="291"/>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c r="EL81" s="304"/>
      <c r="EM81" s="304"/>
      <c r="EN81" s="304"/>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c r="GF81" s="304"/>
      <c r="GG81" s="304"/>
      <c r="GH81" s="304"/>
      <c r="GI81" s="304"/>
      <c r="GJ81" s="304"/>
      <c r="GK81" s="304"/>
      <c r="GL81" s="304"/>
      <c r="GM81" s="304"/>
      <c r="GN81" s="304"/>
      <c r="GO81" s="304"/>
      <c r="GP81" s="304"/>
      <c r="GQ81" s="304"/>
      <c r="GR81" s="304"/>
      <c r="GS81" s="304"/>
      <c r="GT81" s="304"/>
      <c r="GU81" s="304"/>
      <c r="GV81" s="304"/>
      <c r="GW81" s="304"/>
      <c r="GX81" s="304"/>
      <c r="GY81" s="304"/>
      <c r="GZ81" s="304"/>
      <c r="HA81" s="304"/>
      <c r="HB81" s="304"/>
      <c r="HC81" s="304"/>
      <c r="HD81" s="304"/>
      <c r="HE81" s="304"/>
      <c r="HF81" s="304"/>
      <c r="HG81" s="304"/>
      <c r="HH81" s="304"/>
      <c r="HI81" s="304"/>
      <c r="HJ81" s="304"/>
      <c r="HK81" s="304"/>
      <c r="HL81" s="304"/>
      <c r="HM81" s="304"/>
      <c r="HN81" s="304"/>
      <c r="HO81" s="304"/>
      <c r="HP81" s="304"/>
      <c r="HQ81" s="304"/>
      <c r="HR81" s="304"/>
      <c r="HS81" s="304"/>
      <c r="HT81" s="304"/>
      <c r="HU81" s="304"/>
      <c r="HV81" s="304"/>
      <c r="HW81" s="304"/>
      <c r="HX81" s="304"/>
      <c r="HY81" s="304"/>
      <c r="HZ81" s="304"/>
      <c r="IA81" s="304"/>
      <c r="IB81" s="304"/>
      <c r="IC81" s="304"/>
      <c r="ID81" s="304"/>
      <c r="IE81" s="304"/>
      <c r="IF81" s="304"/>
      <c r="IG81" s="304"/>
      <c r="IH81" s="304"/>
      <c r="II81" s="304"/>
      <c r="IJ81" s="304"/>
      <c r="IK81" s="304"/>
      <c r="IL81" s="304"/>
      <c r="IM81" s="304"/>
      <c r="IN81" s="304"/>
      <c r="IO81" s="304"/>
      <c r="IP81" s="304"/>
    </row>
    <row r="82" spans="1:250" s="305" customFormat="1" ht="25.5" customHeight="1" thickBot="1" x14ac:dyDescent="0.25">
      <c r="A82" s="301"/>
      <c r="B82" s="301"/>
      <c r="C82" s="296"/>
      <c r="D82" s="300"/>
      <c r="E82" s="303"/>
      <c r="F82" s="295"/>
      <c r="G82" s="295"/>
      <c r="H82" s="301"/>
      <c r="I82" s="300"/>
      <c r="J82" s="300"/>
      <c r="K82" s="301"/>
      <c r="L82" s="301"/>
      <c r="M82" s="300"/>
      <c r="N82" s="300"/>
      <c r="O82" s="291"/>
      <c r="P82" s="291"/>
      <c r="Q82" s="291"/>
      <c r="R82" s="291"/>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c r="DE82" s="304"/>
      <c r="DF82" s="304"/>
      <c r="DG82" s="304"/>
      <c r="DH82" s="304"/>
      <c r="DI82" s="304"/>
      <c r="DJ82" s="304"/>
      <c r="DK82" s="304"/>
      <c r="DL82" s="304"/>
      <c r="DM82" s="304"/>
      <c r="DN82" s="304"/>
      <c r="DO82" s="304"/>
      <c r="DP82" s="304"/>
      <c r="DQ82" s="304"/>
      <c r="DR82" s="304"/>
      <c r="DS82" s="304"/>
      <c r="DT82" s="304"/>
      <c r="DU82" s="304"/>
      <c r="DV82" s="304"/>
      <c r="DW82" s="304"/>
      <c r="DX82" s="304"/>
      <c r="DY82" s="304"/>
      <c r="DZ82" s="304"/>
      <c r="EA82" s="304"/>
      <c r="EB82" s="304"/>
      <c r="EC82" s="304"/>
      <c r="ED82" s="304"/>
      <c r="EE82" s="304"/>
      <c r="EF82" s="304"/>
      <c r="EG82" s="304"/>
      <c r="EH82" s="304"/>
      <c r="EI82" s="304"/>
      <c r="EJ82" s="304"/>
      <c r="EK82" s="304"/>
      <c r="EL82" s="304"/>
      <c r="EM82" s="304"/>
      <c r="EN82" s="304"/>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c r="GF82" s="304"/>
      <c r="GG82" s="304"/>
      <c r="GH82" s="304"/>
      <c r="GI82" s="304"/>
      <c r="GJ82" s="304"/>
      <c r="GK82" s="304"/>
      <c r="GL82" s="304"/>
      <c r="GM82" s="304"/>
      <c r="GN82" s="304"/>
      <c r="GO82" s="304"/>
      <c r="GP82" s="304"/>
      <c r="GQ82" s="304"/>
      <c r="GR82" s="304"/>
      <c r="GS82" s="304"/>
      <c r="GT82" s="304"/>
      <c r="GU82" s="304"/>
      <c r="GV82" s="304"/>
      <c r="GW82" s="304"/>
      <c r="GX82" s="304"/>
      <c r="GY82" s="304"/>
      <c r="GZ82" s="304"/>
      <c r="HA82" s="304"/>
      <c r="HB82" s="304"/>
      <c r="HC82" s="304"/>
      <c r="HD82" s="304"/>
      <c r="HE82" s="304"/>
      <c r="HF82" s="304"/>
      <c r="HG82" s="304"/>
      <c r="HH82" s="304"/>
      <c r="HI82" s="304"/>
      <c r="HJ82" s="304"/>
      <c r="HK82" s="304"/>
      <c r="HL82" s="304"/>
      <c r="HM82" s="304"/>
      <c r="HN82" s="304"/>
      <c r="HO82" s="304"/>
      <c r="HP82" s="304"/>
      <c r="HQ82" s="304"/>
      <c r="HR82" s="304"/>
      <c r="HS82" s="304"/>
      <c r="HT82" s="304"/>
      <c r="HU82" s="304"/>
      <c r="HV82" s="304"/>
      <c r="HW82" s="304"/>
      <c r="HX82" s="304"/>
      <c r="HY82" s="304"/>
      <c r="HZ82" s="304"/>
      <c r="IA82" s="304"/>
      <c r="IB82" s="304"/>
      <c r="IC82" s="304"/>
      <c r="ID82" s="304"/>
      <c r="IE82" s="304"/>
      <c r="IF82" s="304"/>
      <c r="IG82" s="304"/>
      <c r="IH82" s="304"/>
      <c r="II82" s="304"/>
      <c r="IJ82" s="304"/>
      <c r="IK82" s="304"/>
      <c r="IL82" s="304"/>
      <c r="IM82" s="304"/>
      <c r="IN82" s="304"/>
      <c r="IO82" s="304"/>
      <c r="IP82" s="304"/>
    </row>
    <row r="83" spans="1:250" s="305" customFormat="1" ht="25.5" customHeight="1" thickBot="1" x14ac:dyDescent="0.25">
      <c r="A83" s="301"/>
      <c r="B83" s="301"/>
      <c r="C83" s="296"/>
      <c r="D83" s="300"/>
      <c r="E83" s="303"/>
      <c r="F83" s="295"/>
      <c r="G83" s="295"/>
      <c r="H83" s="301"/>
      <c r="I83" s="300"/>
      <c r="J83" s="300"/>
      <c r="K83" s="301"/>
      <c r="L83" s="301"/>
      <c r="M83" s="300"/>
      <c r="N83" s="300"/>
      <c r="O83" s="291"/>
      <c r="P83" s="291"/>
      <c r="Q83" s="291"/>
      <c r="R83" s="291"/>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H83" s="304"/>
      <c r="DI83" s="304"/>
      <c r="DJ83" s="304"/>
      <c r="DK83" s="304"/>
      <c r="DL83" s="304"/>
      <c r="DM83" s="304"/>
      <c r="DN83" s="304"/>
      <c r="DO83" s="304"/>
      <c r="DP83" s="304"/>
      <c r="DQ83" s="304"/>
      <c r="DR83" s="304"/>
      <c r="DS83" s="304"/>
      <c r="DT83" s="304"/>
      <c r="DU83" s="304"/>
      <c r="DV83" s="304"/>
      <c r="DW83" s="304"/>
      <c r="DX83" s="304"/>
      <c r="DY83" s="304"/>
      <c r="DZ83" s="304"/>
      <c r="EA83" s="304"/>
      <c r="EB83" s="304"/>
      <c r="EC83" s="304"/>
      <c r="ED83" s="304"/>
      <c r="EE83" s="304"/>
      <c r="EF83" s="304"/>
      <c r="EG83" s="304"/>
      <c r="EH83" s="304"/>
      <c r="EI83" s="304"/>
      <c r="EJ83" s="304"/>
      <c r="EK83" s="304"/>
      <c r="EL83" s="304"/>
      <c r="EM83" s="304"/>
      <c r="EN83" s="304"/>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c r="GF83" s="304"/>
      <c r="GG83" s="304"/>
      <c r="GH83" s="304"/>
      <c r="GI83" s="304"/>
      <c r="GJ83" s="304"/>
      <c r="GK83" s="304"/>
      <c r="GL83" s="304"/>
      <c r="GM83" s="304"/>
      <c r="GN83" s="304"/>
      <c r="GO83" s="304"/>
      <c r="GP83" s="304"/>
      <c r="GQ83" s="304"/>
      <c r="GR83" s="304"/>
      <c r="GS83" s="304"/>
      <c r="GT83" s="304"/>
      <c r="GU83" s="304"/>
      <c r="GV83" s="304"/>
      <c r="GW83" s="304"/>
      <c r="GX83" s="304"/>
      <c r="GY83" s="304"/>
      <c r="GZ83" s="304"/>
      <c r="HA83" s="304"/>
      <c r="HB83" s="304"/>
      <c r="HC83" s="304"/>
      <c r="HD83" s="304"/>
      <c r="HE83" s="304"/>
      <c r="HF83" s="304"/>
      <c r="HG83" s="304"/>
      <c r="HH83" s="304"/>
      <c r="HI83" s="304"/>
      <c r="HJ83" s="304"/>
      <c r="HK83" s="304"/>
      <c r="HL83" s="304"/>
      <c r="HM83" s="304"/>
      <c r="HN83" s="304"/>
      <c r="HO83" s="304"/>
      <c r="HP83" s="304"/>
      <c r="HQ83" s="304"/>
      <c r="HR83" s="304"/>
      <c r="HS83" s="304"/>
      <c r="HT83" s="304"/>
      <c r="HU83" s="304"/>
      <c r="HV83" s="304"/>
      <c r="HW83" s="304"/>
      <c r="HX83" s="304"/>
      <c r="HY83" s="304"/>
      <c r="HZ83" s="304"/>
      <c r="IA83" s="304"/>
      <c r="IB83" s="304"/>
      <c r="IC83" s="304"/>
      <c r="ID83" s="304"/>
      <c r="IE83" s="304"/>
      <c r="IF83" s="304"/>
      <c r="IG83" s="304"/>
      <c r="IH83" s="304"/>
      <c r="II83" s="304"/>
      <c r="IJ83" s="304"/>
      <c r="IK83" s="304"/>
      <c r="IL83" s="304"/>
      <c r="IM83" s="304"/>
      <c r="IN83" s="304"/>
      <c r="IO83" s="304"/>
      <c r="IP83" s="304"/>
    </row>
    <row r="84" spans="1:250" s="305" customFormat="1" ht="25.5" customHeight="1" thickBot="1" x14ac:dyDescent="0.25">
      <c r="A84" s="301"/>
      <c r="B84" s="301"/>
      <c r="C84" s="296"/>
      <c r="D84" s="300"/>
      <c r="E84" s="303"/>
      <c r="F84" s="295"/>
      <c r="G84" s="295"/>
      <c r="H84" s="301"/>
      <c r="I84" s="300"/>
      <c r="J84" s="300"/>
      <c r="K84" s="301"/>
      <c r="L84" s="301"/>
      <c r="M84" s="300"/>
      <c r="N84" s="300"/>
      <c r="O84" s="291"/>
      <c r="P84" s="291"/>
      <c r="Q84" s="291"/>
      <c r="R84" s="291"/>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H84" s="304"/>
      <c r="DI84" s="304"/>
      <c r="DJ84" s="304"/>
      <c r="DK84" s="304"/>
      <c r="DL84" s="304"/>
      <c r="DM84" s="304"/>
      <c r="DN84" s="304"/>
      <c r="DO84" s="304"/>
      <c r="DP84" s="304"/>
      <c r="DQ84" s="304"/>
      <c r="DR84" s="304"/>
      <c r="DS84" s="304"/>
      <c r="DT84" s="304"/>
      <c r="DU84" s="304"/>
      <c r="DV84" s="304"/>
      <c r="DW84" s="304"/>
      <c r="DX84" s="304"/>
      <c r="DY84" s="304"/>
      <c r="DZ84" s="304"/>
      <c r="EA84" s="304"/>
      <c r="EB84" s="304"/>
      <c r="EC84" s="304"/>
      <c r="ED84" s="304"/>
      <c r="EE84" s="304"/>
      <c r="EF84" s="304"/>
      <c r="EG84" s="304"/>
      <c r="EH84" s="304"/>
      <c r="EI84" s="304"/>
      <c r="EJ84" s="304"/>
      <c r="EK84" s="304"/>
      <c r="EL84" s="304"/>
      <c r="EM84" s="304"/>
      <c r="EN84" s="304"/>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c r="GF84" s="304"/>
      <c r="GG84" s="304"/>
      <c r="GH84" s="304"/>
      <c r="GI84" s="304"/>
      <c r="GJ84" s="304"/>
      <c r="GK84" s="304"/>
      <c r="GL84" s="304"/>
      <c r="GM84" s="304"/>
      <c r="GN84" s="304"/>
      <c r="GO84" s="304"/>
      <c r="GP84" s="304"/>
      <c r="GQ84" s="304"/>
      <c r="GR84" s="304"/>
      <c r="GS84" s="304"/>
      <c r="GT84" s="304"/>
      <c r="GU84" s="304"/>
      <c r="GV84" s="304"/>
      <c r="GW84" s="304"/>
      <c r="GX84" s="304"/>
      <c r="GY84" s="304"/>
      <c r="GZ84" s="304"/>
      <c r="HA84" s="304"/>
      <c r="HB84" s="304"/>
      <c r="HC84" s="304"/>
      <c r="HD84" s="304"/>
      <c r="HE84" s="304"/>
      <c r="HF84" s="304"/>
      <c r="HG84" s="304"/>
      <c r="HH84" s="304"/>
      <c r="HI84" s="304"/>
      <c r="HJ84" s="304"/>
      <c r="HK84" s="304"/>
      <c r="HL84" s="304"/>
      <c r="HM84" s="304"/>
      <c r="HN84" s="304"/>
      <c r="HO84" s="304"/>
      <c r="HP84" s="304"/>
      <c r="HQ84" s="304"/>
      <c r="HR84" s="304"/>
      <c r="HS84" s="304"/>
      <c r="HT84" s="304"/>
      <c r="HU84" s="304"/>
      <c r="HV84" s="304"/>
      <c r="HW84" s="304"/>
      <c r="HX84" s="304"/>
      <c r="HY84" s="304"/>
      <c r="HZ84" s="304"/>
      <c r="IA84" s="304"/>
      <c r="IB84" s="304"/>
      <c r="IC84" s="304"/>
      <c r="ID84" s="304"/>
      <c r="IE84" s="304"/>
      <c r="IF84" s="304"/>
      <c r="IG84" s="304"/>
      <c r="IH84" s="304"/>
      <c r="II84" s="304"/>
      <c r="IJ84" s="304"/>
      <c r="IK84" s="304"/>
      <c r="IL84" s="304"/>
      <c r="IM84" s="304"/>
      <c r="IN84" s="304"/>
      <c r="IO84" s="304"/>
      <c r="IP84" s="304"/>
    </row>
    <row r="85" spans="1:250" s="305" customFormat="1" ht="25.5" customHeight="1" thickBot="1" x14ac:dyDescent="0.25">
      <c r="A85" s="301"/>
      <c r="B85" s="301"/>
      <c r="C85" s="302"/>
      <c r="D85" s="300"/>
      <c r="E85" s="303"/>
      <c r="F85" s="295"/>
      <c r="G85" s="295"/>
      <c r="H85" s="301"/>
      <c r="I85" s="300"/>
      <c r="J85" s="300"/>
      <c r="K85" s="301"/>
      <c r="L85" s="301"/>
      <c r="M85" s="300"/>
      <c r="N85" s="300"/>
      <c r="O85" s="291"/>
      <c r="P85" s="291"/>
      <c r="Q85" s="291"/>
      <c r="R85" s="291"/>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H85" s="304"/>
      <c r="DI85" s="304"/>
      <c r="DJ85" s="304"/>
      <c r="DK85" s="304"/>
      <c r="DL85" s="304"/>
      <c r="DM85" s="304"/>
      <c r="DN85" s="304"/>
      <c r="DO85" s="304"/>
      <c r="DP85" s="304"/>
      <c r="DQ85" s="304"/>
      <c r="DR85" s="304"/>
      <c r="DS85" s="304"/>
      <c r="DT85" s="304"/>
      <c r="DU85" s="304"/>
      <c r="DV85" s="304"/>
      <c r="DW85" s="304"/>
      <c r="DX85" s="304"/>
      <c r="DY85" s="304"/>
      <c r="DZ85" s="304"/>
      <c r="EA85" s="304"/>
      <c r="EB85" s="304"/>
      <c r="EC85" s="304"/>
      <c r="ED85" s="304"/>
      <c r="EE85" s="304"/>
      <c r="EF85" s="304"/>
      <c r="EG85" s="304"/>
      <c r="EH85" s="304"/>
      <c r="EI85" s="304"/>
      <c r="EJ85" s="304"/>
      <c r="EK85" s="304"/>
      <c r="EL85" s="304"/>
      <c r="EM85" s="304"/>
      <c r="EN85" s="304"/>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c r="GF85" s="304"/>
      <c r="GG85" s="304"/>
      <c r="GH85" s="304"/>
      <c r="GI85" s="304"/>
      <c r="GJ85" s="304"/>
      <c r="GK85" s="304"/>
      <c r="GL85" s="304"/>
      <c r="GM85" s="304"/>
      <c r="GN85" s="304"/>
      <c r="GO85" s="304"/>
      <c r="GP85" s="304"/>
      <c r="GQ85" s="304"/>
      <c r="GR85" s="304"/>
      <c r="GS85" s="304"/>
      <c r="GT85" s="304"/>
      <c r="GU85" s="304"/>
      <c r="GV85" s="304"/>
      <c r="GW85" s="304"/>
      <c r="GX85" s="304"/>
      <c r="GY85" s="304"/>
      <c r="GZ85" s="304"/>
      <c r="HA85" s="304"/>
      <c r="HB85" s="304"/>
      <c r="HC85" s="304"/>
      <c r="HD85" s="304"/>
      <c r="HE85" s="304"/>
      <c r="HF85" s="304"/>
      <c r="HG85" s="304"/>
      <c r="HH85" s="304"/>
      <c r="HI85" s="304"/>
      <c r="HJ85" s="304"/>
      <c r="HK85" s="304"/>
      <c r="HL85" s="304"/>
      <c r="HM85" s="304"/>
      <c r="HN85" s="304"/>
      <c r="HO85" s="304"/>
      <c r="HP85" s="304"/>
      <c r="HQ85" s="304"/>
      <c r="HR85" s="304"/>
      <c r="HS85" s="304"/>
      <c r="HT85" s="304"/>
      <c r="HU85" s="304"/>
      <c r="HV85" s="304"/>
      <c r="HW85" s="304"/>
      <c r="HX85" s="304"/>
      <c r="HY85" s="304"/>
      <c r="HZ85" s="304"/>
      <c r="IA85" s="304"/>
      <c r="IB85" s="304"/>
      <c r="IC85" s="304"/>
      <c r="ID85" s="304"/>
      <c r="IE85" s="304"/>
      <c r="IF85" s="304"/>
      <c r="IG85" s="304"/>
      <c r="IH85" s="304"/>
      <c r="II85" s="304"/>
      <c r="IJ85" s="304"/>
      <c r="IK85" s="304"/>
      <c r="IL85" s="304"/>
      <c r="IM85" s="304"/>
      <c r="IN85" s="304"/>
      <c r="IO85" s="304"/>
      <c r="IP85" s="304"/>
    </row>
    <row r="86" spans="1:250" s="305" customFormat="1" ht="25.5" customHeight="1" thickBot="1" x14ac:dyDescent="0.25">
      <c r="A86" s="301"/>
      <c r="B86" s="301"/>
      <c r="C86" s="302"/>
      <c r="D86" s="306"/>
      <c r="E86" s="303"/>
      <c r="F86" s="295"/>
      <c r="G86" s="295"/>
      <c r="H86" s="301"/>
      <c r="I86" s="300"/>
      <c r="J86" s="300"/>
      <c r="K86" s="301"/>
      <c r="L86" s="301"/>
      <c r="M86" s="300"/>
      <c r="N86" s="300"/>
      <c r="O86" s="291"/>
      <c r="P86" s="291"/>
      <c r="Q86" s="291"/>
      <c r="R86" s="291"/>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H86" s="304"/>
      <c r="DI86" s="304"/>
      <c r="DJ86" s="304"/>
      <c r="DK86" s="304"/>
      <c r="DL86" s="304"/>
      <c r="DM86" s="304"/>
      <c r="DN86" s="304"/>
      <c r="DO86" s="304"/>
      <c r="DP86" s="304"/>
      <c r="DQ86" s="304"/>
      <c r="DR86" s="304"/>
      <c r="DS86" s="304"/>
      <c r="DT86" s="304"/>
      <c r="DU86" s="304"/>
      <c r="DV86" s="304"/>
      <c r="DW86" s="304"/>
      <c r="DX86" s="304"/>
      <c r="DY86" s="304"/>
      <c r="DZ86" s="304"/>
      <c r="EA86" s="304"/>
      <c r="EB86" s="304"/>
      <c r="EC86" s="304"/>
      <c r="ED86" s="304"/>
      <c r="EE86" s="304"/>
      <c r="EF86" s="304"/>
      <c r="EG86" s="304"/>
      <c r="EH86" s="304"/>
      <c r="EI86" s="304"/>
      <c r="EJ86" s="304"/>
      <c r="EK86" s="304"/>
      <c r="EL86" s="304"/>
      <c r="EM86" s="304"/>
      <c r="EN86" s="304"/>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c r="GF86" s="304"/>
      <c r="GG86" s="304"/>
      <c r="GH86" s="304"/>
      <c r="GI86" s="304"/>
      <c r="GJ86" s="304"/>
      <c r="GK86" s="304"/>
      <c r="GL86" s="304"/>
      <c r="GM86" s="304"/>
      <c r="GN86" s="304"/>
      <c r="GO86" s="304"/>
      <c r="GP86" s="304"/>
      <c r="GQ86" s="304"/>
      <c r="GR86" s="304"/>
      <c r="GS86" s="304"/>
      <c r="GT86" s="304"/>
      <c r="GU86" s="304"/>
      <c r="GV86" s="304"/>
      <c r="GW86" s="304"/>
      <c r="GX86" s="304"/>
      <c r="GY86" s="304"/>
      <c r="GZ86" s="304"/>
      <c r="HA86" s="304"/>
      <c r="HB86" s="304"/>
      <c r="HC86" s="304"/>
      <c r="HD86" s="304"/>
      <c r="HE86" s="304"/>
      <c r="HF86" s="304"/>
      <c r="HG86" s="304"/>
      <c r="HH86" s="304"/>
      <c r="HI86" s="304"/>
      <c r="HJ86" s="304"/>
      <c r="HK86" s="304"/>
      <c r="HL86" s="304"/>
      <c r="HM86" s="304"/>
      <c r="HN86" s="304"/>
      <c r="HO86" s="304"/>
      <c r="HP86" s="304"/>
      <c r="HQ86" s="304"/>
      <c r="HR86" s="304"/>
      <c r="HS86" s="304"/>
      <c r="HT86" s="304"/>
      <c r="HU86" s="304"/>
      <c r="HV86" s="304"/>
      <c r="HW86" s="304"/>
      <c r="HX86" s="304"/>
      <c r="HY86" s="304"/>
      <c r="HZ86" s="304"/>
      <c r="IA86" s="304"/>
      <c r="IB86" s="304"/>
      <c r="IC86" s="304"/>
      <c r="ID86" s="304"/>
      <c r="IE86" s="304"/>
      <c r="IF86" s="304"/>
      <c r="IG86" s="304"/>
      <c r="IH86" s="304"/>
      <c r="II86" s="304"/>
      <c r="IJ86" s="304"/>
      <c r="IK86" s="304"/>
      <c r="IL86" s="304"/>
      <c r="IM86" s="304"/>
      <c r="IN86" s="304"/>
      <c r="IO86" s="304"/>
      <c r="IP86" s="304"/>
    </row>
    <row r="87" spans="1:250" s="305" customFormat="1" ht="25.5" customHeight="1" thickBot="1" x14ac:dyDescent="0.25">
      <c r="A87" s="301"/>
      <c r="B87" s="301"/>
      <c r="C87" s="302"/>
      <c r="D87" s="300"/>
      <c r="E87" s="303"/>
      <c r="F87" s="295"/>
      <c r="G87" s="295"/>
      <c r="H87" s="301"/>
      <c r="I87" s="300"/>
      <c r="J87" s="300"/>
      <c r="K87" s="301"/>
      <c r="L87" s="301"/>
      <c r="M87" s="300"/>
      <c r="N87" s="300"/>
      <c r="O87" s="291"/>
      <c r="P87" s="291"/>
      <c r="Q87" s="291"/>
      <c r="R87" s="291"/>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H87" s="304"/>
      <c r="DI87" s="304"/>
      <c r="DJ87" s="304"/>
      <c r="DK87" s="304"/>
      <c r="DL87" s="304"/>
      <c r="DM87" s="304"/>
      <c r="DN87" s="304"/>
      <c r="DO87" s="304"/>
      <c r="DP87" s="304"/>
      <c r="DQ87" s="304"/>
      <c r="DR87" s="304"/>
      <c r="DS87" s="304"/>
      <c r="DT87" s="304"/>
      <c r="DU87" s="304"/>
      <c r="DV87" s="304"/>
      <c r="DW87" s="304"/>
      <c r="DX87" s="304"/>
      <c r="DY87" s="304"/>
      <c r="DZ87" s="304"/>
      <c r="EA87" s="304"/>
      <c r="EB87" s="304"/>
      <c r="EC87" s="304"/>
      <c r="ED87" s="304"/>
      <c r="EE87" s="304"/>
      <c r="EF87" s="304"/>
      <c r="EG87" s="304"/>
      <c r="EH87" s="304"/>
      <c r="EI87" s="304"/>
      <c r="EJ87" s="304"/>
      <c r="EK87" s="304"/>
      <c r="EL87" s="304"/>
      <c r="EM87" s="304"/>
      <c r="EN87" s="304"/>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c r="GF87" s="304"/>
      <c r="GG87" s="304"/>
      <c r="GH87" s="304"/>
      <c r="GI87" s="304"/>
      <c r="GJ87" s="304"/>
      <c r="GK87" s="304"/>
      <c r="GL87" s="304"/>
      <c r="GM87" s="304"/>
      <c r="GN87" s="304"/>
      <c r="GO87" s="304"/>
      <c r="GP87" s="304"/>
      <c r="GQ87" s="304"/>
      <c r="GR87" s="304"/>
      <c r="GS87" s="304"/>
      <c r="GT87" s="304"/>
      <c r="GU87" s="304"/>
      <c r="GV87" s="304"/>
      <c r="GW87" s="304"/>
      <c r="GX87" s="304"/>
      <c r="GY87" s="304"/>
      <c r="GZ87" s="304"/>
      <c r="HA87" s="304"/>
      <c r="HB87" s="304"/>
      <c r="HC87" s="304"/>
      <c r="HD87" s="304"/>
      <c r="HE87" s="304"/>
      <c r="HF87" s="304"/>
      <c r="HG87" s="304"/>
      <c r="HH87" s="304"/>
      <c r="HI87" s="304"/>
      <c r="HJ87" s="304"/>
      <c r="HK87" s="304"/>
      <c r="HL87" s="304"/>
      <c r="HM87" s="304"/>
      <c r="HN87" s="304"/>
      <c r="HO87" s="304"/>
      <c r="HP87" s="304"/>
      <c r="HQ87" s="304"/>
      <c r="HR87" s="304"/>
      <c r="HS87" s="304"/>
      <c r="HT87" s="304"/>
      <c r="HU87" s="304"/>
      <c r="HV87" s="304"/>
      <c r="HW87" s="304"/>
      <c r="HX87" s="304"/>
      <c r="HY87" s="304"/>
      <c r="HZ87" s="304"/>
      <c r="IA87" s="304"/>
      <c r="IB87" s="304"/>
      <c r="IC87" s="304"/>
      <c r="ID87" s="304"/>
      <c r="IE87" s="304"/>
      <c r="IF87" s="304"/>
      <c r="IG87" s="304"/>
      <c r="IH87" s="304"/>
      <c r="II87" s="304"/>
      <c r="IJ87" s="304"/>
      <c r="IK87" s="304"/>
      <c r="IL87" s="304"/>
      <c r="IM87" s="304"/>
      <c r="IN87" s="304"/>
      <c r="IO87" s="304"/>
      <c r="IP87" s="304"/>
    </row>
    <row r="88" spans="1:250" s="305" customFormat="1" ht="25.5" customHeight="1" thickBot="1" x14ac:dyDescent="0.25">
      <c r="A88" s="301"/>
      <c r="B88" s="301"/>
      <c r="C88" s="302"/>
      <c r="D88" s="300"/>
      <c r="E88" s="303"/>
      <c r="F88" s="295"/>
      <c r="G88" s="295"/>
      <c r="H88" s="301"/>
      <c r="I88" s="300"/>
      <c r="J88" s="300"/>
      <c r="K88" s="301"/>
      <c r="L88" s="301"/>
      <c r="M88" s="300"/>
      <c r="N88" s="300"/>
      <c r="O88" s="291"/>
      <c r="P88" s="291"/>
      <c r="Q88" s="291"/>
      <c r="R88" s="291"/>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H88" s="304"/>
      <c r="DI88" s="304"/>
      <c r="DJ88" s="304"/>
      <c r="DK88" s="304"/>
      <c r="DL88" s="304"/>
      <c r="DM88" s="304"/>
      <c r="DN88" s="304"/>
      <c r="DO88" s="304"/>
      <c r="DP88" s="304"/>
      <c r="DQ88" s="304"/>
      <c r="DR88" s="304"/>
      <c r="DS88" s="304"/>
      <c r="DT88" s="304"/>
      <c r="DU88" s="304"/>
      <c r="DV88" s="304"/>
      <c r="DW88" s="304"/>
      <c r="DX88" s="304"/>
      <c r="DY88" s="304"/>
      <c r="DZ88" s="304"/>
      <c r="EA88" s="304"/>
      <c r="EB88" s="304"/>
      <c r="EC88" s="304"/>
      <c r="ED88" s="304"/>
      <c r="EE88" s="304"/>
      <c r="EF88" s="304"/>
      <c r="EG88" s="304"/>
      <c r="EH88" s="304"/>
      <c r="EI88" s="304"/>
      <c r="EJ88" s="304"/>
      <c r="EK88" s="304"/>
      <c r="EL88" s="304"/>
      <c r="EM88" s="304"/>
      <c r="EN88" s="304"/>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c r="GF88" s="304"/>
      <c r="GG88" s="304"/>
      <c r="GH88" s="304"/>
      <c r="GI88" s="304"/>
      <c r="GJ88" s="304"/>
      <c r="GK88" s="304"/>
      <c r="GL88" s="304"/>
      <c r="GM88" s="304"/>
      <c r="GN88" s="304"/>
      <c r="GO88" s="304"/>
      <c r="GP88" s="304"/>
      <c r="GQ88" s="304"/>
      <c r="GR88" s="304"/>
      <c r="GS88" s="304"/>
      <c r="GT88" s="304"/>
      <c r="GU88" s="304"/>
      <c r="GV88" s="304"/>
      <c r="GW88" s="304"/>
      <c r="GX88" s="304"/>
      <c r="GY88" s="304"/>
      <c r="GZ88" s="304"/>
      <c r="HA88" s="304"/>
      <c r="HB88" s="304"/>
      <c r="HC88" s="304"/>
      <c r="HD88" s="304"/>
      <c r="HE88" s="304"/>
      <c r="HF88" s="304"/>
      <c r="HG88" s="304"/>
      <c r="HH88" s="304"/>
      <c r="HI88" s="304"/>
      <c r="HJ88" s="304"/>
      <c r="HK88" s="304"/>
      <c r="HL88" s="304"/>
      <c r="HM88" s="304"/>
      <c r="HN88" s="304"/>
      <c r="HO88" s="304"/>
      <c r="HP88" s="304"/>
      <c r="HQ88" s="304"/>
      <c r="HR88" s="304"/>
      <c r="HS88" s="304"/>
      <c r="HT88" s="304"/>
      <c r="HU88" s="304"/>
      <c r="HV88" s="304"/>
      <c r="HW88" s="304"/>
      <c r="HX88" s="304"/>
      <c r="HY88" s="304"/>
      <c r="HZ88" s="304"/>
      <c r="IA88" s="304"/>
      <c r="IB88" s="304"/>
      <c r="IC88" s="304"/>
      <c r="ID88" s="304"/>
      <c r="IE88" s="304"/>
      <c r="IF88" s="304"/>
      <c r="IG88" s="304"/>
      <c r="IH88" s="304"/>
      <c r="II88" s="304"/>
      <c r="IJ88" s="304"/>
      <c r="IK88" s="304"/>
      <c r="IL88" s="304"/>
      <c r="IM88" s="304"/>
      <c r="IN88" s="304"/>
      <c r="IO88" s="304"/>
      <c r="IP88" s="304"/>
    </row>
    <row r="89" spans="1:250" s="305" customFormat="1" ht="25.5" customHeight="1" thickBot="1" x14ac:dyDescent="0.25">
      <c r="A89" s="301"/>
      <c r="B89" s="301"/>
      <c r="C89" s="302"/>
      <c r="D89" s="300"/>
      <c r="E89" s="303"/>
      <c r="F89" s="295"/>
      <c r="G89" s="295"/>
      <c r="H89" s="301"/>
      <c r="I89" s="300"/>
      <c r="J89" s="300"/>
      <c r="K89" s="301"/>
      <c r="L89" s="301"/>
      <c r="M89" s="300"/>
      <c r="N89" s="300"/>
      <c r="O89" s="291"/>
      <c r="P89" s="291"/>
      <c r="Q89" s="291"/>
      <c r="R89" s="291"/>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H89" s="304"/>
      <c r="DI89" s="304"/>
      <c r="DJ89" s="304"/>
      <c r="DK89" s="304"/>
      <c r="DL89" s="304"/>
      <c r="DM89" s="304"/>
      <c r="DN89" s="304"/>
      <c r="DO89" s="304"/>
      <c r="DP89" s="304"/>
      <c r="DQ89" s="304"/>
      <c r="DR89" s="304"/>
      <c r="DS89" s="304"/>
      <c r="DT89" s="304"/>
      <c r="DU89" s="304"/>
      <c r="DV89" s="304"/>
      <c r="DW89" s="304"/>
      <c r="DX89" s="304"/>
      <c r="DY89" s="304"/>
      <c r="DZ89" s="304"/>
      <c r="EA89" s="304"/>
      <c r="EB89" s="304"/>
      <c r="EC89" s="304"/>
      <c r="ED89" s="304"/>
      <c r="EE89" s="304"/>
      <c r="EF89" s="304"/>
      <c r="EG89" s="304"/>
      <c r="EH89" s="304"/>
      <c r="EI89" s="304"/>
      <c r="EJ89" s="304"/>
      <c r="EK89" s="304"/>
      <c r="EL89" s="304"/>
      <c r="EM89" s="304"/>
      <c r="EN89" s="304"/>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c r="GF89" s="304"/>
      <c r="GG89" s="304"/>
      <c r="GH89" s="304"/>
      <c r="GI89" s="304"/>
      <c r="GJ89" s="304"/>
      <c r="GK89" s="304"/>
      <c r="GL89" s="304"/>
      <c r="GM89" s="304"/>
      <c r="GN89" s="304"/>
      <c r="GO89" s="304"/>
      <c r="GP89" s="304"/>
      <c r="GQ89" s="304"/>
      <c r="GR89" s="304"/>
      <c r="GS89" s="304"/>
      <c r="GT89" s="304"/>
      <c r="GU89" s="304"/>
      <c r="GV89" s="304"/>
      <c r="GW89" s="304"/>
      <c r="GX89" s="304"/>
      <c r="GY89" s="304"/>
      <c r="GZ89" s="304"/>
      <c r="HA89" s="304"/>
      <c r="HB89" s="304"/>
      <c r="HC89" s="304"/>
      <c r="HD89" s="304"/>
      <c r="HE89" s="304"/>
      <c r="HF89" s="304"/>
      <c r="HG89" s="304"/>
      <c r="HH89" s="304"/>
      <c r="HI89" s="304"/>
      <c r="HJ89" s="304"/>
      <c r="HK89" s="304"/>
      <c r="HL89" s="304"/>
      <c r="HM89" s="304"/>
      <c r="HN89" s="304"/>
      <c r="HO89" s="304"/>
      <c r="HP89" s="304"/>
      <c r="HQ89" s="304"/>
      <c r="HR89" s="304"/>
      <c r="HS89" s="304"/>
      <c r="HT89" s="304"/>
      <c r="HU89" s="304"/>
      <c r="HV89" s="304"/>
      <c r="HW89" s="304"/>
      <c r="HX89" s="304"/>
      <c r="HY89" s="304"/>
      <c r="HZ89" s="304"/>
      <c r="IA89" s="304"/>
      <c r="IB89" s="304"/>
      <c r="IC89" s="304"/>
      <c r="ID89" s="304"/>
      <c r="IE89" s="304"/>
      <c r="IF89" s="304"/>
      <c r="IG89" s="304"/>
      <c r="IH89" s="304"/>
      <c r="II89" s="304"/>
      <c r="IJ89" s="304"/>
      <c r="IK89" s="304"/>
      <c r="IL89" s="304"/>
      <c r="IM89" s="304"/>
      <c r="IN89" s="304"/>
      <c r="IO89" s="304"/>
      <c r="IP89" s="304"/>
    </row>
    <row r="90" spans="1:250" s="305" customFormat="1" ht="25.5" customHeight="1" thickBot="1" x14ac:dyDescent="0.25">
      <c r="A90" s="301"/>
      <c r="B90" s="301"/>
      <c r="C90" s="296"/>
      <c r="D90" s="307"/>
      <c r="E90" s="303"/>
      <c r="F90" s="295"/>
      <c r="G90" s="295"/>
      <c r="H90" s="301"/>
      <c r="I90" s="300"/>
      <c r="J90" s="300"/>
      <c r="K90" s="301"/>
      <c r="L90" s="301"/>
      <c r="M90" s="300"/>
      <c r="N90" s="300"/>
      <c r="O90" s="291"/>
      <c r="P90" s="291"/>
      <c r="Q90" s="291"/>
      <c r="R90" s="291"/>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c r="DE90" s="304"/>
      <c r="DF90" s="304"/>
      <c r="DG90" s="304"/>
      <c r="DH90" s="304"/>
      <c r="DI90" s="304"/>
      <c r="DJ90" s="304"/>
      <c r="DK90" s="304"/>
      <c r="DL90" s="304"/>
      <c r="DM90" s="304"/>
      <c r="DN90" s="304"/>
      <c r="DO90" s="304"/>
      <c r="DP90" s="304"/>
      <c r="DQ90" s="304"/>
      <c r="DR90" s="304"/>
      <c r="DS90" s="304"/>
      <c r="DT90" s="304"/>
      <c r="DU90" s="304"/>
      <c r="DV90" s="304"/>
      <c r="DW90" s="304"/>
      <c r="DX90" s="304"/>
      <c r="DY90" s="304"/>
      <c r="DZ90" s="304"/>
      <c r="EA90" s="304"/>
      <c r="EB90" s="304"/>
      <c r="EC90" s="304"/>
      <c r="ED90" s="304"/>
      <c r="EE90" s="304"/>
      <c r="EF90" s="304"/>
      <c r="EG90" s="304"/>
      <c r="EH90" s="304"/>
      <c r="EI90" s="304"/>
      <c r="EJ90" s="304"/>
      <c r="EK90" s="304"/>
      <c r="EL90" s="304"/>
      <c r="EM90" s="304"/>
      <c r="EN90" s="304"/>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c r="GF90" s="304"/>
      <c r="GG90" s="304"/>
      <c r="GH90" s="304"/>
      <c r="GI90" s="304"/>
      <c r="GJ90" s="304"/>
      <c r="GK90" s="304"/>
      <c r="GL90" s="304"/>
      <c r="GM90" s="304"/>
      <c r="GN90" s="304"/>
      <c r="GO90" s="304"/>
      <c r="GP90" s="304"/>
      <c r="GQ90" s="304"/>
      <c r="GR90" s="304"/>
      <c r="GS90" s="304"/>
      <c r="GT90" s="304"/>
      <c r="GU90" s="304"/>
      <c r="GV90" s="304"/>
      <c r="GW90" s="304"/>
      <c r="GX90" s="304"/>
      <c r="GY90" s="304"/>
      <c r="GZ90" s="304"/>
      <c r="HA90" s="304"/>
      <c r="HB90" s="304"/>
      <c r="HC90" s="304"/>
      <c r="HD90" s="304"/>
      <c r="HE90" s="304"/>
      <c r="HF90" s="304"/>
      <c r="HG90" s="304"/>
      <c r="HH90" s="304"/>
      <c r="HI90" s="304"/>
      <c r="HJ90" s="304"/>
      <c r="HK90" s="304"/>
      <c r="HL90" s="304"/>
      <c r="HM90" s="304"/>
      <c r="HN90" s="304"/>
      <c r="HO90" s="304"/>
      <c r="HP90" s="304"/>
      <c r="HQ90" s="304"/>
      <c r="HR90" s="304"/>
      <c r="HS90" s="304"/>
      <c r="HT90" s="304"/>
      <c r="HU90" s="304"/>
      <c r="HV90" s="304"/>
      <c r="HW90" s="304"/>
      <c r="HX90" s="304"/>
      <c r="HY90" s="304"/>
      <c r="HZ90" s="304"/>
      <c r="IA90" s="304"/>
      <c r="IB90" s="304"/>
      <c r="IC90" s="304"/>
      <c r="ID90" s="304"/>
      <c r="IE90" s="304"/>
      <c r="IF90" s="304"/>
      <c r="IG90" s="304"/>
      <c r="IH90" s="304"/>
      <c r="II90" s="304"/>
      <c r="IJ90" s="304"/>
      <c r="IK90" s="304"/>
      <c r="IL90" s="304"/>
      <c r="IM90" s="304"/>
      <c r="IN90" s="304"/>
      <c r="IO90" s="304"/>
      <c r="IP90" s="304"/>
    </row>
    <row r="91" spans="1:250" s="305" customFormat="1" ht="25.5" customHeight="1" thickBot="1" x14ac:dyDescent="0.25">
      <c r="A91" s="301"/>
      <c r="B91" s="301"/>
      <c r="C91" s="296"/>
      <c r="D91" s="307"/>
      <c r="E91" s="303"/>
      <c r="F91" s="295"/>
      <c r="G91" s="295"/>
      <c r="H91" s="301"/>
      <c r="I91" s="300"/>
      <c r="J91" s="300"/>
      <c r="K91" s="301"/>
      <c r="L91" s="301"/>
      <c r="M91" s="300"/>
      <c r="N91" s="300"/>
      <c r="O91" s="291"/>
      <c r="P91" s="291"/>
      <c r="Q91" s="291"/>
      <c r="R91" s="291"/>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c r="DE91" s="304"/>
      <c r="DF91" s="304"/>
      <c r="DG91" s="304"/>
      <c r="DH91" s="304"/>
      <c r="DI91" s="304"/>
      <c r="DJ91" s="304"/>
      <c r="DK91" s="304"/>
      <c r="DL91" s="304"/>
      <c r="DM91" s="304"/>
      <c r="DN91" s="304"/>
      <c r="DO91" s="304"/>
      <c r="DP91" s="304"/>
      <c r="DQ91" s="304"/>
      <c r="DR91" s="304"/>
      <c r="DS91" s="304"/>
      <c r="DT91" s="304"/>
      <c r="DU91" s="304"/>
      <c r="DV91" s="304"/>
      <c r="DW91" s="304"/>
      <c r="DX91" s="304"/>
      <c r="DY91" s="304"/>
      <c r="DZ91" s="304"/>
      <c r="EA91" s="304"/>
      <c r="EB91" s="304"/>
      <c r="EC91" s="304"/>
      <c r="ED91" s="304"/>
      <c r="EE91" s="304"/>
      <c r="EF91" s="304"/>
      <c r="EG91" s="304"/>
      <c r="EH91" s="304"/>
      <c r="EI91" s="304"/>
      <c r="EJ91" s="304"/>
      <c r="EK91" s="304"/>
      <c r="EL91" s="304"/>
      <c r="EM91" s="304"/>
      <c r="EN91" s="304"/>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c r="GF91" s="304"/>
      <c r="GG91" s="304"/>
      <c r="GH91" s="304"/>
      <c r="GI91" s="304"/>
      <c r="GJ91" s="304"/>
      <c r="GK91" s="304"/>
      <c r="GL91" s="304"/>
      <c r="GM91" s="304"/>
      <c r="GN91" s="304"/>
      <c r="GO91" s="304"/>
      <c r="GP91" s="304"/>
      <c r="GQ91" s="304"/>
      <c r="GR91" s="304"/>
      <c r="GS91" s="304"/>
      <c r="GT91" s="304"/>
      <c r="GU91" s="304"/>
      <c r="GV91" s="304"/>
      <c r="GW91" s="304"/>
      <c r="GX91" s="304"/>
      <c r="GY91" s="304"/>
      <c r="GZ91" s="304"/>
      <c r="HA91" s="304"/>
      <c r="HB91" s="304"/>
      <c r="HC91" s="304"/>
      <c r="HD91" s="304"/>
      <c r="HE91" s="304"/>
      <c r="HF91" s="304"/>
      <c r="HG91" s="304"/>
      <c r="HH91" s="304"/>
      <c r="HI91" s="304"/>
      <c r="HJ91" s="304"/>
      <c r="HK91" s="304"/>
      <c r="HL91" s="304"/>
      <c r="HM91" s="304"/>
      <c r="HN91" s="304"/>
      <c r="HO91" s="304"/>
      <c r="HP91" s="304"/>
      <c r="HQ91" s="304"/>
      <c r="HR91" s="304"/>
      <c r="HS91" s="304"/>
      <c r="HT91" s="304"/>
      <c r="HU91" s="304"/>
      <c r="HV91" s="304"/>
      <c r="HW91" s="304"/>
      <c r="HX91" s="304"/>
      <c r="HY91" s="304"/>
      <c r="HZ91" s="304"/>
      <c r="IA91" s="304"/>
      <c r="IB91" s="304"/>
      <c r="IC91" s="304"/>
      <c r="ID91" s="304"/>
      <c r="IE91" s="304"/>
      <c r="IF91" s="304"/>
      <c r="IG91" s="304"/>
      <c r="IH91" s="304"/>
      <c r="II91" s="304"/>
      <c r="IJ91" s="304"/>
      <c r="IK91" s="304"/>
      <c r="IL91" s="304"/>
      <c r="IM91" s="304"/>
      <c r="IN91" s="304"/>
      <c r="IO91" s="304"/>
      <c r="IP91" s="304"/>
    </row>
    <row r="92" spans="1:250" s="305" customFormat="1" ht="25.5" customHeight="1" thickBot="1" x14ac:dyDescent="0.25">
      <c r="A92" s="301"/>
      <c r="B92" s="301"/>
      <c r="C92" s="296"/>
      <c r="D92" s="307"/>
      <c r="E92" s="303"/>
      <c r="F92" s="295"/>
      <c r="G92" s="295"/>
      <c r="H92" s="301"/>
      <c r="I92" s="300"/>
      <c r="J92" s="300"/>
      <c r="K92" s="301"/>
      <c r="L92" s="301"/>
      <c r="M92" s="300"/>
      <c r="N92" s="300"/>
      <c r="O92" s="291"/>
      <c r="P92" s="291"/>
      <c r="Q92" s="291"/>
      <c r="R92" s="291"/>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c r="DE92" s="304"/>
      <c r="DF92" s="304"/>
      <c r="DG92" s="304"/>
      <c r="DH92" s="304"/>
      <c r="DI92" s="304"/>
      <c r="DJ92" s="304"/>
      <c r="DK92" s="304"/>
      <c r="DL92" s="304"/>
      <c r="DM92" s="304"/>
      <c r="DN92" s="304"/>
      <c r="DO92" s="304"/>
      <c r="DP92" s="304"/>
      <c r="DQ92" s="304"/>
      <c r="DR92" s="304"/>
      <c r="DS92" s="304"/>
      <c r="DT92" s="304"/>
      <c r="DU92" s="304"/>
      <c r="DV92" s="304"/>
      <c r="DW92" s="304"/>
      <c r="DX92" s="304"/>
      <c r="DY92" s="304"/>
      <c r="DZ92" s="304"/>
      <c r="EA92" s="304"/>
      <c r="EB92" s="304"/>
      <c r="EC92" s="304"/>
      <c r="ED92" s="304"/>
      <c r="EE92" s="304"/>
      <c r="EF92" s="304"/>
      <c r="EG92" s="304"/>
      <c r="EH92" s="304"/>
      <c r="EI92" s="304"/>
      <c r="EJ92" s="304"/>
      <c r="EK92" s="304"/>
      <c r="EL92" s="304"/>
      <c r="EM92" s="304"/>
      <c r="EN92" s="304"/>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c r="GF92" s="304"/>
      <c r="GG92" s="304"/>
      <c r="GH92" s="304"/>
      <c r="GI92" s="304"/>
      <c r="GJ92" s="304"/>
      <c r="GK92" s="304"/>
      <c r="GL92" s="304"/>
      <c r="GM92" s="304"/>
      <c r="GN92" s="304"/>
      <c r="GO92" s="304"/>
      <c r="GP92" s="304"/>
      <c r="GQ92" s="304"/>
      <c r="GR92" s="304"/>
      <c r="GS92" s="304"/>
      <c r="GT92" s="304"/>
      <c r="GU92" s="304"/>
      <c r="GV92" s="304"/>
      <c r="GW92" s="304"/>
      <c r="GX92" s="304"/>
      <c r="GY92" s="304"/>
      <c r="GZ92" s="304"/>
      <c r="HA92" s="304"/>
      <c r="HB92" s="304"/>
      <c r="HC92" s="304"/>
      <c r="HD92" s="304"/>
      <c r="HE92" s="304"/>
      <c r="HF92" s="304"/>
      <c r="HG92" s="304"/>
      <c r="HH92" s="304"/>
      <c r="HI92" s="304"/>
      <c r="HJ92" s="304"/>
      <c r="HK92" s="304"/>
      <c r="HL92" s="304"/>
      <c r="HM92" s="304"/>
      <c r="HN92" s="304"/>
      <c r="HO92" s="304"/>
      <c r="HP92" s="304"/>
      <c r="HQ92" s="304"/>
      <c r="HR92" s="304"/>
      <c r="HS92" s="304"/>
      <c r="HT92" s="304"/>
      <c r="HU92" s="304"/>
      <c r="HV92" s="304"/>
      <c r="HW92" s="304"/>
      <c r="HX92" s="304"/>
      <c r="HY92" s="304"/>
      <c r="HZ92" s="304"/>
      <c r="IA92" s="304"/>
      <c r="IB92" s="304"/>
      <c r="IC92" s="304"/>
      <c r="ID92" s="304"/>
      <c r="IE92" s="304"/>
      <c r="IF92" s="304"/>
      <c r="IG92" s="304"/>
      <c r="IH92" s="304"/>
      <c r="II92" s="304"/>
      <c r="IJ92" s="304"/>
      <c r="IK92" s="304"/>
      <c r="IL92" s="304"/>
      <c r="IM92" s="304"/>
      <c r="IN92" s="304"/>
      <c r="IO92" s="304"/>
      <c r="IP92" s="304"/>
    </row>
    <row r="93" spans="1:250" s="305" customFormat="1" ht="25.5" customHeight="1" thickBot="1" x14ac:dyDescent="0.25">
      <c r="A93" s="301"/>
      <c r="B93" s="301"/>
      <c r="C93" s="302"/>
      <c r="D93" s="307"/>
      <c r="E93" s="303"/>
      <c r="F93" s="295"/>
      <c r="G93" s="295"/>
      <c r="H93" s="301"/>
      <c r="I93" s="300"/>
      <c r="J93" s="300"/>
      <c r="K93" s="301"/>
      <c r="L93" s="301"/>
      <c r="M93" s="300"/>
      <c r="N93" s="300"/>
      <c r="O93" s="291"/>
      <c r="P93" s="291"/>
      <c r="Q93" s="291"/>
      <c r="R93" s="291"/>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c r="DE93" s="304"/>
      <c r="DF93" s="304"/>
      <c r="DG93" s="304"/>
      <c r="DH93" s="304"/>
      <c r="DI93" s="304"/>
      <c r="DJ93" s="304"/>
      <c r="DK93" s="304"/>
      <c r="DL93" s="304"/>
      <c r="DM93" s="304"/>
      <c r="DN93" s="304"/>
      <c r="DO93" s="304"/>
      <c r="DP93" s="304"/>
      <c r="DQ93" s="304"/>
      <c r="DR93" s="304"/>
      <c r="DS93" s="304"/>
      <c r="DT93" s="304"/>
      <c r="DU93" s="304"/>
      <c r="DV93" s="304"/>
      <c r="DW93" s="304"/>
      <c r="DX93" s="304"/>
      <c r="DY93" s="304"/>
      <c r="DZ93" s="304"/>
      <c r="EA93" s="304"/>
      <c r="EB93" s="304"/>
      <c r="EC93" s="304"/>
      <c r="ED93" s="304"/>
      <c r="EE93" s="304"/>
      <c r="EF93" s="304"/>
      <c r="EG93" s="304"/>
      <c r="EH93" s="304"/>
      <c r="EI93" s="304"/>
      <c r="EJ93" s="304"/>
      <c r="EK93" s="304"/>
      <c r="EL93" s="304"/>
      <c r="EM93" s="304"/>
      <c r="EN93" s="304"/>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c r="GF93" s="304"/>
      <c r="GG93" s="304"/>
      <c r="GH93" s="304"/>
      <c r="GI93" s="304"/>
      <c r="GJ93" s="304"/>
      <c r="GK93" s="304"/>
      <c r="GL93" s="304"/>
      <c r="GM93" s="304"/>
      <c r="GN93" s="304"/>
      <c r="GO93" s="304"/>
      <c r="GP93" s="304"/>
      <c r="GQ93" s="304"/>
      <c r="GR93" s="304"/>
      <c r="GS93" s="304"/>
      <c r="GT93" s="304"/>
      <c r="GU93" s="304"/>
      <c r="GV93" s="304"/>
      <c r="GW93" s="304"/>
      <c r="GX93" s="304"/>
      <c r="GY93" s="304"/>
      <c r="GZ93" s="304"/>
      <c r="HA93" s="304"/>
      <c r="HB93" s="304"/>
      <c r="HC93" s="304"/>
      <c r="HD93" s="304"/>
      <c r="HE93" s="304"/>
      <c r="HF93" s="304"/>
      <c r="HG93" s="304"/>
      <c r="HH93" s="304"/>
      <c r="HI93" s="304"/>
      <c r="HJ93" s="304"/>
      <c r="HK93" s="304"/>
      <c r="HL93" s="304"/>
      <c r="HM93" s="304"/>
      <c r="HN93" s="304"/>
      <c r="HO93" s="304"/>
      <c r="HP93" s="304"/>
      <c r="HQ93" s="304"/>
      <c r="HR93" s="304"/>
      <c r="HS93" s="304"/>
      <c r="HT93" s="304"/>
      <c r="HU93" s="304"/>
      <c r="HV93" s="304"/>
      <c r="HW93" s="304"/>
      <c r="HX93" s="304"/>
      <c r="HY93" s="304"/>
      <c r="HZ93" s="304"/>
      <c r="IA93" s="304"/>
      <c r="IB93" s="304"/>
      <c r="IC93" s="304"/>
      <c r="ID93" s="304"/>
      <c r="IE93" s="304"/>
      <c r="IF93" s="304"/>
      <c r="IG93" s="304"/>
      <c r="IH93" s="304"/>
      <c r="II93" s="304"/>
      <c r="IJ93" s="304"/>
      <c r="IK93" s="304"/>
      <c r="IL93" s="304"/>
      <c r="IM93" s="304"/>
      <c r="IN93" s="304"/>
      <c r="IO93" s="304"/>
      <c r="IP93" s="304"/>
    </row>
    <row r="94" spans="1:250" s="305" customFormat="1" ht="25.5" customHeight="1" thickBot="1" x14ac:dyDescent="0.25">
      <c r="A94" s="301"/>
      <c r="B94" s="301"/>
      <c r="C94" s="296"/>
      <c r="D94" s="300"/>
      <c r="E94" s="303"/>
      <c r="F94" s="295"/>
      <c r="G94" s="295"/>
      <c r="H94" s="301"/>
      <c r="I94" s="300"/>
      <c r="J94" s="300"/>
      <c r="K94" s="301"/>
      <c r="L94" s="301"/>
      <c r="M94" s="300"/>
      <c r="N94" s="300"/>
      <c r="O94" s="291"/>
      <c r="P94" s="291"/>
      <c r="Q94" s="291"/>
      <c r="R94" s="291"/>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c r="DE94" s="304"/>
      <c r="DF94" s="304"/>
      <c r="DG94" s="304"/>
      <c r="DH94" s="304"/>
      <c r="DI94" s="304"/>
      <c r="DJ94" s="304"/>
      <c r="DK94" s="304"/>
      <c r="DL94" s="304"/>
      <c r="DM94" s="304"/>
      <c r="DN94" s="304"/>
      <c r="DO94" s="304"/>
      <c r="DP94" s="304"/>
      <c r="DQ94" s="304"/>
      <c r="DR94" s="304"/>
      <c r="DS94" s="304"/>
      <c r="DT94" s="304"/>
      <c r="DU94" s="304"/>
      <c r="DV94" s="304"/>
      <c r="DW94" s="304"/>
      <c r="DX94" s="304"/>
      <c r="DY94" s="304"/>
      <c r="DZ94" s="304"/>
      <c r="EA94" s="304"/>
      <c r="EB94" s="304"/>
      <c r="EC94" s="304"/>
      <c r="ED94" s="304"/>
      <c r="EE94" s="304"/>
      <c r="EF94" s="304"/>
      <c r="EG94" s="304"/>
      <c r="EH94" s="304"/>
      <c r="EI94" s="304"/>
      <c r="EJ94" s="304"/>
      <c r="EK94" s="304"/>
      <c r="EL94" s="304"/>
      <c r="EM94" s="304"/>
      <c r="EN94" s="304"/>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c r="GF94" s="304"/>
      <c r="GG94" s="304"/>
      <c r="GH94" s="304"/>
      <c r="GI94" s="304"/>
      <c r="GJ94" s="304"/>
      <c r="GK94" s="304"/>
      <c r="GL94" s="304"/>
      <c r="GM94" s="304"/>
      <c r="GN94" s="304"/>
      <c r="GO94" s="304"/>
      <c r="GP94" s="304"/>
      <c r="GQ94" s="304"/>
      <c r="GR94" s="304"/>
      <c r="GS94" s="304"/>
      <c r="GT94" s="304"/>
      <c r="GU94" s="304"/>
      <c r="GV94" s="304"/>
      <c r="GW94" s="304"/>
      <c r="GX94" s="304"/>
      <c r="GY94" s="304"/>
      <c r="GZ94" s="304"/>
      <c r="HA94" s="304"/>
      <c r="HB94" s="304"/>
      <c r="HC94" s="304"/>
      <c r="HD94" s="304"/>
      <c r="HE94" s="304"/>
      <c r="HF94" s="304"/>
      <c r="HG94" s="304"/>
      <c r="HH94" s="304"/>
      <c r="HI94" s="304"/>
      <c r="HJ94" s="304"/>
      <c r="HK94" s="304"/>
      <c r="HL94" s="304"/>
      <c r="HM94" s="304"/>
      <c r="HN94" s="304"/>
      <c r="HO94" s="304"/>
      <c r="HP94" s="304"/>
      <c r="HQ94" s="304"/>
      <c r="HR94" s="304"/>
      <c r="HS94" s="304"/>
      <c r="HT94" s="304"/>
      <c r="HU94" s="304"/>
      <c r="HV94" s="304"/>
      <c r="HW94" s="304"/>
      <c r="HX94" s="304"/>
      <c r="HY94" s="304"/>
      <c r="HZ94" s="304"/>
      <c r="IA94" s="304"/>
      <c r="IB94" s="304"/>
      <c r="IC94" s="304"/>
      <c r="ID94" s="304"/>
      <c r="IE94" s="304"/>
      <c r="IF94" s="304"/>
      <c r="IG94" s="304"/>
      <c r="IH94" s="304"/>
      <c r="II94" s="304"/>
      <c r="IJ94" s="304"/>
      <c r="IK94" s="304"/>
      <c r="IL94" s="304"/>
      <c r="IM94" s="304"/>
      <c r="IN94" s="304"/>
      <c r="IO94" s="304"/>
      <c r="IP94" s="304"/>
    </row>
    <row r="95" spans="1:250" s="305" customFormat="1" ht="25.5" customHeight="1" thickBot="1" x14ac:dyDescent="0.25">
      <c r="A95" s="301"/>
      <c r="B95" s="301"/>
      <c r="C95" s="296"/>
      <c r="D95" s="300"/>
      <c r="E95" s="303"/>
      <c r="F95" s="295"/>
      <c r="G95" s="295"/>
      <c r="H95" s="301"/>
      <c r="I95" s="300"/>
      <c r="J95" s="300"/>
      <c r="K95" s="301"/>
      <c r="L95" s="301"/>
      <c r="M95" s="300"/>
      <c r="N95" s="300"/>
      <c r="O95" s="291"/>
      <c r="P95" s="291"/>
      <c r="Q95" s="291"/>
      <c r="R95" s="291"/>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H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c r="EL95" s="304"/>
      <c r="EM95" s="304"/>
      <c r="EN95" s="304"/>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c r="GF95" s="304"/>
      <c r="GG95" s="304"/>
      <c r="GH95" s="304"/>
      <c r="GI95" s="304"/>
      <c r="GJ95" s="304"/>
      <c r="GK95" s="304"/>
      <c r="GL95" s="304"/>
      <c r="GM95" s="304"/>
      <c r="GN95" s="304"/>
      <c r="GO95" s="304"/>
      <c r="GP95" s="304"/>
      <c r="GQ95" s="304"/>
      <c r="GR95" s="304"/>
      <c r="GS95" s="304"/>
      <c r="GT95" s="304"/>
      <c r="GU95" s="304"/>
      <c r="GV95" s="304"/>
      <c r="GW95" s="304"/>
      <c r="GX95" s="304"/>
      <c r="GY95" s="304"/>
      <c r="GZ95" s="304"/>
      <c r="HA95" s="304"/>
      <c r="HB95" s="304"/>
      <c r="HC95" s="304"/>
      <c r="HD95" s="304"/>
      <c r="HE95" s="304"/>
      <c r="HF95" s="304"/>
      <c r="HG95" s="304"/>
      <c r="HH95" s="304"/>
      <c r="HI95" s="304"/>
      <c r="HJ95" s="304"/>
      <c r="HK95" s="304"/>
      <c r="HL95" s="304"/>
      <c r="HM95" s="304"/>
      <c r="HN95" s="304"/>
      <c r="HO95" s="304"/>
      <c r="HP95" s="304"/>
      <c r="HQ95" s="304"/>
      <c r="HR95" s="304"/>
      <c r="HS95" s="304"/>
      <c r="HT95" s="304"/>
      <c r="HU95" s="304"/>
      <c r="HV95" s="304"/>
      <c r="HW95" s="304"/>
      <c r="HX95" s="304"/>
      <c r="HY95" s="304"/>
      <c r="HZ95" s="304"/>
      <c r="IA95" s="304"/>
      <c r="IB95" s="304"/>
      <c r="IC95" s="304"/>
      <c r="ID95" s="304"/>
      <c r="IE95" s="304"/>
      <c r="IF95" s="304"/>
      <c r="IG95" s="304"/>
      <c r="IH95" s="304"/>
      <c r="II95" s="304"/>
      <c r="IJ95" s="304"/>
      <c r="IK95" s="304"/>
      <c r="IL95" s="304"/>
      <c r="IM95" s="304"/>
      <c r="IN95" s="304"/>
      <c r="IO95" s="304"/>
      <c r="IP95" s="304"/>
    </row>
    <row r="96" spans="1:250" s="305" customFormat="1" ht="25.5" customHeight="1" thickBot="1" x14ac:dyDescent="0.25">
      <c r="A96" s="301"/>
      <c r="B96" s="301"/>
      <c r="C96" s="296"/>
      <c r="D96" s="300"/>
      <c r="E96" s="303"/>
      <c r="F96" s="295"/>
      <c r="G96" s="295"/>
      <c r="H96" s="301"/>
      <c r="I96" s="300"/>
      <c r="J96" s="300"/>
      <c r="K96" s="301"/>
      <c r="L96" s="301"/>
      <c r="M96" s="300"/>
      <c r="N96" s="300"/>
      <c r="O96" s="291"/>
      <c r="P96" s="291"/>
      <c r="Q96" s="291"/>
      <c r="R96" s="291"/>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c r="EL96" s="304"/>
      <c r="EM96" s="304"/>
      <c r="EN96" s="304"/>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c r="GF96" s="304"/>
      <c r="GG96" s="304"/>
      <c r="GH96" s="304"/>
      <c r="GI96" s="304"/>
      <c r="GJ96" s="304"/>
      <c r="GK96" s="304"/>
      <c r="GL96" s="304"/>
      <c r="GM96" s="304"/>
      <c r="GN96" s="304"/>
      <c r="GO96" s="304"/>
      <c r="GP96" s="304"/>
      <c r="GQ96" s="304"/>
      <c r="GR96" s="304"/>
      <c r="GS96" s="304"/>
      <c r="GT96" s="304"/>
      <c r="GU96" s="304"/>
      <c r="GV96" s="304"/>
      <c r="GW96" s="304"/>
      <c r="GX96" s="304"/>
      <c r="GY96" s="304"/>
      <c r="GZ96" s="304"/>
      <c r="HA96" s="304"/>
      <c r="HB96" s="304"/>
      <c r="HC96" s="304"/>
      <c r="HD96" s="304"/>
      <c r="HE96" s="304"/>
      <c r="HF96" s="304"/>
      <c r="HG96" s="304"/>
      <c r="HH96" s="304"/>
      <c r="HI96" s="304"/>
      <c r="HJ96" s="304"/>
      <c r="HK96" s="304"/>
      <c r="HL96" s="304"/>
      <c r="HM96" s="304"/>
      <c r="HN96" s="304"/>
      <c r="HO96" s="304"/>
      <c r="HP96" s="304"/>
      <c r="HQ96" s="304"/>
      <c r="HR96" s="304"/>
      <c r="HS96" s="304"/>
      <c r="HT96" s="304"/>
      <c r="HU96" s="304"/>
      <c r="HV96" s="304"/>
      <c r="HW96" s="304"/>
      <c r="HX96" s="304"/>
      <c r="HY96" s="304"/>
      <c r="HZ96" s="304"/>
      <c r="IA96" s="304"/>
      <c r="IB96" s="304"/>
      <c r="IC96" s="304"/>
      <c r="ID96" s="304"/>
      <c r="IE96" s="304"/>
      <c r="IF96" s="304"/>
      <c r="IG96" s="304"/>
      <c r="IH96" s="304"/>
      <c r="II96" s="304"/>
      <c r="IJ96" s="304"/>
      <c r="IK96" s="304"/>
      <c r="IL96" s="304"/>
      <c r="IM96" s="304"/>
      <c r="IN96" s="304"/>
      <c r="IO96" s="304"/>
      <c r="IP96" s="304"/>
    </row>
    <row r="97" spans="1:250" s="305" customFormat="1" ht="25.5" customHeight="1" thickBot="1" x14ac:dyDescent="0.25">
      <c r="A97" s="301"/>
      <c r="B97" s="301"/>
      <c r="C97" s="302"/>
      <c r="D97" s="300"/>
      <c r="E97" s="303"/>
      <c r="F97" s="295"/>
      <c r="G97" s="295"/>
      <c r="H97" s="301"/>
      <c r="I97" s="300"/>
      <c r="J97" s="300"/>
      <c r="K97" s="301"/>
      <c r="L97" s="301"/>
      <c r="M97" s="300"/>
      <c r="N97" s="300"/>
      <c r="O97" s="291"/>
      <c r="P97" s="291"/>
      <c r="Q97" s="291"/>
      <c r="R97" s="291"/>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c r="EL97" s="304"/>
      <c r="EM97" s="304"/>
      <c r="EN97" s="304"/>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c r="GF97" s="304"/>
      <c r="GG97" s="304"/>
      <c r="GH97" s="304"/>
      <c r="GI97" s="304"/>
      <c r="GJ97" s="304"/>
      <c r="GK97" s="304"/>
      <c r="GL97" s="304"/>
      <c r="GM97" s="304"/>
      <c r="GN97" s="304"/>
      <c r="GO97" s="304"/>
      <c r="GP97" s="304"/>
      <c r="GQ97" s="304"/>
      <c r="GR97" s="304"/>
      <c r="GS97" s="304"/>
      <c r="GT97" s="304"/>
      <c r="GU97" s="304"/>
      <c r="GV97" s="304"/>
      <c r="GW97" s="304"/>
      <c r="GX97" s="304"/>
      <c r="GY97" s="304"/>
      <c r="GZ97" s="304"/>
      <c r="HA97" s="304"/>
      <c r="HB97" s="304"/>
      <c r="HC97" s="304"/>
      <c r="HD97" s="304"/>
      <c r="HE97" s="304"/>
      <c r="HF97" s="304"/>
      <c r="HG97" s="304"/>
      <c r="HH97" s="304"/>
      <c r="HI97" s="304"/>
      <c r="HJ97" s="304"/>
      <c r="HK97" s="304"/>
      <c r="HL97" s="304"/>
      <c r="HM97" s="304"/>
      <c r="HN97" s="304"/>
      <c r="HO97" s="304"/>
      <c r="HP97" s="304"/>
      <c r="HQ97" s="304"/>
      <c r="HR97" s="304"/>
      <c r="HS97" s="304"/>
      <c r="HT97" s="304"/>
      <c r="HU97" s="304"/>
      <c r="HV97" s="304"/>
      <c r="HW97" s="304"/>
      <c r="HX97" s="304"/>
      <c r="HY97" s="304"/>
      <c r="HZ97" s="304"/>
      <c r="IA97" s="304"/>
      <c r="IB97" s="304"/>
      <c r="IC97" s="304"/>
      <c r="ID97" s="304"/>
      <c r="IE97" s="304"/>
      <c r="IF97" s="304"/>
      <c r="IG97" s="304"/>
      <c r="IH97" s="304"/>
      <c r="II97" s="304"/>
      <c r="IJ97" s="304"/>
      <c r="IK97" s="304"/>
      <c r="IL97" s="304"/>
      <c r="IM97" s="304"/>
      <c r="IN97" s="304"/>
      <c r="IO97" s="304"/>
      <c r="IP97" s="304"/>
    </row>
    <row r="98" spans="1:250" s="305" customFormat="1" ht="25.5" customHeight="1" thickBot="1" x14ac:dyDescent="0.25">
      <c r="A98" s="301"/>
      <c r="B98" s="301"/>
      <c r="C98" s="302"/>
      <c r="D98" s="300"/>
      <c r="E98" s="303"/>
      <c r="F98" s="295"/>
      <c r="G98" s="295"/>
      <c r="H98" s="301"/>
      <c r="I98" s="300"/>
      <c r="J98" s="300"/>
      <c r="K98" s="301"/>
      <c r="L98" s="301"/>
      <c r="M98" s="300"/>
      <c r="N98" s="300"/>
      <c r="O98" s="291"/>
      <c r="P98" s="291"/>
      <c r="Q98" s="291"/>
      <c r="R98" s="291"/>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304"/>
      <c r="DK98" s="304"/>
      <c r="DL98" s="304"/>
      <c r="DM98" s="304"/>
      <c r="DN98" s="304"/>
      <c r="DO98" s="304"/>
      <c r="DP98" s="304"/>
      <c r="DQ98" s="304"/>
      <c r="DR98" s="304"/>
      <c r="DS98" s="304"/>
      <c r="DT98" s="304"/>
      <c r="DU98" s="304"/>
      <c r="DV98" s="304"/>
      <c r="DW98" s="304"/>
      <c r="DX98" s="304"/>
      <c r="DY98" s="304"/>
      <c r="DZ98" s="304"/>
      <c r="EA98" s="304"/>
      <c r="EB98" s="304"/>
      <c r="EC98" s="304"/>
      <c r="ED98" s="304"/>
      <c r="EE98" s="304"/>
      <c r="EF98" s="304"/>
      <c r="EG98" s="304"/>
      <c r="EH98" s="304"/>
      <c r="EI98" s="304"/>
      <c r="EJ98" s="304"/>
      <c r="EK98" s="304"/>
      <c r="EL98" s="304"/>
      <c r="EM98" s="304"/>
      <c r="EN98" s="304"/>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c r="GF98" s="304"/>
      <c r="GG98" s="304"/>
      <c r="GH98" s="304"/>
      <c r="GI98" s="304"/>
      <c r="GJ98" s="304"/>
      <c r="GK98" s="304"/>
      <c r="GL98" s="304"/>
      <c r="GM98" s="304"/>
      <c r="GN98" s="304"/>
      <c r="GO98" s="304"/>
      <c r="GP98" s="304"/>
      <c r="GQ98" s="304"/>
      <c r="GR98" s="304"/>
      <c r="GS98" s="304"/>
      <c r="GT98" s="304"/>
      <c r="GU98" s="304"/>
      <c r="GV98" s="304"/>
      <c r="GW98" s="304"/>
      <c r="GX98" s="304"/>
      <c r="GY98" s="304"/>
      <c r="GZ98" s="304"/>
      <c r="HA98" s="304"/>
      <c r="HB98" s="304"/>
      <c r="HC98" s="304"/>
      <c r="HD98" s="304"/>
      <c r="HE98" s="304"/>
      <c r="HF98" s="304"/>
      <c r="HG98" s="304"/>
      <c r="HH98" s="304"/>
      <c r="HI98" s="304"/>
      <c r="HJ98" s="304"/>
      <c r="HK98" s="304"/>
      <c r="HL98" s="304"/>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row>
    <row r="99" spans="1:250" s="305" customFormat="1" ht="25.5" customHeight="1" thickBot="1" x14ac:dyDescent="0.25">
      <c r="A99" s="301"/>
      <c r="B99" s="301"/>
      <c r="C99" s="302"/>
      <c r="D99" s="300"/>
      <c r="E99" s="303"/>
      <c r="F99" s="295"/>
      <c r="G99" s="295"/>
      <c r="H99" s="301"/>
      <c r="I99" s="300"/>
      <c r="J99" s="300"/>
      <c r="K99" s="301"/>
      <c r="L99" s="301"/>
      <c r="M99" s="300"/>
      <c r="N99" s="300"/>
      <c r="O99" s="291"/>
      <c r="P99" s="291"/>
      <c r="Q99" s="291"/>
      <c r="R99" s="291"/>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c r="EL99" s="304"/>
      <c r="EM99" s="304"/>
      <c r="EN99" s="304"/>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c r="GF99" s="304"/>
      <c r="GG99" s="304"/>
      <c r="GH99" s="304"/>
      <c r="GI99" s="304"/>
      <c r="GJ99" s="304"/>
      <c r="GK99" s="304"/>
      <c r="GL99" s="304"/>
      <c r="GM99" s="304"/>
      <c r="GN99" s="304"/>
      <c r="GO99" s="304"/>
      <c r="GP99" s="304"/>
      <c r="GQ99" s="304"/>
      <c r="GR99" s="304"/>
      <c r="GS99" s="304"/>
      <c r="GT99" s="304"/>
      <c r="GU99" s="304"/>
      <c r="GV99" s="304"/>
      <c r="GW99" s="304"/>
      <c r="GX99" s="304"/>
      <c r="GY99" s="304"/>
      <c r="GZ99" s="304"/>
      <c r="HA99" s="304"/>
      <c r="HB99" s="304"/>
      <c r="HC99" s="304"/>
      <c r="HD99" s="304"/>
      <c r="HE99" s="304"/>
      <c r="HF99" s="304"/>
      <c r="HG99" s="304"/>
      <c r="HH99" s="304"/>
      <c r="HI99" s="304"/>
      <c r="HJ99" s="304"/>
      <c r="HK99" s="304"/>
      <c r="HL99" s="304"/>
      <c r="HM99" s="304"/>
      <c r="HN99" s="304"/>
      <c r="HO99" s="304"/>
      <c r="HP99" s="304"/>
      <c r="HQ99" s="304"/>
      <c r="HR99" s="304"/>
      <c r="HS99" s="304"/>
      <c r="HT99" s="304"/>
      <c r="HU99" s="304"/>
      <c r="HV99" s="304"/>
      <c r="HW99" s="304"/>
      <c r="HX99" s="304"/>
      <c r="HY99" s="304"/>
      <c r="HZ99" s="304"/>
      <c r="IA99" s="304"/>
      <c r="IB99" s="304"/>
      <c r="IC99" s="304"/>
      <c r="ID99" s="304"/>
      <c r="IE99" s="304"/>
      <c r="IF99" s="304"/>
      <c r="IG99" s="304"/>
      <c r="IH99" s="304"/>
      <c r="II99" s="304"/>
      <c r="IJ99" s="304"/>
      <c r="IK99" s="304"/>
      <c r="IL99" s="304"/>
      <c r="IM99" s="304"/>
      <c r="IN99" s="304"/>
      <c r="IO99" s="304"/>
      <c r="IP99" s="304"/>
    </row>
    <row r="100" spans="1:250" s="305" customFormat="1" ht="25.5" customHeight="1" thickBot="1" x14ac:dyDescent="0.25">
      <c r="A100" s="301"/>
      <c r="B100" s="301"/>
      <c r="C100" s="302"/>
      <c r="D100" s="300"/>
      <c r="E100" s="303"/>
      <c r="F100" s="295"/>
      <c r="G100" s="295"/>
      <c r="H100" s="301"/>
      <c r="I100" s="300"/>
      <c r="J100" s="300"/>
      <c r="K100" s="301"/>
      <c r="L100" s="301"/>
      <c r="M100" s="300"/>
      <c r="N100" s="300"/>
      <c r="O100" s="291"/>
      <c r="P100" s="291"/>
      <c r="Q100" s="291"/>
      <c r="R100" s="291"/>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c r="DE100" s="304"/>
      <c r="DF100" s="304"/>
      <c r="DG100" s="304"/>
      <c r="DH100" s="304"/>
      <c r="DI100" s="304"/>
      <c r="DJ100" s="304"/>
      <c r="DK100" s="304"/>
      <c r="DL100" s="304"/>
      <c r="DM100" s="304"/>
      <c r="DN100" s="304"/>
      <c r="DO100" s="304"/>
      <c r="DP100" s="304"/>
      <c r="DQ100" s="304"/>
      <c r="DR100" s="304"/>
      <c r="DS100" s="304"/>
      <c r="DT100" s="304"/>
      <c r="DU100" s="304"/>
      <c r="DV100" s="304"/>
      <c r="DW100" s="304"/>
      <c r="DX100" s="304"/>
      <c r="DY100" s="304"/>
      <c r="DZ100" s="304"/>
      <c r="EA100" s="304"/>
      <c r="EB100" s="304"/>
      <c r="EC100" s="304"/>
      <c r="ED100" s="304"/>
      <c r="EE100" s="304"/>
      <c r="EF100" s="304"/>
      <c r="EG100" s="304"/>
      <c r="EH100" s="304"/>
      <c r="EI100" s="304"/>
      <c r="EJ100" s="304"/>
      <c r="EK100" s="304"/>
      <c r="EL100" s="304"/>
      <c r="EM100" s="304"/>
      <c r="EN100" s="304"/>
      <c r="EO100" s="304"/>
      <c r="EP100" s="304"/>
      <c r="EQ100" s="304"/>
      <c r="ER100" s="304"/>
      <c r="ES100" s="304"/>
      <c r="ET100" s="304"/>
      <c r="EU100" s="304"/>
      <c r="EV100" s="304"/>
      <c r="EW100" s="304"/>
      <c r="EX100" s="304"/>
      <c r="EY100" s="304"/>
      <c r="EZ100" s="304"/>
      <c r="FA100" s="304"/>
      <c r="FB100" s="304"/>
      <c r="FC100" s="304"/>
      <c r="FD100" s="304"/>
      <c r="FE100" s="304"/>
      <c r="FF100" s="304"/>
      <c r="FG100" s="304"/>
      <c r="FH100" s="304"/>
      <c r="FI100" s="304"/>
      <c r="FJ100" s="304"/>
      <c r="FK100" s="304"/>
      <c r="FL100" s="304"/>
      <c r="FM100" s="304"/>
      <c r="FN100" s="304"/>
      <c r="FO100" s="304"/>
      <c r="FP100" s="304"/>
      <c r="FQ100" s="304"/>
      <c r="FR100" s="304"/>
      <c r="FS100" s="304"/>
      <c r="FT100" s="304"/>
      <c r="FU100" s="304"/>
      <c r="FV100" s="304"/>
      <c r="FW100" s="304"/>
      <c r="FX100" s="304"/>
      <c r="FY100" s="304"/>
      <c r="FZ100" s="304"/>
      <c r="GA100" s="304"/>
      <c r="GB100" s="304"/>
      <c r="GC100" s="304"/>
      <c r="GD100" s="304"/>
      <c r="GE100" s="304"/>
      <c r="GF100" s="304"/>
      <c r="GG100" s="304"/>
      <c r="GH100" s="304"/>
      <c r="GI100" s="304"/>
      <c r="GJ100" s="304"/>
      <c r="GK100" s="304"/>
      <c r="GL100" s="304"/>
      <c r="GM100" s="304"/>
      <c r="GN100" s="304"/>
      <c r="GO100" s="304"/>
      <c r="GP100" s="304"/>
      <c r="GQ100" s="304"/>
      <c r="GR100" s="304"/>
      <c r="GS100" s="304"/>
      <c r="GT100" s="304"/>
      <c r="GU100" s="304"/>
      <c r="GV100" s="304"/>
      <c r="GW100" s="304"/>
      <c r="GX100" s="304"/>
      <c r="GY100" s="304"/>
      <c r="GZ100" s="304"/>
      <c r="HA100" s="304"/>
      <c r="HB100" s="304"/>
      <c r="HC100" s="304"/>
      <c r="HD100" s="304"/>
      <c r="HE100" s="304"/>
      <c r="HF100" s="304"/>
      <c r="HG100" s="304"/>
      <c r="HH100" s="304"/>
      <c r="HI100" s="304"/>
      <c r="HJ100" s="304"/>
      <c r="HK100" s="304"/>
      <c r="HL100" s="304"/>
      <c r="HM100" s="304"/>
      <c r="HN100" s="304"/>
      <c r="HO100" s="304"/>
      <c r="HP100" s="304"/>
      <c r="HQ100" s="304"/>
      <c r="HR100" s="304"/>
      <c r="HS100" s="304"/>
      <c r="HT100" s="304"/>
      <c r="HU100" s="304"/>
      <c r="HV100" s="304"/>
      <c r="HW100" s="304"/>
      <c r="HX100" s="304"/>
      <c r="HY100" s="304"/>
      <c r="HZ100" s="304"/>
      <c r="IA100" s="304"/>
      <c r="IB100" s="304"/>
      <c r="IC100" s="304"/>
      <c r="ID100" s="304"/>
      <c r="IE100" s="304"/>
      <c r="IF100" s="304"/>
      <c r="IG100" s="304"/>
      <c r="IH100" s="304"/>
      <c r="II100" s="304"/>
      <c r="IJ100" s="304"/>
      <c r="IK100" s="304"/>
      <c r="IL100" s="304"/>
      <c r="IM100" s="304"/>
      <c r="IN100" s="304"/>
      <c r="IO100" s="304"/>
      <c r="IP100" s="304"/>
    </row>
    <row r="101" spans="1:250" s="305" customFormat="1" ht="25.5" customHeight="1" thickBot="1" x14ac:dyDescent="0.25">
      <c r="A101" s="301"/>
      <c r="B101" s="301"/>
      <c r="C101" s="296"/>
      <c r="D101" s="300"/>
      <c r="E101" s="303"/>
      <c r="F101" s="295"/>
      <c r="G101" s="295"/>
      <c r="H101" s="301"/>
      <c r="I101" s="300"/>
      <c r="J101" s="300"/>
      <c r="K101" s="301"/>
      <c r="L101" s="301"/>
      <c r="M101" s="300"/>
      <c r="N101" s="300"/>
      <c r="O101" s="291"/>
      <c r="P101" s="291"/>
      <c r="Q101" s="291"/>
      <c r="R101" s="291"/>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c r="DE101" s="304"/>
      <c r="DF101" s="304"/>
      <c r="DG101" s="304"/>
      <c r="DH101" s="304"/>
      <c r="DI101" s="304"/>
      <c r="DJ101" s="304"/>
      <c r="DK101" s="304"/>
      <c r="DL101" s="304"/>
      <c r="DM101" s="304"/>
      <c r="DN101" s="304"/>
      <c r="DO101" s="304"/>
      <c r="DP101" s="304"/>
      <c r="DQ101" s="304"/>
      <c r="DR101" s="304"/>
      <c r="DS101" s="304"/>
      <c r="DT101" s="304"/>
      <c r="DU101" s="304"/>
      <c r="DV101" s="304"/>
      <c r="DW101" s="304"/>
      <c r="DX101" s="304"/>
      <c r="DY101" s="304"/>
      <c r="DZ101" s="304"/>
      <c r="EA101" s="304"/>
      <c r="EB101" s="304"/>
      <c r="EC101" s="304"/>
      <c r="ED101" s="304"/>
      <c r="EE101" s="304"/>
      <c r="EF101" s="304"/>
      <c r="EG101" s="304"/>
      <c r="EH101" s="304"/>
      <c r="EI101" s="304"/>
      <c r="EJ101" s="304"/>
      <c r="EK101" s="304"/>
      <c r="EL101" s="304"/>
      <c r="EM101" s="304"/>
      <c r="EN101" s="304"/>
      <c r="EO101" s="304"/>
      <c r="EP101" s="304"/>
      <c r="EQ101" s="304"/>
      <c r="ER101" s="304"/>
      <c r="ES101" s="304"/>
      <c r="ET101" s="304"/>
      <c r="EU101" s="304"/>
      <c r="EV101" s="304"/>
      <c r="EW101" s="304"/>
      <c r="EX101" s="304"/>
      <c r="EY101" s="304"/>
      <c r="EZ101" s="304"/>
      <c r="FA101" s="304"/>
      <c r="FB101" s="304"/>
      <c r="FC101" s="304"/>
      <c r="FD101" s="304"/>
      <c r="FE101" s="304"/>
      <c r="FF101" s="304"/>
      <c r="FG101" s="304"/>
      <c r="FH101" s="304"/>
      <c r="FI101" s="304"/>
      <c r="FJ101" s="304"/>
      <c r="FK101" s="304"/>
      <c r="FL101" s="304"/>
      <c r="FM101" s="304"/>
      <c r="FN101" s="304"/>
      <c r="FO101" s="304"/>
      <c r="FP101" s="304"/>
      <c r="FQ101" s="304"/>
      <c r="FR101" s="304"/>
      <c r="FS101" s="304"/>
      <c r="FT101" s="304"/>
      <c r="FU101" s="304"/>
      <c r="FV101" s="304"/>
      <c r="FW101" s="304"/>
      <c r="FX101" s="304"/>
      <c r="FY101" s="304"/>
      <c r="FZ101" s="304"/>
      <c r="GA101" s="304"/>
      <c r="GB101" s="304"/>
      <c r="GC101" s="304"/>
      <c r="GD101" s="304"/>
      <c r="GE101" s="304"/>
      <c r="GF101" s="304"/>
      <c r="GG101" s="304"/>
      <c r="GH101" s="304"/>
      <c r="GI101" s="304"/>
      <c r="GJ101" s="304"/>
      <c r="GK101" s="304"/>
      <c r="GL101" s="304"/>
      <c r="GM101" s="304"/>
      <c r="GN101" s="304"/>
      <c r="GO101" s="304"/>
      <c r="GP101" s="304"/>
      <c r="GQ101" s="304"/>
      <c r="GR101" s="304"/>
      <c r="GS101" s="304"/>
      <c r="GT101" s="304"/>
      <c r="GU101" s="304"/>
      <c r="GV101" s="304"/>
      <c r="GW101" s="304"/>
      <c r="GX101" s="304"/>
      <c r="GY101" s="304"/>
      <c r="GZ101" s="304"/>
      <c r="HA101" s="304"/>
      <c r="HB101" s="304"/>
      <c r="HC101" s="304"/>
      <c r="HD101" s="304"/>
      <c r="HE101" s="304"/>
      <c r="HF101" s="304"/>
      <c r="HG101" s="304"/>
      <c r="HH101" s="304"/>
      <c r="HI101" s="304"/>
      <c r="HJ101" s="304"/>
      <c r="HK101" s="304"/>
      <c r="HL101" s="304"/>
      <c r="HM101" s="304"/>
      <c r="HN101" s="304"/>
      <c r="HO101" s="304"/>
      <c r="HP101" s="304"/>
      <c r="HQ101" s="304"/>
      <c r="HR101" s="304"/>
      <c r="HS101" s="304"/>
      <c r="HT101" s="304"/>
      <c r="HU101" s="304"/>
      <c r="HV101" s="304"/>
      <c r="HW101" s="304"/>
      <c r="HX101" s="304"/>
      <c r="HY101" s="304"/>
      <c r="HZ101" s="304"/>
      <c r="IA101" s="304"/>
      <c r="IB101" s="304"/>
      <c r="IC101" s="304"/>
      <c r="ID101" s="304"/>
      <c r="IE101" s="304"/>
      <c r="IF101" s="304"/>
      <c r="IG101" s="304"/>
      <c r="IH101" s="304"/>
      <c r="II101" s="304"/>
      <c r="IJ101" s="304"/>
      <c r="IK101" s="304"/>
      <c r="IL101" s="304"/>
      <c r="IM101" s="304"/>
      <c r="IN101" s="304"/>
      <c r="IO101" s="304"/>
      <c r="IP101" s="304"/>
    </row>
    <row r="102" spans="1:250" s="305" customFormat="1" ht="25.5" customHeight="1" thickBot="1" x14ac:dyDescent="0.25">
      <c r="A102" s="301"/>
      <c r="B102" s="301"/>
      <c r="C102" s="302"/>
      <c r="D102" s="300"/>
      <c r="E102" s="303"/>
      <c r="F102" s="295"/>
      <c r="G102" s="295"/>
      <c r="H102" s="301"/>
      <c r="I102" s="300"/>
      <c r="J102" s="300"/>
      <c r="K102" s="301"/>
      <c r="L102" s="301"/>
      <c r="M102" s="300"/>
      <c r="N102" s="300"/>
      <c r="O102" s="291"/>
      <c r="P102" s="291"/>
      <c r="Q102" s="291"/>
      <c r="R102" s="291"/>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c r="DE102" s="304"/>
      <c r="DF102" s="304"/>
      <c r="DG102" s="304"/>
      <c r="DH102" s="304"/>
      <c r="DI102" s="304"/>
      <c r="DJ102" s="304"/>
      <c r="DK102" s="304"/>
      <c r="DL102" s="304"/>
      <c r="DM102" s="304"/>
      <c r="DN102" s="304"/>
      <c r="DO102" s="304"/>
      <c r="DP102" s="304"/>
      <c r="DQ102" s="304"/>
      <c r="DR102" s="304"/>
      <c r="DS102" s="304"/>
      <c r="DT102" s="304"/>
      <c r="DU102" s="304"/>
      <c r="DV102" s="304"/>
      <c r="DW102" s="304"/>
      <c r="DX102" s="304"/>
      <c r="DY102" s="304"/>
      <c r="DZ102" s="304"/>
      <c r="EA102" s="304"/>
      <c r="EB102" s="304"/>
      <c r="EC102" s="304"/>
      <c r="ED102" s="304"/>
      <c r="EE102" s="304"/>
      <c r="EF102" s="304"/>
      <c r="EG102" s="304"/>
      <c r="EH102" s="304"/>
      <c r="EI102" s="304"/>
      <c r="EJ102" s="304"/>
      <c r="EK102" s="304"/>
      <c r="EL102" s="304"/>
      <c r="EM102" s="304"/>
      <c r="EN102" s="304"/>
      <c r="EO102" s="304"/>
      <c r="EP102" s="304"/>
      <c r="EQ102" s="304"/>
      <c r="ER102" s="304"/>
      <c r="ES102" s="304"/>
      <c r="ET102" s="304"/>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4"/>
      <c r="HN102" s="304"/>
      <c r="HO102" s="304"/>
      <c r="HP102" s="304"/>
      <c r="HQ102" s="304"/>
      <c r="HR102" s="304"/>
      <c r="HS102" s="304"/>
      <c r="HT102" s="304"/>
      <c r="HU102" s="304"/>
      <c r="HV102" s="304"/>
      <c r="HW102" s="304"/>
      <c r="HX102" s="304"/>
      <c r="HY102" s="304"/>
      <c r="HZ102" s="304"/>
      <c r="IA102" s="304"/>
      <c r="IB102" s="304"/>
      <c r="IC102" s="304"/>
      <c r="ID102" s="304"/>
      <c r="IE102" s="304"/>
      <c r="IF102" s="304"/>
      <c r="IG102" s="304"/>
      <c r="IH102" s="304"/>
      <c r="II102" s="304"/>
      <c r="IJ102" s="304"/>
      <c r="IK102" s="304"/>
      <c r="IL102" s="304"/>
      <c r="IM102" s="304"/>
      <c r="IN102" s="304"/>
      <c r="IO102" s="304"/>
      <c r="IP102" s="304"/>
    </row>
    <row r="103" spans="1:250" s="305" customFormat="1" ht="25.5" customHeight="1" thickBot="1" x14ac:dyDescent="0.25">
      <c r="A103" s="301"/>
      <c r="B103" s="301"/>
      <c r="C103" s="302"/>
      <c r="D103" s="300"/>
      <c r="E103" s="303"/>
      <c r="F103" s="301"/>
      <c r="G103" s="301"/>
      <c r="H103" s="301"/>
      <c r="I103" s="300"/>
      <c r="J103" s="300"/>
      <c r="K103" s="301"/>
      <c r="L103" s="301"/>
      <c r="M103" s="300"/>
      <c r="N103" s="300"/>
      <c r="O103" s="291"/>
      <c r="P103" s="291"/>
      <c r="Q103" s="291"/>
      <c r="R103" s="291"/>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c r="DE103" s="304"/>
      <c r="DF103" s="304"/>
      <c r="DG103" s="304"/>
      <c r="DH103" s="304"/>
      <c r="DI103" s="304"/>
      <c r="DJ103" s="304"/>
      <c r="DK103" s="304"/>
      <c r="DL103" s="304"/>
      <c r="DM103" s="304"/>
      <c r="DN103" s="304"/>
      <c r="DO103" s="304"/>
      <c r="DP103" s="304"/>
      <c r="DQ103" s="304"/>
      <c r="DR103" s="304"/>
      <c r="DS103" s="304"/>
      <c r="DT103" s="304"/>
      <c r="DU103" s="304"/>
      <c r="DV103" s="304"/>
      <c r="DW103" s="304"/>
      <c r="DX103" s="304"/>
      <c r="DY103" s="304"/>
      <c r="DZ103" s="304"/>
      <c r="EA103" s="304"/>
      <c r="EB103" s="304"/>
      <c r="EC103" s="304"/>
      <c r="ED103" s="304"/>
      <c r="EE103" s="304"/>
      <c r="EF103" s="304"/>
      <c r="EG103" s="304"/>
      <c r="EH103" s="304"/>
      <c r="EI103" s="304"/>
      <c r="EJ103" s="304"/>
      <c r="EK103" s="304"/>
      <c r="EL103" s="304"/>
      <c r="EM103" s="304"/>
      <c r="EN103" s="304"/>
      <c r="EO103" s="304"/>
      <c r="EP103" s="304"/>
      <c r="EQ103" s="304"/>
      <c r="ER103" s="304"/>
      <c r="ES103" s="304"/>
      <c r="ET103" s="304"/>
      <c r="EU103" s="304"/>
      <c r="EV103" s="304"/>
      <c r="EW103" s="304"/>
      <c r="EX103" s="304"/>
      <c r="EY103" s="304"/>
      <c r="EZ103" s="304"/>
      <c r="FA103" s="304"/>
      <c r="FB103" s="304"/>
      <c r="FC103" s="304"/>
      <c r="FD103" s="304"/>
      <c r="FE103" s="304"/>
      <c r="FF103" s="304"/>
      <c r="FG103" s="304"/>
      <c r="FH103" s="304"/>
      <c r="FI103" s="304"/>
      <c r="FJ103" s="304"/>
      <c r="FK103" s="304"/>
      <c r="FL103" s="304"/>
      <c r="FM103" s="304"/>
      <c r="FN103" s="304"/>
      <c r="FO103" s="304"/>
      <c r="FP103" s="304"/>
      <c r="FQ103" s="304"/>
      <c r="FR103" s="304"/>
      <c r="FS103" s="304"/>
      <c r="FT103" s="304"/>
      <c r="FU103" s="304"/>
      <c r="FV103" s="304"/>
      <c r="FW103" s="304"/>
      <c r="FX103" s="304"/>
      <c r="FY103" s="304"/>
      <c r="FZ103" s="304"/>
      <c r="GA103" s="304"/>
      <c r="GB103" s="304"/>
      <c r="GC103" s="304"/>
      <c r="GD103" s="304"/>
      <c r="GE103" s="304"/>
      <c r="GF103" s="304"/>
      <c r="GG103" s="304"/>
      <c r="GH103" s="304"/>
      <c r="GI103" s="304"/>
      <c r="GJ103" s="304"/>
      <c r="GK103" s="304"/>
      <c r="GL103" s="304"/>
      <c r="GM103" s="304"/>
      <c r="GN103" s="304"/>
      <c r="GO103" s="304"/>
      <c r="GP103" s="304"/>
      <c r="GQ103" s="304"/>
      <c r="GR103" s="304"/>
      <c r="GS103" s="304"/>
      <c r="GT103" s="304"/>
      <c r="GU103" s="304"/>
      <c r="GV103" s="304"/>
      <c r="GW103" s="304"/>
      <c r="GX103" s="304"/>
      <c r="GY103" s="304"/>
      <c r="GZ103" s="304"/>
      <c r="HA103" s="304"/>
      <c r="HB103" s="304"/>
      <c r="HC103" s="304"/>
      <c r="HD103" s="304"/>
      <c r="HE103" s="304"/>
      <c r="HF103" s="304"/>
      <c r="HG103" s="304"/>
      <c r="HH103" s="304"/>
      <c r="HI103" s="304"/>
      <c r="HJ103" s="304"/>
      <c r="HK103" s="304"/>
      <c r="HL103" s="304"/>
      <c r="HM103" s="304"/>
      <c r="HN103" s="304"/>
      <c r="HO103" s="304"/>
      <c r="HP103" s="304"/>
      <c r="HQ103" s="304"/>
      <c r="HR103" s="304"/>
      <c r="HS103" s="304"/>
      <c r="HT103" s="304"/>
      <c r="HU103" s="304"/>
      <c r="HV103" s="304"/>
      <c r="HW103" s="304"/>
      <c r="HX103" s="304"/>
      <c r="HY103" s="304"/>
      <c r="HZ103" s="304"/>
      <c r="IA103" s="304"/>
      <c r="IB103" s="304"/>
      <c r="IC103" s="304"/>
      <c r="ID103" s="304"/>
      <c r="IE103" s="304"/>
      <c r="IF103" s="304"/>
      <c r="IG103" s="304"/>
      <c r="IH103" s="304"/>
      <c r="II103" s="304"/>
      <c r="IJ103" s="304"/>
      <c r="IK103" s="304"/>
      <c r="IL103" s="304"/>
      <c r="IM103" s="304"/>
      <c r="IN103" s="304"/>
      <c r="IO103" s="304"/>
      <c r="IP103" s="304"/>
    </row>
    <row r="104" spans="1:250" s="305" customFormat="1" ht="25.5" customHeight="1" thickBot="1" x14ac:dyDescent="0.25">
      <c r="A104" s="301"/>
      <c r="B104" s="301"/>
      <c r="C104" s="302"/>
      <c r="D104" s="300"/>
      <c r="E104" s="303"/>
      <c r="F104" s="301"/>
      <c r="G104" s="301"/>
      <c r="H104" s="301"/>
      <c r="I104" s="300"/>
      <c r="J104" s="300"/>
      <c r="K104" s="301"/>
      <c r="L104" s="301"/>
      <c r="M104" s="300"/>
      <c r="N104" s="300"/>
      <c r="O104" s="291"/>
      <c r="P104" s="291"/>
      <c r="Q104" s="291"/>
      <c r="R104" s="291"/>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c r="DE104" s="304"/>
      <c r="DF104" s="304"/>
      <c r="DG104" s="304"/>
      <c r="DH104" s="304"/>
      <c r="DI104" s="304"/>
      <c r="DJ104" s="304"/>
      <c r="DK104" s="304"/>
      <c r="DL104" s="304"/>
      <c r="DM104" s="304"/>
      <c r="DN104" s="304"/>
      <c r="DO104" s="304"/>
      <c r="DP104" s="304"/>
      <c r="DQ104" s="304"/>
      <c r="DR104" s="304"/>
      <c r="DS104" s="304"/>
      <c r="DT104" s="304"/>
      <c r="DU104" s="304"/>
      <c r="DV104" s="304"/>
      <c r="DW104" s="304"/>
      <c r="DX104" s="304"/>
      <c r="DY104" s="304"/>
      <c r="DZ104" s="304"/>
      <c r="EA104" s="304"/>
      <c r="EB104" s="304"/>
      <c r="EC104" s="304"/>
      <c r="ED104" s="304"/>
      <c r="EE104" s="304"/>
      <c r="EF104" s="304"/>
      <c r="EG104" s="304"/>
      <c r="EH104" s="304"/>
      <c r="EI104" s="304"/>
      <c r="EJ104" s="304"/>
      <c r="EK104" s="304"/>
      <c r="EL104" s="304"/>
      <c r="EM104" s="304"/>
      <c r="EN104" s="304"/>
      <c r="EO104" s="304"/>
      <c r="EP104" s="304"/>
      <c r="EQ104" s="304"/>
      <c r="ER104" s="304"/>
      <c r="ES104" s="304"/>
      <c r="ET104" s="304"/>
      <c r="EU104" s="304"/>
      <c r="EV104" s="304"/>
      <c r="EW104" s="304"/>
      <c r="EX104" s="304"/>
      <c r="EY104" s="304"/>
      <c r="EZ104" s="304"/>
      <c r="FA104" s="304"/>
      <c r="FB104" s="304"/>
      <c r="FC104" s="304"/>
      <c r="FD104" s="304"/>
      <c r="FE104" s="304"/>
      <c r="FF104" s="304"/>
      <c r="FG104" s="304"/>
      <c r="FH104" s="304"/>
      <c r="FI104" s="304"/>
      <c r="FJ104" s="304"/>
      <c r="FK104" s="304"/>
      <c r="FL104" s="304"/>
      <c r="FM104" s="304"/>
      <c r="FN104" s="304"/>
      <c r="FO104" s="304"/>
      <c r="FP104" s="304"/>
      <c r="FQ104" s="304"/>
      <c r="FR104" s="304"/>
      <c r="FS104" s="304"/>
      <c r="FT104" s="304"/>
      <c r="FU104" s="304"/>
      <c r="FV104" s="304"/>
      <c r="FW104" s="304"/>
      <c r="FX104" s="304"/>
      <c r="FY104" s="304"/>
      <c r="FZ104" s="304"/>
      <c r="GA104" s="304"/>
      <c r="GB104" s="304"/>
      <c r="GC104" s="304"/>
      <c r="GD104" s="304"/>
      <c r="GE104" s="304"/>
      <c r="GF104" s="304"/>
      <c r="GG104" s="304"/>
      <c r="GH104" s="304"/>
      <c r="GI104" s="304"/>
      <c r="GJ104" s="304"/>
      <c r="GK104" s="304"/>
      <c r="GL104" s="304"/>
      <c r="GM104" s="304"/>
      <c r="GN104" s="304"/>
      <c r="GO104" s="304"/>
      <c r="GP104" s="304"/>
      <c r="GQ104" s="304"/>
      <c r="GR104" s="304"/>
      <c r="GS104" s="304"/>
      <c r="GT104" s="304"/>
      <c r="GU104" s="304"/>
      <c r="GV104" s="304"/>
      <c r="GW104" s="304"/>
      <c r="GX104" s="304"/>
      <c r="GY104" s="304"/>
      <c r="GZ104" s="304"/>
      <c r="HA104" s="304"/>
      <c r="HB104" s="304"/>
      <c r="HC104" s="304"/>
      <c r="HD104" s="304"/>
      <c r="HE104" s="304"/>
      <c r="HF104" s="304"/>
      <c r="HG104" s="304"/>
      <c r="HH104" s="304"/>
      <c r="HI104" s="304"/>
      <c r="HJ104" s="304"/>
      <c r="HK104" s="304"/>
      <c r="HL104" s="304"/>
      <c r="HM104" s="304"/>
      <c r="HN104" s="304"/>
      <c r="HO104" s="304"/>
      <c r="HP104" s="304"/>
      <c r="HQ104" s="304"/>
      <c r="HR104" s="304"/>
      <c r="HS104" s="304"/>
      <c r="HT104" s="304"/>
      <c r="HU104" s="304"/>
      <c r="HV104" s="304"/>
      <c r="HW104" s="304"/>
      <c r="HX104" s="304"/>
      <c r="HY104" s="304"/>
      <c r="HZ104" s="304"/>
      <c r="IA104" s="304"/>
      <c r="IB104" s="304"/>
      <c r="IC104" s="304"/>
      <c r="ID104" s="304"/>
      <c r="IE104" s="304"/>
      <c r="IF104" s="304"/>
      <c r="IG104" s="304"/>
      <c r="IH104" s="304"/>
      <c r="II104" s="304"/>
      <c r="IJ104" s="304"/>
      <c r="IK104" s="304"/>
      <c r="IL104" s="304"/>
      <c r="IM104" s="304"/>
      <c r="IN104" s="304"/>
      <c r="IO104" s="304"/>
      <c r="IP104" s="304"/>
    </row>
    <row r="105" spans="1:250" s="305" customFormat="1" ht="25.5" customHeight="1" thickBot="1" x14ac:dyDescent="0.25">
      <c r="A105" s="301"/>
      <c r="B105" s="301"/>
      <c r="C105" s="302"/>
      <c r="D105" s="300"/>
      <c r="E105" s="303"/>
      <c r="F105" s="301"/>
      <c r="G105" s="301"/>
      <c r="H105" s="301"/>
      <c r="I105" s="300"/>
      <c r="J105" s="300"/>
      <c r="K105" s="301"/>
      <c r="L105" s="301"/>
      <c r="M105" s="300"/>
      <c r="N105" s="300"/>
      <c r="O105" s="291"/>
      <c r="P105" s="291"/>
      <c r="Q105" s="291"/>
      <c r="R105" s="291"/>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c r="DE105" s="304"/>
      <c r="DF105" s="304"/>
      <c r="DG105" s="304"/>
      <c r="DH105" s="304"/>
      <c r="DI105" s="304"/>
      <c r="DJ105" s="304"/>
      <c r="DK105" s="304"/>
      <c r="DL105" s="304"/>
      <c r="DM105" s="304"/>
      <c r="DN105" s="304"/>
      <c r="DO105" s="304"/>
      <c r="DP105" s="304"/>
      <c r="DQ105" s="304"/>
      <c r="DR105" s="304"/>
      <c r="DS105" s="304"/>
      <c r="DT105" s="304"/>
      <c r="DU105" s="304"/>
      <c r="DV105" s="304"/>
      <c r="DW105" s="304"/>
      <c r="DX105" s="304"/>
      <c r="DY105" s="304"/>
      <c r="DZ105" s="304"/>
      <c r="EA105" s="304"/>
      <c r="EB105" s="304"/>
      <c r="EC105" s="304"/>
      <c r="ED105" s="304"/>
      <c r="EE105" s="304"/>
      <c r="EF105" s="304"/>
      <c r="EG105" s="304"/>
      <c r="EH105" s="304"/>
      <c r="EI105" s="304"/>
      <c r="EJ105" s="304"/>
      <c r="EK105" s="304"/>
      <c r="EL105" s="304"/>
      <c r="EM105" s="304"/>
      <c r="EN105" s="304"/>
      <c r="EO105" s="304"/>
      <c r="EP105" s="304"/>
      <c r="EQ105" s="304"/>
      <c r="ER105" s="304"/>
      <c r="ES105" s="304"/>
      <c r="ET105" s="304"/>
      <c r="EU105" s="304"/>
      <c r="EV105" s="304"/>
      <c r="EW105" s="304"/>
      <c r="EX105" s="304"/>
      <c r="EY105" s="304"/>
      <c r="EZ105" s="304"/>
      <c r="FA105" s="304"/>
      <c r="FB105" s="304"/>
      <c r="FC105" s="304"/>
      <c r="FD105" s="304"/>
      <c r="FE105" s="304"/>
      <c r="FF105" s="304"/>
      <c r="FG105" s="304"/>
      <c r="FH105" s="304"/>
      <c r="FI105" s="304"/>
      <c r="FJ105" s="304"/>
      <c r="FK105" s="304"/>
      <c r="FL105" s="304"/>
      <c r="FM105" s="304"/>
      <c r="FN105" s="304"/>
      <c r="FO105" s="304"/>
      <c r="FP105" s="304"/>
      <c r="FQ105" s="304"/>
      <c r="FR105" s="304"/>
      <c r="FS105" s="304"/>
      <c r="FT105" s="304"/>
      <c r="FU105" s="304"/>
      <c r="FV105" s="304"/>
      <c r="FW105" s="304"/>
      <c r="FX105" s="304"/>
      <c r="FY105" s="304"/>
      <c r="FZ105" s="304"/>
      <c r="GA105" s="304"/>
      <c r="GB105" s="304"/>
      <c r="GC105" s="304"/>
      <c r="GD105" s="304"/>
      <c r="GE105" s="304"/>
      <c r="GF105" s="304"/>
      <c r="GG105" s="304"/>
      <c r="GH105" s="304"/>
      <c r="GI105" s="304"/>
      <c r="GJ105" s="304"/>
      <c r="GK105" s="304"/>
      <c r="GL105" s="304"/>
      <c r="GM105" s="304"/>
      <c r="GN105" s="304"/>
      <c r="GO105" s="304"/>
      <c r="GP105" s="304"/>
      <c r="GQ105" s="304"/>
      <c r="GR105" s="304"/>
      <c r="GS105" s="304"/>
      <c r="GT105" s="304"/>
      <c r="GU105" s="304"/>
      <c r="GV105" s="304"/>
      <c r="GW105" s="304"/>
      <c r="GX105" s="304"/>
      <c r="GY105" s="304"/>
      <c r="GZ105" s="304"/>
      <c r="HA105" s="304"/>
      <c r="HB105" s="304"/>
      <c r="HC105" s="304"/>
      <c r="HD105" s="304"/>
      <c r="HE105" s="304"/>
      <c r="HF105" s="304"/>
      <c r="HG105" s="304"/>
      <c r="HH105" s="304"/>
      <c r="HI105" s="304"/>
      <c r="HJ105" s="304"/>
      <c r="HK105" s="304"/>
      <c r="HL105" s="304"/>
      <c r="HM105" s="304"/>
      <c r="HN105" s="304"/>
      <c r="HO105" s="304"/>
      <c r="HP105" s="304"/>
      <c r="HQ105" s="304"/>
      <c r="HR105" s="304"/>
      <c r="HS105" s="304"/>
      <c r="HT105" s="304"/>
      <c r="HU105" s="304"/>
      <c r="HV105" s="304"/>
      <c r="HW105" s="304"/>
      <c r="HX105" s="304"/>
      <c r="HY105" s="304"/>
      <c r="HZ105" s="304"/>
      <c r="IA105" s="304"/>
      <c r="IB105" s="304"/>
      <c r="IC105" s="304"/>
      <c r="ID105" s="304"/>
      <c r="IE105" s="304"/>
      <c r="IF105" s="304"/>
      <c r="IG105" s="304"/>
      <c r="IH105" s="304"/>
      <c r="II105" s="304"/>
      <c r="IJ105" s="304"/>
      <c r="IK105" s="304"/>
      <c r="IL105" s="304"/>
      <c r="IM105" s="304"/>
      <c r="IN105" s="304"/>
      <c r="IO105" s="304"/>
      <c r="IP105" s="304"/>
    </row>
    <row r="106" spans="1:250" s="305" customFormat="1" ht="25.5" customHeight="1" thickBot="1" x14ac:dyDescent="0.25">
      <c r="A106" s="301"/>
      <c r="B106" s="301"/>
      <c r="C106" s="302"/>
      <c r="D106" s="300"/>
      <c r="E106" s="303"/>
      <c r="F106" s="301"/>
      <c r="G106" s="301"/>
      <c r="H106" s="301"/>
      <c r="I106" s="300"/>
      <c r="J106" s="300"/>
      <c r="K106" s="301"/>
      <c r="L106" s="301"/>
      <c r="M106" s="300"/>
      <c r="N106" s="300"/>
      <c r="O106" s="291"/>
      <c r="P106" s="291"/>
      <c r="Q106" s="291"/>
      <c r="R106" s="291"/>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c r="DE106" s="304"/>
      <c r="DF106" s="304"/>
      <c r="DG106" s="304"/>
      <c r="DH106" s="304"/>
      <c r="DI106" s="304"/>
      <c r="DJ106" s="304"/>
      <c r="DK106" s="304"/>
      <c r="DL106" s="304"/>
      <c r="DM106" s="304"/>
      <c r="DN106" s="304"/>
      <c r="DO106" s="304"/>
      <c r="DP106" s="304"/>
      <c r="DQ106" s="304"/>
      <c r="DR106" s="304"/>
      <c r="DS106" s="304"/>
      <c r="DT106" s="304"/>
      <c r="DU106" s="304"/>
      <c r="DV106" s="304"/>
      <c r="DW106" s="304"/>
      <c r="DX106" s="304"/>
      <c r="DY106" s="304"/>
      <c r="DZ106" s="304"/>
      <c r="EA106" s="304"/>
      <c r="EB106" s="304"/>
      <c r="EC106" s="304"/>
      <c r="ED106" s="304"/>
      <c r="EE106" s="304"/>
      <c r="EF106" s="304"/>
      <c r="EG106" s="304"/>
      <c r="EH106" s="304"/>
      <c r="EI106" s="304"/>
      <c r="EJ106" s="304"/>
      <c r="EK106" s="304"/>
      <c r="EL106" s="304"/>
      <c r="EM106" s="304"/>
      <c r="EN106" s="304"/>
      <c r="EO106" s="304"/>
      <c r="EP106" s="304"/>
      <c r="EQ106" s="304"/>
      <c r="ER106" s="304"/>
      <c r="ES106" s="304"/>
      <c r="ET106" s="304"/>
      <c r="EU106" s="304"/>
      <c r="EV106" s="304"/>
      <c r="EW106" s="304"/>
      <c r="EX106" s="304"/>
      <c r="EY106" s="304"/>
      <c r="EZ106" s="304"/>
      <c r="FA106" s="304"/>
      <c r="FB106" s="304"/>
      <c r="FC106" s="304"/>
      <c r="FD106" s="304"/>
      <c r="FE106" s="304"/>
      <c r="FF106" s="304"/>
      <c r="FG106" s="304"/>
      <c r="FH106" s="304"/>
      <c r="FI106" s="304"/>
      <c r="FJ106" s="304"/>
      <c r="FK106" s="304"/>
      <c r="FL106" s="304"/>
      <c r="FM106" s="304"/>
      <c r="FN106" s="304"/>
      <c r="FO106" s="304"/>
      <c r="FP106" s="304"/>
      <c r="FQ106" s="304"/>
      <c r="FR106" s="304"/>
      <c r="FS106" s="304"/>
      <c r="FT106" s="304"/>
      <c r="FU106" s="304"/>
      <c r="FV106" s="304"/>
      <c r="FW106" s="304"/>
      <c r="FX106" s="304"/>
      <c r="FY106" s="304"/>
      <c r="FZ106" s="304"/>
      <c r="GA106" s="304"/>
      <c r="GB106" s="304"/>
      <c r="GC106" s="304"/>
      <c r="GD106" s="304"/>
      <c r="GE106" s="304"/>
      <c r="GF106" s="304"/>
      <c r="GG106" s="304"/>
      <c r="GH106" s="304"/>
      <c r="GI106" s="304"/>
      <c r="GJ106" s="304"/>
      <c r="GK106" s="304"/>
      <c r="GL106" s="304"/>
      <c r="GM106" s="304"/>
      <c r="GN106" s="304"/>
      <c r="GO106" s="304"/>
      <c r="GP106" s="304"/>
      <c r="GQ106" s="304"/>
      <c r="GR106" s="304"/>
      <c r="GS106" s="304"/>
      <c r="GT106" s="304"/>
      <c r="GU106" s="304"/>
      <c r="GV106" s="304"/>
      <c r="GW106" s="304"/>
      <c r="GX106" s="304"/>
      <c r="GY106" s="304"/>
      <c r="GZ106" s="304"/>
      <c r="HA106" s="304"/>
      <c r="HB106" s="304"/>
      <c r="HC106" s="304"/>
      <c r="HD106" s="304"/>
      <c r="HE106" s="304"/>
      <c r="HF106" s="304"/>
      <c r="HG106" s="304"/>
      <c r="HH106" s="304"/>
      <c r="HI106" s="304"/>
      <c r="HJ106" s="304"/>
      <c r="HK106" s="304"/>
      <c r="HL106" s="304"/>
      <c r="HM106" s="304"/>
      <c r="HN106" s="304"/>
      <c r="HO106" s="304"/>
      <c r="HP106" s="304"/>
      <c r="HQ106" s="304"/>
      <c r="HR106" s="304"/>
      <c r="HS106" s="304"/>
      <c r="HT106" s="304"/>
      <c r="HU106" s="304"/>
      <c r="HV106" s="304"/>
      <c r="HW106" s="304"/>
      <c r="HX106" s="304"/>
      <c r="HY106" s="304"/>
      <c r="HZ106" s="304"/>
      <c r="IA106" s="304"/>
      <c r="IB106" s="304"/>
      <c r="IC106" s="304"/>
      <c r="ID106" s="304"/>
      <c r="IE106" s="304"/>
      <c r="IF106" s="304"/>
      <c r="IG106" s="304"/>
      <c r="IH106" s="304"/>
      <c r="II106" s="304"/>
      <c r="IJ106" s="304"/>
      <c r="IK106" s="304"/>
      <c r="IL106" s="304"/>
      <c r="IM106" s="304"/>
      <c r="IN106" s="304"/>
      <c r="IO106" s="304"/>
      <c r="IP106" s="304"/>
    </row>
    <row r="107" spans="1:250" s="305" customFormat="1" ht="25.5" customHeight="1" thickBot="1" x14ac:dyDescent="0.25">
      <c r="A107" s="301"/>
      <c r="B107" s="301"/>
      <c r="C107" s="302"/>
      <c r="D107" s="300"/>
      <c r="E107" s="303"/>
      <c r="F107" s="301"/>
      <c r="G107" s="301"/>
      <c r="H107" s="301"/>
      <c r="I107" s="300"/>
      <c r="J107" s="300"/>
      <c r="K107" s="301"/>
      <c r="L107" s="301"/>
      <c r="M107" s="300"/>
      <c r="N107" s="300"/>
      <c r="O107" s="291"/>
      <c r="P107" s="291"/>
      <c r="Q107" s="291"/>
      <c r="R107" s="291"/>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c r="DE107" s="304"/>
      <c r="DF107" s="304"/>
      <c r="DG107" s="304"/>
      <c r="DH107" s="304"/>
      <c r="DI107" s="304"/>
      <c r="DJ107" s="304"/>
      <c r="DK107" s="304"/>
      <c r="DL107" s="304"/>
      <c r="DM107" s="304"/>
      <c r="DN107" s="304"/>
      <c r="DO107" s="304"/>
      <c r="DP107" s="304"/>
      <c r="DQ107" s="304"/>
      <c r="DR107" s="304"/>
      <c r="DS107" s="304"/>
      <c r="DT107" s="304"/>
      <c r="DU107" s="304"/>
      <c r="DV107" s="304"/>
      <c r="DW107" s="304"/>
      <c r="DX107" s="304"/>
      <c r="DY107" s="304"/>
      <c r="DZ107" s="304"/>
      <c r="EA107" s="304"/>
      <c r="EB107" s="304"/>
      <c r="EC107" s="304"/>
      <c r="ED107" s="304"/>
      <c r="EE107" s="304"/>
      <c r="EF107" s="304"/>
      <c r="EG107" s="304"/>
      <c r="EH107" s="304"/>
      <c r="EI107" s="304"/>
      <c r="EJ107" s="304"/>
      <c r="EK107" s="304"/>
      <c r="EL107" s="304"/>
      <c r="EM107" s="304"/>
      <c r="EN107" s="304"/>
      <c r="EO107" s="304"/>
      <c r="EP107" s="304"/>
      <c r="EQ107" s="304"/>
      <c r="ER107" s="304"/>
      <c r="ES107" s="304"/>
      <c r="ET107" s="304"/>
      <c r="EU107" s="304"/>
      <c r="EV107" s="304"/>
      <c r="EW107" s="304"/>
      <c r="EX107" s="304"/>
      <c r="EY107" s="304"/>
      <c r="EZ107" s="304"/>
      <c r="FA107" s="304"/>
      <c r="FB107" s="304"/>
      <c r="FC107" s="304"/>
      <c r="FD107" s="304"/>
      <c r="FE107" s="304"/>
      <c r="FF107" s="304"/>
      <c r="FG107" s="304"/>
      <c r="FH107" s="304"/>
      <c r="FI107" s="304"/>
      <c r="FJ107" s="304"/>
      <c r="FK107" s="304"/>
      <c r="FL107" s="304"/>
      <c r="FM107" s="304"/>
      <c r="FN107" s="304"/>
      <c r="FO107" s="304"/>
      <c r="FP107" s="304"/>
      <c r="FQ107" s="304"/>
      <c r="FR107" s="304"/>
      <c r="FS107" s="304"/>
      <c r="FT107" s="304"/>
      <c r="FU107" s="304"/>
      <c r="FV107" s="304"/>
      <c r="FW107" s="304"/>
      <c r="FX107" s="304"/>
      <c r="FY107" s="304"/>
      <c r="FZ107" s="304"/>
      <c r="GA107" s="304"/>
      <c r="GB107" s="304"/>
      <c r="GC107" s="304"/>
      <c r="GD107" s="304"/>
      <c r="GE107" s="304"/>
      <c r="GF107" s="304"/>
      <c r="GG107" s="304"/>
      <c r="GH107" s="304"/>
      <c r="GI107" s="304"/>
      <c r="GJ107" s="304"/>
      <c r="GK107" s="304"/>
      <c r="GL107" s="304"/>
      <c r="GM107" s="304"/>
      <c r="GN107" s="304"/>
      <c r="GO107" s="304"/>
      <c r="GP107" s="304"/>
      <c r="GQ107" s="304"/>
      <c r="GR107" s="304"/>
      <c r="GS107" s="304"/>
      <c r="GT107" s="304"/>
      <c r="GU107" s="304"/>
      <c r="GV107" s="304"/>
      <c r="GW107" s="304"/>
      <c r="GX107" s="304"/>
      <c r="GY107" s="304"/>
      <c r="GZ107" s="304"/>
      <c r="HA107" s="304"/>
      <c r="HB107" s="304"/>
      <c r="HC107" s="304"/>
      <c r="HD107" s="304"/>
      <c r="HE107" s="304"/>
      <c r="HF107" s="304"/>
      <c r="HG107" s="304"/>
      <c r="HH107" s="304"/>
      <c r="HI107" s="304"/>
      <c r="HJ107" s="304"/>
      <c r="HK107" s="304"/>
      <c r="HL107" s="304"/>
      <c r="HM107" s="304"/>
      <c r="HN107" s="304"/>
      <c r="HO107" s="304"/>
      <c r="HP107" s="304"/>
      <c r="HQ107" s="304"/>
      <c r="HR107" s="304"/>
      <c r="HS107" s="304"/>
      <c r="HT107" s="304"/>
      <c r="HU107" s="304"/>
      <c r="HV107" s="304"/>
      <c r="HW107" s="304"/>
      <c r="HX107" s="304"/>
      <c r="HY107" s="304"/>
      <c r="HZ107" s="304"/>
      <c r="IA107" s="304"/>
      <c r="IB107" s="304"/>
      <c r="IC107" s="304"/>
      <c r="ID107" s="304"/>
      <c r="IE107" s="304"/>
      <c r="IF107" s="304"/>
      <c r="IG107" s="304"/>
      <c r="IH107" s="304"/>
      <c r="II107" s="304"/>
      <c r="IJ107" s="304"/>
      <c r="IK107" s="304"/>
      <c r="IL107" s="304"/>
      <c r="IM107" s="304"/>
      <c r="IN107" s="304"/>
      <c r="IO107" s="304"/>
      <c r="IP107" s="304"/>
    </row>
    <row r="108" spans="1:250" s="305" customFormat="1" ht="25.5" customHeight="1" thickBot="1" x14ac:dyDescent="0.25">
      <c r="A108" s="301"/>
      <c r="B108" s="301"/>
      <c r="C108" s="302"/>
      <c r="D108" s="300"/>
      <c r="E108" s="303"/>
      <c r="F108" s="301"/>
      <c r="G108" s="301"/>
      <c r="H108" s="301"/>
      <c r="I108" s="300"/>
      <c r="J108" s="300"/>
      <c r="K108" s="301"/>
      <c r="L108" s="301"/>
      <c r="M108" s="300"/>
      <c r="N108" s="300"/>
      <c r="O108" s="291"/>
      <c r="P108" s="291"/>
      <c r="Q108" s="291"/>
      <c r="R108" s="291"/>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c r="DE108" s="304"/>
      <c r="DF108" s="304"/>
      <c r="DG108" s="304"/>
      <c r="DH108" s="304"/>
      <c r="DI108" s="304"/>
      <c r="DJ108" s="304"/>
      <c r="DK108" s="304"/>
      <c r="DL108" s="304"/>
      <c r="DM108" s="304"/>
      <c r="DN108" s="304"/>
      <c r="DO108" s="304"/>
      <c r="DP108" s="304"/>
      <c r="DQ108" s="304"/>
      <c r="DR108" s="304"/>
      <c r="DS108" s="304"/>
      <c r="DT108" s="304"/>
      <c r="DU108" s="304"/>
      <c r="DV108" s="304"/>
      <c r="DW108" s="304"/>
      <c r="DX108" s="304"/>
      <c r="DY108" s="304"/>
      <c r="DZ108" s="304"/>
      <c r="EA108" s="304"/>
      <c r="EB108" s="304"/>
      <c r="EC108" s="304"/>
      <c r="ED108" s="304"/>
      <c r="EE108" s="304"/>
      <c r="EF108" s="304"/>
      <c r="EG108" s="304"/>
      <c r="EH108" s="304"/>
      <c r="EI108" s="304"/>
      <c r="EJ108" s="304"/>
      <c r="EK108" s="304"/>
      <c r="EL108" s="304"/>
      <c r="EM108" s="304"/>
      <c r="EN108" s="304"/>
      <c r="EO108" s="304"/>
      <c r="EP108" s="304"/>
      <c r="EQ108" s="304"/>
      <c r="ER108" s="304"/>
      <c r="ES108" s="304"/>
      <c r="ET108" s="304"/>
      <c r="EU108" s="304"/>
      <c r="EV108" s="304"/>
      <c r="EW108" s="304"/>
      <c r="EX108" s="304"/>
      <c r="EY108" s="304"/>
      <c r="EZ108" s="304"/>
      <c r="FA108" s="304"/>
      <c r="FB108" s="304"/>
      <c r="FC108" s="304"/>
      <c r="FD108" s="304"/>
      <c r="FE108" s="304"/>
      <c r="FF108" s="304"/>
      <c r="FG108" s="304"/>
      <c r="FH108" s="304"/>
      <c r="FI108" s="304"/>
      <c r="FJ108" s="304"/>
      <c r="FK108" s="304"/>
      <c r="FL108" s="304"/>
      <c r="FM108" s="304"/>
      <c r="FN108" s="304"/>
      <c r="FO108" s="304"/>
      <c r="FP108" s="304"/>
      <c r="FQ108" s="304"/>
      <c r="FR108" s="304"/>
      <c r="FS108" s="304"/>
      <c r="FT108" s="304"/>
      <c r="FU108" s="304"/>
      <c r="FV108" s="304"/>
      <c r="FW108" s="304"/>
      <c r="FX108" s="304"/>
      <c r="FY108" s="304"/>
      <c r="FZ108" s="304"/>
      <c r="GA108" s="304"/>
      <c r="GB108" s="304"/>
      <c r="GC108" s="304"/>
      <c r="GD108" s="304"/>
      <c r="GE108" s="304"/>
      <c r="GF108" s="304"/>
      <c r="GG108" s="304"/>
      <c r="GH108" s="304"/>
      <c r="GI108" s="304"/>
      <c r="GJ108" s="304"/>
      <c r="GK108" s="304"/>
      <c r="GL108" s="304"/>
      <c r="GM108" s="304"/>
      <c r="GN108" s="304"/>
      <c r="GO108" s="304"/>
      <c r="GP108" s="304"/>
      <c r="GQ108" s="304"/>
      <c r="GR108" s="304"/>
      <c r="GS108" s="304"/>
      <c r="GT108" s="304"/>
      <c r="GU108" s="304"/>
      <c r="GV108" s="304"/>
      <c r="GW108" s="304"/>
      <c r="GX108" s="304"/>
      <c r="GY108" s="304"/>
      <c r="GZ108" s="304"/>
      <c r="HA108" s="304"/>
      <c r="HB108" s="304"/>
      <c r="HC108" s="304"/>
      <c r="HD108" s="304"/>
      <c r="HE108" s="304"/>
      <c r="HF108" s="304"/>
      <c r="HG108" s="304"/>
      <c r="HH108" s="304"/>
      <c r="HI108" s="304"/>
      <c r="HJ108" s="304"/>
      <c r="HK108" s="304"/>
      <c r="HL108" s="304"/>
      <c r="HM108" s="304"/>
      <c r="HN108" s="304"/>
      <c r="HO108" s="304"/>
      <c r="HP108" s="304"/>
      <c r="HQ108" s="304"/>
      <c r="HR108" s="304"/>
      <c r="HS108" s="304"/>
      <c r="HT108" s="304"/>
      <c r="HU108" s="304"/>
      <c r="HV108" s="304"/>
      <c r="HW108" s="304"/>
      <c r="HX108" s="304"/>
      <c r="HY108" s="304"/>
      <c r="HZ108" s="304"/>
      <c r="IA108" s="304"/>
      <c r="IB108" s="304"/>
      <c r="IC108" s="304"/>
      <c r="ID108" s="304"/>
      <c r="IE108" s="304"/>
      <c r="IF108" s="304"/>
      <c r="IG108" s="304"/>
      <c r="IH108" s="304"/>
      <c r="II108" s="304"/>
      <c r="IJ108" s="304"/>
      <c r="IK108" s="304"/>
      <c r="IL108" s="304"/>
      <c r="IM108" s="304"/>
      <c r="IN108" s="304"/>
      <c r="IO108" s="304"/>
      <c r="IP108" s="304"/>
    </row>
    <row r="109" spans="1:250" s="305" customFormat="1" ht="25.5" customHeight="1" thickBot="1" x14ac:dyDescent="0.25">
      <c r="A109" s="301"/>
      <c r="B109" s="301"/>
      <c r="C109" s="302"/>
      <c r="D109" s="300"/>
      <c r="E109" s="303"/>
      <c r="F109" s="301"/>
      <c r="G109" s="301"/>
      <c r="H109" s="301"/>
      <c r="I109" s="300"/>
      <c r="J109" s="300"/>
      <c r="K109" s="301"/>
      <c r="L109" s="301"/>
      <c r="M109" s="300"/>
      <c r="N109" s="300"/>
      <c r="O109" s="291"/>
      <c r="P109" s="291"/>
      <c r="Q109" s="291"/>
      <c r="R109" s="291"/>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c r="DE109" s="304"/>
      <c r="DF109" s="304"/>
      <c r="DG109" s="304"/>
      <c r="DH109" s="304"/>
      <c r="DI109" s="304"/>
      <c r="DJ109" s="304"/>
      <c r="DK109" s="304"/>
      <c r="DL109" s="304"/>
      <c r="DM109" s="304"/>
      <c r="DN109" s="304"/>
      <c r="DO109" s="304"/>
      <c r="DP109" s="304"/>
      <c r="DQ109" s="304"/>
      <c r="DR109" s="304"/>
      <c r="DS109" s="304"/>
      <c r="DT109" s="304"/>
      <c r="DU109" s="304"/>
      <c r="DV109" s="304"/>
      <c r="DW109" s="304"/>
      <c r="DX109" s="304"/>
      <c r="DY109" s="304"/>
      <c r="DZ109" s="304"/>
      <c r="EA109" s="304"/>
      <c r="EB109" s="304"/>
      <c r="EC109" s="304"/>
      <c r="ED109" s="304"/>
      <c r="EE109" s="304"/>
      <c r="EF109" s="304"/>
      <c r="EG109" s="304"/>
      <c r="EH109" s="304"/>
      <c r="EI109" s="304"/>
      <c r="EJ109" s="304"/>
      <c r="EK109" s="304"/>
      <c r="EL109" s="304"/>
      <c r="EM109" s="304"/>
      <c r="EN109" s="304"/>
      <c r="EO109" s="304"/>
      <c r="EP109" s="304"/>
      <c r="EQ109" s="304"/>
      <c r="ER109" s="304"/>
      <c r="ES109" s="304"/>
      <c r="ET109" s="304"/>
      <c r="EU109" s="304"/>
      <c r="EV109" s="304"/>
      <c r="EW109" s="304"/>
      <c r="EX109" s="304"/>
      <c r="EY109" s="304"/>
      <c r="EZ109" s="304"/>
      <c r="FA109" s="304"/>
      <c r="FB109" s="304"/>
      <c r="FC109" s="304"/>
      <c r="FD109" s="304"/>
      <c r="FE109" s="304"/>
      <c r="FF109" s="304"/>
      <c r="FG109" s="304"/>
      <c r="FH109" s="304"/>
      <c r="FI109" s="304"/>
      <c r="FJ109" s="304"/>
      <c r="FK109" s="304"/>
      <c r="FL109" s="304"/>
      <c r="FM109" s="304"/>
      <c r="FN109" s="304"/>
      <c r="FO109" s="304"/>
      <c r="FP109" s="304"/>
      <c r="FQ109" s="304"/>
      <c r="FR109" s="304"/>
      <c r="FS109" s="304"/>
      <c r="FT109" s="304"/>
      <c r="FU109" s="304"/>
      <c r="FV109" s="304"/>
      <c r="FW109" s="304"/>
      <c r="FX109" s="304"/>
      <c r="FY109" s="304"/>
      <c r="FZ109" s="304"/>
      <c r="GA109" s="304"/>
      <c r="GB109" s="304"/>
      <c r="GC109" s="304"/>
      <c r="GD109" s="304"/>
      <c r="GE109" s="304"/>
      <c r="GF109" s="304"/>
      <c r="GG109" s="304"/>
      <c r="GH109" s="304"/>
      <c r="GI109" s="304"/>
      <c r="GJ109" s="304"/>
      <c r="GK109" s="304"/>
      <c r="GL109" s="304"/>
      <c r="GM109" s="304"/>
      <c r="GN109" s="304"/>
      <c r="GO109" s="304"/>
      <c r="GP109" s="304"/>
      <c r="GQ109" s="304"/>
      <c r="GR109" s="304"/>
      <c r="GS109" s="304"/>
      <c r="GT109" s="304"/>
      <c r="GU109" s="304"/>
      <c r="GV109" s="304"/>
      <c r="GW109" s="304"/>
      <c r="GX109" s="304"/>
      <c r="GY109" s="304"/>
      <c r="GZ109" s="304"/>
      <c r="HA109" s="304"/>
      <c r="HB109" s="304"/>
      <c r="HC109" s="304"/>
      <c r="HD109" s="304"/>
      <c r="HE109" s="304"/>
      <c r="HF109" s="304"/>
      <c r="HG109" s="304"/>
      <c r="HH109" s="304"/>
      <c r="HI109" s="304"/>
      <c r="HJ109" s="304"/>
      <c r="HK109" s="304"/>
      <c r="HL109" s="304"/>
      <c r="HM109" s="304"/>
      <c r="HN109" s="304"/>
      <c r="HO109" s="304"/>
      <c r="HP109" s="304"/>
      <c r="HQ109" s="304"/>
      <c r="HR109" s="304"/>
      <c r="HS109" s="304"/>
      <c r="HT109" s="304"/>
      <c r="HU109" s="304"/>
      <c r="HV109" s="304"/>
      <c r="HW109" s="304"/>
      <c r="HX109" s="304"/>
      <c r="HY109" s="304"/>
      <c r="HZ109" s="304"/>
      <c r="IA109" s="304"/>
      <c r="IB109" s="304"/>
      <c r="IC109" s="304"/>
      <c r="ID109" s="304"/>
      <c r="IE109" s="304"/>
      <c r="IF109" s="304"/>
      <c r="IG109" s="304"/>
      <c r="IH109" s="304"/>
      <c r="II109" s="304"/>
      <c r="IJ109" s="304"/>
      <c r="IK109" s="304"/>
      <c r="IL109" s="304"/>
      <c r="IM109" s="304"/>
      <c r="IN109" s="304"/>
      <c r="IO109" s="304"/>
      <c r="IP109" s="304"/>
    </row>
    <row r="110" spans="1:250" s="305" customFormat="1" ht="25.5" customHeight="1" thickBot="1" x14ac:dyDescent="0.25">
      <c r="A110" s="301"/>
      <c r="B110" s="301"/>
      <c r="C110" s="302"/>
      <c r="D110" s="300"/>
      <c r="E110" s="303"/>
      <c r="F110" s="301"/>
      <c r="G110" s="301"/>
      <c r="H110" s="301"/>
      <c r="I110" s="300"/>
      <c r="J110" s="300"/>
      <c r="K110" s="301"/>
      <c r="L110" s="301"/>
      <c r="M110" s="300"/>
      <c r="N110" s="300"/>
      <c r="O110" s="291"/>
      <c r="P110" s="291"/>
      <c r="Q110" s="291"/>
      <c r="R110" s="291"/>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c r="DE110" s="304"/>
      <c r="DF110" s="304"/>
      <c r="DG110" s="304"/>
      <c r="DH110" s="304"/>
      <c r="DI110" s="304"/>
      <c r="DJ110" s="304"/>
      <c r="DK110" s="304"/>
      <c r="DL110" s="304"/>
      <c r="DM110" s="304"/>
      <c r="DN110" s="304"/>
      <c r="DO110" s="304"/>
      <c r="DP110" s="304"/>
      <c r="DQ110" s="304"/>
      <c r="DR110" s="304"/>
      <c r="DS110" s="304"/>
      <c r="DT110" s="304"/>
      <c r="DU110" s="304"/>
      <c r="DV110" s="304"/>
      <c r="DW110" s="304"/>
      <c r="DX110" s="304"/>
      <c r="DY110" s="304"/>
      <c r="DZ110" s="304"/>
      <c r="EA110" s="304"/>
      <c r="EB110" s="304"/>
      <c r="EC110" s="304"/>
      <c r="ED110" s="304"/>
      <c r="EE110" s="304"/>
      <c r="EF110" s="304"/>
      <c r="EG110" s="304"/>
      <c r="EH110" s="304"/>
      <c r="EI110" s="304"/>
      <c r="EJ110" s="304"/>
      <c r="EK110" s="304"/>
      <c r="EL110" s="304"/>
      <c r="EM110" s="304"/>
      <c r="EN110" s="304"/>
      <c r="EO110" s="304"/>
      <c r="EP110" s="304"/>
      <c r="EQ110" s="304"/>
      <c r="ER110" s="304"/>
      <c r="ES110" s="304"/>
      <c r="ET110" s="304"/>
      <c r="EU110" s="304"/>
      <c r="EV110" s="304"/>
      <c r="EW110" s="304"/>
      <c r="EX110" s="304"/>
      <c r="EY110" s="304"/>
      <c r="EZ110" s="304"/>
      <c r="FA110" s="304"/>
      <c r="FB110" s="304"/>
      <c r="FC110" s="304"/>
      <c r="FD110" s="304"/>
      <c r="FE110" s="304"/>
      <c r="FF110" s="304"/>
      <c r="FG110" s="304"/>
      <c r="FH110" s="304"/>
      <c r="FI110" s="304"/>
      <c r="FJ110" s="304"/>
      <c r="FK110" s="304"/>
      <c r="FL110" s="304"/>
      <c r="FM110" s="304"/>
      <c r="FN110" s="304"/>
      <c r="FO110" s="304"/>
      <c r="FP110" s="304"/>
      <c r="FQ110" s="304"/>
      <c r="FR110" s="304"/>
      <c r="FS110" s="304"/>
      <c r="FT110" s="304"/>
      <c r="FU110" s="304"/>
      <c r="FV110" s="304"/>
      <c r="FW110" s="304"/>
      <c r="FX110" s="304"/>
      <c r="FY110" s="304"/>
      <c r="FZ110" s="304"/>
      <c r="GA110" s="304"/>
      <c r="GB110" s="304"/>
      <c r="GC110" s="304"/>
      <c r="GD110" s="304"/>
      <c r="GE110" s="304"/>
      <c r="GF110" s="304"/>
      <c r="GG110" s="304"/>
      <c r="GH110" s="304"/>
      <c r="GI110" s="304"/>
      <c r="GJ110" s="304"/>
      <c r="GK110" s="304"/>
      <c r="GL110" s="304"/>
      <c r="GM110" s="304"/>
      <c r="GN110" s="304"/>
      <c r="GO110" s="304"/>
      <c r="GP110" s="304"/>
      <c r="GQ110" s="304"/>
      <c r="GR110" s="304"/>
      <c r="GS110" s="304"/>
      <c r="GT110" s="304"/>
      <c r="GU110" s="304"/>
      <c r="GV110" s="304"/>
      <c r="GW110" s="304"/>
      <c r="GX110" s="304"/>
      <c r="GY110" s="304"/>
      <c r="GZ110" s="304"/>
      <c r="HA110" s="304"/>
      <c r="HB110" s="304"/>
      <c r="HC110" s="304"/>
      <c r="HD110" s="304"/>
      <c r="HE110" s="304"/>
      <c r="HF110" s="304"/>
      <c r="HG110" s="304"/>
      <c r="HH110" s="304"/>
      <c r="HI110" s="304"/>
      <c r="HJ110" s="304"/>
      <c r="HK110" s="304"/>
      <c r="HL110" s="304"/>
      <c r="HM110" s="304"/>
      <c r="HN110" s="304"/>
      <c r="HO110" s="304"/>
      <c r="HP110" s="304"/>
      <c r="HQ110" s="304"/>
      <c r="HR110" s="304"/>
      <c r="HS110" s="304"/>
      <c r="HT110" s="304"/>
      <c r="HU110" s="304"/>
      <c r="HV110" s="304"/>
      <c r="HW110" s="304"/>
      <c r="HX110" s="304"/>
      <c r="HY110" s="304"/>
      <c r="HZ110" s="304"/>
      <c r="IA110" s="304"/>
      <c r="IB110" s="304"/>
      <c r="IC110" s="304"/>
      <c r="ID110" s="304"/>
      <c r="IE110" s="304"/>
      <c r="IF110" s="304"/>
      <c r="IG110" s="304"/>
      <c r="IH110" s="304"/>
      <c r="II110" s="304"/>
      <c r="IJ110" s="304"/>
      <c r="IK110" s="304"/>
      <c r="IL110" s="304"/>
      <c r="IM110" s="304"/>
      <c r="IN110" s="304"/>
      <c r="IO110" s="304"/>
      <c r="IP110" s="304"/>
    </row>
    <row r="111" spans="1:250" s="305" customFormat="1" ht="25.5" customHeight="1" thickBot="1" x14ac:dyDescent="0.25">
      <c r="A111" s="301"/>
      <c r="B111" s="301"/>
      <c r="C111" s="302"/>
      <c r="D111" s="300"/>
      <c r="E111" s="303"/>
      <c r="F111" s="301"/>
      <c r="G111" s="301"/>
      <c r="H111" s="301"/>
      <c r="I111" s="300"/>
      <c r="J111" s="300"/>
      <c r="K111" s="301"/>
      <c r="L111" s="301"/>
      <c r="M111" s="300"/>
      <c r="N111" s="300"/>
      <c r="O111" s="291"/>
      <c r="P111" s="291"/>
      <c r="Q111" s="291"/>
      <c r="R111" s="291"/>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c r="DE111" s="304"/>
      <c r="DF111" s="304"/>
      <c r="DG111" s="304"/>
      <c r="DH111" s="304"/>
      <c r="DI111" s="304"/>
      <c r="DJ111" s="304"/>
      <c r="DK111" s="304"/>
      <c r="DL111" s="304"/>
      <c r="DM111" s="304"/>
      <c r="DN111" s="304"/>
      <c r="DO111" s="304"/>
      <c r="DP111" s="304"/>
      <c r="DQ111" s="304"/>
      <c r="DR111" s="304"/>
      <c r="DS111" s="304"/>
      <c r="DT111" s="304"/>
      <c r="DU111" s="304"/>
      <c r="DV111" s="304"/>
      <c r="DW111" s="304"/>
      <c r="DX111" s="304"/>
      <c r="DY111" s="304"/>
      <c r="DZ111" s="304"/>
      <c r="EA111" s="304"/>
      <c r="EB111" s="304"/>
      <c r="EC111" s="304"/>
      <c r="ED111" s="304"/>
      <c r="EE111" s="304"/>
      <c r="EF111" s="304"/>
      <c r="EG111" s="304"/>
      <c r="EH111" s="304"/>
      <c r="EI111" s="304"/>
      <c r="EJ111" s="304"/>
      <c r="EK111" s="304"/>
      <c r="EL111" s="304"/>
      <c r="EM111" s="304"/>
      <c r="EN111" s="304"/>
      <c r="EO111" s="304"/>
      <c r="EP111" s="304"/>
      <c r="EQ111" s="304"/>
      <c r="ER111" s="304"/>
      <c r="ES111" s="304"/>
      <c r="ET111" s="304"/>
      <c r="EU111" s="304"/>
      <c r="EV111" s="304"/>
      <c r="EW111" s="304"/>
      <c r="EX111" s="304"/>
      <c r="EY111" s="304"/>
      <c r="EZ111" s="304"/>
      <c r="FA111" s="304"/>
      <c r="FB111" s="304"/>
      <c r="FC111" s="304"/>
      <c r="FD111" s="304"/>
      <c r="FE111" s="304"/>
      <c r="FF111" s="304"/>
      <c r="FG111" s="304"/>
      <c r="FH111" s="304"/>
      <c r="FI111" s="304"/>
      <c r="FJ111" s="304"/>
      <c r="FK111" s="304"/>
      <c r="FL111" s="304"/>
      <c r="FM111" s="304"/>
      <c r="FN111" s="304"/>
      <c r="FO111" s="304"/>
      <c r="FP111" s="304"/>
      <c r="FQ111" s="304"/>
      <c r="FR111" s="304"/>
      <c r="FS111" s="304"/>
      <c r="FT111" s="304"/>
      <c r="FU111" s="304"/>
      <c r="FV111" s="304"/>
      <c r="FW111" s="304"/>
      <c r="FX111" s="304"/>
      <c r="FY111" s="304"/>
      <c r="FZ111" s="304"/>
      <c r="GA111" s="304"/>
      <c r="GB111" s="304"/>
      <c r="GC111" s="304"/>
      <c r="GD111" s="304"/>
      <c r="GE111" s="304"/>
      <c r="GF111" s="304"/>
      <c r="GG111" s="304"/>
      <c r="GH111" s="304"/>
      <c r="GI111" s="304"/>
      <c r="GJ111" s="304"/>
      <c r="GK111" s="304"/>
      <c r="GL111" s="304"/>
      <c r="GM111" s="304"/>
      <c r="GN111" s="304"/>
      <c r="GO111" s="304"/>
      <c r="GP111" s="304"/>
      <c r="GQ111" s="304"/>
      <c r="GR111" s="304"/>
      <c r="GS111" s="304"/>
      <c r="GT111" s="304"/>
      <c r="GU111" s="304"/>
      <c r="GV111" s="304"/>
      <c r="GW111" s="304"/>
      <c r="GX111" s="304"/>
      <c r="GY111" s="304"/>
      <c r="GZ111" s="304"/>
      <c r="HA111" s="304"/>
      <c r="HB111" s="304"/>
      <c r="HC111" s="304"/>
      <c r="HD111" s="304"/>
      <c r="HE111" s="304"/>
      <c r="HF111" s="304"/>
      <c r="HG111" s="304"/>
      <c r="HH111" s="304"/>
      <c r="HI111" s="304"/>
      <c r="HJ111" s="304"/>
      <c r="HK111" s="304"/>
      <c r="HL111" s="304"/>
      <c r="HM111" s="304"/>
      <c r="HN111" s="304"/>
      <c r="HO111" s="304"/>
      <c r="HP111" s="304"/>
      <c r="HQ111" s="304"/>
      <c r="HR111" s="304"/>
      <c r="HS111" s="304"/>
      <c r="HT111" s="304"/>
      <c r="HU111" s="304"/>
      <c r="HV111" s="304"/>
      <c r="HW111" s="304"/>
      <c r="HX111" s="304"/>
      <c r="HY111" s="304"/>
      <c r="HZ111" s="304"/>
      <c r="IA111" s="304"/>
      <c r="IB111" s="304"/>
      <c r="IC111" s="304"/>
      <c r="ID111" s="304"/>
      <c r="IE111" s="304"/>
      <c r="IF111" s="304"/>
      <c r="IG111" s="304"/>
      <c r="IH111" s="304"/>
      <c r="II111" s="304"/>
      <c r="IJ111" s="304"/>
      <c r="IK111" s="304"/>
      <c r="IL111" s="304"/>
      <c r="IM111" s="304"/>
      <c r="IN111" s="304"/>
      <c r="IO111" s="304"/>
      <c r="IP111" s="304"/>
    </row>
    <row r="112" spans="1:250" s="305" customFormat="1" ht="25.5" customHeight="1" thickBot="1" x14ac:dyDescent="0.25">
      <c r="A112" s="301"/>
      <c r="B112" s="301"/>
      <c r="C112" s="302"/>
      <c r="D112" s="300"/>
      <c r="E112" s="303"/>
      <c r="F112" s="301"/>
      <c r="G112" s="301"/>
      <c r="H112" s="301"/>
      <c r="I112" s="300"/>
      <c r="J112" s="300"/>
      <c r="K112" s="301"/>
      <c r="L112" s="301"/>
      <c r="M112" s="300"/>
      <c r="N112" s="300"/>
      <c r="O112" s="291"/>
      <c r="P112" s="291"/>
      <c r="Q112" s="291"/>
      <c r="R112" s="291"/>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c r="DE112" s="304"/>
      <c r="DF112" s="304"/>
      <c r="DG112" s="304"/>
      <c r="DH112" s="304"/>
      <c r="DI112" s="304"/>
      <c r="DJ112" s="304"/>
      <c r="DK112" s="304"/>
      <c r="DL112" s="304"/>
      <c r="DM112" s="304"/>
      <c r="DN112" s="304"/>
      <c r="DO112" s="304"/>
      <c r="DP112" s="304"/>
      <c r="DQ112" s="304"/>
      <c r="DR112" s="304"/>
      <c r="DS112" s="304"/>
      <c r="DT112" s="304"/>
      <c r="DU112" s="304"/>
      <c r="DV112" s="304"/>
      <c r="DW112" s="304"/>
      <c r="DX112" s="304"/>
      <c r="DY112" s="304"/>
      <c r="DZ112" s="304"/>
      <c r="EA112" s="304"/>
      <c r="EB112" s="304"/>
      <c r="EC112" s="304"/>
      <c r="ED112" s="304"/>
      <c r="EE112" s="304"/>
      <c r="EF112" s="304"/>
      <c r="EG112" s="304"/>
      <c r="EH112" s="304"/>
      <c r="EI112" s="304"/>
      <c r="EJ112" s="304"/>
      <c r="EK112" s="304"/>
      <c r="EL112" s="304"/>
      <c r="EM112" s="304"/>
      <c r="EN112" s="304"/>
      <c r="EO112" s="304"/>
      <c r="EP112" s="304"/>
      <c r="EQ112" s="304"/>
      <c r="ER112" s="304"/>
      <c r="ES112" s="304"/>
      <c r="ET112" s="304"/>
      <c r="EU112" s="304"/>
      <c r="EV112" s="304"/>
      <c r="EW112" s="304"/>
      <c r="EX112" s="304"/>
      <c r="EY112" s="304"/>
      <c r="EZ112" s="304"/>
      <c r="FA112" s="304"/>
      <c r="FB112" s="304"/>
      <c r="FC112" s="304"/>
      <c r="FD112" s="304"/>
      <c r="FE112" s="304"/>
      <c r="FF112" s="304"/>
      <c r="FG112" s="304"/>
      <c r="FH112" s="304"/>
      <c r="FI112" s="304"/>
      <c r="FJ112" s="304"/>
      <c r="FK112" s="304"/>
      <c r="FL112" s="304"/>
      <c r="FM112" s="304"/>
      <c r="FN112" s="304"/>
      <c r="FO112" s="304"/>
      <c r="FP112" s="304"/>
      <c r="FQ112" s="304"/>
      <c r="FR112" s="304"/>
      <c r="FS112" s="304"/>
      <c r="FT112" s="304"/>
      <c r="FU112" s="304"/>
      <c r="FV112" s="304"/>
      <c r="FW112" s="304"/>
      <c r="FX112" s="304"/>
      <c r="FY112" s="304"/>
      <c r="FZ112" s="304"/>
      <c r="GA112" s="304"/>
      <c r="GB112" s="304"/>
      <c r="GC112" s="304"/>
      <c r="GD112" s="304"/>
      <c r="GE112" s="304"/>
      <c r="GF112" s="304"/>
      <c r="GG112" s="304"/>
      <c r="GH112" s="304"/>
      <c r="GI112" s="304"/>
      <c r="GJ112" s="304"/>
      <c r="GK112" s="304"/>
      <c r="GL112" s="304"/>
      <c r="GM112" s="304"/>
      <c r="GN112" s="304"/>
      <c r="GO112" s="304"/>
      <c r="GP112" s="304"/>
      <c r="GQ112" s="304"/>
      <c r="GR112" s="304"/>
      <c r="GS112" s="304"/>
      <c r="GT112" s="304"/>
      <c r="GU112" s="304"/>
      <c r="GV112" s="304"/>
      <c r="GW112" s="304"/>
      <c r="GX112" s="304"/>
      <c r="GY112" s="304"/>
      <c r="GZ112" s="304"/>
      <c r="HA112" s="304"/>
      <c r="HB112" s="304"/>
      <c r="HC112" s="304"/>
      <c r="HD112" s="304"/>
      <c r="HE112" s="304"/>
      <c r="HF112" s="304"/>
      <c r="HG112" s="304"/>
      <c r="HH112" s="304"/>
      <c r="HI112" s="304"/>
      <c r="HJ112" s="304"/>
      <c r="HK112" s="304"/>
      <c r="HL112" s="304"/>
      <c r="HM112" s="304"/>
      <c r="HN112" s="304"/>
      <c r="HO112" s="304"/>
      <c r="HP112" s="304"/>
      <c r="HQ112" s="304"/>
      <c r="HR112" s="304"/>
      <c r="HS112" s="304"/>
      <c r="HT112" s="304"/>
      <c r="HU112" s="304"/>
      <c r="HV112" s="304"/>
      <c r="HW112" s="304"/>
      <c r="HX112" s="304"/>
      <c r="HY112" s="304"/>
      <c r="HZ112" s="304"/>
      <c r="IA112" s="304"/>
      <c r="IB112" s="304"/>
      <c r="IC112" s="304"/>
      <c r="ID112" s="304"/>
      <c r="IE112" s="304"/>
      <c r="IF112" s="304"/>
      <c r="IG112" s="304"/>
      <c r="IH112" s="304"/>
      <c r="II112" s="304"/>
      <c r="IJ112" s="304"/>
      <c r="IK112" s="304"/>
      <c r="IL112" s="304"/>
      <c r="IM112" s="304"/>
      <c r="IN112" s="304"/>
      <c r="IO112" s="304"/>
      <c r="IP112" s="304"/>
    </row>
    <row r="113" spans="1:250" s="305" customFormat="1" ht="25.5" customHeight="1" thickBot="1" x14ac:dyDescent="0.25">
      <c r="A113" s="301"/>
      <c r="B113" s="301"/>
      <c r="C113" s="302"/>
      <c r="D113" s="300"/>
      <c r="E113" s="303"/>
      <c r="F113" s="301"/>
      <c r="G113" s="301"/>
      <c r="H113" s="301"/>
      <c r="I113" s="300"/>
      <c r="J113" s="300"/>
      <c r="K113" s="301"/>
      <c r="L113" s="301"/>
      <c r="M113" s="300"/>
      <c r="N113" s="300"/>
      <c r="O113" s="291"/>
      <c r="P113" s="291"/>
      <c r="Q113" s="291"/>
      <c r="R113" s="291"/>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c r="DE113" s="304"/>
      <c r="DF113" s="304"/>
      <c r="DG113" s="304"/>
      <c r="DH113" s="304"/>
      <c r="DI113" s="304"/>
      <c r="DJ113" s="304"/>
      <c r="DK113" s="304"/>
      <c r="DL113" s="304"/>
      <c r="DM113" s="304"/>
      <c r="DN113" s="304"/>
      <c r="DO113" s="304"/>
      <c r="DP113" s="304"/>
      <c r="DQ113" s="304"/>
      <c r="DR113" s="304"/>
      <c r="DS113" s="304"/>
      <c r="DT113" s="304"/>
      <c r="DU113" s="304"/>
      <c r="DV113" s="304"/>
      <c r="DW113" s="304"/>
      <c r="DX113" s="304"/>
      <c r="DY113" s="304"/>
      <c r="DZ113" s="304"/>
      <c r="EA113" s="304"/>
      <c r="EB113" s="304"/>
      <c r="EC113" s="304"/>
      <c r="ED113" s="304"/>
      <c r="EE113" s="304"/>
      <c r="EF113" s="304"/>
      <c r="EG113" s="304"/>
      <c r="EH113" s="304"/>
      <c r="EI113" s="304"/>
      <c r="EJ113" s="304"/>
      <c r="EK113" s="304"/>
      <c r="EL113" s="304"/>
      <c r="EM113" s="304"/>
      <c r="EN113" s="304"/>
      <c r="EO113" s="304"/>
      <c r="EP113" s="304"/>
      <c r="EQ113" s="304"/>
      <c r="ER113" s="304"/>
      <c r="ES113" s="304"/>
      <c r="ET113" s="304"/>
      <c r="EU113" s="304"/>
      <c r="EV113" s="304"/>
      <c r="EW113" s="304"/>
      <c r="EX113" s="304"/>
      <c r="EY113" s="304"/>
      <c r="EZ113" s="304"/>
      <c r="FA113" s="304"/>
      <c r="FB113" s="304"/>
      <c r="FC113" s="304"/>
      <c r="FD113" s="304"/>
      <c r="FE113" s="304"/>
      <c r="FF113" s="304"/>
      <c r="FG113" s="304"/>
      <c r="FH113" s="304"/>
      <c r="FI113" s="304"/>
      <c r="FJ113" s="304"/>
      <c r="FK113" s="304"/>
      <c r="FL113" s="304"/>
      <c r="FM113" s="304"/>
      <c r="FN113" s="304"/>
      <c r="FO113" s="304"/>
      <c r="FP113" s="304"/>
      <c r="FQ113" s="304"/>
      <c r="FR113" s="304"/>
      <c r="FS113" s="304"/>
      <c r="FT113" s="304"/>
      <c r="FU113" s="304"/>
      <c r="FV113" s="304"/>
      <c r="FW113" s="304"/>
      <c r="FX113" s="304"/>
      <c r="FY113" s="304"/>
      <c r="FZ113" s="304"/>
      <c r="GA113" s="304"/>
      <c r="GB113" s="304"/>
      <c r="GC113" s="304"/>
      <c r="GD113" s="304"/>
      <c r="GE113" s="304"/>
      <c r="GF113" s="304"/>
      <c r="GG113" s="304"/>
      <c r="GH113" s="304"/>
      <c r="GI113" s="304"/>
      <c r="GJ113" s="304"/>
      <c r="GK113" s="304"/>
      <c r="GL113" s="304"/>
      <c r="GM113" s="304"/>
      <c r="GN113" s="304"/>
      <c r="GO113" s="304"/>
      <c r="GP113" s="304"/>
      <c r="GQ113" s="304"/>
      <c r="GR113" s="304"/>
      <c r="GS113" s="304"/>
      <c r="GT113" s="304"/>
      <c r="GU113" s="304"/>
      <c r="GV113" s="304"/>
      <c r="GW113" s="304"/>
      <c r="GX113" s="304"/>
      <c r="GY113" s="304"/>
      <c r="GZ113" s="304"/>
      <c r="HA113" s="304"/>
      <c r="HB113" s="304"/>
      <c r="HC113" s="304"/>
      <c r="HD113" s="304"/>
      <c r="HE113" s="304"/>
      <c r="HF113" s="304"/>
      <c r="HG113" s="304"/>
      <c r="HH113" s="304"/>
      <c r="HI113" s="304"/>
      <c r="HJ113" s="304"/>
      <c r="HK113" s="304"/>
      <c r="HL113" s="304"/>
      <c r="HM113" s="304"/>
      <c r="HN113" s="304"/>
      <c r="HO113" s="304"/>
      <c r="HP113" s="304"/>
      <c r="HQ113" s="304"/>
      <c r="HR113" s="304"/>
      <c r="HS113" s="304"/>
      <c r="HT113" s="304"/>
      <c r="HU113" s="304"/>
      <c r="HV113" s="304"/>
      <c r="HW113" s="304"/>
      <c r="HX113" s="304"/>
      <c r="HY113" s="304"/>
      <c r="HZ113" s="304"/>
      <c r="IA113" s="304"/>
      <c r="IB113" s="304"/>
      <c r="IC113" s="304"/>
      <c r="ID113" s="304"/>
      <c r="IE113" s="304"/>
      <c r="IF113" s="304"/>
      <c r="IG113" s="304"/>
      <c r="IH113" s="304"/>
      <c r="II113" s="304"/>
      <c r="IJ113" s="304"/>
      <c r="IK113" s="304"/>
      <c r="IL113" s="304"/>
      <c r="IM113" s="304"/>
      <c r="IN113" s="304"/>
      <c r="IO113" s="304"/>
      <c r="IP113" s="304"/>
    </row>
    <row r="114" spans="1:250" s="305" customFormat="1" ht="25.5" customHeight="1" thickBot="1" x14ac:dyDescent="0.25">
      <c r="A114" s="301"/>
      <c r="B114" s="301"/>
      <c r="C114" s="302"/>
      <c r="D114" s="300"/>
      <c r="E114" s="303"/>
      <c r="F114" s="301"/>
      <c r="G114" s="301"/>
      <c r="H114" s="301"/>
      <c r="I114" s="300"/>
      <c r="J114" s="300"/>
      <c r="K114" s="301"/>
      <c r="L114" s="301"/>
      <c r="M114" s="300"/>
      <c r="N114" s="300"/>
      <c r="O114" s="291"/>
      <c r="P114" s="291"/>
      <c r="Q114" s="291"/>
      <c r="R114" s="291"/>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c r="DE114" s="304"/>
      <c r="DF114" s="304"/>
      <c r="DG114" s="304"/>
      <c r="DH114" s="304"/>
      <c r="DI114" s="304"/>
      <c r="DJ114" s="304"/>
      <c r="DK114" s="304"/>
      <c r="DL114" s="304"/>
      <c r="DM114" s="304"/>
      <c r="DN114" s="304"/>
      <c r="DO114" s="304"/>
      <c r="DP114" s="304"/>
      <c r="DQ114" s="304"/>
      <c r="DR114" s="304"/>
      <c r="DS114" s="304"/>
      <c r="DT114" s="304"/>
      <c r="DU114" s="304"/>
      <c r="DV114" s="304"/>
      <c r="DW114" s="304"/>
      <c r="DX114" s="304"/>
      <c r="DY114" s="304"/>
      <c r="DZ114" s="304"/>
      <c r="EA114" s="304"/>
      <c r="EB114" s="304"/>
      <c r="EC114" s="304"/>
      <c r="ED114" s="304"/>
      <c r="EE114" s="304"/>
      <c r="EF114" s="304"/>
      <c r="EG114" s="304"/>
      <c r="EH114" s="304"/>
      <c r="EI114" s="304"/>
      <c r="EJ114" s="304"/>
      <c r="EK114" s="304"/>
      <c r="EL114" s="304"/>
      <c r="EM114" s="304"/>
      <c r="EN114" s="304"/>
      <c r="EO114" s="304"/>
      <c r="EP114" s="304"/>
      <c r="EQ114" s="304"/>
      <c r="ER114" s="304"/>
      <c r="ES114" s="304"/>
      <c r="ET114" s="304"/>
      <c r="EU114" s="304"/>
      <c r="EV114" s="304"/>
      <c r="EW114" s="304"/>
      <c r="EX114" s="304"/>
      <c r="EY114" s="304"/>
      <c r="EZ114" s="304"/>
      <c r="FA114" s="304"/>
      <c r="FB114" s="304"/>
      <c r="FC114" s="304"/>
      <c r="FD114" s="304"/>
      <c r="FE114" s="304"/>
      <c r="FF114" s="304"/>
      <c r="FG114" s="304"/>
      <c r="FH114" s="304"/>
      <c r="FI114" s="304"/>
      <c r="FJ114" s="304"/>
      <c r="FK114" s="304"/>
      <c r="FL114" s="304"/>
      <c r="FM114" s="304"/>
      <c r="FN114" s="304"/>
      <c r="FO114" s="304"/>
      <c r="FP114" s="304"/>
      <c r="FQ114" s="304"/>
      <c r="FR114" s="304"/>
      <c r="FS114" s="304"/>
      <c r="FT114" s="304"/>
      <c r="FU114" s="304"/>
      <c r="FV114" s="304"/>
      <c r="FW114" s="304"/>
      <c r="FX114" s="304"/>
      <c r="FY114" s="304"/>
      <c r="FZ114" s="304"/>
      <c r="GA114" s="304"/>
      <c r="GB114" s="304"/>
      <c r="GC114" s="304"/>
      <c r="GD114" s="304"/>
      <c r="GE114" s="304"/>
      <c r="GF114" s="304"/>
      <c r="GG114" s="304"/>
      <c r="GH114" s="304"/>
      <c r="GI114" s="304"/>
      <c r="GJ114" s="304"/>
      <c r="GK114" s="304"/>
      <c r="GL114" s="304"/>
      <c r="GM114" s="304"/>
      <c r="GN114" s="304"/>
      <c r="GO114" s="304"/>
      <c r="GP114" s="304"/>
      <c r="GQ114" s="304"/>
      <c r="GR114" s="304"/>
      <c r="GS114" s="304"/>
      <c r="GT114" s="304"/>
      <c r="GU114" s="304"/>
      <c r="GV114" s="304"/>
      <c r="GW114" s="304"/>
      <c r="GX114" s="304"/>
      <c r="GY114" s="304"/>
      <c r="GZ114" s="304"/>
      <c r="HA114" s="304"/>
      <c r="HB114" s="304"/>
      <c r="HC114" s="304"/>
      <c r="HD114" s="304"/>
      <c r="HE114" s="304"/>
      <c r="HF114" s="304"/>
      <c r="HG114" s="304"/>
      <c r="HH114" s="304"/>
      <c r="HI114" s="304"/>
      <c r="HJ114" s="304"/>
      <c r="HK114" s="304"/>
      <c r="HL114" s="304"/>
      <c r="HM114" s="304"/>
      <c r="HN114" s="304"/>
      <c r="HO114" s="304"/>
      <c r="HP114" s="304"/>
      <c r="HQ114" s="304"/>
      <c r="HR114" s="304"/>
      <c r="HS114" s="304"/>
      <c r="HT114" s="304"/>
      <c r="HU114" s="304"/>
      <c r="HV114" s="304"/>
      <c r="HW114" s="304"/>
      <c r="HX114" s="304"/>
      <c r="HY114" s="304"/>
      <c r="HZ114" s="304"/>
      <c r="IA114" s="304"/>
      <c r="IB114" s="304"/>
      <c r="IC114" s="304"/>
      <c r="ID114" s="304"/>
      <c r="IE114" s="304"/>
      <c r="IF114" s="304"/>
      <c r="IG114" s="304"/>
      <c r="IH114" s="304"/>
      <c r="II114" s="304"/>
      <c r="IJ114" s="304"/>
      <c r="IK114" s="304"/>
      <c r="IL114" s="304"/>
      <c r="IM114" s="304"/>
      <c r="IN114" s="304"/>
      <c r="IO114" s="304"/>
      <c r="IP114" s="304"/>
    </row>
    <row r="115" spans="1:250" s="305" customFormat="1" ht="25.5" customHeight="1" thickBot="1" x14ac:dyDescent="0.25">
      <c r="A115" s="301"/>
      <c r="B115" s="301"/>
      <c r="C115" s="302"/>
      <c r="D115" s="300"/>
      <c r="E115" s="303"/>
      <c r="F115" s="301"/>
      <c r="G115" s="301"/>
      <c r="H115" s="301"/>
      <c r="I115" s="300"/>
      <c r="J115" s="300"/>
      <c r="K115" s="301"/>
      <c r="L115" s="301"/>
      <c r="M115" s="300"/>
      <c r="N115" s="300"/>
      <c r="O115" s="291"/>
      <c r="P115" s="291"/>
      <c r="Q115" s="291"/>
      <c r="R115" s="291"/>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c r="DE115" s="304"/>
      <c r="DF115" s="304"/>
      <c r="DG115" s="304"/>
      <c r="DH115" s="304"/>
      <c r="DI115" s="304"/>
      <c r="DJ115" s="304"/>
      <c r="DK115" s="304"/>
      <c r="DL115" s="304"/>
      <c r="DM115" s="304"/>
      <c r="DN115" s="304"/>
      <c r="DO115" s="304"/>
      <c r="DP115" s="304"/>
      <c r="DQ115" s="304"/>
      <c r="DR115" s="304"/>
      <c r="DS115" s="304"/>
      <c r="DT115" s="304"/>
      <c r="DU115" s="304"/>
      <c r="DV115" s="304"/>
      <c r="DW115" s="304"/>
      <c r="DX115" s="304"/>
      <c r="DY115" s="304"/>
      <c r="DZ115" s="304"/>
      <c r="EA115" s="304"/>
      <c r="EB115" s="304"/>
      <c r="EC115" s="304"/>
      <c r="ED115" s="304"/>
      <c r="EE115" s="304"/>
      <c r="EF115" s="304"/>
      <c r="EG115" s="304"/>
      <c r="EH115" s="304"/>
      <c r="EI115" s="304"/>
      <c r="EJ115" s="304"/>
      <c r="EK115" s="304"/>
      <c r="EL115" s="304"/>
      <c r="EM115" s="304"/>
      <c r="EN115" s="304"/>
      <c r="EO115" s="304"/>
      <c r="EP115" s="304"/>
      <c r="EQ115" s="304"/>
      <c r="ER115" s="304"/>
      <c r="ES115" s="304"/>
      <c r="ET115" s="304"/>
      <c r="EU115" s="304"/>
      <c r="EV115" s="304"/>
      <c r="EW115" s="304"/>
      <c r="EX115" s="304"/>
      <c r="EY115" s="304"/>
      <c r="EZ115" s="304"/>
      <c r="FA115" s="304"/>
      <c r="FB115" s="304"/>
      <c r="FC115" s="304"/>
      <c r="FD115" s="304"/>
      <c r="FE115" s="304"/>
      <c r="FF115" s="304"/>
      <c r="FG115" s="304"/>
      <c r="FH115" s="304"/>
      <c r="FI115" s="304"/>
      <c r="FJ115" s="304"/>
      <c r="FK115" s="304"/>
      <c r="FL115" s="304"/>
      <c r="FM115" s="304"/>
      <c r="FN115" s="304"/>
      <c r="FO115" s="304"/>
      <c r="FP115" s="304"/>
      <c r="FQ115" s="304"/>
      <c r="FR115" s="304"/>
      <c r="FS115" s="304"/>
      <c r="FT115" s="304"/>
      <c r="FU115" s="304"/>
      <c r="FV115" s="304"/>
      <c r="FW115" s="304"/>
      <c r="FX115" s="304"/>
      <c r="FY115" s="304"/>
      <c r="FZ115" s="304"/>
      <c r="GA115" s="304"/>
      <c r="GB115" s="304"/>
      <c r="GC115" s="304"/>
      <c r="GD115" s="304"/>
      <c r="GE115" s="304"/>
      <c r="GF115" s="304"/>
      <c r="GG115" s="304"/>
      <c r="GH115" s="304"/>
      <c r="GI115" s="304"/>
      <c r="GJ115" s="304"/>
      <c r="GK115" s="304"/>
      <c r="GL115" s="304"/>
      <c r="GM115" s="304"/>
      <c r="GN115" s="304"/>
      <c r="GO115" s="304"/>
      <c r="GP115" s="304"/>
      <c r="GQ115" s="304"/>
      <c r="GR115" s="304"/>
      <c r="GS115" s="304"/>
      <c r="GT115" s="304"/>
      <c r="GU115" s="304"/>
      <c r="GV115" s="304"/>
      <c r="GW115" s="304"/>
      <c r="GX115" s="304"/>
      <c r="GY115" s="304"/>
      <c r="GZ115" s="304"/>
      <c r="HA115" s="304"/>
      <c r="HB115" s="304"/>
      <c r="HC115" s="304"/>
      <c r="HD115" s="304"/>
      <c r="HE115" s="304"/>
      <c r="HF115" s="304"/>
      <c r="HG115" s="304"/>
      <c r="HH115" s="304"/>
      <c r="HI115" s="304"/>
      <c r="HJ115" s="304"/>
      <c r="HK115" s="304"/>
      <c r="HL115" s="304"/>
      <c r="HM115" s="304"/>
      <c r="HN115" s="304"/>
      <c r="HO115" s="304"/>
      <c r="HP115" s="304"/>
      <c r="HQ115" s="304"/>
      <c r="HR115" s="304"/>
      <c r="HS115" s="304"/>
      <c r="HT115" s="304"/>
      <c r="HU115" s="304"/>
      <c r="HV115" s="304"/>
      <c r="HW115" s="304"/>
      <c r="HX115" s="304"/>
      <c r="HY115" s="304"/>
      <c r="HZ115" s="304"/>
      <c r="IA115" s="304"/>
      <c r="IB115" s="304"/>
      <c r="IC115" s="304"/>
      <c r="ID115" s="304"/>
      <c r="IE115" s="304"/>
      <c r="IF115" s="304"/>
      <c r="IG115" s="304"/>
      <c r="IH115" s="304"/>
      <c r="II115" s="304"/>
      <c r="IJ115" s="304"/>
      <c r="IK115" s="304"/>
      <c r="IL115" s="304"/>
      <c r="IM115" s="304"/>
      <c r="IN115" s="304"/>
      <c r="IO115" s="304"/>
      <c r="IP115" s="304"/>
    </row>
    <row r="116" spans="1:250" s="305" customFormat="1" ht="25.5" customHeight="1" thickBot="1" x14ac:dyDescent="0.25">
      <c r="A116" s="301"/>
      <c r="B116" s="301"/>
      <c r="C116" s="302"/>
      <c r="D116" s="300"/>
      <c r="E116" s="303"/>
      <c r="F116" s="301"/>
      <c r="G116" s="301"/>
      <c r="H116" s="301"/>
      <c r="I116" s="300"/>
      <c r="J116" s="300"/>
      <c r="K116" s="301"/>
      <c r="L116" s="301"/>
      <c r="M116" s="300"/>
      <c r="N116" s="300"/>
      <c r="O116" s="291"/>
      <c r="P116" s="291"/>
      <c r="Q116" s="291"/>
      <c r="R116" s="291"/>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c r="DE116" s="304"/>
      <c r="DF116" s="304"/>
      <c r="DG116" s="304"/>
      <c r="DH116" s="304"/>
      <c r="DI116" s="304"/>
      <c r="DJ116" s="304"/>
      <c r="DK116" s="304"/>
      <c r="DL116" s="304"/>
      <c r="DM116" s="304"/>
      <c r="DN116" s="304"/>
      <c r="DO116" s="304"/>
      <c r="DP116" s="304"/>
      <c r="DQ116" s="304"/>
      <c r="DR116" s="304"/>
      <c r="DS116" s="304"/>
      <c r="DT116" s="304"/>
      <c r="DU116" s="304"/>
      <c r="DV116" s="304"/>
      <c r="DW116" s="304"/>
      <c r="DX116" s="304"/>
      <c r="DY116" s="304"/>
      <c r="DZ116" s="304"/>
      <c r="EA116" s="304"/>
      <c r="EB116" s="304"/>
      <c r="EC116" s="304"/>
      <c r="ED116" s="304"/>
      <c r="EE116" s="304"/>
      <c r="EF116" s="304"/>
      <c r="EG116" s="304"/>
      <c r="EH116" s="304"/>
      <c r="EI116" s="304"/>
      <c r="EJ116" s="304"/>
      <c r="EK116" s="304"/>
      <c r="EL116" s="304"/>
      <c r="EM116" s="304"/>
      <c r="EN116" s="304"/>
      <c r="EO116" s="304"/>
      <c r="EP116" s="304"/>
      <c r="EQ116" s="304"/>
      <c r="ER116" s="304"/>
      <c r="ES116" s="304"/>
      <c r="ET116" s="304"/>
      <c r="EU116" s="304"/>
      <c r="EV116" s="304"/>
      <c r="EW116" s="304"/>
      <c r="EX116" s="304"/>
      <c r="EY116" s="304"/>
      <c r="EZ116" s="304"/>
      <c r="FA116" s="304"/>
      <c r="FB116" s="304"/>
      <c r="FC116" s="304"/>
      <c r="FD116" s="304"/>
      <c r="FE116" s="304"/>
      <c r="FF116" s="304"/>
      <c r="FG116" s="304"/>
      <c r="FH116" s="304"/>
      <c r="FI116" s="304"/>
      <c r="FJ116" s="304"/>
      <c r="FK116" s="304"/>
      <c r="FL116" s="304"/>
      <c r="FM116" s="304"/>
      <c r="FN116" s="304"/>
      <c r="FO116" s="304"/>
      <c r="FP116" s="304"/>
      <c r="FQ116" s="304"/>
      <c r="FR116" s="304"/>
      <c r="FS116" s="304"/>
      <c r="FT116" s="304"/>
      <c r="FU116" s="304"/>
      <c r="FV116" s="304"/>
      <c r="FW116" s="304"/>
      <c r="FX116" s="304"/>
      <c r="FY116" s="304"/>
      <c r="FZ116" s="304"/>
      <c r="GA116" s="304"/>
      <c r="GB116" s="304"/>
      <c r="GC116" s="304"/>
      <c r="GD116" s="304"/>
      <c r="GE116" s="304"/>
      <c r="GF116" s="304"/>
      <c r="GG116" s="304"/>
      <c r="GH116" s="304"/>
      <c r="GI116" s="304"/>
      <c r="GJ116" s="304"/>
      <c r="GK116" s="304"/>
      <c r="GL116" s="304"/>
      <c r="GM116" s="304"/>
      <c r="GN116" s="304"/>
      <c r="GO116" s="304"/>
      <c r="GP116" s="304"/>
      <c r="GQ116" s="304"/>
      <c r="GR116" s="304"/>
      <c r="GS116" s="304"/>
      <c r="GT116" s="304"/>
      <c r="GU116" s="304"/>
      <c r="GV116" s="304"/>
      <c r="GW116" s="304"/>
      <c r="GX116" s="304"/>
      <c r="GY116" s="304"/>
      <c r="GZ116" s="304"/>
      <c r="HA116" s="304"/>
      <c r="HB116" s="304"/>
      <c r="HC116" s="304"/>
      <c r="HD116" s="304"/>
      <c r="HE116" s="304"/>
      <c r="HF116" s="304"/>
      <c r="HG116" s="304"/>
      <c r="HH116" s="304"/>
      <c r="HI116" s="304"/>
      <c r="HJ116" s="304"/>
      <c r="HK116" s="304"/>
      <c r="HL116" s="304"/>
      <c r="HM116" s="304"/>
      <c r="HN116" s="304"/>
      <c r="HO116" s="304"/>
      <c r="HP116" s="304"/>
      <c r="HQ116" s="304"/>
      <c r="HR116" s="304"/>
      <c r="HS116" s="304"/>
      <c r="HT116" s="304"/>
      <c r="HU116" s="304"/>
      <c r="HV116" s="304"/>
      <c r="HW116" s="304"/>
      <c r="HX116" s="304"/>
      <c r="HY116" s="304"/>
      <c r="HZ116" s="304"/>
      <c r="IA116" s="304"/>
      <c r="IB116" s="304"/>
      <c r="IC116" s="304"/>
      <c r="ID116" s="304"/>
      <c r="IE116" s="304"/>
      <c r="IF116" s="304"/>
      <c r="IG116" s="304"/>
      <c r="IH116" s="304"/>
      <c r="II116" s="304"/>
      <c r="IJ116" s="304"/>
      <c r="IK116" s="304"/>
      <c r="IL116" s="304"/>
      <c r="IM116" s="304"/>
      <c r="IN116" s="304"/>
      <c r="IO116" s="304"/>
      <c r="IP116" s="304"/>
    </row>
    <row r="117" spans="1:250" s="305" customFormat="1" ht="25.5" customHeight="1" thickBot="1" x14ac:dyDescent="0.25">
      <c r="A117" s="301"/>
      <c r="B117" s="301"/>
      <c r="C117" s="302"/>
      <c r="D117" s="300"/>
      <c r="E117" s="303"/>
      <c r="F117" s="301"/>
      <c r="G117" s="301"/>
      <c r="H117" s="301"/>
      <c r="I117" s="300"/>
      <c r="J117" s="300"/>
      <c r="K117" s="301"/>
      <c r="L117" s="301"/>
      <c r="M117" s="300"/>
      <c r="N117" s="300"/>
      <c r="O117" s="291"/>
      <c r="P117" s="291"/>
      <c r="Q117" s="291"/>
      <c r="R117" s="291"/>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c r="DE117" s="304"/>
      <c r="DF117" s="304"/>
      <c r="DG117" s="304"/>
      <c r="DH117" s="304"/>
      <c r="DI117" s="304"/>
      <c r="DJ117" s="304"/>
      <c r="DK117" s="304"/>
      <c r="DL117" s="304"/>
      <c r="DM117" s="304"/>
      <c r="DN117" s="304"/>
      <c r="DO117" s="304"/>
      <c r="DP117" s="304"/>
      <c r="DQ117" s="304"/>
      <c r="DR117" s="304"/>
      <c r="DS117" s="304"/>
      <c r="DT117" s="304"/>
      <c r="DU117" s="304"/>
      <c r="DV117" s="304"/>
      <c r="DW117" s="304"/>
      <c r="DX117" s="304"/>
      <c r="DY117" s="304"/>
      <c r="DZ117" s="304"/>
      <c r="EA117" s="304"/>
      <c r="EB117" s="304"/>
      <c r="EC117" s="304"/>
      <c r="ED117" s="304"/>
      <c r="EE117" s="304"/>
      <c r="EF117" s="304"/>
      <c r="EG117" s="304"/>
      <c r="EH117" s="304"/>
      <c r="EI117" s="304"/>
      <c r="EJ117" s="304"/>
      <c r="EK117" s="304"/>
      <c r="EL117" s="304"/>
      <c r="EM117" s="304"/>
      <c r="EN117" s="304"/>
      <c r="EO117" s="304"/>
      <c r="EP117" s="304"/>
      <c r="EQ117" s="304"/>
      <c r="ER117" s="304"/>
      <c r="ES117" s="304"/>
      <c r="ET117" s="304"/>
      <c r="EU117" s="304"/>
      <c r="EV117" s="304"/>
      <c r="EW117" s="304"/>
      <c r="EX117" s="304"/>
      <c r="EY117" s="304"/>
      <c r="EZ117" s="304"/>
      <c r="FA117" s="304"/>
      <c r="FB117" s="304"/>
      <c r="FC117" s="304"/>
      <c r="FD117" s="304"/>
      <c r="FE117" s="304"/>
      <c r="FF117" s="304"/>
      <c r="FG117" s="304"/>
      <c r="FH117" s="304"/>
      <c r="FI117" s="304"/>
      <c r="FJ117" s="304"/>
      <c r="FK117" s="304"/>
      <c r="FL117" s="304"/>
      <c r="FM117" s="304"/>
      <c r="FN117" s="304"/>
      <c r="FO117" s="304"/>
      <c r="FP117" s="304"/>
      <c r="FQ117" s="304"/>
      <c r="FR117" s="304"/>
      <c r="FS117" s="304"/>
      <c r="FT117" s="304"/>
      <c r="FU117" s="304"/>
      <c r="FV117" s="304"/>
      <c r="FW117" s="304"/>
      <c r="FX117" s="304"/>
      <c r="FY117" s="304"/>
      <c r="FZ117" s="304"/>
      <c r="GA117" s="304"/>
      <c r="GB117" s="304"/>
      <c r="GC117" s="304"/>
      <c r="GD117" s="304"/>
      <c r="GE117" s="304"/>
      <c r="GF117" s="304"/>
      <c r="GG117" s="304"/>
      <c r="GH117" s="304"/>
      <c r="GI117" s="304"/>
      <c r="GJ117" s="304"/>
      <c r="GK117" s="304"/>
      <c r="GL117" s="304"/>
      <c r="GM117" s="304"/>
      <c r="GN117" s="304"/>
      <c r="GO117" s="304"/>
      <c r="GP117" s="304"/>
      <c r="GQ117" s="304"/>
      <c r="GR117" s="304"/>
      <c r="GS117" s="304"/>
      <c r="GT117" s="304"/>
      <c r="GU117" s="304"/>
      <c r="GV117" s="304"/>
      <c r="GW117" s="304"/>
      <c r="GX117" s="304"/>
      <c r="GY117" s="304"/>
      <c r="GZ117" s="304"/>
      <c r="HA117" s="304"/>
      <c r="HB117" s="304"/>
      <c r="HC117" s="304"/>
      <c r="HD117" s="304"/>
      <c r="HE117" s="304"/>
      <c r="HF117" s="304"/>
      <c r="HG117" s="304"/>
      <c r="HH117" s="304"/>
      <c r="HI117" s="304"/>
      <c r="HJ117" s="304"/>
      <c r="HK117" s="304"/>
      <c r="HL117" s="304"/>
      <c r="HM117" s="304"/>
      <c r="HN117" s="304"/>
      <c r="HO117" s="304"/>
      <c r="HP117" s="304"/>
      <c r="HQ117" s="304"/>
      <c r="HR117" s="304"/>
      <c r="HS117" s="304"/>
      <c r="HT117" s="304"/>
      <c r="HU117" s="304"/>
      <c r="HV117" s="304"/>
      <c r="HW117" s="304"/>
      <c r="HX117" s="304"/>
      <c r="HY117" s="304"/>
      <c r="HZ117" s="304"/>
      <c r="IA117" s="304"/>
      <c r="IB117" s="304"/>
      <c r="IC117" s="304"/>
      <c r="ID117" s="304"/>
      <c r="IE117" s="304"/>
      <c r="IF117" s="304"/>
      <c r="IG117" s="304"/>
      <c r="IH117" s="304"/>
      <c r="II117" s="304"/>
      <c r="IJ117" s="304"/>
      <c r="IK117" s="304"/>
      <c r="IL117" s="304"/>
      <c r="IM117" s="304"/>
      <c r="IN117" s="304"/>
      <c r="IO117" s="304"/>
      <c r="IP117" s="304"/>
    </row>
    <row r="118" spans="1:250" s="305" customFormat="1" ht="25.5" customHeight="1" thickBot="1" x14ac:dyDescent="0.25">
      <c r="A118" s="301"/>
      <c r="B118" s="301"/>
      <c r="C118" s="302"/>
      <c r="D118" s="300"/>
      <c r="E118" s="303"/>
      <c r="F118" s="301"/>
      <c r="G118" s="301"/>
      <c r="H118" s="301"/>
      <c r="I118" s="300"/>
      <c r="J118" s="300"/>
      <c r="K118" s="301"/>
      <c r="L118" s="301"/>
      <c r="M118" s="300"/>
      <c r="N118" s="300"/>
      <c r="O118" s="291"/>
      <c r="P118" s="291"/>
      <c r="Q118" s="291"/>
      <c r="R118" s="291"/>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c r="DE118" s="304"/>
      <c r="DF118" s="304"/>
      <c r="DG118" s="304"/>
      <c r="DH118" s="304"/>
      <c r="DI118" s="304"/>
      <c r="DJ118" s="304"/>
      <c r="DK118" s="304"/>
      <c r="DL118" s="304"/>
      <c r="DM118" s="304"/>
      <c r="DN118" s="304"/>
      <c r="DO118" s="304"/>
      <c r="DP118" s="304"/>
      <c r="DQ118" s="304"/>
      <c r="DR118" s="304"/>
      <c r="DS118" s="304"/>
      <c r="DT118" s="304"/>
      <c r="DU118" s="304"/>
      <c r="DV118" s="304"/>
      <c r="DW118" s="304"/>
      <c r="DX118" s="304"/>
      <c r="DY118" s="304"/>
      <c r="DZ118" s="304"/>
      <c r="EA118" s="304"/>
      <c r="EB118" s="304"/>
      <c r="EC118" s="304"/>
      <c r="ED118" s="304"/>
      <c r="EE118" s="304"/>
      <c r="EF118" s="304"/>
      <c r="EG118" s="304"/>
      <c r="EH118" s="304"/>
      <c r="EI118" s="304"/>
      <c r="EJ118" s="304"/>
      <c r="EK118" s="304"/>
      <c r="EL118" s="304"/>
      <c r="EM118" s="304"/>
      <c r="EN118" s="304"/>
      <c r="EO118" s="304"/>
      <c r="EP118" s="304"/>
      <c r="EQ118" s="304"/>
      <c r="ER118" s="304"/>
      <c r="ES118" s="304"/>
      <c r="ET118" s="304"/>
      <c r="EU118" s="304"/>
      <c r="EV118" s="304"/>
      <c r="EW118" s="304"/>
      <c r="EX118" s="304"/>
      <c r="EY118" s="304"/>
      <c r="EZ118" s="304"/>
      <c r="FA118" s="304"/>
      <c r="FB118" s="304"/>
      <c r="FC118" s="304"/>
      <c r="FD118" s="304"/>
      <c r="FE118" s="304"/>
      <c r="FF118" s="304"/>
      <c r="FG118" s="304"/>
      <c r="FH118" s="304"/>
      <c r="FI118" s="304"/>
      <c r="FJ118" s="304"/>
      <c r="FK118" s="304"/>
      <c r="FL118" s="304"/>
      <c r="FM118" s="304"/>
      <c r="FN118" s="304"/>
      <c r="FO118" s="304"/>
      <c r="FP118" s="304"/>
      <c r="FQ118" s="304"/>
      <c r="FR118" s="304"/>
      <c r="FS118" s="304"/>
      <c r="FT118" s="304"/>
      <c r="FU118" s="304"/>
      <c r="FV118" s="304"/>
      <c r="FW118" s="304"/>
      <c r="FX118" s="304"/>
      <c r="FY118" s="304"/>
      <c r="FZ118" s="304"/>
      <c r="GA118" s="304"/>
      <c r="GB118" s="304"/>
      <c r="GC118" s="304"/>
      <c r="GD118" s="304"/>
      <c r="GE118" s="304"/>
      <c r="GF118" s="304"/>
      <c r="GG118" s="304"/>
      <c r="GH118" s="304"/>
      <c r="GI118" s="304"/>
      <c r="GJ118" s="304"/>
      <c r="GK118" s="304"/>
      <c r="GL118" s="304"/>
      <c r="GM118" s="304"/>
      <c r="GN118" s="304"/>
      <c r="GO118" s="304"/>
      <c r="GP118" s="304"/>
      <c r="GQ118" s="304"/>
      <c r="GR118" s="304"/>
      <c r="GS118" s="304"/>
      <c r="GT118" s="304"/>
      <c r="GU118" s="304"/>
      <c r="GV118" s="304"/>
      <c r="GW118" s="304"/>
      <c r="GX118" s="304"/>
      <c r="GY118" s="304"/>
      <c r="GZ118" s="304"/>
      <c r="HA118" s="304"/>
      <c r="HB118" s="304"/>
      <c r="HC118" s="304"/>
      <c r="HD118" s="304"/>
      <c r="HE118" s="304"/>
      <c r="HF118" s="304"/>
      <c r="HG118" s="304"/>
      <c r="HH118" s="304"/>
      <c r="HI118" s="304"/>
      <c r="HJ118" s="304"/>
      <c r="HK118" s="304"/>
      <c r="HL118" s="304"/>
      <c r="HM118" s="304"/>
      <c r="HN118" s="304"/>
      <c r="HO118" s="304"/>
      <c r="HP118" s="304"/>
      <c r="HQ118" s="304"/>
      <c r="HR118" s="304"/>
      <c r="HS118" s="304"/>
      <c r="HT118" s="304"/>
      <c r="HU118" s="304"/>
      <c r="HV118" s="304"/>
      <c r="HW118" s="304"/>
      <c r="HX118" s="304"/>
      <c r="HY118" s="304"/>
      <c r="HZ118" s="304"/>
      <c r="IA118" s="304"/>
      <c r="IB118" s="304"/>
      <c r="IC118" s="304"/>
      <c r="ID118" s="304"/>
      <c r="IE118" s="304"/>
      <c r="IF118" s="304"/>
      <c r="IG118" s="304"/>
      <c r="IH118" s="304"/>
      <c r="II118" s="304"/>
      <c r="IJ118" s="304"/>
      <c r="IK118" s="304"/>
      <c r="IL118" s="304"/>
      <c r="IM118" s="304"/>
      <c r="IN118" s="304"/>
      <c r="IO118" s="304"/>
      <c r="IP118" s="304"/>
    </row>
    <row r="119" spans="1:250" s="305" customFormat="1" ht="25.5" customHeight="1" thickBot="1" x14ac:dyDescent="0.25">
      <c r="A119" s="301"/>
      <c r="B119" s="301"/>
      <c r="C119" s="302"/>
      <c r="D119" s="300"/>
      <c r="E119" s="303"/>
      <c r="F119" s="301"/>
      <c r="G119" s="301"/>
      <c r="H119" s="301"/>
      <c r="I119" s="300"/>
      <c r="J119" s="300"/>
      <c r="K119" s="301"/>
      <c r="L119" s="301"/>
      <c r="M119" s="300"/>
      <c r="N119" s="300"/>
      <c r="O119" s="291"/>
      <c r="P119" s="291"/>
      <c r="Q119" s="291"/>
      <c r="R119" s="291"/>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c r="DE119" s="304"/>
      <c r="DF119" s="304"/>
      <c r="DG119" s="304"/>
      <c r="DH119" s="304"/>
      <c r="DI119" s="304"/>
      <c r="DJ119" s="304"/>
      <c r="DK119" s="304"/>
      <c r="DL119" s="304"/>
      <c r="DM119" s="304"/>
      <c r="DN119" s="304"/>
      <c r="DO119" s="304"/>
      <c r="DP119" s="304"/>
      <c r="DQ119" s="304"/>
      <c r="DR119" s="304"/>
      <c r="DS119" s="304"/>
      <c r="DT119" s="304"/>
      <c r="DU119" s="304"/>
      <c r="DV119" s="304"/>
      <c r="DW119" s="304"/>
      <c r="DX119" s="304"/>
      <c r="DY119" s="304"/>
      <c r="DZ119" s="304"/>
      <c r="EA119" s="304"/>
      <c r="EB119" s="304"/>
      <c r="EC119" s="304"/>
      <c r="ED119" s="304"/>
      <c r="EE119" s="304"/>
      <c r="EF119" s="304"/>
      <c r="EG119" s="304"/>
      <c r="EH119" s="304"/>
      <c r="EI119" s="304"/>
      <c r="EJ119" s="304"/>
      <c r="EK119" s="304"/>
      <c r="EL119" s="304"/>
      <c r="EM119" s="304"/>
      <c r="EN119" s="304"/>
      <c r="EO119" s="304"/>
      <c r="EP119" s="304"/>
      <c r="EQ119" s="304"/>
      <c r="ER119" s="304"/>
      <c r="ES119" s="304"/>
      <c r="ET119" s="304"/>
      <c r="EU119" s="304"/>
      <c r="EV119" s="304"/>
      <c r="EW119" s="304"/>
      <c r="EX119" s="304"/>
      <c r="EY119" s="304"/>
      <c r="EZ119" s="304"/>
      <c r="FA119" s="304"/>
      <c r="FB119" s="304"/>
      <c r="FC119" s="304"/>
      <c r="FD119" s="304"/>
      <c r="FE119" s="304"/>
      <c r="FF119" s="304"/>
      <c r="FG119" s="304"/>
      <c r="FH119" s="304"/>
      <c r="FI119" s="304"/>
      <c r="FJ119" s="304"/>
      <c r="FK119" s="304"/>
      <c r="FL119" s="304"/>
      <c r="FM119" s="304"/>
      <c r="FN119" s="304"/>
      <c r="FO119" s="304"/>
      <c r="FP119" s="304"/>
      <c r="FQ119" s="304"/>
      <c r="FR119" s="304"/>
      <c r="FS119" s="304"/>
      <c r="FT119" s="304"/>
      <c r="FU119" s="304"/>
      <c r="FV119" s="304"/>
      <c r="FW119" s="304"/>
      <c r="FX119" s="304"/>
      <c r="FY119" s="304"/>
      <c r="FZ119" s="304"/>
      <c r="GA119" s="304"/>
      <c r="GB119" s="304"/>
      <c r="GC119" s="304"/>
      <c r="GD119" s="304"/>
      <c r="GE119" s="304"/>
      <c r="GF119" s="304"/>
      <c r="GG119" s="304"/>
      <c r="GH119" s="304"/>
      <c r="GI119" s="304"/>
      <c r="GJ119" s="304"/>
      <c r="GK119" s="304"/>
      <c r="GL119" s="304"/>
      <c r="GM119" s="304"/>
      <c r="GN119" s="304"/>
      <c r="GO119" s="304"/>
      <c r="GP119" s="304"/>
      <c r="GQ119" s="304"/>
      <c r="GR119" s="304"/>
      <c r="GS119" s="304"/>
      <c r="GT119" s="304"/>
      <c r="GU119" s="304"/>
      <c r="GV119" s="304"/>
      <c r="GW119" s="304"/>
      <c r="GX119" s="304"/>
      <c r="GY119" s="304"/>
      <c r="GZ119" s="304"/>
      <c r="HA119" s="304"/>
      <c r="HB119" s="304"/>
      <c r="HC119" s="304"/>
      <c r="HD119" s="304"/>
      <c r="HE119" s="304"/>
      <c r="HF119" s="304"/>
      <c r="HG119" s="304"/>
      <c r="HH119" s="304"/>
      <c r="HI119" s="304"/>
      <c r="HJ119" s="304"/>
      <c r="HK119" s="304"/>
      <c r="HL119" s="304"/>
      <c r="HM119" s="304"/>
      <c r="HN119" s="304"/>
      <c r="HO119" s="304"/>
      <c r="HP119" s="304"/>
      <c r="HQ119" s="304"/>
      <c r="HR119" s="304"/>
      <c r="HS119" s="304"/>
      <c r="HT119" s="304"/>
      <c r="HU119" s="304"/>
      <c r="HV119" s="304"/>
      <c r="HW119" s="304"/>
      <c r="HX119" s="304"/>
      <c r="HY119" s="304"/>
      <c r="HZ119" s="304"/>
      <c r="IA119" s="304"/>
      <c r="IB119" s="304"/>
      <c r="IC119" s="304"/>
      <c r="ID119" s="304"/>
      <c r="IE119" s="304"/>
      <c r="IF119" s="304"/>
      <c r="IG119" s="304"/>
      <c r="IH119" s="304"/>
      <c r="II119" s="304"/>
      <c r="IJ119" s="304"/>
      <c r="IK119" s="304"/>
      <c r="IL119" s="304"/>
      <c r="IM119" s="304"/>
      <c r="IN119" s="304"/>
      <c r="IO119" s="304"/>
      <c r="IP119" s="304"/>
    </row>
    <row r="120" spans="1:250" s="305" customFormat="1" ht="25.5" customHeight="1" thickBot="1" x14ac:dyDescent="0.25">
      <c r="A120" s="301"/>
      <c r="B120" s="301"/>
      <c r="C120" s="302"/>
      <c r="D120" s="300"/>
      <c r="E120" s="303"/>
      <c r="F120" s="301"/>
      <c r="G120" s="301"/>
      <c r="H120" s="301"/>
      <c r="I120" s="300"/>
      <c r="J120" s="300"/>
      <c r="K120" s="301"/>
      <c r="L120" s="301"/>
      <c r="M120" s="300"/>
      <c r="N120" s="300"/>
      <c r="O120" s="291"/>
      <c r="P120" s="291"/>
      <c r="Q120" s="291"/>
      <c r="R120" s="291"/>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c r="DE120" s="304"/>
      <c r="DF120" s="304"/>
      <c r="DG120" s="304"/>
      <c r="DH120" s="304"/>
      <c r="DI120" s="304"/>
      <c r="DJ120" s="304"/>
      <c r="DK120" s="304"/>
      <c r="DL120" s="304"/>
      <c r="DM120" s="304"/>
      <c r="DN120" s="304"/>
      <c r="DO120" s="304"/>
      <c r="DP120" s="304"/>
      <c r="DQ120" s="304"/>
      <c r="DR120" s="304"/>
      <c r="DS120" s="304"/>
      <c r="DT120" s="304"/>
      <c r="DU120" s="304"/>
      <c r="DV120" s="304"/>
      <c r="DW120" s="304"/>
      <c r="DX120" s="304"/>
      <c r="DY120" s="304"/>
      <c r="DZ120" s="304"/>
      <c r="EA120" s="304"/>
      <c r="EB120" s="304"/>
      <c r="EC120" s="304"/>
      <c r="ED120" s="304"/>
      <c r="EE120" s="304"/>
      <c r="EF120" s="304"/>
      <c r="EG120" s="304"/>
      <c r="EH120" s="304"/>
      <c r="EI120" s="304"/>
      <c r="EJ120" s="304"/>
      <c r="EK120" s="304"/>
      <c r="EL120" s="304"/>
      <c r="EM120" s="304"/>
      <c r="EN120" s="304"/>
      <c r="EO120" s="304"/>
      <c r="EP120" s="304"/>
      <c r="EQ120" s="304"/>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c r="GU120" s="304"/>
      <c r="GV120" s="304"/>
      <c r="GW120" s="304"/>
      <c r="GX120" s="304"/>
      <c r="GY120" s="304"/>
      <c r="GZ120" s="304"/>
      <c r="HA120" s="304"/>
      <c r="HB120" s="304"/>
      <c r="HC120" s="304"/>
      <c r="HD120" s="304"/>
      <c r="HE120" s="304"/>
      <c r="HF120" s="304"/>
      <c r="HG120" s="304"/>
      <c r="HH120" s="304"/>
      <c r="HI120" s="304"/>
      <c r="HJ120" s="304"/>
      <c r="HK120" s="304"/>
      <c r="HL120" s="304"/>
      <c r="HM120" s="304"/>
      <c r="HN120" s="304"/>
      <c r="HO120" s="304"/>
      <c r="HP120" s="304"/>
      <c r="HQ120" s="304"/>
      <c r="HR120" s="304"/>
      <c r="HS120" s="304"/>
      <c r="HT120" s="304"/>
      <c r="HU120" s="304"/>
      <c r="HV120" s="304"/>
      <c r="HW120" s="304"/>
      <c r="HX120" s="304"/>
      <c r="HY120" s="304"/>
      <c r="HZ120" s="304"/>
      <c r="IA120" s="304"/>
      <c r="IB120" s="304"/>
      <c r="IC120" s="304"/>
      <c r="ID120" s="304"/>
      <c r="IE120" s="304"/>
      <c r="IF120" s="304"/>
      <c r="IG120" s="304"/>
      <c r="IH120" s="304"/>
      <c r="II120" s="304"/>
      <c r="IJ120" s="304"/>
      <c r="IK120" s="304"/>
      <c r="IL120" s="304"/>
      <c r="IM120" s="304"/>
      <c r="IN120" s="304"/>
      <c r="IO120" s="304"/>
      <c r="IP120" s="304"/>
    </row>
    <row r="121" spans="1:250" s="305" customFormat="1" ht="25.5" customHeight="1" thickBot="1" x14ac:dyDescent="0.25">
      <c r="A121" s="301"/>
      <c r="B121" s="301"/>
      <c r="C121" s="302"/>
      <c r="D121" s="300"/>
      <c r="E121" s="303"/>
      <c r="F121" s="301"/>
      <c r="G121" s="301"/>
      <c r="H121" s="301"/>
      <c r="I121" s="300"/>
      <c r="J121" s="300"/>
      <c r="K121" s="301"/>
      <c r="L121" s="301"/>
      <c r="M121" s="300"/>
      <c r="N121" s="300"/>
      <c r="O121" s="291"/>
      <c r="P121" s="291"/>
      <c r="Q121" s="291"/>
      <c r="R121" s="291"/>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c r="DE121" s="304"/>
      <c r="DF121" s="304"/>
      <c r="DG121" s="304"/>
      <c r="DH121" s="304"/>
      <c r="DI121" s="304"/>
      <c r="DJ121" s="304"/>
      <c r="DK121" s="304"/>
      <c r="DL121" s="304"/>
      <c r="DM121" s="304"/>
      <c r="DN121" s="304"/>
      <c r="DO121" s="304"/>
      <c r="DP121" s="304"/>
      <c r="DQ121" s="304"/>
      <c r="DR121" s="304"/>
      <c r="DS121" s="304"/>
      <c r="DT121" s="304"/>
      <c r="DU121" s="304"/>
      <c r="DV121" s="304"/>
      <c r="DW121" s="304"/>
      <c r="DX121" s="304"/>
      <c r="DY121" s="304"/>
      <c r="DZ121" s="304"/>
      <c r="EA121" s="304"/>
      <c r="EB121" s="304"/>
      <c r="EC121" s="304"/>
      <c r="ED121" s="304"/>
      <c r="EE121" s="304"/>
      <c r="EF121" s="304"/>
      <c r="EG121" s="304"/>
      <c r="EH121" s="304"/>
      <c r="EI121" s="304"/>
      <c r="EJ121" s="304"/>
      <c r="EK121" s="304"/>
      <c r="EL121" s="304"/>
      <c r="EM121" s="304"/>
      <c r="EN121" s="304"/>
      <c r="EO121" s="304"/>
      <c r="EP121" s="304"/>
      <c r="EQ121" s="304"/>
      <c r="ER121" s="304"/>
      <c r="ES121" s="304"/>
      <c r="ET121" s="304"/>
      <c r="EU121" s="304"/>
      <c r="EV121" s="304"/>
      <c r="EW121" s="304"/>
      <c r="EX121" s="304"/>
      <c r="EY121" s="304"/>
      <c r="EZ121" s="304"/>
      <c r="FA121" s="304"/>
      <c r="FB121" s="304"/>
      <c r="FC121" s="304"/>
      <c r="FD121" s="304"/>
      <c r="FE121" s="304"/>
      <c r="FF121" s="304"/>
      <c r="FG121" s="304"/>
      <c r="FH121" s="304"/>
      <c r="FI121" s="304"/>
      <c r="FJ121" s="304"/>
      <c r="FK121" s="304"/>
      <c r="FL121" s="304"/>
      <c r="FM121" s="304"/>
      <c r="FN121" s="304"/>
      <c r="FO121" s="304"/>
      <c r="FP121" s="304"/>
      <c r="FQ121" s="304"/>
      <c r="FR121" s="304"/>
      <c r="FS121" s="304"/>
      <c r="FT121" s="304"/>
      <c r="FU121" s="304"/>
      <c r="FV121" s="304"/>
      <c r="FW121" s="304"/>
      <c r="FX121" s="304"/>
      <c r="FY121" s="304"/>
      <c r="FZ121" s="304"/>
      <c r="GA121" s="304"/>
      <c r="GB121" s="304"/>
      <c r="GC121" s="304"/>
      <c r="GD121" s="304"/>
      <c r="GE121" s="304"/>
      <c r="GF121" s="304"/>
      <c r="GG121" s="304"/>
      <c r="GH121" s="304"/>
      <c r="GI121" s="304"/>
      <c r="GJ121" s="304"/>
      <c r="GK121" s="304"/>
      <c r="GL121" s="304"/>
      <c r="GM121" s="304"/>
      <c r="GN121" s="304"/>
      <c r="GO121" s="304"/>
      <c r="GP121" s="304"/>
      <c r="GQ121" s="304"/>
      <c r="GR121" s="304"/>
      <c r="GS121" s="304"/>
      <c r="GT121" s="304"/>
      <c r="GU121" s="304"/>
      <c r="GV121" s="304"/>
      <c r="GW121" s="304"/>
      <c r="GX121" s="304"/>
      <c r="GY121" s="304"/>
      <c r="GZ121" s="304"/>
      <c r="HA121" s="304"/>
      <c r="HB121" s="304"/>
      <c r="HC121" s="304"/>
      <c r="HD121" s="304"/>
      <c r="HE121" s="304"/>
      <c r="HF121" s="304"/>
      <c r="HG121" s="304"/>
      <c r="HH121" s="304"/>
      <c r="HI121" s="304"/>
      <c r="HJ121" s="304"/>
      <c r="HK121" s="304"/>
      <c r="HL121" s="304"/>
      <c r="HM121" s="304"/>
      <c r="HN121" s="304"/>
      <c r="HO121" s="304"/>
      <c r="HP121" s="304"/>
      <c r="HQ121" s="304"/>
      <c r="HR121" s="304"/>
      <c r="HS121" s="304"/>
      <c r="HT121" s="304"/>
      <c r="HU121" s="304"/>
      <c r="HV121" s="304"/>
      <c r="HW121" s="304"/>
      <c r="HX121" s="304"/>
      <c r="HY121" s="304"/>
      <c r="HZ121" s="304"/>
      <c r="IA121" s="304"/>
      <c r="IB121" s="304"/>
      <c r="IC121" s="304"/>
      <c r="ID121" s="304"/>
      <c r="IE121" s="304"/>
      <c r="IF121" s="304"/>
      <c r="IG121" s="304"/>
      <c r="IH121" s="304"/>
      <c r="II121" s="304"/>
      <c r="IJ121" s="304"/>
      <c r="IK121" s="304"/>
      <c r="IL121" s="304"/>
      <c r="IM121" s="304"/>
      <c r="IN121" s="304"/>
      <c r="IO121" s="304"/>
      <c r="IP121" s="304"/>
    </row>
    <row r="122" spans="1:250" s="305" customFormat="1" ht="25.5" customHeight="1" thickBot="1" x14ac:dyDescent="0.25">
      <c r="A122" s="301"/>
      <c r="B122" s="301"/>
      <c r="C122" s="302"/>
      <c r="D122" s="300"/>
      <c r="E122" s="303"/>
      <c r="F122" s="301"/>
      <c r="G122" s="301"/>
      <c r="H122" s="301"/>
      <c r="I122" s="300"/>
      <c r="J122" s="300"/>
      <c r="K122" s="301"/>
      <c r="L122" s="301"/>
      <c r="M122" s="300"/>
      <c r="N122" s="300"/>
      <c r="O122" s="291"/>
      <c r="P122" s="291"/>
      <c r="Q122" s="291"/>
      <c r="R122" s="291"/>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c r="DE122" s="304"/>
      <c r="DF122" s="304"/>
      <c r="DG122" s="304"/>
      <c r="DH122" s="304"/>
      <c r="DI122" s="304"/>
      <c r="DJ122" s="304"/>
      <c r="DK122" s="304"/>
      <c r="DL122" s="304"/>
      <c r="DM122" s="304"/>
      <c r="DN122" s="304"/>
      <c r="DO122" s="304"/>
      <c r="DP122" s="304"/>
      <c r="DQ122" s="304"/>
      <c r="DR122" s="304"/>
      <c r="DS122" s="304"/>
      <c r="DT122" s="304"/>
      <c r="DU122" s="304"/>
      <c r="DV122" s="304"/>
      <c r="DW122" s="304"/>
      <c r="DX122" s="304"/>
      <c r="DY122" s="304"/>
      <c r="DZ122" s="304"/>
      <c r="EA122" s="304"/>
      <c r="EB122" s="304"/>
      <c r="EC122" s="304"/>
      <c r="ED122" s="304"/>
      <c r="EE122" s="304"/>
      <c r="EF122" s="304"/>
      <c r="EG122" s="304"/>
      <c r="EH122" s="304"/>
      <c r="EI122" s="304"/>
      <c r="EJ122" s="304"/>
      <c r="EK122" s="304"/>
      <c r="EL122" s="304"/>
      <c r="EM122" s="304"/>
      <c r="EN122" s="304"/>
      <c r="EO122" s="304"/>
      <c r="EP122" s="304"/>
      <c r="EQ122" s="304"/>
      <c r="ER122" s="304"/>
      <c r="ES122" s="304"/>
      <c r="ET122" s="304"/>
      <c r="EU122" s="304"/>
      <c r="EV122" s="304"/>
      <c r="EW122" s="304"/>
      <c r="EX122" s="304"/>
      <c r="EY122" s="304"/>
      <c r="EZ122" s="304"/>
      <c r="FA122" s="304"/>
      <c r="FB122" s="304"/>
      <c r="FC122" s="304"/>
      <c r="FD122" s="304"/>
      <c r="FE122" s="304"/>
      <c r="FF122" s="304"/>
      <c r="FG122" s="304"/>
      <c r="FH122" s="304"/>
      <c r="FI122" s="304"/>
      <c r="FJ122" s="304"/>
      <c r="FK122" s="304"/>
      <c r="FL122" s="304"/>
      <c r="FM122" s="304"/>
      <c r="FN122" s="304"/>
      <c r="FO122" s="304"/>
      <c r="FP122" s="304"/>
      <c r="FQ122" s="304"/>
      <c r="FR122" s="304"/>
      <c r="FS122" s="304"/>
      <c r="FT122" s="304"/>
      <c r="FU122" s="304"/>
      <c r="FV122" s="304"/>
      <c r="FW122" s="304"/>
      <c r="FX122" s="304"/>
      <c r="FY122" s="304"/>
      <c r="FZ122" s="304"/>
      <c r="GA122" s="304"/>
      <c r="GB122" s="304"/>
      <c r="GC122" s="304"/>
      <c r="GD122" s="304"/>
      <c r="GE122" s="304"/>
      <c r="GF122" s="304"/>
      <c r="GG122" s="304"/>
      <c r="GH122" s="304"/>
      <c r="GI122" s="304"/>
      <c r="GJ122" s="304"/>
      <c r="GK122" s="304"/>
      <c r="GL122" s="304"/>
      <c r="GM122" s="304"/>
      <c r="GN122" s="304"/>
      <c r="GO122" s="304"/>
      <c r="GP122" s="304"/>
      <c r="GQ122" s="304"/>
      <c r="GR122" s="304"/>
      <c r="GS122" s="304"/>
      <c r="GT122" s="304"/>
      <c r="GU122" s="304"/>
      <c r="GV122" s="304"/>
      <c r="GW122" s="304"/>
      <c r="GX122" s="304"/>
      <c r="GY122" s="304"/>
      <c r="GZ122" s="304"/>
      <c r="HA122" s="304"/>
      <c r="HB122" s="304"/>
      <c r="HC122" s="304"/>
      <c r="HD122" s="304"/>
      <c r="HE122" s="304"/>
      <c r="HF122" s="304"/>
      <c r="HG122" s="304"/>
      <c r="HH122" s="304"/>
      <c r="HI122" s="304"/>
      <c r="HJ122" s="304"/>
      <c r="HK122" s="304"/>
      <c r="HL122" s="304"/>
      <c r="HM122" s="304"/>
      <c r="HN122" s="304"/>
      <c r="HO122" s="304"/>
      <c r="HP122" s="304"/>
      <c r="HQ122" s="304"/>
      <c r="HR122" s="304"/>
      <c r="HS122" s="304"/>
      <c r="HT122" s="304"/>
      <c r="HU122" s="304"/>
      <c r="HV122" s="304"/>
      <c r="HW122" s="304"/>
      <c r="HX122" s="304"/>
      <c r="HY122" s="304"/>
      <c r="HZ122" s="304"/>
      <c r="IA122" s="304"/>
      <c r="IB122" s="304"/>
      <c r="IC122" s="304"/>
      <c r="ID122" s="304"/>
      <c r="IE122" s="304"/>
      <c r="IF122" s="304"/>
      <c r="IG122" s="304"/>
      <c r="IH122" s="304"/>
      <c r="II122" s="304"/>
      <c r="IJ122" s="304"/>
      <c r="IK122" s="304"/>
      <c r="IL122" s="304"/>
      <c r="IM122" s="304"/>
      <c r="IN122" s="304"/>
      <c r="IO122" s="304"/>
      <c r="IP122" s="304"/>
    </row>
    <row r="123" spans="1:250" s="305" customFormat="1" ht="25.5" customHeight="1" thickBot="1" x14ac:dyDescent="0.25">
      <c r="A123" s="301"/>
      <c r="B123" s="301"/>
      <c r="C123" s="302"/>
      <c r="D123" s="300"/>
      <c r="E123" s="303"/>
      <c r="F123" s="301"/>
      <c r="G123" s="301"/>
      <c r="H123" s="301"/>
      <c r="I123" s="300"/>
      <c r="J123" s="300"/>
      <c r="K123" s="301"/>
      <c r="L123" s="301"/>
      <c r="M123" s="300"/>
      <c r="N123" s="300"/>
      <c r="O123" s="291"/>
      <c r="P123" s="291"/>
      <c r="Q123" s="291"/>
      <c r="R123" s="291"/>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c r="DE123" s="304"/>
      <c r="DF123" s="304"/>
      <c r="DG123" s="304"/>
      <c r="DH123" s="304"/>
      <c r="DI123" s="304"/>
      <c r="DJ123" s="304"/>
      <c r="DK123" s="304"/>
      <c r="DL123" s="304"/>
      <c r="DM123" s="304"/>
      <c r="DN123" s="304"/>
      <c r="DO123" s="304"/>
      <c r="DP123" s="304"/>
      <c r="DQ123" s="304"/>
      <c r="DR123" s="304"/>
      <c r="DS123" s="304"/>
      <c r="DT123" s="304"/>
      <c r="DU123" s="304"/>
      <c r="DV123" s="304"/>
      <c r="DW123" s="304"/>
      <c r="DX123" s="304"/>
      <c r="DY123" s="304"/>
      <c r="DZ123" s="304"/>
      <c r="EA123" s="304"/>
      <c r="EB123" s="304"/>
      <c r="EC123" s="304"/>
      <c r="ED123" s="304"/>
      <c r="EE123" s="304"/>
      <c r="EF123" s="304"/>
      <c r="EG123" s="304"/>
      <c r="EH123" s="304"/>
      <c r="EI123" s="304"/>
      <c r="EJ123" s="304"/>
      <c r="EK123" s="304"/>
      <c r="EL123" s="304"/>
      <c r="EM123" s="304"/>
      <c r="EN123" s="304"/>
      <c r="EO123" s="304"/>
      <c r="EP123" s="304"/>
      <c r="EQ123" s="304"/>
      <c r="ER123" s="304"/>
      <c r="ES123" s="304"/>
      <c r="ET123" s="304"/>
      <c r="EU123" s="304"/>
      <c r="EV123" s="304"/>
      <c r="EW123" s="304"/>
      <c r="EX123" s="304"/>
      <c r="EY123" s="304"/>
      <c r="EZ123" s="304"/>
      <c r="FA123" s="304"/>
      <c r="FB123" s="304"/>
      <c r="FC123" s="304"/>
      <c r="FD123" s="304"/>
      <c r="FE123" s="304"/>
      <c r="FF123" s="304"/>
      <c r="FG123" s="304"/>
      <c r="FH123" s="304"/>
      <c r="FI123" s="304"/>
      <c r="FJ123" s="304"/>
      <c r="FK123" s="304"/>
      <c r="FL123" s="304"/>
      <c r="FM123" s="304"/>
      <c r="FN123" s="304"/>
      <c r="FO123" s="304"/>
      <c r="FP123" s="304"/>
      <c r="FQ123" s="304"/>
      <c r="FR123" s="304"/>
      <c r="FS123" s="304"/>
      <c r="FT123" s="304"/>
      <c r="FU123" s="304"/>
      <c r="FV123" s="304"/>
      <c r="FW123" s="304"/>
      <c r="FX123" s="304"/>
      <c r="FY123" s="304"/>
      <c r="FZ123" s="304"/>
      <c r="GA123" s="304"/>
      <c r="GB123" s="304"/>
      <c r="GC123" s="304"/>
      <c r="GD123" s="304"/>
      <c r="GE123" s="304"/>
      <c r="GF123" s="304"/>
      <c r="GG123" s="304"/>
      <c r="GH123" s="304"/>
      <c r="GI123" s="304"/>
      <c r="GJ123" s="304"/>
      <c r="GK123" s="304"/>
      <c r="GL123" s="304"/>
      <c r="GM123" s="304"/>
      <c r="GN123" s="304"/>
      <c r="GO123" s="304"/>
      <c r="GP123" s="304"/>
      <c r="GQ123" s="304"/>
      <c r="GR123" s="304"/>
      <c r="GS123" s="304"/>
      <c r="GT123" s="304"/>
      <c r="GU123" s="304"/>
      <c r="GV123" s="304"/>
      <c r="GW123" s="304"/>
      <c r="GX123" s="304"/>
      <c r="GY123" s="304"/>
      <c r="GZ123" s="304"/>
      <c r="HA123" s="304"/>
      <c r="HB123" s="304"/>
      <c r="HC123" s="304"/>
      <c r="HD123" s="304"/>
      <c r="HE123" s="304"/>
      <c r="HF123" s="304"/>
      <c r="HG123" s="304"/>
      <c r="HH123" s="304"/>
      <c r="HI123" s="304"/>
      <c r="HJ123" s="304"/>
      <c r="HK123" s="304"/>
      <c r="HL123" s="304"/>
      <c r="HM123" s="304"/>
      <c r="HN123" s="304"/>
      <c r="HO123" s="304"/>
      <c r="HP123" s="304"/>
      <c r="HQ123" s="304"/>
      <c r="HR123" s="304"/>
      <c r="HS123" s="304"/>
      <c r="HT123" s="304"/>
      <c r="HU123" s="304"/>
      <c r="HV123" s="304"/>
      <c r="HW123" s="304"/>
      <c r="HX123" s="304"/>
      <c r="HY123" s="304"/>
      <c r="HZ123" s="304"/>
      <c r="IA123" s="304"/>
      <c r="IB123" s="304"/>
      <c r="IC123" s="304"/>
      <c r="ID123" s="304"/>
      <c r="IE123" s="304"/>
      <c r="IF123" s="304"/>
      <c r="IG123" s="304"/>
      <c r="IH123" s="304"/>
      <c r="II123" s="304"/>
      <c r="IJ123" s="304"/>
      <c r="IK123" s="304"/>
      <c r="IL123" s="304"/>
      <c r="IM123" s="304"/>
      <c r="IN123" s="304"/>
      <c r="IO123" s="304"/>
      <c r="IP123" s="304"/>
    </row>
    <row r="124" spans="1:250" s="305" customFormat="1" ht="25.5" customHeight="1" thickBot="1" x14ac:dyDescent="0.25">
      <c r="A124" s="301"/>
      <c r="B124" s="301"/>
      <c r="C124" s="302"/>
      <c r="D124" s="300"/>
      <c r="E124" s="303"/>
      <c r="F124" s="301"/>
      <c r="G124" s="301"/>
      <c r="H124" s="301"/>
      <c r="I124" s="300"/>
      <c r="J124" s="300"/>
      <c r="K124" s="301"/>
      <c r="L124" s="301"/>
      <c r="M124" s="300"/>
      <c r="N124" s="300"/>
      <c r="O124" s="291"/>
      <c r="P124" s="291"/>
      <c r="Q124" s="291"/>
      <c r="R124" s="291"/>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c r="DE124" s="304"/>
      <c r="DF124" s="304"/>
      <c r="DG124" s="304"/>
      <c r="DH124" s="304"/>
      <c r="DI124" s="304"/>
      <c r="DJ124" s="304"/>
      <c r="DK124" s="304"/>
      <c r="DL124" s="304"/>
      <c r="DM124" s="304"/>
      <c r="DN124" s="304"/>
      <c r="DO124" s="304"/>
      <c r="DP124" s="304"/>
      <c r="DQ124" s="304"/>
      <c r="DR124" s="304"/>
      <c r="DS124" s="304"/>
      <c r="DT124" s="304"/>
      <c r="DU124" s="304"/>
      <c r="DV124" s="304"/>
      <c r="DW124" s="304"/>
      <c r="DX124" s="304"/>
      <c r="DY124" s="304"/>
      <c r="DZ124" s="304"/>
      <c r="EA124" s="304"/>
      <c r="EB124" s="304"/>
      <c r="EC124" s="304"/>
      <c r="ED124" s="304"/>
      <c r="EE124" s="304"/>
      <c r="EF124" s="304"/>
      <c r="EG124" s="304"/>
      <c r="EH124" s="304"/>
      <c r="EI124" s="304"/>
      <c r="EJ124" s="304"/>
      <c r="EK124" s="304"/>
      <c r="EL124" s="304"/>
      <c r="EM124" s="304"/>
      <c r="EN124" s="304"/>
      <c r="EO124" s="304"/>
      <c r="EP124" s="304"/>
      <c r="EQ124" s="304"/>
      <c r="ER124" s="304"/>
      <c r="ES124" s="304"/>
      <c r="ET124" s="304"/>
      <c r="EU124" s="304"/>
      <c r="EV124" s="304"/>
      <c r="EW124" s="304"/>
      <c r="EX124" s="304"/>
      <c r="EY124" s="304"/>
      <c r="EZ124" s="304"/>
      <c r="FA124" s="304"/>
      <c r="FB124" s="304"/>
      <c r="FC124" s="304"/>
      <c r="FD124" s="304"/>
      <c r="FE124" s="304"/>
      <c r="FF124" s="304"/>
      <c r="FG124" s="304"/>
      <c r="FH124" s="304"/>
      <c r="FI124" s="304"/>
      <c r="FJ124" s="304"/>
      <c r="FK124" s="304"/>
      <c r="FL124" s="304"/>
      <c r="FM124" s="304"/>
      <c r="FN124" s="304"/>
      <c r="FO124" s="304"/>
      <c r="FP124" s="304"/>
      <c r="FQ124" s="304"/>
      <c r="FR124" s="304"/>
      <c r="FS124" s="304"/>
      <c r="FT124" s="304"/>
      <c r="FU124" s="304"/>
      <c r="FV124" s="304"/>
      <c r="FW124" s="304"/>
      <c r="FX124" s="304"/>
      <c r="FY124" s="304"/>
      <c r="FZ124" s="304"/>
      <c r="GA124" s="304"/>
      <c r="GB124" s="304"/>
      <c r="GC124" s="304"/>
      <c r="GD124" s="304"/>
      <c r="GE124" s="304"/>
      <c r="GF124" s="304"/>
      <c r="GG124" s="304"/>
      <c r="GH124" s="304"/>
      <c r="GI124" s="304"/>
      <c r="GJ124" s="304"/>
      <c r="GK124" s="304"/>
      <c r="GL124" s="304"/>
      <c r="GM124" s="304"/>
      <c r="GN124" s="304"/>
      <c r="GO124" s="304"/>
      <c r="GP124" s="304"/>
      <c r="GQ124" s="304"/>
      <c r="GR124" s="304"/>
      <c r="GS124" s="304"/>
      <c r="GT124" s="304"/>
      <c r="GU124" s="304"/>
      <c r="GV124" s="304"/>
      <c r="GW124" s="304"/>
      <c r="GX124" s="304"/>
      <c r="GY124" s="304"/>
      <c r="GZ124" s="304"/>
      <c r="HA124" s="304"/>
      <c r="HB124" s="304"/>
      <c r="HC124" s="304"/>
      <c r="HD124" s="304"/>
      <c r="HE124" s="304"/>
      <c r="HF124" s="304"/>
      <c r="HG124" s="304"/>
      <c r="HH124" s="304"/>
      <c r="HI124" s="304"/>
      <c r="HJ124" s="304"/>
      <c r="HK124" s="304"/>
      <c r="HL124" s="304"/>
      <c r="HM124" s="304"/>
      <c r="HN124" s="304"/>
      <c r="HO124" s="304"/>
      <c r="HP124" s="304"/>
      <c r="HQ124" s="304"/>
      <c r="HR124" s="304"/>
      <c r="HS124" s="304"/>
      <c r="HT124" s="304"/>
      <c r="HU124" s="304"/>
      <c r="HV124" s="304"/>
      <c r="HW124" s="304"/>
      <c r="HX124" s="304"/>
      <c r="HY124" s="304"/>
      <c r="HZ124" s="304"/>
      <c r="IA124" s="304"/>
      <c r="IB124" s="304"/>
      <c r="IC124" s="304"/>
      <c r="ID124" s="304"/>
      <c r="IE124" s="304"/>
      <c r="IF124" s="304"/>
      <c r="IG124" s="304"/>
      <c r="IH124" s="304"/>
      <c r="II124" s="304"/>
      <c r="IJ124" s="304"/>
      <c r="IK124" s="304"/>
      <c r="IL124" s="304"/>
      <c r="IM124" s="304"/>
      <c r="IN124" s="304"/>
      <c r="IO124" s="304"/>
      <c r="IP124" s="304"/>
    </row>
    <row r="125" spans="1:250" s="305" customFormat="1" ht="25.5" customHeight="1" thickBot="1" x14ac:dyDescent="0.25">
      <c r="A125" s="301"/>
      <c r="B125" s="301"/>
      <c r="C125" s="302"/>
      <c r="D125" s="300"/>
      <c r="E125" s="303"/>
      <c r="F125" s="301"/>
      <c r="G125" s="301"/>
      <c r="H125" s="301"/>
      <c r="I125" s="300"/>
      <c r="J125" s="300"/>
      <c r="K125" s="301"/>
      <c r="L125" s="301"/>
      <c r="M125" s="300"/>
      <c r="N125" s="300"/>
      <c r="O125" s="291"/>
      <c r="P125" s="291"/>
      <c r="Q125" s="291"/>
      <c r="R125" s="291"/>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c r="DE125" s="304"/>
      <c r="DF125" s="304"/>
      <c r="DG125" s="304"/>
      <c r="DH125" s="304"/>
      <c r="DI125" s="304"/>
      <c r="DJ125" s="304"/>
      <c r="DK125" s="304"/>
      <c r="DL125" s="304"/>
      <c r="DM125" s="304"/>
      <c r="DN125" s="304"/>
      <c r="DO125" s="304"/>
      <c r="DP125" s="304"/>
      <c r="DQ125" s="304"/>
      <c r="DR125" s="304"/>
      <c r="DS125" s="304"/>
      <c r="DT125" s="304"/>
      <c r="DU125" s="304"/>
      <c r="DV125" s="304"/>
      <c r="DW125" s="304"/>
      <c r="DX125" s="304"/>
      <c r="DY125" s="304"/>
      <c r="DZ125" s="304"/>
      <c r="EA125" s="304"/>
      <c r="EB125" s="304"/>
      <c r="EC125" s="304"/>
      <c r="ED125" s="304"/>
      <c r="EE125" s="304"/>
      <c r="EF125" s="304"/>
      <c r="EG125" s="304"/>
      <c r="EH125" s="304"/>
      <c r="EI125" s="304"/>
      <c r="EJ125" s="304"/>
      <c r="EK125" s="304"/>
      <c r="EL125" s="304"/>
      <c r="EM125" s="304"/>
      <c r="EN125" s="304"/>
      <c r="EO125" s="304"/>
      <c r="EP125" s="304"/>
      <c r="EQ125" s="304"/>
      <c r="ER125" s="304"/>
      <c r="ES125" s="304"/>
      <c r="ET125" s="304"/>
      <c r="EU125" s="304"/>
      <c r="EV125" s="304"/>
      <c r="EW125" s="304"/>
      <c r="EX125" s="304"/>
      <c r="EY125" s="304"/>
      <c r="EZ125" s="304"/>
      <c r="FA125" s="304"/>
      <c r="FB125" s="304"/>
      <c r="FC125" s="304"/>
      <c r="FD125" s="304"/>
      <c r="FE125" s="304"/>
      <c r="FF125" s="304"/>
      <c r="FG125" s="304"/>
      <c r="FH125" s="304"/>
      <c r="FI125" s="304"/>
      <c r="FJ125" s="304"/>
      <c r="FK125" s="304"/>
      <c r="FL125" s="304"/>
      <c r="FM125" s="304"/>
      <c r="FN125" s="304"/>
      <c r="FO125" s="304"/>
      <c r="FP125" s="304"/>
      <c r="FQ125" s="304"/>
      <c r="FR125" s="304"/>
      <c r="FS125" s="304"/>
      <c r="FT125" s="304"/>
      <c r="FU125" s="304"/>
      <c r="FV125" s="304"/>
      <c r="FW125" s="304"/>
      <c r="FX125" s="304"/>
      <c r="FY125" s="304"/>
      <c r="FZ125" s="304"/>
      <c r="GA125" s="304"/>
      <c r="GB125" s="304"/>
      <c r="GC125" s="304"/>
      <c r="GD125" s="304"/>
      <c r="GE125" s="304"/>
      <c r="GF125" s="304"/>
      <c r="GG125" s="304"/>
      <c r="GH125" s="304"/>
      <c r="GI125" s="304"/>
      <c r="GJ125" s="304"/>
      <c r="GK125" s="304"/>
      <c r="GL125" s="304"/>
      <c r="GM125" s="304"/>
      <c r="GN125" s="304"/>
      <c r="GO125" s="304"/>
      <c r="GP125" s="304"/>
      <c r="GQ125" s="304"/>
      <c r="GR125" s="304"/>
      <c r="GS125" s="304"/>
      <c r="GT125" s="304"/>
      <c r="GU125" s="304"/>
      <c r="GV125" s="304"/>
      <c r="GW125" s="304"/>
      <c r="GX125" s="304"/>
      <c r="GY125" s="304"/>
      <c r="GZ125" s="304"/>
      <c r="HA125" s="304"/>
      <c r="HB125" s="304"/>
      <c r="HC125" s="304"/>
      <c r="HD125" s="304"/>
      <c r="HE125" s="304"/>
      <c r="HF125" s="304"/>
      <c r="HG125" s="304"/>
      <c r="HH125" s="304"/>
      <c r="HI125" s="304"/>
      <c r="HJ125" s="304"/>
      <c r="HK125" s="304"/>
      <c r="HL125" s="304"/>
      <c r="HM125" s="304"/>
      <c r="HN125" s="304"/>
      <c r="HO125" s="304"/>
      <c r="HP125" s="304"/>
      <c r="HQ125" s="304"/>
      <c r="HR125" s="304"/>
      <c r="HS125" s="304"/>
      <c r="HT125" s="304"/>
      <c r="HU125" s="304"/>
      <c r="HV125" s="304"/>
      <c r="HW125" s="304"/>
      <c r="HX125" s="304"/>
      <c r="HY125" s="304"/>
      <c r="HZ125" s="304"/>
      <c r="IA125" s="304"/>
      <c r="IB125" s="304"/>
      <c r="IC125" s="304"/>
      <c r="ID125" s="304"/>
      <c r="IE125" s="304"/>
      <c r="IF125" s="304"/>
      <c r="IG125" s="304"/>
      <c r="IH125" s="304"/>
      <c r="II125" s="304"/>
      <c r="IJ125" s="304"/>
      <c r="IK125" s="304"/>
      <c r="IL125" s="304"/>
      <c r="IM125" s="304"/>
      <c r="IN125" s="304"/>
      <c r="IO125" s="304"/>
      <c r="IP125" s="304"/>
    </row>
    <row r="126" spans="1:250" s="305" customFormat="1" ht="25.5" customHeight="1" thickBot="1" x14ac:dyDescent="0.25">
      <c r="A126" s="301"/>
      <c r="B126" s="301"/>
      <c r="C126" s="302"/>
      <c r="D126" s="300"/>
      <c r="E126" s="303"/>
      <c r="F126" s="301"/>
      <c r="G126" s="301"/>
      <c r="H126" s="301"/>
      <c r="I126" s="300"/>
      <c r="J126" s="300"/>
      <c r="K126" s="301"/>
      <c r="L126" s="301"/>
      <c r="M126" s="300"/>
      <c r="N126" s="300"/>
      <c r="O126" s="291"/>
      <c r="P126" s="291"/>
      <c r="Q126" s="291"/>
      <c r="R126" s="291"/>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c r="DE126" s="304"/>
      <c r="DF126" s="304"/>
      <c r="DG126" s="304"/>
      <c r="DH126" s="304"/>
      <c r="DI126" s="304"/>
      <c r="DJ126" s="304"/>
      <c r="DK126" s="304"/>
      <c r="DL126" s="304"/>
      <c r="DM126" s="304"/>
      <c r="DN126" s="304"/>
      <c r="DO126" s="304"/>
      <c r="DP126" s="304"/>
      <c r="DQ126" s="304"/>
      <c r="DR126" s="304"/>
      <c r="DS126" s="304"/>
      <c r="DT126" s="304"/>
      <c r="DU126" s="304"/>
      <c r="DV126" s="304"/>
      <c r="DW126" s="304"/>
      <c r="DX126" s="304"/>
      <c r="DY126" s="304"/>
      <c r="DZ126" s="304"/>
      <c r="EA126" s="304"/>
      <c r="EB126" s="304"/>
      <c r="EC126" s="304"/>
      <c r="ED126" s="304"/>
      <c r="EE126" s="304"/>
      <c r="EF126" s="304"/>
      <c r="EG126" s="304"/>
      <c r="EH126" s="304"/>
      <c r="EI126" s="304"/>
      <c r="EJ126" s="304"/>
      <c r="EK126" s="304"/>
      <c r="EL126" s="304"/>
      <c r="EM126" s="304"/>
      <c r="EN126" s="304"/>
      <c r="EO126" s="304"/>
      <c r="EP126" s="304"/>
      <c r="EQ126" s="304"/>
      <c r="ER126" s="304"/>
      <c r="ES126" s="304"/>
      <c r="ET126" s="304"/>
      <c r="EU126" s="304"/>
      <c r="EV126" s="304"/>
      <c r="EW126" s="304"/>
      <c r="EX126" s="304"/>
      <c r="EY126" s="304"/>
      <c r="EZ126" s="304"/>
      <c r="FA126" s="304"/>
      <c r="FB126" s="304"/>
      <c r="FC126" s="304"/>
      <c r="FD126" s="304"/>
      <c r="FE126" s="304"/>
      <c r="FF126" s="304"/>
      <c r="FG126" s="304"/>
      <c r="FH126" s="304"/>
      <c r="FI126" s="304"/>
      <c r="FJ126" s="304"/>
      <c r="FK126" s="304"/>
      <c r="FL126" s="304"/>
      <c r="FM126" s="304"/>
      <c r="FN126" s="304"/>
      <c r="FO126" s="304"/>
      <c r="FP126" s="304"/>
      <c r="FQ126" s="304"/>
      <c r="FR126" s="304"/>
      <c r="FS126" s="304"/>
      <c r="FT126" s="304"/>
      <c r="FU126" s="304"/>
      <c r="FV126" s="304"/>
      <c r="FW126" s="304"/>
      <c r="FX126" s="304"/>
      <c r="FY126" s="304"/>
      <c r="FZ126" s="304"/>
      <c r="GA126" s="304"/>
      <c r="GB126" s="304"/>
      <c r="GC126" s="304"/>
      <c r="GD126" s="304"/>
      <c r="GE126" s="304"/>
      <c r="GF126" s="304"/>
      <c r="GG126" s="304"/>
      <c r="GH126" s="304"/>
      <c r="GI126" s="304"/>
      <c r="GJ126" s="304"/>
      <c r="GK126" s="304"/>
      <c r="GL126" s="304"/>
      <c r="GM126" s="304"/>
      <c r="GN126" s="304"/>
      <c r="GO126" s="304"/>
      <c r="GP126" s="304"/>
      <c r="GQ126" s="304"/>
      <c r="GR126" s="304"/>
      <c r="GS126" s="304"/>
      <c r="GT126" s="304"/>
      <c r="GU126" s="304"/>
      <c r="GV126" s="304"/>
      <c r="GW126" s="304"/>
      <c r="GX126" s="304"/>
      <c r="GY126" s="304"/>
      <c r="GZ126" s="304"/>
      <c r="HA126" s="304"/>
      <c r="HB126" s="304"/>
      <c r="HC126" s="304"/>
      <c r="HD126" s="304"/>
      <c r="HE126" s="304"/>
      <c r="HF126" s="304"/>
      <c r="HG126" s="304"/>
      <c r="HH126" s="304"/>
      <c r="HI126" s="304"/>
      <c r="HJ126" s="304"/>
      <c r="HK126" s="304"/>
      <c r="HL126" s="304"/>
      <c r="HM126" s="304"/>
      <c r="HN126" s="304"/>
      <c r="HO126" s="304"/>
      <c r="HP126" s="304"/>
      <c r="HQ126" s="304"/>
      <c r="HR126" s="304"/>
      <c r="HS126" s="304"/>
      <c r="HT126" s="304"/>
      <c r="HU126" s="304"/>
      <c r="HV126" s="304"/>
      <c r="HW126" s="304"/>
      <c r="HX126" s="304"/>
      <c r="HY126" s="304"/>
      <c r="HZ126" s="304"/>
      <c r="IA126" s="304"/>
      <c r="IB126" s="304"/>
      <c r="IC126" s="304"/>
      <c r="ID126" s="304"/>
      <c r="IE126" s="304"/>
      <c r="IF126" s="304"/>
      <c r="IG126" s="304"/>
      <c r="IH126" s="304"/>
      <c r="II126" s="304"/>
      <c r="IJ126" s="304"/>
      <c r="IK126" s="304"/>
      <c r="IL126" s="304"/>
      <c r="IM126" s="304"/>
      <c r="IN126" s="304"/>
      <c r="IO126" s="304"/>
      <c r="IP126" s="304"/>
    </row>
    <row r="127" spans="1:250" s="305" customFormat="1" ht="25.5" customHeight="1" thickBot="1" x14ac:dyDescent="0.25">
      <c r="A127" s="301"/>
      <c r="B127" s="301"/>
      <c r="C127" s="302"/>
      <c r="D127" s="300"/>
      <c r="E127" s="303"/>
      <c r="F127" s="301"/>
      <c r="G127" s="301"/>
      <c r="H127" s="301"/>
      <c r="I127" s="300"/>
      <c r="J127" s="300"/>
      <c r="K127" s="301"/>
      <c r="L127" s="301"/>
      <c r="M127" s="300"/>
      <c r="N127" s="300"/>
      <c r="O127" s="291"/>
      <c r="P127" s="291"/>
      <c r="Q127" s="291"/>
      <c r="R127" s="291"/>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c r="DE127" s="304"/>
      <c r="DF127" s="304"/>
      <c r="DG127" s="304"/>
      <c r="DH127" s="304"/>
      <c r="DI127" s="304"/>
      <c r="DJ127" s="304"/>
      <c r="DK127" s="304"/>
      <c r="DL127" s="304"/>
      <c r="DM127" s="304"/>
      <c r="DN127" s="304"/>
      <c r="DO127" s="304"/>
      <c r="DP127" s="304"/>
      <c r="DQ127" s="304"/>
      <c r="DR127" s="304"/>
      <c r="DS127" s="304"/>
      <c r="DT127" s="304"/>
      <c r="DU127" s="304"/>
      <c r="DV127" s="304"/>
      <c r="DW127" s="304"/>
      <c r="DX127" s="304"/>
      <c r="DY127" s="304"/>
      <c r="DZ127" s="304"/>
      <c r="EA127" s="304"/>
      <c r="EB127" s="304"/>
      <c r="EC127" s="304"/>
      <c r="ED127" s="304"/>
      <c r="EE127" s="304"/>
      <c r="EF127" s="304"/>
      <c r="EG127" s="304"/>
      <c r="EH127" s="304"/>
      <c r="EI127" s="304"/>
      <c r="EJ127" s="304"/>
      <c r="EK127" s="304"/>
      <c r="EL127" s="304"/>
      <c r="EM127" s="304"/>
      <c r="EN127" s="304"/>
      <c r="EO127" s="304"/>
      <c r="EP127" s="304"/>
      <c r="EQ127" s="304"/>
      <c r="ER127" s="304"/>
      <c r="ES127" s="304"/>
      <c r="ET127" s="304"/>
      <c r="EU127" s="304"/>
      <c r="EV127" s="304"/>
      <c r="EW127" s="304"/>
      <c r="EX127" s="304"/>
      <c r="EY127" s="304"/>
      <c r="EZ127" s="304"/>
      <c r="FA127" s="304"/>
      <c r="FB127" s="304"/>
      <c r="FC127" s="304"/>
      <c r="FD127" s="304"/>
      <c r="FE127" s="304"/>
      <c r="FF127" s="304"/>
      <c r="FG127" s="304"/>
      <c r="FH127" s="304"/>
      <c r="FI127" s="304"/>
      <c r="FJ127" s="304"/>
      <c r="FK127" s="304"/>
      <c r="FL127" s="304"/>
      <c r="FM127" s="304"/>
      <c r="FN127" s="304"/>
      <c r="FO127" s="304"/>
      <c r="FP127" s="304"/>
      <c r="FQ127" s="304"/>
      <c r="FR127" s="304"/>
      <c r="FS127" s="304"/>
      <c r="FT127" s="304"/>
      <c r="FU127" s="304"/>
      <c r="FV127" s="304"/>
      <c r="FW127" s="304"/>
      <c r="FX127" s="304"/>
      <c r="FY127" s="304"/>
      <c r="FZ127" s="304"/>
      <c r="GA127" s="304"/>
      <c r="GB127" s="304"/>
      <c r="GC127" s="304"/>
      <c r="GD127" s="304"/>
      <c r="GE127" s="304"/>
      <c r="GF127" s="304"/>
      <c r="GG127" s="304"/>
      <c r="GH127" s="304"/>
      <c r="GI127" s="304"/>
      <c r="GJ127" s="304"/>
      <c r="GK127" s="304"/>
      <c r="GL127" s="304"/>
      <c r="GM127" s="304"/>
      <c r="GN127" s="304"/>
      <c r="GO127" s="304"/>
      <c r="GP127" s="304"/>
      <c r="GQ127" s="304"/>
      <c r="GR127" s="304"/>
      <c r="GS127" s="304"/>
      <c r="GT127" s="304"/>
      <c r="GU127" s="304"/>
      <c r="GV127" s="304"/>
      <c r="GW127" s="304"/>
      <c r="GX127" s="304"/>
      <c r="GY127" s="304"/>
      <c r="GZ127" s="304"/>
      <c r="HA127" s="304"/>
      <c r="HB127" s="304"/>
      <c r="HC127" s="304"/>
      <c r="HD127" s="304"/>
      <c r="HE127" s="304"/>
      <c r="HF127" s="304"/>
      <c r="HG127" s="304"/>
      <c r="HH127" s="304"/>
      <c r="HI127" s="304"/>
      <c r="HJ127" s="304"/>
      <c r="HK127" s="304"/>
      <c r="HL127" s="304"/>
      <c r="HM127" s="304"/>
      <c r="HN127" s="304"/>
      <c r="HO127" s="304"/>
      <c r="HP127" s="304"/>
      <c r="HQ127" s="304"/>
      <c r="HR127" s="304"/>
      <c r="HS127" s="304"/>
      <c r="HT127" s="304"/>
      <c r="HU127" s="304"/>
      <c r="HV127" s="304"/>
      <c r="HW127" s="304"/>
      <c r="HX127" s="304"/>
      <c r="HY127" s="304"/>
      <c r="HZ127" s="304"/>
      <c r="IA127" s="304"/>
      <c r="IB127" s="304"/>
      <c r="IC127" s="304"/>
      <c r="ID127" s="304"/>
      <c r="IE127" s="304"/>
      <c r="IF127" s="304"/>
      <c r="IG127" s="304"/>
      <c r="IH127" s="304"/>
      <c r="II127" s="304"/>
      <c r="IJ127" s="304"/>
      <c r="IK127" s="304"/>
      <c r="IL127" s="304"/>
      <c r="IM127" s="304"/>
      <c r="IN127" s="304"/>
      <c r="IO127" s="304"/>
      <c r="IP127" s="304"/>
    </row>
    <row r="128" spans="1:250" s="305" customFormat="1" ht="25.5" customHeight="1" thickBot="1" x14ac:dyDescent="0.25">
      <c r="A128" s="301"/>
      <c r="B128" s="301"/>
      <c r="C128" s="302"/>
      <c r="D128" s="300"/>
      <c r="E128" s="303"/>
      <c r="F128" s="301"/>
      <c r="G128" s="301"/>
      <c r="H128" s="301"/>
      <c r="I128" s="300"/>
      <c r="J128" s="300"/>
      <c r="K128" s="301"/>
      <c r="L128" s="301"/>
      <c r="M128" s="300"/>
      <c r="N128" s="300"/>
      <c r="O128" s="291"/>
      <c r="P128" s="291"/>
      <c r="Q128" s="291"/>
      <c r="R128" s="291"/>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c r="DE128" s="304"/>
      <c r="DF128" s="304"/>
      <c r="DG128" s="304"/>
      <c r="DH128" s="304"/>
      <c r="DI128" s="304"/>
      <c r="DJ128" s="304"/>
      <c r="DK128" s="304"/>
      <c r="DL128" s="304"/>
      <c r="DM128" s="304"/>
      <c r="DN128" s="304"/>
      <c r="DO128" s="304"/>
      <c r="DP128" s="304"/>
      <c r="DQ128" s="304"/>
      <c r="DR128" s="304"/>
      <c r="DS128" s="304"/>
      <c r="DT128" s="304"/>
      <c r="DU128" s="304"/>
      <c r="DV128" s="304"/>
      <c r="DW128" s="304"/>
      <c r="DX128" s="304"/>
      <c r="DY128" s="304"/>
      <c r="DZ128" s="304"/>
      <c r="EA128" s="304"/>
      <c r="EB128" s="304"/>
      <c r="EC128" s="304"/>
      <c r="ED128" s="304"/>
      <c r="EE128" s="304"/>
      <c r="EF128" s="304"/>
      <c r="EG128" s="304"/>
      <c r="EH128" s="304"/>
      <c r="EI128" s="304"/>
      <c r="EJ128" s="304"/>
      <c r="EK128" s="304"/>
      <c r="EL128" s="304"/>
      <c r="EM128" s="304"/>
      <c r="EN128" s="304"/>
      <c r="EO128" s="304"/>
      <c r="EP128" s="304"/>
      <c r="EQ128" s="304"/>
      <c r="ER128" s="304"/>
      <c r="ES128" s="304"/>
      <c r="ET128" s="304"/>
      <c r="EU128" s="304"/>
      <c r="EV128" s="304"/>
      <c r="EW128" s="304"/>
      <c r="EX128" s="304"/>
      <c r="EY128" s="304"/>
      <c r="EZ128" s="304"/>
      <c r="FA128" s="304"/>
      <c r="FB128" s="304"/>
      <c r="FC128" s="304"/>
      <c r="FD128" s="304"/>
      <c r="FE128" s="304"/>
      <c r="FF128" s="304"/>
      <c r="FG128" s="304"/>
      <c r="FH128" s="304"/>
      <c r="FI128" s="304"/>
      <c r="FJ128" s="304"/>
      <c r="FK128" s="304"/>
      <c r="FL128" s="304"/>
      <c r="FM128" s="304"/>
      <c r="FN128" s="304"/>
      <c r="FO128" s="304"/>
      <c r="FP128" s="304"/>
      <c r="FQ128" s="304"/>
      <c r="FR128" s="304"/>
      <c r="FS128" s="304"/>
      <c r="FT128" s="304"/>
      <c r="FU128" s="304"/>
      <c r="FV128" s="304"/>
      <c r="FW128" s="304"/>
      <c r="FX128" s="304"/>
      <c r="FY128" s="304"/>
      <c r="FZ128" s="304"/>
      <c r="GA128" s="304"/>
      <c r="GB128" s="304"/>
      <c r="GC128" s="304"/>
      <c r="GD128" s="304"/>
      <c r="GE128" s="304"/>
      <c r="GF128" s="304"/>
      <c r="GG128" s="304"/>
      <c r="GH128" s="304"/>
      <c r="GI128" s="304"/>
      <c r="GJ128" s="304"/>
      <c r="GK128" s="304"/>
      <c r="GL128" s="304"/>
      <c r="GM128" s="304"/>
      <c r="GN128" s="304"/>
      <c r="GO128" s="304"/>
      <c r="GP128" s="304"/>
      <c r="GQ128" s="304"/>
      <c r="GR128" s="304"/>
      <c r="GS128" s="304"/>
      <c r="GT128" s="304"/>
      <c r="GU128" s="304"/>
      <c r="GV128" s="304"/>
      <c r="GW128" s="304"/>
      <c r="GX128" s="304"/>
      <c r="GY128" s="304"/>
      <c r="GZ128" s="304"/>
      <c r="HA128" s="304"/>
      <c r="HB128" s="304"/>
      <c r="HC128" s="304"/>
      <c r="HD128" s="304"/>
      <c r="HE128" s="304"/>
      <c r="HF128" s="304"/>
      <c r="HG128" s="304"/>
      <c r="HH128" s="304"/>
      <c r="HI128" s="304"/>
      <c r="HJ128" s="304"/>
      <c r="HK128" s="304"/>
      <c r="HL128" s="304"/>
      <c r="HM128" s="304"/>
      <c r="HN128" s="304"/>
      <c r="HO128" s="304"/>
      <c r="HP128" s="304"/>
      <c r="HQ128" s="304"/>
      <c r="HR128" s="304"/>
      <c r="HS128" s="304"/>
      <c r="HT128" s="304"/>
      <c r="HU128" s="304"/>
      <c r="HV128" s="304"/>
      <c r="HW128" s="304"/>
      <c r="HX128" s="304"/>
      <c r="HY128" s="304"/>
      <c r="HZ128" s="304"/>
      <c r="IA128" s="304"/>
      <c r="IB128" s="304"/>
      <c r="IC128" s="304"/>
      <c r="ID128" s="304"/>
      <c r="IE128" s="304"/>
      <c r="IF128" s="304"/>
      <c r="IG128" s="304"/>
      <c r="IH128" s="304"/>
      <c r="II128" s="304"/>
      <c r="IJ128" s="304"/>
      <c r="IK128" s="304"/>
      <c r="IL128" s="304"/>
      <c r="IM128" s="304"/>
      <c r="IN128" s="304"/>
      <c r="IO128" s="304"/>
      <c r="IP128" s="304"/>
    </row>
    <row r="129" spans="1:250" s="305" customFormat="1" ht="25.5" customHeight="1" thickBot="1" x14ac:dyDescent="0.25">
      <c r="A129" s="301"/>
      <c r="B129" s="301"/>
      <c r="C129" s="302"/>
      <c r="D129" s="300"/>
      <c r="E129" s="303"/>
      <c r="F129" s="301"/>
      <c r="G129" s="301"/>
      <c r="H129" s="301"/>
      <c r="I129" s="300"/>
      <c r="J129" s="300"/>
      <c r="K129" s="301"/>
      <c r="L129" s="301"/>
      <c r="M129" s="300"/>
      <c r="N129" s="300"/>
      <c r="O129" s="291"/>
      <c r="P129" s="291"/>
      <c r="Q129" s="291"/>
      <c r="R129" s="291"/>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c r="DE129" s="304"/>
      <c r="DF129" s="304"/>
      <c r="DG129" s="304"/>
      <c r="DH129" s="304"/>
      <c r="DI129" s="304"/>
      <c r="DJ129" s="304"/>
      <c r="DK129" s="304"/>
      <c r="DL129" s="304"/>
      <c r="DM129" s="304"/>
      <c r="DN129" s="304"/>
      <c r="DO129" s="304"/>
      <c r="DP129" s="304"/>
      <c r="DQ129" s="304"/>
      <c r="DR129" s="304"/>
      <c r="DS129" s="304"/>
      <c r="DT129" s="304"/>
      <c r="DU129" s="304"/>
      <c r="DV129" s="304"/>
      <c r="DW129" s="304"/>
      <c r="DX129" s="304"/>
      <c r="DY129" s="304"/>
      <c r="DZ129" s="304"/>
      <c r="EA129" s="304"/>
      <c r="EB129" s="304"/>
      <c r="EC129" s="304"/>
      <c r="ED129" s="304"/>
      <c r="EE129" s="304"/>
      <c r="EF129" s="304"/>
      <c r="EG129" s="304"/>
      <c r="EH129" s="304"/>
      <c r="EI129" s="304"/>
      <c r="EJ129" s="304"/>
      <c r="EK129" s="304"/>
      <c r="EL129" s="304"/>
      <c r="EM129" s="304"/>
      <c r="EN129" s="304"/>
      <c r="EO129" s="304"/>
      <c r="EP129" s="304"/>
      <c r="EQ129" s="304"/>
      <c r="ER129" s="304"/>
      <c r="ES129" s="304"/>
      <c r="ET129" s="304"/>
      <c r="EU129" s="304"/>
      <c r="EV129" s="304"/>
      <c r="EW129" s="304"/>
      <c r="EX129" s="304"/>
      <c r="EY129" s="304"/>
      <c r="EZ129" s="304"/>
      <c r="FA129" s="304"/>
      <c r="FB129" s="304"/>
      <c r="FC129" s="304"/>
      <c r="FD129" s="304"/>
      <c r="FE129" s="304"/>
      <c r="FF129" s="304"/>
      <c r="FG129" s="304"/>
      <c r="FH129" s="304"/>
      <c r="FI129" s="304"/>
      <c r="FJ129" s="304"/>
      <c r="FK129" s="304"/>
      <c r="FL129" s="304"/>
      <c r="FM129" s="304"/>
      <c r="FN129" s="304"/>
      <c r="FO129" s="304"/>
      <c r="FP129" s="304"/>
      <c r="FQ129" s="304"/>
      <c r="FR129" s="304"/>
      <c r="FS129" s="304"/>
      <c r="FT129" s="304"/>
      <c r="FU129" s="304"/>
      <c r="FV129" s="304"/>
      <c r="FW129" s="304"/>
      <c r="FX129" s="304"/>
      <c r="FY129" s="304"/>
      <c r="FZ129" s="304"/>
      <c r="GA129" s="304"/>
      <c r="GB129" s="304"/>
      <c r="GC129" s="304"/>
      <c r="GD129" s="304"/>
      <c r="GE129" s="304"/>
      <c r="GF129" s="304"/>
      <c r="GG129" s="304"/>
      <c r="GH129" s="304"/>
      <c r="GI129" s="304"/>
      <c r="GJ129" s="304"/>
      <c r="GK129" s="304"/>
      <c r="GL129" s="304"/>
      <c r="GM129" s="304"/>
      <c r="GN129" s="304"/>
      <c r="GO129" s="304"/>
      <c r="GP129" s="304"/>
      <c r="GQ129" s="304"/>
      <c r="GR129" s="304"/>
      <c r="GS129" s="304"/>
      <c r="GT129" s="304"/>
      <c r="GU129" s="304"/>
      <c r="GV129" s="304"/>
      <c r="GW129" s="304"/>
      <c r="GX129" s="304"/>
      <c r="GY129" s="304"/>
      <c r="GZ129" s="304"/>
      <c r="HA129" s="304"/>
      <c r="HB129" s="304"/>
      <c r="HC129" s="304"/>
      <c r="HD129" s="304"/>
      <c r="HE129" s="304"/>
      <c r="HF129" s="304"/>
      <c r="HG129" s="304"/>
      <c r="HH129" s="304"/>
      <c r="HI129" s="304"/>
      <c r="HJ129" s="304"/>
      <c r="HK129" s="304"/>
      <c r="HL129" s="304"/>
      <c r="HM129" s="304"/>
      <c r="HN129" s="304"/>
      <c r="HO129" s="304"/>
      <c r="HP129" s="304"/>
      <c r="HQ129" s="304"/>
      <c r="HR129" s="304"/>
      <c r="HS129" s="304"/>
      <c r="HT129" s="304"/>
      <c r="HU129" s="304"/>
      <c r="HV129" s="304"/>
      <c r="HW129" s="304"/>
      <c r="HX129" s="304"/>
      <c r="HY129" s="304"/>
      <c r="HZ129" s="304"/>
      <c r="IA129" s="304"/>
      <c r="IB129" s="304"/>
      <c r="IC129" s="304"/>
      <c r="ID129" s="304"/>
      <c r="IE129" s="304"/>
      <c r="IF129" s="304"/>
      <c r="IG129" s="304"/>
      <c r="IH129" s="304"/>
      <c r="II129" s="304"/>
      <c r="IJ129" s="304"/>
      <c r="IK129" s="304"/>
      <c r="IL129" s="304"/>
      <c r="IM129" s="304"/>
      <c r="IN129" s="304"/>
      <c r="IO129" s="304"/>
      <c r="IP129" s="304"/>
    </row>
    <row r="130" spans="1:250" s="305" customFormat="1" ht="25.5" customHeight="1" thickBot="1" x14ac:dyDescent="0.25">
      <c r="A130" s="301"/>
      <c r="B130" s="301"/>
      <c r="C130" s="302"/>
      <c r="D130" s="300"/>
      <c r="E130" s="303"/>
      <c r="F130" s="301"/>
      <c r="G130" s="301"/>
      <c r="H130" s="301"/>
      <c r="I130" s="300"/>
      <c r="J130" s="300"/>
      <c r="K130" s="301"/>
      <c r="L130" s="301"/>
      <c r="M130" s="300"/>
      <c r="N130" s="300"/>
      <c r="O130" s="291"/>
      <c r="P130" s="291"/>
      <c r="Q130" s="291"/>
      <c r="R130" s="291"/>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c r="DE130" s="304"/>
      <c r="DF130" s="304"/>
      <c r="DG130" s="304"/>
      <c r="DH130" s="304"/>
      <c r="DI130" s="304"/>
      <c r="DJ130" s="304"/>
      <c r="DK130" s="304"/>
      <c r="DL130" s="304"/>
      <c r="DM130" s="304"/>
      <c r="DN130" s="304"/>
      <c r="DO130" s="304"/>
      <c r="DP130" s="304"/>
      <c r="DQ130" s="304"/>
      <c r="DR130" s="304"/>
      <c r="DS130" s="304"/>
      <c r="DT130" s="304"/>
      <c r="DU130" s="304"/>
      <c r="DV130" s="304"/>
      <c r="DW130" s="304"/>
      <c r="DX130" s="304"/>
      <c r="DY130" s="304"/>
      <c r="DZ130" s="304"/>
      <c r="EA130" s="304"/>
      <c r="EB130" s="304"/>
      <c r="EC130" s="304"/>
      <c r="ED130" s="304"/>
      <c r="EE130" s="304"/>
      <c r="EF130" s="304"/>
      <c r="EG130" s="304"/>
      <c r="EH130" s="304"/>
      <c r="EI130" s="304"/>
      <c r="EJ130" s="304"/>
      <c r="EK130" s="304"/>
      <c r="EL130" s="304"/>
      <c r="EM130" s="304"/>
      <c r="EN130" s="304"/>
      <c r="EO130" s="304"/>
      <c r="EP130" s="304"/>
      <c r="EQ130" s="304"/>
      <c r="ER130" s="304"/>
      <c r="ES130" s="304"/>
      <c r="ET130" s="304"/>
      <c r="EU130" s="304"/>
      <c r="EV130" s="304"/>
      <c r="EW130" s="304"/>
      <c r="EX130" s="304"/>
      <c r="EY130" s="304"/>
      <c r="EZ130" s="304"/>
      <c r="FA130" s="304"/>
      <c r="FB130" s="304"/>
      <c r="FC130" s="304"/>
      <c r="FD130" s="304"/>
      <c r="FE130" s="304"/>
      <c r="FF130" s="304"/>
      <c r="FG130" s="304"/>
      <c r="FH130" s="304"/>
      <c r="FI130" s="304"/>
      <c r="FJ130" s="304"/>
      <c r="FK130" s="304"/>
      <c r="FL130" s="304"/>
      <c r="FM130" s="304"/>
      <c r="FN130" s="304"/>
      <c r="FO130" s="304"/>
      <c r="FP130" s="304"/>
      <c r="FQ130" s="304"/>
      <c r="FR130" s="304"/>
      <c r="FS130" s="304"/>
      <c r="FT130" s="304"/>
      <c r="FU130" s="304"/>
      <c r="FV130" s="304"/>
      <c r="FW130" s="304"/>
      <c r="FX130" s="304"/>
      <c r="FY130" s="304"/>
      <c r="FZ130" s="304"/>
      <c r="GA130" s="304"/>
      <c r="GB130" s="304"/>
      <c r="GC130" s="304"/>
      <c r="GD130" s="304"/>
      <c r="GE130" s="304"/>
      <c r="GF130" s="304"/>
      <c r="GG130" s="304"/>
      <c r="GH130" s="304"/>
      <c r="GI130" s="304"/>
      <c r="GJ130" s="304"/>
      <c r="GK130" s="304"/>
      <c r="GL130" s="304"/>
      <c r="GM130" s="304"/>
      <c r="GN130" s="304"/>
      <c r="GO130" s="304"/>
      <c r="GP130" s="304"/>
      <c r="GQ130" s="304"/>
      <c r="GR130" s="304"/>
      <c r="GS130" s="304"/>
      <c r="GT130" s="304"/>
      <c r="GU130" s="304"/>
      <c r="GV130" s="304"/>
      <c r="GW130" s="304"/>
      <c r="GX130" s="304"/>
      <c r="GY130" s="304"/>
      <c r="GZ130" s="304"/>
      <c r="HA130" s="304"/>
      <c r="HB130" s="304"/>
      <c r="HC130" s="304"/>
      <c r="HD130" s="304"/>
      <c r="HE130" s="304"/>
      <c r="HF130" s="304"/>
      <c r="HG130" s="304"/>
      <c r="HH130" s="304"/>
      <c r="HI130" s="304"/>
      <c r="HJ130" s="304"/>
      <c r="HK130" s="304"/>
      <c r="HL130" s="304"/>
      <c r="HM130" s="304"/>
      <c r="HN130" s="304"/>
      <c r="HO130" s="304"/>
      <c r="HP130" s="304"/>
      <c r="HQ130" s="304"/>
      <c r="HR130" s="304"/>
      <c r="HS130" s="304"/>
      <c r="HT130" s="304"/>
      <c r="HU130" s="304"/>
      <c r="HV130" s="304"/>
      <c r="HW130" s="304"/>
      <c r="HX130" s="304"/>
      <c r="HY130" s="304"/>
      <c r="HZ130" s="304"/>
      <c r="IA130" s="304"/>
      <c r="IB130" s="304"/>
      <c r="IC130" s="304"/>
      <c r="ID130" s="304"/>
      <c r="IE130" s="304"/>
      <c r="IF130" s="304"/>
      <c r="IG130" s="304"/>
      <c r="IH130" s="304"/>
      <c r="II130" s="304"/>
      <c r="IJ130" s="304"/>
      <c r="IK130" s="304"/>
      <c r="IL130" s="304"/>
      <c r="IM130" s="304"/>
      <c r="IN130" s="304"/>
      <c r="IO130" s="304"/>
      <c r="IP130" s="304"/>
    </row>
    <row r="131" spans="1:250" s="305" customFormat="1" ht="25.5" customHeight="1" thickBot="1" x14ac:dyDescent="0.25">
      <c r="A131" s="301"/>
      <c r="B131" s="301"/>
      <c r="C131" s="302"/>
      <c r="D131" s="300"/>
      <c r="E131" s="303"/>
      <c r="F131" s="301"/>
      <c r="G131" s="301"/>
      <c r="H131" s="301"/>
      <c r="I131" s="300"/>
      <c r="J131" s="300"/>
      <c r="K131" s="301"/>
      <c r="L131" s="301"/>
      <c r="M131" s="300"/>
      <c r="N131" s="300"/>
      <c r="O131" s="291"/>
      <c r="P131" s="291"/>
      <c r="Q131" s="291"/>
      <c r="R131" s="291"/>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c r="DE131" s="304"/>
      <c r="DF131" s="304"/>
      <c r="DG131" s="304"/>
      <c r="DH131" s="304"/>
      <c r="DI131" s="304"/>
      <c r="DJ131" s="304"/>
      <c r="DK131" s="304"/>
      <c r="DL131" s="304"/>
      <c r="DM131" s="304"/>
      <c r="DN131" s="304"/>
      <c r="DO131" s="304"/>
      <c r="DP131" s="304"/>
      <c r="DQ131" s="304"/>
      <c r="DR131" s="304"/>
      <c r="DS131" s="304"/>
      <c r="DT131" s="304"/>
      <c r="DU131" s="304"/>
      <c r="DV131" s="304"/>
      <c r="DW131" s="304"/>
      <c r="DX131" s="304"/>
      <c r="DY131" s="304"/>
      <c r="DZ131" s="304"/>
      <c r="EA131" s="304"/>
      <c r="EB131" s="304"/>
      <c r="EC131" s="304"/>
      <c r="ED131" s="304"/>
      <c r="EE131" s="304"/>
      <c r="EF131" s="304"/>
      <c r="EG131" s="304"/>
      <c r="EH131" s="304"/>
      <c r="EI131" s="304"/>
      <c r="EJ131" s="304"/>
      <c r="EK131" s="304"/>
      <c r="EL131" s="304"/>
      <c r="EM131" s="304"/>
      <c r="EN131" s="304"/>
      <c r="EO131" s="304"/>
      <c r="EP131" s="304"/>
      <c r="EQ131" s="304"/>
      <c r="ER131" s="304"/>
      <c r="ES131" s="304"/>
      <c r="ET131" s="304"/>
      <c r="EU131" s="304"/>
      <c r="EV131" s="304"/>
      <c r="EW131" s="304"/>
      <c r="EX131" s="304"/>
      <c r="EY131" s="304"/>
      <c r="EZ131" s="304"/>
      <c r="FA131" s="304"/>
      <c r="FB131" s="304"/>
      <c r="FC131" s="304"/>
      <c r="FD131" s="304"/>
      <c r="FE131" s="304"/>
      <c r="FF131" s="304"/>
      <c r="FG131" s="304"/>
      <c r="FH131" s="304"/>
      <c r="FI131" s="304"/>
      <c r="FJ131" s="304"/>
      <c r="FK131" s="304"/>
      <c r="FL131" s="304"/>
      <c r="FM131" s="304"/>
      <c r="FN131" s="304"/>
      <c r="FO131" s="304"/>
      <c r="FP131" s="304"/>
      <c r="FQ131" s="304"/>
      <c r="FR131" s="304"/>
      <c r="FS131" s="304"/>
      <c r="FT131" s="304"/>
      <c r="FU131" s="304"/>
      <c r="FV131" s="304"/>
      <c r="FW131" s="304"/>
      <c r="FX131" s="304"/>
      <c r="FY131" s="304"/>
      <c r="FZ131" s="304"/>
      <c r="GA131" s="304"/>
      <c r="GB131" s="304"/>
      <c r="GC131" s="304"/>
      <c r="GD131" s="304"/>
      <c r="GE131" s="304"/>
      <c r="GF131" s="304"/>
      <c r="GG131" s="304"/>
      <c r="GH131" s="304"/>
      <c r="GI131" s="304"/>
      <c r="GJ131" s="304"/>
      <c r="GK131" s="304"/>
      <c r="GL131" s="304"/>
      <c r="GM131" s="304"/>
      <c r="GN131" s="304"/>
      <c r="GO131" s="304"/>
      <c r="GP131" s="304"/>
      <c r="GQ131" s="304"/>
      <c r="GR131" s="304"/>
      <c r="GS131" s="304"/>
      <c r="GT131" s="304"/>
      <c r="GU131" s="304"/>
      <c r="GV131" s="304"/>
      <c r="GW131" s="304"/>
      <c r="GX131" s="304"/>
      <c r="GY131" s="304"/>
      <c r="GZ131" s="304"/>
      <c r="HA131" s="304"/>
      <c r="HB131" s="304"/>
      <c r="HC131" s="304"/>
      <c r="HD131" s="304"/>
      <c r="HE131" s="304"/>
      <c r="HF131" s="304"/>
      <c r="HG131" s="304"/>
      <c r="HH131" s="304"/>
      <c r="HI131" s="304"/>
      <c r="HJ131" s="304"/>
      <c r="HK131" s="304"/>
      <c r="HL131" s="304"/>
      <c r="HM131" s="304"/>
      <c r="HN131" s="304"/>
      <c r="HO131" s="304"/>
      <c r="HP131" s="304"/>
      <c r="HQ131" s="304"/>
      <c r="HR131" s="304"/>
      <c r="HS131" s="304"/>
      <c r="HT131" s="304"/>
      <c r="HU131" s="304"/>
      <c r="HV131" s="304"/>
      <c r="HW131" s="304"/>
      <c r="HX131" s="304"/>
      <c r="HY131" s="304"/>
      <c r="HZ131" s="304"/>
      <c r="IA131" s="304"/>
      <c r="IB131" s="304"/>
      <c r="IC131" s="304"/>
      <c r="ID131" s="304"/>
      <c r="IE131" s="304"/>
      <c r="IF131" s="304"/>
      <c r="IG131" s="304"/>
      <c r="IH131" s="304"/>
      <c r="II131" s="304"/>
      <c r="IJ131" s="304"/>
      <c r="IK131" s="304"/>
      <c r="IL131" s="304"/>
      <c r="IM131" s="304"/>
      <c r="IN131" s="304"/>
      <c r="IO131" s="304"/>
      <c r="IP131" s="304"/>
    </row>
    <row r="132" spans="1:250" s="305" customFormat="1" ht="25.5" customHeight="1" thickBot="1" x14ac:dyDescent="0.25">
      <c r="A132" s="301"/>
      <c r="B132" s="301"/>
      <c r="C132" s="302"/>
      <c r="D132" s="300"/>
      <c r="E132" s="303"/>
      <c r="F132" s="301"/>
      <c r="G132" s="301"/>
      <c r="H132" s="301"/>
      <c r="I132" s="300"/>
      <c r="J132" s="300"/>
      <c r="K132" s="301"/>
      <c r="L132" s="301"/>
      <c r="M132" s="300"/>
      <c r="N132" s="300"/>
      <c r="O132" s="291"/>
      <c r="P132" s="291"/>
      <c r="Q132" s="291"/>
      <c r="R132" s="291"/>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c r="DE132" s="304"/>
      <c r="DF132" s="304"/>
      <c r="DG132" s="304"/>
      <c r="DH132" s="304"/>
      <c r="DI132" s="304"/>
      <c r="DJ132" s="304"/>
      <c r="DK132" s="304"/>
      <c r="DL132" s="304"/>
      <c r="DM132" s="304"/>
      <c r="DN132" s="304"/>
      <c r="DO132" s="304"/>
      <c r="DP132" s="304"/>
      <c r="DQ132" s="304"/>
      <c r="DR132" s="304"/>
      <c r="DS132" s="304"/>
      <c r="DT132" s="304"/>
      <c r="DU132" s="304"/>
      <c r="DV132" s="304"/>
      <c r="DW132" s="304"/>
      <c r="DX132" s="304"/>
      <c r="DY132" s="304"/>
      <c r="DZ132" s="304"/>
      <c r="EA132" s="304"/>
      <c r="EB132" s="304"/>
      <c r="EC132" s="304"/>
      <c r="ED132" s="304"/>
      <c r="EE132" s="304"/>
      <c r="EF132" s="304"/>
      <c r="EG132" s="304"/>
      <c r="EH132" s="304"/>
      <c r="EI132" s="304"/>
      <c r="EJ132" s="304"/>
      <c r="EK132" s="304"/>
      <c r="EL132" s="304"/>
      <c r="EM132" s="304"/>
      <c r="EN132" s="304"/>
      <c r="EO132" s="304"/>
      <c r="EP132" s="304"/>
      <c r="EQ132" s="304"/>
      <c r="ER132" s="304"/>
      <c r="ES132" s="304"/>
      <c r="ET132" s="304"/>
      <c r="EU132" s="304"/>
      <c r="EV132" s="304"/>
      <c r="EW132" s="304"/>
      <c r="EX132" s="304"/>
      <c r="EY132" s="304"/>
      <c r="EZ132" s="304"/>
      <c r="FA132" s="304"/>
      <c r="FB132" s="304"/>
      <c r="FC132" s="304"/>
      <c r="FD132" s="304"/>
      <c r="FE132" s="304"/>
      <c r="FF132" s="304"/>
      <c r="FG132" s="304"/>
      <c r="FH132" s="304"/>
      <c r="FI132" s="304"/>
      <c r="FJ132" s="304"/>
      <c r="FK132" s="304"/>
      <c r="FL132" s="304"/>
      <c r="FM132" s="304"/>
      <c r="FN132" s="304"/>
      <c r="FO132" s="304"/>
      <c r="FP132" s="304"/>
      <c r="FQ132" s="304"/>
      <c r="FR132" s="304"/>
      <c r="FS132" s="304"/>
      <c r="FT132" s="304"/>
      <c r="FU132" s="304"/>
      <c r="FV132" s="304"/>
      <c r="FW132" s="304"/>
      <c r="FX132" s="304"/>
      <c r="FY132" s="304"/>
      <c r="FZ132" s="304"/>
      <c r="GA132" s="304"/>
      <c r="GB132" s="304"/>
      <c r="GC132" s="304"/>
      <c r="GD132" s="304"/>
      <c r="GE132" s="304"/>
      <c r="GF132" s="304"/>
      <c r="GG132" s="304"/>
      <c r="GH132" s="304"/>
      <c r="GI132" s="304"/>
      <c r="GJ132" s="304"/>
      <c r="GK132" s="304"/>
      <c r="GL132" s="304"/>
      <c r="GM132" s="304"/>
      <c r="GN132" s="304"/>
      <c r="GO132" s="304"/>
      <c r="GP132" s="304"/>
      <c r="GQ132" s="304"/>
      <c r="GR132" s="304"/>
      <c r="GS132" s="304"/>
      <c r="GT132" s="304"/>
      <c r="GU132" s="304"/>
      <c r="GV132" s="304"/>
      <c r="GW132" s="304"/>
      <c r="GX132" s="304"/>
      <c r="GY132" s="304"/>
      <c r="GZ132" s="304"/>
      <c r="HA132" s="304"/>
      <c r="HB132" s="304"/>
      <c r="HC132" s="304"/>
      <c r="HD132" s="304"/>
      <c r="HE132" s="304"/>
      <c r="HF132" s="304"/>
      <c r="HG132" s="304"/>
      <c r="HH132" s="304"/>
      <c r="HI132" s="304"/>
      <c r="HJ132" s="304"/>
      <c r="HK132" s="304"/>
      <c r="HL132" s="304"/>
      <c r="HM132" s="304"/>
      <c r="HN132" s="304"/>
      <c r="HO132" s="304"/>
      <c r="HP132" s="304"/>
      <c r="HQ132" s="304"/>
      <c r="HR132" s="304"/>
      <c r="HS132" s="304"/>
      <c r="HT132" s="304"/>
      <c r="HU132" s="304"/>
      <c r="HV132" s="304"/>
      <c r="HW132" s="304"/>
      <c r="HX132" s="304"/>
      <c r="HY132" s="304"/>
      <c r="HZ132" s="304"/>
      <c r="IA132" s="304"/>
      <c r="IB132" s="304"/>
      <c r="IC132" s="304"/>
      <c r="ID132" s="304"/>
      <c r="IE132" s="304"/>
      <c r="IF132" s="304"/>
      <c r="IG132" s="304"/>
      <c r="IH132" s="304"/>
      <c r="II132" s="304"/>
      <c r="IJ132" s="304"/>
      <c r="IK132" s="304"/>
      <c r="IL132" s="304"/>
      <c r="IM132" s="304"/>
      <c r="IN132" s="304"/>
      <c r="IO132" s="304"/>
      <c r="IP132" s="304"/>
    </row>
    <row r="133" spans="1:250" s="305" customFormat="1" ht="25.5" customHeight="1" thickBot="1" x14ac:dyDescent="0.25">
      <c r="A133" s="301"/>
      <c r="B133" s="301"/>
      <c r="C133" s="302"/>
      <c r="D133" s="300"/>
      <c r="E133" s="303"/>
      <c r="F133" s="301"/>
      <c r="G133" s="301"/>
      <c r="H133" s="301"/>
      <c r="I133" s="300"/>
      <c r="J133" s="300"/>
      <c r="K133" s="301"/>
      <c r="L133" s="301"/>
      <c r="M133" s="300"/>
      <c r="N133" s="300"/>
      <c r="O133" s="291"/>
      <c r="P133" s="291"/>
      <c r="Q133" s="291"/>
      <c r="R133" s="291"/>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c r="DE133" s="304"/>
      <c r="DF133" s="304"/>
      <c r="DG133" s="304"/>
      <c r="DH133" s="304"/>
      <c r="DI133" s="304"/>
      <c r="DJ133" s="304"/>
      <c r="DK133" s="304"/>
      <c r="DL133" s="304"/>
      <c r="DM133" s="304"/>
      <c r="DN133" s="304"/>
      <c r="DO133" s="304"/>
      <c r="DP133" s="304"/>
      <c r="DQ133" s="304"/>
      <c r="DR133" s="304"/>
      <c r="DS133" s="304"/>
      <c r="DT133" s="304"/>
      <c r="DU133" s="304"/>
      <c r="DV133" s="304"/>
      <c r="DW133" s="304"/>
      <c r="DX133" s="304"/>
      <c r="DY133" s="304"/>
      <c r="DZ133" s="304"/>
      <c r="EA133" s="304"/>
      <c r="EB133" s="304"/>
      <c r="EC133" s="304"/>
      <c r="ED133" s="304"/>
      <c r="EE133" s="304"/>
      <c r="EF133" s="304"/>
      <c r="EG133" s="304"/>
      <c r="EH133" s="304"/>
      <c r="EI133" s="304"/>
      <c r="EJ133" s="304"/>
      <c r="EK133" s="304"/>
      <c r="EL133" s="304"/>
      <c r="EM133" s="304"/>
      <c r="EN133" s="304"/>
      <c r="EO133" s="304"/>
      <c r="EP133" s="304"/>
      <c r="EQ133" s="304"/>
      <c r="ER133" s="304"/>
      <c r="ES133" s="304"/>
      <c r="ET133" s="304"/>
      <c r="EU133" s="304"/>
      <c r="EV133" s="304"/>
      <c r="EW133" s="304"/>
      <c r="EX133" s="304"/>
      <c r="EY133" s="304"/>
      <c r="EZ133" s="304"/>
      <c r="FA133" s="304"/>
      <c r="FB133" s="304"/>
      <c r="FC133" s="304"/>
      <c r="FD133" s="304"/>
      <c r="FE133" s="304"/>
      <c r="FF133" s="304"/>
      <c r="FG133" s="304"/>
      <c r="FH133" s="304"/>
      <c r="FI133" s="304"/>
      <c r="FJ133" s="304"/>
      <c r="FK133" s="304"/>
      <c r="FL133" s="304"/>
      <c r="FM133" s="304"/>
      <c r="FN133" s="304"/>
      <c r="FO133" s="304"/>
      <c r="FP133" s="304"/>
      <c r="FQ133" s="304"/>
      <c r="FR133" s="304"/>
      <c r="FS133" s="304"/>
      <c r="FT133" s="304"/>
      <c r="FU133" s="304"/>
      <c r="FV133" s="304"/>
      <c r="FW133" s="304"/>
      <c r="FX133" s="304"/>
      <c r="FY133" s="304"/>
      <c r="FZ133" s="304"/>
      <c r="GA133" s="304"/>
      <c r="GB133" s="304"/>
      <c r="GC133" s="304"/>
      <c r="GD133" s="304"/>
      <c r="GE133" s="304"/>
      <c r="GF133" s="304"/>
      <c r="GG133" s="304"/>
      <c r="GH133" s="304"/>
      <c r="GI133" s="304"/>
      <c r="GJ133" s="304"/>
      <c r="GK133" s="304"/>
      <c r="GL133" s="304"/>
      <c r="GM133" s="304"/>
      <c r="GN133" s="304"/>
      <c r="GO133" s="304"/>
      <c r="GP133" s="304"/>
      <c r="GQ133" s="304"/>
      <c r="GR133" s="304"/>
      <c r="GS133" s="304"/>
      <c r="GT133" s="304"/>
      <c r="GU133" s="304"/>
      <c r="GV133" s="304"/>
      <c r="GW133" s="304"/>
      <c r="GX133" s="304"/>
      <c r="GY133" s="304"/>
      <c r="GZ133" s="304"/>
      <c r="HA133" s="304"/>
      <c r="HB133" s="304"/>
      <c r="HC133" s="304"/>
      <c r="HD133" s="304"/>
      <c r="HE133" s="304"/>
      <c r="HF133" s="304"/>
      <c r="HG133" s="304"/>
      <c r="HH133" s="304"/>
      <c r="HI133" s="304"/>
      <c r="HJ133" s="304"/>
      <c r="HK133" s="304"/>
      <c r="HL133" s="304"/>
      <c r="HM133" s="304"/>
      <c r="HN133" s="304"/>
      <c r="HO133" s="304"/>
      <c r="HP133" s="304"/>
      <c r="HQ133" s="304"/>
      <c r="HR133" s="304"/>
      <c r="HS133" s="304"/>
      <c r="HT133" s="304"/>
      <c r="HU133" s="304"/>
      <c r="HV133" s="304"/>
      <c r="HW133" s="304"/>
      <c r="HX133" s="304"/>
      <c r="HY133" s="304"/>
      <c r="HZ133" s="304"/>
      <c r="IA133" s="304"/>
      <c r="IB133" s="304"/>
      <c r="IC133" s="304"/>
      <c r="ID133" s="304"/>
      <c r="IE133" s="304"/>
      <c r="IF133" s="304"/>
      <c r="IG133" s="304"/>
      <c r="IH133" s="304"/>
      <c r="II133" s="304"/>
      <c r="IJ133" s="304"/>
      <c r="IK133" s="304"/>
      <c r="IL133" s="304"/>
      <c r="IM133" s="304"/>
      <c r="IN133" s="304"/>
      <c r="IO133" s="304"/>
      <c r="IP133" s="304"/>
    </row>
    <row r="134" spans="1:250" s="305" customFormat="1" ht="25.5" customHeight="1" thickBot="1" x14ac:dyDescent="0.25">
      <c r="A134" s="301"/>
      <c r="B134" s="301"/>
      <c r="C134" s="302"/>
      <c r="D134" s="300"/>
      <c r="E134" s="303"/>
      <c r="F134" s="301"/>
      <c r="G134" s="301"/>
      <c r="H134" s="301"/>
      <c r="I134" s="300"/>
      <c r="J134" s="300"/>
      <c r="K134" s="301"/>
      <c r="L134" s="301"/>
      <c r="M134" s="300"/>
      <c r="N134" s="300"/>
      <c r="O134" s="291"/>
      <c r="P134" s="291"/>
      <c r="Q134" s="291"/>
      <c r="R134" s="291"/>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c r="DE134" s="304"/>
      <c r="DF134" s="304"/>
      <c r="DG134" s="304"/>
      <c r="DH134" s="304"/>
      <c r="DI134" s="304"/>
      <c r="DJ134" s="304"/>
      <c r="DK134" s="304"/>
      <c r="DL134" s="304"/>
      <c r="DM134" s="304"/>
      <c r="DN134" s="304"/>
      <c r="DO134" s="304"/>
      <c r="DP134" s="304"/>
      <c r="DQ134" s="304"/>
      <c r="DR134" s="304"/>
      <c r="DS134" s="304"/>
      <c r="DT134" s="304"/>
      <c r="DU134" s="304"/>
      <c r="DV134" s="304"/>
      <c r="DW134" s="304"/>
      <c r="DX134" s="304"/>
      <c r="DY134" s="304"/>
      <c r="DZ134" s="304"/>
      <c r="EA134" s="304"/>
      <c r="EB134" s="304"/>
      <c r="EC134" s="304"/>
      <c r="ED134" s="304"/>
      <c r="EE134" s="304"/>
      <c r="EF134" s="304"/>
      <c r="EG134" s="304"/>
      <c r="EH134" s="304"/>
      <c r="EI134" s="304"/>
      <c r="EJ134" s="304"/>
      <c r="EK134" s="304"/>
      <c r="EL134" s="304"/>
      <c r="EM134" s="304"/>
      <c r="EN134" s="304"/>
      <c r="EO134" s="304"/>
      <c r="EP134" s="304"/>
      <c r="EQ134" s="304"/>
      <c r="ER134" s="304"/>
      <c r="ES134" s="304"/>
      <c r="ET134" s="304"/>
      <c r="EU134" s="304"/>
      <c r="EV134" s="304"/>
      <c r="EW134" s="304"/>
      <c r="EX134" s="304"/>
      <c r="EY134" s="304"/>
      <c r="EZ134" s="304"/>
      <c r="FA134" s="304"/>
      <c r="FB134" s="304"/>
      <c r="FC134" s="304"/>
      <c r="FD134" s="304"/>
      <c r="FE134" s="304"/>
      <c r="FF134" s="304"/>
      <c r="FG134" s="304"/>
      <c r="FH134" s="304"/>
      <c r="FI134" s="304"/>
      <c r="FJ134" s="304"/>
      <c r="FK134" s="304"/>
      <c r="FL134" s="304"/>
      <c r="FM134" s="304"/>
      <c r="FN134" s="304"/>
      <c r="FO134" s="304"/>
      <c r="FP134" s="304"/>
      <c r="FQ134" s="304"/>
      <c r="FR134" s="304"/>
      <c r="FS134" s="304"/>
      <c r="FT134" s="304"/>
      <c r="FU134" s="304"/>
      <c r="FV134" s="304"/>
      <c r="FW134" s="304"/>
      <c r="FX134" s="304"/>
      <c r="FY134" s="304"/>
      <c r="FZ134" s="304"/>
      <c r="GA134" s="304"/>
      <c r="GB134" s="304"/>
      <c r="GC134" s="304"/>
      <c r="GD134" s="304"/>
      <c r="GE134" s="304"/>
      <c r="GF134" s="304"/>
      <c r="GG134" s="304"/>
      <c r="GH134" s="304"/>
      <c r="GI134" s="304"/>
      <c r="GJ134" s="304"/>
      <c r="GK134" s="304"/>
      <c r="GL134" s="304"/>
      <c r="GM134" s="304"/>
      <c r="GN134" s="304"/>
      <c r="GO134" s="304"/>
      <c r="GP134" s="304"/>
      <c r="GQ134" s="304"/>
      <c r="GR134" s="304"/>
      <c r="GS134" s="304"/>
      <c r="GT134" s="304"/>
      <c r="GU134" s="304"/>
      <c r="GV134" s="304"/>
      <c r="GW134" s="304"/>
      <c r="GX134" s="304"/>
      <c r="GY134" s="304"/>
      <c r="GZ134" s="304"/>
      <c r="HA134" s="304"/>
      <c r="HB134" s="304"/>
      <c r="HC134" s="304"/>
      <c r="HD134" s="304"/>
      <c r="HE134" s="304"/>
      <c r="HF134" s="304"/>
      <c r="HG134" s="304"/>
      <c r="HH134" s="304"/>
      <c r="HI134" s="304"/>
      <c r="HJ134" s="304"/>
      <c r="HK134" s="304"/>
      <c r="HL134" s="304"/>
      <c r="HM134" s="304"/>
      <c r="HN134" s="304"/>
      <c r="HO134" s="304"/>
      <c r="HP134" s="304"/>
      <c r="HQ134" s="304"/>
      <c r="HR134" s="304"/>
      <c r="HS134" s="304"/>
      <c r="HT134" s="304"/>
      <c r="HU134" s="304"/>
      <c r="HV134" s="304"/>
      <c r="HW134" s="304"/>
      <c r="HX134" s="304"/>
      <c r="HY134" s="304"/>
      <c r="HZ134" s="304"/>
      <c r="IA134" s="304"/>
      <c r="IB134" s="304"/>
      <c r="IC134" s="304"/>
      <c r="ID134" s="304"/>
      <c r="IE134" s="304"/>
      <c r="IF134" s="304"/>
      <c r="IG134" s="304"/>
      <c r="IH134" s="304"/>
      <c r="II134" s="304"/>
      <c r="IJ134" s="304"/>
      <c r="IK134" s="304"/>
      <c r="IL134" s="304"/>
      <c r="IM134" s="304"/>
      <c r="IN134" s="304"/>
      <c r="IO134" s="304"/>
      <c r="IP134" s="304"/>
    </row>
    <row r="135" spans="1:250" s="305" customFormat="1" ht="25.5" customHeight="1" thickBot="1" x14ac:dyDescent="0.25">
      <c r="A135" s="301"/>
      <c r="B135" s="301"/>
      <c r="C135" s="302"/>
      <c r="D135" s="300"/>
      <c r="E135" s="303"/>
      <c r="F135" s="301"/>
      <c r="G135" s="301"/>
      <c r="H135" s="301"/>
      <c r="I135" s="300"/>
      <c r="J135" s="300"/>
      <c r="K135" s="301"/>
      <c r="L135" s="301"/>
      <c r="M135" s="300"/>
      <c r="N135" s="300"/>
      <c r="O135" s="291"/>
      <c r="P135" s="291"/>
      <c r="Q135" s="291"/>
      <c r="R135" s="291"/>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c r="DE135" s="304"/>
      <c r="DF135" s="304"/>
      <c r="DG135" s="304"/>
      <c r="DH135" s="304"/>
      <c r="DI135" s="304"/>
      <c r="DJ135" s="304"/>
      <c r="DK135" s="304"/>
      <c r="DL135" s="304"/>
      <c r="DM135" s="304"/>
      <c r="DN135" s="304"/>
      <c r="DO135" s="304"/>
      <c r="DP135" s="304"/>
      <c r="DQ135" s="304"/>
      <c r="DR135" s="304"/>
      <c r="DS135" s="304"/>
      <c r="DT135" s="304"/>
      <c r="DU135" s="304"/>
      <c r="DV135" s="304"/>
      <c r="DW135" s="304"/>
      <c r="DX135" s="304"/>
      <c r="DY135" s="304"/>
      <c r="DZ135" s="304"/>
      <c r="EA135" s="304"/>
      <c r="EB135" s="304"/>
      <c r="EC135" s="304"/>
      <c r="ED135" s="304"/>
      <c r="EE135" s="304"/>
      <c r="EF135" s="304"/>
      <c r="EG135" s="304"/>
      <c r="EH135" s="304"/>
      <c r="EI135" s="304"/>
      <c r="EJ135" s="304"/>
      <c r="EK135" s="304"/>
      <c r="EL135" s="304"/>
      <c r="EM135" s="304"/>
      <c r="EN135" s="304"/>
      <c r="EO135" s="304"/>
      <c r="EP135" s="304"/>
      <c r="EQ135" s="304"/>
      <c r="ER135" s="304"/>
      <c r="ES135" s="304"/>
      <c r="ET135" s="304"/>
      <c r="EU135" s="304"/>
      <c r="EV135" s="304"/>
      <c r="EW135" s="304"/>
      <c r="EX135" s="304"/>
      <c r="EY135" s="304"/>
      <c r="EZ135" s="304"/>
      <c r="FA135" s="304"/>
      <c r="FB135" s="304"/>
      <c r="FC135" s="304"/>
      <c r="FD135" s="304"/>
      <c r="FE135" s="304"/>
      <c r="FF135" s="304"/>
      <c r="FG135" s="304"/>
      <c r="FH135" s="304"/>
      <c r="FI135" s="304"/>
      <c r="FJ135" s="304"/>
      <c r="FK135" s="304"/>
      <c r="FL135" s="304"/>
      <c r="FM135" s="304"/>
      <c r="FN135" s="304"/>
      <c r="FO135" s="304"/>
      <c r="FP135" s="304"/>
      <c r="FQ135" s="304"/>
      <c r="FR135" s="304"/>
      <c r="FS135" s="304"/>
      <c r="FT135" s="304"/>
      <c r="FU135" s="304"/>
      <c r="FV135" s="304"/>
      <c r="FW135" s="304"/>
      <c r="FX135" s="304"/>
      <c r="FY135" s="304"/>
      <c r="FZ135" s="304"/>
      <c r="GA135" s="304"/>
      <c r="GB135" s="304"/>
      <c r="GC135" s="304"/>
      <c r="GD135" s="304"/>
      <c r="GE135" s="304"/>
      <c r="GF135" s="304"/>
      <c r="GG135" s="304"/>
      <c r="GH135" s="304"/>
      <c r="GI135" s="304"/>
      <c r="GJ135" s="304"/>
      <c r="GK135" s="304"/>
      <c r="GL135" s="304"/>
      <c r="GM135" s="304"/>
      <c r="GN135" s="304"/>
      <c r="GO135" s="304"/>
      <c r="GP135" s="304"/>
      <c r="GQ135" s="304"/>
      <c r="GR135" s="304"/>
      <c r="GS135" s="304"/>
      <c r="GT135" s="304"/>
      <c r="GU135" s="304"/>
      <c r="GV135" s="304"/>
      <c r="GW135" s="304"/>
      <c r="GX135" s="304"/>
      <c r="GY135" s="304"/>
      <c r="GZ135" s="304"/>
      <c r="HA135" s="304"/>
      <c r="HB135" s="304"/>
      <c r="HC135" s="304"/>
      <c r="HD135" s="304"/>
      <c r="HE135" s="304"/>
      <c r="HF135" s="304"/>
      <c r="HG135" s="304"/>
      <c r="HH135" s="304"/>
      <c r="HI135" s="304"/>
      <c r="HJ135" s="304"/>
      <c r="HK135" s="304"/>
      <c r="HL135" s="304"/>
      <c r="HM135" s="304"/>
      <c r="HN135" s="304"/>
      <c r="HO135" s="304"/>
      <c r="HP135" s="304"/>
      <c r="HQ135" s="304"/>
      <c r="HR135" s="304"/>
      <c r="HS135" s="304"/>
      <c r="HT135" s="304"/>
      <c r="HU135" s="304"/>
      <c r="HV135" s="304"/>
      <c r="HW135" s="304"/>
      <c r="HX135" s="304"/>
      <c r="HY135" s="304"/>
      <c r="HZ135" s="304"/>
      <c r="IA135" s="304"/>
      <c r="IB135" s="304"/>
      <c r="IC135" s="304"/>
      <c r="ID135" s="304"/>
      <c r="IE135" s="304"/>
      <c r="IF135" s="304"/>
      <c r="IG135" s="304"/>
      <c r="IH135" s="304"/>
      <c r="II135" s="304"/>
      <c r="IJ135" s="304"/>
      <c r="IK135" s="304"/>
      <c r="IL135" s="304"/>
      <c r="IM135" s="304"/>
      <c r="IN135" s="304"/>
      <c r="IO135" s="304"/>
      <c r="IP135" s="304"/>
    </row>
    <row r="136" spans="1:250" s="305" customFormat="1" ht="25.5" customHeight="1" thickBot="1" x14ac:dyDescent="0.25">
      <c r="A136" s="301"/>
      <c r="B136" s="301"/>
      <c r="C136" s="302"/>
      <c r="D136" s="300"/>
      <c r="E136" s="303"/>
      <c r="F136" s="301"/>
      <c r="G136" s="301"/>
      <c r="H136" s="301"/>
      <c r="I136" s="300"/>
      <c r="J136" s="300"/>
      <c r="K136" s="301"/>
      <c r="L136" s="301"/>
      <c r="M136" s="300"/>
      <c r="N136" s="300"/>
      <c r="O136" s="291"/>
      <c r="P136" s="291"/>
      <c r="Q136" s="291"/>
      <c r="R136" s="291"/>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c r="DE136" s="304"/>
      <c r="DF136" s="304"/>
      <c r="DG136" s="304"/>
      <c r="DH136" s="304"/>
      <c r="DI136" s="304"/>
      <c r="DJ136" s="304"/>
      <c r="DK136" s="304"/>
      <c r="DL136" s="304"/>
      <c r="DM136" s="304"/>
      <c r="DN136" s="304"/>
      <c r="DO136" s="304"/>
      <c r="DP136" s="304"/>
      <c r="DQ136" s="304"/>
      <c r="DR136" s="304"/>
      <c r="DS136" s="304"/>
      <c r="DT136" s="304"/>
      <c r="DU136" s="304"/>
      <c r="DV136" s="304"/>
      <c r="DW136" s="304"/>
      <c r="DX136" s="304"/>
      <c r="DY136" s="304"/>
      <c r="DZ136" s="304"/>
      <c r="EA136" s="304"/>
      <c r="EB136" s="304"/>
      <c r="EC136" s="304"/>
      <c r="ED136" s="304"/>
      <c r="EE136" s="304"/>
      <c r="EF136" s="304"/>
      <c r="EG136" s="304"/>
      <c r="EH136" s="304"/>
      <c r="EI136" s="304"/>
      <c r="EJ136" s="304"/>
      <c r="EK136" s="304"/>
      <c r="EL136" s="304"/>
      <c r="EM136" s="304"/>
      <c r="EN136" s="304"/>
      <c r="EO136" s="304"/>
      <c r="EP136" s="304"/>
      <c r="EQ136" s="304"/>
      <c r="ER136" s="304"/>
      <c r="ES136" s="304"/>
      <c r="ET136" s="304"/>
      <c r="EU136" s="304"/>
      <c r="EV136" s="304"/>
      <c r="EW136" s="304"/>
      <c r="EX136" s="304"/>
      <c r="EY136" s="304"/>
      <c r="EZ136" s="304"/>
      <c r="FA136" s="304"/>
      <c r="FB136" s="304"/>
      <c r="FC136" s="304"/>
      <c r="FD136" s="304"/>
      <c r="FE136" s="304"/>
      <c r="FF136" s="304"/>
      <c r="FG136" s="304"/>
      <c r="FH136" s="304"/>
      <c r="FI136" s="304"/>
      <c r="FJ136" s="304"/>
      <c r="FK136" s="304"/>
      <c r="FL136" s="304"/>
      <c r="FM136" s="304"/>
      <c r="FN136" s="304"/>
      <c r="FO136" s="304"/>
      <c r="FP136" s="304"/>
      <c r="FQ136" s="304"/>
      <c r="FR136" s="304"/>
      <c r="FS136" s="304"/>
      <c r="FT136" s="304"/>
      <c r="FU136" s="304"/>
      <c r="FV136" s="304"/>
      <c r="FW136" s="304"/>
      <c r="FX136" s="304"/>
      <c r="FY136" s="304"/>
      <c r="FZ136" s="304"/>
      <c r="GA136" s="304"/>
      <c r="GB136" s="304"/>
      <c r="GC136" s="304"/>
      <c r="GD136" s="304"/>
      <c r="GE136" s="304"/>
      <c r="GF136" s="304"/>
      <c r="GG136" s="304"/>
      <c r="GH136" s="304"/>
      <c r="GI136" s="304"/>
      <c r="GJ136" s="304"/>
      <c r="GK136" s="304"/>
      <c r="GL136" s="304"/>
      <c r="GM136" s="304"/>
      <c r="GN136" s="304"/>
      <c r="GO136" s="304"/>
      <c r="GP136" s="304"/>
      <c r="GQ136" s="304"/>
      <c r="GR136" s="304"/>
      <c r="GS136" s="304"/>
      <c r="GT136" s="304"/>
      <c r="GU136" s="304"/>
      <c r="GV136" s="304"/>
      <c r="GW136" s="304"/>
      <c r="GX136" s="304"/>
      <c r="GY136" s="304"/>
      <c r="GZ136" s="304"/>
      <c r="HA136" s="304"/>
      <c r="HB136" s="304"/>
      <c r="HC136" s="304"/>
      <c r="HD136" s="304"/>
      <c r="HE136" s="304"/>
      <c r="HF136" s="304"/>
      <c r="HG136" s="304"/>
      <c r="HH136" s="304"/>
      <c r="HI136" s="304"/>
      <c r="HJ136" s="304"/>
      <c r="HK136" s="304"/>
      <c r="HL136" s="304"/>
      <c r="HM136" s="304"/>
      <c r="HN136" s="304"/>
      <c r="HO136" s="304"/>
      <c r="HP136" s="304"/>
      <c r="HQ136" s="304"/>
      <c r="HR136" s="304"/>
      <c r="HS136" s="304"/>
      <c r="HT136" s="304"/>
      <c r="HU136" s="304"/>
      <c r="HV136" s="304"/>
      <c r="HW136" s="304"/>
      <c r="HX136" s="304"/>
      <c r="HY136" s="304"/>
      <c r="HZ136" s="304"/>
      <c r="IA136" s="304"/>
      <c r="IB136" s="304"/>
      <c r="IC136" s="304"/>
      <c r="ID136" s="304"/>
      <c r="IE136" s="304"/>
      <c r="IF136" s="304"/>
      <c r="IG136" s="304"/>
      <c r="IH136" s="304"/>
      <c r="II136" s="304"/>
      <c r="IJ136" s="304"/>
      <c r="IK136" s="304"/>
      <c r="IL136" s="304"/>
      <c r="IM136" s="304"/>
      <c r="IN136" s="304"/>
      <c r="IO136" s="304"/>
      <c r="IP136" s="304"/>
    </row>
    <row r="137" spans="1:250" s="305" customFormat="1" ht="25.5" customHeight="1" thickBot="1" x14ac:dyDescent="0.25">
      <c r="A137" s="301"/>
      <c r="B137" s="301"/>
      <c r="C137" s="302"/>
      <c r="D137" s="300"/>
      <c r="E137" s="303"/>
      <c r="F137" s="301"/>
      <c r="G137" s="301"/>
      <c r="H137" s="301"/>
      <c r="I137" s="300"/>
      <c r="J137" s="300"/>
      <c r="K137" s="301"/>
      <c r="L137" s="301"/>
      <c r="M137" s="300"/>
      <c r="N137" s="300"/>
      <c r="O137" s="291"/>
      <c r="P137" s="291"/>
      <c r="Q137" s="291"/>
      <c r="R137" s="291"/>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c r="DE137" s="304"/>
      <c r="DF137" s="304"/>
      <c r="DG137" s="304"/>
      <c r="DH137" s="304"/>
      <c r="DI137" s="304"/>
      <c r="DJ137" s="304"/>
      <c r="DK137" s="304"/>
      <c r="DL137" s="304"/>
      <c r="DM137" s="304"/>
      <c r="DN137" s="304"/>
      <c r="DO137" s="304"/>
      <c r="DP137" s="304"/>
      <c r="DQ137" s="304"/>
      <c r="DR137" s="304"/>
      <c r="DS137" s="304"/>
      <c r="DT137" s="304"/>
      <c r="DU137" s="304"/>
      <c r="DV137" s="304"/>
      <c r="DW137" s="304"/>
      <c r="DX137" s="304"/>
      <c r="DY137" s="304"/>
      <c r="DZ137" s="304"/>
      <c r="EA137" s="304"/>
      <c r="EB137" s="304"/>
      <c r="EC137" s="304"/>
      <c r="ED137" s="304"/>
      <c r="EE137" s="304"/>
      <c r="EF137" s="304"/>
      <c r="EG137" s="304"/>
      <c r="EH137" s="304"/>
      <c r="EI137" s="304"/>
      <c r="EJ137" s="304"/>
      <c r="EK137" s="304"/>
      <c r="EL137" s="304"/>
      <c r="EM137" s="304"/>
      <c r="EN137" s="304"/>
      <c r="EO137" s="304"/>
      <c r="EP137" s="304"/>
      <c r="EQ137" s="304"/>
      <c r="ER137" s="304"/>
      <c r="ES137" s="304"/>
      <c r="ET137" s="304"/>
      <c r="EU137" s="304"/>
      <c r="EV137" s="304"/>
      <c r="EW137" s="304"/>
      <c r="EX137" s="304"/>
      <c r="EY137" s="304"/>
      <c r="EZ137" s="304"/>
      <c r="FA137" s="304"/>
      <c r="FB137" s="304"/>
      <c r="FC137" s="304"/>
      <c r="FD137" s="304"/>
      <c r="FE137" s="304"/>
      <c r="FF137" s="304"/>
      <c r="FG137" s="304"/>
      <c r="FH137" s="304"/>
      <c r="FI137" s="304"/>
      <c r="FJ137" s="304"/>
      <c r="FK137" s="304"/>
      <c r="FL137" s="304"/>
      <c r="FM137" s="304"/>
      <c r="FN137" s="304"/>
      <c r="FO137" s="304"/>
      <c r="FP137" s="304"/>
      <c r="FQ137" s="304"/>
      <c r="FR137" s="304"/>
      <c r="FS137" s="304"/>
      <c r="FT137" s="304"/>
      <c r="FU137" s="304"/>
      <c r="FV137" s="304"/>
      <c r="FW137" s="304"/>
      <c r="FX137" s="304"/>
      <c r="FY137" s="304"/>
      <c r="FZ137" s="304"/>
      <c r="GA137" s="304"/>
      <c r="GB137" s="304"/>
      <c r="GC137" s="304"/>
      <c r="GD137" s="304"/>
      <c r="GE137" s="304"/>
      <c r="GF137" s="304"/>
      <c r="GG137" s="304"/>
      <c r="GH137" s="304"/>
      <c r="GI137" s="304"/>
      <c r="GJ137" s="304"/>
      <c r="GK137" s="304"/>
      <c r="GL137" s="304"/>
      <c r="GM137" s="304"/>
      <c r="GN137" s="304"/>
      <c r="GO137" s="304"/>
      <c r="GP137" s="304"/>
      <c r="GQ137" s="304"/>
      <c r="GR137" s="304"/>
      <c r="GS137" s="304"/>
      <c r="GT137" s="304"/>
      <c r="GU137" s="304"/>
      <c r="GV137" s="304"/>
      <c r="GW137" s="304"/>
      <c r="GX137" s="304"/>
      <c r="GY137" s="304"/>
      <c r="GZ137" s="304"/>
      <c r="HA137" s="304"/>
      <c r="HB137" s="304"/>
      <c r="HC137" s="304"/>
      <c r="HD137" s="304"/>
      <c r="HE137" s="304"/>
      <c r="HF137" s="304"/>
      <c r="HG137" s="304"/>
      <c r="HH137" s="304"/>
      <c r="HI137" s="304"/>
      <c r="HJ137" s="304"/>
      <c r="HK137" s="304"/>
      <c r="HL137" s="304"/>
      <c r="HM137" s="304"/>
      <c r="HN137" s="304"/>
      <c r="HO137" s="304"/>
      <c r="HP137" s="304"/>
      <c r="HQ137" s="304"/>
      <c r="HR137" s="304"/>
      <c r="HS137" s="304"/>
      <c r="HT137" s="304"/>
      <c r="HU137" s="304"/>
      <c r="HV137" s="304"/>
      <c r="HW137" s="304"/>
      <c r="HX137" s="304"/>
      <c r="HY137" s="304"/>
      <c r="HZ137" s="304"/>
      <c r="IA137" s="304"/>
      <c r="IB137" s="304"/>
      <c r="IC137" s="304"/>
      <c r="ID137" s="304"/>
      <c r="IE137" s="304"/>
      <c r="IF137" s="304"/>
      <c r="IG137" s="304"/>
      <c r="IH137" s="304"/>
      <c r="II137" s="304"/>
      <c r="IJ137" s="304"/>
      <c r="IK137" s="304"/>
      <c r="IL137" s="304"/>
      <c r="IM137" s="304"/>
      <c r="IN137" s="304"/>
      <c r="IO137" s="304"/>
      <c r="IP137" s="304"/>
    </row>
    <row r="138" spans="1:250" s="305" customFormat="1" ht="25.5" customHeight="1" thickBot="1" x14ac:dyDescent="0.25">
      <c r="A138" s="301"/>
      <c r="B138" s="301"/>
      <c r="C138" s="302"/>
      <c r="D138" s="300"/>
      <c r="E138" s="303"/>
      <c r="F138" s="301"/>
      <c r="G138" s="301"/>
      <c r="H138" s="301"/>
      <c r="I138" s="300"/>
      <c r="J138" s="300"/>
      <c r="K138" s="301"/>
      <c r="L138" s="301"/>
      <c r="M138" s="300"/>
      <c r="N138" s="300"/>
      <c r="O138" s="291"/>
      <c r="P138" s="291"/>
      <c r="Q138" s="291"/>
      <c r="R138" s="291"/>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c r="DE138" s="304"/>
      <c r="DF138" s="304"/>
      <c r="DG138" s="304"/>
      <c r="DH138" s="304"/>
      <c r="DI138" s="304"/>
      <c r="DJ138" s="304"/>
      <c r="DK138" s="304"/>
      <c r="DL138" s="304"/>
      <c r="DM138" s="304"/>
      <c r="DN138" s="304"/>
      <c r="DO138" s="304"/>
      <c r="DP138" s="304"/>
      <c r="DQ138" s="304"/>
      <c r="DR138" s="304"/>
      <c r="DS138" s="304"/>
      <c r="DT138" s="304"/>
      <c r="DU138" s="304"/>
      <c r="DV138" s="304"/>
      <c r="DW138" s="304"/>
      <c r="DX138" s="304"/>
      <c r="DY138" s="304"/>
      <c r="DZ138" s="304"/>
      <c r="EA138" s="304"/>
      <c r="EB138" s="304"/>
      <c r="EC138" s="304"/>
      <c r="ED138" s="304"/>
      <c r="EE138" s="304"/>
      <c r="EF138" s="304"/>
      <c r="EG138" s="304"/>
      <c r="EH138" s="304"/>
      <c r="EI138" s="304"/>
      <c r="EJ138" s="304"/>
      <c r="EK138" s="304"/>
      <c r="EL138" s="304"/>
      <c r="EM138" s="304"/>
      <c r="EN138" s="304"/>
      <c r="EO138" s="304"/>
      <c r="EP138" s="304"/>
      <c r="EQ138" s="304"/>
      <c r="ER138" s="304"/>
      <c r="ES138" s="304"/>
      <c r="ET138" s="304"/>
      <c r="EU138" s="304"/>
      <c r="EV138" s="304"/>
      <c r="EW138" s="304"/>
      <c r="EX138" s="304"/>
      <c r="EY138" s="304"/>
      <c r="EZ138" s="304"/>
      <c r="FA138" s="304"/>
      <c r="FB138" s="304"/>
      <c r="FC138" s="304"/>
      <c r="FD138" s="304"/>
      <c r="FE138" s="304"/>
      <c r="FF138" s="304"/>
      <c r="FG138" s="304"/>
      <c r="FH138" s="304"/>
      <c r="FI138" s="304"/>
      <c r="FJ138" s="304"/>
      <c r="FK138" s="304"/>
      <c r="FL138" s="304"/>
      <c r="FM138" s="304"/>
      <c r="FN138" s="304"/>
      <c r="FO138" s="304"/>
      <c r="FP138" s="304"/>
      <c r="FQ138" s="304"/>
      <c r="FR138" s="304"/>
      <c r="FS138" s="304"/>
      <c r="FT138" s="304"/>
      <c r="FU138" s="304"/>
      <c r="FV138" s="304"/>
      <c r="FW138" s="304"/>
      <c r="FX138" s="304"/>
      <c r="FY138" s="304"/>
      <c r="FZ138" s="304"/>
      <c r="GA138" s="304"/>
      <c r="GB138" s="304"/>
      <c r="GC138" s="304"/>
      <c r="GD138" s="304"/>
      <c r="GE138" s="304"/>
      <c r="GF138" s="304"/>
      <c r="GG138" s="304"/>
      <c r="GH138" s="304"/>
      <c r="GI138" s="304"/>
      <c r="GJ138" s="304"/>
      <c r="GK138" s="304"/>
      <c r="GL138" s="304"/>
      <c r="GM138" s="304"/>
      <c r="GN138" s="304"/>
      <c r="GO138" s="304"/>
      <c r="GP138" s="304"/>
      <c r="GQ138" s="304"/>
      <c r="GR138" s="304"/>
      <c r="GS138" s="304"/>
      <c r="GT138" s="304"/>
      <c r="GU138" s="304"/>
      <c r="GV138" s="304"/>
      <c r="GW138" s="304"/>
      <c r="GX138" s="304"/>
      <c r="GY138" s="304"/>
      <c r="GZ138" s="304"/>
      <c r="HA138" s="304"/>
      <c r="HB138" s="304"/>
      <c r="HC138" s="304"/>
      <c r="HD138" s="304"/>
      <c r="HE138" s="304"/>
      <c r="HF138" s="304"/>
      <c r="HG138" s="304"/>
      <c r="HH138" s="304"/>
      <c r="HI138" s="304"/>
      <c r="HJ138" s="304"/>
      <c r="HK138" s="304"/>
      <c r="HL138" s="304"/>
      <c r="HM138" s="304"/>
      <c r="HN138" s="304"/>
      <c r="HO138" s="304"/>
      <c r="HP138" s="304"/>
      <c r="HQ138" s="304"/>
      <c r="HR138" s="304"/>
      <c r="HS138" s="304"/>
      <c r="HT138" s="304"/>
      <c r="HU138" s="304"/>
      <c r="HV138" s="304"/>
      <c r="HW138" s="304"/>
      <c r="HX138" s="304"/>
      <c r="HY138" s="304"/>
      <c r="HZ138" s="304"/>
      <c r="IA138" s="304"/>
      <c r="IB138" s="304"/>
      <c r="IC138" s="304"/>
      <c r="ID138" s="304"/>
      <c r="IE138" s="304"/>
      <c r="IF138" s="304"/>
      <c r="IG138" s="304"/>
      <c r="IH138" s="304"/>
      <c r="II138" s="304"/>
      <c r="IJ138" s="304"/>
      <c r="IK138" s="304"/>
      <c r="IL138" s="304"/>
      <c r="IM138" s="304"/>
      <c r="IN138" s="304"/>
      <c r="IO138" s="304"/>
      <c r="IP138" s="304"/>
    </row>
    <row r="139" spans="1:250" s="305" customFormat="1" ht="25.5" customHeight="1" thickBot="1" x14ac:dyDescent="0.25">
      <c r="A139" s="301"/>
      <c r="B139" s="301"/>
      <c r="C139" s="302"/>
      <c r="D139" s="300"/>
      <c r="E139" s="303"/>
      <c r="F139" s="301"/>
      <c r="G139" s="301"/>
      <c r="H139" s="301"/>
      <c r="I139" s="300"/>
      <c r="J139" s="300"/>
      <c r="K139" s="301"/>
      <c r="L139" s="301"/>
      <c r="M139" s="300"/>
      <c r="N139" s="300"/>
      <c r="O139" s="291"/>
      <c r="P139" s="291"/>
      <c r="Q139" s="291"/>
      <c r="R139" s="291"/>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c r="DE139" s="304"/>
      <c r="DF139" s="304"/>
      <c r="DG139" s="304"/>
      <c r="DH139" s="304"/>
      <c r="DI139" s="304"/>
      <c r="DJ139" s="304"/>
      <c r="DK139" s="304"/>
      <c r="DL139" s="304"/>
      <c r="DM139" s="304"/>
      <c r="DN139" s="304"/>
      <c r="DO139" s="304"/>
      <c r="DP139" s="304"/>
      <c r="DQ139" s="304"/>
      <c r="DR139" s="304"/>
      <c r="DS139" s="304"/>
      <c r="DT139" s="304"/>
      <c r="DU139" s="304"/>
      <c r="DV139" s="304"/>
      <c r="DW139" s="304"/>
      <c r="DX139" s="304"/>
      <c r="DY139" s="304"/>
      <c r="DZ139" s="304"/>
      <c r="EA139" s="304"/>
      <c r="EB139" s="304"/>
      <c r="EC139" s="304"/>
      <c r="ED139" s="304"/>
      <c r="EE139" s="304"/>
      <c r="EF139" s="304"/>
      <c r="EG139" s="304"/>
      <c r="EH139" s="304"/>
      <c r="EI139" s="304"/>
      <c r="EJ139" s="304"/>
      <c r="EK139" s="304"/>
      <c r="EL139" s="304"/>
      <c r="EM139" s="304"/>
      <c r="EN139" s="304"/>
      <c r="EO139" s="304"/>
      <c r="EP139" s="304"/>
      <c r="EQ139" s="304"/>
      <c r="ER139" s="304"/>
      <c r="ES139" s="304"/>
      <c r="ET139" s="304"/>
      <c r="EU139" s="304"/>
      <c r="EV139" s="304"/>
      <c r="EW139" s="304"/>
      <c r="EX139" s="304"/>
      <c r="EY139" s="304"/>
      <c r="EZ139" s="304"/>
      <c r="FA139" s="304"/>
      <c r="FB139" s="304"/>
      <c r="FC139" s="304"/>
      <c r="FD139" s="304"/>
      <c r="FE139" s="304"/>
      <c r="FF139" s="304"/>
      <c r="FG139" s="304"/>
      <c r="FH139" s="304"/>
      <c r="FI139" s="304"/>
      <c r="FJ139" s="304"/>
      <c r="FK139" s="304"/>
      <c r="FL139" s="304"/>
      <c r="FM139" s="304"/>
      <c r="FN139" s="304"/>
      <c r="FO139" s="304"/>
      <c r="FP139" s="304"/>
      <c r="FQ139" s="304"/>
      <c r="FR139" s="304"/>
      <c r="FS139" s="304"/>
      <c r="FT139" s="304"/>
      <c r="FU139" s="304"/>
      <c r="FV139" s="304"/>
      <c r="FW139" s="304"/>
      <c r="FX139" s="304"/>
      <c r="FY139" s="304"/>
      <c r="FZ139" s="304"/>
      <c r="GA139" s="304"/>
      <c r="GB139" s="304"/>
      <c r="GC139" s="304"/>
      <c r="GD139" s="304"/>
      <c r="GE139" s="304"/>
      <c r="GF139" s="304"/>
      <c r="GG139" s="304"/>
      <c r="GH139" s="304"/>
      <c r="GI139" s="304"/>
      <c r="GJ139" s="304"/>
      <c r="GK139" s="304"/>
      <c r="GL139" s="304"/>
      <c r="GM139" s="304"/>
      <c r="GN139" s="304"/>
      <c r="GO139" s="304"/>
      <c r="GP139" s="304"/>
      <c r="GQ139" s="304"/>
      <c r="GR139" s="304"/>
      <c r="GS139" s="304"/>
      <c r="GT139" s="304"/>
      <c r="GU139" s="304"/>
      <c r="GV139" s="304"/>
      <c r="GW139" s="304"/>
      <c r="GX139" s="304"/>
      <c r="GY139" s="304"/>
      <c r="GZ139" s="304"/>
      <c r="HA139" s="304"/>
      <c r="HB139" s="304"/>
      <c r="HC139" s="304"/>
      <c r="HD139" s="304"/>
      <c r="HE139" s="304"/>
      <c r="HF139" s="304"/>
      <c r="HG139" s="304"/>
      <c r="HH139" s="304"/>
      <c r="HI139" s="304"/>
      <c r="HJ139" s="304"/>
      <c r="HK139" s="304"/>
      <c r="HL139" s="304"/>
      <c r="HM139" s="304"/>
      <c r="HN139" s="304"/>
      <c r="HO139" s="304"/>
      <c r="HP139" s="304"/>
      <c r="HQ139" s="304"/>
      <c r="HR139" s="304"/>
      <c r="HS139" s="304"/>
      <c r="HT139" s="304"/>
      <c r="HU139" s="304"/>
      <c r="HV139" s="304"/>
      <c r="HW139" s="304"/>
      <c r="HX139" s="304"/>
      <c r="HY139" s="304"/>
      <c r="HZ139" s="304"/>
      <c r="IA139" s="304"/>
      <c r="IB139" s="304"/>
      <c r="IC139" s="304"/>
      <c r="ID139" s="304"/>
      <c r="IE139" s="304"/>
      <c r="IF139" s="304"/>
      <c r="IG139" s="304"/>
      <c r="IH139" s="304"/>
      <c r="II139" s="304"/>
      <c r="IJ139" s="304"/>
      <c r="IK139" s="304"/>
      <c r="IL139" s="304"/>
      <c r="IM139" s="304"/>
      <c r="IN139" s="304"/>
      <c r="IO139" s="304"/>
      <c r="IP139" s="304"/>
    </row>
    <row r="140" spans="1:250" s="305" customFormat="1" ht="25.5" customHeight="1" thickBot="1" x14ac:dyDescent="0.25">
      <c r="A140" s="301"/>
      <c r="B140" s="301"/>
      <c r="C140" s="302"/>
      <c r="D140" s="300"/>
      <c r="E140" s="303"/>
      <c r="F140" s="301"/>
      <c r="G140" s="301"/>
      <c r="H140" s="301"/>
      <c r="I140" s="300"/>
      <c r="J140" s="300"/>
      <c r="K140" s="301"/>
      <c r="L140" s="301"/>
      <c r="M140" s="300"/>
      <c r="N140" s="300"/>
      <c r="O140" s="291"/>
      <c r="P140" s="291"/>
      <c r="Q140" s="291"/>
      <c r="R140" s="291"/>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c r="DE140" s="304"/>
      <c r="DF140" s="304"/>
      <c r="DG140" s="304"/>
      <c r="DH140" s="304"/>
      <c r="DI140" s="304"/>
      <c r="DJ140" s="304"/>
      <c r="DK140" s="304"/>
      <c r="DL140" s="304"/>
      <c r="DM140" s="304"/>
      <c r="DN140" s="304"/>
      <c r="DO140" s="304"/>
      <c r="DP140" s="304"/>
      <c r="DQ140" s="304"/>
      <c r="DR140" s="304"/>
      <c r="DS140" s="304"/>
      <c r="DT140" s="304"/>
      <c r="DU140" s="304"/>
      <c r="DV140" s="304"/>
      <c r="DW140" s="304"/>
      <c r="DX140" s="304"/>
      <c r="DY140" s="304"/>
      <c r="DZ140" s="304"/>
      <c r="EA140" s="304"/>
      <c r="EB140" s="304"/>
      <c r="EC140" s="304"/>
      <c r="ED140" s="304"/>
      <c r="EE140" s="304"/>
      <c r="EF140" s="304"/>
      <c r="EG140" s="304"/>
      <c r="EH140" s="304"/>
      <c r="EI140" s="304"/>
      <c r="EJ140" s="304"/>
      <c r="EK140" s="304"/>
      <c r="EL140" s="304"/>
      <c r="EM140" s="304"/>
      <c r="EN140" s="304"/>
      <c r="EO140" s="304"/>
      <c r="EP140" s="304"/>
      <c r="EQ140" s="304"/>
      <c r="ER140" s="304"/>
      <c r="ES140" s="304"/>
      <c r="ET140" s="304"/>
      <c r="EU140" s="304"/>
      <c r="EV140" s="304"/>
      <c r="EW140" s="304"/>
      <c r="EX140" s="304"/>
      <c r="EY140" s="304"/>
      <c r="EZ140" s="304"/>
      <c r="FA140" s="304"/>
      <c r="FB140" s="304"/>
      <c r="FC140" s="304"/>
      <c r="FD140" s="304"/>
      <c r="FE140" s="304"/>
      <c r="FF140" s="304"/>
      <c r="FG140" s="304"/>
      <c r="FH140" s="304"/>
      <c r="FI140" s="304"/>
      <c r="FJ140" s="304"/>
      <c r="FK140" s="304"/>
      <c r="FL140" s="304"/>
      <c r="FM140" s="304"/>
      <c r="FN140" s="304"/>
      <c r="FO140" s="304"/>
      <c r="FP140" s="304"/>
      <c r="FQ140" s="304"/>
      <c r="FR140" s="304"/>
      <c r="FS140" s="304"/>
      <c r="FT140" s="304"/>
      <c r="FU140" s="304"/>
      <c r="FV140" s="304"/>
      <c r="FW140" s="304"/>
      <c r="FX140" s="304"/>
      <c r="FY140" s="304"/>
      <c r="FZ140" s="304"/>
      <c r="GA140" s="304"/>
      <c r="GB140" s="304"/>
      <c r="GC140" s="304"/>
      <c r="GD140" s="304"/>
      <c r="GE140" s="304"/>
      <c r="GF140" s="304"/>
      <c r="GG140" s="304"/>
      <c r="GH140" s="304"/>
      <c r="GI140" s="304"/>
      <c r="GJ140" s="304"/>
      <c r="GK140" s="304"/>
      <c r="GL140" s="304"/>
      <c r="GM140" s="304"/>
      <c r="GN140" s="304"/>
      <c r="GO140" s="304"/>
      <c r="GP140" s="304"/>
      <c r="GQ140" s="304"/>
      <c r="GR140" s="304"/>
      <c r="GS140" s="304"/>
      <c r="GT140" s="304"/>
      <c r="GU140" s="304"/>
      <c r="GV140" s="304"/>
      <c r="GW140" s="304"/>
      <c r="GX140" s="304"/>
      <c r="GY140" s="304"/>
      <c r="GZ140" s="304"/>
      <c r="HA140" s="304"/>
      <c r="HB140" s="304"/>
      <c r="HC140" s="304"/>
      <c r="HD140" s="304"/>
      <c r="HE140" s="304"/>
      <c r="HF140" s="304"/>
      <c r="HG140" s="304"/>
      <c r="HH140" s="304"/>
      <c r="HI140" s="304"/>
      <c r="HJ140" s="304"/>
      <c r="HK140" s="304"/>
      <c r="HL140" s="304"/>
      <c r="HM140" s="304"/>
      <c r="HN140" s="304"/>
      <c r="HO140" s="304"/>
      <c r="HP140" s="304"/>
      <c r="HQ140" s="304"/>
      <c r="HR140" s="304"/>
      <c r="HS140" s="304"/>
      <c r="HT140" s="304"/>
      <c r="HU140" s="304"/>
      <c r="HV140" s="304"/>
      <c r="HW140" s="304"/>
      <c r="HX140" s="304"/>
      <c r="HY140" s="304"/>
      <c r="HZ140" s="304"/>
      <c r="IA140" s="304"/>
      <c r="IB140" s="304"/>
      <c r="IC140" s="304"/>
      <c r="ID140" s="304"/>
      <c r="IE140" s="304"/>
      <c r="IF140" s="304"/>
      <c r="IG140" s="304"/>
      <c r="IH140" s="304"/>
      <c r="II140" s="304"/>
      <c r="IJ140" s="304"/>
      <c r="IK140" s="304"/>
      <c r="IL140" s="304"/>
      <c r="IM140" s="304"/>
      <c r="IN140" s="304"/>
      <c r="IO140" s="304"/>
      <c r="IP140" s="304"/>
    </row>
    <row r="141" spans="1:250" s="305" customFormat="1" ht="25.5" customHeight="1" thickBot="1" x14ac:dyDescent="0.25">
      <c r="A141" s="301"/>
      <c r="B141" s="301"/>
      <c r="C141" s="302"/>
      <c r="D141" s="300"/>
      <c r="E141" s="303"/>
      <c r="F141" s="301"/>
      <c r="G141" s="301"/>
      <c r="H141" s="301"/>
      <c r="I141" s="300"/>
      <c r="J141" s="300"/>
      <c r="K141" s="301"/>
      <c r="L141" s="301"/>
      <c r="M141" s="300"/>
      <c r="N141" s="300"/>
      <c r="O141" s="291"/>
      <c r="P141" s="291"/>
      <c r="Q141" s="291"/>
      <c r="R141" s="291"/>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c r="EL141" s="304"/>
      <c r="EM141" s="304"/>
      <c r="EN141" s="304"/>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c r="GF141" s="304"/>
      <c r="GG141" s="304"/>
      <c r="GH141" s="304"/>
      <c r="GI141" s="304"/>
      <c r="GJ141" s="304"/>
      <c r="GK141" s="304"/>
      <c r="GL141" s="304"/>
      <c r="GM141" s="304"/>
      <c r="GN141" s="304"/>
      <c r="GO141" s="304"/>
      <c r="GP141" s="304"/>
      <c r="GQ141" s="304"/>
      <c r="GR141" s="304"/>
      <c r="GS141" s="304"/>
      <c r="GT141" s="304"/>
      <c r="GU141" s="304"/>
      <c r="GV141" s="304"/>
      <c r="GW141" s="304"/>
      <c r="GX141" s="304"/>
      <c r="GY141" s="304"/>
      <c r="GZ141" s="304"/>
      <c r="HA141" s="304"/>
      <c r="HB141" s="304"/>
      <c r="HC141" s="304"/>
      <c r="HD141" s="304"/>
      <c r="HE141" s="304"/>
      <c r="HF141" s="304"/>
      <c r="HG141" s="304"/>
      <c r="HH141" s="304"/>
      <c r="HI141" s="304"/>
      <c r="HJ141" s="304"/>
      <c r="HK141" s="304"/>
      <c r="HL141" s="304"/>
      <c r="HM141" s="304"/>
      <c r="HN141" s="304"/>
      <c r="HO141" s="304"/>
      <c r="HP141" s="304"/>
      <c r="HQ141" s="304"/>
      <c r="HR141" s="304"/>
      <c r="HS141" s="304"/>
      <c r="HT141" s="304"/>
      <c r="HU141" s="304"/>
      <c r="HV141" s="304"/>
      <c r="HW141" s="304"/>
      <c r="HX141" s="304"/>
      <c r="HY141" s="304"/>
      <c r="HZ141" s="304"/>
      <c r="IA141" s="304"/>
      <c r="IB141" s="304"/>
      <c r="IC141" s="304"/>
      <c r="ID141" s="304"/>
      <c r="IE141" s="304"/>
      <c r="IF141" s="304"/>
      <c r="IG141" s="304"/>
      <c r="IH141" s="304"/>
      <c r="II141" s="304"/>
      <c r="IJ141" s="304"/>
      <c r="IK141" s="304"/>
      <c r="IL141" s="304"/>
      <c r="IM141" s="304"/>
      <c r="IN141" s="304"/>
      <c r="IO141" s="304"/>
      <c r="IP141" s="304"/>
    </row>
    <row r="142" spans="1:250" s="305" customFormat="1" ht="25.5" customHeight="1" thickBot="1" x14ac:dyDescent="0.25">
      <c r="A142" s="301"/>
      <c r="B142" s="301"/>
      <c r="C142" s="302"/>
      <c r="D142" s="300"/>
      <c r="E142" s="303"/>
      <c r="F142" s="301"/>
      <c r="G142" s="301"/>
      <c r="H142" s="301"/>
      <c r="I142" s="300"/>
      <c r="J142" s="300"/>
      <c r="K142" s="301"/>
      <c r="L142" s="301"/>
      <c r="M142" s="300"/>
      <c r="N142" s="300"/>
      <c r="O142" s="291"/>
      <c r="P142" s="291"/>
      <c r="Q142" s="291"/>
      <c r="R142" s="291"/>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c r="DE142" s="304"/>
      <c r="DF142" s="304"/>
      <c r="DG142" s="304"/>
      <c r="DH142" s="304"/>
      <c r="DI142" s="304"/>
      <c r="DJ142" s="304"/>
      <c r="DK142" s="304"/>
      <c r="DL142" s="304"/>
      <c r="DM142" s="304"/>
      <c r="DN142" s="304"/>
      <c r="DO142" s="304"/>
      <c r="DP142" s="304"/>
      <c r="DQ142" s="304"/>
      <c r="DR142" s="304"/>
      <c r="DS142" s="304"/>
      <c r="DT142" s="304"/>
      <c r="DU142" s="304"/>
      <c r="DV142" s="304"/>
      <c r="DW142" s="304"/>
      <c r="DX142" s="304"/>
      <c r="DY142" s="304"/>
      <c r="DZ142" s="304"/>
      <c r="EA142" s="304"/>
      <c r="EB142" s="304"/>
      <c r="EC142" s="304"/>
      <c r="ED142" s="304"/>
      <c r="EE142" s="304"/>
      <c r="EF142" s="304"/>
      <c r="EG142" s="304"/>
      <c r="EH142" s="304"/>
      <c r="EI142" s="304"/>
      <c r="EJ142" s="304"/>
      <c r="EK142" s="304"/>
      <c r="EL142" s="304"/>
      <c r="EM142" s="304"/>
      <c r="EN142" s="304"/>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c r="GF142" s="304"/>
      <c r="GG142" s="304"/>
      <c r="GH142" s="304"/>
      <c r="GI142" s="304"/>
      <c r="GJ142" s="304"/>
      <c r="GK142" s="304"/>
      <c r="GL142" s="304"/>
      <c r="GM142" s="304"/>
      <c r="GN142" s="304"/>
      <c r="GO142" s="304"/>
      <c r="GP142" s="304"/>
      <c r="GQ142" s="304"/>
      <c r="GR142" s="304"/>
      <c r="GS142" s="304"/>
      <c r="GT142" s="304"/>
      <c r="GU142" s="304"/>
      <c r="GV142" s="304"/>
      <c r="GW142" s="304"/>
      <c r="GX142" s="304"/>
      <c r="GY142" s="304"/>
      <c r="GZ142" s="304"/>
      <c r="HA142" s="304"/>
      <c r="HB142" s="304"/>
      <c r="HC142" s="304"/>
      <c r="HD142" s="304"/>
      <c r="HE142" s="304"/>
      <c r="HF142" s="304"/>
      <c r="HG142" s="304"/>
      <c r="HH142" s="304"/>
      <c r="HI142" s="304"/>
      <c r="HJ142" s="304"/>
      <c r="HK142" s="304"/>
      <c r="HL142" s="304"/>
      <c r="HM142" s="304"/>
      <c r="HN142" s="304"/>
      <c r="HO142" s="304"/>
      <c r="HP142" s="304"/>
      <c r="HQ142" s="304"/>
      <c r="HR142" s="304"/>
      <c r="HS142" s="304"/>
      <c r="HT142" s="304"/>
      <c r="HU142" s="304"/>
      <c r="HV142" s="304"/>
      <c r="HW142" s="304"/>
      <c r="HX142" s="304"/>
      <c r="HY142" s="304"/>
      <c r="HZ142" s="304"/>
      <c r="IA142" s="304"/>
      <c r="IB142" s="304"/>
      <c r="IC142" s="304"/>
      <c r="ID142" s="304"/>
      <c r="IE142" s="304"/>
      <c r="IF142" s="304"/>
      <c r="IG142" s="304"/>
      <c r="IH142" s="304"/>
      <c r="II142" s="304"/>
      <c r="IJ142" s="304"/>
      <c r="IK142" s="304"/>
      <c r="IL142" s="304"/>
      <c r="IM142" s="304"/>
      <c r="IN142" s="304"/>
      <c r="IO142" s="304"/>
      <c r="IP142" s="304"/>
    </row>
    <row r="143" spans="1:250" s="305" customFormat="1" ht="25.5" customHeight="1" thickBot="1" x14ac:dyDescent="0.25">
      <c r="A143" s="301"/>
      <c r="B143" s="301"/>
      <c r="C143" s="302"/>
      <c r="D143" s="300"/>
      <c r="E143" s="303"/>
      <c r="F143" s="301"/>
      <c r="G143" s="301"/>
      <c r="H143" s="301"/>
      <c r="I143" s="300"/>
      <c r="J143" s="300"/>
      <c r="K143" s="301"/>
      <c r="L143" s="301"/>
      <c r="M143" s="300"/>
      <c r="N143" s="300"/>
      <c r="O143" s="291"/>
      <c r="P143" s="291"/>
      <c r="Q143" s="291"/>
      <c r="R143" s="291"/>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c r="DM143" s="304"/>
      <c r="DN143" s="304"/>
      <c r="DO143" s="304"/>
      <c r="DP143" s="304"/>
      <c r="DQ143" s="304"/>
      <c r="DR143" s="304"/>
      <c r="DS143" s="304"/>
      <c r="DT143" s="304"/>
      <c r="DU143" s="304"/>
      <c r="DV143" s="304"/>
      <c r="DW143" s="304"/>
      <c r="DX143" s="304"/>
      <c r="DY143" s="304"/>
      <c r="DZ143" s="304"/>
      <c r="EA143" s="304"/>
      <c r="EB143" s="304"/>
      <c r="EC143" s="304"/>
      <c r="ED143" s="304"/>
      <c r="EE143" s="304"/>
      <c r="EF143" s="304"/>
      <c r="EG143" s="304"/>
      <c r="EH143" s="304"/>
      <c r="EI143" s="304"/>
      <c r="EJ143" s="304"/>
      <c r="EK143" s="304"/>
      <c r="EL143" s="304"/>
      <c r="EM143" s="304"/>
      <c r="EN143" s="304"/>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c r="GF143" s="304"/>
      <c r="GG143" s="304"/>
      <c r="GH143" s="304"/>
      <c r="GI143" s="304"/>
      <c r="GJ143" s="304"/>
      <c r="GK143" s="304"/>
      <c r="GL143" s="304"/>
      <c r="GM143" s="304"/>
      <c r="GN143" s="304"/>
      <c r="GO143" s="304"/>
      <c r="GP143" s="304"/>
      <c r="GQ143" s="304"/>
      <c r="GR143" s="304"/>
      <c r="GS143" s="304"/>
      <c r="GT143" s="304"/>
      <c r="GU143" s="304"/>
      <c r="GV143" s="304"/>
      <c r="GW143" s="304"/>
      <c r="GX143" s="304"/>
      <c r="GY143" s="304"/>
      <c r="GZ143" s="304"/>
      <c r="HA143" s="304"/>
      <c r="HB143" s="304"/>
      <c r="HC143" s="304"/>
      <c r="HD143" s="304"/>
      <c r="HE143" s="304"/>
      <c r="HF143" s="304"/>
      <c r="HG143" s="304"/>
      <c r="HH143" s="304"/>
      <c r="HI143" s="304"/>
      <c r="HJ143" s="304"/>
      <c r="HK143" s="304"/>
      <c r="HL143" s="304"/>
      <c r="HM143" s="304"/>
      <c r="HN143" s="304"/>
      <c r="HO143" s="304"/>
      <c r="HP143" s="304"/>
      <c r="HQ143" s="304"/>
      <c r="HR143" s="304"/>
      <c r="HS143" s="304"/>
      <c r="HT143" s="304"/>
      <c r="HU143" s="304"/>
      <c r="HV143" s="304"/>
      <c r="HW143" s="304"/>
      <c r="HX143" s="304"/>
      <c r="HY143" s="304"/>
      <c r="HZ143" s="304"/>
      <c r="IA143" s="304"/>
      <c r="IB143" s="304"/>
      <c r="IC143" s="304"/>
      <c r="ID143" s="304"/>
      <c r="IE143" s="304"/>
      <c r="IF143" s="304"/>
      <c r="IG143" s="304"/>
      <c r="IH143" s="304"/>
      <c r="II143" s="304"/>
      <c r="IJ143" s="304"/>
      <c r="IK143" s="304"/>
      <c r="IL143" s="304"/>
      <c r="IM143" s="304"/>
      <c r="IN143" s="304"/>
      <c r="IO143" s="304"/>
      <c r="IP143" s="304"/>
    </row>
    <row r="144" spans="1:250" s="305" customFormat="1" ht="25.5" customHeight="1" thickBot="1" x14ac:dyDescent="0.25">
      <c r="A144" s="301"/>
      <c r="B144" s="301"/>
      <c r="C144" s="302"/>
      <c r="D144" s="300"/>
      <c r="E144" s="303"/>
      <c r="F144" s="301"/>
      <c r="G144" s="301"/>
      <c r="H144" s="301"/>
      <c r="I144" s="300"/>
      <c r="J144" s="300"/>
      <c r="K144" s="301"/>
      <c r="L144" s="301"/>
      <c r="M144" s="300"/>
      <c r="N144" s="300"/>
      <c r="O144" s="291"/>
      <c r="P144" s="291"/>
      <c r="Q144" s="291"/>
      <c r="R144" s="291"/>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c r="DE144" s="304"/>
      <c r="DF144" s="304"/>
      <c r="DG144" s="304"/>
      <c r="DH144" s="304"/>
      <c r="DI144" s="304"/>
      <c r="DJ144" s="304"/>
      <c r="DK144" s="304"/>
      <c r="DL144" s="304"/>
      <c r="DM144" s="304"/>
      <c r="DN144" s="304"/>
      <c r="DO144" s="304"/>
      <c r="DP144" s="304"/>
      <c r="DQ144" s="304"/>
      <c r="DR144" s="304"/>
      <c r="DS144" s="304"/>
      <c r="DT144" s="304"/>
      <c r="DU144" s="304"/>
      <c r="DV144" s="304"/>
      <c r="DW144" s="304"/>
      <c r="DX144" s="304"/>
      <c r="DY144" s="304"/>
      <c r="DZ144" s="304"/>
      <c r="EA144" s="304"/>
      <c r="EB144" s="304"/>
      <c r="EC144" s="304"/>
      <c r="ED144" s="304"/>
      <c r="EE144" s="304"/>
      <c r="EF144" s="304"/>
      <c r="EG144" s="304"/>
      <c r="EH144" s="304"/>
      <c r="EI144" s="304"/>
      <c r="EJ144" s="304"/>
      <c r="EK144" s="304"/>
      <c r="EL144" s="304"/>
      <c r="EM144" s="304"/>
      <c r="EN144" s="304"/>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c r="GF144" s="304"/>
      <c r="GG144" s="304"/>
      <c r="GH144" s="304"/>
      <c r="GI144" s="304"/>
      <c r="GJ144" s="304"/>
      <c r="GK144" s="304"/>
      <c r="GL144" s="304"/>
      <c r="GM144" s="304"/>
      <c r="GN144" s="304"/>
      <c r="GO144" s="304"/>
      <c r="GP144" s="304"/>
      <c r="GQ144" s="304"/>
      <c r="GR144" s="304"/>
      <c r="GS144" s="304"/>
      <c r="GT144" s="304"/>
      <c r="GU144" s="304"/>
      <c r="GV144" s="304"/>
      <c r="GW144" s="304"/>
      <c r="GX144" s="304"/>
      <c r="GY144" s="304"/>
      <c r="GZ144" s="304"/>
      <c r="HA144" s="304"/>
      <c r="HB144" s="304"/>
      <c r="HC144" s="304"/>
      <c r="HD144" s="304"/>
      <c r="HE144" s="304"/>
      <c r="HF144" s="304"/>
      <c r="HG144" s="304"/>
      <c r="HH144" s="304"/>
      <c r="HI144" s="304"/>
      <c r="HJ144" s="304"/>
      <c r="HK144" s="304"/>
      <c r="HL144" s="304"/>
      <c r="HM144" s="304"/>
      <c r="HN144" s="304"/>
      <c r="HO144" s="304"/>
      <c r="HP144" s="304"/>
      <c r="HQ144" s="304"/>
      <c r="HR144" s="304"/>
      <c r="HS144" s="304"/>
      <c r="HT144" s="304"/>
      <c r="HU144" s="304"/>
      <c r="HV144" s="304"/>
      <c r="HW144" s="304"/>
      <c r="HX144" s="304"/>
      <c r="HY144" s="304"/>
      <c r="HZ144" s="304"/>
      <c r="IA144" s="304"/>
      <c r="IB144" s="304"/>
      <c r="IC144" s="304"/>
      <c r="ID144" s="304"/>
      <c r="IE144" s="304"/>
      <c r="IF144" s="304"/>
      <c r="IG144" s="304"/>
      <c r="IH144" s="304"/>
      <c r="II144" s="304"/>
      <c r="IJ144" s="304"/>
      <c r="IK144" s="304"/>
      <c r="IL144" s="304"/>
      <c r="IM144" s="304"/>
      <c r="IN144" s="304"/>
      <c r="IO144" s="304"/>
      <c r="IP144" s="304"/>
    </row>
    <row r="145" spans="1:250" s="305" customFormat="1" ht="25.5" customHeight="1" thickBot="1" x14ac:dyDescent="0.25">
      <c r="A145" s="301"/>
      <c r="B145" s="301"/>
      <c r="C145" s="302"/>
      <c r="D145" s="300"/>
      <c r="E145" s="303"/>
      <c r="F145" s="301"/>
      <c r="G145" s="301"/>
      <c r="H145" s="301"/>
      <c r="I145" s="300"/>
      <c r="J145" s="300"/>
      <c r="K145" s="301"/>
      <c r="L145" s="301"/>
      <c r="M145" s="300"/>
      <c r="N145" s="300"/>
      <c r="O145" s="291"/>
      <c r="P145" s="291"/>
      <c r="Q145" s="291"/>
      <c r="R145" s="291"/>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c r="ED145" s="304"/>
      <c r="EE145" s="304"/>
      <c r="EF145" s="304"/>
      <c r="EG145" s="304"/>
      <c r="EH145" s="304"/>
      <c r="EI145" s="304"/>
      <c r="EJ145" s="304"/>
      <c r="EK145" s="304"/>
      <c r="EL145" s="304"/>
      <c r="EM145" s="304"/>
      <c r="EN145" s="304"/>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c r="GF145" s="304"/>
      <c r="GG145" s="304"/>
      <c r="GH145" s="304"/>
      <c r="GI145" s="304"/>
      <c r="GJ145" s="304"/>
      <c r="GK145" s="304"/>
      <c r="GL145" s="304"/>
      <c r="GM145" s="304"/>
      <c r="GN145" s="304"/>
      <c r="GO145" s="304"/>
      <c r="GP145" s="304"/>
      <c r="GQ145" s="304"/>
      <c r="GR145" s="304"/>
      <c r="GS145" s="304"/>
      <c r="GT145" s="304"/>
      <c r="GU145" s="304"/>
      <c r="GV145" s="304"/>
      <c r="GW145" s="304"/>
      <c r="GX145" s="304"/>
      <c r="GY145" s="304"/>
      <c r="GZ145" s="304"/>
      <c r="HA145" s="304"/>
      <c r="HB145" s="304"/>
      <c r="HC145" s="304"/>
      <c r="HD145" s="304"/>
      <c r="HE145" s="304"/>
      <c r="HF145" s="304"/>
      <c r="HG145" s="304"/>
      <c r="HH145" s="304"/>
      <c r="HI145" s="304"/>
      <c r="HJ145" s="304"/>
      <c r="HK145" s="304"/>
      <c r="HL145" s="304"/>
      <c r="HM145" s="304"/>
      <c r="HN145" s="304"/>
      <c r="HO145" s="304"/>
      <c r="HP145" s="304"/>
      <c r="HQ145" s="304"/>
      <c r="HR145" s="304"/>
      <c r="HS145" s="304"/>
      <c r="HT145" s="304"/>
      <c r="HU145" s="304"/>
      <c r="HV145" s="304"/>
      <c r="HW145" s="304"/>
      <c r="HX145" s="304"/>
      <c r="HY145" s="304"/>
      <c r="HZ145" s="304"/>
      <c r="IA145" s="304"/>
      <c r="IB145" s="304"/>
      <c r="IC145" s="304"/>
      <c r="ID145" s="304"/>
      <c r="IE145" s="304"/>
      <c r="IF145" s="304"/>
      <c r="IG145" s="304"/>
      <c r="IH145" s="304"/>
      <c r="II145" s="304"/>
      <c r="IJ145" s="304"/>
      <c r="IK145" s="304"/>
      <c r="IL145" s="304"/>
      <c r="IM145" s="304"/>
      <c r="IN145" s="304"/>
      <c r="IO145" s="304"/>
      <c r="IP145" s="304"/>
    </row>
    <row r="146" spans="1:250" s="305" customFormat="1" ht="25.5" customHeight="1" thickBot="1" x14ac:dyDescent="0.25">
      <c r="A146" s="301"/>
      <c r="B146" s="301"/>
      <c r="C146" s="302"/>
      <c r="D146" s="300"/>
      <c r="E146" s="303"/>
      <c r="F146" s="301"/>
      <c r="G146" s="301"/>
      <c r="H146" s="301"/>
      <c r="I146" s="300"/>
      <c r="J146" s="300"/>
      <c r="K146" s="301"/>
      <c r="L146" s="301"/>
      <c r="M146" s="300"/>
      <c r="N146" s="300"/>
      <c r="O146" s="291"/>
      <c r="P146" s="291"/>
      <c r="Q146" s="291"/>
      <c r="R146" s="291"/>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c r="DE146" s="304"/>
      <c r="DF146" s="304"/>
      <c r="DG146" s="304"/>
      <c r="DH146" s="304"/>
      <c r="DI146" s="304"/>
      <c r="DJ146" s="304"/>
      <c r="DK146" s="304"/>
      <c r="DL146" s="304"/>
      <c r="DM146" s="304"/>
      <c r="DN146" s="304"/>
      <c r="DO146" s="304"/>
      <c r="DP146" s="304"/>
      <c r="DQ146" s="304"/>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c r="EL146" s="304"/>
      <c r="EM146" s="304"/>
      <c r="EN146" s="304"/>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c r="GF146" s="304"/>
      <c r="GG146" s="304"/>
      <c r="GH146" s="304"/>
      <c r="GI146" s="304"/>
      <c r="GJ146" s="304"/>
      <c r="GK146" s="304"/>
      <c r="GL146" s="304"/>
      <c r="GM146" s="304"/>
      <c r="GN146" s="304"/>
      <c r="GO146" s="304"/>
      <c r="GP146" s="304"/>
      <c r="GQ146" s="304"/>
      <c r="GR146" s="304"/>
      <c r="GS146" s="304"/>
      <c r="GT146" s="304"/>
      <c r="GU146" s="304"/>
      <c r="GV146" s="304"/>
      <c r="GW146" s="304"/>
      <c r="GX146" s="304"/>
      <c r="GY146" s="304"/>
      <c r="GZ146" s="304"/>
      <c r="HA146" s="304"/>
      <c r="HB146" s="304"/>
      <c r="HC146" s="304"/>
      <c r="HD146" s="304"/>
      <c r="HE146" s="304"/>
      <c r="HF146" s="304"/>
      <c r="HG146" s="304"/>
      <c r="HH146" s="304"/>
      <c r="HI146" s="304"/>
      <c r="HJ146" s="304"/>
      <c r="HK146" s="304"/>
      <c r="HL146" s="304"/>
      <c r="HM146" s="304"/>
      <c r="HN146" s="304"/>
      <c r="HO146" s="304"/>
      <c r="HP146" s="304"/>
      <c r="HQ146" s="304"/>
      <c r="HR146" s="304"/>
      <c r="HS146" s="304"/>
      <c r="HT146" s="304"/>
      <c r="HU146" s="304"/>
      <c r="HV146" s="304"/>
      <c r="HW146" s="304"/>
      <c r="HX146" s="304"/>
      <c r="HY146" s="304"/>
      <c r="HZ146" s="304"/>
      <c r="IA146" s="304"/>
      <c r="IB146" s="304"/>
      <c r="IC146" s="304"/>
      <c r="ID146" s="304"/>
      <c r="IE146" s="304"/>
      <c r="IF146" s="304"/>
      <c r="IG146" s="304"/>
      <c r="IH146" s="304"/>
      <c r="II146" s="304"/>
      <c r="IJ146" s="304"/>
      <c r="IK146" s="304"/>
      <c r="IL146" s="304"/>
      <c r="IM146" s="304"/>
      <c r="IN146" s="304"/>
      <c r="IO146" s="304"/>
      <c r="IP146" s="304"/>
    </row>
    <row r="147" spans="1:250" s="305" customFormat="1" ht="25.5" customHeight="1" thickBot="1" x14ac:dyDescent="0.25">
      <c r="A147" s="301"/>
      <c r="B147" s="301"/>
      <c r="C147" s="302"/>
      <c r="D147" s="300"/>
      <c r="E147" s="303"/>
      <c r="F147" s="301"/>
      <c r="G147" s="301"/>
      <c r="H147" s="301"/>
      <c r="I147" s="300"/>
      <c r="J147" s="300"/>
      <c r="K147" s="301"/>
      <c r="L147" s="301"/>
      <c r="M147" s="300"/>
      <c r="N147" s="300"/>
      <c r="O147" s="291"/>
      <c r="P147" s="291"/>
      <c r="Q147" s="291"/>
      <c r="R147" s="291"/>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c r="EL147" s="304"/>
      <c r="EM147" s="304"/>
      <c r="EN147" s="304"/>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c r="GF147" s="304"/>
      <c r="GG147" s="304"/>
      <c r="GH147" s="304"/>
      <c r="GI147" s="304"/>
      <c r="GJ147" s="304"/>
      <c r="GK147" s="304"/>
      <c r="GL147" s="304"/>
      <c r="GM147" s="304"/>
      <c r="GN147" s="304"/>
      <c r="GO147" s="304"/>
      <c r="GP147" s="304"/>
      <c r="GQ147" s="304"/>
      <c r="GR147" s="304"/>
      <c r="GS147" s="304"/>
      <c r="GT147" s="304"/>
      <c r="GU147" s="304"/>
      <c r="GV147" s="304"/>
      <c r="GW147" s="304"/>
      <c r="GX147" s="304"/>
      <c r="GY147" s="304"/>
      <c r="GZ147" s="304"/>
      <c r="HA147" s="304"/>
      <c r="HB147" s="304"/>
      <c r="HC147" s="304"/>
      <c r="HD147" s="304"/>
      <c r="HE147" s="304"/>
      <c r="HF147" s="304"/>
      <c r="HG147" s="304"/>
      <c r="HH147" s="304"/>
      <c r="HI147" s="304"/>
      <c r="HJ147" s="304"/>
      <c r="HK147" s="304"/>
      <c r="HL147" s="304"/>
      <c r="HM147" s="304"/>
      <c r="HN147" s="304"/>
      <c r="HO147" s="304"/>
      <c r="HP147" s="304"/>
      <c r="HQ147" s="304"/>
      <c r="HR147" s="304"/>
      <c r="HS147" s="304"/>
      <c r="HT147" s="304"/>
      <c r="HU147" s="304"/>
      <c r="HV147" s="304"/>
      <c r="HW147" s="304"/>
      <c r="HX147" s="304"/>
      <c r="HY147" s="304"/>
      <c r="HZ147" s="304"/>
      <c r="IA147" s="304"/>
      <c r="IB147" s="304"/>
      <c r="IC147" s="304"/>
      <c r="ID147" s="304"/>
      <c r="IE147" s="304"/>
      <c r="IF147" s="304"/>
      <c r="IG147" s="304"/>
      <c r="IH147" s="304"/>
      <c r="II147" s="304"/>
      <c r="IJ147" s="304"/>
      <c r="IK147" s="304"/>
      <c r="IL147" s="304"/>
      <c r="IM147" s="304"/>
      <c r="IN147" s="304"/>
      <c r="IO147" s="304"/>
      <c r="IP147" s="304"/>
    </row>
    <row r="148" spans="1:250" s="305" customFormat="1" ht="25.5" customHeight="1" thickBot="1" x14ac:dyDescent="0.25">
      <c r="A148" s="301"/>
      <c r="B148" s="301"/>
      <c r="C148" s="302"/>
      <c r="D148" s="300"/>
      <c r="E148" s="303"/>
      <c r="F148" s="301"/>
      <c r="G148" s="301"/>
      <c r="H148" s="301"/>
      <c r="I148" s="300"/>
      <c r="J148" s="300"/>
      <c r="K148" s="301"/>
      <c r="L148" s="301"/>
      <c r="M148" s="300"/>
      <c r="N148" s="300"/>
      <c r="O148" s="291"/>
      <c r="P148" s="291"/>
      <c r="Q148" s="291"/>
      <c r="R148" s="291"/>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c r="DX148" s="304"/>
      <c r="DY148" s="304"/>
      <c r="DZ148" s="304"/>
      <c r="EA148" s="304"/>
      <c r="EB148" s="304"/>
      <c r="EC148" s="304"/>
      <c r="ED148" s="304"/>
      <c r="EE148" s="304"/>
      <c r="EF148" s="304"/>
      <c r="EG148" s="304"/>
      <c r="EH148" s="304"/>
      <c r="EI148" s="304"/>
      <c r="EJ148" s="304"/>
      <c r="EK148" s="304"/>
      <c r="EL148" s="304"/>
      <c r="EM148" s="304"/>
      <c r="EN148" s="304"/>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c r="GF148" s="304"/>
      <c r="GG148" s="304"/>
      <c r="GH148" s="304"/>
      <c r="GI148" s="304"/>
      <c r="GJ148" s="304"/>
      <c r="GK148" s="304"/>
      <c r="GL148" s="304"/>
      <c r="GM148" s="304"/>
      <c r="GN148" s="304"/>
      <c r="GO148" s="304"/>
      <c r="GP148" s="304"/>
      <c r="GQ148" s="304"/>
      <c r="GR148" s="304"/>
      <c r="GS148" s="304"/>
      <c r="GT148" s="304"/>
      <c r="GU148" s="304"/>
      <c r="GV148" s="304"/>
      <c r="GW148" s="304"/>
      <c r="GX148" s="304"/>
      <c r="GY148" s="304"/>
      <c r="GZ148" s="304"/>
      <c r="HA148" s="304"/>
      <c r="HB148" s="304"/>
      <c r="HC148" s="304"/>
      <c r="HD148" s="304"/>
      <c r="HE148" s="304"/>
      <c r="HF148" s="304"/>
      <c r="HG148" s="304"/>
      <c r="HH148" s="304"/>
      <c r="HI148" s="304"/>
      <c r="HJ148" s="304"/>
      <c r="HK148" s="304"/>
      <c r="HL148" s="304"/>
      <c r="HM148" s="304"/>
      <c r="HN148" s="304"/>
      <c r="HO148" s="304"/>
      <c r="HP148" s="304"/>
      <c r="HQ148" s="304"/>
      <c r="HR148" s="304"/>
      <c r="HS148" s="304"/>
      <c r="HT148" s="304"/>
      <c r="HU148" s="304"/>
      <c r="HV148" s="304"/>
      <c r="HW148" s="304"/>
      <c r="HX148" s="304"/>
      <c r="HY148" s="304"/>
      <c r="HZ148" s="304"/>
      <c r="IA148" s="304"/>
      <c r="IB148" s="304"/>
      <c r="IC148" s="304"/>
      <c r="ID148" s="304"/>
      <c r="IE148" s="304"/>
      <c r="IF148" s="304"/>
      <c r="IG148" s="304"/>
      <c r="IH148" s="304"/>
      <c r="II148" s="304"/>
      <c r="IJ148" s="304"/>
      <c r="IK148" s="304"/>
      <c r="IL148" s="304"/>
      <c r="IM148" s="304"/>
      <c r="IN148" s="304"/>
      <c r="IO148" s="304"/>
      <c r="IP148" s="304"/>
    </row>
    <row r="149" spans="1:250" s="305" customFormat="1" ht="25.5" customHeight="1" thickBot="1" x14ac:dyDescent="0.25">
      <c r="A149" s="301"/>
      <c r="B149" s="301"/>
      <c r="C149" s="302"/>
      <c r="D149" s="300"/>
      <c r="E149" s="303"/>
      <c r="F149" s="301"/>
      <c r="G149" s="301"/>
      <c r="H149" s="301"/>
      <c r="I149" s="300"/>
      <c r="J149" s="300"/>
      <c r="K149" s="301"/>
      <c r="L149" s="301"/>
      <c r="M149" s="300"/>
      <c r="N149" s="300"/>
      <c r="O149" s="291"/>
      <c r="P149" s="291"/>
      <c r="Q149" s="291"/>
      <c r="R149" s="291"/>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c r="GF149" s="304"/>
      <c r="GG149" s="304"/>
      <c r="GH149" s="304"/>
      <c r="GI149" s="304"/>
      <c r="GJ149" s="304"/>
      <c r="GK149" s="304"/>
      <c r="GL149" s="304"/>
      <c r="GM149" s="304"/>
      <c r="GN149" s="304"/>
      <c r="GO149" s="304"/>
      <c r="GP149" s="304"/>
      <c r="GQ149" s="304"/>
      <c r="GR149" s="304"/>
      <c r="GS149" s="304"/>
      <c r="GT149" s="304"/>
      <c r="GU149" s="304"/>
      <c r="GV149" s="304"/>
      <c r="GW149" s="304"/>
      <c r="GX149" s="304"/>
      <c r="GY149" s="304"/>
      <c r="GZ149" s="304"/>
      <c r="HA149" s="304"/>
      <c r="HB149" s="304"/>
      <c r="HC149" s="304"/>
      <c r="HD149" s="304"/>
      <c r="HE149" s="304"/>
      <c r="HF149" s="304"/>
      <c r="HG149" s="304"/>
      <c r="HH149" s="304"/>
      <c r="HI149" s="304"/>
      <c r="HJ149" s="304"/>
      <c r="HK149" s="304"/>
      <c r="HL149" s="304"/>
      <c r="HM149" s="304"/>
      <c r="HN149" s="304"/>
      <c r="HO149" s="304"/>
      <c r="HP149" s="304"/>
      <c r="HQ149" s="304"/>
      <c r="HR149" s="304"/>
      <c r="HS149" s="304"/>
      <c r="HT149" s="304"/>
      <c r="HU149" s="304"/>
      <c r="HV149" s="304"/>
      <c r="HW149" s="304"/>
      <c r="HX149" s="304"/>
      <c r="HY149" s="304"/>
      <c r="HZ149" s="304"/>
      <c r="IA149" s="304"/>
      <c r="IB149" s="304"/>
      <c r="IC149" s="304"/>
      <c r="ID149" s="304"/>
      <c r="IE149" s="304"/>
      <c r="IF149" s="304"/>
      <c r="IG149" s="304"/>
      <c r="IH149" s="304"/>
      <c r="II149" s="304"/>
      <c r="IJ149" s="304"/>
      <c r="IK149" s="304"/>
      <c r="IL149" s="304"/>
      <c r="IM149" s="304"/>
      <c r="IN149" s="304"/>
      <c r="IO149" s="304"/>
      <c r="IP149" s="304"/>
    </row>
    <row r="150" spans="1:250" s="305" customFormat="1" ht="25.5" customHeight="1" thickBot="1" x14ac:dyDescent="0.25">
      <c r="A150" s="301"/>
      <c r="B150" s="301"/>
      <c r="C150" s="302"/>
      <c r="D150" s="300"/>
      <c r="E150" s="303"/>
      <c r="F150" s="301"/>
      <c r="G150" s="301"/>
      <c r="H150" s="301"/>
      <c r="I150" s="300"/>
      <c r="J150" s="300"/>
      <c r="K150" s="301"/>
      <c r="L150" s="301"/>
      <c r="M150" s="300"/>
      <c r="N150" s="300"/>
      <c r="O150" s="291"/>
      <c r="P150" s="291"/>
      <c r="Q150" s="291"/>
      <c r="R150" s="291"/>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304"/>
      <c r="DR150" s="304"/>
      <c r="DS150" s="304"/>
      <c r="DT150" s="304"/>
      <c r="DU150" s="304"/>
      <c r="DV150" s="304"/>
      <c r="DW150" s="304"/>
      <c r="DX150" s="304"/>
      <c r="DY150" s="304"/>
      <c r="DZ150" s="304"/>
      <c r="EA150" s="304"/>
      <c r="EB150" s="304"/>
      <c r="EC150" s="304"/>
      <c r="ED150" s="304"/>
      <c r="EE150" s="304"/>
      <c r="EF150" s="304"/>
      <c r="EG150" s="304"/>
      <c r="EH150" s="304"/>
      <c r="EI150" s="304"/>
      <c r="EJ150" s="304"/>
      <c r="EK150" s="304"/>
      <c r="EL150" s="304"/>
      <c r="EM150" s="304"/>
      <c r="EN150" s="304"/>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c r="GF150" s="304"/>
      <c r="GG150" s="304"/>
      <c r="GH150" s="304"/>
      <c r="GI150" s="304"/>
      <c r="GJ150" s="304"/>
      <c r="GK150" s="304"/>
      <c r="GL150" s="304"/>
      <c r="GM150" s="304"/>
      <c r="GN150" s="304"/>
      <c r="GO150" s="304"/>
      <c r="GP150" s="304"/>
      <c r="GQ150" s="304"/>
      <c r="GR150" s="304"/>
      <c r="GS150" s="304"/>
      <c r="GT150" s="304"/>
      <c r="GU150" s="304"/>
      <c r="GV150" s="304"/>
      <c r="GW150" s="304"/>
      <c r="GX150" s="304"/>
      <c r="GY150" s="304"/>
      <c r="GZ150" s="304"/>
      <c r="HA150" s="304"/>
      <c r="HB150" s="304"/>
      <c r="HC150" s="304"/>
      <c r="HD150" s="304"/>
      <c r="HE150" s="304"/>
      <c r="HF150" s="304"/>
      <c r="HG150" s="304"/>
      <c r="HH150" s="304"/>
      <c r="HI150" s="304"/>
      <c r="HJ150" s="304"/>
      <c r="HK150" s="304"/>
      <c r="HL150" s="304"/>
      <c r="HM150" s="304"/>
      <c r="HN150" s="304"/>
      <c r="HO150" s="304"/>
      <c r="HP150" s="304"/>
      <c r="HQ150" s="304"/>
      <c r="HR150" s="304"/>
      <c r="HS150" s="304"/>
      <c r="HT150" s="304"/>
      <c r="HU150" s="304"/>
      <c r="HV150" s="304"/>
      <c r="HW150" s="304"/>
      <c r="HX150" s="304"/>
      <c r="HY150" s="304"/>
      <c r="HZ150" s="304"/>
      <c r="IA150" s="304"/>
      <c r="IB150" s="304"/>
      <c r="IC150" s="304"/>
      <c r="ID150" s="304"/>
      <c r="IE150" s="304"/>
      <c r="IF150" s="304"/>
      <c r="IG150" s="304"/>
      <c r="IH150" s="304"/>
      <c r="II150" s="304"/>
      <c r="IJ150" s="304"/>
      <c r="IK150" s="304"/>
      <c r="IL150" s="304"/>
      <c r="IM150" s="304"/>
      <c r="IN150" s="304"/>
      <c r="IO150" s="304"/>
      <c r="IP150" s="304"/>
    </row>
    <row r="151" spans="1:250" s="305" customFormat="1" ht="25.5" customHeight="1" thickBot="1" x14ac:dyDescent="0.25">
      <c r="A151" s="308"/>
      <c r="B151" s="308"/>
      <c r="C151" s="309"/>
      <c r="D151" s="310"/>
      <c r="E151" s="311"/>
      <c r="F151" s="312"/>
      <c r="G151" s="312"/>
      <c r="H151" s="313"/>
      <c r="I151" s="314"/>
      <c r="J151" s="308"/>
      <c r="K151" s="308"/>
      <c r="L151" s="308"/>
      <c r="M151" s="308"/>
      <c r="N151" s="308"/>
      <c r="O151" s="291"/>
      <c r="P151" s="291"/>
      <c r="Q151" s="291"/>
      <c r="R151" s="291"/>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c r="EL151" s="304"/>
      <c r="EM151" s="304"/>
      <c r="EN151" s="304"/>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c r="GF151" s="304"/>
      <c r="GG151" s="304"/>
      <c r="GH151" s="304"/>
      <c r="GI151" s="304"/>
      <c r="GJ151" s="304"/>
      <c r="GK151" s="304"/>
      <c r="GL151" s="304"/>
      <c r="GM151" s="304"/>
      <c r="GN151" s="304"/>
      <c r="GO151" s="304"/>
      <c r="GP151" s="304"/>
      <c r="GQ151" s="304"/>
      <c r="GR151" s="304"/>
      <c r="GS151" s="304"/>
      <c r="GT151" s="304"/>
      <c r="GU151" s="304"/>
      <c r="GV151" s="304"/>
      <c r="GW151" s="304"/>
      <c r="GX151" s="304"/>
      <c r="GY151" s="304"/>
      <c r="GZ151" s="304"/>
      <c r="HA151" s="304"/>
      <c r="HB151" s="304"/>
      <c r="HC151" s="304"/>
      <c r="HD151" s="304"/>
      <c r="HE151" s="304"/>
      <c r="HF151" s="304"/>
      <c r="HG151" s="304"/>
      <c r="HH151" s="304"/>
      <c r="HI151" s="304"/>
      <c r="HJ151" s="304"/>
      <c r="HK151" s="304"/>
      <c r="HL151" s="304"/>
      <c r="HM151" s="304"/>
      <c r="HN151" s="304"/>
      <c r="HO151" s="304"/>
      <c r="HP151" s="304"/>
      <c r="HQ151" s="304"/>
      <c r="HR151" s="304"/>
      <c r="HS151" s="304"/>
      <c r="HT151" s="304"/>
      <c r="HU151" s="304"/>
      <c r="HV151" s="304"/>
      <c r="HW151" s="304"/>
      <c r="HX151" s="304"/>
      <c r="HY151" s="304"/>
      <c r="HZ151" s="304"/>
      <c r="IA151" s="304"/>
      <c r="IB151" s="304"/>
      <c r="IC151" s="304"/>
      <c r="ID151" s="304"/>
      <c r="IE151" s="304"/>
      <c r="IF151" s="304"/>
      <c r="IG151" s="304"/>
      <c r="IH151" s="304"/>
      <c r="II151" s="304"/>
      <c r="IJ151" s="304"/>
      <c r="IK151" s="304"/>
      <c r="IL151" s="304"/>
      <c r="IM151" s="304"/>
      <c r="IN151" s="304"/>
      <c r="IO151" s="304"/>
      <c r="IP151" s="304"/>
    </row>
    <row r="152" spans="1:250" s="305" customFormat="1" ht="25.5" customHeight="1" thickBot="1" x14ac:dyDescent="0.25">
      <c r="A152" s="304"/>
      <c r="B152" s="304"/>
      <c r="C152" s="315"/>
      <c r="D152" s="315"/>
      <c r="E152" s="316"/>
      <c r="F152" s="304"/>
      <c r="G152" s="304"/>
      <c r="H152" s="304"/>
      <c r="J152" s="291"/>
      <c r="K152" s="291"/>
      <c r="L152" s="291"/>
      <c r="M152" s="291"/>
      <c r="N152" s="291"/>
      <c r="O152" s="291"/>
      <c r="P152" s="291"/>
      <c r="Q152" s="291"/>
      <c r="R152" s="291"/>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304"/>
      <c r="DP152" s="304"/>
      <c r="DQ152" s="304"/>
      <c r="DR152" s="304"/>
      <c r="DS152" s="304"/>
      <c r="DT152" s="304"/>
      <c r="DU152" s="304"/>
      <c r="DV152" s="304"/>
      <c r="DW152" s="304"/>
      <c r="DX152" s="304"/>
      <c r="DY152" s="304"/>
      <c r="DZ152" s="304"/>
      <c r="EA152" s="304"/>
      <c r="EB152" s="304"/>
      <c r="EC152" s="304"/>
      <c r="ED152" s="304"/>
      <c r="EE152" s="304"/>
      <c r="EF152" s="304"/>
      <c r="EG152" s="304"/>
      <c r="EH152" s="304"/>
      <c r="EI152" s="304"/>
      <c r="EJ152" s="304"/>
      <c r="EK152" s="304"/>
      <c r="EL152" s="304"/>
      <c r="EM152" s="304"/>
      <c r="EN152" s="304"/>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c r="GF152" s="304"/>
      <c r="GG152" s="304"/>
      <c r="GH152" s="304"/>
      <c r="GI152" s="304"/>
      <c r="GJ152" s="304"/>
      <c r="GK152" s="304"/>
      <c r="GL152" s="304"/>
      <c r="GM152" s="304"/>
      <c r="GN152" s="304"/>
      <c r="GO152" s="304"/>
      <c r="GP152" s="304"/>
      <c r="GQ152" s="304"/>
      <c r="GR152" s="304"/>
      <c r="GS152" s="304"/>
      <c r="GT152" s="304"/>
      <c r="GU152" s="304"/>
      <c r="GV152" s="304"/>
      <c r="GW152" s="304"/>
      <c r="GX152" s="304"/>
      <c r="GY152" s="304"/>
      <c r="GZ152" s="304"/>
      <c r="HA152" s="304"/>
      <c r="HB152" s="304"/>
      <c r="HC152" s="304"/>
      <c r="HD152" s="304"/>
      <c r="HE152" s="304"/>
      <c r="HF152" s="304"/>
      <c r="HG152" s="304"/>
      <c r="HH152" s="304"/>
      <c r="HI152" s="304"/>
      <c r="HJ152" s="304"/>
      <c r="HK152" s="304"/>
      <c r="HL152" s="304"/>
      <c r="HM152" s="304"/>
      <c r="HN152" s="304"/>
      <c r="HO152" s="304"/>
      <c r="HP152" s="304"/>
      <c r="HQ152" s="304"/>
      <c r="HR152" s="304"/>
      <c r="HS152" s="304"/>
      <c r="HT152" s="304"/>
      <c r="HU152" s="304"/>
      <c r="HV152" s="304"/>
      <c r="HW152" s="304"/>
      <c r="HX152" s="304"/>
      <c r="HY152" s="304"/>
      <c r="HZ152" s="304"/>
      <c r="IA152" s="304"/>
      <c r="IB152" s="304"/>
      <c r="IC152" s="304"/>
      <c r="ID152" s="304"/>
      <c r="IE152" s="304"/>
      <c r="IF152" s="304"/>
      <c r="IG152" s="304"/>
      <c r="IH152" s="304"/>
      <c r="II152" s="304"/>
      <c r="IJ152" s="304"/>
      <c r="IK152" s="304"/>
      <c r="IL152" s="304"/>
      <c r="IM152" s="304"/>
      <c r="IN152" s="304"/>
      <c r="IO152" s="304"/>
      <c r="IP152" s="304"/>
    </row>
    <row r="153" spans="1:250" s="286" customFormat="1" ht="33" customHeight="1" thickBot="1" x14ac:dyDescent="0.25">
      <c r="A153" s="317"/>
      <c r="B153" s="317"/>
      <c r="C153" s="318"/>
      <c r="D153" s="287"/>
      <c r="K153" s="288"/>
      <c r="L153" s="289"/>
      <c r="M153" s="290"/>
      <c r="O153" s="291"/>
      <c r="P153" s="291"/>
      <c r="Q153" s="291"/>
      <c r="R153" s="291"/>
    </row>
    <row r="154" spans="1:250" s="286" customFormat="1" ht="45" customHeight="1" thickBot="1" x14ac:dyDescent="0.25">
      <c r="A154" s="292"/>
      <c r="B154" s="292"/>
      <c r="C154" s="293"/>
      <c r="D154" s="293"/>
      <c r="E154" s="293"/>
      <c r="F154" s="293"/>
      <c r="G154" s="293"/>
      <c r="H154" s="293"/>
      <c r="I154" s="293"/>
      <c r="J154" s="293"/>
      <c r="K154" s="294"/>
      <c r="L154" s="294"/>
      <c r="M154" s="294"/>
      <c r="N154" s="294"/>
      <c r="O154" s="291"/>
      <c r="P154" s="291"/>
      <c r="Q154" s="291"/>
      <c r="R154" s="291"/>
    </row>
    <row r="155" spans="1:250" s="305" customFormat="1" ht="25.5" customHeight="1" thickBot="1" x14ac:dyDescent="0.25">
      <c r="A155" s="301"/>
      <c r="B155" s="301"/>
      <c r="C155" s="302"/>
      <c r="D155" s="319"/>
      <c r="E155" s="303"/>
      <c r="F155" s="301"/>
      <c r="G155" s="301"/>
      <c r="H155" s="301"/>
      <c r="I155" s="300"/>
      <c r="J155" s="300"/>
      <c r="K155" s="301"/>
      <c r="L155" s="301"/>
      <c r="M155" s="300"/>
      <c r="N155" s="300"/>
      <c r="O155" s="291"/>
      <c r="P155" s="291"/>
      <c r="Q155" s="291"/>
      <c r="R155" s="291"/>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c r="AU155" s="304"/>
      <c r="AV155" s="304"/>
      <c r="AW155" s="304"/>
      <c r="AX155" s="304"/>
      <c r="AY155" s="304"/>
      <c r="AZ155" s="304"/>
      <c r="BA155" s="304"/>
      <c r="BB155" s="304"/>
      <c r="BC155" s="304"/>
      <c r="BD155" s="304"/>
      <c r="BE155" s="304"/>
      <c r="BF155" s="304"/>
      <c r="BG155" s="304"/>
      <c r="BH155" s="304"/>
      <c r="BI155" s="304"/>
      <c r="BJ155" s="304"/>
      <c r="BK155" s="304"/>
      <c r="BL155" s="304"/>
      <c r="BM155" s="304"/>
      <c r="BN155" s="304"/>
      <c r="BO155" s="304"/>
      <c r="BP155" s="304"/>
      <c r="BQ155" s="304"/>
      <c r="BR155" s="304"/>
      <c r="BS155" s="304"/>
      <c r="BT155" s="304"/>
      <c r="BU155" s="304"/>
      <c r="BV155" s="304"/>
      <c r="BW155" s="304"/>
      <c r="BX155" s="304"/>
      <c r="BY155" s="304"/>
      <c r="BZ155" s="304"/>
      <c r="CA155" s="304"/>
      <c r="CB155" s="304"/>
      <c r="CC155" s="304"/>
      <c r="CD155" s="304"/>
      <c r="CE155" s="304"/>
      <c r="CF155" s="304"/>
      <c r="CG155" s="304"/>
      <c r="CH155" s="304"/>
      <c r="CI155" s="304"/>
      <c r="CJ155" s="304"/>
      <c r="CK155" s="304"/>
      <c r="CL155" s="304"/>
      <c r="CM155" s="304"/>
      <c r="CN155" s="304"/>
      <c r="CO155" s="304"/>
      <c r="CP155" s="304"/>
      <c r="CQ155" s="304"/>
      <c r="CR155" s="304"/>
      <c r="CS155" s="304"/>
      <c r="CT155" s="304"/>
      <c r="CU155" s="304"/>
      <c r="CV155" s="304"/>
      <c r="CW155" s="304"/>
      <c r="CX155" s="304"/>
      <c r="CY155" s="304"/>
      <c r="CZ155" s="304"/>
      <c r="DA155" s="304"/>
      <c r="DB155" s="304"/>
      <c r="DC155" s="304"/>
      <c r="DD155" s="304"/>
      <c r="DE155" s="304"/>
      <c r="DF155" s="304"/>
      <c r="DG155" s="304"/>
      <c r="DH155" s="304"/>
      <c r="DI155" s="304"/>
      <c r="DJ155" s="304"/>
      <c r="DK155" s="304"/>
      <c r="DL155" s="304"/>
      <c r="DM155" s="304"/>
      <c r="DN155" s="304"/>
      <c r="DO155" s="304"/>
      <c r="DP155" s="304"/>
      <c r="DQ155" s="304"/>
      <c r="DR155" s="304"/>
      <c r="DS155" s="304"/>
      <c r="DT155" s="304"/>
      <c r="DU155" s="304"/>
      <c r="DV155" s="304"/>
      <c r="DW155" s="304"/>
      <c r="DX155" s="304"/>
      <c r="DY155" s="304"/>
      <c r="DZ155" s="304"/>
      <c r="EA155" s="304"/>
      <c r="EB155" s="304"/>
      <c r="EC155" s="304"/>
      <c r="ED155" s="304"/>
      <c r="EE155" s="304"/>
      <c r="EF155" s="304"/>
      <c r="EG155" s="304"/>
      <c r="EH155" s="304"/>
      <c r="EI155" s="304"/>
      <c r="EJ155" s="304"/>
      <c r="EK155" s="304"/>
      <c r="EL155" s="304"/>
      <c r="EM155" s="304"/>
      <c r="EN155" s="304"/>
      <c r="EO155" s="304"/>
      <c r="EP155" s="304"/>
      <c r="EQ155" s="304"/>
      <c r="ER155" s="304"/>
      <c r="ES155" s="304"/>
      <c r="ET155" s="304"/>
      <c r="EU155" s="304"/>
      <c r="EV155" s="304"/>
      <c r="EW155" s="304"/>
      <c r="EX155" s="304"/>
      <c r="EY155" s="304"/>
      <c r="EZ155" s="304"/>
      <c r="FA155" s="304"/>
      <c r="FB155" s="304"/>
      <c r="FC155" s="304"/>
      <c r="FD155" s="304"/>
      <c r="FE155" s="304"/>
      <c r="FF155" s="304"/>
      <c r="FG155" s="304"/>
      <c r="FH155" s="304"/>
      <c r="FI155" s="304"/>
      <c r="FJ155" s="304"/>
      <c r="FK155" s="304"/>
      <c r="FL155" s="304"/>
      <c r="FM155" s="304"/>
      <c r="FN155" s="304"/>
      <c r="FO155" s="304"/>
      <c r="FP155" s="304"/>
      <c r="FQ155" s="304"/>
      <c r="FR155" s="304"/>
      <c r="FS155" s="304"/>
      <c r="FT155" s="304"/>
      <c r="FU155" s="304"/>
      <c r="FV155" s="304"/>
      <c r="FW155" s="304"/>
      <c r="FX155" s="304"/>
      <c r="FY155" s="304"/>
      <c r="FZ155" s="304"/>
      <c r="GA155" s="304"/>
      <c r="GB155" s="304"/>
      <c r="GC155" s="304"/>
      <c r="GD155" s="304"/>
      <c r="GE155" s="304"/>
      <c r="GF155" s="304"/>
      <c r="GG155" s="304"/>
      <c r="GH155" s="304"/>
      <c r="GI155" s="304"/>
      <c r="GJ155" s="304"/>
      <c r="GK155" s="304"/>
      <c r="GL155" s="304"/>
      <c r="GM155" s="304"/>
      <c r="GN155" s="304"/>
      <c r="GO155" s="304"/>
      <c r="GP155" s="304"/>
      <c r="GQ155" s="304"/>
      <c r="GR155" s="304"/>
      <c r="GS155" s="304"/>
      <c r="GT155" s="304"/>
      <c r="GU155" s="304"/>
      <c r="GV155" s="304"/>
      <c r="GW155" s="304"/>
      <c r="GX155" s="304"/>
      <c r="GY155" s="304"/>
      <c r="GZ155" s="304"/>
      <c r="HA155" s="304"/>
      <c r="HB155" s="304"/>
      <c r="HC155" s="304"/>
      <c r="HD155" s="304"/>
      <c r="HE155" s="304"/>
      <c r="HF155" s="304"/>
      <c r="HG155" s="304"/>
      <c r="HH155" s="304"/>
      <c r="HI155" s="304"/>
      <c r="HJ155" s="304"/>
      <c r="HK155" s="304"/>
      <c r="HL155" s="304"/>
      <c r="HM155" s="304"/>
      <c r="HN155" s="304"/>
      <c r="HO155" s="304"/>
      <c r="HP155" s="304"/>
      <c r="HQ155" s="304"/>
      <c r="HR155" s="304"/>
      <c r="HS155" s="304"/>
      <c r="HT155" s="304"/>
      <c r="HU155" s="304"/>
      <c r="HV155" s="304"/>
      <c r="HW155" s="304"/>
      <c r="HX155" s="304"/>
      <c r="HY155" s="304"/>
      <c r="HZ155" s="304"/>
      <c r="IA155" s="304"/>
      <c r="IB155" s="304"/>
      <c r="IC155" s="304"/>
      <c r="ID155" s="304"/>
      <c r="IE155" s="304"/>
      <c r="IF155" s="304"/>
      <c r="IG155" s="304"/>
      <c r="IH155" s="304"/>
      <c r="II155" s="304"/>
      <c r="IJ155" s="304"/>
      <c r="IK155" s="304"/>
      <c r="IL155" s="304"/>
      <c r="IM155" s="304"/>
      <c r="IN155" s="304"/>
      <c r="IO155" s="304"/>
      <c r="IP155" s="304"/>
    </row>
    <row r="156" spans="1:250" s="305" customFormat="1" ht="25.5" customHeight="1" thickBot="1" x14ac:dyDescent="0.25">
      <c r="A156" s="301"/>
      <c r="B156" s="301"/>
      <c r="C156" s="302"/>
      <c r="D156" s="319"/>
      <c r="E156" s="303"/>
      <c r="F156" s="301"/>
      <c r="G156" s="301"/>
      <c r="H156" s="301"/>
      <c r="I156" s="300"/>
      <c r="J156" s="300"/>
      <c r="K156" s="301"/>
      <c r="L156" s="301"/>
      <c r="M156" s="300"/>
      <c r="N156" s="300"/>
      <c r="O156" s="291"/>
      <c r="P156" s="291"/>
      <c r="Q156" s="291"/>
      <c r="R156" s="291"/>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c r="EL156" s="304"/>
      <c r="EM156" s="304"/>
      <c r="EN156" s="304"/>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c r="GF156" s="304"/>
      <c r="GG156" s="304"/>
      <c r="GH156" s="304"/>
      <c r="GI156" s="304"/>
      <c r="GJ156" s="304"/>
      <c r="GK156" s="304"/>
      <c r="GL156" s="304"/>
      <c r="GM156" s="304"/>
      <c r="GN156" s="304"/>
      <c r="GO156" s="304"/>
      <c r="GP156" s="304"/>
      <c r="GQ156" s="304"/>
      <c r="GR156" s="304"/>
      <c r="GS156" s="304"/>
      <c r="GT156" s="304"/>
      <c r="GU156" s="304"/>
      <c r="GV156" s="304"/>
      <c r="GW156" s="304"/>
      <c r="GX156" s="304"/>
      <c r="GY156" s="304"/>
      <c r="GZ156" s="304"/>
      <c r="HA156" s="304"/>
      <c r="HB156" s="304"/>
      <c r="HC156" s="304"/>
      <c r="HD156" s="304"/>
      <c r="HE156" s="304"/>
      <c r="HF156" s="304"/>
      <c r="HG156" s="304"/>
      <c r="HH156" s="304"/>
      <c r="HI156" s="304"/>
      <c r="HJ156" s="304"/>
      <c r="HK156" s="304"/>
      <c r="HL156" s="304"/>
      <c r="HM156" s="304"/>
      <c r="HN156" s="304"/>
      <c r="HO156" s="304"/>
      <c r="HP156" s="304"/>
      <c r="HQ156" s="304"/>
      <c r="HR156" s="304"/>
      <c r="HS156" s="304"/>
      <c r="HT156" s="304"/>
      <c r="HU156" s="304"/>
      <c r="HV156" s="304"/>
      <c r="HW156" s="304"/>
      <c r="HX156" s="304"/>
      <c r="HY156" s="304"/>
      <c r="HZ156" s="304"/>
      <c r="IA156" s="304"/>
      <c r="IB156" s="304"/>
      <c r="IC156" s="304"/>
      <c r="ID156" s="304"/>
      <c r="IE156" s="304"/>
      <c r="IF156" s="304"/>
      <c r="IG156" s="304"/>
      <c r="IH156" s="304"/>
      <c r="II156" s="304"/>
      <c r="IJ156" s="304"/>
      <c r="IK156" s="304"/>
      <c r="IL156" s="304"/>
      <c r="IM156" s="304"/>
      <c r="IN156" s="304"/>
      <c r="IO156" s="304"/>
      <c r="IP156" s="304"/>
    </row>
    <row r="157" spans="1:250" s="305" customFormat="1" ht="25.5" customHeight="1" thickBot="1" x14ac:dyDescent="0.25">
      <c r="A157" s="301"/>
      <c r="B157" s="301"/>
      <c r="C157" s="302"/>
      <c r="D157" s="319"/>
      <c r="E157" s="303"/>
      <c r="F157" s="301"/>
      <c r="G157" s="301"/>
      <c r="H157" s="301"/>
      <c r="I157" s="300"/>
      <c r="J157" s="300"/>
      <c r="K157" s="301"/>
      <c r="L157" s="301"/>
      <c r="M157" s="300"/>
      <c r="N157" s="300"/>
      <c r="O157" s="291"/>
      <c r="P157" s="291"/>
      <c r="Q157" s="291"/>
      <c r="R157" s="291"/>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c r="EL157" s="304"/>
      <c r="EM157" s="304"/>
      <c r="EN157" s="304"/>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c r="GF157" s="304"/>
      <c r="GG157" s="304"/>
      <c r="GH157" s="304"/>
      <c r="GI157" s="304"/>
      <c r="GJ157" s="304"/>
      <c r="GK157" s="304"/>
      <c r="GL157" s="304"/>
      <c r="GM157" s="304"/>
      <c r="GN157" s="304"/>
      <c r="GO157" s="304"/>
      <c r="GP157" s="304"/>
      <c r="GQ157" s="304"/>
      <c r="GR157" s="304"/>
      <c r="GS157" s="304"/>
      <c r="GT157" s="304"/>
      <c r="GU157" s="304"/>
      <c r="GV157" s="304"/>
      <c r="GW157" s="304"/>
      <c r="GX157" s="304"/>
      <c r="GY157" s="304"/>
      <c r="GZ157" s="304"/>
      <c r="HA157" s="304"/>
      <c r="HB157" s="304"/>
      <c r="HC157" s="304"/>
      <c r="HD157" s="304"/>
      <c r="HE157" s="304"/>
      <c r="HF157" s="304"/>
      <c r="HG157" s="304"/>
      <c r="HH157" s="304"/>
      <c r="HI157" s="304"/>
      <c r="HJ157" s="304"/>
      <c r="HK157" s="304"/>
      <c r="HL157" s="304"/>
      <c r="HM157" s="304"/>
      <c r="HN157" s="304"/>
      <c r="HO157" s="304"/>
      <c r="HP157" s="304"/>
      <c r="HQ157" s="304"/>
      <c r="HR157" s="304"/>
      <c r="HS157" s="304"/>
      <c r="HT157" s="304"/>
      <c r="HU157" s="304"/>
      <c r="HV157" s="304"/>
      <c r="HW157" s="304"/>
      <c r="HX157" s="304"/>
      <c r="HY157" s="304"/>
      <c r="HZ157" s="304"/>
      <c r="IA157" s="304"/>
      <c r="IB157" s="304"/>
      <c r="IC157" s="304"/>
      <c r="ID157" s="304"/>
      <c r="IE157" s="304"/>
      <c r="IF157" s="304"/>
      <c r="IG157" s="304"/>
      <c r="IH157" s="304"/>
      <c r="II157" s="304"/>
      <c r="IJ157" s="304"/>
      <c r="IK157" s="304"/>
      <c r="IL157" s="304"/>
      <c r="IM157" s="304"/>
      <c r="IN157" s="304"/>
      <c r="IO157" s="304"/>
      <c r="IP157" s="304"/>
    </row>
    <row r="158" spans="1:250" s="305" customFormat="1" ht="25.5" customHeight="1" thickBot="1" x14ac:dyDescent="0.25">
      <c r="A158" s="301"/>
      <c r="B158" s="301"/>
      <c r="C158" s="302"/>
      <c r="D158" s="319"/>
      <c r="E158" s="303"/>
      <c r="F158" s="301"/>
      <c r="G158" s="301"/>
      <c r="H158" s="301"/>
      <c r="I158" s="300"/>
      <c r="J158" s="300"/>
      <c r="K158" s="301"/>
      <c r="L158" s="301"/>
      <c r="M158" s="300"/>
      <c r="N158" s="300"/>
      <c r="O158" s="291"/>
      <c r="P158" s="291"/>
      <c r="Q158" s="291"/>
      <c r="R158" s="291"/>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c r="EL158" s="304"/>
      <c r="EM158" s="304"/>
      <c r="EN158" s="304"/>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c r="GF158" s="304"/>
      <c r="GG158" s="304"/>
      <c r="GH158" s="304"/>
      <c r="GI158" s="304"/>
      <c r="GJ158" s="304"/>
      <c r="GK158" s="304"/>
      <c r="GL158" s="304"/>
      <c r="GM158" s="304"/>
      <c r="GN158" s="304"/>
      <c r="GO158" s="304"/>
      <c r="GP158" s="304"/>
      <c r="GQ158" s="304"/>
      <c r="GR158" s="304"/>
      <c r="GS158" s="304"/>
      <c r="GT158" s="304"/>
      <c r="GU158" s="304"/>
      <c r="GV158" s="304"/>
      <c r="GW158" s="304"/>
      <c r="GX158" s="304"/>
      <c r="GY158" s="304"/>
      <c r="GZ158" s="304"/>
      <c r="HA158" s="304"/>
      <c r="HB158" s="304"/>
      <c r="HC158" s="304"/>
      <c r="HD158" s="304"/>
      <c r="HE158" s="304"/>
      <c r="HF158" s="304"/>
      <c r="HG158" s="304"/>
      <c r="HH158" s="304"/>
      <c r="HI158" s="304"/>
      <c r="HJ158" s="304"/>
      <c r="HK158" s="304"/>
      <c r="HL158" s="304"/>
      <c r="HM158" s="304"/>
      <c r="HN158" s="304"/>
      <c r="HO158" s="304"/>
      <c r="HP158" s="304"/>
      <c r="HQ158" s="304"/>
      <c r="HR158" s="304"/>
      <c r="HS158" s="304"/>
      <c r="HT158" s="304"/>
      <c r="HU158" s="304"/>
      <c r="HV158" s="304"/>
      <c r="HW158" s="304"/>
      <c r="HX158" s="304"/>
      <c r="HY158" s="304"/>
      <c r="HZ158" s="304"/>
      <c r="IA158" s="304"/>
      <c r="IB158" s="304"/>
      <c r="IC158" s="304"/>
      <c r="ID158" s="304"/>
      <c r="IE158" s="304"/>
      <c r="IF158" s="304"/>
      <c r="IG158" s="304"/>
      <c r="IH158" s="304"/>
      <c r="II158" s="304"/>
      <c r="IJ158" s="304"/>
      <c r="IK158" s="304"/>
      <c r="IL158" s="304"/>
      <c r="IM158" s="304"/>
      <c r="IN158" s="304"/>
      <c r="IO158" s="304"/>
      <c r="IP158" s="304"/>
    </row>
    <row r="159" spans="1:250" s="305" customFormat="1" ht="25.5" customHeight="1" thickBot="1" x14ac:dyDescent="0.25">
      <c r="A159" s="301"/>
      <c r="B159" s="301"/>
      <c r="C159" s="302"/>
      <c r="D159" s="319"/>
      <c r="E159" s="303"/>
      <c r="F159" s="301"/>
      <c r="G159" s="301"/>
      <c r="H159" s="301"/>
      <c r="I159" s="300"/>
      <c r="J159" s="300"/>
      <c r="K159" s="301"/>
      <c r="L159" s="301"/>
      <c r="M159" s="300"/>
      <c r="N159" s="300"/>
      <c r="O159" s="291"/>
      <c r="P159" s="291"/>
      <c r="Q159" s="291"/>
      <c r="R159" s="291"/>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c r="EL159" s="304"/>
      <c r="EM159" s="304"/>
      <c r="EN159" s="304"/>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c r="GF159" s="304"/>
      <c r="GG159" s="304"/>
      <c r="GH159" s="304"/>
      <c r="GI159" s="304"/>
      <c r="GJ159" s="304"/>
      <c r="GK159" s="304"/>
      <c r="GL159" s="304"/>
      <c r="GM159" s="304"/>
      <c r="GN159" s="304"/>
      <c r="GO159" s="304"/>
      <c r="GP159" s="304"/>
      <c r="GQ159" s="304"/>
      <c r="GR159" s="304"/>
      <c r="GS159" s="304"/>
      <c r="GT159" s="304"/>
      <c r="GU159" s="304"/>
      <c r="GV159" s="304"/>
      <c r="GW159" s="304"/>
      <c r="GX159" s="304"/>
      <c r="GY159" s="304"/>
      <c r="GZ159" s="304"/>
      <c r="HA159" s="304"/>
      <c r="HB159" s="304"/>
      <c r="HC159" s="304"/>
      <c r="HD159" s="304"/>
      <c r="HE159" s="304"/>
      <c r="HF159" s="304"/>
      <c r="HG159" s="304"/>
      <c r="HH159" s="304"/>
      <c r="HI159" s="304"/>
      <c r="HJ159" s="304"/>
      <c r="HK159" s="304"/>
      <c r="HL159" s="304"/>
      <c r="HM159" s="304"/>
      <c r="HN159" s="304"/>
      <c r="HO159" s="304"/>
      <c r="HP159" s="304"/>
      <c r="HQ159" s="304"/>
      <c r="HR159" s="304"/>
      <c r="HS159" s="304"/>
      <c r="HT159" s="304"/>
      <c r="HU159" s="304"/>
      <c r="HV159" s="304"/>
      <c r="HW159" s="304"/>
      <c r="HX159" s="304"/>
      <c r="HY159" s="304"/>
      <c r="HZ159" s="304"/>
      <c r="IA159" s="304"/>
      <c r="IB159" s="304"/>
      <c r="IC159" s="304"/>
      <c r="ID159" s="304"/>
      <c r="IE159" s="304"/>
      <c r="IF159" s="304"/>
      <c r="IG159" s="304"/>
      <c r="IH159" s="304"/>
      <c r="II159" s="304"/>
      <c r="IJ159" s="304"/>
      <c r="IK159" s="304"/>
      <c r="IL159" s="304"/>
      <c r="IM159" s="304"/>
      <c r="IN159" s="304"/>
      <c r="IO159" s="304"/>
      <c r="IP159" s="304"/>
    </row>
    <row r="160" spans="1:250" s="305" customFormat="1" ht="25.5" customHeight="1" thickBot="1" x14ac:dyDescent="0.25">
      <c r="A160" s="301"/>
      <c r="B160" s="301"/>
      <c r="C160" s="302"/>
      <c r="D160" s="319"/>
      <c r="E160" s="303"/>
      <c r="F160" s="301"/>
      <c r="G160" s="301"/>
      <c r="H160" s="301"/>
      <c r="I160" s="300"/>
      <c r="J160" s="300"/>
      <c r="K160" s="301"/>
      <c r="L160" s="301"/>
      <c r="M160" s="300"/>
      <c r="N160" s="300"/>
      <c r="O160" s="291"/>
      <c r="P160" s="291"/>
      <c r="Q160" s="291"/>
      <c r="R160" s="291"/>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c r="EC160" s="304"/>
      <c r="ED160" s="304"/>
      <c r="EE160" s="304"/>
      <c r="EF160" s="304"/>
      <c r="EG160" s="304"/>
      <c r="EH160" s="304"/>
      <c r="EI160" s="304"/>
      <c r="EJ160" s="304"/>
      <c r="EK160" s="304"/>
      <c r="EL160" s="304"/>
      <c r="EM160" s="304"/>
      <c r="EN160" s="304"/>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c r="GF160" s="304"/>
      <c r="GG160" s="304"/>
      <c r="GH160" s="304"/>
      <c r="GI160" s="304"/>
      <c r="GJ160" s="304"/>
      <c r="GK160" s="304"/>
      <c r="GL160" s="304"/>
      <c r="GM160" s="304"/>
      <c r="GN160" s="304"/>
      <c r="GO160" s="304"/>
      <c r="GP160" s="304"/>
      <c r="GQ160" s="304"/>
      <c r="GR160" s="304"/>
      <c r="GS160" s="304"/>
      <c r="GT160" s="304"/>
      <c r="GU160" s="304"/>
      <c r="GV160" s="304"/>
      <c r="GW160" s="304"/>
      <c r="GX160" s="304"/>
      <c r="GY160" s="304"/>
      <c r="GZ160" s="304"/>
      <c r="HA160" s="304"/>
      <c r="HB160" s="304"/>
      <c r="HC160" s="304"/>
      <c r="HD160" s="304"/>
      <c r="HE160" s="304"/>
      <c r="HF160" s="304"/>
      <c r="HG160" s="304"/>
      <c r="HH160" s="304"/>
      <c r="HI160" s="304"/>
      <c r="HJ160" s="304"/>
      <c r="HK160" s="304"/>
      <c r="HL160" s="304"/>
      <c r="HM160" s="304"/>
      <c r="HN160" s="304"/>
      <c r="HO160" s="304"/>
      <c r="HP160" s="304"/>
      <c r="HQ160" s="304"/>
      <c r="HR160" s="304"/>
      <c r="HS160" s="304"/>
      <c r="HT160" s="304"/>
      <c r="HU160" s="304"/>
      <c r="HV160" s="304"/>
      <c r="HW160" s="304"/>
      <c r="HX160" s="304"/>
      <c r="HY160" s="304"/>
      <c r="HZ160" s="304"/>
      <c r="IA160" s="304"/>
      <c r="IB160" s="304"/>
      <c r="IC160" s="304"/>
      <c r="ID160" s="304"/>
      <c r="IE160" s="304"/>
      <c r="IF160" s="304"/>
      <c r="IG160" s="304"/>
      <c r="IH160" s="304"/>
      <c r="II160" s="304"/>
      <c r="IJ160" s="304"/>
      <c r="IK160" s="304"/>
      <c r="IL160" s="304"/>
      <c r="IM160" s="304"/>
      <c r="IN160" s="304"/>
      <c r="IO160" s="304"/>
      <c r="IP160" s="304"/>
    </row>
    <row r="161" spans="1:250" s="305" customFormat="1" ht="25.5" customHeight="1" thickBot="1" x14ac:dyDescent="0.25">
      <c r="A161" s="301"/>
      <c r="B161" s="301"/>
      <c r="C161" s="302"/>
      <c r="D161" s="319"/>
      <c r="E161" s="303"/>
      <c r="F161" s="301"/>
      <c r="G161" s="301"/>
      <c r="H161" s="301"/>
      <c r="I161" s="300"/>
      <c r="J161" s="300"/>
      <c r="K161" s="301"/>
      <c r="L161" s="301"/>
      <c r="M161" s="300"/>
      <c r="N161" s="300"/>
      <c r="O161" s="291"/>
      <c r="P161" s="291"/>
      <c r="Q161" s="291"/>
      <c r="R161" s="291"/>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c r="EA161" s="304"/>
      <c r="EB161" s="304"/>
      <c r="EC161" s="304"/>
      <c r="ED161" s="304"/>
      <c r="EE161" s="304"/>
      <c r="EF161" s="304"/>
      <c r="EG161" s="304"/>
      <c r="EH161" s="304"/>
      <c r="EI161" s="304"/>
      <c r="EJ161" s="304"/>
      <c r="EK161" s="304"/>
      <c r="EL161" s="304"/>
      <c r="EM161" s="304"/>
      <c r="EN161" s="304"/>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c r="GF161" s="304"/>
      <c r="GG161" s="304"/>
      <c r="GH161" s="304"/>
      <c r="GI161" s="304"/>
      <c r="GJ161" s="304"/>
      <c r="GK161" s="304"/>
      <c r="GL161" s="304"/>
      <c r="GM161" s="304"/>
      <c r="GN161" s="304"/>
      <c r="GO161" s="304"/>
      <c r="GP161" s="304"/>
      <c r="GQ161" s="304"/>
      <c r="GR161" s="304"/>
      <c r="GS161" s="304"/>
      <c r="GT161" s="304"/>
      <c r="GU161" s="304"/>
      <c r="GV161" s="304"/>
      <c r="GW161" s="304"/>
      <c r="GX161" s="304"/>
      <c r="GY161" s="304"/>
      <c r="GZ161" s="304"/>
      <c r="HA161" s="304"/>
      <c r="HB161" s="304"/>
      <c r="HC161" s="304"/>
      <c r="HD161" s="304"/>
      <c r="HE161" s="304"/>
      <c r="HF161" s="304"/>
      <c r="HG161" s="304"/>
      <c r="HH161" s="304"/>
      <c r="HI161" s="304"/>
      <c r="HJ161" s="304"/>
      <c r="HK161" s="304"/>
      <c r="HL161" s="304"/>
      <c r="HM161" s="304"/>
      <c r="HN161" s="304"/>
      <c r="HO161" s="304"/>
      <c r="HP161" s="304"/>
      <c r="HQ161" s="304"/>
      <c r="HR161" s="304"/>
      <c r="HS161" s="304"/>
      <c r="HT161" s="304"/>
      <c r="HU161" s="304"/>
      <c r="HV161" s="304"/>
      <c r="HW161" s="304"/>
      <c r="HX161" s="304"/>
      <c r="HY161" s="304"/>
      <c r="HZ161" s="304"/>
      <c r="IA161" s="304"/>
      <c r="IB161" s="304"/>
      <c r="IC161" s="304"/>
      <c r="ID161" s="304"/>
      <c r="IE161" s="304"/>
      <c r="IF161" s="304"/>
      <c r="IG161" s="304"/>
      <c r="IH161" s="304"/>
      <c r="II161" s="304"/>
      <c r="IJ161" s="304"/>
      <c r="IK161" s="304"/>
      <c r="IL161" s="304"/>
      <c r="IM161" s="304"/>
      <c r="IN161" s="304"/>
      <c r="IO161" s="304"/>
      <c r="IP161" s="304"/>
    </row>
    <row r="162" spans="1:250" s="305" customFormat="1" ht="25.5" customHeight="1" thickBot="1" x14ac:dyDescent="0.25">
      <c r="A162" s="301"/>
      <c r="B162" s="301"/>
      <c r="C162" s="302"/>
      <c r="D162" s="319"/>
      <c r="E162" s="303"/>
      <c r="F162" s="301"/>
      <c r="G162" s="301"/>
      <c r="H162" s="301"/>
      <c r="I162" s="300"/>
      <c r="J162" s="300"/>
      <c r="K162" s="301"/>
      <c r="L162" s="301"/>
      <c r="M162" s="300"/>
      <c r="N162" s="300"/>
      <c r="O162" s="291"/>
      <c r="P162" s="291"/>
      <c r="Q162" s="291"/>
      <c r="R162" s="291"/>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c r="DE162" s="304"/>
      <c r="DF162" s="304"/>
      <c r="DG162" s="304"/>
      <c r="DH162" s="304"/>
      <c r="DI162" s="304"/>
      <c r="DJ162" s="304"/>
      <c r="DK162" s="304"/>
      <c r="DL162" s="304"/>
      <c r="DM162" s="304"/>
      <c r="DN162" s="304"/>
      <c r="DO162" s="304"/>
      <c r="DP162" s="304"/>
      <c r="DQ162" s="304"/>
      <c r="DR162" s="304"/>
      <c r="DS162" s="304"/>
      <c r="DT162" s="304"/>
      <c r="DU162" s="304"/>
      <c r="DV162" s="304"/>
      <c r="DW162" s="304"/>
      <c r="DX162" s="304"/>
      <c r="DY162" s="304"/>
      <c r="DZ162" s="304"/>
      <c r="EA162" s="304"/>
      <c r="EB162" s="304"/>
      <c r="EC162" s="304"/>
      <c r="ED162" s="304"/>
      <c r="EE162" s="304"/>
      <c r="EF162" s="304"/>
      <c r="EG162" s="304"/>
      <c r="EH162" s="304"/>
      <c r="EI162" s="304"/>
      <c r="EJ162" s="304"/>
      <c r="EK162" s="304"/>
      <c r="EL162" s="304"/>
      <c r="EM162" s="304"/>
      <c r="EN162" s="304"/>
      <c r="EO162" s="304"/>
      <c r="EP162" s="304"/>
      <c r="EQ162" s="304"/>
      <c r="ER162" s="304"/>
      <c r="ES162" s="304"/>
      <c r="ET162" s="304"/>
      <c r="EU162" s="304"/>
      <c r="EV162" s="304"/>
      <c r="EW162" s="304"/>
      <c r="EX162" s="304"/>
      <c r="EY162" s="304"/>
      <c r="EZ162" s="304"/>
      <c r="FA162" s="304"/>
      <c r="FB162" s="304"/>
      <c r="FC162" s="304"/>
      <c r="FD162" s="304"/>
      <c r="FE162" s="304"/>
      <c r="FF162" s="304"/>
      <c r="FG162" s="304"/>
      <c r="FH162" s="304"/>
      <c r="FI162" s="304"/>
      <c r="FJ162" s="304"/>
      <c r="FK162" s="304"/>
      <c r="FL162" s="304"/>
      <c r="FM162" s="304"/>
      <c r="FN162" s="304"/>
      <c r="FO162" s="304"/>
      <c r="FP162" s="304"/>
      <c r="FQ162" s="304"/>
      <c r="FR162" s="304"/>
      <c r="FS162" s="304"/>
      <c r="FT162" s="304"/>
      <c r="FU162" s="304"/>
      <c r="FV162" s="304"/>
      <c r="FW162" s="304"/>
      <c r="FX162" s="304"/>
      <c r="FY162" s="304"/>
      <c r="FZ162" s="304"/>
      <c r="GA162" s="304"/>
      <c r="GB162" s="304"/>
      <c r="GC162" s="304"/>
      <c r="GD162" s="304"/>
      <c r="GE162" s="304"/>
      <c r="GF162" s="304"/>
      <c r="GG162" s="304"/>
      <c r="GH162" s="304"/>
      <c r="GI162" s="304"/>
      <c r="GJ162" s="304"/>
      <c r="GK162" s="304"/>
      <c r="GL162" s="304"/>
      <c r="GM162" s="304"/>
      <c r="GN162" s="304"/>
      <c r="GO162" s="304"/>
      <c r="GP162" s="304"/>
      <c r="GQ162" s="304"/>
      <c r="GR162" s="304"/>
      <c r="GS162" s="304"/>
      <c r="GT162" s="304"/>
      <c r="GU162" s="304"/>
      <c r="GV162" s="304"/>
      <c r="GW162" s="304"/>
      <c r="GX162" s="304"/>
      <c r="GY162" s="304"/>
      <c r="GZ162" s="304"/>
      <c r="HA162" s="304"/>
      <c r="HB162" s="304"/>
      <c r="HC162" s="304"/>
      <c r="HD162" s="304"/>
      <c r="HE162" s="304"/>
      <c r="HF162" s="304"/>
      <c r="HG162" s="304"/>
      <c r="HH162" s="304"/>
      <c r="HI162" s="304"/>
      <c r="HJ162" s="304"/>
      <c r="HK162" s="304"/>
      <c r="HL162" s="304"/>
      <c r="HM162" s="304"/>
      <c r="HN162" s="304"/>
      <c r="HO162" s="304"/>
      <c r="HP162" s="304"/>
      <c r="HQ162" s="304"/>
      <c r="HR162" s="304"/>
      <c r="HS162" s="304"/>
      <c r="HT162" s="304"/>
      <c r="HU162" s="304"/>
      <c r="HV162" s="304"/>
      <c r="HW162" s="304"/>
      <c r="HX162" s="304"/>
      <c r="HY162" s="304"/>
      <c r="HZ162" s="304"/>
      <c r="IA162" s="304"/>
      <c r="IB162" s="304"/>
      <c r="IC162" s="304"/>
      <c r="ID162" s="304"/>
      <c r="IE162" s="304"/>
      <c r="IF162" s="304"/>
      <c r="IG162" s="304"/>
      <c r="IH162" s="304"/>
      <c r="II162" s="304"/>
      <c r="IJ162" s="304"/>
      <c r="IK162" s="304"/>
      <c r="IL162" s="304"/>
      <c r="IM162" s="304"/>
      <c r="IN162" s="304"/>
      <c r="IO162" s="304"/>
      <c r="IP162" s="304"/>
    </row>
    <row r="163" spans="1:250" s="305" customFormat="1" ht="25.5" customHeight="1" thickBot="1" x14ac:dyDescent="0.25">
      <c r="A163" s="301"/>
      <c r="B163" s="301"/>
      <c r="C163" s="302"/>
      <c r="D163" s="319"/>
      <c r="E163" s="303"/>
      <c r="F163" s="301"/>
      <c r="G163" s="301"/>
      <c r="H163" s="301"/>
      <c r="I163" s="300"/>
      <c r="J163" s="300"/>
      <c r="K163" s="301"/>
      <c r="L163" s="301"/>
      <c r="M163" s="300"/>
      <c r="N163" s="300"/>
      <c r="O163" s="291"/>
      <c r="P163" s="291"/>
      <c r="Q163" s="291"/>
      <c r="R163" s="291"/>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c r="DE163" s="304"/>
      <c r="DF163" s="304"/>
      <c r="DG163" s="304"/>
      <c r="DH163" s="304"/>
      <c r="DI163" s="304"/>
      <c r="DJ163" s="304"/>
      <c r="DK163" s="304"/>
      <c r="DL163" s="304"/>
      <c r="DM163" s="304"/>
      <c r="DN163" s="304"/>
      <c r="DO163" s="304"/>
      <c r="DP163" s="304"/>
      <c r="DQ163" s="304"/>
      <c r="DR163" s="304"/>
      <c r="DS163" s="304"/>
      <c r="DT163" s="304"/>
      <c r="DU163" s="304"/>
      <c r="DV163" s="304"/>
      <c r="DW163" s="304"/>
      <c r="DX163" s="304"/>
      <c r="DY163" s="304"/>
      <c r="DZ163" s="304"/>
      <c r="EA163" s="304"/>
      <c r="EB163" s="304"/>
      <c r="EC163" s="304"/>
      <c r="ED163" s="304"/>
      <c r="EE163" s="304"/>
      <c r="EF163" s="304"/>
      <c r="EG163" s="304"/>
      <c r="EH163" s="304"/>
      <c r="EI163" s="304"/>
      <c r="EJ163" s="304"/>
      <c r="EK163" s="304"/>
      <c r="EL163" s="304"/>
      <c r="EM163" s="304"/>
      <c r="EN163" s="304"/>
      <c r="EO163" s="304"/>
      <c r="EP163" s="304"/>
      <c r="EQ163" s="304"/>
      <c r="ER163" s="304"/>
      <c r="ES163" s="304"/>
      <c r="ET163" s="304"/>
      <c r="EU163" s="304"/>
      <c r="EV163" s="304"/>
      <c r="EW163" s="304"/>
      <c r="EX163" s="304"/>
      <c r="EY163" s="304"/>
      <c r="EZ163" s="304"/>
      <c r="FA163" s="304"/>
      <c r="FB163" s="304"/>
      <c r="FC163" s="304"/>
      <c r="FD163" s="304"/>
      <c r="FE163" s="304"/>
      <c r="FF163" s="304"/>
      <c r="FG163" s="304"/>
      <c r="FH163" s="304"/>
      <c r="FI163" s="304"/>
      <c r="FJ163" s="304"/>
      <c r="FK163" s="304"/>
      <c r="FL163" s="304"/>
      <c r="FM163" s="304"/>
      <c r="FN163" s="304"/>
      <c r="FO163" s="304"/>
      <c r="FP163" s="304"/>
      <c r="FQ163" s="304"/>
      <c r="FR163" s="304"/>
      <c r="FS163" s="304"/>
      <c r="FT163" s="304"/>
      <c r="FU163" s="304"/>
      <c r="FV163" s="304"/>
      <c r="FW163" s="304"/>
      <c r="FX163" s="304"/>
      <c r="FY163" s="304"/>
      <c r="FZ163" s="304"/>
      <c r="GA163" s="304"/>
      <c r="GB163" s="304"/>
      <c r="GC163" s="304"/>
      <c r="GD163" s="304"/>
      <c r="GE163" s="304"/>
      <c r="GF163" s="304"/>
      <c r="GG163" s="304"/>
      <c r="GH163" s="304"/>
      <c r="GI163" s="304"/>
      <c r="GJ163" s="304"/>
      <c r="GK163" s="304"/>
      <c r="GL163" s="304"/>
      <c r="GM163" s="304"/>
      <c r="GN163" s="304"/>
      <c r="GO163" s="304"/>
      <c r="GP163" s="304"/>
      <c r="GQ163" s="304"/>
      <c r="GR163" s="304"/>
      <c r="GS163" s="304"/>
      <c r="GT163" s="304"/>
      <c r="GU163" s="304"/>
      <c r="GV163" s="304"/>
      <c r="GW163" s="304"/>
      <c r="GX163" s="304"/>
      <c r="GY163" s="304"/>
      <c r="GZ163" s="304"/>
      <c r="HA163" s="304"/>
      <c r="HB163" s="304"/>
      <c r="HC163" s="304"/>
      <c r="HD163" s="304"/>
      <c r="HE163" s="304"/>
      <c r="HF163" s="304"/>
      <c r="HG163" s="304"/>
      <c r="HH163" s="304"/>
      <c r="HI163" s="304"/>
      <c r="HJ163" s="304"/>
      <c r="HK163" s="304"/>
      <c r="HL163" s="304"/>
      <c r="HM163" s="304"/>
      <c r="HN163" s="304"/>
      <c r="HO163" s="304"/>
      <c r="HP163" s="304"/>
      <c r="HQ163" s="304"/>
      <c r="HR163" s="304"/>
      <c r="HS163" s="304"/>
      <c r="HT163" s="304"/>
      <c r="HU163" s="304"/>
      <c r="HV163" s="304"/>
      <c r="HW163" s="304"/>
      <c r="HX163" s="304"/>
      <c r="HY163" s="304"/>
      <c r="HZ163" s="304"/>
      <c r="IA163" s="304"/>
      <c r="IB163" s="304"/>
      <c r="IC163" s="304"/>
      <c r="ID163" s="304"/>
      <c r="IE163" s="304"/>
      <c r="IF163" s="304"/>
      <c r="IG163" s="304"/>
      <c r="IH163" s="304"/>
      <c r="II163" s="304"/>
      <c r="IJ163" s="304"/>
      <c r="IK163" s="304"/>
      <c r="IL163" s="304"/>
      <c r="IM163" s="304"/>
      <c r="IN163" s="304"/>
      <c r="IO163" s="304"/>
      <c r="IP163" s="304"/>
    </row>
    <row r="164" spans="1:250" s="305" customFormat="1" ht="25.5" customHeight="1" thickBot="1" x14ac:dyDescent="0.25">
      <c r="A164" s="301"/>
      <c r="B164" s="301"/>
      <c r="C164" s="302"/>
      <c r="D164" s="319"/>
      <c r="E164" s="303"/>
      <c r="F164" s="301"/>
      <c r="G164" s="301"/>
      <c r="H164" s="301"/>
      <c r="I164" s="300"/>
      <c r="J164" s="300"/>
      <c r="K164" s="301"/>
      <c r="L164" s="301"/>
      <c r="M164" s="300"/>
      <c r="N164" s="300"/>
      <c r="O164" s="291"/>
      <c r="P164" s="291"/>
      <c r="Q164" s="291"/>
      <c r="R164" s="291"/>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c r="DE164" s="304"/>
      <c r="DF164" s="304"/>
      <c r="DG164" s="304"/>
      <c r="DH164" s="304"/>
      <c r="DI164" s="304"/>
      <c r="DJ164" s="304"/>
      <c r="DK164" s="304"/>
      <c r="DL164" s="304"/>
      <c r="DM164" s="304"/>
      <c r="DN164" s="304"/>
      <c r="DO164" s="304"/>
      <c r="DP164" s="304"/>
      <c r="DQ164" s="304"/>
      <c r="DR164" s="304"/>
      <c r="DS164" s="304"/>
      <c r="DT164" s="304"/>
      <c r="DU164" s="304"/>
      <c r="DV164" s="304"/>
      <c r="DW164" s="304"/>
      <c r="DX164" s="304"/>
      <c r="DY164" s="304"/>
      <c r="DZ164" s="304"/>
      <c r="EA164" s="304"/>
      <c r="EB164" s="304"/>
      <c r="EC164" s="304"/>
      <c r="ED164" s="304"/>
      <c r="EE164" s="304"/>
      <c r="EF164" s="304"/>
      <c r="EG164" s="304"/>
      <c r="EH164" s="304"/>
      <c r="EI164" s="304"/>
      <c r="EJ164" s="304"/>
      <c r="EK164" s="304"/>
      <c r="EL164" s="304"/>
      <c r="EM164" s="304"/>
      <c r="EN164" s="304"/>
      <c r="EO164" s="304"/>
      <c r="EP164" s="304"/>
      <c r="EQ164" s="304"/>
      <c r="ER164" s="304"/>
      <c r="ES164" s="304"/>
      <c r="ET164" s="304"/>
      <c r="EU164" s="304"/>
      <c r="EV164" s="304"/>
      <c r="EW164" s="304"/>
      <c r="EX164" s="304"/>
      <c r="EY164" s="304"/>
      <c r="EZ164" s="304"/>
      <c r="FA164" s="304"/>
      <c r="FB164" s="304"/>
      <c r="FC164" s="304"/>
      <c r="FD164" s="304"/>
      <c r="FE164" s="304"/>
      <c r="FF164" s="304"/>
      <c r="FG164" s="304"/>
      <c r="FH164" s="304"/>
      <c r="FI164" s="304"/>
      <c r="FJ164" s="304"/>
      <c r="FK164" s="304"/>
      <c r="FL164" s="304"/>
      <c r="FM164" s="304"/>
      <c r="FN164" s="304"/>
      <c r="FO164" s="304"/>
      <c r="FP164" s="304"/>
      <c r="FQ164" s="304"/>
      <c r="FR164" s="304"/>
      <c r="FS164" s="304"/>
      <c r="FT164" s="304"/>
      <c r="FU164" s="304"/>
      <c r="FV164" s="304"/>
      <c r="FW164" s="304"/>
      <c r="FX164" s="304"/>
      <c r="FY164" s="304"/>
      <c r="FZ164" s="304"/>
      <c r="GA164" s="304"/>
      <c r="GB164" s="304"/>
      <c r="GC164" s="304"/>
      <c r="GD164" s="304"/>
      <c r="GE164" s="304"/>
      <c r="GF164" s="304"/>
      <c r="GG164" s="304"/>
      <c r="GH164" s="304"/>
      <c r="GI164" s="304"/>
      <c r="GJ164" s="304"/>
      <c r="GK164" s="304"/>
      <c r="GL164" s="304"/>
      <c r="GM164" s="304"/>
      <c r="GN164" s="304"/>
      <c r="GO164" s="304"/>
      <c r="GP164" s="304"/>
      <c r="GQ164" s="304"/>
      <c r="GR164" s="304"/>
      <c r="GS164" s="304"/>
      <c r="GT164" s="304"/>
      <c r="GU164" s="304"/>
      <c r="GV164" s="304"/>
      <c r="GW164" s="304"/>
      <c r="GX164" s="304"/>
      <c r="GY164" s="304"/>
      <c r="GZ164" s="304"/>
      <c r="HA164" s="304"/>
      <c r="HB164" s="304"/>
      <c r="HC164" s="304"/>
      <c r="HD164" s="304"/>
      <c r="HE164" s="304"/>
      <c r="HF164" s="304"/>
      <c r="HG164" s="304"/>
      <c r="HH164" s="304"/>
      <c r="HI164" s="304"/>
      <c r="HJ164" s="304"/>
      <c r="HK164" s="304"/>
      <c r="HL164" s="304"/>
      <c r="HM164" s="304"/>
      <c r="HN164" s="304"/>
      <c r="HO164" s="304"/>
      <c r="HP164" s="304"/>
      <c r="HQ164" s="304"/>
      <c r="HR164" s="304"/>
      <c r="HS164" s="304"/>
      <c r="HT164" s="304"/>
      <c r="HU164" s="304"/>
      <c r="HV164" s="304"/>
      <c r="HW164" s="304"/>
      <c r="HX164" s="304"/>
      <c r="HY164" s="304"/>
      <c r="HZ164" s="304"/>
      <c r="IA164" s="304"/>
      <c r="IB164" s="304"/>
      <c r="IC164" s="304"/>
      <c r="ID164" s="304"/>
      <c r="IE164" s="304"/>
      <c r="IF164" s="304"/>
      <c r="IG164" s="304"/>
      <c r="IH164" s="304"/>
      <c r="II164" s="304"/>
      <c r="IJ164" s="304"/>
      <c r="IK164" s="304"/>
      <c r="IL164" s="304"/>
      <c r="IM164" s="304"/>
      <c r="IN164" s="304"/>
      <c r="IO164" s="304"/>
      <c r="IP164" s="304"/>
    </row>
    <row r="165" spans="1:250" s="305" customFormat="1" ht="25.5" customHeight="1" thickBot="1" x14ac:dyDescent="0.25">
      <c r="A165" s="301"/>
      <c r="B165" s="301"/>
      <c r="C165" s="302"/>
      <c r="D165" s="319"/>
      <c r="E165" s="303"/>
      <c r="F165" s="301"/>
      <c r="G165" s="301"/>
      <c r="H165" s="301"/>
      <c r="I165" s="300"/>
      <c r="J165" s="300"/>
      <c r="K165" s="301"/>
      <c r="L165" s="301"/>
      <c r="M165" s="300"/>
      <c r="N165" s="300"/>
      <c r="O165" s="291"/>
      <c r="P165" s="291"/>
      <c r="Q165" s="291"/>
      <c r="R165" s="291"/>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c r="DE165" s="304"/>
      <c r="DF165" s="304"/>
      <c r="DG165" s="304"/>
      <c r="DH165" s="304"/>
      <c r="DI165" s="304"/>
      <c r="DJ165" s="304"/>
      <c r="DK165" s="304"/>
      <c r="DL165" s="304"/>
      <c r="DM165" s="304"/>
      <c r="DN165" s="304"/>
      <c r="DO165" s="304"/>
      <c r="DP165" s="304"/>
      <c r="DQ165" s="304"/>
      <c r="DR165" s="304"/>
      <c r="DS165" s="304"/>
      <c r="DT165" s="304"/>
      <c r="DU165" s="304"/>
      <c r="DV165" s="304"/>
      <c r="DW165" s="304"/>
      <c r="DX165" s="304"/>
      <c r="DY165" s="304"/>
      <c r="DZ165" s="304"/>
      <c r="EA165" s="304"/>
      <c r="EB165" s="304"/>
      <c r="EC165" s="304"/>
      <c r="ED165" s="304"/>
      <c r="EE165" s="304"/>
      <c r="EF165" s="304"/>
      <c r="EG165" s="304"/>
      <c r="EH165" s="304"/>
      <c r="EI165" s="304"/>
      <c r="EJ165" s="304"/>
      <c r="EK165" s="304"/>
      <c r="EL165" s="304"/>
      <c r="EM165" s="304"/>
      <c r="EN165" s="304"/>
      <c r="EO165" s="304"/>
      <c r="EP165" s="304"/>
      <c r="EQ165" s="304"/>
      <c r="ER165" s="304"/>
      <c r="ES165" s="304"/>
      <c r="ET165" s="304"/>
      <c r="EU165" s="304"/>
      <c r="EV165" s="304"/>
      <c r="EW165" s="304"/>
      <c r="EX165" s="304"/>
      <c r="EY165" s="304"/>
      <c r="EZ165" s="304"/>
      <c r="FA165" s="304"/>
      <c r="FB165" s="304"/>
      <c r="FC165" s="304"/>
      <c r="FD165" s="304"/>
      <c r="FE165" s="304"/>
      <c r="FF165" s="304"/>
      <c r="FG165" s="304"/>
      <c r="FH165" s="304"/>
      <c r="FI165" s="304"/>
      <c r="FJ165" s="304"/>
      <c r="FK165" s="304"/>
      <c r="FL165" s="304"/>
      <c r="FM165" s="304"/>
      <c r="FN165" s="304"/>
      <c r="FO165" s="304"/>
      <c r="FP165" s="304"/>
      <c r="FQ165" s="304"/>
      <c r="FR165" s="304"/>
      <c r="FS165" s="304"/>
      <c r="FT165" s="304"/>
      <c r="FU165" s="304"/>
      <c r="FV165" s="304"/>
      <c r="FW165" s="304"/>
      <c r="FX165" s="304"/>
      <c r="FY165" s="304"/>
      <c r="FZ165" s="304"/>
      <c r="GA165" s="304"/>
      <c r="GB165" s="304"/>
      <c r="GC165" s="304"/>
      <c r="GD165" s="304"/>
      <c r="GE165" s="304"/>
      <c r="GF165" s="304"/>
      <c r="GG165" s="304"/>
      <c r="GH165" s="304"/>
      <c r="GI165" s="304"/>
      <c r="GJ165" s="304"/>
      <c r="GK165" s="304"/>
      <c r="GL165" s="304"/>
      <c r="GM165" s="304"/>
      <c r="GN165" s="304"/>
      <c r="GO165" s="304"/>
      <c r="GP165" s="304"/>
      <c r="GQ165" s="304"/>
      <c r="GR165" s="304"/>
      <c r="GS165" s="304"/>
      <c r="GT165" s="304"/>
      <c r="GU165" s="304"/>
      <c r="GV165" s="304"/>
      <c r="GW165" s="304"/>
      <c r="GX165" s="304"/>
      <c r="GY165" s="304"/>
      <c r="GZ165" s="304"/>
      <c r="HA165" s="304"/>
      <c r="HB165" s="304"/>
      <c r="HC165" s="304"/>
      <c r="HD165" s="304"/>
      <c r="HE165" s="304"/>
      <c r="HF165" s="304"/>
      <c r="HG165" s="304"/>
      <c r="HH165" s="304"/>
      <c r="HI165" s="304"/>
      <c r="HJ165" s="304"/>
      <c r="HK165" s="304"/>
      <c r="HL165" s="304"/>
      <c r="HM165" s="304"/>
      <c r="HN165" s="304"/>
      <c r="HO165" s="304"/>
      <c r="HP165" s="304"/>
      <c r="HQ165" s="304"/>
      <c r="HR165" s="304"/>
      <c r="HS165" s="304"/>
      <c r="HT165" s="304"/>
      <c r="HU165" s="304"/>
      <c r="HV165" s="304"/>
      <c r="HW165" s="304"/>
      <c r="HX165" s="304"/>
      <c r="HY165" s="304"/>
      <c r="HZ165" s="304"/>
      <c r="IA165" s="304"/>
      <c r="IB165" s="304"/>
      <c r="IC165" s="304"/>
      <c r="ID165" s="304"/>
      <c r="IE165" s="304"/>
      <c r="IF165" s="304"/>
      <c r="IG165" s="304"/>
      <c r="IH165" s="304"/>
      <c r="II165" s="304"/>
      <c r="IJ165" s="304"/>
      <c r="IK165" s="304"/>
      <c r="IL165" s="304"/>
      <c r="IM165" s="304"/>
      <c r="IN165" s="304"/>
      <c r="IO165" s="304"/>
      <c r="IP165" s="304"/>
    </row>
    <row r="166" spans="1:250" s="305" customFormat="1" ht="25.5" customHeight="1" thickBot="1" x14ac:dyDescent="0.25">
      <c r="A166" s="301"/>
      <c r="B166" s="301"/>
      <c r="C166" s="302"/>
      <c r="D166" s="319"/>
      <c r="E166" s="303"/>
      <c r="F166" s="301"/>
      <c r="G166" s="301"/>
      <c r="H166" s="301"/>
      <c r="I166" s="300"/>
      <c r="J166" s="300"/>
      <c r="K166" s="301"/>
      <c r="L166" s="301"/>
      <c r="M166" s="300"/>
      <c r="N166" s="300"/>
      <c r="O166" s="291"/>
      <c r="P166" s="291"/>
      <c r="Q166" s="291"/>
      <c r="R166" s="291"/>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c r="DE166" s="304"/>
      <c r="DF166" s="304"/>
      <c r="DG166" s="304"/>
      <c r="DH166" s="304"/>
      <c r="DI166" s="304"/>
      <c r="DJ166" s="304"/>
      <c r="DK166" s="304"/>
      <c r="DL166" s="304"/>
      <c r="DM166" s="304"/>
      <c r="DN166" s="304"/>
      <c r="DO166" s="304"/>
      <c r="DP166" s="304"/>
      <c r="DQ166" s="304"/>
      <c r="DR166" s="304"/>
      <c r="DS166" s="304"/>
      <c r="DT166" s="304"/>
      <c r="DU166" s="304"/>
      <c r="DV166" s="304"/>
      <c r="DW166" s="304"/>
      <c r="DX166" s="304"/>
      <c r="DY166" s="304"/>
      <c r="DZ166" s="304"/>
      <c r="EA166" s="304"/>
      <c r="EB166" s="304"/>
      <c r="EC166" s="304"/>
      <c r="ED166" s="304"/>
      <c r="EE166" s="304"/>
      <c r="EF166" s="304"/>
      <c r="EG166" s="304"/>
      <c r="EH166" s="304"/>
      <c r="EI166" s="304"/>
      <c r="EJ166" s="304"/>
      <c r="EK166" s="304"/>
      <c r="EL166" s="304"/>
      <c r="EM166" s="304"/>
      <c r="EN166" s="304"/>
      <c r="EO166" s="304"/>
      <c r="EP166" s="304"/>
      <c r="EQ166" s="304"/>
      <c r="ER166" s="304"/>
      <c r="ES166" s="304"/>
      <c r="ET166" s="304"/>
      <c r="EU166" s="304"/>
      <c r="EV166" s="304"/>
      <c r="EW166" s="304"/>
      <c r="EX166" s="304"/>
      <c r="EY166" s="304"/>
      <c r="EZ166" s="304"/>
      <c r="FA166" s="304"/>
      <c r="FB166" s="304"/>
      <c r="FC166" s="304"/>
      <c r="FD166" s="304"/>
      <c r="FE166" s="304"/>
      <c r="FF166" s="304"/>
      <c r="FG166" s="304"/>
      <c r="FH166" s="304"/>
      <c r="FI166" s="304"/>
      <c r="FJ166" s="304"/>
      <c r="FK166" s="304"/>
      <c r="FL166" s="304"/>
      <c r="FM166" s="304"/>
      <c r="FN166" s="304"/>
      <c r="FO166" s="304"/>
      <c r="FP166" s="304"/>
      <c r="FQ166" s="304"/>
      <c r="FR166" s="304"/>
      <c r="FS166" s="304"/>
      <c r="FT166" s="304"/>
      <c r="FU166" s="304"/>
      <c r="FV166" s="304"/>
      <c r="FW166" s="304"/>
      <c r="FX166" s="304"/>
      <c r="FY166" s="304"/>
      <c r="FZ166" s="304"/>
      <c r="GA166" s="304"/>
      <c r="GB166" s="304"/>
      <c r="GC166" s="304"/>
      <c r="GD166" s="304"/>
      <c r="GE166" s="304"/>
      <c r="GF166" s="304"/>
      <c r="GG166" s="304"/>
      <c r="GH166" s="304"/>
      <c r="GI166" s="304"/>
      <c r="GJ166" s="304"/>
      <c r="GK166" s="304"/>
      <c r="GL166" s="304"/>
      <c r="GM166" s="304"/>
      <c r="GN166" s="304"/>
      <c r="GO166" s="304"/>
      <c r="GP166" s="304"/>
      <c r="GQ166" s="304"/>
      <c r="GR166" s="304"/>
      <c r="GS166" s="304"/>
      <c r="GT166" s="304"/>
      <c r="GU166" s="304"/>
      <c r="GV166" s="304"/>
      <c r="GW166" s="304"/>
      <c r="GX166" s="304"/>
      <c r="GY166" s="304"/>
      <c r="GZ166" s="304"/>
      <c r="HA166" s="304"/>
      <c r="HB166" s="304"/>
      <c r="HC166" s="304"/>
      <c r="HD166" s="304"/>
      <c r="HE166" s="304"/>
      <c r="HF166" s="304"/>
      <c r="HG166" s="304"/>
      <c r="HH166" s="304"/>
      <c r="HI166" s="304"/>
      <c r="HJ166" s="304"/>
      <c r="HK166" s="304"/>
      <c r="HL166" s="304"/>
      <c r="HM166" s="304"/>
      <c r="HN166" s="304"/>
      <c r="HO166" s="304"/>
      <c r="HP166" s="304"/>
      <c r="HQ166" s="304"/>
      <c r="HR166" s="304"/>
      <c r="HS166" s="304"/>
      <c r="HT166" s="304"/>
      <c r="HU166" s="304"/>
      <c r="HV166" s="304"/>
      <c r="HW166" s="304"/>
      <c r="HX166" s="304"/>
      <c r="HY166" s="304"/>
      <c r="HZ166" s="304"/>
      <c r="IA166" s="304"/>
      <c r="IB166" s="304"/>
      <c r="IC166" s="304"/>
      <c r="ID166" s="304"/>
      <c r="IE166" s="304"/>
      <c r="IF166" s="304"/>
      <c r="IG166" s="304"/>
      <c r="IH166" s="304"/>
      <c r="II166" s="304"/>
      <c r="IJ166" s="304"/>
      <c r="IK166" s="304"/>
      <c r="IL166" s="304"/>
      <c r="IM166" s="304"/>
      <c r="IN166" s="304"/>
      <c r="IO166" s="304"/>
      <c r="IP166" s="304"/>
    </row>
    <row r="167" spans="1:250" s="305" customFormat="1" ht="25.5" customHeight="1" thickBot="1" x14ac:dyDescent="0.25">
      <c r="A167" s="301"/>
      <c r="B167" s="301"/>
      <c r="C167" s="302"/>
      <c r="D167" s="319"/>
      <c r="E167" s="303"/>
      <c r="F167" s="301"/>
      <c r="G167" s="301"/>
      <c r="H167" s="301"/>
      <c r="I167" s="300"/>
      <c r="J167" s="300"/>
      <c r="K167" s="301"/>
      <c r="L167" s="301"/>
      <c r="M167" s="300"/>
      <c r="N167" s="300"/>
      <c r="O167" s="291"/>
      <c r="P167" s="291"/>
      <c r="Q167" s="291"/>
      <c r="R167" s="291"/>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c r="DE167" s="304"/>
      <c r="DF167" s="304"/>
      <c r="DG167" s="304"/>
      <c r="DH167" s="304"/>
      <c r="DI167" s="304"/>
      <c r="DJ167" s="304"/>
      <c r="DK167" s="304"/>
      <c r="DL167" s="304"/>
      <c r="DM167" s="304"/>
      <c r="DN167" s="304"/>
      <c r="DO167" s="304"/>
      <c r="DP167" s="304"/>
      <c r="DQ167" s="304"/>
      <c r="DR167" s="304"/>
      <c r="DS167" s="304"/>
      <c r="DT167" s="304"/>
      <c r="DU167" s="304"/>
      <c r="DV167" s="304"/>
      <c r="DW167" s="304"/>
      <c r="DX167" s="304"/>
      <c r="DY167" s="304"/>
      <c r="DZ167" s="304"/>
      <c r="EA167" s="304"/>
      <c r="EB167" s="304"/>
      <c r="EC167" s="304"/>
      <c r="ED167" s="304"/>
      <c r="EE167" s="304"/>
      <c r="EF167" s="304"/>
      <c r="EG167" s="304"/>
      <c r="EH167" s="304"/>
      <c r="EI167" s="304"/>
      <c r="EJ167" s="304"/>
      <c r="EK167" s="304"/>
      <c r="EL167" s="304"/>
      <c r="EM167" s="304"/>
      <c r="EN167" s="304"/>
      <c r="EO167" s="304"/>
      <c r="EP167" s="304"/>
      <c r="EQ167" s="304"/>
      <c r="ER167" s="304"/>
      <c r="ES167" s="304"/>
      <c r="ET167" s="304"/>
      <c r="EU167" s="304"/>
      <c r="EV167" s="304"/>
      <c r="EW167" s="304"/>
      <c r="EX167" s="304"/>
      <c r="EY167" s="304"/>
      <c r="EZ167" s="304"/>
      <c r="FA167" s="304"/>
      <c r="FB167" s="304"/>
      <c r="FC167" s="304"/>
      <c r="FD167" s="304"/>
      <c r="FE167" s="304"/>
      <c r="FF167" s="304"/>
      <c r="FG167" s="304"/>
      <c r="FH167" s="304"/>
      <c r="FI167" s="304"/>
      <c r="FJ167" s="304"/>
      <c r="FK167" s="304"/>
      <c r="FL167" s="304"/>
      <c r="FM167" s="304"/>
      <c r="FN167" s="304"/>
      <c r="FO167" s="304"/>
      <c r="FP167" s="304"/>
      <c r="FQ167" s="304"/>
      <c r="FR167" s="304"/>
      <c r="FS167" s="304"/>
      <c r="FT167" s="304"/>
      <c r="FU167" s="304"/>
      <c r="FV167" s="304"/>
      <c r="FW167" s="304"/>
      <c r="FX167" s="304"/>
      <c r="FY167" s="304"/>
      <c r="FZ167" s="304"/>
      <c r="GA167" s="304"/>
      <c r="GB167" s="304"/>
      <c r="GC167" s="304"/>
      <c r="GD167" s="304"/>
      <c r="GE167" s="304"/>
      <c r="GF167" s="304"/>
      <c r="GG167" s="304"/>
      <c r="GH167" s="304"/>
      <c r="GI167" s="304"/>
      <c r="GJ167" s="304"/>
      <c r="GK167" s="304"/>
      <c r="GL167" s="304"/>
      <c r="GM167" s="304"/>
      <c r="GN167" s="304"/>
      <c r="GO167" s="304"/>
      <c r="GP167" s="304"/>
      <c r="GQ167" s="304"/>
      <c r="GR167" s="304"/>
      <c r="GS167" s="304"/>
      <c r="GT167" s="304"/>
      <c r="GU167" s="304"/>
      <c r="GV167" s="304"/>
      <c r="GW167" s="304"/>
      <c r="GX167" s="304"/>
      <c r="GY167" s="304"/>
      <c r="GZ167" s="304"/>
      <c r="HA167" s="304"/>
      <c r="HB167" s="304"/>
      <c r="HC167" s="304"/>
      <c r="HD167" s="304"/>
      <c r="HE167" s="304"/>
      <c r="HF167" s="304"/>
      <c r="HG167" s="304"/>
      <c r="HH167" s="304"/>
      <c r="HI167" s="304"/>
      <c r="HJ167" s="304"/>
      <c r="HK167" s="304"/>
      <c r="HL167" s="304"/>
      <c r="HM167" s="304"/>
      <c r="HN167" s="304"/>
      <c r="HO167" s="304"/>
      <c r="HP167" s="304"/>
      <c r="HQ167" s="304"/>
      <c r="HR167" s="304"/>
      <c r="HS167" s="304"/>
      <c r="HT167" s="304"/>
      <c r="HU167" s="304"/>
      <c r="HV167" s="304"/>
      <c r="HW167" s="304"/>
      <c r="HX167" s="304"/>
      <c r="HY167" s="304"/>
      <c r="HZ167" s="304"/>
      <c r="IA167" s="304"/>
      <c r="IB167" s="304"/>
      <c r="IC167" s="304"/>
      <c r="ID167" s="304"/>
      <c r="IE167" s="304"/>
      <c r="IF167" s="304"/>
      <c r="IG167" s="304"/>
      <c r="IH167" s="304"/>
      <c r="II167" s="304"/>
      <c r="IJ167" s="304"/>
      <c r="IK167" s="304"/>
      <c r="IL167" s="304"/>
      <c r="IM167" s="304"/>
      <c r="IN167" s="304"/>
      <c r="IO167" s="304"/>
      <c r="IP167" s="304"/>
    </row>
    <row r="168" spans="1:250" s="305" customFormat="1" ht="25.5" customHeight="1" thickBot="1" x14ac:dyDescent="0.25">
      <c r="A168" s="301"/>
      <c r="B168" s="301"/>
      <c r="C168" s="302"/>
      <c r="D168" s="319"/>
      <c r="E168" s="303"/>
      <c r="F168" s="301"/>
      <c r="G168" s="301"/>
      <c r="H168" s="301"/>
      <c r="I168" s="300"/>
      <c r="J168" s="300"/>
      <c r="K168" s="301"/>
      <c r="L168" s="301"/>
      <c r="M168" s="300"/>
      <c r="N168" s="300"/>
      <c r="O168" s="291"/>
      <c r="P168" s="291"/>
      <c r="Q168" s="291"/>
      <c r="R168" s="291"/>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c r="DE168" s="304"/>
      <c r="DF168" s="304"/>
      <c r="DG168" s="304"/>
      <c r="DH168" s="304"/>
      <c r="DI168" s="304"/>
      <c r="DJ168" s="304"/>
      <c r="DK168" s="304"/>
      <c r="DL168" s="304"/>
      <c r="DM168" s="304"/>
      <c r="DN168" s="304"/>
      <c r="DO168" s="304"/>
      <c r="DP168" s="304"/>
      <c r="DQ168" s="304"/>
      <c r="DR168" s="304"/>
      <c r="DS168" s="304"/>
      <c r="DT168" s="304"/>
      <c r="DU168" s="304"/>
      <c r="DV168" s="304"/>
      <c r="DW168" s="304"/>
      <c r="DX168" s="304"/>
      <c r="DY168" s="304"/>
      <c r="DZ168" s="304"/>
      <c r="EA168" s="304"/>
      <c r="EB168" s="304"/>
      <c r="EC168" s="304"/>
      <c r="ED168" s="304"/>
      <c r="EE168" s="304"/>
      <c r="EF168" s="304"/>
      <c r="EG168" s="304"/>
      <c r="EH168" s="304"/>
      <c r="EI168" s="304"/>
      <c r="EJ168" s="304"/>
      <c r="EK168" s="304"/>
      <c r="EL168" s="304"/>
      <c r="EM168" s="304"/>
      <c r="EN168" s="304"/>
      <c r="EO168" s="304"/>
      <c r="EP168" s="304"/>
      <c r="EQ168" s="304"/>
      <c r="ER168" s="304"/>
      <c r="ES168" s="304"/>
      <c r="ET168" s="304"/>
      <c r="EU168" s="304"/>
      <c r="EV168" s="304"/>
      <c r="EW168" s="304"/>
      <c r="EX168" s="304"/>
      <c r="EY168" s="304"/>
      <c r="EZ168" s="304"/>
      <c r="FA168" s="304"/>
      <c r="FB168" s="304"/>
      <c r="FC168" s="304"/>
      <c r="FD168" s="304"/>
      <c r="FE168" s="304"/>
      <c r="FF168" s="304"/>
      <c r="FG168" s="304"/>
      <c r="FH168" s="304"/>
      <c r="FI168" s="304"/>
      <c r="FJ168" s="304"/>
      <c r="FK168" s="304"/>
      <c r="FL168" s="304"/>
      <c r="FM168" s="304"/>
      <c r="FN168" s="304"/>
      <c r="FO168" s="304"/>
      <c r="FP168" s="304"/>
      <c r="FQ168" s="304"/>
      <c r="FR168" s="304"/>
      <c r="FS168" s="304"/>
      <c r="FT168" s="304"/>
      <c r="FU168" s="304"/>
      <c r="FV168" s="304"/>
      <c r="FW168" s="304"/>
      <c r="FX168" s="304"/>
      <c r="FY168" s="304"/>
      <c r="FZ168" s="304"/>
      <c r="GA168" s="304"/>
      <c r="GB168" s="304"/>
      <c r="GC168" s="304"/>
      <c r="GD168" s="304"/>
      <c r="GE168" s="304"/>
      <c r="GF168" s="304"/>
      <c r="GG168" s="304"/>
      <c r="GH168" s="304"/>
      <c r="GI168" s="304"/>
      <c r="GJ168" s="304"/>
      <c r="GK168" s="304"/>
      <c r="GL168" s="304"/>
      <c r="GM168" s="304"/>
      <c r="GN168" s="304"/>
      <c r="GO168" s="304"/>
      <c r="GP168" s="304"/>
      <c r="GQ168" s="304"/>
      <c r="GR168" s="304"/>
      <c r="GS168" s="304"/>
      <c r="GT168" s="304"/>
      <c r="GU168" s="304"/>
      <c r="GV168" s="304"/>
      <c r="GW168" s="304"/>
      <c r="GX168" s="304"/>
      <c r="GY168" s="304"/>
      <c r="GZ168" s="304"/>
      <c r="HA168" s="304"/>
      <c r="HB168" s="304"/>
      <c r="HC168" s="304"/>
      <c r="HD168" s="304"/>
      <c r="HE168" s="304"/>
      <c r="HF168" s="304"/>
      <c r="HG168" s="304"/>
      <c r="HH168" s="304"/>
      <c r="HI168" s="304"/>
      <c r="HJ168" s="304"/>
      <c r="HK168" s="304"/>
      <c r="HL168" s="304"/>
      <c r="HM168" s="304"/>
      <c r="HN168" s="304"/>
      <c r="HO168" s="304"/>
      <c r="HP168" s="304"/>
      <c r="HQ168" s="304"/>
      <c r="HR168" s="304"/>
      <c r="HS168" s="304"/>
      <c r="HT168" s="304"/>
      <c r="HU168" s="304"/>
      <c r="HV168" s="304"/>
      <c r="HW168" s="304"/>
      <c r="HX168" s="304"/>
      <c r="HY168" s="304"/>
      <c r="HZ168" s="304"/>
      <c r="IA168" s="304"/>
      <c r="IB168" s="304"/>
      <c r="IC168" s="304"/>
      <c r="ID168" s="304"/>
      <c r="IE168" s="304"/>
      <c r="IF168" s="304"/>
      <c r="IG168" s="304"/>
      <c r="IH168" s="304"/>
      <c r="II168" s="304"/>
      <c r="IJ168" s="304"/>
      <c r="IK168" s="304"/>
      <c r="IL168" s="304"/>
      <c r="IM168" s="304"/>
      <c r="IN168" s="304"/>
      <c r="IO168" s="304"/>
      <c r="IP168" s="304"/>
    </row>
    <row r="169" spans="1:250" s="305" customFormat="1" ht="25.5" customHeight="1" thickBot="1" x14ac:dyDescent="0.25">
      <c r="A169" s="301"/>
      <c r="B169" s="301"/>
      <c r="C169" s="302"/>
      <c r="D169" s="319"/>
      <c r="E169" s="303"/>
      <c r="F169" s="301"/>
      <c r="G169" s="301"/>
      <c r="H169" s="301"/>
      <c r="I169" s="300"/>
      <c r="J169" s="300"/>
      <c r="K169" s="301"/>
      <c r="L169" s="301"/>
      <c r="M169" s="300"/>
      <c r="N169" s="300"/>
      <c r="O169" s="291"/>
      <c r="P169" s="291"/>
      <c r="Q169" s="291"/>
      <c r="R169" s="291"/>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c r="DE169" s="304"/>
      <c r="DF169" s="304"/>
      <c r="DG169" s="304"/>
      <c r="DH169" s="304"/>
      <c r="DI169" s="304"/>
      <c r="DJ169" s="304"/>
      <c r="DK169" s="304"/>
      <c r="DL169" s="304"/>
      <c r="DM169" s="304"/>
      <c r="DN169" s="304"/>
      <c r="DO169" s="304"/>
      <c r="DP169" s="304"/>
      <c r="DQ169" s="304"/>
      <c r="DR169" s="304"/>
      <c r="DS169" s="304"/>
      <c r="DT169" s="304"/>
      <c r="DU169" s="304"/>
      <c r="DV169" s="304"/>
      <c r="DW169" s="304"/>
      <c r="DX169" s="304"/>
      <c r="DY169" s="304"/>
      <c r="DZ169" s="304"/>
      <c r="EA169" s="304"/>
      <c r="EB169" s="304"/>
      <c r="EC169" s="304"/>
      <c r="ED169" s="304"/>
      <c r="EE169" s="304"/>
      <c r="EF169" s="304"/>
      <c r="EG169" s="304"/>
      <c r="EH169" s="304"/>
      <c r="EI169" s="304"/>
      <c r="EJ169" s="304"/>
      <c r="EK169" s="304"/>
      <c r="EL169" s="304"/>
      <c r="EM169" s="304"/>
      <c r="EN169" s="304"/>
      <c r="EO169" s="304"/>
      <c r="EP169" s="304"/>
      <c r="EQ169" s="304"/>
      <c r="ER169" s="304"/>
      <c r="ES169" s="304"/>
      <c r="ET169" s="304"/>
      <c r="EU169" s="304"/>
      <c r="EV169" s="304"/>
      <c r="EW169" s="304"/>
      <c r="EX169" s="304"/>
      <c r="EY169" s="304"/>
      <c r="EZ169" s="304"/>
      <c r="FA169" s="304"/>
      <c r="FB169" s="304"/>
      <c r="FC169" s="304"/>
      <c r="FD169" s="304"/>
      <c r="FE169" s="304"/>
      <c r="FF169" s="304"/>
      <c r="FG169" s="304"/>
      <c r="FH169" s="304"/>
      <c r="FI169" s="304"/>
      <c r="FJ169" s="304"/>
      <c r="FK169" s="304"/>
      <c r="FL169" s="304"/>
      <c r="FM169" s="304"/>
      <c r="FN169" s="304"/>
      <c r="FO169" s="304"/>
      <c r="FP169" s="304"/>
      <c r="FQ169" s="304"/>
      <c r="FR169" s="304"/>
      <c r="FS169" s="304"/>
      <c r="FT169" s="304"/>
      <c r="FU169" s="304"/>
      <c r="FV169" s="304"/>
      <c r="FW169" s="304"/>
      <c r="FX169" s="304"/>
      <c r="FY169" s="304"/>
      <c r="FZ169" s="304"/>
      <c r="GA169" s="304"/>
      <c r="GB169" s="304"/>
      <c r="GC169" s="304"/>
      <c r="GD169" s="304"/>
      <c r="GE169" s="304"/>
      <c r="GF169" s="304"/>
      <c r="GG169" s="304"/>
      <c r="GH169" s="304"/>
      <c r="GI169" s="304"/>
      <c r="GJ169" s="304"/>
      <c r="GK169" s="304"/>
      <c r="GL169" s="304"/>
      <c r="GM169" s="304"/>
      <c r="GN169" s="304"/>
      <c r="GO169" s="304"/>
      <c r="GP169" s="304"/>
      <c r="GQ169" s="304"/>
      <c r="GR169" s="304"/>
      <c r="GS169" s="304"/>
      <c r="GT169" s="304"/>
      <c r="GU169" s="304"/>
      <c r="GV169" s="304"/>
      <c r="GW169" s="304"/>
      <c r="GX169" s="304"/>
      <c r="GY169" s="304"/>
      <c r="GZ169" s="304"/>
      <c r="HA169" s="304"/>
      <c r="HB169" s="304"/>
      <c r="HC169" s="304"/>
      <c r="HD169" s="304"/>
      <c r="HE169" s="304"/>
      <c r="HF169" s="304"/>
      <c r="HG169" s="304"/>
      <c r="HH169" s="304"/>
      <c r="HI169" s="304"/>
      <c r="HJ169" s="304"/>
      <c r="HK169" s="304"/>
      <c r="HL169" s="304"/>
      <c r="HM169" s="304"/>
      <c r="HN169" s="304"/>
      <c r="HO169" s="304"/>
      <c r="HP169" s="304"/>
      <c r="HQ169" s="304"/>
      <c r="HR169" s="304"/>
      <c r="HS169" s="304"/>
      <c r="HT169" s="304"/>
      <c r="HU169" s="304"/>
      <c r="HV169" s="304"/>
      <c r="HW169" s="304"/>
      <c r="HX169" s="304"/>
      <c r="HY169" s="304"/>
      <c r="HZ169" s="304"/>
      <c r="IA169" s="304"/>
      <c r="IB169" s="304"/>
      <c r="IC169" s="304"/>
      <c r="ID169" s="304"/>
      <c r="IE169" s="304"/>
      <c r="IF169" s="304"/>
      <c r="IG169" s="304"/>
      <c r="IH169" s="304"/>
      <c r="II169" s="304"/>
      <c r="IJ169" s="304"/>
      <c r="IK169" s="304"/>
      <c r="IL169" s="304"/>
      <c r="IM169" s="304"/>
      <c r="IN169" s="304"/>
      <c r="IO169" s="304"/>
      <c r="IP169" s="304"/>
    </row>
    <row r="170" spans="1:250" s="305" customFormat="1" ht="25.5" customHeight="1" thickBot="1" x14ac:dyDescent="0.25">
      <c r="A170" s="301"/>
      <c r="B170" s="301"/>
      <c r="C170" s="302"/>
      <c r="D170" s="320"/>
      <c r="E170" s="321"/>
      <c r="F170" s="322"/>
      <c r="G170" s="322"/>
      <c r="H170" s="322"/>
      <c r="I170" s="300"/>
      <c r="J170" s="300"/>
      <c r="K170" s="301"/>
      <c r="L170" s="301"/>
      <c r="M170" s="300"/>
      <c r="N170" s="300"/>
      <c r="O170" s="291"/>
      <c r="P170" s="291"/>
      <c r="Q170" s="291"/>
      <c r="R170" s="291"/>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c r="DE170" s="304"/>
      <c r="DF170" s="304"/>
      <c r="DG170" s="304"/>
      <c r="DH170" s="304"/>
      <c r="DI170" s="304"/>
      <c r="DJ170" s="304"/>
      <c r="DK170" s="304"/>
      <c r="DL170" s="304"/>
      <c r="DM170" s="304"/>
      <c r="DN170" s="304"/>
      <c r="DO170" s="304"/>
      <c r="DP170" s="304"/>
      <c r="DQ170" s="304"/>
      <c r="DR170" s="304"/>
      <c r="DS170" s="304"/>
      <c r="DT170" s="304"/>
      <c r="DU170" s="304"/>
      <c r="DV170" s="304"/>
      <c r="DW170" s="304"/>
      <c r="DX170" s="304"/>
      <c r="DY170" s="304"/>
      <c r="DZ170" s="304"/>
      <c r="EA170" s="304"/>
      <c r="EB170" s="304"/>
      <c r="EC170" s="304"/>
      <c r="ED170" s="304"/>
      <c r="EE170" s="304"/>
      <c r="EF170" s="304"/>
      <c r="EG170" s="304"/>
      <c r="EH170" s="304"/>
      <c r="EI170" s="304"/>
      <c r="EJ170" s="304"/>
      <c r="EK170" s="304"/>
      <c r="EL170" s="304"/>
      <c r="EM170" s="304"/>
      <c r="EN170" s="304"/>
      <c r="EO170" s="304"/>
      <c r="EP170" s="304"/>
      <c r="EQ170" s="304"/>
      <c r="ER170" s="304"/>
      <c r="ES170" s="304"/>
      <c r="ET170" s="304"/>
      <c r="EU170" s="304"/>
      <c r="EV170" s="304"/>
      <c r="EW170" s="304"/>
      <c r="EX170" s="304"/>
      <c r="EY170" s="304"/>
      <c r="EZ170" s="304"/>
      <c r="FA170" s="304"/>
      <c r="FB170" s="304"/>
      <c r="FC170" s="304"/>
      <c r="FD170" s="304"/>
      <c r="FE170" s="304"/>
      <c r="FF170" s="304"/>
      <c r="FG170" s="304"/>
      <c r="FH170" s="304"/>
      <c r="FI170" s="304"/>
      <c r="FJ170" s="304"/>
      <c r="FK170" s="304"/>
      <c r="FL170" s="304"/>
      <c r="FM170" s="304"/>
      <c r="FN170" s="304"/>
      <c r="FO170" s="304"/>
      <c r="FP170" s="304"/>
      <c r="FQ170" s="304"/>
      <c r="FR170" s="304"/>
      <c r="FS170" s="304"/>
      <c r="FT170" s="304"/>
      <c r="FU170" s="304"/>
      <c r="FV170" s="304"/>
      <c r="FW170" s="304"/>
      <c r="FX170" s="304"/>
      <c r="FY170" s="304"/>
      <c r="FZ170" s="304"/>
      <c r="GA170" s="304"/>
      <c r="GB170" s="304"/>
      <c r="GC170" s="304"/>
      <c r="GD170" s="304"/>
      <c r="GE170" s="304"/>
      <c r="GF170" s="304"/>
      <c r="GG170" s="304"/>
      <c r="GH170" s="304"/>
      <c r="GI170" s="304"/>
      <c r="GJ170" s="304"/>
      <c r="GK170" s="304"/>
      <c r="GL170" s="304"/>
      <c r="GM170" s="304"/>
      <c r="GN170" s="304"/>
      <c r="GO170" s="304"/>
      <c r="GP170" s="304"/>
      <c r="GQ170" s="304"/>
      <c r="GR170" s="304"/>
      <c r="GS170" s="304"/>
      <c r="GT170" s="304"/>
      <c r="GU170" s="304"/>
      <c r="GV170" s="304"/>
      <c r="GW170" s="304"/>
      <c r="GX170" s="304"/>
      <c r="GY170" s="304"/>
      <c r="GZ170" s="304"/>
      <c r="HA170" s="304"/>
      <c r="HB170" s="304"/>
      <c r="HC170" s="304"/>
      <c r="HD170" s="304"/>
      <c r="HE170" s="304"/>
      <c r="HF170" s="304"/>
      <c r="HG170" s="304"/>
      <c r="HH170" s="304"/>
      <c r="HI170" s="304"/>
      <c r="HJ170" s="304"/>
      <c r="HK170" s="304"/>
      <c r="HL170" s="304"/>
      <c r="HM170" s="304"/>
      <c r="HN170" s="304"/>
      <c r="HO170" s="304"/>
      <c r="HP170" s="304"/>
      <c r="HQ170" s="304"/>
      <c r="HR170" s="304"/>
      <c r="HS170" s="304"/>
      <c r="HT170" s="304"/>
      <c r="HU170" s="304"/>
      <c r="HV170" s="304"/>
      <c r="HW170" s="304"/>
      <c r="HX170" s="304"/>
      <c r="HY170" s="304"/>
      <c r="HZ170" s="304"/>
      <c r="IA170" s="304"/>
      <c r="IB170" s="304"/>
      <c r="IC170" s="304"/>
      <c r="ID170" s="304"/>
      <c r="IE170" s="304"/>
      <c r="IF170" s="304"/>
      <c r="IG170" s="304"/>
      <c r="IH170" s="304"/>
      <c r="II170" s="304"/>
      <c r="IJ170" s="304"/>
      <c r="IK170" s="304"/>
      <c r="IL170" s="304"/>
      <c r="IM170" s="304"/>
      <c r="IN170" s="304"/>
      <c r="IO170" s="304"/>
      <c r="IP170" s="304"/>
    </row>
    <row r="171" spans="1:250" s="305" customFormat="1" ht="25.5" customHeight="1" thickBot="1" x14ac:dyDescent="0.25">
      <c r="A171" s="308"/>
      <c r="B171" s="308"/>
      <c r="C171" s="309"/>
      <c r="D171" s="310"/>
      <c r="E171" s="311"/>
      <c r="F171" s="312"/>
      <c r="G171" s="312"/>
      <c r="H171" s="313"/>
      <c r="I171" s="314"/>
      <c r="J171" s="308"/>
      <c r="K171" s="308"/>
      <c r="L171" s="308"/>
      <c r="M171" s="308"/>
      <c r="N171" s="308"/>
      <c r="O171" s="291"/>
      <c r="P171" s="291"/>
      <c r="Q171" s="291"/>
      <c r="R171" s="291"/>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c r="DE171" s="304"/>
      <c r="DF171" s="304"/>
      <c r="DG171" s="304"/>
      <c r="DH171" s="304"/>
      <c r="DI171" s="304"/>
      <c r="DJ171" s="304"/>
      <c r="DK171" s="304"/>
      <c r="DL171" s="304"/>
      <c r="DM171" s="304"/>
      <c r="DN171" s="304"/>
      <c r="DO171" s="304"/>
      <c r="DP171" s="304"/>
      <c r="DQ171" s="304"/>
      <c r="DR171" s="304"/>
      <c r="DS171" s="304"/>
      <c r="DT171" s="304"/>
      <c r="DU171" s="304"/>
      <c r="DV171" s="304"/>
      <c r="DW171" s="304"/>
      <c r="DX171" s="304"/>
      <c r="DY171" s="304"/>
      <c r="DZ171" s="304"/>
      <c r="EA171" s="304"/>
      <c r="EB171" s="304"/>
      <c r="EC171" s="304"/>
      <c r="ED171" s="304"/>
      <c r="EE171" s="304"/>
      <c r="EF171" s="304"/>
      <c r="EG171" s="304"/>
      <c r="EH171" s="304"/>
      <c r="EI171" s="304"/>
      <c r="EJ171" s="304"/>
      <c r="EK171" s="304"/>
      <c r="EL171" s="304"/>
      <c r="EM171" s="304"/>
      <c r="EN171" s="304"/>
      <c r="EO171" s="304"/>
      <c r="EP171" s="304"/>
      <c r="EQ171" s="304"/>
      <c r="ER171" s="304"/>
      <c r="ES171" s="304"/>
      <c r="ET171" s="304"/>
      <c r="EU171" s="304"/>
      <c r="EV171" s="304"/>
      <c r="EW171" s="304"/>
      <c r="EX171" s="304"/>
      <c r="EY171" s="304"/>
      <c r="EZ171" s="304"/>
      <c r="FA171" s="304"/>
      <c r="FB171" s="304"/>
      <c r="FC171" s="304"/>
      <c r="FD171" s="304"/>
      <c r="FE171" s="304"/>
      <c r="FF171" s="304"/>
      <c r="FG171" s="304"/>
      <c r="FH171" s="304"/>
      <c r="FI171" s="304"/>
      <c r="FJ171" s="304"/>
      <c r="FK171" s="304"/>
      <c r="FL171" s="304"/>
      <c r="FM171" s="304"/>
      <c r="FN171" s="304"/>
      <c r="FO171" s="304"/>
      <c r="FP171" s="304"/>
      <c r="FQ171" s="304"/>
      <c r="FR171" s="304"/>
      <c r="FS171" s="304"/>
      <c r="FT171" s="304"/>
      <c r="FU171" s="304"/>
      <c r="FV171" s="304"/>
      <c r="FW171" s="304"/>
      <c r="FX171" s="304"/>
      <c r="FY171" s="304"/>
      <c r="FZ171" s="304"/>
      <c r="GA171" s="304"/>
      <c r="GB171" s="304"/>
      <c r="GC171" s="304"/>
      <c r="GD171" s="304"/>
      <c r="GE171" s="304"/>
      <c r="GF171" s="304"/>
      <c r="GG171" s="304"/>
      <c r="GH171" s="304"/>
      <c r="GI171" s="304"/>
      <c r="GJ171" s="304"/>
      <c r="GK171" s="304"/>
      <c r="GL171" s="304"/>
      <c r="GM171" s="304"/>
      <c r="GN171" s="304"/>
      <c r="GO171" s="304"/>
      <c r="GP171" s="304"/>
      <c r="GQ171" s="304"/>
      <c r="GR171" s="304"/>
      <c r="GS171" s="304"/>
      <c r="GT171" s="304"/>
      <c r="GU171" s="304"/>
      <c r="GV171" s="304"/>
      <c r="GW171" s="304"/>
      <c r="GX171" s="304"/>
      <c r="GY171" s="304"/>
      <c r="GZ171" s="304"/>
      <c r="HA171" s="304"/>
      <c r="HB171" s="304"/>
      <c r="HC171" s="304"/>
      <c r="HD171" s="304"/>
      <c r="HE171" s="304"/>
      <c r="HF171" s="304"/>
      <c r="HG171" s="304"/>
      <c r="HH171" s="304"/>
      <c r="HI171" s="304"/>
      <c r="HJ171" s="304"/>
      <c r="HK171" s="304"/>
      <c r="HL171" s="304"/>
      <c r="HM171" s="304"/>
      <c r="HN171" s="304"/>
      <c r="HO171" s="304"/>
      <c r="HP171" s="304"/>
      <c r="HQ171" s="304"/>
      <c r="HR171" s="304"/>
      <c r="HS171" s="304"/>
      <c r="HT171" s="304"/>
      <c r="HU171" s="304"/>
      <c r="HV171" s="304"/>
      <c r="HW171" s="304"/>
      <c r="HX171" s="304"/>
      <c r="HY171" s="304"/>
      <c r="HZ171" s="304"/>
      <c r="IA171" s="304"/>
      <c r="IB171" s="304"/>
      <c r="IC171" s="304"/>
      <c r="ID171" s="304"/>
      <c r="IE171" s="304"/>
      <c r="IF171" s="304"/>
      <c r="IG171" s="304"/>
      <c r="IH171" s="304"/>
      <c r="II171" s="304"/>
      <c r="IJ171" s="304"/>
      <c r="IK171" s="304"/>
      <c r="IL171" s="304"/>
      <c r="IM171" s="304"/>
      <c r="IN171" s="304"/>
      <c r="IO171" s="304"/>
      <c r="IP171" s="304"/>
    </row>
    <row r="173" spans="1:250" ht="13.5" customHeight="1" thickBot="1" x14ac:dyDescent="0.25"/>
    <row r="174" spans="1:250" s="286" customFormat="1" ht="33" customHeight="1" thickBot="1" x14ac:dyDescent="0.25">
      <c r="A174" s="317"/>
      <c r="B174" s="317"/>
      <c r="C174" s="318"/>
      <c r="D174" s="287"/>
      <c r="K174" s="288"/>
      <c r="L174" s="289"/>
      <c r="M174" s="290"/>
      <c r="O174" s="324"/>
      <c r="P174" s="289"/>
      <c r="Q174" s="289"/>
      <c r="R174" s="289"/>
    </row>
    <row r="175" spans="1:250" s="286" customFormat="1" ht="45" customHeight="1" thickBot="1" x14ac:dyDescent="0.25">
      <c r="A175" s="292"/>
      <c r="B175" s="292"/>
      <c r="C175" s="293"/>
      <c r="D175" s="293"/>
      <c r="E175" s="293"/>
      <c r="F175" s="293"/>
      <c r="G175" s="293"/>
      <c r="H175" s="293"/>
      <c r="I175" s="293"/>
      <c r="J175" s="293"/>
      <c r="K175" s="294"/>
      <c r="L175" s="294"/>
      <c r="M175" s="294"/>
      <c r="N175" s="294"/>
      <c r="O175" s="325"/>
      <c r="P175" s="325"/>
      <c r="Q175" s="325"/>
      <c r="R175" s="325"/>
    </row>
    <row r="176" spans="1:250" s="305" customFormat="1" ht="25.5" customHeight="1" thickBot="1" x14ac:dyDescent="0.25">
      <c r="A176" s="301"/>
      <c r="B176" s="301"/>
      <c r="C176" s="302"/>
      <c r="D176" s="300"/>
      <c r="E176" s="303"/>
      <c r="F176" s="301"/>
      <c r="G176" s="301"/>
      <c r="H176" s="301"/>
      <c r="I176" s="300"/>
      <c r="J176" s="300"/>
      <c r="K176" s="301"/>
      <c r="L176" s="301"/>
      <c r="M176" s="300"/>
      <c r="N176" s="300"/>
      <c r="O176" s="326"/>
      <c r="P176" s="326"/>
      <c r="Q176" s="326"/>
      <c r="R176" s="327"/>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c r="AU176" s="304"/>
      <c r="AV176" s="304"/>
      <c r="AW176" s="304"/>
      <c r="AX176" s="304"/>
      <c r="AY176" s="304"/>
      <c r="AZ176" s="304"/>
      <c r="BA176" s="304"/>
      <c r="BB176" s="304"/>
      <c r="BC176" s="304"/>
      <c r="BD176" s="304"/>
      <c r="BE176" s="304"/>
      <c r="BF176" s="304"/>
      <c r="BG176" s="304"/>
      <c r="BH176" s="304"/>
      <c r="BI176" s="304"/>
      <c r="BJ176" s="304"/>
      <c r="BK176" s="304"/>
      <c r="BL176" s="304"/>
      <c r="BM176" s="304"/>
      <c r="BN176" s="304"/>
      <c r="BO176" s="304"/>
      <c r="BP176" s="304"/>
      <c r="BQ176" s="304"/>
      <c r="BR176" s="304"/>
      <c r="BS176" s="304"/>
      <c r="BT176" s="304"/>
      <c r="BU176" s="304"/>
      <c r="BV176" s="304"/>
      <c r="BW176" s="304"/>
      <c r="BX176" s="304"/>
      <c r="BY176" s="304"/>
      <c r="BZ176" s="304"/>
      <c r="CA176" s="304"/>
      <c r="CB176" s="304"/>
      <c r="CC176" s="304"/>
      <c r="CD176" s="304"/>
      <c r="CE176" s="304"/>
      <c r="CF176" s="304"/>
      <c r="CG176" s="304"/>
      <c r="CH176" s="304"/>
      <c r="CI176" s="304"/>
      <c r="CJ176" s="304"/>
      <c r="CK176" s="304"/>
      <c r="CL176" s="304"/>
      <c r="CM176" s="304"/>
      <c r="CN176" s="304"/>
      <c r="CO176" s="304"/>
      <c r="CP176" s="304"/>
      <c r="CQ176" s="304"/>
      <c r="CR176" s="304"/>
      <c r="CS176" s="304"/>
      <c r="CT176" s="304"/>
      <c r="CU176" s="304"/>
      <c r="CV176" s="304"/>
      <c r="CW176" s="304"/>
      <c r="CX176" s="304"/>
      <c r="CY176" s="304"/>
      <c r="CZ176" s="304"/>
      <c r="DA176" s="304"/>
      <c r="DB176" s="304"/>
      <c r="DC176" s="304"/>
      <c r="DD176" s="304"/>
      <c r="DE176" s="304"/>
      <c r="DF176" s="304"/>
      <c r="DG176" s="304"/>
      <c r="DH176" s="304"/>
      <c r="DI176" s="304"/>
      <c r="DJ176" s="304"/>
      <c r="DK176" s="304"/>
      <c r="DL176" s="304"/>
      <c r="DM176" s="304"/>
      <c r="DN176" s="304"/>
      <c r="DO176" s="304"/>
      <c r="DP176" s="304"/>
      <c r="DQ176" s="304"/>
      <c r="DR176" s="304"/>
      <c r="DS176" s="304"/>
      <c r="DT176" s="304"/>
      <c r="DU176" s="304"/>
      <c r="DV176" s="304"/>
      <c r="DW176" s="304"/>
      <c r="DX176" s="304"/>
      <c r="DY176" s="304"/>
      <c r="DZ176" s="304"/>
      <c r="EA176" s="304"/>
      <c r="EB176" s="304"/>
      <c r="EC176" s="304"/>
      <c r="ED176" s="304"/>
      <c r="EE176" s="304"/>
      <c r="EF176" s="304"/>
      <c r="EG176" s="304"/>
      <c r="EH176" s="304"/>
      <c r="EI176" s="304"/>
      <c r="EJ176" s="304"/>
      <c r="EK176" s="304"/>
      <c r="EL176" s="304"/>
      <c r="EM176" s="304"/>
      <c r="EN176" s="304"/>
      <c r="EO176" s="304"/>
      <c r="EP176" s="304"/>
      <c r="EQ176" s="304"/>
      <c r="ER176" s="304"/>
      <c r="ES176" s="304"/>
      <c r="ET176" s="304"/>
      <c r="EU176" s="304"/>
      <c r="EV176" s="304"/>
      <c r="EW176" s="304"/>
      <c r="EX176" s="304"/>
      <c r="EY176" s="304"/>
      <c r="EZ176" s="304"/>
      <c r="FA176" s="304"/>
      <c r="FB176" s="304"/>
      <c r="FC176" s="304"/>
      <c r="FD176" s="304"/>
      <c r="FE176" s="304"/>
      <c r="FF176" s="304"/>
      <c r="FG176" s="304"/>
      <c r="FH176" s="304"/>
      <c r="FI176" s="304"/>
      <c r="FJ176" s="304"/>
      <c r="FK176" s="304"/>
      <c r="FL176" s="304"/>
      <c r="FM176" s="304"/>
      <c r="FN176" s="304"/>
      <c r="FO176" s="304"/>
      <c r="FP176" s="304"/>
      <c r="FQ176" s="304"/>
      <c r="FR176" s="304"/>
      <c r="FS176" s="304"/>
      <c r="FT176" s="304"/>
      <c r="FU176" s="304"/>
      <c r="FV176" s="304"/>
      <c r="FW176" s="304"/>
      <c r="FX176" s="304"/>
      <c r="FY176" s="304"/>
      <c r="FZ176" s="304"/>
      <c r="GA176" s="304"/>
      <c r="GB176" s="304"/>
      <c r="GC176" s="304"/>
      <c r="GD176" s="304"/>
      <c r="GE176" s="304"/>
      <c r="GF176" s="304"/>
      <c r="GG176" s="304"/>
      <c r="GH176" s="304"/>
      <c r="GI176" s="304"/>
      <c r="GJ176" s="304"/>
      <c r="GK176" s="304"/>
      <c r="GL176" s="304"/>
      <c r="GM176" s="304"/>
      <c r="GN176" s="304"/>
      <c r="GO176" s="304"/>
      <c r="GP176" s="304"/>
      <c r="GQ176" s="304"/>
      <c r="GR176" s="304"/>
      <c r="GS176" s="304"/>
      <c r="GT176" s="304"/>
      <c r="GU176" s="304"/>
      <c r="GV176" s="304"/>
      <c r="GW176" s="304"/>
      <c r="GX176" s="304"/>
      <c r="GY176" s="304"/>
      <c r="GZ176" s="304"/>
      <c r="HA176" s="304"/>
      <c r="HB176" s="304"/>
      <c r="HC176" s="304"/>
      <c r="HD176" s="304"/>
      <c r="HE176" s="304"/>
      <c r="HF176" s="304"/>
      <c r="HG176" s="304"/>
      <c r="HH176" s="304"/>
      <c r="HI176" s="304"/>
      <c r="HJ176" s="304"/>
      <c r="HK176" s="304"/>
      <c r="HL176" s="304"/>
      <c r="HM176" s="304"/>
      <c r="HN176" s="304"/>
      <c r="HO176" s="304"/>
      <c r="HP176" s="304"/>
      <c r="HQ176" s="304"/>
      <c r="HR176" s="304"/>
      <c r="HS176" s="304"/>
      <c r="HT176" s="304"/>
      <c r="HU176" s="304"/>
      <c r="HV176" s="304"/>
      <c r="HW176" s="304"/>
      <c r="HX176" s="304"/>
      <c r="HY176" s="304"/>
      <c r="HZ176" s="304"/>
      <c r="IA176" s="304"/>
      <c r="IB176" s="304"/>
      <c r="IC176" s="304"/>
      <c r="ID176" s="304"/>
      <c r="IE176" s="304"/>
      <c r="IF176" s="304"/>
      <c r="IG176" s="304"/>
      <c r="IH176" s="304"/>
      <c r="II176" s="304"/>
      <c r="IJ176" s="304"/>
      <c r="IK176" s="304"/>
      <c r="IL176" s="304"/>
      <c r="IM176" s="304"/>
      <c r="IN176" s="304"/>
      <c r="IO176" s="304"/>
      <c r="IP176" s="304"/>
    </row>
    <row r="177" spans="1:250" s="305" customFormat="1" ht="25.5" customHeight="1" thickBot="1" x14ac:dyDescent="0.25">
      <c r="A177" s="301"/>
      <c r="B177" s="301"/>
      <c r="C177" s="302"/>
      <c r="D177" s="307"/>
      <c r="E177" s="303"/>
      <c r="F177" s="301"/>
      <c r="G177" s="301"/>
      <c r="H177" s="301"/>
      <c r="I177" s="300"/>
      <c r="J177" s="300"/>
      <c r="K177" s="301"/>
      <c r="L177" s="301"/>
      <c r="M177" s="300"/>
      <c r="N177" s="300"/>
      <c r="O177" s="326"/>
      <c r="P177" s="326"/>
      <c r="Q177" s="326"/>
      <c r="R177" s="327"/>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c r="DE177" s="304"/>
      <c r="DF177" s="304"/>
      <c r="DG177" s="304"/>
      <c r="DH177" s="304"/>
      <c r="DI177" s="304"/>
      <c r="DJ177" s="304"/>
      <c r="DK177" s="304"/>
      <c r="DL177" s="304"/>
      <c r="DM177" s="304"/>
      <c r="DN177" s="304"/>
      <c r="DO177" s="304"/>
      <c r="DP177" s="304"/>
      <c r="DQ177" s="304"/>
      <c r="DR177" s="304"/>
      <c r="DS177" s="304"/>
      <c r="DT177" s="304"/>
      <c r="DU177" s="304"/>
      <c r="DV177" s="304"/>
      <c r="DW177" s="304"/>
      <c r="DX177" s="304"/>
      <c r="DY177" s="304"/>
      <c r="DZ177" s="304"/>
      <c r="EA177" s="304"/>
      <c r="EB177" s="304"/>
      <c r="EC177" s="304"/>
      <c r="ED177" s="304"/>
      <c r="EE177" s="304"/>
      <c r="EF177" s="304"/>
      <c r="EG177" s="304"/>
      <c r="EH177" s="304"/>
      <c r="EI177" s="304"/>
      <c r="EJ177" s="304"/>
      <c r="EK177" s="304"/>
      <c r="EL177" s="304"/>
      <c r="EM177" s="304"/>
      <c r="EN177" s="304"/>
      <c r="EO177" s="304"/>
      <c r="EP177" s="304"/>
      <c r="EQ177" s="304"/>
      <c r="ER177" s="304"/>
      <c r="ES177" s="304"/>
      <c r="ET177" s="304"/>
      <c r="EU177" s="304"/>
      <c r="EV177" s="304"/>
      <c r="EW177" s="304"/>
      <c r="EX177" s="304"/>
      <c r="EY177" s="304"/>
      <c r="EZ177" s="304"/>
      <c r="FA177" s="304"/>
      <c r="FB177" s="304"/>
      <c r="FC177" s="304"/>
      <c r="FD177" s="304"/>
      <c r="FE177" s="304"/>
      <c r="FF177" s="304"/>
      <c r="FG177" s="304"/>
      <c r="FH177" s="304"/>
      <c r="FI177" s="304"/>
      <c r="FJ177" s="304"/>
      <c r="FK177" s="304"/>
      <c r="FL177" s="304"/>
      <c r="FM177" s="304"/>
      <c r="FN177" s="304"/>
      <c r="FO177" s="304"/>
      <c r="FP177" s="304"/>
      <c r="FQ177" s="304"/>
      <c r="FR177" s="304"/>
      <c r="FS177" s="304"/>
      <c r="FT177" s="304"/>
      <c r="FU177" s="304"/>
      <c r="FV177" s="304"/>
      <c r="FW177" s="304"/>
      <c r="FX177" s="304"/>
      <c r="FY177" s="304"/>
      <c r="FZ177" s="304"/>
      <c r="GA177" s="304"/>
      <c r="GB177" s="304"/>
      <c r="GC177" s="304"/>
      <c r="GD177" s="304"/>
      <c r="GE177" s="304"/>
      <c r="GF177" s="304"/>
      <c r="GG177" s="304"/>
      <c r="GH177" s="304"/>
      <c r="GI177" s="304"/>
      <c r="GJ177" s="304"/>
      <c r="GK177" s="304"/>
      <c r="GL177" s="304"/>
      <c r="GM177" s="304"/>
      <c r="GN177" s="304"/>
      <c r="GO177" s="304"/>
      <c r="GP177" s="304"/>
      <c r="GQ177" s="304"/>
      <c r="GR177" s="304"/>
      <c r="GS177" s="304"/>
      <c r="GT177" s="304"/>
      <c r="GU177" s="304"/>
      <c r="GV177" s="304"/>
      <c r="GW177" s="304"/>
      <c r="GX177" s="304"/>
      <c r="GY177" s="304"/>
      <c r="GZ177" s="304"/>
      <c r="HA177" s="304"/>
      <c r="HB177" s="304"/>
      <c r="HC177" s="304"/>
      <c r="HD177" s="304"/>
      <c r="HE177" s="304"/>
      <c r="HF177" s="304"/>
      <c r="HG177" s="304"/>
      <c r="HH177" s="304"/>
      <c r="HI177" s="304"/>
      <c r="HJ177" s="304"/>
      <c r="HK177" s="304"/>
      <c r="HL177" s="304"/>
      <c r="HM177" s="304"/>
      <c r="HN177" s="304"/>
      <c r="HO177" s="304"/>
      <c r="HP177" s="304"/>
      <c r="HQ177" s="304"/>
      <c r="HR177" s="304"/>
      <c r="HS177" s="304"/>
      <c r="HT177" s="304"/>
      <c r="HU177" s="304"/>
      <c r="HV177" s="304"/>
      <c r="HW177" s="304"/>
      <c r="HX177" s="304"/>
      <c r="HY177" s="304"/>
      <c r="HZ177" s="304"/>
      <c r="IA177" s="304"/>
      <c r="IB177" s="304"/>
      <c r="IC177" s="304"/>
      <c r="ID177" s="304"/>
      <c r="IE177" s="304"/>
      <c r="IF177" s="304"/>
      <c r="IG177" s="304"/>
      <c r="IH177" s="304"/>
      <c r="II177" s="304"/>
      <c r="IJ177" s="304"/>
      <c r="IK177" s="304"/>
      <c r="IL177" s="304"/>
      <c r="IM177" s="304"/>
      <c r="IN177" s="304"/>
      <c r="IO177" s="304"/>
      <c r="IP177" s="304"/>
    </row>
    <row r="178" spans="1:250" s="305" customFormat="1" ht="25.5" customHeight="1" thickBot="1" x14ac:dyDescent="0.25">
      <c r="A178" s="301"/>
      <c r="B178" s="301"/>
      <c r="C178" s="302"/>
      <c r="D178" s="307"/>
      <c r="E178" s="303"/>
      <c r="F178" s="301"/>
      <c r="G178" s="301"/>
      <c r="H178" s="301"/>
      <c r="I178" s="300"/>
      <c r="J178" s="300"/>
      <c r="K178" s="301"/>
      <c r="L178" s="301"/>
      <c r="M178" s="300"/>
      <c r="N178" s="300"/>
      <c r="O178" s="326"/>
      <c r="P178" s="326"/>
      <c r="Q178" s="326"/>
      <c r="R178" s="327"/>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c r="DE178" s="304"/>
      <c r="DF178" s="304"/>
      <c r="DG178" s="304"/>
      <c r="DH178" s="304"/>
      <c r="DI178" s="304"/>
      <c r="DJ178" s="304"/>
      <c r="DK178" s="304"/>
      <c r="DL178" s="304"/>
      <c r="DM178" s="304"/>
      <c r="DN178" s="304"/>
      <c r="DO178" s="304"/>
      <c r="DP178" s="304"/>
      <c r="DQ178" s="304"/>
      <c r="DR178" s="304"/>
      <c r="DS178" s="304"/>
      <c r="DT178" s="304"/>
      <c r="DU178" s="304"/>
      <c r="DV178" s="304"/>
      <c r="DW178" s="304"/>
      <c r="DX178" s="304"/>
      <c r="DY178" s="304"/>
      <c r="DZ178" s="304"/>
      <c r="EA178" s="304"/>
      <c r="EB178" s="304"/>
      <c r="EC178" s="304"/>
      <c r="ED178" s="304"/>
      <c r="EE178" s="304"/>
      <c r="EF178" s="304"/>
      <c r="EG178" s="304"/>
      <c r="EH178" s="304"/>
      <c r="EI178" s="304"/>
      <c r="EJ178" s="304"/>
      <c r="EK178" s="304"/>
      <c r="EL178" s="304"/>
      <c r="EM178" s="304"/>
      <c r="EN178" s="304"/>
      <c r="EO178" s="304"/>
      <c r="EP178" s="304"/>
      <c r="EQ178" s="304"/>
      <c r="ER178" s="304"/>
      <c r="ES178" s="304"/>
      <c r="ET178" s="304"/>
      <c r="EU178" s="304"/>
      <c r="EV178" s="304"/>
      <c r="EW178" s="304"/>
      <c r="EX178" s="304"/>
      <c r="EY178" s="304"/>
      <c r="EZ178" s="304"/>
      <c r="FA178" s="304"/>
      <c r="FB178" s="304"/>
      <c r="FC178" s="304"/>
      <c r="FD178" s="304"/>
      <c r="FE178" s="304"/>
      <c r="FF178" s="304"/>
      <c r="FG178" s="304"/>
      <c r="FH178" s="304"/>
      <c r="FI178" s="304"/>
      <c r="FJ178" s="304"/>
      <c r="FK178" s="304"/>
      <c r="FL178" s="304"/>
      <c r="FM178" s="304"/>
      <c r="FN178" s="304"/>
      <c r="FO178" s="304"/>
      <c r="FP178" s="304"/>
      <c r="FQ178" s="304"/>
      <c r="FR178" s="304"/>
      <c r="FS178" s="304"/>
      <c r="FT178" s="304"/>
      <c r="FU178" s="304"/>
      <c r="FV178" s="304"/>
      <c r="FW178" s="304"/>
      <c r="FX178" s="304"/>
      <c r="FY178" s="304"/>
      <c r="FZ178" s="304"/>
      <c r="GA178" s="304"/>
      <c r="GB178" s="304"/>
      <c r="GC178" s="304"/>
      <c r="GD178" s="304"/>
      <c r="GE178" s="304"/>
      <c r="GF178" s="304"/>
      <c r="GG178" s="304"/>
      <c r="GH178" s="304"/>
      <c r="GI178" s="304"/>
      <c r="GJ178" s="304"/>
      <c r="GK178" s="304"/>
      <c r="GL178" s="304"/>
      <c r="GM178" s="304"/>
      <c r="GN178" s="304"/>
      <c r="GO178" s="304"/>
      <c r="GP178" s="304"/>
      <c r="GQ178" s="304"/>
      <c r="GR178" s="304"/>
      <c r="GS178" s="304"/>
      <c r="GT178" s="304"/>
      <c r="GU178" s="304"/>
      <c r="GV178" s="304"/>
      <c r="GW178" s="304"/>
      <c r="GX178" s="304"/>
      <c r="GY178" s="304"/>
      <c r="GZ178" s="304"/>
      <c r="HA178" s="304"/>
      <c r="HB178" s="304"/>
      <c r="HC178" s="304"/>
      <c r="HD178" s="304"/>
      <c r="HE178" s="304"/>
      <c r="HF178" s="304"/>
      <c r="HG178" s="304"/>
      <c r="HH178" s="304"/>
      <c r="HI178" s="304"/>
      <c r="HJ178" s="304"/>
      <c r="HK178" s="304"/>
      <c r="HL178" s="304"/>
      <c r="HM178" s="304"/>
      <c r="HN178" s="304"/>
      <c r="HO178" s="304"/>
      <c r="HP178" s="304"/>
      <c r="HQ178" s="304"/>
      <c r="HR178" s="304"/>
      <c r="HS178" s="304"/>
      <c r="HT178" s="304"/>
      <c r="HU178" s="304"/>
      <c r="HV178" s="304"/>
      <c r="HW178" s="304"/>
      <c r="HX178" s="304"/>
      <c r="HY178" s="304"/>
      <c r="HZ178" s="304"/>
      <c r="IA178" s="304"/>
      <c r="IB178" s="304"/>
      <c r="IC178" s="304"/>
      <c r="ID178" s="304"/>
      <c r="IE178" s="304"/>
      <c r="IF178" s="304"/>
      <c r="IG178" s="304"/>
      <c r="IH178" s="304"/>
      <c r="II178" s="304"/>
      <c r="IJ178" s="304"/>
      <c r="IK178" s="304"/>
      <c r="IL178" s="304"/>
      <c r="IM178" s="304"/>
      <c r="IN178" s="304"/>
      <c r="IO178" s="304"/>
      <c r="IP178" s="304"/>
    </row>
    <row r="179" spans="1:250" s="305" customFormat="1" ht="25.5" customHeight="1" thickBot="1" x14ac:dyDescent="0.25">
      <c r="A179" s="301"/>
      <c r="B179" s="301"/>
      <c r="C179" s="302"/>
      <c r="D179" s="300"/>
      <c r="E179" s="303"/>
      <c r="F179" s="301"/>
      <c r="G179" s="301"/>
      <c r="H179" s="301"/>
      <c r="I179" s="300"/>
      <c r="J179" s="300"/>
      <c r="K179" s="301"/>
      <c r="L179" s="301"/>
      <c r="M179" s="300"/>
      <c r="N179" s="300"/>
      <c r="O179" s="326"/>
      <c r="P179" s="326"/>
      <c r="Q179" s="326"/>
      <c r="R179" s="327"/>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c r="DE179" s="304"/>
      <c r="DF179" s="304"/>
      <c r="DG179" s="304"/>
      <c r="DH179" s="304"/>
      <c r="DI179" s="304"/>
      <c r="DJ179" s="304"/>
      <c r="DK179" s="304"/>
      <c r="DL179" s="304"/>
      <c r="DM179" s="304"/>
      <c r="DN179" s="304"/>
      <c r="DO179" s="304"/>
      <c r="DP179" s="304"/>
      <c r="DQ179" s="304"/>
      <c r="DR179" s="304"/>
      <c r="DS179" s="304"/>
      <c r="DT179" s="304"/>
      <c r="DU179" s="304"/>
      <c r="DV179" s="304"/>
      <c r="DW179" s="304"/>
      <c r="DX179" s="304"/>
      <c r="DY179" s="304"/>
      <c r="DZ179" s="304"/>
      <c r="EA179" s="304"/>
      <c r="EB179" s="304"/>
      <c r="EC179" s="304"/>
      <c r="ED179" s="304"/>
      <c r="EE179" s="304"/>
      <c r="EF179" s="304"/>
      <c r="EG179" s="304"/>
      <c r="EH179" s="304"/>
      <c r="EI179" s="304"/>
      <c r="EJ179" s="304"/>
      <c r="EK179" s="304"/>
      <c r="EL179" s="304"/>
      <c r="EM179" s="304"/>
      <c r="EN179" s="304"/>
      <c r="EO179" s="304"/>
      <c r="EP179" s="304"/>
      <c r="EQ179" s="304"/>
      <c r="ER179" s="304"/>
      <c r="ES179" s="304"/>
      <c r="ET179" s="304"/>
      <c r="EU179" s="304"/>
      <c r="EV179" s="304"/>
      <c r="EW179" s="304"/>
      <c r="EX179" s="304"/>
      <c r="EY179" s="304"/>
      <c r="EZ179" s="304"/>
      <c r="FA179" s="304"/>
      <c r="FB179" s="304"/>
      <c r="FC179" s="304"/>
      <c r="FD179" s="304"/>
      <c r="FE179" s="304"/>
      <c r="FF179" s="304"/>
      <c r="FG179" s="304"/>
      <c r="FH179" s="304"/>
      <c r="FI179" s="304"/>
      <c r="FJ179" s="304"/>
      <c r="FK179" s="304"/>
      <c r="FL179" s="304"/>
      <c r="FM179" s="304"/>
      <c r="FN179" s="304"/>
      <c r="FO179" s="304"/>
      <c r="FP179" s="304"/>
      <c r="FQ179" s="304"/>
      <c r="FR179" s="304"/>
      <c r="FS179" s="304"/>
      <c r="FT179" s="304"/>
      <c r="FU179" s="304"/>
      <c r="FV179" s="304"/>
      <c r="FW179" s="304"/>
      <c r="FX179" s="304"/>
      <c r="FY179" s="304"/>
      <c r="FZ179" s="304"/>
      <c r="GA179" s="304"/>
      <c r="GB179" s="304"/>
      <c r="GC179" s="304"/>
      <c r="GD179" s="304"/>
      <c r="GE179" s="304"/>
      <c r="GF179" s="304"/>
      <c r="GG179" s="304"/>
      <c r="GH179" s="304"/>
      <c r="GI179" s="304"/>
      <c r="GJ179" s="304"/>
      <c r="GK179" s="304"/>
      <c r="GL179" s="304"/>
      <c r="GM179" s="304"/>
      <c r="GN179" s="304"/>
      <c r="GO179" s="304"/>
      <c r="GP179" s="304"/>
      <c r="GQ179" s="304"/>
      <c r="GR179" s="304"/>
      <c r="GS179" s="304"/>
      <c r="GT179" s="304"/>
      <c r="GU179" s="304"/>
      <c r="GV179" s="304"/>
      <c r="GW179" s="304"/>
      <c r="GX179" s="304"/>
      <c r="GY179" s="304"/>
      <c r="GZ179" s="304"/>
      <c r="HA179" s="304"/>
      <c r="HB179" s="304"/>
      <c r="HC179" s="304"/>
      <c r="HD179" s="304"/>
      <c r="HE179" s="304"/>
      <c r="HF179" s="304"/>
      <c r="HG179" s="304"/>
      <c r="HH179" s="304"/>
      <c r="HI179" s="304"/>
      <c r="HJ179" s="304"/>
      <c r="HK179" s="304"/>
      <c r="HL179" s="304"/>
      <c r="HM179" s="304"/>
      <c r="HN179" s="304"/>
      <c r="HO179" s="304"/>
      <c r="HP179" s="304"/>
      <c r="HQ179" s="304"/>
      <c r="HR179" s="304"/>
      <c r="HS179" s="304"/>
      <c r="HT179" s="304"/>
      <c r="HU179" s="304"/>
      <c r="HV179" s="304"/>
      <c r="HW179" s="304"/>
      <c r="HX179" s="304"/>
      <c r="HY179" s="304"/>
      <c r="HZ179" s="304"/>
      <c r="IA179" s="304"/>
      <c r="IB179" s="304"/>
      <c r="IC179" s="304"/>
      <c r="ID179" s="304"/>
      <c r="IE179" s="304"/>
      <c r="IF179" s="304"/>
      <c r="IG179" s="304"/>
      <c r="IH179" s="304"/>
      <c r="II179" s="304"/>
      <c r="IJ179" s="304"/>
      <c r="IK179" s="304"/>
      <c r="IL179" s="304"/>
      <c r="IM179" s="304"/>
      <c r="IN179" s="304"/>
      <c r="IO179" s="304"/>
      <c r="IP179" s="304"/>
    </row>
    <row r="180" spans="1:250" s="305" customFormat="1" ht="25.5" customHeight="1" thickBot="1" x14ac:dyDescent="0.25">
      <c r="A180" s="301"/>
      <c r="B180" s="301"/>
      <c r="C180" s="302"/>
      <c r="D180" s="300"/>
      <c r="E180" s="303"/>
      <c r="F180" s="301"/>
      <c r="G180" s="301"/>
      <c r="H180" s="301"/>
      <c r="I180" s="300"/>
      <c r="J180" s="300"/>
      <c r="K180" s="301"/>
      <c r="L180" s="301"/>
      <c r="M180" s="300"/>
      <c r="N180" s="300"/>
      <c r="O180" s="326"/>
      <c r="P180" s="326"/>
      <c r="Q180" s="326"/>
      <c r="R180" s="327"/>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c r="DE180" s="304"/>
      <c r="DF180" s="304"/>
      <c r="DG180" s="304"/>
      <c r="DH180" s="304"/>
      <c r="DI180" s="304"/>
      <c r="DJ180" s="304"/>
      <c r="DK180" s="304"/>
      <c r="DL180" s="304"/>
      <c r="DM180" s="304"/>
      <c r="DN180" s="304"/>
      <c r="DO180" s="304"/>
      <c r="DP180" s="304"/>
      <c r="DQ180" s="304"/>
      <c r="DR180" s="304"/>
      <c r="DS180" s="304"/>
      <c r="DT180" s="304"/>
      <c r="DU180" s="304"/>
      <c r="DV180" s="304"/>
      <c r="DW180" s="304"/>
      <c r="DX180" s="304"/>
      <c r="DY180" s="304"/>
      <c r="DZ180" s="304"/>
      <c r="EA180" s="304"/>
      <c r="EB180" s="304"/>
      <c r="EC180" s="304"/>
      <c r="ED180" s="304"/>
      <c r="EE180" s="304"/>
      <c r="EF180" s="304"/>
      <c r="EG180" s="304"/>
      <c r="EH180" s="304"/>
      <c r="EI180" s="304"/>
      <c r="EJ180" s="304"/>
      <c r="EK180" s="304"/>
      <c r="EL180" s="304"/>
      <c r="EM180" s="304"/>
      <c r="EN180" s="304"/>
      <c r="EO180" s="304"/>
      <c r="EP180" s="304"/>
      <c r="EQ180" s="304"/>
      <c r="ER180" s="304"/>
      <c r="ES180" s="304"/>
      <c r="ET180" s="304"/>
      <c r="EU180" s="304"/>
      <c r="EV180" s="304"/>
      <c r="EW180" s="304"/>
      <c r="EX180" s="304"/>
      <c r="EY180" s="304"/>
      <c r="EZ180" s="304"/>
      <c r="FA180" s="304"/>
      <c r="FB180" s="304"/>
      <c r="FC180" s="304"/>
      <c r="FD180" s="304"/>
      <c r="FE180" s="304"/>
      <c r="FF180" s="304"/>
      <c r="FG180" s="304"/>
      <c r="FH180" s="304"/>
      <c r="FI180" s="304"/>
      <c r="FJ180" s="304"/>
      <c r="FK180" s="304"/>
      <c r="FL180" s="304"/>
      <c r="FM180" s="304"/>
      <c r="FN180" s="304"/>
      <c r="FO180" s="304"/>
      <c r="FP180" s="304"/>
      <c r="FQ180" s="304"/>
      <c r="FR180" s="304"/>
      <c r="FS180" s="304"/>
      <c r="FT180" s="304"/>
      <c r="FU180" s="304"/>
      <c r="FV180" s="304"/>
      <c r="FW180" s="304"/>
      <c r="FX180" s="304"/>
      <c r="FY180" s="304"/>
      <c r="FZ180" s="304"/>
      <c r="GA180" s="304"/>
      <c r="GB180" s="304"/>
      <c r="GC180" s="304"/>
      <c r="GD180" s="304"/>
      <c r="GE180" s="304"/>
      <c r="GF180" s="304"/>
      <c r="GG180" s="304"/>
      <c r="GH180" s="304"/>
      <c r="GI180" s="304"/>
      <c r="GJ180" s="304"/>
      <c r="GK180" s="304"/>
      <c r="GL180" s="304"/>
      <c r="GM180" s="304"/>
      <c r="GN180" s="304"/>
      <c r="GO180" s="304"/>
      <c r="GP180" s="304"/>
      <c r="GQ180" s="304"/>
      <c r="GR180" s="304"/>
      <c r="GS180" s="304"/>
      <c r="GT180" s="304"/>
      <c r="GU180" s="304"/>
      <c r="GV180" s="304"/>
      <c r="GW180" s="304"/>
      <c r="GX180" s="304"/>
      <c r="GY180" s="304"/>
      <c r="GZ180" s="304"/>
      <c r="HA180" s="304"/>
      <c r="HB180" s="304"/>
      <c r="HC180" s="304"/>
      <c r="HD180" s="304"/>
      <c r="HE180" s="304"/>
      <c r="HF180" s="304"/>
      <c r="HG180" s="304"/>
      <c r="HH180" s="304"/>
      <c r="HI180" s="304"/>
      <c r="HJ180" s="304"/>
      <c r="HK180" s="304"/>
      <c r="HL180" s="304"/>
      <c r="HM180" s="304"/>
      <c r="HN180" s="304"/>
      <c r="HO180" s="304"/>
      <c r="HP180" s="304"/>
      <c r="HQ180" s="304"/>
      <c r="HR180" s="304"/>
      <c r="HS180" s="304"/>
      <c r="HT180" s="304"/>
      <c r="HU180" s="304"/>
      <c r="HV180" s="304"/>
      <c r="HW180" s="304"/>
      <c r="HX180" s="304"/>
      <c r="HY180" s="304"/>
      <c r="HZ180" s="304"/>
      <c r="IA180" s="304"/>
      <c r="IB180" s="304"/>
      <c r="IC180" s="304"/>
      <c r="ID180" s="304"/>
      <c r="IE180" s="304"/>
      <c r="IF180" s="304"/>
      <c r="IG180" s="304"/>
      <c r="IH180" s="304"/>
      <c r="II180" s="304"/>
      <c r="IJ180" s="304"/>
      <c r="IK180" s="304"/>
      <c r="IL180" s="304"/>
      <c r="IM180" s="304"/>
      <c r="IN180" s="304"/>
      <c r="IO180" s="304"/>
      <c r="IP180" s="304"/>
    </row>
    <row r="181" spans="1:250" s="305" customFormat="1" ht="25.5" customHeight="1" thickBot="1" x14ac:dyDescent="0.25">
      <c r="A181" s="301"/>
      <c r="B181" s="301"/>
      <c r="C181" s="302"/>
      <c r="D181" s="300"/>
      <c r="E181" s="303"/>
      <c r="F181" s="301"/>
      <c r="G181" s="301"/>
      <c r="H181" s="301"/>
      <c r="I181" s="300"/>
      <c r="J181" s="300"/>
      <c r="K181" s="301"/>
      <c r="L181" s="301"/>
      <c r="M181" s="300"/>
      <c r="N181" s="300"/>
      <c r="O181" s="326"/>
      <c r="P181" s="326"/>
      <c r="Q181" s="326"/>
      <c r="R181" s="327"/>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c r="DE181" s="304"/>
      <c r="DF181" s="304"/>
      <c r="DG181" s="304"/>
      <c r="DH181" s="304"/>
      <c r="DI181" s="304"/>
      <c r="DJ181" s="304"/>
      <c r="DK181" s="304"/>
      <c r="DL181" s="304"/>
      <c r="DM181" s="304"/>
      <c r="DN181" s="304"/>
      <c r="DO181" s="304"/>
      <c r="DP181" s="304"/>
      <c r="DQ181" s="304"/>
      <c r="DR181" s="304"/>
      <c r="DS181" s="304"/>
      <c r="DT181" s="304"/>
      <c r="DU181" s="304"/>
      <c r="DV181" s="304"/>
      <c r="DW181" s="304"/>
      <c r="DX181" s="304"/>
      <c r="DY181" s="304"/>
      <c r="DZ181" s="304"/>
      <c r="EA181" s="304"/>
      <c r="EB181" s="304"/>
      <c r="EC181" s="304"/>
      <c r="ED181" s="304"/>
      <c r="EE181" s="304"/>
      <c r="EF181" s="304"/>
      <c r="EG181" s="304"/>
      <c r="EH181" s="304"/>
      <c r="EI181" s="304"/>
      <c r="EJ181" s="304"/>
      <c r="EK181" s="304"/>
      <c r="EL181" s="304"/>
      <c r="EM181" s="304"/>
      <c r="EN181" s="304"/>
      <c r="EO181" s="304"/>
      <c r="EP181" s="304"/>
      <c r="EQ181" s="304"/>
      <c r="ER181" s="304"/>
      <c r="ES181" s="304"/>
      <c r="ET181" s="304"/>
      <c r="EU181" s="304"/>
      <c r="EV181" s="304"/>
      <c r="EW181" s="304"/>
      <c r="EX181" s="304"/>
      <c r="EY181" s="304"/>
      <c r="EZ181" s="304"/>
      <c r="FA181" s="304"/>
      <c r="FB181" s="304"/>
      <c r="FC181" s="304"/>
      <c r="FD181" s="304"/>
      <c r="FE181" s="304"/>
      <c r="FF181" s="304"/>
      <c r="FG181" s="304"/>
      <c r="FH181" s="304"/>
      <c r="FI181" s="304"/>
      <c r="FJ181" s="304"/>
      <c r="FK181" s="304"/>
      <c r="FL181" s="304"/>
      <c r="FM181" s="304"/>
      <c r="FN181" s="304"/>
      <c r="FO181" s="304"/>
      <c r="FP181" s="304"/>
      <c r="FQ181" s="304"/>
      <c r="FR181" s="304"/>
      <c r="FS181" s="304"/>
      <c r="FT181" s="304"/>
      <c r="FU181" s="304"/>
      <c r="FV181" s="304"/>
      <c r="FW181" s="304"/>
      <c r="FX181" s="304"/>
      <c r="FY181" s="304"/>
      <c r="FZ181" s="304"/>
      <c r="GA181" s="304"/>
      <c r="GB181" s="304"/>
      <c r="GC181" s="304"/>
      <c r="GD181" s="304"/>
      <c r="GE181" s="304"/>
      <c r="GF181" s="304"/>
      <c r="GG181" s="304"/>
      <c r="GH181" s="304"/>
      <c r="GI181" s="304"/>
      <c r="GJ181" s="304"/>
      <c r="GK181" s="304"/>
      <c r="GL181" s="304"/>
      <c r="GM181" s="304"/>
      <c r="GN181" s="304"/>
      <c r="GO181" s="304"/>
      <c r="GP181" s="304"/>
      <c r="GQ181" s="304"/>
      <c r="GR181" s="304"/>
      <c r="GS181" s="304"/>
      <c r="GT181" s="304"/>
      <c r="GU181" s="304"/>
      <c r="GV181" s="304"/>
      <c r="GW181" s="304"/>
      <c r="GX181" s="304"/>
      <c r="GY181" s="304"/>
      <c r="GZ181" s="304"/>
      <c r="HA181" s="304"/>
      <c r="HB181" s="304"/>
      <c r="HC181" s="304"/>
      <c r="HD181" s="304"/>
      <c r="HE181" s="304"/>
      <c r="HF181" s="304"/>
      <c r="HG181" s="304"/>
      <c r="HH181" s="304"/>
      <c r="HI181" s="304"/>
      <c r="HJ181" s="304"/>
      <c r="HK181" s="304"/>
      <c r="HL181" s="304"/>
      <c r="HM181" s="304"/>
      <c r="HN181" s="304"/>
      <c r="HO181" s="304"/>
      <c r="HP181" s="304"/>
      <c r="HQ181" s="304"/>
      <c r="HR181" s="304"/>
      <c r="HS181" s="304"/>
      <c r="HT181" s="304"/>
      <c r="HU181" s="304"/>
      <c r="HV181" s="304"/>
      <c r="HW181" s="304"/>
      <c r="HX181" s="304"/>
      <c r="HY181" s="304"/>
      <c r="HZ181" s="304"/>
      <c r="IA181" s="304"/>
      <c r="IB181" s="304"/>
      <c r="IC181" s="304"/>
      <c r="ID181" s="304"/>
      <c r="IE181" s="304"/>
      <c r="IF181" s="304"/>
      <c r="IG181" s="304"/>
      <c r="IH181" s="304"/>
      <c r="II181" s="304"/>
      <c r="IJ181" s="304"/>
      <c r="IK181" s="304"/>
      <c r="IL181" s="304"/>
      <c r="IM181" s="304"/>
      <c r="IN181" s="304"/>
      <c r="IO181" s="304"/>
      <c r="IP181" s="304"/>
    </row>
    <row r="182" spans="1:250" s="305" customFormat="1" ht="25.5" customHeight="1" thickBot="1" x14ac:dyDescent="0.25">
      <c r="A182" s="301"/>
      <c r="B182" s="301"/>
      <c r="C182" s="302"/>
      <c r="D182" s="319"/>
      <c r="E182" s="303"/>
      <c r="F182" s="301"/>
      <c r="G182" s="301"/>
      <c r="H182" s="301"/>
      <c r="I182" s="300"/>
      <c r="J182" s="300"/>
      <c r="K182" s="301"/>
      <c r="L182" s="301"/>
      <c r="M182" s="300"/>
      <c r="N182" s="300"/>
      <c r="O182" s="326"/>
      <c r="P182" s="326"/>
      <c r="Q182" s="326"/>
      <c r="R182" s="327"/>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c r="DE182" s="304"/>
      <c r="DF182" s="304"/>
      <c r="DG182" s="304"/>
      <c r="DH182" s="304"/>
      <c r="DI182" s="304"/>
      <c r="DJ182" s="304"/>
      <c r="DK182" s="304"/>
      <c r="DL182" s="304"/>
      <c r="DM182" s="304"/>
      <c r="DN182" s="304"/>
      <c r="DO182" s="304"/>
      <c r="DP182" s="304"/>
      <c r="DQ182" s="304"/>
      <c r="DR182" s="304"/>
      <c r="DS182" s="304"/>
      <c r="DT182" s="304"/>
      <c r="DU182" s="304"/>
      <c r="DV182" s="304"/>
      <c r="DW182" s="304"/>
      <c r="DX182" s="304"/>
      <c r="DY182" s="304"/>
      <c r="DZ182" s="304"/>
      <c r="EA182" s="304"/>
      <c r="EB182" s="304"/>
      <c r="EC182" s="304"/>
      <c r="ED182" s="304"/>
      <c r="EE182" s="304"/>
      <c r="EF182" s="304"/>
      <c r="EG182" s="304"/>
      <c r="EH182" s="304"/>
      <c r="EI182" s="304"/>
      <c r="EJ182" s="304"/>
      <c r="EK182" s="304"/>
      <c r="EL182" s="304"/>
      <c r="EM182" s="304"/>
      <c r="EN182" s="304"/>
      <c r="EO182" s="304"/>
      <c r="EP182" s="304"/>
      <c r="EQ182" s="304"/>
      <c r="ER182" s="304"/>
      <c r="ES182" s="304"/>
      <c r="ET182" s="304"/>
      <c r="EU182" s="304"/>
      <c r="EV182" s="304"/>
      <c r="EW182" s="304"/>
      <c r="EX182" s="304"/>
      <c r="EY182" s="304"/>
      <c r="EZ182" s="304"/>
      <c r="FA182" s="304"/>
      <c r="FB182" s="304"/>
      <c r="FC182" s="304"/>
      <c r="FD182" s="304"/>
      <c r="FE182" s="304"/>
      <c r="FF182" s="304"/>
      <c r="FG182" s="304"/>
      <c r="FH182" s="304"/>
      <c r="FI182" s="304"/>
      <c r="FJ182" s="304"/>
      <c r="FK182" s="304"/>
      <c r="FL182" s="304"/>
      <c r="FM182" s="304"/>
      <c r="FN182" s="304"/>
      <c r="FO182" s="304"/>
      <c r="FP182" s="304"/>
      <c r="FQ182" s="304"/>
      <c r="FR182" s="304"/>
      <c r="FS182" s="304"/>
      <c r="FT182" s="304"/>
      <c r="FU182" s="304"/>
      <c r="FV182" s="304"/>
      <c r="FW182" s="304"/>
      <c r="FX182" s="304"/>
      <c r="FY182" s="304"/>
      <c r="FZ182" s="304"/>
      <c r="GA182" s="304"/>
      <c r="GB182" s="304"/>
      <c r="GC182" s="304"/>
      <c r="GD182" s="304"/>
      <c r="GE182" s="304"/>
      <c r="GF182" s="304"/>
      <c r="GG182" s="304"/>
      <c r="GH182" s="304"/>
      <c r="GI182" s="304"/>
      <c r="GJ182" s="304"/>
      <c r="GK182" s="304"/>
      <c r="GL182" s="304"/>
      <c r="GM182" s="304"/>
      <c r="GN182" s="304"/>
      <c r="GO182" s="304"/>
      <c r="GP182" s="304"/>
      <c r="GQ182" s="304"/>
      <c r="GR182" s="304"/>
      <c r="GS182" s="304"/>
      <c r="GT182" s="304"/>
      <c r="GU182" s="304"/>
      <c r="GV182" s="304"/>
      <c r="GW182" s="304"/>
      <c r="GX182" s="304"/>
      <c r="GY182" s="304"/>
      <c r="GZ182" s="304"/>
      <c r="HA182" s="304"/>
      <c r="HB182" s="304"/>
      <c r="HC182" s="304"/>
      <c r="HD182" s="304"/>
      <c r="HE182" s="304"/>
      <c r="HF182" s="304"/>
      <c r="HG182" s="304"/>
      <c r="HH182" s="304"/>
      <c r="HI182" s="304"/>
      <c r="HJ182" s="304"/>
      <c r="HK182" s="304"/>
      <c r="HL182" s="304"/>
      <c r="HM182" s="304"/>
      <c r="HN182" s="304"/>
      <c r="HO182" s="304"/>
      <c r="HP182" s="304"/>
      <c r="HQ182" s="304"/>
      <c r="HR182" s="304"/>
      <c r="HS182" s="304"/>
      <c r="HT182" s="304"/>
      <c r="HU182" s="304"/>
      <c r="HV182" s="304"/>
      <c r="HW182" s="304"/>
      <c r="HX182" s="304"/>
      <c r="HY182" s="304"/>
      <c r="HZ182" s="304"/>
      <c r="IA182" s="304"/>
      <c r="IB182" s="304"/>
      <c r="IC182" s="304"/>
      <c r="ID182" s="304"/>
      <c r="IE182" s="304"/>
      <c r="IF182" s="304"/>
      <c r="IG182" s="304"/>
      <c r="IH182" s="304"/>
      <c r="II182" s="304"/>
      <c r="IJ182" s="304"/>
      <c r="IK182" s="304"/>
      <c r="IL182" s="304"/>
      <c r="IM182" s="304"/>
      <c r="IN182" s="304"/>
      <c r="IO182" s="304"/>
      <c r="IP182" s="304"/>
    </row>
    <row r="183" spans="1:250" s="305" customFormat="1" ht="25.5" customHeight="1" thickBot="1" x14ac:dyDescent="0.25">
      <c r="A183" s="301"/>
      <c r="B183" s="301"/>
      <c r="C183" s="302"/>
      <c r="D183" s="319"/>
      <c r="E183" s="303"/>
      <c r="F183" s="301"/>
      <c r="G183" s="301"/>
      <c r="H183" s="301"/>
      <c r="I183" s="300"/>
      <c r="J183" s="300"/>
      <c r="K183" s="301"/>
      <c r="L183" s="301"/>
      <c r="M183" s="300"/>
      <c r="N183" s="300"/>
      <c r="O183" s="326"/>
      <c r="P183" s="326"/>
      <c r="Q183" s="326"/>
      <c r="R183" s="327"/>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c r="DE183" s="304"/>
      <c r="DF183" s="304"/>
      <c r="DG183" s="304"/>
      <c r="DH183" s="304"/>
      <c r="DI183" s="304"/>
      <c r="DJ183" s="304"/>
      <c r="DK183" s="304"/>
      <c r="DL183" s="304"/>
      <c r="DM183" s="304"/>
      <c r="DN183" s="304"/>
      <c r="DO183" s="304"/>
      <c r="DP183" s="304"/>
      <c r="DQ183" s="304"/>
      <c r="DR183" s="304"/>
      <c r="DS183" s="304"/>
      <c r="DT183" s="304"/>
      <c r="DU183" s="304"/>
      <c r="DV183" s="304"/>
      <c r="DW183" s="304"/>
      <c r="DX183" s="304"/>
      <c r="DY183" s="304"/>
      <c r="DZ183" s="304"/>
      <c r="EA183" s="304"/>
      <c r="EB183" s="304"/>
      <c r="EC183" s="304"/>
      <c r="ED183" s="304"/>
      <c r="EE183" s="304"/>
      <c r="EF183" s="304"/>
      <c r="EG183" s="304"/>
      <c r="EH183" s="304"/>
      <c r="EI183" s="304"/>
      <c r="EJ183" s="304"/>
      <c r="EK183" s="304"/>
      <c r="EL183" s="304"/>
      <c r="EM183" s="304"/>
      <c r="EN183" s="304"/>
      <c r="EO183" s="304"/>
      <c r="EP183" s="304"/>
      <c r="EQ183" s="304"/>
      <c r="ER183" s="304"/>
      <c r="ES183" s="304"/>
      <c r="ET183" s="304"/>
      <c r="EU183" s="304"/>
      <c r="EV183" s="304"/>
      <c r="EW183" s="304"/>
      <c r="EX183" s="304"/>
      <c r="EY183" s="304"/>
      <c r="EZ183" s="304"/>
      <c r="FA183" s="304"/>
      <c r="FB183" s="304"/>
      <c r="FC183" s="304"/>
      <c r="FD183" s="304"/>
      <c r="FE183" s="304"/>
      <c r="FF183" s="304"/>
      <c r="FG183" s="304"/>
      <c r="FH183" s="304"/>
      <c r="FI183" s="304"/>
      <c r="FJ183" s="304"/>
      <c r="FK183" s="304"/>
      <c r="FL183" s="304"/>
      <c r="FM183" s="304"/>
      <c r="FN183" s="304"/>
      <c r="FO183" s="304"/>
      <c r="FP183" s="304"/>
      <c r="FQ183" s="304"/>
      <c r="FR183" s="304"/>
      <c r="FS183" s="304"/>
      <c r="FT183" s="304"/>
      <c r="FU183" s="304"/>
      <c r="FV183" s="304"/>
      <c r="FW183" s="304"/>
      <c r="FX183" s="304"/>
      <c r="FY183" s="304"/>
      <c r="FZ183" s="304"/>
      <c r="GA183" s="304"/>
      <c r="GB183" s="304"/>
      <c r="GC183" s="304"/>
      <c r="GD183" s="304"/>
      <c r="GE183" s="304"/>
      <c r="GF183" s="304"/>
      <c r="GG183" s="304"/>
      <c r="GH183" s="304"/>
      <c r="GI183" s="304"/>
      <c r="GJ183" s="304"/>
      <c r="GK183" s="304"/>
      <c r="GL183" s="304"/>
      <c r="GM183" s="304"/>
      <c r="GN183" s="304"/>
      <c r="GO183" s="304"/>
      <c r="GP183" s="304"/>
      <c r="GQ183" s="304"/>
      <c r="GR183" s="304"/>
      <c r="GS183" s="304"/>
      <c r="GT183" s="304"/>
      <c r="GU183" s="304"/>
      <c r="GV183" s="304"/>
      <c r="GW183" s="304"/>
      <c r="GX183" s="304"/>
      <c r="GY183" s="304"/>
      <c r="GZ183" s="304"/>
      <c r="HA183" s="304"/>
      <c r="HB183" s="304"/>
      <c r="HC183" s="304"/>
      <c r="HD183" s="304"/>
      <c r="HE183" s="304"/>
      <c r="HF183" s="304"/>
      <c r="HG183" s="304"/>
      <c r="HH183" s="304"/>
      <c r="HI183" s="304"/>
      <c r="HJ183" s="304"/>
      <c r="HK183" s="304"/>
      <c r="HL183" s="304"/>
      <c r="HM183" s="304"/>
      <c r="HN183" s="304"/>
      <c r="HO183" s="304"/>
      <c r="HP183" s="304"/>
      <c r="HQ183" s="304"/>
      <c r="HR183" s="304"/>
      <c r="HS183" s="304"/>
      <c r="HT183" s="304"/>
      <c r="HU183" s="304"/>
      <c r="HV183" s="304"/>
      <c r="HW183" s="304"/>
      <c r="HX183" s="304"/>
      <c r="HY183" s="304"/>
      <c r="HZ183" s="304"/>
      <c r="IA183" s="304"/>
      <c r="IB183" s="304"/>
      <c r="IC183" s="304"/>
      <c r="ID183" s="304"/>
      <c r="IE183" s="304"/>
      <c r="IF183" s="304"/>
      <c r="IG183" s="304"/>
      <c r="IH183" s="304"/>
      <c r="II183" s="304"/>
      <c r="IJ183" s="304"/>
      <c r="IK183" s="304"/>
      <c r="IL183" s="304"/>
      <c r="IM183" s="304"/>
      <c r="IN183" s="304"/>
      <c r="IO183" s="304"/>
      <c r="IP183" s="304"/>
    </row>
    <row r="184" spans="1:250" s="305" customFormat="1" ht="25.5" customHeight="1" thickBot="1" x14ac:dyDescent="0.25">
      <c r="A184" s="301"/>
      <c r="B184" s="301"/>
      <c r="C184" s="302"/>
      <c r="D184" s="319"/>
      <c r="E184" s="303"/>
      <c r="F184" s="301"/>
      <c r="G184" s="301"/>
      <c r="H184" s="301"/>
      <c r="I184" s="300"/>
      <c r="J184" s="300"/>
      <c r="K184" s="301"/>
      <c r="L184" s="301"/>
      <c r="M184" s="300"/>
      <c r="N184" s="300"/>
      <c r="O184" s="326"/>
      <c r="P184" s="326"/>
      <c r="Q184" s="326"/>
      <c r="R184" s="327"/>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c r="DE184" s="304"/>
      <c r="DF184" s="304"/>
      <c r="DG184" s="304"/>
      <c r="DH184" s="304"/>
      <c r="DI184" s="304"/>
      <c r="DJ184" s="304"/>
      <c r="DK184" s="304"/>
      <c r="DL184" s="304"/>
      <c r="DM184" s="304"/>
      <c r="DN184" s="304"/>
      <c r="DO184" s="304"/>
      <c r="DP184" s="304"/>
      <c r="DQ184" s="304"/>
      <c r="DR184" s="304"/>
      <c r="DS184" s="304"/>
      <c r="DT184" s="304"/>
      <c r="DU184" s="304"/>
      <c r="DV184" s="304"/>
      <c r="DW184" s="304"/>
      <c r="DX184" s="304"/>
      <c r="DY184" s="304"/>
      <c r="DZ184" s="304"/>
      <c r="EA184" s="304"/>
      <c r="EB184" s="304"/>
      <c r="EC184" s="304"/>
      <c r="ED184" s="304"/>
      <c r="EE184" s="304"/>
      <c r="EF184" s="304"/>
      <c r="EG184" s="304"/>
      <c r="EH184" s="304"/>
      <c r="EI184" s="304"/>
      <c r="EJ184" s="304"/>
      <c r="EK184" s="304"/>
      <c r="EL184" s="304"/>
      <c r="EM184" s="304"/>
      <c r="EN184" s="304"/>
      <c r="EO184" s="304"/>
      <c r="EP184" s="304"/>
      <c r="EQ184" s="304"/>
      <c r="ER184" s="304"/>
      <c r="ES184" s="304"/>
      <c r="ET184" s="304"/>
      <c r="EU184" s="304"/>
      <c r="EV184" s="304"/>
      <c r="EW184" s="304"/>
      <c r="EX184" s="304"/>
      <c r="EY184" s="304"/>
      <c r="EZ184" s="304"/>
      <c r="FA184" s="304"/>
      <c r="FB184" s="304"/>
      <c r="FC184" s="304"/>
      <c r="FD184" s="304"/>
      <c r="FE184" s="304"/>
      <c r="FF184" s="304"/>
      <c r="FG184" s="304"/>
      <c r="FH184" s="304"/>
      <c r="FI184" s="304"/>
      <c r="FJ184" s="304"/>
      <c r="FK184" s="304"/>
      <c r="FL184" s="304"/>
      <c r="FM184" s="304"/>
      <c r="FN184" s="304"/>
      <c r="FO184" s="304"/>
      <c r="FP184" s="304"/>
      <c r="FQ184" s="304"/>
      <c r="FR184" s="304"/>
      <c r="FS184" s="304"/>
      <c r="FT184" s="304"/>
      <c r="FU184" s="304"/>
      <c r="FV184" s="304"/>
      <c r="FW184" s="304"/>
      <c r="FX184" s="304"/>
      <c r="FY184" s="304"/>
      <c r="FZ184" s="304"/>
      <c r="GA184" s="304"/>
      <c r="GB184" s="304"/>
      <c r="GC184" s="304"/>
      <c r="GD184" s="304"/>
      <c r="GE184" s="304"/>
      <c r="GF184" s="304"/>
      <c r="GG184" s="304"/>
      <c r="GH184" s="304"/>
      <c r="GI184" s="304"/>
      <c r="GJ184" s="304"/>
      <c r="GK184" s="304"/>
      <c r="GL184" s="304"/>
      <c r="GM184" s="304"/>
      <c r="GN184" s="304"/>
      <c r="GO184" s="304"/>
      <c r="GP184" s="304"/>
      <c r="GQ184" s="304"/>
      <c r="GR184" s="304"/>
      <c r="GS184" s="304"/>
      <c r="GT184" s="304"/>
      <c r="GU184" s="304"/>
      <c r="GV184" s="304"/>
      <c r="GW184" s="304"/>
      <c r="GX184" s="304"/>
      <c r="GY184" s="304"/>
      <c r="GZ184" s="304"/>
      <c r="HA184" s="304"/>
      <c r="HB184" s="304"/>
      <c r="HC184" s="304"/>
      <c r="HD184" s="304"/>
      <c r="HE184" s="304"/>
      <c r="HF184" s="304"/>
      <c r="HG184" s="304"/>
      <c r="HH184" s="304"/>
      <c r="HI184" s="304"/>
      <c r="HJ184" s="304"/>
      <c r="HK184" s="304"/>
      <c r="HL184" s="304"/>
      <c r="HM184" s="304"/>
      <c r="HN184" s="304"/>
      <c r="HO184" s="304"/>
      <c r="HP184" s="304"/>
      <c r="HQ184" s="304"/>
      <c r="HR184" s="304"/>
      <c r="HS184" s="304"/>
      <c r="HT184" s="304"/>
      <c r="HU184" s="304"/>
      <c r="HV184" s="304"/>
      <c r="HW184" s="304"/>
      <c r="HX184" s="304"/>
      <c r="HY184" s="304"/>
      <c r="HZ184" s="304"/>
      <c r="IA184" s="304"/>
      <c r="IB184" s="304"/>
      <c r="IC184" s="304"/>
      <c r="ID184" s="304"/>
      <c r="IE184" s="304"/>
      <c r="IF184" s="304"/>
      <c r="IG184" s="304"/>
      <c r="IH184" s="304"/>
      <c r="II184" s="304"/>
      <c r="IJ184" s="304"/>
      <c r="IK184" s="304"/>
      <c r="IL184" s="304"/>
      <c r="IM184" s="304"/>
      <c r="IN184" s="304"/>
      <c r="IO184" s="304"/>
      <c r="IP184" s="304"/>
    </row>
    <row r="185" spans="1:250" s="305" customFormat="1" ht="25.5" customHeight="1" thickBot="1" x14ac:dyDescent="0.25">
      <c r="A185" s="301"/>
      <c r="B185" s="301"/>
      <c r="C185" s="302"/>
      <c r="D185" s="319"/>
      <c r="E185" s="303"/>
      <c r="F185" s="301"/>
      <c r="G185" s="301"/>
      <c r="H185" s="301"/>
      <c r="I185" s="300"/>
      <c r="J185" s="300"/>
      <c r="K185" s="301"/>
      <c r="L185" s="301"/>
      <c r="M185" s="300"/>
      <c r="N185" s="300"/>
      <c r="O185" s="326"/>
      <c r="P185" s="326"/>
      <c r="Q185" s="326"/>
      <c r="R185" s="327"/>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c r="DE185" s="304"/>
      <c r="DF185" s="304"/>
      <c r="DG185" s="304"/>
      <c r="DH185" s="304"/>
      <c r="DI185" s="304"/>
      <c r="DJ185" s="304"/>
      <c r="DK185" s="304"/>
      <c r="DL185" s="304"/>
      <c r="DM185" s="304"/>
      <c r="DN185" s="304"/>
      <c r="DO185" s="304"/>
      <c r="DP185" s="304"/>
      <c r="DQ185" s="304"/>
      <c r="DR185" s="304"/>
      <c r="DS185" s="304"/>
      <c r="DT185" s="304"/>
      <c r="DU185" s="304"/>
      <c r="DV185" s="304"/>
      <c r="DW185" s="304"/>
      <c r="DX185" s="304"/>
      <c r="DY185" s="304"/>
      <c r="DZ185" s="304"/>
      <c r="EA185" s="304"/>
      <c r="EB185" s="304"/>
      <c r="EC185" s="304"/>
      <c r="ED185" s="304"/>
      <c r="EE185" s="304"/>
      <c r="EF185" s="304"/>
      <c r="EG185" s="304"/>
      <c r="EH185" s="304"/>
      <c r="EI185" s="304"/>
      <c r="EJ185" s="304"/>
      <c r="EK185" s="304"/>
      <c r="EL185" s="304"/>
      <c r="EM185" s="304"/>
      <c r="EN185" s="304"/>
      <c r="EO185" s="304"/>
      <c r="EP185" s="304"/>
      <c r="EQ185" s="304"/>
      <c r="ER185" s="304"/>
      <c r="ES185" s="304"/>
      <c r="ET185" s="304"/>
      <c r="EU185" s="304"/>
      <c r="EV185" s="304"/>
      <c r="EW185" s="304"/>
      <c r="EX185" s="304"/>
      <c r="EY185" s="304"/>
      <c r="EZ185" s="304"/>
      <c r="FA185" s="304"/>
      <c r="FB185" s="304"/>
      <c r="FC185" s="304"/>
      <c r="FD185" s="304"/>
      <c r="FE185" s="304"/>
      <c r="FF185" s="304"/>
      <c r="FG185" s="304"/>
      <c r="FH185" s="304"/>
      <c r="FI185" s="304"/>
      <c r="FJ185" s="304"/>
      <c r="FK185" s="304"/>
      <c r="FL185" s="304"/>
      <c r="FM185" s="304"/>
      <c r="FN185" s="304"/>
      <c r="FO185" s="304"/>
      <c r="FP185" s="304"/>
      <c r="FQ185" s="304"/>
      <c r="FR185" s="304"/>
      <c r="FS185" s="304"/>
      <c r="FT185" s="304"/>
      <c r="FU185" s="304"/>
      <c r="FV185" s="304"/>
      <c r="FW185" s="304"/>
      <c r="FX185" s="304"/>
      <c r="FY185" s="304"/>
      <c r="FZ185" s="304"/>
      <c r="GA185" s="304"/>
      <c r="GB185" s="304"/>
      <c r="GC185" s="304"/>
      <c r="GD185" s="304"/>
      <c r="GE185" s="304"/>
      <c r="GF185" s="304"/>
      <c r="GG185" s="304"/>
      <c r="GH185" s="304"/>
      <c r="GI185" s="304"/>
      <c r="GJ185" s="304"/>
      <c r="GK185" s="304"/>
      <c r="GL185" s="304"/>
      <c r="GM185" s="304"/>
      <c r="GN185" s="304"/>
      <c r="GO185" s="304"/>
      <c r="GP185" s="304"/>
      <c r="GQ185" s="304"/>
      <c r="GR185" s="304"/>
      <c r="GS185" s="304"/>
      <c r="GT185" s="304"/>
      <c r="GU185" s="304"/>
      <c r="GV185" s="304"/>
      <c r="GW185" s="304"/>
      <c r="GX185" s="304"/>
      <c r="GY185" s="304"/>
      <c r="GZ185" s="304"/>
      <c r="HA185" s="304"/>
      <c r="HB185" s="304"/>
      <c r="HC185" s="304"/>
      <c r="HD185" s="304"/>
      <c r="HE185" s="304"/>
      <c r="HF185" s="304"/>
      <c r="HG185" s="304"/>
      <c r="HH185" s="304"/>
      <c r="HI185" s="304"/>
      <c r="HJ185" s="304"/>
      <c r="HK185" s="304"/>
      <c r="HL185" s="304"/>
      <c r="HM185" s="304"/>
      <c r="HN185" s="304"/>
      <c r="HO185" s="304"/>
      <c r="HP185" s="304"/>
      <c r="HQ185" s="304"/>
      <c r="HR185" s="304"/>
      <c r="HS185" s="304"/>
      <c r="HT185" s="304"/>
      <c r="HU185" s="304"/>
      <c r="HV185" s="304"/>
      <c r="HW185" s="304"/>
      <c r="HX185" s="304"/>
      <c r="HY185" s="304"/>
      <c r="HZ185" s="304"/>
      <c r="IA185" s="304"/>
      <c r="IB185" s="304"/>
      <c r="IC185" s="304"/>
      <c r="ID185" s="304"/>
      <c r="IE185" s="304"/>
      <c r="IF185" s="304"/>
      <c r="IG185" s="304"/>
      <c r="IH185" s="304"/>
      <c r="II185" s="304"/>
      <c r="IJ185" s="304"/>
      <c r="IK185" s="304"/>
      <c r="IL185" s="304"/>
      <c r="IM185" s="304"/>
      <c r="IN185" s="304"/>
      <c r="IO185" s="304"/>
      <c r="IP185" s="304"/>
    </row>
    <row r="186" spans="1:250" s="305" customFormat="1" ht="25.5" customHeight="1" thickBot="1" x14ac:dyDescent="0.25">
      <c r="A186" s="301"/>
      <c r="B186" s="301"/>
      <c r="C186" s="302"/>
      <c r="D186" s="319"/>
      <c r="E186" s="303"/>
      <c r="F186" s="301"/>
      <c r="G186" s="301"/>
      <c r="H186" s="301"/>
      <c r="I186" s="300"/>
      <c r="J186" s="300"/>
      <c r="K186" s="301"/>
      <c r="L186" s="301"/>
      <c r="M186" s="300"/>
      <c r="N186" s="300"/>
      <c r="O186" s="326"/>
      <c r="P186" s="326"/>
      <c r="Q186" s="326"/>
      <c r="R186" s="327"/>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c r="DE186" s="304"/>
      <c r="DF186" s="304"/>
      <c r="DG186" s="304"/>
      <c r="DH186" s="304"/>
      <c r="DI186" s="304"/>
      <c r="DJ186" s="304"/>
      <c r="DK186" s="304"/>
      <c r="DL186" s="304"/>
      <c r="DM186" s="304"/>
      <c r="DN186" s="304"/>
      <c r="DO186" s="304"/>
      <c r="DP186" s="304"/>
      <c r="DQ186" s="304"/>
      <c r="DR186" s="304"/>
      <c r="DS186" s="304"/>
      <c r="DT186" s="304"/>
      <c r="DU186" s="304"/>
      <c r="DV186" s="304"/>
      <c r="DW186" s="304"/>
      <c r="DX186" s="304"/>
      <c r="DY186" s="304"/>
      <c r="DZ186" s="304"/>
      <c r="EA186" s="304"/>
      <c r="EB186" s="304"/>
      <c r="EC186" s="304"/>
      <c r="ED186" s="304"/>
      <c r="EE186" s="304"/>
      <c r="EF186" s="304"/>
      <c r="EG186" s="304"/>
      <c r="EH186" s="304"/>
      <c r="EI186" s="304"/>
      <c r="EJ186" s="304"/>
      <c r="EK186" s="304"/>
      <c r="EL186" s="304"/>
      <c r="EM186" s="304"/>
      <c r="EN186" s="304"/>
      <c r="EO186" s="304"/>
      <c r="EP186" s="304"/>
      <c r="EQ186" s="304"/>
      <c r="ER186" s="304"/>
      <c r="ES186" s="304"/>
      <c r="ET186" s="304"/>
      <c r="EU186" s="304"/>
      <c r="EV186" s="304"/>
      <c r="EW186" s="304"/>
      <c r="EX186" s="304"/>
      <c r="EY186" s="304"/>
      <c r="EZ186" s="304"/>
      <c r="FA186" s="304"/>
      <c r="FB186" s="304"/>
      <c r="FC186" s="304"/>
      <c r="FD186" s="304"/>
      <c r="FE186" s="304"/>
      <c r="FF186" s="304"/>
      <c r="FG186" s="304"/>
      <c r="FH186" s="304"/>
      <c r="FI186" s="304"/>
      <c r="FJ186" s="304"/>
      <c r="FK186" s="304"/>
      <c r="FL186" s="304"/>
      <c r="FM186" s="304"/>
      <c r="FN186" s="304"/>
      <c r="FO186" s="304"/>
      <c r="FP186" s="304"/>
      <c r="FQ186" s="304"/>
      <c r="FR186" s="304"/>
      <c r="FS186" s="304"/>
      <c r="FT186" s="304"/>
      <c r="FU186" s="304"/>
      <c r="FV186" s="304"/>
      <c r="FW186" s="304"/>
      <c r="FX186" s="304"/>
      <c r="FY186" s="304"/>
      <c r="FZ186" s="304"/>
      <c r="GA186" s="304"/>
      <c r="GB186" s="304"/>
      <c r="GC186" s="304"/>
      <c r="GD186" s="304"/>
      <c r="GE186" s="304"/>
      <c r="GF186" s="304"/>
      <c r="GG186" s="304"/>
      <c r="GH186" s="304"/>
      <c r="GI186" s="304"/>
      <c r="GJ186" s="304"/>
      <c r="GK186" s="304"/>
      <c r="GL186" s="304"/>
      <c r="GM186" s="304"/>
      <c r="GN186" s="304"/>
      <c r="GO186" s="304"/>
      <c r="GP186" s="304"/>
      <c r="GQ186" s="304"/>
      <c r="GR186" s="304"/>
      <c r="GS186" s="304"/>
      <c r="GT186" s="304"/>
      <c r="GU186" s="304"/>
      <c r="GV186" s="304"/>
      <c r="GW186" s="304"/>
      <c r="GX186" s="304"/>
      <c r="GY186" s="304"/>
      <c r="GZ186" s="304"/>
      <c r="HA186" s="304"/>
      <c r="HB186" s="304"/>
      <c r="HC186" s="304"/>
      <c r="HD186" s="304"/>
      <c r="HE186" s="304"/>
      <c r="HF186" s="304"/>
      <c r="HG186" s="304"/>
      <c r="HH186" s="304"/>
      <c r="HI186" s="304"/>
      <c r="HJ186" s="304"/>
      <c r="HK186" s="304"/>
      <c r="HL186" s="304"/>
      <c r="HM186" s="304"/>
      <c r="HN186" s="304"/>
      <c r="HO186" s="304"/>
      <c r="HP186" s="304"/>
      <c r="HQ186" s="304"/>
      <c r="HR186" s="304"/>
      <c r="HS186" s="304"/>
      <c r="HT186" s="304"/>
      <c r="HU186" s="304"/>
      <c r="HV186" s="304"/>
      <c r="HW186" s="304"/>
      <c r="HX186" s="304"/>
      <c r="HY186" s="304"/>
      <c r="HZ186" s="304"/>
      <c r="IA186" s="304"/>
      <c r="IB186" s="304"/>
      <c r="IC186" s="304"/>
      <c r="ID186" s="304"/>
      <c r="IE186" s="304"/>
      <c r="IF186" s="304"/>
      <c r="IG186" s="304"/>
      <c r="IH186" s="304"/>
      <c r="II186" s="304"/>
      <c r="IJ186" s="304"/>
      <c r="IK186" s="304"/>
      <c r="IL186" s="304"/>
      <c r="IM186" s="304"/>
      <c r="IN186" s="304"/>
      <c r="IO186" s="304"/>
      <c r="IP186" s="304"/>
    </row>
    <row r="187" spans="1:250" s="305" customFormat="1" ht="25.5" customHeight="1" thickBot="1" x14ac:dyDescent="0.25">
      <c r="A187" s="301"/>
      <c r="B187" s="301"/>
      <c r="C187" s="302"/>
      <c r="D187" s="319"/>
      <c r="E187" s="303"/>
      <c r="F187" s="301"/>
      <c r="G187" s="301"/>
      <c r="H187" s="301"/>
      <c r="I187" s="300"/>
      <c r="J187" s="300"/>
      <c r="K187" s="301"/>
      <c r="L187" s="301"/>
      <c r="M187" s="300"/>
      <c r="N187" s="300"/>
      <c r="O187" s="326"/>
      <c r="P187" s="326"/>
      <c r="Q187" s="326"/>
      <c r="R187" s="327"/>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c r="DE187" s="304"/>
      <c r="DF187" s="304"/>
      <c r="DG187" s="304"/>
      <c r="DH187" s="304"/>
      <c r="DI187" s="304"/>
      <c r="DJ187" s="304"/>
      <c r="DK187" s="304"/>
      <c r="DL187" s="304"/>
      <c r="DM187" s="304"/>
      <c r="DN187" s="304"/>
      <c r="DO187" s="304"/>
      <c r="DP187" s="304"/>
      <c r="DQ187" s="304"/>
      <c r="DR187" s="304"/>
      <c r="DS187" s="304"/>
      <c r="DT187" s="304"/>
      <c r="DU187" s="304"/>
      <c r="DV187" s="304"/>
      <c r="DW187" s="304"/>
      <c r="DX187" s="304"/>
      <c r="DY187" s="304"/>
      <c r="DZ187" s="304"/>
      <c r="EA187" s="304"/>
      <c r="EB187" s="304"/>
      <c r="EC187" s="304"/>
      <c r="ED187" s="304"/>
      <c r="EE187" s="304"/>
      <c r="EF187" s="304"/>
      <c r="EG187" s="304"/>
      <c r="EH187" s="304"/>
      <c r="EI187" s="304"/>
      <c r="EJ187" s="304"/>
      <c r="EK187" s="304"/>
      <c r="EL187" s="304"/>
      <c r="EM187" s="304"/>
      <c r="EN187" s="304"/>
      <c r="EO187" s="304"/>
      <c r="EP187" s="304"/>
      <c r="EQ187" s="304"/>
      <c r="ER187" s="304"/>
      <c r="ES187" s="304"/>
      <c r="ET187" s="304"/>
      <c r="EU187" s="304"/>
      <c r="EV187" s="304"/>
      <c r="EW187" s="304"/>
      <c r="EX187" s="304"/>
      <c r="EY187" s="304"/>
      <c r="EZ187" s="304"/>
      <c r="FA187" s="304"/>
      <c r="FB187" s="304"/>
      <c r="FC187" s="304"/>
      <c r="FD187" s="304"/>
      <c r="FE187" s="304"/>
      <c r="FF187" s="304"/>
      <c r="FG187" s="304"/>
      <c r="FH187" s="304"/>
      <c r="FI187" s="304"/>
      <c r="FJ187" s="304"/>
      <c r="FK187" s="304"/>
      <c r="FL187" s="304"/>
      <c r="FM187" s="304"/>
      <c r="FN187" s="304"/>
      <c r="FO187" s="304"/>
      <c r="FP187" s="304"/>
      <c r="FQ187" s="304"/>
      <c r="FR187" s="304"/>
      <c r="FS187" s="304"/>
      <c r="FT187" s="304"/>
      <c r="FU187" s="304"/>
      <c r="FV187" s="304"/>
      <c r="FW187" s="304"/>
      <c r="FX187" s="304"/>
      <c r="FY187" s="304"/>
      <c r="FZ187" s="304"/>
      <c r="GA187" s="304"/>
      <c r="GB187" s="304"/>
      <c r="GC187" s="304"/>
      <c r="GD187" s="304"/>
      <c r="GE187" s="304"/>
      <c r="GF187" s="304"/>
      <c r="GG187" s="304"/>
      <c r="GH187" s="304"/>
      <c r="GI187" s="304"/>
      <c r="GJ187" s="304"/>
      <c r="GK187" s="304"/>
      <c r="GL187" s="304"/>
      <c r="GM187" s="304"/>
      <c r="GN187" s="304"/>
      <c r="GO187" s="304"/>
      <c r="GP187" s="304"/>
      <c r="GQ187" s="304"/>
      <c r="GR187" s="304"/>
      <c r="GS187" s="304"/>
      <c r="GT187" s="304"/>
      <c r="GU187" s="304"/>
      <c r="GV187" s="304"/>
      <c r="GW187" s="304"/>
      <c r="GX187" s="304"/>
      <c r="GY187" s="304"/>
      <c r="GZ187" s="304"/>
      <c r="HA187" s="304"/>
      <c r="HB187" s="304"/>
      <c r="HC187" s="304"/>
      <c r="HD187" s="304"/>
      <c r="HE187" s="304"/>
      <c r="HF187" s="304"/>
      <c r="HG187" s="304"/>
      <c r="HH187" s="304"/>
      <c r="HI187" s="304"/>
      <c r="HJ187" s="304"/>
      <c r="HK187" s="304"/>
      <c r="HL187" s="304"/>
      <c r="HM187" s="304"/>
      <c r="HN187" s="304"/>
      <c r="HO187" s="304"/>
      <c r="HP187" s="304"/>
      <c r="HQ187" s="304"/>
      <c r="HR187" s="304"/>
      <c r="HS187" s="304"/>
      <c r="HT187" s="304"/>
      <c r="HU187" s="304"/>
      <c r="HV187" s="304"/>
      <c r="HW187" s="304"/>
      <c r="HX187" s="304"/>
      <c r="HY187" s="304"/>
      <c r="HZ187" s="304"/>
      <c r="IA187" s="304"/>
      <c r="IB187" s="304"/>
      <c r="IC187" s="304"/>
      <c r="ID187" s="304"/>
      <c r="IE187" s="304"/>
      <c r="IF187" s="304"/>
      <c r="IG187" s="304"/>
      <c r="IH187" s="304"/>
      <c r="II187" s="304"/>
      <c r="IJ187" s="304"/>
      <c r="IK187" s="304"/>
      <c r="IL187" s="304"/>
      <c r="IM187" s="304"/>
      <c r="IN187" s="304"/>
      <c r="IO187" s="304"/>
      <c r="IP187" s="304"/>
    </row>
    <row r="188" spans="1:250" s="305" customFormat="1" ht="25.5" customHeight="1" thickBot="1" x14ac:dyDescent="0.25">
      <c r="A188" s="301"/>
      <c r="B188" s="301"/>
      <c r="C188" s="302"/>
      <c r="D188" s="319"/>
      <c r="E188" s="303"/>
      <c r="F188" s="301"/>
      <c r="G188" s="301"/>
      <c r="H188" s="301"/>
      <c r="I188" s="300"/>
      <c r="J188" s="300"/>
      <c r="K188" s="301"/>
      <c r="L188" s="301"/>
      <c r="M188" s="300"/>
      <c r="N188" s="300"/>
      <c r="O188" s="326"/>
      <c r="P188" s="326"/>
      <c r="Q188" s="326"/>
      <c r="R188" s="327"/>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c r="DE188" s="304"/>
      <c r="DF188" s="304"/>
      <c r="DG188" s="304"/>
      <c r="DH188" s="304"/>
      <c r="DI188" s="304"/>
      <c r="DJ188" s="304"/>
      <c r="DK188" s="304"/>
      <c r="DL188" s="304"/>
      <c r="DM188" s="304"/>
      <c r="DN188" s="304"/>
      <c r="DO188" s="304"/>
      <c r="DP188" s="304"/>
      <c r="DQ188" s="304"/>
      <c r="DR188" s="304"/>
      <c r="DS188" s="304"/>
      <c r="DT188" s="304"/>
      <c r="DU188" s="304"/>
      <c r="DV188" s="304"/>
      <c r="DW188" s="304"/>
      <c r="DX188" s="304"/>
      <c r="DY188" s="304"/>
      <c r="DZ188" s="304"/>
      <c r="EA188" s="304"/>
      <c r="EB188" s="304"/>
      <c r="EC188" s="304"/>
      <c r="ED188" s="304"/>
      <c r="EE188" s="304"/>
      <c r="EF188" s="304"/>
      <c r="EG188" s="304"/>
      <c r="EH188" s="304"/>
      <c r="EI188" s="304"/>
      <c r="EJ188" s="304"/>
      <c r="EK188" s="304"/>
      <c r="EL188" s="304"/>
      <c r="EM188" s="304"/>
      <c r="EN188" s="304"/>
      <c r="EO188" s="304"/>
      <c r="EP188" s="304"/>
      <c r="EQ188" s="304"/>
      <c r="ER188" s="304"/>
      <c r="ES188" s="304"/>
      <c r="ET188" s="304"/>
      <c r="EU188" s="304"/>
      <c r="EV188" s="304"/>
      <c r="EW188" s="304"/>
      <c r="EX188" s="304"/>
      <c r="EY188" s="304"/>
      <c r="EZ188" s="304"/>
      <c r="FA188" s="304"/>
      <c r="FB188" s="304"/>
      <c r="FC188" s="304"/>
      <c r="FD188" s="304"/>
      <c r="FE188" s="304"/>
      <c r="FF188" s="304"/>
      <c r="FG188" s="304"/>
      <c r="FH188" s="304"/>
      <c r="FI188" s="304"/>
      <c r="FJ188" s="304"/>
      <c r="FK188" s="304"/>
      <c r="FL188" s="304"/>
      <c r="FM188" s="304"/>
      <c r="FN188" s="304"/>
      <c r="FO188" s="304"/>
      <c r="FP188" s="304"/>
      <c r="FQ188" s="304"/>
      <c r="FR188" s="304"/>
      <c r="FS188" s="304"/>
      <c r="FT188" s="304"/>
      <c r="FU188" s="304"/>
      <c r="FV188" s="304"/>
      <c r="FW188" s="304"/>
      <c r="FX188" s="304"/>
      <c r="FY188" s="304"/>
      <c r="FZ188" s="304"/>
      <c r="GA188" s="304"/>
      <c r="GB188" s="304"/>
      <c r="GC188" s="304"/>
      <c r="GD188" s="304"/>
      <c r="GE188" s="304"/>
      <c r="GF188" s="304"/>
      <c r="GG188" s="304"/>
      <c r="GH188" s="304"/>
      <c r="GI188" s="304"/>
      <c r="GJ188" s="304"/>
      <c r="GK188" s="304"/>
      <c r="GL188" s="304"/>
      <c r="GM188" s="304"/>
      <c r="GN188" s="304"/>
      <c r="GO188" s="304"/>
      <c r="GP188" s="304"/>
      <c r="GQ188" s="304"/>
      <c r="GR188" s="304"/>
      <c r="GS188" s="304"/>
      <c r="GT188" s="304"/>
      <c r="GU188" s="304"/>
      <c r="GV188" s="304"/>
      <c r="GW188" s="304"/>
      <c r="GX188" s="304"/>
      <c r="GY188" s="304"/>
      <c r="GZ188" s="304"/>
      <c r="HA188" s="304"/>
      <c r="HB188" s="304"/>
      <c r="HC188" s="304"/>
      <c r="HD188" s="304"/>
      <c r="HE188" s="304"/>
      <c r="HF188" s="304"/>
      <c r="HG188" s="304"/>
      <c r="HH188" s="304"/>
      <c r="HI188" s="304"/>
      <c r="HJ188" s="304"/>
      <c r="HK188" s="304"/>
      <c r="HL188" s="304"/>
      <c r="HM188" s="304"/>
      <c r="HN188" s="304"/>
      <c r="HO188" s="304"/>
      <c r="HP188" s="304"/>
      <c r="HQ188" s="304"/>
      <c r="HR188" s="304"/>
      <c r="HS188" s="304"/>
      <c r="HT188" s="304"/>
      <c r="HU188" s="304"/>
      <c r="HV188" s="304"/>
      <c r="HW188" s="304"/>
      <c r="HX188" s="304"/>
      <c r="HY188" s="304"/>
      <c r="HZ188" s="304"/>
      <c r="IA188" s="304"/>
      <c r="IB188" s="304"/>
      <c r="IC188" s="304"/>
      <c r="ID188" s="304"/>
      <c r="IE188" s="304"/>
      <c r="IF188" s="304"/>
      <c r="IG188" s="304"/>
      <c r="IH188" s="304"/>
      <c r="II188" s="304"/>
      <c r="IJ188" s="304"/>
      <c r="IK188" s="304"/>
      <c r="IL188" s="304"/>
      <c r="IM188" s="304"/>
      <c r="IN188" s="304"/>
      <c r="IO188" s="304"/>
      <c r="IP188" s="304"/>
    </row>
    <row r="189" spans="1:250" s="305" customFormat="1" ht="25.5" customHeight="1" thickBot="1" x14ac:dyDescent="0.25">
      <c r="A189" s="301"/>
      <c r="B189" s="301"/>
      <c r="C189" s="302"/>
      <c r="D189" s="319"/>
      <c r="E189" s="303"/>
      <c r="F189" s="301"/>
      <c r="G189" s="301"/>
      <c r="H189" s="301"/>
      <c r="I189" s="300"/>
      <c r="J189" s="300"/>
      <c r="K189" s="301"/>
      <c r="L189" s="301"/>
      <c r="M189" s="300"/>
      <c r="N189" s="300"/>
      <c r="O189" s="326"/>
      <c r="P189" s="326"/>
      <c r="Q189" s="326"/>
      <c r="R189" s="327"/>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c r="DE189" s="304"/>
      <c r="DF189" s="304"/>
      <c r="DG189" s="304"/>
      <c r="DH189" s="304"/>
      <c r="DI189" s="304"/>
      <c r="DJ189" s="304"/>
      <c r="DK189" s="304"/>
      <c r="DL189" s="304"/>
      <c r="DM189" s="304"/>
      <c r="DN189" s="304"/>
      <c r="DO189" s="304"/>
      <c r="DP189" s="304"/>
      <c r="DQ189" s="304"/>
      <c r="DR189" s="304"/>
      <c r="DS189" s="304"/>
      <c r="DT189" s="304"/>
      <c r="DU189" s="304"/>
      <c r="DV189" s="304"/>
      <c r="DW189" s="304"/>
      <c r="DX189" s="304"/>
      <c r="DY189" s="304"/>
      <c r="DZ189" s="304"/>
      <c r="EA189" s="304"/>
      <c r="EB189" s="304"/>
      <c r="EC189" s="304"/>
      <c r="ED189" s="304"/>
      <c r="EE189" s="304"/>
      <c r="EF189" s="304"/>
      <c r="EG189" s="304"/>
      <c r="EH189" s="304"/>
      <c r="EI189" s="304"/>
      <c r="EJ189" s="304"/>
      <c r="EK189" s="304"/>
      <c r="EL189" s="304"/>
      <c r="EM189" s="304"/>
      <c r="EN189" s="304"/>
      <c r="EO189" s="304"/>
      <c r="EP189" s="304"/>
      <c r="EQ189" s="304"/>
      <c r="ER189" s="304"/>
      <c r="ES189" s="304"/>
      <c r="ET189" s="304"/>
      <c r="EU189" s="304"/>
      <c r="EV189" s="304"/>
      <c r="EW189" s="304"/>
      <c r="EX189" s="304"/>
      <c r="EY189" s="304"/>
      <c r="EZ189" s="304"/>
      <c r="FA189" s="304"/>
      <c r="FB189" s="304"/>
      <c r="FC189" s="304"/>
      <c r="FD189" s="304"/>
      <c r="FE189" s="304"/>
      <c r="FF189" s="304"/>
      <c r="FG189" s="304"/>
      <c r="FH189" s="304"/>
      <c r="FI189" s="304"/>
      <c r="FJ189" s="304"/>
      <c r="FK189" s="304"/>
      <c r="FL189" s="304"/>
      <c r="FM189" s="304"/>
      <c r="FN189" s="304"/>
      <c r="FO189" s="304"/>
      <c r="FP189" s="304"/>
      <c r="FQ189" s="304"/>
      <c r="FR189" s="304"/>
      <c r="FS189" s="304"/>
      <c r="FT189" s="304"/>
      <c r="FU189" s="304"/>
      <c r="FV189" s="304"/>
      <c r="FW189" s="304"/>
      <c r="FX189" s="304"/>
      <c r="FY189" s="304"/>
      <c r="FZ189" s="304"/>
      <c r="GA189" s="304"/>
      <c r="GB189" s="304"/>
      <c r="GC189" s="304"/>
      <c r="GD189" s="304"/>
      <c r="GE189" s="304"/>
      <c r="GF189" s="304"/>
      <c r="GG189" s="304"/>
      <c r="GH189" s="304"/>
      <c r="GI189" s="304"/>
      <c r="GJ189" s="304"/>
      <c r="GK189" s="304"/>
      <c r="GL189" s="304"/>
      <c r="GM189" s="304"/>
      <c r="GN189" s="304"/>
      <c r="GO189" s="304"/>
      <c r="GP189" s="304"/>
      <c r="GQ189" s="304"/>
      <c r="GR189" s="304"/>
      <c r="GS189" s="304"/>
      <c r="GT189" s="304"/>
      <c r="GU189" s="304"/>
      <c r="GV189" s="304"/>
      <c r="GW189" s="304"/>
      <c r="GX189" s="304"/>
      <c r="GY189" s="304"/>
      <c r="GZ189" s="304"/>
      <c r="HA189" s="304"/>
      <c r="HB189" s="304"/>
      <c r="HC189" s="304"/>
      <c r="HD189" s="304"/>
      <c r="HE189" s="304"/>
      <c r="HF189" s="304"/>
      <c r="HG189" s="304"/>
      <c r="HH189" s="304"/>
      <c r="HI189" s="304"/>
      <c r="HJ189" s="304"/>
      <c r="HK189" s="304"/>
      <c r="HL189" s="304"/>
      <c r="HM189" s="304"/>
      <c r="HN189" s="304"/>
      <c r="HO189" s="304"/>
      <c r="HP189" s="304"/>
      <c r="HQ189" s="304"/>
      <c r="HR189" s="304"/>
      <c r="HS189" s="304"/>
      <c r="HT189" s="304"/>
      <c r="HU189" s="304"/>
      <c r="HV189" s="304"/>
      <c r="HW189" s="304"/>
      <c r="HX189" s="304"/>
      <c r="HY189" s="304"/>
      <c r="HZ189" s="304"/>
      <c r="IA189" s="304"/>
      <c r="IB189" s="304"/>
      <c r="IC189" s="304"/>
      <c r="ID189" s="304"/>
      <c r="IE189" s="304"/>
      <c r="IF189" s="304"/>
      <c r="IG189" s="304"/>
      <c r="IH189" s="304"/>
      <c r="II189" s="304"/>
      <c r="IJ189" s="304"/>
      <c r="IK189" s="304"/>
      <c r="IL189" s="304"/>
      <c r="IM189" s="304"/>
      <c r="IN189" s="304"/>
      <c r="IO189" s="304"/>
      <c r="IP189" s="304"/>
    </row>
    <row r="190" spans="1:250" s="305" customFormat="1" ht="25.5" customHeight="1" thickBot="1" x14ac:dyDescent="0.25">
      <c r="A190" s="301"/>
      <c r="B190" s="301"/>
      <c r="C190" s="302"/>
      <c r="D190" s="319"/>
      <c r="E190" s="303"/>
      <c r="F190" s="301"/>
      <c r="G190" s="301"/>
      <c r="H190" s="301"/>
      <c r="I190" s="300"/>
      <c r="J190" s="300"/>
      <c r="K190" s="301"/>
      <c r="L190" s="301"/>
      <c r="M190" s="300"/>
      <c r="N190" s="300"/>
      <c r="O190" s="326"/>
      <c r="P190" s="326"/>
      <c r="Q190" s="326"/>
      <c r="R190" s="327"/>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c r="DE190" s="304"/>
      <c r="DF190" s="304"/>
      <c r="DG190" s="304"/>
      <c r="DH190" s="304"/>
      <c r="DI190" s="304"/>
      <c r="DJ190" s="304"/>
      <c r="DK190" s="304"/>
      <c r="DL190" s="304"/>
      <c r="DM190" s="304"/>
      <c r="DN190" s="304"/>
      <c r="DO190" s="304"/>
      <c r="DP190" s="304"/>
      <c r="DQ190" s="304"/>
      <c r="DR190" s="304"/>
      <c r="DS190" s="304"/>
      <c r="DT190" s="304"/>
      <c r="DU190" s="304"/>
      <c r="DV190" s="304"/>
      <c r="DW190" s="304"/>
      <c r="DX190" s="304"/>
      <c r="DY190" s="304"/>
      <c r="DZ190" s="304"/>
      <c r="EA190" s="304"/>
      <c r="EB190" s="304"/>
      <c r="EC190" s="304"/>
      <c r="ED190" s="304"/>
      <c r="EE190" s="304"/>
      <c r="EF190" s="304"/>
      <c r="EG190" s="304"/>
      <c r="EH190" s="304"/>
      <c r="EI190" s="304"/>
      <c r="EJ190" s="304"/>
      <c r="EK190" s="304"/>
      <c r="EL190" s="304"/>
      <c r="EM190" s="304"/>
      <c r="EN190" s="304"/>
      <c r="EO190" s="304"/>
      <c r="EP190" s="304"/>
      <c r="EQ190" s="304"/>
      <c r="ER190" s="304"/>
      <c r="ES190" s="304"/>
      <c r="ET190" s="304"/>
      <c r="EU190" s="304"/>
      <c r="EV190" s="304"/>
      <c r="EW190" s="304"/>
      <c r="EX190" s="304"/>
      <c r="EY190" s="304"/>
      <c r="EZ190" s="304"/>
      <c r="FA190" s="304"/>
      <c r="FB190" s="304"/>
      <c r="FC190" s="304"/>
      <c r="FD190" s="304"/>
      <c r="FE190" s="304"/>
      <c r="FF190" s="304"/>
      <c r="FG190" s="304"/>
      <c r="FH190" s="304"/>
      <c r="FI190" s="304"/>
      <c r="FJ190" s="304"/>
      <c r="FK190" s="304"/>
      <c r="FL190" s="304"/>
      <c r="FM190" s="304"/>
      <c r="FN190" s="304"/>
      <c r="FO190" s="304"/>
      <c r="FP190" s="304"/>
      <c r="FQ190" s="304"/>
      <c r="FR190" s="304"/>
      <c r="FS190" s="304"/>
      <c r="FT190" s="304"/>
      <c r="FU190" s="304"/>
      <c r="FV190" s="304"/>
      <c r="FW190" s="304"/>
      <c r="FX190" s="304"/>
      <c r="FY190" s="304"/>
      <c r="FZ190" s="304"/>
      <c r="GA190" s="304"/>
      <c r="GB190" s="304"/>
      <c r="GC190" s="304"/>
      <c r="GD190" s="304"/>
      <c r="GE190" s="304"/>
      <c r="GF190" s="304"/>
      <c r="GG190" s="304"/>
      <c r="GH190" s="304"/>
      <c r="GI190" s="304"/>
      <c r="GJ190" s="304"/>
      <c r="GK190" s="304"/>
      <c r="GL190" s="304"/>
      <c r="GM190" s="304"/>
      <c r="GN190" s="304"/>
      <c r="GO190" s="304"/>
      <c r="GP190" s="304"/>
      <c r="GQ190" s="304"/>
      <c r="GR190" s="304"/>
      <c r="GS190" s="304"/>
      <c r="GT190" s="304"/>
      <c r="GU190" s="304"/>
      <c r="GV190" s="304"/>
      <c r="GW190" s="304"/>
      <c r="GX190" s="304"/>
      <c r="GY190" s="304"/>
      <c r="GZ190" s="304"/>
      <c r="HA190" s="304"/>
      <c r="HB190" s="304"/>
      <c r="HC190" s="304"/>
      <c r="HD190" s="304"/>
      <c r="HE190" s="304"/>
      <c r="HF190" s="304"/>
      <c r="HG190" s="304"/>
      <c r="HH190" s="304"/>
      <c r="HI190" s="304"/>
      <c r="HJ190" s="304"/>
      <c r="HK190" s="304"/>
      <c r="HL190" s="304"/>
      <c r="HM190" s="304"/>
      <c r="HN190" s="304"/>
      <c r="HO190" s="304"/>
      <c r="HP190" s="304"/>
      <c r="HQ190" s="304"/>
      <c r="HR190" s="304"/>
      <c r="HS190" s="304"/>
      <c r="HT190" s="304"/>
      <c r="HU190" s="304"/>
      <c r="HV190" s="304"/>
      <c r="HW190" s="304"/>
      <c r="HX190" s="304"/>
      <c r="HY190" s="304"/>
      <c r="HZ190" s="304"/>
      <c r="IA190" s="304"/>
      <c r="IB190" s="304"/>
      <c r="IC190" s="304"/>
      <c r="ID190" s="304"/>
      <c r="IE190" s="304"/>
      <c r="IF190" s="304"/>
      <c r="IG190" s="304"/>
      <c r="IH190" s="304"/>
      <c r="II190" s="304"/>
      <c r="IJ190" s="304"/>
      <c r="IK190" s="304"/>
      <c r="IL190" s="304"/>
      <c r="IM190" s="304"/>
      <c r="IN190" s="304"/>
      <c r="IO190" s="304"/>
      <c r="IP190" s="304"/>
    </row>
    <row r="191" spans="1:250" s="305" customFormat="1" ht="25.5" customHeight="1" thickBot="1" x14ac:dyDescent="0.25">
      <c r="A191" s="301"/>
      <c r="B191" s="301"/>
      <c r="C191" s="302"/>
      <c r="D191" s="319"/>
      <c r="E191" s="303"/>
      <c r="F191" s="301"/>
      <c r="G191" s="301"/>
      <c r="H191" s="301"/>
      <c r="I191" s="300"/>
      <c r="J191" s="300"/>
      <c r="K191" s="301"/>
      <c r="L191" s="301"/>
      <c r="M191" s="300"/>
      <c r="N191" s="300"/>
      <c r="O191" s="326"/>
      <c r="P191" s="326"/>
      <c r="Q191" s="326"/>
      <c r="R191" s="327"/>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c r="DE191" s="304"/>
      <c r="DF191" s="304"/>
      <c r="DG191" s="304"/>
      <c r="DH191" s="304"/>
      <c r="DI191" s="304"/>
      <c r="DJ191" s="304"/>
      <c r="DK191" s="304"/>
      <c r="DL191" s="304"/>
      <c r="DM191" s="304"/>
      <c r="DN191" s="304"/>
      <c r="DO191" s="304"/>
      <c r="DP191" s="304"/>
      <c r="DQ191" s="304"/>
      <c r="DR191" s="304"/>
      <c r="DS191" s="304"/>
      <c r="DT191" s="304"/>
      <c r="DU191" s="304"/>
      <c r="DV191" s="304"/>
      <c r="DW191" s="304"/>
      <c r="DX191" s="304"/>
      <c r="DY191" s="304"/>
      <c r="DZ191" s="304"/>
      <c r="EA191" s="304"/>
      <c r="EB191" s="304"/>
      <c r="EC191" s="304"/>
      <c r="ED191" s="304"/>
      <c r="EE191" s="304"/>
      <c r="EF191" s="304"/>
      <c r="EG191" s="304"/>
      <c r="EH191" s="304"/>
      <c r="EI191" s="304"/>
      <c r="EJ191" s="304"/>
      <c r="EK191" s="304"/>
      <c r="EL191" s="304"/>
      <c r="EM191" s="304"/>
      <c r="EN191" s="304"/>
      <c r="EO191" s="304"/>
      <c r="EP191" s="304"/>
      <c r="EQ191" s="304"/>
      <c r="ER191" s="304"/>
      <c r="ES191" s="304"/>
      <c r="ET191" s="304"/>
      <c r="EU191" s="304"/>
      <c r="EV191" s="304"/>
      <c r="EW191" s="304"/>
      <c r="EX191" s="304"/>
      <c r="EY191" s="304"/>
      <c r="EZ191" s="304"/>
      <c r="FA191" s="304"/>
      <c r="FB191" s="304"/>
      <c r="FC191" s="304"/>
      <c r="FD191" s="304"/>
      <c r="FE191" s="304"/>
      <c r="FF191" s="304"/>
      <c r="FG191" s="304"/>
      <c r="FH191" s="304"/>
      <c r="FI191" s="304"/>
      <c r="FJ191" s="304"/>
      <c r="FK191" s="304"/>
      <c r="FL191" s="304"/>
      <c r="FM191" s="304"/>
      <c r="FN191" s="304"/>
      <c r="FO191" s="304"/>
      <c r="FP191" s="304"/>
      <c r="FQ191" s="304"/>
      <c r="FR191" s="304"/>
      <c r="FS191" s="304"/>
      <c r="FT191" s="304"/>
      <c r="FU191" s="304"/>
      <c r="FV191" s="304"/>
      <c r="FW191" s="304"/>
      <c r="FX191" s="304"/>
      <c r="FY191" s="304"/>
      <c r="FZ191" s="304"/>
      <c r="GA191" s="304"/>
      <c r="GB191" s="304"/>
      <c r="GC191" s="304"/>
      <c r="GD191" s="304"/>
      <c r="GE191" s="304"/>
      <c r="GF191" s="304"/>
      <c r="GG191" s="304"/>
      <c r="GH191" s="304"/>
      <c r="GI191" s="304"/>
      <c r="GJ191" s="304"/>
      <c r="GK191" s="304"/>
      <c r="GL191" s="304"/>
      <c r="GM191" s="304"/>
      <c r="GN191" s="304"/>
      <c r="GO191" s="304"/>
      <c r="GP191" s="304"/>
      <c r="GQ191" s="304"/>
      <c r="GR191" s="304"/>
      <c r="GS191" s="304"/>
      <c r="GT191" s="304"/>
      <c r="GU191" s="304"/>
      <c r="GV191" s="304"/>
      <c r="GW191" s="304"/>
      <c r="GX191" s="304"/>
      <c r="GY191" s="304"/>
      <c r="GZ191" s="304"/>
      <c r="HA191" s="304"/>
      <c r="HB191" s="304"/>
      <c r="HC191" s="304"/>
      <c r="HD191" s="304"/>
      <c r="HE191" s="304"/>
      <c r="HF191" s="304"/>
      <c r="HG191" s="304"/>
      <c r="HH191" s="304"/>
      <c r="HI191" s="304"/>
      <c r="HJ191" s="304"/>
      <c r="HK191" s="304"/>
      <c r="HL191" s="304"/>
      <c r="HM191" s="304"/>
      <c r="HN191" s="304"/>
      <c r="HO191" s="304"/>
      <c r="HP191" s="304"/>
      <c r="HQ191" s="304"/>
      <c r="HR191" s="304"/>
      <c r="HS191" s="304"/>
      <c r="HT191" s="304"/>
      <c r="HU191" s="304"/>
      <c r="HV191" s="304"/>
      <c r="HW191" s="304"/>
      <c r="HX191" s="304"/>
      <c r="HY191" s="304"/>
      <c r="HZ191" s="304"/>
      <c r="IA191" s="304"/>
      <c r="IB191" s="304"/>
      <c r="IC191" s="304"/>
      <c r="ID191" s="304"/>
      <c r="IE191" s="304"/>
      <c r="IF191" s="304"/>
      <c r="IG191" s="304"/>
      <c r="IH191" s="304"/>
      <c r="II191" s="304"/>
      <c r="IJ191" s="304"/>
      <c r="IK191" s="304"/>
      <c r="IL191" s="304"/>
      <c r="IM191" s="304"/>
      <c r="IN191" s="304"/>
      <c r="IO191" s="304"/>
      <c r="IP191" s="304"/>
    </row>
    <row r="192" spans="1:250" s="305" customFormat="1" ht="25.5" customHeight="1" thickBot="1" x14ac:dyDescent="0.25">
      <c r="A192" s="301"/>
      <c r="B192" s="301"/>
      <c r="C192" s="302"/>
      <c r="D192" s="319"/>
      <c r="E192" s="303"/>
      <c r="F192" s="301"/>
      <c r="G192" s="301"/>
      <c r="H192" s="301"/>
      <c r="I192" s="300"/>
      <c r="J192" s="300"/>
      <c r="K192" s="301"/>
      <c r="L192" s="301"/>
      <c r="M192" s="300"/>
      <c r="N192" s="300"/>
      <c r="O192" s="326"/>
      <c r="P192" s="326"/>
      <c r="Q192" s="326"/>
      <c r="R192" s="327"/>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c r="DE192" s="304"/>
      <c r="DF192" s="304"/>
      <c r="DG192" s="304"/>
      <c r="DH192" s="304"/>
      <c r="DI192" s="304"/>
      <c r="DJ192" s="304"/>
      <c r="DK192" s="304"/>
      <c r="DL192" s="304"/>
      <c r="DM192" s="304"/>
      <c r="DN192" s="304"/>
      <c r="DO192" s="304"/>
      <c r="DP192" s="304"/>
      <c r="DQ192" s="304"/>
      <c r="DR192" s="304"/>
      <c r="DS192" s="304"/>
      <c r="DT192" s="304"/>
      <c r="DU192" s="304"/>
      <c r="DV192" s="304"/>
      <c r="DW192" s="304"/>
      <c r="DX192" s="304"/>
      <c r="DY192" s="304"/>
      <c r="DZ192" s="304"/>
      <c r="EA192" s="304"/>
      <c r="EB192" s="304"/>
      <c r="EC192" s="304"/>
      <c r="ED192" s="304"/>
      <c r="EE192" s="304"/>
      <c r="EF192" s="304"/>
      <c r="EG192" s="304"/>
      <c r="EH192" s="304"/>
      <c r="EI192" s="304"/>
      <c r="EJ192" s="304"/>
      <c r="EK192" s="304"/>
      <c r="EL192" s="304"/>
      <c r="EM192" s="304"/>
      <c r="EN192" s="304"/>
      <c r="EO192" s="304"/>
      <c r="EP192" s="304"/>
      <c r="EQ192" s="304"/>
      <c r="ER192" s="304"/>
      <c r="ES192" s="304"/>
      <c r="ET192" s="304"/>
      <c r="EU192" s="304"/>
      <c r="EV192" s="304"/>
      <c r="EW192" s="304"/>
      <c r="EX192" s="304"/>
      <c r="EY192" s="304"/>
      <c r="EZ192" s="304"/>
      <c r="FA192" s="304"/>
      <c r="FB192" s="304"/>
      <c r="FC192" s="304"/>
      <c r="FD192" s="304"/>
      <c r="FE192" s="304"/>
      <c r="FF192" s="304"/>
      <c r="FG192" s="304"/>
      <c r="FH192" s="304"/>
      <c r="FI192" s="304"/>
      <c r="FJ192" s="304"/>
      <c r="FK192" s="304"/>
      <c r="FL192" s="304"/>
      <c r="FM192" s="304"/>
      <c r="FN192" s="304"/>
      <c r="FO192" s="304"/>
      <c r="FP192" s="304"/>
      <c r="FQ192" s="304"/>
      <c r="FR192" s="304"/>
      <c r="FS192" s="304"/>
      <c r="FT192" s="304"/>
      <c r="FU192" s="304"/>
      <c r="FV192" s="304"/>
      <c r="FW192" s="304"/>
      <c r="FX192" s="304"/>
      <c r="FY192" s="304"/>
      <c r="FZ192" s="304"/>
      <c r="GA192" s="304"/>
      <c r="GB192" s="304"/>
      <c r="GC192" s="304"/>
      <c r="GD192" s="304"/>
      <c r="GE192" s="304"/>
      <c r="GF192" s="304"/>
      <c r="GG192" s="304"/>
      <c r="GH192" s="304"/>
      <c r="GI192" s="304"/>
      <c r="GJ192" s="304"/>
      <c r="GK192" s="304"/>
      <c r="GL192" s="304"/>
      <c r="GM192" s="304"/>
      <c r="GN192" s="304"/>
      <c r="GO192" s="304"/>
      <c r="GP192" s="304"/>
      <c r="GQ192" s="304"/>
      <c r="GR192" s="304"/>
      <c r="GS192" s="304"/>
      <c r="GT192" s="304"/>
      <c r="GU192" s="304"/>
      <c r="GV192" s="304"/>
      <c r="GW192" s="304"/>
      <c r="GX192" s="304"/>
      <c r="GY192" s="304"/>
      <c r="GZ192" s="304"/>
      <c r="HA192" s="304"/>
      <c r="HB192" s="304"/>
      <c r="HC192" s="304"/>
      <c r="HD192" s="304"/>
      <c r="HE192" s="304"/>
      <c r="HF192" s="304"/>
      <c r="HG192" s="304"/>
      <c r="HH192" s="304"/>
      <c r="HI192" s="304"/>
      <c r="HJ192" s="304"/>
      <c r="HK192" s="304"/>
      <c r="HL192" s="304"/>
      <c r="HM192" s="304"/>
      <c r="HN192" s="304"/>
      <c r="HO192" s="304"/>
      <c r="HP192" s="304"/>
      <c r="HQ192" s="304"/>
      <c r="HR192" s="304"/>
      <c r="HS192" s="304"/>
      <c r="HT192" s="304"/>
      <c r="HU192" s="304"/>
      <c r="HV192" s="304"/>
      <c r="HW192" s="304"/>
      <c r="HX192" s="304"/>
      <c r="HY192" s="304"/>
      <c r="HZ192" s="304"/>
      <c r="IA192" s="304"/>
      <c r="IB192" s="304"/>
      <c r="IC192" s="304"/>
      <c r="ID192" s="304"/>
      <c r="IE192" s="304"/>
      <c r="IF192" s="304"/>
      <c r="IG192" s="304"/>
      <c r="IH192" s="304"/>
      <c r="II192" s="304"/>
      <c r="IJ192" s="304"/>
      <c r="IK192" s="304"/>
      <c r="IL192" s="304"/>
      <c r="IM192" s="304"/>
      <c r="IN192" s="304"/>
      <c r="IO192" s="304"/>
      <c r="IP192" s="304"/>
    </row>
    <row r="193" spans="1:250" s="305" customFormat="1" ht="25.5" customHeight="1" thickBot="1" x14ac:dyDescent="0.25">
      <c r="A193" s="301"/>
      <c r="B193" s="301"/>
      <c r="C193" s="302"/>
      <c r="D193" s="319"/>
      <c r="E193" s="303"/>
      <c r="F193" s="301"/>
      <c r="G193" s="301"/>
      <c r="H193" s="301"/>
      <c r="I193" s="300"/>
      <c r="J193" s="300"/>
      <c r="K193" s="301"/>
      <c r="L193" s="301"/>
      <c r="M193" s="300"/>
      <c r="N193" s="300"/>
      <c r="O193" s="326"/>
      <c r="P193" s="326"/>
      <c r="Q193" s="326"/>
      <c r="R193" s="327"/>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c r="DE193" s="304"/>
      <c r="DF193" s="304"/>
      <c r="DG193" s="304"/>
      <c r="DH193" s="304"/>
      <c r="DI193" s="304"/>
      <c r="DJ193" s="304"/>
      <c r="DK193" s="304"/>
      <c r="DL193" s="304"/>
      <c r="DM193" s="304"/>
      <c r="DN193" s="304"/>
      <c r="DO193" s="304"/>
      <c r="DP193" s="304"/>
      <c r="DQ193" s="304"/>
      <c r="DR193" s="304"/>
      <c r="DS193" s="304"/>
      <c r="DT193" s="304"/>
      <c r="DU193" s="304"/>
      <c r="DV193" s="304"/>
      <c r="DW193" s="304"/>
      <c r="DX193" s="304"/>
      <c r="DY193" s="304"/>
      <c r="DZ193" s="304"/>
      <c r="EA193" s="304"/>
      <c r="EB193" s="304"/>
      <c r="EC193" s="304"/>
      <c r="ED193" s="304"/>
      <c r="EE193" s="304"/>
      <c r="EF193" s="304"/>
      <c r="EG193" s="304"/>
      <c r="EH193" s="304"/>
      <c r="EI193" s="304"/>
      <c r="EJ193" s="304"/>
      <c r="EK193" s="304"/>
      <c r="EL193" s="304"/>
      <c r="EM193" s="304"/>
      <c r="EN193" s="304"/>
      <c r="EO193" s="304"/>
      <c r="EP193" s="304"/>
      <c r="EQ193" s="304"/>
      <c r="ER193" s="304"/>
      <c r="ES193" s="304"/>
      <c r="ET193" s="304"/>
      <c r="EU193" s="304"/>
      <c r="EV193" s="304"/>
      <c r="EW193" s="304"/>
      <c r="EX193" s="304"/>
      <c r="EY193" s="304"/>
      <c r="EZ193" s="304"/>
      <c r="FA193" s="304"/>
      <c r="FB193" s="304"/>
      <c r="FC193" s="304"/>
      <c r="FD193" s="304"/>
      <c r="FE193" s="304"/>
      <c r="FF193" s="304"/>
      <c r="FG193" s="304"/>
      <c r="FH193" s="304"/>
      <c r="FI193" s="304"/>
      <c r="FJ193" s="304"/>
      <c r="FK193" s="304"/>
      <c r="FL193" s="304"/>
      <c r="FM193" s="304"/>
      <c r="FN193" s="304"/>
      <c r="FO193" s="304"/>
      <c r="FP193" s="304"/>
      <c r="FQ193" s="304"/>
      <c r="FR193" s="304"/>
      <c r="FS193" s="304"/>
      <c r="FT193" s="304"/>
      <c r="FU193" s="304"/>
      <c r="FV193" s="304"/>
      <c r="FW193" s="304"/>
      <c r="FX193" s="304"/>
      <c r="FY193" s="304"/>
      <c r="FZ193" s="304"/>
      <c r="GA193" s="304"/>
      <c r="GB193" s="304"/>
      <c r="GC193" s="304"/>
      <c r="GD193" s="304"/>
      <c r="GE193" s="304"/>
      <c r="GF193" s="304"/>
      <c r="GG193" s="304"/>
      <c r="GH193" s="304"/>
      <c r="GI193" s="304"/>
      <c r="GJ193" s="304"/>
      <c r="GK193" s="304"/>
      <c r="GL193" s="304"/>
      <c r="GM193" s="304"/>
      <c r="GN193" s="304"/>
      <c r="GO193" s="304"/>
      <c r="GP193" s="304"/>
      <c r="GQ193" s="304"/>
      <c r="GR193" s="304"/>
      <c r="GS193" s="304"/>
      <c r="GT193" s="304"/>
      <c r="GU193" s="304"/>
      <c r="GV193" s="304"/>
      <c r="GW193" s="304"/>
      <c r="GX193" s="304"/>
      <c r="GY193" s="304"/>
      <c r="GZ193" s="304"/>
      <c r="HA193" s="304"/>
      <c r="HB193" s="304"/>
      <c r="HC193" s="304"/>
      <c r="HD193" s="304"/>
      <c r="HE193" s="304"/>
      <c r="HF193" s="304"/>
      <c r="HG193" s="304"/>
      <c r="HH193" s="304"/>
      <c r="HI193" s="304"/>
      <c r="HJ193" s="304"/>
      <c r="HK193" s="304"/>
      <c r="HL193" s="304"/>
      <c r="HM193" s="304"/>
      <c r="HN193" s="304"/>
      <c r="HO193" s="304"/>
      <c r="HP193" s="304"/>
      <c r="HQ193" s="304"/>
      <c r="HR193" s="304"/>
      <c r="HS193" s="304"/>
      <c r="HT193" s="304"/>
      <c r="HU193" s="304"/>
      <c r="HV193" s="304"/>
      <c r="HW193" s="304"/>
      <c r="HX193" s="304"/>
      <c r="HY193" s="304"/>
      <c r="HZ193" s="304"/>
      <c r="IA193" s="304"/>
      <c r="IB193" s="304"/>
      <c r="IC193" s="304"/>
      <c r="ID193" s="304"/>
      <c r="IE193" s="304"/>
      <c r="IF193" s="304"/>
      <c r="IG193" s="304"/>
      <c r="IH193" s="304"/>
      <c r="II193" s="304"/>
      <c r="IJ193" s="304"/>
      <c r="IK193" s="304"/>
      <c r="IL193" s="304"/>
      <c r="IM193" s="304"/>
      <c r="IN193" s="304"/>
      <c r="IO193" s="304"/>
      <c r="IP193" s="304"/>
    </row>
    <row r="194" spans="1:250" s="305" customFormat="1" ht="25.5" customHeight="1" thickBot="1" x14ac:dyDescent="0.25">
      <c r="A194" s="301"/>
      <c r="B194" s="301"/>
      <c r="C194" s="302"/>
      <c r="D194" s="319"/>
      <c r="E194" s="303"/>
      <c r="F194" s="301"/>
      <c r="G194" s="301"/>
      <c r="H194" s="301"/>
      <c r="I194" s="300"/>
      <c r="J194" s="300"/>
      <c r="K194" s="301"/>
      <c r="L194" s="301"/>
      <c r="M194" s="300"/>
      <c r="N194" s="300"/>
      <c r="O194" s="326"/>
      <c r="P194" s="326"/>
      <c r="Q194" s="326"/>
      <c r="R194" s="327"/>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c r="DE194" s="304"/>
      <c r="DF194" s="304"/>
      <c r="DG194" s="304"/>
      <c r="DH194" s="304"/>
      <c r="DI194" s="304"/>
      <c r="DJ194" s="304"/>
      <c r="DK194" s="304"/>
      <c r="DL194" s="304"/>
      <c r="DM194" s="304"/>
      <c r="DN194" s="304"/>
      <c r="DO194" s="304"/>
      <c r="DP194" s="304"/>
      <c r="DQ194" s="304"/>
      <c r="DR194" s="304"/>
      <c r="DS194" s="304"/>
      <c r="DT194" s="304"/>
      <c r="DU194" s="304"/>
      <c r="DV194" s="304"/>
      <c r="DW194" s="304"/>
      <c r="DX194" s="304"/>
      <c r="DY194" s="304"/>
      <c r="DZ194" s="304"/>
      <c r="EA194" s="304"/>
      <c r="EB194" s="304"/>
      <c r="EC194" s="304"/>
      <c r="ED194" s="304"/>
      <c r="EE194" s="304"/>
      <c r="EF194" s="304"/>
      <c r="EG194" s="304"/>
      <c r="EH194" s="304"/>
      <c r="EI194" s="304"/>
      <c r="EJ194" s="304"/>
      <c r="EK194" s="304"/>
      <c r="EL194" s="304"/>
      <c r="EM194" s="304"/>
      <c r="EN194" s="304"/>
      <c r="EO194" s="304"/>
      <c r="EP194" s="304"/>
      <c r="EQ194" s="304"/>
      <c r="ER194" s="304"/>
      <c r="ES194" s="304"/>
      <c r="ET194" s="304"/>
      <c r="EU194" s="304"/>
      <c r="EV194" s="304"/>
      <c r="EW194" s="304"/>
      <c r="EX194" s="304"/>
      <c r="EY194" s="304"/>
      <c r="EZ194" s="304"/>
      <c r="FA194" s="304"/>
      <c r="FB194" s="304"/>
      <c r="FC194" s="304"/>
      <c r="FD194" s="304"/>
      <c r="FE194" s="304"/>
      <c r="FF194" s="304"/>
      <c r="FG194" s="304"/>
      <c r="FH194" s="304"/>
      <c r="FI194" s="304"/>
      <c r="FJ194" s="304"/>
      <c r="FK194" s="304"/>
      <c r="FL194" s="304"/>
      <c r="FM194" s="304"/>
      <c r="FN194" s="304"/>
      <c r="FO194" s="304"/>
      <c r="FP194" s="304"/>
      <c r="FQ194" s="304"/>
      <c r="FR194" s="304"/>
      <c r="FS194" s="304"/>
      <c r="FT194" s="304"/>
      <c r="FU194" s="304"/>
      <c r="FV194" s="304"/>
      <c r="FW194" s="304"/>
      <c r="FX194" s="304"/>
      <c r="FY194" s="304"/>
      <c r="FZ194" s="304"/>
      <c r="GA194" s="304"/>
      <c r="GB194" s="304"/>
      <c r="GC194" s="304"/>
      <c r="GD194" s="304"/>
      <c r="GE194" s="304"/>
      <c r="GF194" s="304"/>
      <c r="GG194" s="304"/>
      <c r="GH194" s="304"/>
      <c r="GI194" s="304"/>
      <c r="GJ194" s="304"/>
      <c r="GK194" s="304"/>
      <c r="GL194" s="304"/>
      <c r="GM194" s="304"/>
      <c r="GN194" s="304"/>
      <c r="GO194" s="304"/>
      <c r="GP194" s="304"/>
      <c r="GQ194" s="304"/>
      <c r="GR194" s="304"/>
      <c r="GS194" s="304"/>
      <c r="GT194" s="304"/>
      <c r="GU194" s="304"/>
      <c r="GV194" s="304"/>
      <c r="GW194" s="304"/>
      <c r="GX194" s="304"/>
      <c r="GY194" s="304"/>
      <c r="GZ194" s="304"/>
      <c r="HA194" s="304"/>
      <c r="HB194" s="304"/>
      <c r="HC194" s="304"/>
      <c r="HD194" s="304"/>
      <c r="HE194" s="304"/>
      <c r="HF194" s="304"/>
      <c r="HG194" s="304"/>
      <c r="HH194" s="304"/>
      <c r="HI194" s="304"/>
      <c r="HJ194" s="304"/>
      <c r="HK194" s="304"/>
      <c r="HL194" s="304"/>
      <c r="HM194" s="304"/>
      <c r="HN194" s="304"/>
      <c r="HO194" s="304"/>
      <c r="HP194" s="304"/>
      <c r="HQ194" s="304"/>
      <c r="HR194" s="304"/>
      <c r="HS194" s="304"/>
      <c r="HT194" s="304"/>
      <c r="HU194" s="304"/>
      <c r="HV194" s="304"/>
      <c r="HW194" s="304"/>
      <c r="HX194" s="304"/>
      <c r="HY194" s="304"/>
      <c r="HZ194" s="304"/>
      <c r="IA194" s="304"/>
      <c r="IB194" s="304"/>
      <c r="IC194" s="304"/>
      <c r="ID194" s="304"/>
      <c r="IE194" s="304"/>
      <c r="IF194" s="304"/>
      <c r="IG194" s="304"/>
      <c r="IH194" s="304"/>
      <c r="II194" s="304"/>
      <c r="IJ194" s="304"/>
      <c r="IK194" s="304"/>
      <c r="IL194" s="304"/>
      <c r="IM194" s="304"/>
      <c r="IN194" s="304"/>
      <c r="IO194" s="304"/>
      <c r="IP194" s="304"/>
    </row>
    <row r="195" spans="1:250" s="305" customFormat="1" ht="25.5" customHeight="1" thickBot="1" x14ac:dyDescent="0.25">
      <c r="A195" s="301"/>
      <c r="B195" s="301"/>
      <c r="C195" s="302"/>
      <c r="D195" s="319"/>
      <c r="E195" s="303"/>
      <c r="F195" s="301"/>
      <c r="G195" s="301"/>
      <c r="H195" s="301"/>
      <c r="I195" s="300"/>
      <c r="J195" s="300"/>
      <c r="K195" s="301"/>
      <c r="L195" s="301"/>
      <c r="M195" s="300"/>
      <c r="N195" s="300"/>
      <c r="O195" s="326"/>
      <c r="P195" s="326"/>
      <c r="Q195" s="326"/>
      <c r="R195" s="327"/>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c r="DE195" s="304"/>
      <c r="DF195" s="304"/>
      <c r="DG195" s="304"/>
      <c r="DH195" s="304"/>
      <c r="DI195" s="304"/>
      <c r="DJ195" s="304"/>
      <c r="DK195" s="304"/>
      <c r="DL195" s="304"/>
      <c r="DM195" s="304"/>
      <c r="DN195" s="304"/>
      <c r="DO195" s="304"/>
      <c r="DP195" s="304"/>
      <c r="DQ195" s="304"/>
      <c r="DR195" s="304"/>
      <c r="DS195" s="304"/>
      <c r="DT195" s="304"/>
      <c r="DU195" s="304"/>
      <c r="DV195" s="304"/>
      <c r="DW195" s="304"/>
      <c r="DX195" s="304"/>
      <c r="DY195" s="304"/>
      <c r="DZ195" s="304"/>
      <c r="EA195" s="304"/>
      <c r="EB195" s="304"/>
      <c r="EC195" s="304"/>
      <c r="ED195" s="304"/>
      <c r="EE195" s="304"/>
      <c r="EF195" s="304"/>
      <c r="EG195" s="304"/>
      <c r="EH195" s="304"/>
      <c r="EI195" s="304"/>
      <c r="EJ195" s="304"/>
      <c r="EK195" s="304"/>
      <c r="EL195" s="304"/>
      <c r="EM195" s="304"/>
      <c r="EN195" s="304"/>
      <c r="EO195" s="304"/>
      <c r="EP195" s="304"/>
      <c r="EQ195" s="304"/>
      <c r="ER195" s="304"/>
      <c r="ES195" s="304"/>
      <c r="ET195" s="304"/>
      <c r="EU195" s="304"/>
      <c r="EV195" s="304"/>
      <c r="EW195" s="304"/>
      <c r="EX195" s="304"/>
      <c r="EY195" s="304"/>
      <c r="EZ195" s="304"/>
      <c r="FA195" s="304"/>
      <c r="FB195" s="304"/>
      <c r="FC195" s="304"/>
      <c r="FD195" s="304"/>
      <c r="FE195" s="304"/>
      <c r="FF195" s="304"/>
      <c r="FG195" s="304"/>
      <c r="FH195" s="304"/>
      <c r="FI195" s="304"/>
      <c r="FJ195" s="304"/>
      <c r="FK195" s="304"/>
      <c r="FL195" s="304"/>
      <c r="FM195" s="304"/>
      <c r="FN195" s="304"/>
      <c r="FO195" s="304"/>
      <c r="FP195" s="304"/>
      <c r="FQ195" s="304"/>
      <c r="FR195" s="304"/>
      <c r="FS195" s="304"/>
      <c r="FT195" s="304"/>
      <c r="FU195" s="304"/>
      <c r="FV195" s="304"/>
      <c r="FW195" s="304"/>
      <c r="FX195" s="304"/>
      <c r="FY195" s="304"/>
      <c r="FZ195" s="304"/>
      <c r="GA195" s="304"/>
      <c r="GB195" s="304"/>
      <c r="GC195" s="304"/>
      <c r="GD195" s="304"/>
      <c r="GE195" s="304"/>
      <c r="GF195" s="304"/>
      <c r="GG195" s="304"/>
      <c r="GH195" s="304"/>
      <c r="GI195" s="304"/>
      <c r="GJ195" s="304"/>
      <c r="GK195" s="304"/>
      <c r="GL195" s="304"/>
      <c r="GM195" s="304"/>
      <c r="GN195" s="304"/>
      <c r="GO195" s="304"/>
      <c r="GP195" s="304"/>
      <c r="GQ195" s="304"/>
      <c r="GR195" s="304"/>
      <c r="GS195" s="304"/>
      <c r="GT195" s="304"/>
      <c r="GU195" s="304"/>
      <c r="GV195" s="304"/>
      <c r="GW195" s="304"/>
      <c r="GX195" s="304"/>
      <c r="GY195" s="304"/>
      <c r="GZ195" s="304"/>
      <c r="HA195" s="304"/>
      <c r="HB195" s="304"/>
      <c r="HC195" s="304"/>
      <c r="HD195" s="304"/>
      <c r="HE195" s="304"/>
      <c r="HF195" s="304"/>
      <c r="HG195" s="304"/>
      <c r="HH195" s="304"/>
      <c r="HI195" s="304"/>
      <c r="HJ195" s="304"/>
      <c r="HK195" s="304"/>
      <c r="HL195" s="304"/>
      <c r="HM195" s="304"/>
      <c r="HN195" s="304"/>
      <c r="HO195" s="304"/>
      <c r="HP195" s="304"/>
      <c r="HQ195" s="304"/>
      <c r="HR195" s="304"/>
      <c r="HS195" s="304"/>
      <c r="HT195" s="304"/>
      <c r="HU195" s="304"/>
      <c r="HV195" s="304"/>
      <c r="HW195" s="304"/>
      <c r="HX195" s="304"/>
      <c r="HY195" s="304"/>
      <c r="HZ195" s="304"/>
      <c r="IA195" s="304"/>
      <c r="IB195" s="304"/>
      <c r="IC195" s="304"/>
      <c r="ID195" s="304"/>
      <c r="IE195" s="304"/>
      <c r="IF195" s="304"/>
      <c r="IG195" s="304"/>
      <c r="IH195" s="304"/>
      <c r="II195" s="304"/>
      <c r="IJ195" s="304"/>
      <c r="IK195" s="304"/>
      <c r="IL195" s="304"/>
      <c r="IM195" s="304"/>
      <c r="IN195" s="304"/>
      <c r="IO195" s="304"/>
      <c r="IP195" s="304"/>
    </row>
    <row r="196" spans="1:250" s="305" customFormat="1" ht="25.5" customHeight="1" thickBot="1" x14ac:dyDescent="0.25">
      <c r="A196" s="301"/>
      <c r="B196" s="301"/>
      <c r="C196" s="302"/>
      <c r="D196" s="319"/>
      <c r="E196" s="303"/>
      <c r="F196" s="301"/>
      <c r="G196" s="301"/>
      <c r="H196" s="301"/>
      <c r="I196" s="300"/>
      <c r="J196" s="300"/>
      <c r="K196" s="301"/>
      <c r="L196" s="301"/>
      <c r="M196" s="300"/>
      <c r="N196" s="300"/>
      <c r="O196" s="326"/>
      <c r="P196" s="326"/>
      <c r="Q196" s="326"/>
      <c r="R196" s="327"/>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c r="DE196" s="304"/>
      <c r="DF196" s="304"/>
      <c r="DG196" s="304"/>
      <c r="DH196" s="304"/>
      <c r="DI196" s="304"/>
      <c r="DJ196" s="304"/>
      <c r="DK196" s="304"/>
      <c r="DL196" s="304"/>
      <c r="DM196" s="304"/>
      <c r="DN196" s="304"/>
      <c r="DO196" s="304"/>
      <c r="DP196" s="304"/>
      <c r="DQ196" s="304"/>
      <c r="DR196" s="304"/>
      <c r="DS196" s="304"/>
      <c r="DT196" s="304"/>
      <c r="DU196" s="304"/>
      <c r="DV196" s="304"/>
      <c r="DW196" s="304"/>
      <c r="DX196" s="304"/>
      <c r="DY196" s="304"/>
      <c r="DZ196" s="304"/>
      <c r="EA196" s="304"/>
      <c r="EB196" s="304"/>
      <c r="EC196" s="304"/>
      <c r="ED196" s="304"/>
      <c r="EE196" s="304"/>
      <c r="EF196" s="304"/>
      <c r="EG196" s="304"/>
      <c r="EH196" s="304"/>
      <c r="EI196" s="304"/>
      <c r="EJ196" s="304"/>
      <c r="EK196" s="304"/>
      <c r="EL196" s="304"/>
      <c r="EM196" s="304"/>
      <c r="EN196" s="304"/>
      <c r="EO196" s="304"/>
      <c r="EP196" s="304"/>
      <c r="EQ196" s="304"/>
      <c r="ER196" s="304"/>
      <c r="ES196" s="304"/>
      <c r="ET196" s="304"/>
      <c r="EU196" s="304"/>
      <c r="EV196" s="304"/>
      <c r="EW196" s="304"/>
      <c r="EX196" s="304"/>
      <c r="EY196" s="304"/>
      <c r="EZ196" s="304"/>
      <c r="FA196" s="304"/>
      <c r="FB196" s="304"/>
      <c r="FC196" s="304"/>
      <c r="FD196" s="304"/>
      <c r="FE196" s="304"/>
      <c r="FF196" s="304"/>
      <c r="FG196" s="304"/>
      <c r="FH196" s="304"/>
      <c r="FI196" s="304"/>
      <c r="FJ196" s="304"/>
      <c r="FK196" s="304"/>
      <c r="FL196" s="304"/>
      <c r="FM196" s="304"/>
      <c r="FN196" s="304"/>
      <c r="FO196" s="304"/>
      <c r="FP196" s="304"/>
      <c r="FQ196" s="304"/>
      <c r="FR196" s="304"/>
      <c r="FS196" s="304"/>
      <c r="FT196" s="304"/>
      <c r="FU196" s="304"/>
      <c r="FV196" s="304"/>
      <c r="FW196" s="304"/>
      <c r="FX196" s="304"/>
      <c r="FY196" s="304"/>
      <c r="FZ196" s="304"/>
      <c r="GA196" s="304"/>
      <c r="GB196" s="304"/>
      <c r="GC196" s="304"/>
      <c r="GD196" s="304"/>
      <c r="GE196" s="304"/>
      <c r="GF196" s="304"/>
      <c r="GG196" s="304"/>
      <c r="GH196" s="304"/>
      <c r="GI196" s="304"/>
      <c r="GJ196" s="304"/>
      <c r="GK196" s="304"/>
      <c r="GL196" s="304"/>
      <c r="GM196" s="304"/>
      <c r="GN196" s="304"/>
      <c r="GO196" s="304"/>
      <c r="GP196" s="304"/>
      <c r="GQ196" s="304"/>
      <c r="GR196" s="304"/>
      <c r="GS196" s="304"/>
      <c r="GT196" s="304"/>
      <c r="GU196" s="304"/>
      <c r="GV196" s="304"/>
      <c r="GW196" s="304"/>
      <c r="GX196" s="304"/>
      <c r="GY196" s="304"/>
      <c r="GZ196" s="304"/>
      <c r="HA196" s="304"/>
      <c r="HB196" s="304"/>
      <c r="HC196" s="304"/>
      <c r="HD196" s="304"/>
      <c r="HE196" s="304"/>
      <c r="HF196" s="304"/>
      <c r="HG196" s="304"/>
      <c r="HH196" s="304"/>
      <c r="HI196" s="304"/>
      <c r="HJ196" s="304"/>
      <c r="HK196" s="304"/>
      <c r="HL196" s="304"/>
      <c r="HM196" s="304"/>
      <c r="HN196" s="304"/>
      <c r="HO196" s="304"/>
      <c r="HP196" s="304"/>
      <c r="HQ196" s="304"/>
      <c r="HR196" s="304"/>
      <c r="HS196" s="304"/>
      <c r="HT196" s="304"/>
      <c r="HU196" s="304"/>
      <c r="HV196" s="304"/>
      <c r="HW196" s="304"/>
      <c r="HX196" s="304"/>
      <c r="HY196" s="304"/>
      <c r="HZ196" s="304"/>
      <c r="IA196" s="304"/>
      <c r="IB196" s="304"/>
      <c r="IC196" s="304"/>
      <c r="ID196" s="304"/>
      <c r="IE196" s="304"/>
      <c r="IF196" s="304"/>
      <c r="IG196" s="304"/>
      <c r="IH196" s="304"/>
      <c r="II196" s="304"/>
      <c r="IJ196" s="304"/>
      <c r="IK196" s="304"/>
      <c r="IL196" s="304"/>
      <c r="IM196" s="304"/>
      <c r="IN196" s="304"/>
      <c r="IO196" s="304"/>
      <c r="IP196" s="304"/>
    </row>
    <row r="197" spans="1:250" s="305" customFormat="1" ht="25.5" customHeight="1" thickBot="1" x14ac:dyDescent="0.25">
      <c r="A197" s="301"/>
      <c r="B197" s="301"/>
      <c r="C197" s="302"/>
      <c r="D197" s="319"/>
      <c r="E197" s="303"/>
      <c r="F197" s="301"/>
      <c r="G197" s="301"/>
      <c r="H197" s="301"/>
      <c r="I197" s="300"/>
      <c r="J197" s="300"/>
      <c r="K197" s="301"/>
      <c r="L197" s="301"/>
      <c r="M197" s="300"/>
      <c r="N197" s="300"/>
      <c r="O197" s="326"/>
      <c r="P197" s="326"/>
      <c r="Q197" s="326"/>
      <c r="R197" s="327"/>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c r="DE197" s="304"/>
      <c r="DF197" s="304"/>
      <c r="DG197" s="304"/>
      <c r="DH197" s="304"/>
      <c r="DI197" s="304"/>
      <c r="DJ197" s="304"/>
      <c r="DK197" s="304"/>
      <c r="DL197" s="304"/>
      <c r="DM197" s="304"/>
      <c r="DN197" s="304"/>
      <c r="DO197" s="304"/>
      <c r="DP197" s="304"/>
      <c r="DQ197" s="304"/>
      <c r="DR197" s="304"/>
      <c r="DS197" s="304"/>
      <c r="DT197" s="304"/>
      <c r="DU197" s="304"/>
      <c r="DV197" s="304"/>
      <c r="DW197" s="304"/>
      <c r="DX197" s="304"/>
      <c r="DY197" s="304"/>
      <c r="DZ197" s="304"/>
      <c r="EA197" s="304"/>
      <c r="EB197" s="304"/>
      <c r="EC197" s="304"/>
      <c r="ED197" s="304"/>
      <c r="EE197" s="304"/>
      <c r="EF197" s="304"/>
      <c r="EG197" s="304"/>
      <c r="EH197" s="304"/>
      <c r="EI197" s="304"/>
      <c r="EJ197" s="304"/>
      <c r="EK197" s="304"/>
      <c r="EL197" s="304"/>
      <c r="EM197" s="304"/>
      <c r="EN197" s="304"/>
      <c r="EO197" s="304"/>
      <c r="EP197" s="304"/>
      <c r="EQ197" s="304"/>
      <c r="ER197" s="304"/>
      <c r="ES197" s="304"/>
      <c r="ET197" s="304"/>
      <c r="EU197" s="304"/>
      <c r="EV197" s="304"/>
      <c r="EW197" s="304"/>
      <c r="EX197" s="304"/>
      <c r="EY197" s="304"/>
      <c r="EZ197" s="304"/>
      <c r="FA197" s="304"/>
      <c r="FB197" s="304"/>
      <c r="FC197" s="304"/>
      <c r="FD197" s="304"/>
      <c r="FE197" s="304"/>
      <c r="FF197" s="304"/>
      <c r="FG197" s="304"/>
      <c r="FH197" s="304"/>
      <c r="FI197" s="304"/>
      <c r="FJ197" s="304"/>
      <c r="FK197" s="304"/>
      <c r="FL197" s="304"/>
      <c r="FM197" s="304"/>
      <c r="FN197" s="304"/>
      <c r="FO197" s="304"/>
      <c r="FP197" s="304"/>
      <c r="FQ197" s="304"/>
      <c r="FR197" s="304"/>
      <c r="FS197" s="304"/>
      <c r="FT197" s="304"/>
      <c r="FU197" s="304"/>
      <c r="FV197" s="304"/>
      <c r="FW197" s="304"/>
      <c r="FX197" s="304"/>
      <c r="FY197" s="304"/>
      <c r="FZ197" s="304"/>
      <c r="GA197" s="304"/>
      <c r="GB197" s="304"/>
      <c r="GC197" s="304"/>
      <c r="GD197" s="304"/>
      <c r="GE197" s="304"/>
      <c r="GF197" s="304"/>
      <c r="GG197" s="304"/>
      <c r="GH197" s="304"/>
      <c r="GI197" s="304"/>
      <c r="GJ197" s="304"/>
      <c r="GK197" s="304"/>
      <c r="GL197" s="304"/>
      <c r="GM197" s="304"/>
      <c r="GN197" s="304"/>
      <c r="GO197" s="304"/>
      <c r="GP197" s="304"/>
      <c r="GQ197" s="304"/>
      <c r="GR197" s="304"/>
      <c r="GS197" s="304"/>
      <c r="GT197" s="304"/>
      <c r="GU197" s="304"/>
      <c r="GV197" s="304"/>
      <c r="GW197" s="304"/>
      <c r="GX197" s="304"/>
      <c r="GY197" s="304"/>
      <c r="GZ197" s="304"/>
      <c r="HA197" s="304"/>
      <c r="HB197" s="304"/>
      <c r="HC197" s="304"/>
      <c r="HD197" s="304"/>
      <c r="HE197" s="304"/>
      <c r="HF197" s="304"/>
      <c r="HG197" s="304"/>
      <c r="HH197" s="304"/>
      <c r="HI197" s="304"/>
      <c r="HJ197" s="304"/>
      <c r="HK197" s="304"/>
      <c r="HL197" s="304"/>
      <c r="HM197" s="304"/>
      <c r="HN197" s="304"/>
      <c r="HO197" s="304"/>
      <c r="HP197" s="304"/>
      <c r="HQ197" s="304"/>
      <c r="HR197" s="304"/>
      <c r="HS197" s="304"/>
      <c r="HT197" s="304"/>
      <c r="HU197" s="304"/>
      <c r="HV197" s="304"/>
      <c r="HW197" s="304"/>
      <c r="HX197" s="304"/>
      <c r="HY197" s="304"/>
      <c r="HZ197" s="304"/>
      <c r="IA197" s="304"/>
      <c r="IB197" s="304"/>
      <c r="IC197" s="304"/>
      <c r="ID197" s="304"/>
      <c r="IE197" s="304"/>
      <c r="IF197" s="304"/>
      <c r="IG197" s="304"/>
      <c r="IH197" s="304"/>
      <c r="II197" s="304"/>
      <c r="IJ197" s="304"/>
      <c r="IK197" s="304"/>
      <c r="IL197" s="304"/>
      <c r="IM197" s="304"/>
      <c r="IN197" s="304"/>
      <c r="IO197" s="304"/>
      <c r="IP197" s="304"/>
    </row>
    <row r="198" spans="1:250" s="305" customFormat="1" ht="25.5" customHeight="1" thickBot="1" x14ac:dyDescent="0.25">
      <c r="A198" s="301"/>
      <c r="B198" s="301"/>
      <c r="C198" s="302"/>
      <c r="D198" s="319"/>
      <c r="E198" s="303"/>
      <c r="F198" s="301"/>
      <c r="G198" s="301"/>
      <c r="H198" s="301"/>
      <c r="I198" s="300"/>
      <c r="J198" s="300"/>
      <c r="K198" s="301"/>
      <c r="L198" s="301"/>
      <c r="M198" s="300"/>
      <c r="N198" s="300"/>
      <c r="O198" s="326"/>
      <c r="P198" s="326"/>
      <c r="Q198" s="326"/>
      <c r="R198" s="327"/>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c r="DE198" s="304"/>
      <c r="DF198" s="304"/>
      <c r="DG198" s="304"/>
      <c r="DH198" s="304"/>
      <c r="DI198" s="304"/>
      <c r="DJ198" s="304"/>
      <c r="DK198" s="304"/>
      <c r="DL198" s="304"/>
      <c r="DM198" s="304"/>
      <c r="DN198" s="304"/>
      <c r="DO198" s="304"/>
      <c r="DP198" s="304"/>
      <c r="DQ198" s="304"/>
      <c r="DR198" s="304"/>
      <c r="DS198" s="304"/>
      <c r="DT198" s="304"/>
      <c r="DU198" s="304"/>
      <c r="DV198" s="304"/>
      <c r="DW198" s="304"/>
      <c r="DX198" s="304"/>
      <c r="DY198" s="304"/>
      <c r="DZ198" s="304"/>
      <c r="EA198" s="304"/>
      <c r="EB198" s="304"/>
      <c r="EC198" s="304"/>
      <c r="ED198" s="304"/>
      <c r="EE198" s="304"/>
      <c r="EF198" s="304"/>
      <c r="EG198" s="304"/>
      <c r="EH198" s="304"/>
      <c r="EI198" s="304"/>
      <c r="EJ198" s="304"/>
      <c r="EK198" s="304"/>
      <c r="EL198" s="304"/>
      <c r="EM198" s="304"/>
      <c r="EN198" s="304"/>
      <c r="EO198" s="304"/>
      <c r="EP198" s="304"/>
      <c r="EQ198" s="304"/>
      <c r="ER198" s="304"/>
      <c r="ES198" s="304"/>
      <c r="ET198" s="304"/>
      <c r="EU198" s="304"/>
      <c r="EV198" s="304"/>
      <c r="EW198" s="304"/>
      <c r="EX198" s="304"/>
      <c r="EY198" s="304"/>
      <c r="EZ198" s="304"/>
      <c r="FA198" s="304"/>
      <c r="FB198" s="304"/>
      <c r="FC198" s="304"/>
      <c r="FD198" s="304"/>
      <c r="FE198" s="304"/>
      <c r="FF198" s="304"/>
      <c r="FG198" s="304"/>
      <c r="FH198" s="304"/>
      <c r="FI198" s="304"/>
      <c r="FJ198" s="304"/>
      <c r="FK198" s="304"/>
      <c r="FL198" s="304"/>
      <c r="FM198" s="304"/>
      <c r="FN198" s="304"/>
      <c r="FO198" s="304"/>
      <c r="FP198" s="304"/>
      <c r="FQ198" s="304"/>
      <c r="FR198" s="304"/>
      <c r="FS198" s="304"/>
      <c r="FT198" s="304"/>
      <c r="FU198" s="304"/>
      <c r="FV198" s="304"/>
      <c r="FW198" s="304"/>
      <c r="FX198" s="304"/>
      <c r="FY198" s="304"/>
      <c r="FZ198" s="304"/>
      <c r="GA198" s="304"/>
      <c r="GB198" s="304"/>
      <c r="GC198" s="304"/>
      <c r="GD198" s="304"/>
      <c r="GE198" s="304"/>
      <c r="GF198" s="304"/>
      <c r="GG198" s="304"/>
      <c r="GH198" s="304"/>
      <c r="GI198" s="304"/>
      <c r="GJ198" s="304"/>
      <c r="GK198" s="304"/>
      <c r="GL198" s="304"/>
      <c r="GM198" s="304"/>
      <c r="GN198" s="304"/>
      <c r="GO198" s="304"/>
      <c r="GP198" s="304"/>
      <c r="GQ198" s="304"/>
      <c r="GR198" s="304"/>
      <c r="GS198" s="304"/>
      <c r="GT198" s="304"/>
      <c r="GU198" s="304"/>
      <c r="GV198" s="304"/>
      <c r="GW198" s="304"/>
      <c r="GX198" s="304"/>
      <c r="GY198" s="304"/>
      <c r="GZ198" s="304"/>
      <c r="HA198" s="304"/>
      <c r="HB198" s="304"/>
      <c r="HC198" s="304"/>
      <c r="HD198" s="304"/>
      <c r="HE198" s="304"/>
      <c r="HF198" s="304"/>
      <c r="HG198" s="304"/>
      <c r="HH198" s="304"/>
      <c r="HI198" s="304"/>
      <c r="HJ198" s="304"/>
      <c r="HK198" s="304"/>
      <c r="HL198" s="304"/>
      <c r="HM198" s="304"/>
      <c r="HN198" s="304"/>
      <c r="HO198" s="304"/>
      <c r="HP198" s="304"/>
      <c r="HQ198" s="304"/>
      <c r="HR198" s="304"/>
      <c r="HS198" s="304"/>
      <c r="HT198" s="304"/>
      <c r="HU198" s="304"/>
      <c r="HV198" s="304"/>
      <c r="HW198" s="304"/>
      <c r="HX198" s="304"/>
      <c r="HY198" s="304"/>
      <c r="HZ198" s="304"/>
      <c r="IA198" s="304"/>
      <c r="IB198" s="304"/>
      <c r="IC198" s="304"/>
      <c r="ID198" s="304"/>
      <c r="IE198" s="304"/>
      <c r="IF198" s="304"/>
      <c r="IG198" s="304"/>
      <c r="IH198" s="304"/>
      <c r="II198" s="304"/>
      <c r="IJ198" s="304"/>
      <c r="IK198" s="304"/>
      <c r="IL198" s="304"/>
      <c r="IM198" s="304"/>
      <c r="IN198" s="304"/>
      <c r="IO198" s="304"/>
      <c r="IP198" s="304"/>
    </row>
    <row r="199" spans="1:250" s="305" customFormat="1" ht="25.5" customHeight="1" thickBot="1" x14ac:dyDescent="0.25">
      <c r="A199" s="301"/>
      <c r="B199" s="301"/>
      <c r="C199" s="302"/>
      <c r="D199" s="319"/>
      <c r="E199" s="303"/>
      <c r="F199" s="301"/>
      <c r="G199" s="301"/>
      <c r="H199" s="301"/>
      <c r="I199" s="300"/>
      <c r="J199" s="300"/>
      <c r="K199" s="301"/>
      <c r="L199" s="301"/>
      <c r="M199" s="300"/>
      <c r="N199" s="300"/>
      <c r="O199" s="326"/>
      <c r="P199" s="326"/>
      <c r="Q199" s="326"/>
      <c r="R199" s="327"/>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c r="DE199" s="304"/>
      <c r="DF199" s="304"/>
      <c r="DG199" s="304"/>
      <c r="DH199" s="304"/>
      <c r="DI199" s="304"/>
      <c r="DJ199" s="304"/>
      <c r="DK199" s="304"/>
      <c r="DL199" s="304"/>
      <c r="DM199" s="304"/>
      <c r="DN199" s="304"/>
      <c r="DO199" s="304"/>
      <c r="DP199" s="304"/>
      <c r="DQ199" s="304"/>
      <c r="DR199" s="304"/>
      <c r="DS199" s="304"/>
      <c r="DT199" s="304"/>
      <c r="DU199" s="304"/>
      <c r="DV199" s="304"/>
      <c r="DW199" s="304"/>
      <c r="DX199" s="304"/>
      <c r="DY199" s="304"/>
      <c r="DZ199" s="304"/>
      <c r="EA199" s="304"/>
      <c r="EB199" s="304"/>
      <c r="EC199" s="304"/>
      <c r="ED199" s="304"/>
      <c r="EE199" s="304"/>
      <c r="EF199" s="304"/>
      <c r="EG199" s="304"/>
      <c r="EH199" s="304"/>
      <c r="EI199" s="304"/>
      <c r="EJ199" s="304"/>
      <c r="EK199" s="304"/>
      <c r="EL199" s="304"/>
      <c r="EM199" s="304"/>
      <c r="EN199" s="304"/>
      <c r="EO199" s="304"/>
      <c r="EP199" s="304"/>
      <c r="EQ199" s="304"/>
      <c r="ER199" s="304"/>
      <c r="ES199" s="304"/>
      <c r="ET199" s="304"/>
      <c r="EU199" s="304"/>
      <c r="EV199" s="304"/>
      <c r="EW199" s="304"/>
      <c r="EX199" s="304"/>
      <c r="EY199" s="304"/>
      <c r="EZ199" s="304"/>
      <c r="FA199" s="304"/>
      <c r="FB199" s="304"/>
      <c r="FC199" s="304"/>
      <c r="FD199" s="304"/>
      <c r="FE199" s="304"/>
      <c r="FF199" s="304"/>
      <c r="FG199" s="304"/>
      <c r="FH199" s="304"/>
      <c r="FI199" s="304"/>
      <c r="FJ199" s="304"/>
      <c r="FK199" s="304"/>
      <c r="FL199" s="304"/>
      <c r="FM199" s="304"/>
      <c r="FN199" s="304"/>
      <c r="FO199" s="304"/>
      <c r="FP199" s="304"/>
      <c r="FQ199" s="304"/>
      <c r="FR199" s="304"/>
      <c r="FS199" s="304"/>
      <c r="FT199" s="304"/>
      <c r="FU199" s="304"/>
      <c r="FV199" s="304"/>
      <c r="FW199" s="304"/>
      <c r="FX199" s="304"/>
      <c r="FY199" s="304"/>
      <c r="FZ199" s="304"/>
      <c r="GA199" s="304"/>
      <c r="GB199" s="304"/>
      <c r="GC199" s="304"/>
      <c r="GD199" s="304"/>
      <c r="GE199" s="304"/>
      <c r="GF199" s="304"/>
      <c r="GG199" s="304"/>
      <c r="GH199" s="304"/>
      <c r="GI199" s="304"/>
      <c r="GJ199" s="304"/>
      <c r="GK199" s="304"/>
      <c r="GL199" s="304"/>
      <c r="GM199" s="304"/>
      <c r="GN199" s="304"/>
      <c r="GO199" s="304"/>
      <c r="GP199" s="304"/>
      <c r="GQ199" s="304"/>
      <c r="GR199" s="304"/>
      <c r="GS199" s="304"/>
      <c r="GT199" s="304"/>
      <c r="GU199" s="304"/>
      <c r="GV199" s="304"/>
      <c r="GW199" s="304"/>
      <c r="GX199" s="304"/>
      <c r="GY199" s="304"/>
      <c r="GZ199" s="304"/>
      <c r="HA199" s="304"/>
      <c r="HB199" s="304"/>
      <c r="HC199" s="304"/>
      <c r="HD199" s="304"/>
      <c r="HE199" s="304"/>
      <c r="HF199" s="304"/>
      <c r="HG199" s="304"/>
      <c r="HH199" s="304"/>
      <c r="HI199" s="304"/>
      <c r="HJ199" s="304"/>
      <c r="HK199" s="304"/>
      <c r="HL199" s="304"/>
      <c r="HM199" s="304"/>
      <c r="HN199" s="304"/>
      <c r="HO199" s="304"/>
      <c r="HP199" s="304"/>
      <c r="HQ199" s="304"/>
      <c r="HR199" s="304"/>
      <c r="HS199" s="304"/>
      <c r="HT199" s="304"/>
      <c r="HU199" s="304"/>
      <c r="HV199" s="304"/>
      <c r="HW199" s="304"/>
      <c r="HX199" s="304"/>
      <c r="HY199" s="304"/>
      <c r="HZ199" s="304"/>
      <c r="IA199" s="304"/>
      <c r="IB199" s="304"/>
      <c r="IC199" s="304"/>
      <c r="ID199" s="304"/>
      <c r="IE199" s="304"/>
      <c r="IF199" s="304"/>
      <c r="IG199" s="304"/>
      <c r="IH199" s="304"/>
      <c r="II199" s="304"/>
      <c r="IJ199" s="304"/>
      <c r="IK199" s="304"/>
      <c r="IL199" s="304"/>
      <c r="IM199" s="304"/>
      <c r="IN199" s="304"/>
      <c r="IO199" s="304"/>
      <c r="IP199" s="304"/>
    </row>
    <row r="200" spans="1:250" s="305" customFormat="1" ht="25.5" customHeight="1" thickBot="1" x14ac:dyDescent="0.25">
      <c r="A200" s="301"/>
      <c r="B200" s="301"/>
      <c r="C200" s="302"/>
      <c r="D200" s="319"/>
      <c r="E200" s="303"/>
      <c r="F200" s="301"/>
      <c r="G200" s="301"/>
      <c r="H200" s="301"/>
      <c r="I200" s="300"/>
      <c r="J200" s="300"/>
      <c r="K200" s="301"/>
      <c r="L200" s="301"/>
      <c r="M200" s="300"/>
      <c r="N200" s="300"/>
      <c r="O200" s="326"/>
      <c r="P200" s="326"/>
      <c r="Q200" s="326"/>
      <c r="R200" s="327"/>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c r="DE200" s="304"/>
      <c r="DF200" s="304"/>
      <c r="DG200" s="304"/>
      <c r="DH200" s="304"/>
      <c r="DI200" s="304"/>
      <c r="DJ200" s="304"/>
      <c r="DK200" s="304"/>
      <c r="DL200" s="304"/>
      <c r="DM200" s="304"/>
      <c r="DN200" s="304"/>
      <c r="DO200" s="304"/>
      <c r="DP200" s="304"/>
      <c r="DQ200" s="304"/>
      <c r="DR200" s="304"/>
      <c r="DS200" s="304"/>
      <c r="DT200" s="304"/>
      <c r="DU200" s="304"/>
      <c r="DV200" s="304"/>
      <c r="DW200" s="304"/>
      <c r="DX200" s="304"/>
      <c r="DY200" s="304"/>
      <c r="DZ200" s="304"/>
      <c r="EA200" s="304"/>
      <c r="EB200" s="304"/>
      <c r="EC200" s="304"/>
      <c r="ED200" s="304"/>
      <c r="EE200" s="304"/>
      <c r="EF200" s="304"/>
      <c r="EG200" s="304"/>
      <c r="EH200" s="304"/>
      <c r="EI200" s="304"/>
      <c r="EJ200" s="304"/>
      <c r="EK200" s="304"/>
      <c r="EL200" s="304"/>
      <c r="EM200" s="304"/>
      <c r="EN200" s="304"/>
      <c r="EO200" s="304"/>
      <c r="EP200" s="304"/>
      <c r="EQ200" s="304"/>
      <c r="ER200" s="304"/>
      <c r="ES200" s="304"/>
      <c r="ET200" s="304"/>
      <c r="EU200" s="304"/>
      <c r="EV200" s="304"/>
      <c r="EW200" s="304"/>
      <c r="EX200" s="304"/>
      <c r="EY200" s="304"/>
      <c r="EZ200" s="304"/>
      <c r="FA200" s="304"/>
      <c r="FB200" s="304"/>
      <c r="FC200" s="304"/>
      <c r="FD200" s="304"/>
      <c r="FE200" s="304"/>
      <c r="FF200" s="304"/>
      <c r="FG200" s="304"/>
      <c r="FH200" s="304"/>
      <c r="FI200" s="304"/>
      <c r="FJ200" s="304"/>
      <c r="FK200" s="304"/>
      <c r="FL200" s="304"/>
      <c r="FM200" s="304"/>
      <c r="FN200" s="304"/>
      <c r="FO200" s="304"/>
      <c r="FP200" s="304"/>
      <c r="FQ200" s="304"/>
      <c r="FR200" s="304"/>
      <c r="FS200" s="304"/>
      <c r="FT200" s="304"/>
      <c r="FU200" s="304"/>
      <c r="FV200" s="304"/>
      <c r="FW200" s="304"/>
      <c r="FX200" s="304"/>
      <c r="FY200" s="304"/>
      <c r="FZ200" s="304"/>
      <c r="GA200" s="304"/>
      <c r="GB200" s="304"/>
      <c r="GC200" s="304"/>
      <c r="GD200" s="304"/>
      <c r="GE200" s="304"/>
      <c r="GF200" s="304"/>
      <c r="GG200" s="304"/>
      <c r="GH200" s="304"/>
      <c r="GI200" s="304"/>
      <c r="GJ200" s="304"/>
      <c r="GK200" s="304"/>
      <c r="GL200" s="304"/>
      <c r="GM200" s="304"/>
      <c r="GN200" s="304"/>
      <c r="GO200" s="304"/>
      <c r="GP200" s="304"/>
      <c r="GQ200" s="304"/>
      <c r="GR200" s="304"/>
      <c r="GS200" s="304"/>
      <c r="GT200" s="304"/>
      <c r="GU200" s="304"/>
      <c r="GV200" s="304"/>
      <c r="GW200" s="304"/>
      <c r="GX200" s="304"/>
      <c r="GY200" s="304"/>
      <c r="GZ200" s="304"/>
      <c r="HA200" s="304"/>
      <c r="HB200" s="304"/>
      <c r="HC200" s="304"/>
      <c r="HD200" s="304"/>
      <c r="HE200" s="304"/>
      <c r="HF200" s="304"/>
      <c r="HG200" s="304"/>
      <c r="HH200" s="304"/>
      <c r="HI200" s="304"/>
      <c r="HJ200" s="304"/>
      <c r="HK200" s="304"/>
      <c r="HL200" s="304"/>
      <c r="HM200" s="304"/>
      <c r="HN200" s="304"/>
      <c r="HO200" s="304"/>
      <c r="HP200" s="304"/>
      <c r="HQ200" s="304"/>
      <c r="HR200" s="304"/>
      <c r="HS200" s="304"/>
      <c r="HT200" s="304"/>
      <c r="HU200" s="304"/>
      <c r="HV200" s="304"/>
      <c r="HW200" s="304"/>
      <c r="HX200" s="304"/>
      <c r="HY200" s="304"/>
      <c r="HZ200" s="304"/>
      <c r="IA200" s="304"/>
      <c r="IB200" s="304"/>
      <c r="IC200" s="304"/>
      <c r="ID200" s="304"/>
      <c r="IE200" s="304"/>
      <c r="IF200" s="304"/>
      <c r="IG200" s="304"/>
      <c r="IH200" s="304"/>
      <c r="II200" s="304"/>
      <c r="IJ200" s="304"/>
      <c r="IK200" s="304"/>
      <c r="IL200" s="304"/>
      <c r="IM200" s="304"/>
      <c r="IN200" s="304"/>
      <c r="IO200" s="304"/>
      <c r="IP200" s="304"/>
    </row>
    <row r="201" spans="1:250" s="305" customFormat="1" ht="25.5" customHeight="1" thickBot="1" x14ac:dyDescent="0.25">
      <c r="A201" s="301"/>
      <c r="B201" s="301"/>
      <c r="C201" s="302"/>
      <c r="D201" s="319"/>
      <c r="E201" s="303"/>
      <c r="F201" s="301"/>
      <c r="G201" s="301"/>
      <c r="H201" s="301"/>
      <c r="I201" s="300"/>
      <c r="J201" s="300"/>
      <c r="K201" s="301"/>
      <c r="L201" s="301"/>
      <c r="M201" s="300"/>
      <c r="N201" s="300"/>
      <c r="O201" s="326"/>
      <c r="P201" s="326"/>
      <c r="Q201" s="326"/>
      <c r="R201" s="327"/>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c r="DE201" s="304"/>
      <c r="DF201" s="304"/>
      <c r="DG201" s="304"/>
      <c r="DH201" s="304"/>
      <c r="DI201" s="304"/>
      <c r="DJ201" s="304"/>
      <c r="DK201" s="304"/>
      <c r="DL201" s="304"/>
      <c r="DM201" s="304"/>
      <c r="DN201" s="304"/>
      <c r="DO201" s="304"/>
      <c r="DP201" s="304"/>
      <c r="DQ201" s="304"/>
      <c r="DR201" s="304"/>
      <c r="DS201" s="304"/>
      <c r="DT201" s="304"/>
      <c r="DU201" s="304"/>
      <c r="DV201" s="304"/>
      <c r="DW201" s="304"/>
      <c r="DX201" s="304"/>
      <c r="DY201" s="304"/>
      <c r="DZ201" s="304"/>
      <c r="EA201" s="304"/>
      <c r="EB201" s="304"/>
      <c r="EC201" s="304"/>
      <c r="ED201" s="304"/>
      <c r="EE201" s="304"/>
      <c r="EF201" s="304"/>
      <c r="EG201" s="304"/>
      <c r="EH201" s="304"/>
      <c r="EI201" s="304"/>
      <c r="EJ201" s="304"/>
      <c r="EK201" s="304"/>
      <c r="EL201" s="304"/>
      <c r="EM201" s="304"/>
      <c r="EN201" s="304"/>
      <c r="EO201" s="304"/>
      <c r="EP201" s="304"/>
      <c r="EQ201" s="304"/>
      <c r="ER201" s="304"/>
      <c r="ES201" s="304"/>
      <c r="ET201" s="304"/>
      <c r="EU201" s="304"/>
      <c r="EV201" s="304"/>
      <c r="EW201" s="304"/>
      <c r="EX201" s="304"/>
      <c r="EY201" s="304"/>
      <c r="EZ201" s="304"/>
      <c r="FA201" s="304"/>
      <c r="FB201" s="304"/>
      <c r="FC201" s="304"/>
      <c r="FD201" s="304"/>
      <c r="FE201" s="304"/>
      <c r="FF201" s="304"/>
      <c r="FG201" s="304"/>
      <c r="FH201" s="304"/>
      <c r="FI201" s="304"/>
      <c r="FJ201" s="304"/>
      <c r="FK201" s="304"/>
      <c r="FL201" s="304"/>
      <c r="FM201" s="304"/>
      <c r="FN201" s="304"/>
      <c r="FO201" s="304"/>
      <c r="FP201" s="304"/>
      <c r="FQ201" s="304"/>
      <c r="FR201" s="304"/>
      <c r="FS201" s="304"/>
      <c r="FT201" s="304"/>
      <c r="FU201" s="304"/>
      <c r="FV201" s="304"/>
      <c r="FW201" s="304"/>
      <c r="FX201" s="304"/>
      <c r="FY201" s="304"/>
      <c r="FZ201" s="304"/>
      <c r="GA201" s="304"/>
      <c r="GB201" s="304"/>
      <c r="GC201" s="304"/>
      <c r="GD201" s="304"/>
      <c r="GE201" s="304"/>
      <c r="GF201" s="304"/>
      <c r="GG201" s="304"/>
      <c r="GH201" s="304"/>
      <c r="GI201" s="304"/>
      <c r="GJ201" s="304"/>
      <c r="GK201" s="304"/>
      <c r="GL201" s="304"/>
      <c r="GM201" s="304"/>
      <c r="GN201" s="304"/>
      <c r="GO201" s="304"/>
      <c r="GP201" s="304"/>
      <c r="GQ201" s="304"/>
      <c r="GR201" s="304"/>
      <c r="GS201" s="304"/>
      <c r="GT201" s="304"/>
      <c r="GU201" s="304"/>
      <c r="GV201" s="304"/>
      <c r="GW201" s="304"/>
      <c r="GX201" s="304"/>
      <c r="GY201" s="304"/>
      <c r="GZ201" s="304"/>
      <c r="HA201" s="304"/>
      <c r="HB201" s="304"/>
      <c r="HC201" s="304"/>
      <c r="HD201" s="304"/>
      <c r="HE201" s="304"/>
      <c r="HF201" s="304"/>
      <c r="HG201" s="304"/>
      <c r="HH201" s="304"/>
      <c r="HI201" s="304"/>
      <c r="HJ201" s="304"/>
      <c r="HK201" s="304"/>
      <c r="HL201" s="304"/>
      <c r="HM201" s="304"/>
      <c r="HN201" s="304"/>
      <c r="HO201" s="304"/>
      <c r="HP201" s="304"/>
      <c r="HQ201" s="304"/>
      <c r="HR201" s="304"/>
      <c r="HS201" s="304"/>
      <c r="HT201" s="304"/>
      <c r="HU201" s="304"/>
      <c r="HV201" s="304"/>
      <c r="HW201" s="304"/>
      <c r="HX201" s="304"/>
      <c r="HY201" s="304"/>
      <c r="HZ201" s="304"/>
      <c r="IA201" s="304"/>
      <c r="IB201" s="304"/>
      <c r="IC201" s="304"/>
      <c r="ID201" s="304"/>
      <c r="IE201" s="304"/>
      <c r="IF201" s="304"/>
      <c r="IG201" s="304"/>
      <c r="IH201" s="304"/>
      <c r="II201" s="304"/>
      <c r="IJ201" s="304"/>
      <c r="IK201" s="304"/>
      <c r="IL201" s="304"/>
      <c r="IM201" s="304"/>
      <c r="IN201" s="304"/>
      <c r="IO201" s="304"/>
      <c r="IP201" s="304"/>
    </row>
    <row r="202" spans="1:250" s="305" customFormat="1" ht="25.5" customHeight="1" thickBot="1" x14ac:dyDescent="0.25">
      <c r="A202" s="301"/>
      <c r="B202" s="301"/>
      <c r="C202" s="302"/>
      <c r="D202" s="319"/>
      <c r="E202" s="303"/>
      <c r="F202" s="301"/>
      <c r="G202" s="301"/>
      <c r="H202" s="301"/>
      <c r="I202" s="300"/>
      <c r="J202" s="300"/>
      <c r="K202" s="301"/>
      <c r="L202" s="301"/>
      <c r="M202" s="300"/>
      <c r="N202" s="300"/>
      <c r="O202" s="326"/>
      <c r="P202" s="326"/>
      <c r="Q202" s="326"/>
      <c r="R202" s="327"/>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c r="DE202" s="304"/>
      <c r="DF202" s="304"/>
      <c r="DG202" s="304"/>
      <c r="DH202" s="304"/>
      <c r="DI202" s="304"/>
      <c r="DJ202" s="304"/>
      <c r="DK202" s="304"/>
      <c r="DL202" s="304"/>
      <c r="DM202" s="304"/>
      <c r="DN202" s="304"/>
      <c r="DO202" s="304"/>
      <c r="DP202" s="304"/>
      <c r="DQ202" s="304"/>
      <c r="DR202" s="304"/>
      <c r="DS202" s="304"/>
      <c r="DT202" s="304"/>
      <c r="DU202" s="304"/>
      <c r="DV202" s="304"/>
      <c r="DW202" s="304"/>
      <c r="DX202" s="304"/>
      <c r="DY202" s="304"/>
      <c r="DZ202" s="304"/>
      <c r="EA202" s="304"/>
      <c r="EB202" s="304"/>
      <c r="EC202" s="304"/>
      <c r="ED202" s="304"/>
      <c r="EE202" s="304"/>
      <c r="EF202" s="304"/>
      <c r="EG202" s="304"/>
      <c r="EH202" s="304"/>
      <c r="EI202" s="304"/>
      <c r="EJ202" s="304"/>
      <c r="EK202" s="304"/>
      <c r="EL202" s="304"/>
      <c r="EM202" s="304"/>
      <c r="EN202" s="304"/>
      <c r="EO202" s="304"/>
      <c r="EP202" s="304"/>
      <c r="EQ202" s="304"/>
      <c r="ER202" s="304"/>
      <c r="ES202" s="304"/>
      <c r="ET202" s="304"/>
      <c r="EU202" s="304"/>
      <c r="EV202" s="304"/>
      <c r="EW202" s="304"/>
      <c r="EX202" s="304"/>
      <c r="EY202" s="304"/>
      <c r="EZ202" s="304"/>
      <c r="FA202" s="304"/>
      <c r="FB202" s="304"/>
      <c r="FC202" s="304"/>
      <c r="FD202" s="304"/>
      <c r="FE202" s="304"/>
      <c r="FF202" s="304"/>
      <c r="FG202" s="304"/>
      <c r="FH202" s="304"/>
      <c r="FI202" s="304"/>
      <c r="FJ202" s="304"/>
      <c r="FK202" s="304"/>
      <c r="FL202" s="304"/>
      <c r="FM202" s="304"/>
      <c r="FN202" s="304"/>
      <c r="FO202" s="304"/>
      <c r="FP202" s="304"/>
      <c r="FQ202" s="304"/>
      <c r="FR202" s="304"/>
      <c r="FS202" s="304"/>
      <c r="FT202" s="304"/>
      <c r="FU202" s="304"/>
      <c r="FV202" s="304"/>
      <c r="FW202" s="304"/>
      <c r="FX202" s="304"/>
      <c r="FY202" s="304"/>
      <c r="FZ202" s="304"/>
      <c r="GA202" s="304"/>
      <c r="GB202" s="304"/>
      <c r="GC202" s="304"/>
      <c r="GD202" s="304"/>
      <c r="GE202" s="304"/>
      <c r="GF202" s="304"/>
      <c r="GG202" s="304"/>
      <c r="GH202" s="304"/>
      <c r="GI202" s="304"/>
      <c r="GJ202" s="304"/>
      <c r="GK202" s="304"/>
      <c r="GL202" s="304"/>
      <c r="GM202" s="304"/>
      <c r="GN202" s="304"/>
      <c r="GO202" s="304"/>
      <c r="GP202" s="304"/>
      <c r="GQ202" s="304"/>
      <c r="GR202" s="304"/>
      <c r="GS202" s="304"/>
      <c r="GT202" s="304"/>
      <c r="GU202" s="304"/>
      <c r="GV202" s="304"/>
      <c r="GW202" s="304"/>
      <c r="GX202" s="304"/>
      <c r="GY202" s="304"/>
      <c r="GZ202" s="304"/>
      <c r="HA202" s="304"/>
      <c r="HB202" s="304"/>
      <c r="HC202" s="304"/>
      <c r="HD202" s="304"/>
      <c r="HE202" s="304"/>
      <c r="HF202" s="304"/>
      <c r="HG202" s="304"/>
      <c r="HH202" s="304"/>
      <c r="HI202" s="304"/>
      <c r="HJ202" s="304"/>
      <c r="HK202" s="304"/>
      <c r="HL202" s="304"/>
      <c r="HM202" s="304"/>
      <c r="HN202" s="304"/>
      <c r="HO202" s="304"/>
      <c r="HP202" s="304"/>
      <c r="HQ202" s="304"/>
      <c r="HR202" s="304"/>
      <c r="HS202" s="304"/>
      <c r="HT202" s="304"/>
      <c r="HU202" s="304"/>
      <c r="HV202" s="304"/>
      <c r="HW202" s="304"/>
      <c r="HX202" s="304"/>
      <c r="HY202" s="304"/>
      <c r="HZ202" s="304"/>
      <c r="IA202" s="304"/>
      <c r="IB202" s="304"/>
      <c r="IC202" s="304"/>
      <c r="ID202" s="304"/>
      <c r="IE202" s="304"/>
      <c r="IF202" s="304"/>
      <c r="IG202" s="304"/>
      <c r="IH202" s="304"/>
      <c r="II202" s="304"/>
      <c r="IJ202" s="304"/>
      <c r="IK202" s="304"/>
      <c r="IL202" s="304"/>
      <c r="IM202" s="304"/>
      <c r="IN202" s="304"/>
      <c r="IO202" s="304"/>
      <c r="IP202" s="304"/>
    </row>
    <row r="203" spans="1:250" s="305" customFormat="1" ht="25.5" customHeight="1" thickBot="1" x14ac:dyDescent="0.25">
      <c r="A203" s="301"/>
      <c r="B203" s="301"/>
      <c r="C203" s="302"/>
      <c r="D203" s="319"/>
      <c r="E203" s="303"/>
      <c r="F203" s="301"/>
      <c r="G203" s="301"/>
      <c r="H203" s="301"/>
      <c r="I203" s="300"/>
      <c r="J203" s="300"/>
      <c r="K203" s="301"/>
      <c r="L203" s="301"/>
      <c r="M203" s="300"/>
      <c r="N203" s="300"/>
      <c r="O203" s="326"/>
      <c r="P203" s="326"/>
      <c r="Q203" s="326"/>
      <c r="R203" s="327"/>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c r="DE203" s="304"/>
      <c r="DF203" s="304"/>
      <c r="DG203" s="304"/>
      <c r="DH203" s="304"/>
      <c r="DI203" s="304"/>
      <c r="DJ203" s="304"/>
      <c r="DK203" s="304"/>
      <c r="DL203" s="304"/>
      <c r="DM203" s="304"/>
      <c r="DN203" s="304"/>
      <c r="DO203" s="304"/>
      <c r="DP203" s="304"/>
      <c r="DQ203" s="304"/>
      <c r="DR203" s="304"/>
      <c r="DS203" s="304"/>
      <c r="DT203" s="304"/>
      <c r="DU203" s="304"/>
      <c r="DV203" s="304"/>
      <c r="DW203" s="304"/>
      <c r="DX203" s="304"/>
      <c r="DY203" s="304"/>
      <c r="DZ203" s="304"/>
      <c r="EA203" s="304"/>
      <c r="EB203" s="304"/>
      <c r="EC203" s="304"/>
      <c r="ED203" s="304"/>
      <c r="EE203" s="304"/>
      <c r="EF203" s="304"/>
      <c r="EG203" s="304"/>
      <c r="EH203" s="304"/>
      <c r="EI203" s="304"/>
      <c r="EJ203" s="304"/>
      <c r="EK203" s="304"/>
      <c r="EL203" s="304"/>
      <c r="EM203" s="304"/>
      <c r="EN203" s="304"/>
      <c r="EO203" s="304"/>
      <c r="EP203" s="304"/>
      <c r="EQ203" s="304"/>
      <c r="ER203" s="304"/>
      <c r="ES203" s="304"/>
      <c r="ET203" s="304"/>
      <c r="EU203" s="304"/>
      <c r="EV203" s="304"/>
      <c r="EW203" s="304"/>
      <c r="EX203" s="304"/>
      <c r="EY203" s="304"/>
      <c r="EZ203" s="304"/>
      <c r="FA203" s="304"/>
      <c r="FB203" s="304"/>
      <c r="FC203" s="304"/>
      <c r="FD203" s="304"/>
      <c r="FE203" s="304"/>
      <c r="FF203" s="304"/>
      <c r="FG203" s="304"/>
      <c r="FH203" s="304"/>
      <c r="FI203" s="304"/>
      <c r="FJ203" s="304"/>
      <c r="FK203" s="304"/>
      <c r="FL203" s="304"/>
      <c r="FM203" s="304"/>
      <c r="FN203" s="304"/>
      <c r="FO203" s="304"/>
      <c r="FP203" s="304"/>
      <c r="FQ203" s="304"/>
      <c r="FR203" s="304"/>
      <c r="FS203" s="304"/>
      <c r="FT203" s="304"/>
      <c r="FU203" s="304"/>
      <c r="FV203" s="304"/>
      <c r="FW203" s="304"/>
      <c r="FX203" s="304"/>
      <c r="FY203" s="304"/>
      <c r="FZ203" s="304"/>
      <c r="GA203" s="304"/>
      <c r="GB203" s="304"/>
      <c r="GC203" s="304"/>
      <c r="GD203" s="304"/>
      <c r="GE203" s="304"/>
      <c r="GF203" s="304"/>
      <c r="GG203" s="304"/>
      <c r="GH203" s="304"/>
      <c r="GI203" s="304"/>
      <c r="GJ203" s="304"/>
      <c r="GK203" s="304"/>
      <c r="GL203" s="304"/>
      <c r="GM203" s="304"/>
      <c r="GN203" s="304"/>
      <c r="GO203" s="304"/>
      <c r="GP203" s="304"/>
      <c r="GQ203" s="304"/>
      <c r="GR203" s="304"/>
      <c r="GS203" s="304"/>
      <c r="GT203" s="304"/>
      <c r="GU203" s="304"/>
      <c r="GV203" s="304"/>
      <c r="GW203" s="304"/>
      <c r="GX203" s="304"/>
      <c r="GY203" s="304"/>
      <c r="GZ203" s="304"/>
      <c r="HA203" s="304"/>
      <c r="HB203" s="304"/>
      <c r="HC203" s="304"/>
      <c r="HD203" s="304"/>
      <c r="HE203" s="304"/>
      <c r="HF203" s="304"/>
      <c r="HG203" s="304"/>
      <c r="HH203" s="304"/>
      <c r="HI203" s="304"/>
      <c r="HJ203" s="304"/>
      <c r="HK203" s="304"/>
      <c r="HL203" s="304"/>
      <c r="HM203" s="304"/>
      <c r="HN203" s="304"/>
      <c r="HO203" s="304"/>
      <c r="HP203" s="304"/>
      <c r="HQ203" s="304"/>
      <c r="HR203" s="304"/>
      <c r="HS203" s="304"/>
      <c r="HT203" s="304"/>
      <c r="HU203" s="304"/>
      <c r="HV203" s="304"/>
      <c r="HW203" s="304"/>
      <c r="HX203" s="304"/>
      <c r="HY203" s="304"/>
      <c r="HZ203" s="304"/>
      <c r="IA203" s="304"/>
      <c r="IB203" s="304"/>
      <c r="IC203" s="304"/>
      <c r="ID203" s="304"/>
      <c r="IE203" s="304"/>
      <c r="IF203" s="304"/>
      <c r="IG203" s="304"/>
      <c r="IH203" s="304"/>
      <c r="II203" s="304"/>
      <c r="IJ203" s="304"/>
      <c r="IK203" s="304"/>
      <c r="IL203" s="304"/>
      <c r="IM203" s="304"/>
      <c r="IN203" s="304"/>
      <c r="IO203" s="304"/>
      <c r="IP203" s="304"/>
    </row>
    <row r="204" spans="1:250" s="305" customFormat="1" ht="25.5" customHeight="1" thickBot="1" x14ac:dyDescent="0.25">
      <c r="A204" s="301"/>
      <c r="B204" s="301"/>
      <c r="C204" s="302"/>
      <c r="D204" s="319"/>
      <c r="E204" s="303"/>
      <c r="F204" s="301"/>
      <c r="G204" s="301"/>
      <c r="H204" s="301"/>
      <c r="I204" s="300"/>
      <c r="J204" s="300"/>
      <c r="K204" s="301"/>
      <c r="L204" s="301"/>
      <c r="M204" s="300"/>
      <c r="N204" s="300"/>
      <c r="O204" s="326"/>
      <c r="P204" s="326"/>
      <c r="Q204" s="326"/>
      <c r="R204" s="327"/>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c r="DE204" s="304"/>
      <c r="DF204" s="304"/>
      <c r="DG204" s="304"/>
      <c r="DH204" s="304"/>
      <c r="DI204" s="304"/>
      <c r="DJ204" s="304"/>
      <c r="DK204" s="304"/>
      <c r="DL204" s="304"/>
      <c r="DM204" s="304"/>
      <c r="DN204" s="304"/>
      <c r="DO204" s="304"/>
      <c r="DP204" s="304"/>
      <c r="DQ204" s="304"/>
      <c r="DR204" s="304"/>
      <c r="DS204" s="304"/>
      <c r="DT204" s="304"/>
      <c r="DU204" s="304"/>
      <c r="DV204" s="304"/>
      <c r="DW204" s="304"/>
      <c r="DX204" s="304"/>
      <c r="DY204" s="304"/>
      <c r="DZ204" s="304"/>
      <c r="EA204" s="304"/>
      <c r="EB204" s="304"/>
      <c r="EC204" s="304"/>
      <c r="ED204" s="304"/>
      <c r="EE204" s="304"/>
      <c r="EF204" s="304"/>
      <c r="EG204" s="304"/>
      <c r="EH204" s="304"/>
      <c r="EI204" s="304"/>
      <c r="EJ204" s="304"/>
      <c r="EK204" s="304"/>
      <c r="EL204" s="304"/>
      <c r="EM204" s="304"/>
      <c r="EN204" s="304"/>
      <c r="EO204" s="304"/>
      <c r="EP204" s="304"/>
      <c r="EQ204" s="304"/>
      <c r="ER204" s="304"/>
      <c r="ES204" s="304"/>
      <c r="ET204" s="304"/>
      <c r="EU204" s="304"/>
      <c r="EV204" s="304"/>
      <c r="EW204" s="304"/>
      <c r="EX204" s="304"/>
      <c r="EY204" s="304"/>
      <c r="EZ204" s="304"/>
      <c r="FA204" s="304"/>
      <c r="FB204" s="304"/>
      <c r="FC204" s="304"/>
      <c r="FD204" s="304"/>
      <c r="FE204" s="304"/>
      <c r="FF204" s="304"/>
      <c r="FG204" s="304"/>
      <c r="FH204" s="304"/>
      <c r="FI204" s="304"/>
      <c r="FJ204" s="304"/>
      <c r="FK204" s="304"/>
      <c r="FL204" s="304"/>
      <c r="FM204" s="304"/>
      <c r="FN204" s="304"/>
      <c r="FO204" s="304"/>
      <c r="FP204" s="304"/>
      <c r="FQ204" s="304"/>
      <c r="FR204" s="304"/>
      <c r="FS204" s="304"/>
      <c r="FT204" s="304"/>
      <c r="FU204" s="304"/>
      <c r="FV204" s="304"/>
      <c r="FW204" s="304"/>
      <c r="FX204" s="304"/>
      <c r="FY204" s="304"/>
      <c r="FZ204" s="304"/>
      <c r="GA204" s="304"/>
      <c r="GB204" s="304"/>
      <c r="GC204" s="304"/>
      <c r="GD204" s="304"/>
      <c r="GE204" s="304"/>
      <c r="GF204" s="304"/>
      <c r="GG204" s="304"/>
      <c r="GH204" s="304"/>
      <c r="GI204" s="304"/>
      <c r="GJ204" s="304"/>
      <c r="GK204" s="304"/>
      <c r="GL204" s="304"/>
      <c r="GM204" s="304"/>
      <c r="GN204" s="304"/>
      <c r="GO204" s="304"/>
      <c r="GP204" s="304"/>
      <c r="GQ204" s="304"/>
      <c r="GR204" s="304"/>
      <c r="GS204" s="304"/>
      <c r="GT204" s="304"/>
      <c r="GU204" s="304"/>
      <c r="GV204" s="304"/>
      <c r="GW204" s="304"/>
      <c r="GX204" s="304"/>
      <c r="GY204" s="304"/>
      <c r="GZ204" s="304"/>
      <c r="HA204" s="304"/>
      <c r="HB204" s="304"/>
      <c r="HC204" s="304"/>
      <c r="HD204" s="304"/>
      <c r="HE204" s="304"/>
      <c r="HF204" s="304"/>
      <c r="HG204" s="304"/>
      <c r="HH204" s="304"/>
      <c r="HI204" s="304"/>
      <c r="HJ204" s="304"/>
      <c r="HK204" s="304"/>
      <c r="HL204" s="304"/>
      <c r="HM204" s="304"/>
      <c r="HN204" s="304"/>
      <c r="HO204" s="304"/>
      <c r="HP204" s="304"/>
      <c r="HQ204" s="304"/>
      <c r="HR204" s="304"/>
      <c r="HS204" s="304"/>
      <c r="HT204" s="304"/>
      <c r="HU204" s="304"/>
      <c r="HV204" s="304"/>
      <c r="HW204" s="304"/>
      <c r="HX204" s="304"/>
      <c r="HY204" s="304"/>
      <c r="HZ204" s="304"/>
      <c r="IA204" s="304"/>
      <c r="IB204" s="304"/>
      <c r="IC204" s="304"/>
      <c r="ID204" s="304"/>
      <c r="IE204" s="304"/>
      <c r="IF204" s="304"/>
      <c r="IG204" s="304"/>
      <c r="IH204" s="304"/>
      <c r="II204" s="304"/>
      <c r="IJ204" s="304"/>
      <c r="IK204" s="304"/>
      <c r="IL204" s="304"/>
      <c r="IM204" s="304"/>
      <c r="IN204" s="304"/>
      <c r="IO204" s="304"/>
      <c r="IP204" s="304"/>
    </row>
    <row r="205" spans="1:250" s="305" customFormat="1" ht="25.5" customHeight="1" thickBot="1" x14ac:dyDescent="0.25">
      <c r="A205" s="301"/>
      <c r="B205" s="301"/>
      <c r="C205" s="302"/>
      <c r="D205" s="319"/>
      <c r="E205" s="303"/>
      <c r="F205" s="301"/>
      <c r="G205" s="301"/>
      <c r="H205" s="301"/>
      <c r="I205" s="300"/>
      <c r="J205" s="300"/>
      <c r="K205" s="301"/>
      <c r="L205" s="301"/>
      <c r="M205" s="300"/>
      <c r="N205" s="300"/>
      <c r="O205" s="326"/>
      <c r="P205" s="326"/>
      <c r="Q205" s="326"/>
      <c r="R205" s="327"/>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c r="DE205" s="304"/>
      <c r="DF205" s="304"/>
      <c r="DG205" s="304"/>
      <c r="DH205" s="304"/>
      <c r="DI205" s="304"/>
      <c r="DJ205" s="304"/>
      <c r="DK205" s="304"/>
      <c r="DL205" s="304"/>
      <c r="DM205" s="304"/>
      <c r="DN205" s="304"/>
      <c r="DO205" s="304"/>
      <c r="DP205" s="304"/>
      <c r="DQ205" s="304"/>
      <c r="DR205" s="304"/>
      <c r="DS205" s="304"/>
      <c r="DT205" s="304"/>
      <c r="DU205" s="304"/>
      <c r="DV205" s="304"/>
      <c r="DW205" s="304"/>
      <c r="DX205" s="304"/>
      <c r="DY205" s="304"/>
      <c r="DZ205" s="304"/>
      <c r="EA205" s="304"/>
      <c r="EB205" s="304"/>
      <c r="EC205" s="304"/>
      <c r="ED205" s="304"/>
      <c r="EE205" s="304"/>
      <c r="EF205" s="304"/>
      <c r="EG205" s="304"/>
      <c r="EH205" s="304"/>
      <c r="EI205" s="304"/>
      <c r="EJ205" s="304"/>
      <c r="EK205" s="304"/>
      <c r="EL205" s="304"/>
      <c r="EM205" s="304"/>
      <c r="EN205" s="304"/>
      <c r="EO205" s="304"/>
      <c r="EP205" s="304"/>
      <c r="EQ205" s="304"/>
      <c r="ER205" s="304"/>
      <c r="ES205" s="304"/>
      <c r="ET205" s="304"/>
      <c r="EU205" s="304"/>
      <c r="EV205" s="304"/>
      <c r="EW205" s="304"/>
      <c r="EX205" s="304"/>
      <c r="EY205" s="304"/>
      <c r="EZ205" s="304"/>
      <c r="FA205" s="304"/>
      <c r="FB205" s="304"/>
      <c r="FC205" s="304"/>
      <c r="FD205" s="304"/>
      <c r="FE205" s="304"/>
      <c r="FF205" s="304"/>
      <c r="FG205" s="304"/>
      <c r="FH205" s="304"/>
      <c r="FI205" s="304"/>
      <c r="FJ205" s="304"/>
      <c r="FK205" s="304"/>
      <c r="FL205" s="304"/>
      <c r="FM205" s="304"/>
      <c r="FN205" s="304"/>
      <c r="FO205" s="304"/>
      <c r="FP205" s="304"/>
      <c r="FQ205" s="304"/>
      <c r="FR205" s="304"/>
      <c r="FS205" s="304"/>
      <c r="FT205" s="304"/>
      <c r="FU205" s="304"/>
      <c r="FV205" s="304"/>
      <c r="FW205" s="304"/>
      <c r="FX205" s="304"/>
      <c r="FY205" s="304"/>
      <c r="FZ205" s="304"/>
      <c r="GA205" s="304"/>
      <c r="GB205" s="304"/>
      <c r="GC205" s="304"/>
      <c r="GD205" s="304"/>
      <c r="GE205" s="304"/>
      <c r="GF205" s="304"/>
      <c r="GG205" s="304"/>
      <c r="GH205" s="304"/>
      <c r="GI205" s="304"/>
      <c r="GJ205" s="304"/>
      <c r="GK205" s="304"/>
      <c r="GL205" s="304"/>
      <c r="GM205" s="304"/>
      <c r="GN205" s="304"/>
      <c r="GO205" s="304"/>
      <c r="GP205" s="304"/>
      <c r="GQ205" s="304"/>
      <c r="GR205" s="304"/>
      <c r="GS205" s="304"/>
      <c r="GT205" s="304"/>
      <c r="GU205" s="304"/>
      <c r="GV205" s="304"/>
      <c r="GW205" s="304"/>
      <c r="GX205" s="304"/>
      <c r="GY205" s="304"/>
      <c r="GZ205" s="304"/>
      <c r="HA205" s="304"/>
      <c r="HB205" s="304"/>
      <c r="HC205" s="304"/>
      <c r="HD205" s="304"/>
      <c r="HE205" s="304"/>
      <c r="HF205" s="304"/>
      <c r="HG205" s="304"/>
      <c r="HH205" s="304"/>
      <c r="HI205" s="304"/>
      <c r="HJ205" s="304"/>
      <c r="HK205" s="304"/>
      <c r="HL205" s="304"/>
      <c r="HM205" s="304"/>
      <c r="HN205" s="304"/>
      <c r="HO205" s="304"/>
      <c r="HP205" s="304"/>
      <c r="HQ205" s="304"/>
      <c r="HR205" s="304"/>
      <c r="HS205" s="304"/>
      <c r="HT205" s="304"/>
      <c r="HU205" s="304"/>
      <c r="HV205" s="304"/>
      <c r="HW205" s="304"/>
      <c r="HX205" s="304"/>
      <c r="HY205" s="304"/>
      <c r="HZ205" s="304"/>
      <c r="IA205" s="304"/>
      <c r="IB205" s="304"/>
      <c r="IC205" s="304"/>
      <c r="ID205" s="304"/>
      <c r="IE205" s="304"/>
      <c r="IF205" s="304"/>
      <c r="IG205" s="304"/>
      <c r="IH205" s="304"/>
      <c r="II205" s="304"/>
      <c r="IJ205" s="304"/>
      <c r="IK205" s="304"/>
      <c r="IL205" s="304"/>
      <c r="IM205" s="304"/>
      <c r="IN205" s="304"/>
      <c r="IO205" s="304"/>
      <c r="IP205" s="304"/>
    </row>
    <row r="206" spans="1:250" s="305" customFormat="1" ht="25.5" customHeight="1" thickBot="1" x14ac:dyDescent="0.25">
      <c r="A206" s="301"/>
      <c r="B206" s="301"/>
      <c r="C206" s="302"/>
      <c r="D206" s="319"/>
      <c r="E206" s="303"/>
      <c r="F206" s="301"/>
      <c r="G206" s="301"/>
      <c r="H206" s="301"/>
      <c r="I206" s="300"/>
      <c r="J206" s="300"/>
      <c r="K206" s="301"/>
      <c r="L206" s="301"/>
      <c r="M206" s="300"/>
      <c r="N206" s="300"/>
      <c r="O206" s="326"/>
      <c r="P206" s="326"/>
      <c r="Q206" s="326"/>
      <c r="R206" s="327"/>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c r="DE206" s="304"/>
      <c r="DF206" s="304"/>
      <c r="DG206" s="304"/>
      <c r="DH206" s="304"/>
      <c r="DI206" s="304"/>
      <c r="DJ206" s="304"/>
      <c r="DK206" s="304"/>
      <c r="DL206" s="304"/>
      <c r="DM206" s="304"/>
      <c r="DN206" s="304"/>
      <c r="DO206" s="304"/>
      <c r="DP206" s="304"/>
      <c r="DQ206" s="304"/>
      <c r="DR206" s="304"/>
      <c r="DS206" s="304"/>
      <c r="DT206" s="304"/>
      <c r="DU206" s="304"/>
      <c r="DV206" s="304"/>
      <c r="DW206" s="304"/>
      <c r="DX206" s="304"/>
      <c r="DY206" s="304"/>
      <c r="DZ206" s="304"/>
      <c r="EA206" s="304"/>
      <c r="EB206" s="304"/>
      <c r="EC206" s="304"/>
      <c r="ED206" s="304"/>
      <c r="EE206" s="304"/>
      <c r="EF206" s="304"/>
      <c r="EG206" s="304"/>
      <c r="EH206" s="304"/>
      <c r="EI206" s="304"/>
      <c r="EJ206" s="304"/>
      <c r="EK206" s="304"/>
      <c r="EL206" s="304"/>
      <c r="EM206" s="304"/>
      <c r="EN206" s="304"/>
      <c r="EO206" s="304"/>
      <c r="EP206" s="304"/>
      <c r="EQ206" s="304"/>
      <c r="ER206" s="304"/>
      <c r="ES206" s="304"/>
      <c r="ET206" s="304"/>
      <c r="EU206" s="304"/>
      <c r="EV206" s="304"/>
      <c r="EW206" s="304"/>
      <c r="EX206" s="304"/>
      <c r="EY206" s="304"/>
      <c r="EZ206" s="304"/>
      <c r="FA206" s="304"/>
      <c r="FB206" s="304"/>
      <c r="FC206" s="304"/>
      <c r="FD206" s="304"/>
      <c r="FE206" s="304"/>
      <c r="FF206" s="304"/>
      <c r="FG206" s="304"/>
      <c r="FH206" s="304"/>
      <c r="FI206" s="304"/>
      <c r="FJ206" s="304"/>
      <c r="FK206" s="304"/>
      <c r="FL206" s="304"/>
      <c r="FM206" s="304"/>
      <c r="FN206" s="304"/>
      <c r="FO206" s="304"/>
      <c r="FP206" s="304"/>
      <c r="FQ206" s="304"/>
      <c r="FR206" s="304"/>
      <c r="FS206" s="304"/>
      <c r="FT206" s="304"/>
      <c r="FU206" s="304"/>
      <c r="FV206" s="304"/>
      <c r="FW206" s="304"/>
      <c r="FX206" s="304"/>
      <c r="FY206" s="304"/>
      <c r="FZ206" s="304"/>
      <c r="GA206" s="304"/>
      <c r="GB206" s="304"/>
      <c r="GC206" s="304"/>
      <c r="GD206" s="304"/>
      <c r="GE206" s="304"/>
      <c r="GF206" s="304"/>
      <c r="GG206" s="304"/>
      <c r="GH206" s="304"/>
      <c r="GI206" s="304"/>
      <c r="GJ206" s="304"/>
      <c r="GK206" s="304"/>
      <c r="GL206" s="304"/>
      <c r="GM206" s="304"/>
      <c r="GN206" s="304"/>
      <c r="GO206" s="304"/>
      <c r="GP206" s="304"/>
      <c r="GQ206" s="304"/>
      <c r="GR206" s="304"/>
      <c r="GS206" s="304"/>
      <c r="GT206" s="304"/>
      <c r="GU206" s="304"/>
      <c r="GV206" s="304"/>
      <c r="GW206" s="304"/>
      <c r="GX206" s="304"/>
      <c r="GY206" s="304"/>
      <c r="GZ206" s="304"/>
      <c r="HA206" s="304"/>
      <c r="HB206" s="304"/>
      <c r="HC206" s="304"/>
      <c r="HD206" s="304"/>
      <c r="HE206" s="304"/>
      <c r="HF206" s="304"/>
      <c r="HG206" s="304"/>
      <c r="HH206" s="304"/>
      <c r="HI206" s="304"/>
      <c r="HJ206" s="304"/>
      <c r="HK206" s="304"/>
      <c r="HL206" s="304"/>
      <c r="HM206" s="304"/>
      <c r="HN206" s="304"/>
      <c r="HO206" s="304"/>
      <c r="HP206" s="304"/>
      <c r="HQ206" s="304"/>
      <c r="HR206" s="304"/>
      <c r="HS206" s="304"/>
      <c r="HT206" s="304"/>
      <c r="HU206" s="304"/>
      <c r="HV206" s="304"/>
      <c r="HW206" s="304"/>
      <c r="HX206" s="304"/>
      <c r="HY206" s="304"/>
      <c r="HZ206" s="304"/>
      <c r="IA206" s="304"/>
      <c r="IB206" s="304"/>
      <c r="IC206" s="304"/>
      <c r="ID206" s="304"/>
      <c r="IE206" s="304"/>
      <c r="IF206" s="304"/>
      <c r="IG206" s="304"/>
      <c r="IH206" s="304"/>
      <c r="II206" s="304"/>
      <c r="IJ206" s="304"/>
      <c r="IK206" s="304"/>
      <c r="IL206" s="304"/>
      <c r="IM206" s="304"/>
      <c r="IN206" s="304"/>
      <c r="IO206" s="304"/>
      <c r="IP206" s="304"/>
    </row>
    <row r="207" spans="1:250" s="305" customFormat="1" ht="25.5" customHeight="1" thickBot="1" x14ac:dyDescent="0.25">
      <c r="A207" s="301"/>
      <c r="B207" s="301"/>
      <c r="C207" s="302"/>
      <c r="D207" s="319"/>
      <c r="E207" s="303"/>
      <c r="F207" s="301"/>
      <c r="G207" s="301"/>
      <c r="H207" s="301"/>
      <c r="I207" s="300"/>
      <c r="J207" s="300"/>
      <c r="K207" s="301"/>
      <c r="L207" s="301"/>
      <c r="M207" s="300"/>
      <c r="N207" s="300"/>
      <c r="O207" s="326"/>
      <c r="P207" s="326"/>
      <c r="Q207" s="326"/>
      <c r="R207" s="327"/>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c r="DE207" s="304"/>
      <c r="DF207" s="304"/>
      <c r="DG207" s="304"/>
      <c r="DH207" s="304"/>
      <c r="DI207" s="304"/>
      <c r="DJ207" s="304"/>
      <c r="DK207" s="304"/>
      <c r="DL207" s="304"/>
      <c r="DM207" s="304"/>
      <c r="DN207" s="304"/>
      <c r="DO207" s="304"/>
      <c r="DP207" s="304"/>
      <c r="DQ207" s="304"/>
      <c r="DR207" s="304"/>
      <c r="DS207" s="304"/>
      <c r="DT207" s="304"/>
      <c r="DU207" s="304"/>
      <c r="DV207" s="304"/>
      <c r="DW207" s="304"/>
      <c r="DX207" s="304"/>
      <c r="DY207" s="304"/>
      <c r="DZ207" s="304"/>
      <c r="EA207" s="304"/>
      <c r="EB207" s="304"/>
      <c r="EC207" s="304"/>
      <c r="ED207" s="304"/>
      <c r="EE207" s="304"/>
      <c r="EF207" s="304"/>
      <c r="EG207" s="304"/>
      <c r="EH207" s="304"/>
      <c r="EI207" s="304"/>
      <c r="EJ207" s="304"/>
      <c r="EK207" s="304"/>
      <c r="EL207" s="304"/>
      <c r="EM207" s="304"/>
      <c r="EN207" s="304"/>
      <c r="EO207" s="304"/>
      <c r="EP207" s="304"/>
      <c r="EQ207" s="304"/>
      <c r="ER207" s="304"/>
      <c r="ES207" s="304"/>
      <c r="ET207" s="304"/>
      <c r="EU207" s="304"/>
      <c r="EV207" s="304"/>
      <c r="EW207" s="304"/>
      <c r="EX207" s="304"/>
      <c r="EY207" s="304"/>
      <c r="EZ207" s="304"/>
      <c r="FA207" s="304"/>
      <c r="FB207" s="304"/>
      <c r="FC207" s="304"/>
      <c r="FD207" s="304"/>
      <c r="FE207" s="304"/>
      <c r="FF207" s="304"/>
      <c r="FG207" s="304"/>
      <c r="FH207" s="304"/>
      <c r="FI207" s="304"/>
      <c r="FJ207" s="304"/>
      <c r="FK207" s="304"/>
      <c r="FL207" s="304"/>
      <c r="FM207" s="304"/>
      <c r="FN207" s="304"/>
      <c r="FO207" s="304"/>
      <c r="FP207" s="304"/>
      <c r="FQ207" s="304"/>
      <c r="FR207" s="304"/>
      <c r="FS207" s="304"/>
      <c r="FT207" s="304"/>
      <c r="FU207" s="304"/>
      <c r="FV207" s="304"/>
      <c r="FW207" s="304"/>
      <c r="FX207" s="304"/>
      <c r="FY207" s="304"/>
      <c r="FZ207" s="304"/>
      <c r="GA207" s="304"/>
      <c r="GB207" s="304"/>
      <c r="GC207" s="304"/>
      <c r="GD207" s="304"/>
      <c r="GE207" s="304"/>
      <c r="GF207" s="304"/>
      <c r="GG207" s="304"/>
      <c r="GH207" s="304"/>
      <c r="GI207" s="304"/>
      <c r="GJ207" s="304"/>
      <c r="GK207" s="304"/>
      <c r="GL207" s="304"/>
      <c r="GM207" s="304"/>
      <c r="GN207" s="304"/>
      <c r="GO207" s="304"/>
      <c r="GP207" s="304"/>
      <c r="GQ207" s="304"/>
      <c r="GR207" s="304"/>
      <c r="GS207" s="304"/>
      <c r="GT207" s="304"/>
      <c r="GU207" s="304"/>
      <c r="GV207" s="304"/>
      <c r="GW207" s="304"/>
      <c r="GX207" s="304"/>
      <c r="GY207" s="304"/>
      <c r="GZ207" s="304"/>
      <c r="HA207" s="304"/>
      <c r="HB207" s="304"/>
      <c r="HC207" s="304"/>
      <c r="HD207" s="304"/>
      <c r="HE207" s="304"/>
      <c r="HF207" s="304"/>
      <c r="HG207" s="304"/>
      <c r="HH207" s="304"/>
      <c r="HI207" s="304"/>
      <c r="HJ207" s="304"/>
      <c r="HK207" s="304"/>
      <c r="HL207" s="304"/>
      <c r="HM207" s="304"/>
      <c r="HN207" s="304"/>
      <c r="HO207" s="304"/>
      <c r="HP207" s="304"/>
      <c r="HQ207" s="304"/>
      <c r="HR207" s="304"/>
      <c r="HS207" s="304"/>
      <c r="HT207" s="304"/>
      <c r="HU207" s="304"/>
      <c r="HV207" s="304"/>
      <c r="HW207" s="304"/>
      <c r="HX207" s="304"/>
      <c r="HY207" s="304"/>
      <c r="HZ207" s="304"/>
      <c r="IA207" s="304"/>
      <c r="IB207" s="304"/>
      <c r="IC207" s="304"/>
      <c r="ID207" s="304"/>
      <c r="IE207" s="304"/>
      <c r="IF207" s="304"/>
      <c r="IG207" s="304"/>
      <c r="IH207" s="304"/>
      <c r="II207" s="304"/>
      <c r="IJ207" s="304"/>
      <c r="IK207" s="304"/>
      <c r="IL207" s="304"/>
      <c r="IM207" s="304"/>
      <c r="IN207" s="304"/>
      <c r="IO207" s="304"/>
      <c r="IP207" s="304"/>
    </row>
    <row r="208" spans="1:250" s="305" customFormat="1" ht="25.5" customHeight="1" thickBot="1" x14ac:dyDescent="0.25">
      <c r="A208" s="301"/>
      <c r="B208" s="301"/>
      <c r="C208" s="302"/>
      <c r="D208" s="319"/>
      <c r="E208" s="303"/>
      <c r="F208" s="301"/>
      <c r="G208" s="301"/>
      <c r="H208" s="301"/>
      <c r="I208" s="300"/>
      <c r="J208" s="300"/>
      <c r="K208" s="301"/>
      <c r="L208" s="301"/>
      <c r="M208" s="300"/>
      <c r="N208" s="300"/>
      <c r="O208" s="326"/>
      <c r="P208" s="326"/>
      <c r="Q208" s="326"/>
      <c r="R208" s="327"/>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c r="DE208" s="304"/>
      <c r="DF208" s="304"/>
      <c r="DG208" s="304"/>
      <c r="DH208" s="304"/>
      <c r="DI208" s="304"/>
      <c r="DJ208" s="304"/>
      <c r="DK208" s="304"/>
      <c r="DL208" s="304"/>
      <c r="DM208" s="304"/>
      <c r="DN208" s="304"/>
      <c r="DO208" s="304"/>
      <c r="DP208" s="304"/>
      <c r="DQ208" s="304"/>
      <c r="DR208" s="304"/>
      <c r="DS208" s="304"/>
      <c r="DT208" s="304"/>
      <c r="DU208" s="304"/>
      <c r="DV208" s="304"/>
      <c r="DW208" s="304"/>
      <c r="DX208" s="304"/>
      <c r="DY208" s="304"/>
      <c r="DZ208" s="304"/>
      <c r="EA208" s="304"/>
      <c r="EB208" s="304"/>
      <c r="EC208" s="304"/>
      <c r="ED208" s="304"/>
      <c r="EE208" s="304"/>
      <c r="EF208" s="304"/>
      <c r="EG208" s="304"/>
      <c r="EH208" s="304"/>
      <c r="EI208" s="304"/>
      <c r="EJ208" s="304"/>
      <c r="EK208" s="304"/>
      <c r="EL208" s="304"/>
      <c r="EM208" s="304"/>
      <c r="EN208" s="304"/>
      <c r="EO208" s="304"/>
      <c r="EP208" s="304"/>
      <c r="EQ208" s="304"/>
      <c r="ER208" s="304"/>
      <c r="ES208" s="304"/>
      <c r="ET208" s="304"/>
      <c r="EU208" s="304"/>
      <c r="EV208" s="304"/>
      <c r="EW208" s="304"/>
      <c r="EX208" s="304"/>
      <c r="EY208" s="304"/>
      <c r="EZ208" s="304"/>
      <c r="FA208" s="304"/>
      <c r="FB208" s="304"/>
      <c r="FC208" s="304"/>
      <c r="FD208" s="304"/>
      <c r="FE208" s="304"/>
      <c r="FF208" s="304"/>
      <c r="FG208" s="304"/>
      <c r="FH208" s="304"/>
      <c r="FI208" s="304"/>
      <c r="FJ208" s="304"/>
      <c r="FK208" s="304"/>
      <c r="FL208" s="304"/>
      <c r="FM208" s="304"/>
      <c r="FN208" s="304"/>
      <c r="FO208" s="304"/>
      <c r="FP208" s="304"/>
      <c r="FQ208" s="304"/>
      <c r="FR208" s="304"/>
      <c r="FS208" s="304"/>
      <c r="FT208" s="304"/>
      <c r="FU208" s="304"/>
      <c r="FV208" s="304"/>
      <c r="FW208" s="304"/>
      <c r="FX208" s="304"/>
      <c r="FY208" s="304"/>
      <c r="FZ208" s="304"/>
      <c r="GA208" s="304"/>
      <c r="GB208" s="304"/>
      <c r="GC208" s="304"/>
      <c r="GD208" s="304"/>
      <c r="GE208" s="304"/>
      <c r="GF208" s="304"/>
      <c r="GG208" s="304"/>
      <c r="GH208" s="304"/>
      <c r="GI208" s="304"/>
      <c r="GJ208" s="304"/>
      <c r="GK208" s="304"/>
      <c r="GL208" s="304"/>
      <c r="GM208" s="304"/>
      <c r="GN208" s="304"/>
      <c r="GO208" s="304"/>
      <c r="GP208" s="304"/>
      <c r="GQ208" s="304"/>
      <c r="GR208" s="304"/>
      <c r="GS208" s="304"/>
      <c r="GT208" s="304"/>
      <c r="GU208" s="304"/>
      <c r="GV208" s="304"/>
      <c r="GW208" s="304"/>
      <c r="GX208" s="304"/>
      <c r="GY208" s="304"/>
      <c r="GZ208" s="304"/>
      <c r="HA208" s="304"/>
      <c r="HB208" s="304"/>
      <c r="HC208" s="304"/>
      <c r="HD208" s="304"/>
      <c r="HE208" s="304"/>
      <c r="HF208" s="304"/>
      <c r="HG208" s="304"/>
      <c r="HH208" s="304"/>
      <c r="HI208" s="304"/>
      <c r="HJ208" s="304"/>
      <c r="HK208" s="304"/>
      <c r="HL208" s="304"/>
      <c r="HM208" s="304"/>
      <c r="HN208" s="304"/>
      <c r="HO208" s="304"/>
      <c r="HP208" s="304"/>
      <c r="HQ208" s="304"/>
      <c r="HR208" s="304"/>
      <c r="HS208" s="304"/>
      <c r="HT208" s="304"/>
      <c r="HU208" s="304"/>
      <c r="HV208" s="304"/>
      <c r="HW208" s="304"/>
      <c r="HX208" s="304"/>
      <c r="HY208" s="304"/>
      <c r="HZ208" s="304"/>
      <c r="IA208" s="304"/>
      <c r="IB208" s="304"/>
      <c r="IC208" s="304"/>
      <c r="ID208" s="304"/>
      <c r="IE208" s="304"/>
      <c r="IF208" s="304"/>
      <c r="IG208" s="304"/>
      <c r="IH208" s="304"/>
      <c r="II208" s="304"/>
      <c r="IJ208" s="304"/>
      <c r="IK208" s="304"/>
      <c r="IL208" s="304"/>
      <c r="IM208" s="304"/>
      <c r="IN208" s="304"/>
      <c r="IO208" s="304"/>
      <c r="IP208" s="304"/>
    </row>
    <row r="209" spans="1:250" s="305" customFormat="1" ht="25.5" customHeight="1" thickBot="1" x14ac:dyDescent="0.25">
      <c r="A209" s="301"/>
      <c r="B209" s="301"/>
      <c r="C209" s="302"/>
      <c r="D209" s="319"/>
      <c r="E209" s="303"/>
      <c r="F209" s="301"/>
      <c r="G209" s="301"/>
      <c r="H209" s="301"/>
      <c r="I209" s="300"/>
      <c r="J209" s="300"/>
      <c r="K209" s="301"/>
      <c r="L209" s="301"/>
      <c r="M209" s="300"/>
      <c r="N209" s="300"/>
      <c r="O209" s="326"/>
      <c r="P209" s="326"/>
      <c r="Q209" s="326"/>
      <c r="R209" s="327"/>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c r="DE209" s="304"/>
      <c r="DF209" s="304"/>
      <c r="DG209" s="304"/>
      <c r="DH209" s="304"/>
      <c r="DI209" s="304"/>
      <c r="DJ209" s="304"/>
      <c r="DK209" s="304"/>
      <c r="DL209" s="304"/>
      <c r="DM209" s="304"/>
      <c r="DN209" s="304"/>
      <c r="DO209" s="304"/>
      <c r="DP209" s="304"/>
      <c r="DQ209" s="304"/>
      <c r="DR209" s="304"/>
      <c r="DS209" s="304"/>
      <c r="DT209" s="304"/>
      <c r="DU209" s="304"/>
      <c r="DV209" s="304"/>
      <c r="DW209" s="304"/>
      <c r="DX209" s="304"/>
      <c r="DY209" s="304"/>
      <c r="DZ209" s="304"/>
      <c r="EA209" s="304"/>
      <c r="EB209" s="304"/>
      <c r="EC209" s="304"/>
      <c r="ED209" s="304"/>
      <c r="EE209" s="304"/>
      <c r="EF209" s="304"/>
      <c r="EG209" s="304"/>
      <c r="EH209" s="304"/>
      <c r="EI209" s="304"/>
      <c r="EJ209" s="304"/>
      <c r="EK209" s="304"/>
      <c r="EL209" s="304"/>
      <c r="EM209" s="304"/>
      <c r="EN209" s="304"/>
      <c r="EO209" s="304"/>
      <c r="EP209" s="304"/>
      <c r="EQ209" s="304"/>
      <c r="ER209" s="304"/>
      <c r="ES209" s="304"/>
      <c r="ET209" s="304"/>
      <c r="EU209" s="304"/>
      <c r="EV209" s="304"/>
      <c r="EW209" s="304"/>
      <c r="EX209" s="304"/>
      <c r="EY209" s="304"/>
      <c r="EZ209" s="304"/>
      <c r="FA209" s="304"/>
      <c r="FB209" s="304"/>
      <c r="FC209" s="304"/>
      <c r="FD209" s="304"/>
      <c r="FE209" s="304"/>
      <c r="FF209" s="304"/>
      <c r="FG209" s="304"/>
      <c r="FH209" s="304"/>
      <c r="FI209" s="304"/>
      <c r="FJ209" s="304"/>
      <c r="FK209" s="304"/>
      <c r="FL209" s="304"/>
      <c r="FM209" s="304"/>
      <c r="FN209" s="304"/>
      <c r="FO209" s="304"/>
      <c r="FP209" s="304"/>
      <c r="FQ209" s="304"/>
      <c r="FR209" s="304"/>
      <c r="FS209" s="304"/>
      <c r="FT209" s="304"/>
      <c r="FU209" s="304"/>
      <c r="FV209" s="304"/>
      <c r="FW209" s="304"/>
      <c r="FX209" s="304"/>
      <c r="FY209" s="304"/>
      <c r="FZ209" s="304"/>
      <c r="GA209" s="304"/>
      <c r="GB209" s="304"/>
      <c r="GC209" s="304"/>
      <c r="GD209" s="304"/>
      <c r="GE209" s="304"/>
      <c r="GF209" s="304"/>
      <c r="GG209" s="304"/>
      <c r="GH209" s="304"/>
      <c r="GI209" s="304"/>
      <c r="GJ209" s="304"/>
      <c r="GK209" s="304"/>
      <c r="GL209" s="304"/>
      <c r="GM209" s="304"/>
      <c r="GN209" s="304"/>
      <c r="GO209" s="304"/>
      <c r="GP209" s="304"/>
      <c r="GQ209" s="304"/>
      <c r="GR209" s="304"/>
      <c r="GS209" s="304"/>
      <c r="GT209" s="304"/>
      <c r="GU209" s="304"/>
      <c r="GV209" s="304"/>
      <c r="GW209" s="304"/>
      <c r="GX209" s="304"/>
      <c r="GY209" s="304"/>
      <c r="GZ209" s="304"/>
      <c r="HA209" s="304"/>
      <c r="HB209" s="304"/>
      <c r="HC209" s="304"/>
      <c r="HD209" s="304"/>
      <c r="HE209" s="304"/>
      <c r="HF209" s="304"/>
      <c r="HG209" s="304"/>
      <c r="HH209" s="304"/>
      <c r="HI209" s="304"/>
      <c r="HJ209" s="304"/>
      <c r="HK209" s="304"/>
      <c r="HL209" s="304"/>
      <c r="HM209" s="304"/>
      <c r="HN209" s="304"/>
      <c r="HO209" s="304"/>
      <c r="HP209" s="304"/>
      <c r="HQ209" s="304"/>
      <c r="HR209" s="304"/>
      <c r="HS209" s="304"/>
      <c r="HT209" s="304"/>
      <c r="HU209" s="304"/>
      <c r="HV209" s="304"/>
      <c r="HW209" s="304"/>
      <c r="HX209" s="304"/>
      <c r="HY209" s="304"/>
      <c r="HZ209" s="304"/>
      <c r="IA209" s="304"/>
      <c r="IB209" s="304"/>
      <c r="IC209" s="304"/>
      <c r="ID209" s="304"/>
      <c r="IE209" s="304"/>
      <c r="IF209" s="304"/>
      <c r="IG209" s="304"/>
      <c r="IH209" s="304"/>
      <c r="II209" s="304"/>
      <c r="IJ209" s="304"/>
      <c r="IK209" s="304"/>
      <c r="IL209" s="304"/>
      <c r="IM209" s="304"/>
      <c r="IN209" s="304"/>
      <c r="IO209" s="304"/>
      <c r="IP209" s="304"/>
    </row>
    <row r="210" spans="1:250" s="305" customFormat="1" ht="25.5" customHeight="1" thickBot="1" x14ac:dyDescent="0.25">
      <c r="A210" s="301"/>
      <c r="B210" s="301"/>
      <c r="C210" s="302"/>
      <c r="D210" s="319"/>
      <c r="E210" s="303"/>
      <c r="F210" s="301"/>
      <c r="G210" s="301"/>
      <c r="H210" s="301"/>
      <c r="I210" s="300"/>
      <c r="J210" s="300"/>
      <c r="K210" s="301"/>
      <c r="L210" s="301"/>
      <c r="M210" s="300"/>
      <c r="N210" s="300"/>
      <c r="O210" s="326"/>
      <c r="P210" s="326"/>
      <c r="Q210" s="326"/>
      <c r="R210" s="327"/>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c r="DE210" s="304"/>
      <c r="DF210" s="304"/>
      <c r="DG210" s="304"/>
      <c r="DH210" s="304"/>
      <c r="DI210" s="304"/>
      <c r="DJ210" s="304"/>
      <c r="DK210" s="304"/>
      <c r="DL210" s="304"/>
      <c r="DM210" s="304"/>
      <c r="DN210" s="304"/>
      <c r="DO210" s="304"/>
      <c r="DP210" s="304"/>
      <c r="DQ210" s="304"/>
      <c r="DR210" s="304"/>
      <c r="DS210" s="304"/>
      <c r="DT210" s="304"/>
      <c r="DU210" s="304"/>
      <c r="DV210" s="304"/>
      <c r="DW210" s="304"/>
      <c r="DX210" s="304"/>
      <c r="DY210" s="304"/>
      <c r="DZ210" s="304"/>
      <c r="EA210" s="304"/>
      <c r="EB210" s="304"/>
      <c r="EC210" s="304"/>
      <c r="ED210" s="304"/>
      <c r="EE210" s="304"/>
      <c r="EF210" s="304"/>
      <c r="EG210" s="304"/>
      <c r="EH210" s="304"/>
      <c r="EI210" s="304"/>
      <c r="EJ210" s="304"/>
      <c r="EK210" s="304"/>
      <c r="EL210" s="304"/>
      <c r="EM210" s="304"/>
      <c r="EN210" s="304"/>
      <c r="EO210" s="304"/>
      <c r="EP210" s="304"/>
      <c r="EQ210" s="304"/>
      <c r="ER210" s="304"/>
      <c r="ES210" s="304"/>
      <c r="ET210" s="304"/>
      <c r="EU210" s="304"/>
      <c r="EV210" s="304"/>
      <c r="EW210" s="304"/>
      <c r="EX210" s="304"/>
      <c r="EY210" s="304"/>
      <c r="EZ210" s="304"/>
      <c r="FA210" s="304"/>
      <c r="FB210" s="304"/>
      <c r="FC210" s="304"/>
      <c r="FD210" s="304"/>
      <c r="FE210" s="304"/>
      <c r="FF210" s="304"/>
      <c r="FG210" s="304"/>
      <c r="FH210" s="304"/>
      <c r="FI210" s="304"/>
      <c r="FJ210" s="304"/>
      <c r="FK210" s="304"/>
      <c r="FL210" s="304"/>
      <c r="FM210" s="304"/>
      <c r="FN210" s="304"/>
      <c r="FO210" s="304"/>
      <c r="FP210" s="304"/>
      <c r="FQ210" s="304"/>
      <c r="FR210" s="304"/>
      <c r="FS210" s="304"/>
      <c r="FT210" s="304"/>
      <c r="FU210" s="304"/>
      <c r="FV210" s="304"/>
      <c r="FW210" s="304"/>
      <c r="FX210" s="304"/>
      <c r="FY210" s="304"/>
      <c r="FZ210" s="304"/>
      <c r="GA210" s="304"/>
      <c r="GB210" s="304"/>
      <c r="GC210" s="304"/>
      <c r="GD210" s="304"/>
      <c r="GE210" s="304"/>
      <c r="GF210" s="304"/>
      <c r="GG210" s="304"/>
      <c r="GH210" s="304"/>
      <c r="GI210" s="304"/>
      <c r="GJ210" s="304"/>
      <c r="GK210" s="304"/>
      <c r="GL210" s="304"/>
      <c r="GM210" s="304"/>
      <c r="GN210" s="304"/>
      <c r="GO210" s="304"/>
      <c r="GP210" s="304"/>
      <c r="GQ210" s="304"/>
      <c r="GR210" s="304"/>
      <c r="GS210" s="304"/>
      <c r="GT210" s="304"/>
      <c r="GU210" s="304"/>
      <c r="GV210" s="304"/>
      <c r="GW210" s="304"/>
      <c r="GX210" s="304"/>
      <c r="GY210" s="304"/>
      <c r="GZ210" s="304"/>
      <c r="HA210" s="304"/>
      <c r="HB210" s="304"/>
      <c r="HC210" s="304"/>
      <c r="HD210" s="304"/>
      <c r="HE210" s="304"/>
      <c r="HF210" s="304"/>
      <c r="HG210" s="304"/>
      <c r="HH210" s="304"/>
      <c r="HI210" s="304"/>
      <c r="HJ210" s="304"/>
      <c r="HK210" s="304"/>
      <c r="HL210" s="304"/>
      <c r="HM210" s="304"/>
      <c r="HN210" s="304"/>
      <c r="HO210" s="304"/>
      <c r="HP210" s="304"/>
      <c r="HQ210" s="304"/>
      <c r="HR210" s="304"/>
      <c r="HS210" s="304"/>
      <c r="HT210" s="304"/>
      <c r="HU210" s="304"/>
      <c r="HV210" s="304"/>
      <c r="HW210" s="304"/>
      <c r="HX210" s="304"/>
      <c r="HY210" s="304"/>
      <c r="HZ210" s="304"/>
      <c r="IA210" s="304"/>
      <c r="IB210" s="304"/>
      <c r="IC210" s="304"/>
      <c r="ID210" s="304"/>
      <c r="IE210" s="304"/>
      <c r="IF210" s="304"/>
      <c r="IG210" s="304"/>
      <c r="IH210" s="304"/>
      <c r="II210" s="304"/>
      <c r="IJ210" s="304"/>
      <c r="IK210" s="304"/>
      <c r="IL210" s="304"/>
      <c r="IM210" s="304"/>
      <c r="IN210" s="304"/>
      <c r="IO210" s="304"/>
      <c r="IP210" s="304"/>
    </row>
    <row r="211" spans="1:250" s="305" customFormat="1" ht="25.5" customHeight="1" thickBot="1" x14ac:dyDescent="0.25">
      <c r="A211" s="301"/>
      <c r="B211" s="301"/>
      <c r="C211" s="302"/>
      <c r="D211" s="319"/>
      <c r="E211" s="303"/>
      <c r="F211" s="301"/>
      <c r="G211" s="301"/>
      <c r="H211" s="301"/>
      <c r="I211" s="300"/>
      <c r="J211" s="300"/>
      <c r="K211" s="301"/>
      <c r="L211" s="301"/>
      <c r="M211" s="300"/>
      <c r="N211" s="300"/>
      <c r="O211" s="326"/>
      <c r="P211" s="326"/>
      <c r="Q211" s="326"/>
      <c r="R211" s="327"/>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c r="DE211" s="304"/>
      <c r="DF211" s="304"/>
      <c r="DG211" s="304"/>
      <c r="DH211" s="304"/>
      <c r="DI211" s="304"/>
      <c r="DJ211" s="304"/>
      <c r="DK211" s="304"/>
      <c r="DL211" s="304"/>
      <c r="DM211" s="304"/>
      <c r="DN211" s="304"/>
      <c r="DO211" s="304"/>
      <c r="DP211" s="304"/>
      <c r="DQ211" s="304"/>
      <c r="DR211" s="304"/>
      <c r="DS211" s="304"/>
      <c r="DT211" s="304"/>
      <c r="DU211" s="304"/>
      <c r="DV211" s="304"/>
      <c r="DW211" s="304"/>
      <c r="DX211" s="304"/>
      <c r="DY211" s="304"/>
      <c r="DZ211" s="304"/>
      <c r="EA211" s="304"/>
      <c r="EB211" s="304"/>
      <c r="EC211" s="304"/>
      <c r="ED211" s="304"/>
      <c r="EE211" s="304"/>
      <c r="EF211" s="304"/>
      <c r="EG211" s="304"/>
      <c r="EH211" s="304"/>
      <c r="EI211" s="304"/>
      <c r="EJ211" s="304"/>
      <c r="EK211" s="304"/>
      <c r="EL211" s="304"/>
      <c r="EM211" s="304"/>
      <c r="EN211" s="304"/>
      <c r="EO211" s="304"/>
      <c r="EP211" s="304"/>
      <c r="EQ211" s="304"/>
      <c r="ER211" s="304"/>
      <c r="ES211" s="304"/>
      <c r="ET211" s="304"/>
      <c r="EU211" s="304"/>
      <c r="EV211" s="304"/>
      <c r="EW211" s="304"/>
      <c r="EX211" s="304"/>
      <c r="EY211" s="304"/>
      <c r="EZ211" s="304"/>
      <c r="FA211" s="304"/>
      <c r="FB211" s="304"/>
      <c r="FC211" s="304"/>
      <c r="FD211" s="304"/>
      <c r="FE211" s="304"/>
      <c r="FF211" s="304"/>
      <c r="FG211" s="304"/>
      <c r="FH211" s="304"/>
      <c r="FI211" s="304"/>
      <c r="FJ211" s="304"/>
      <c r="FK211" s="304"/>
      <c r="FL211" s="304"/>
      <c r="FM211" s="304"/>
      <c r="FN211" s="304"/>
      <c r="FO211" s="304"/>
      <c r="FP211" s="304"/>
      <c r="FQ211" s="304"/>
      <c r="FR211" s="304"/>
      <c r="FS211" s="304"/>
      <c r="FT211" s="304"/>
      <c r="FU211" s="304"/>
      <c r="FV211" s="304"/>
      <c r="FW211" s="304"/>
      <c r="FX211" s="304"/>
      <c r="FY211" s="304"/>
      <c r="FZ211" s="304"/>
      <c r="GA211" s="304"/>
      <c r="GB211" s="304"/>
      <c r="GC211" s="304"/>
      <c r="GD211" s="304"/>
      <c r="GE211" s="304"/>
      <c r="GF211" s="304"/>
      <c r="GG211" s="304"/>
      <c r="GH211" s="304"/>
      <c r="GI211" s="304"/>
      <c r="GJ211" s="304"/>
      <c r="GK211" s="304"/>
      <c r="GL211" s="304"/>
      <c r="GM211" s="304"/>
      <c r="GN211" s="304"/>
      <c r="GO211" s="304"/>
      <c r="GP211" s="304"/>
      <c r="GQ211" s="304"/>
      <c r="GR211" s="304"/>
      <c r="GS211" s="304"/>
      <c r="GT211" s="304"/>
      <c r="GU211" s="304"/>
      <c r="GV211" s="304"/>
      <c r="GW211" s="304"/>
      <c r="GX211" s="304"/>
      <c r="GY211" s="304"/>
      <c r="GZ211" s="304"/>
      <c r="HA211" s="304"/>
      <c r="HB211" s="304"/>
      <c r="HC211" s="304"/>
      <c r="HD211" s="304"/>
      <c r="HE211" s="304"/>
      <c r="HF211" s="304"/>
      <c r="HG211" s="304"/>
      <c r="HH211" s="304"/>
      <c r="HI211" s="304"/>
      <c r="HJ211" s="304"/>
      <c r="HK211" s="304"/>
      <c r="HL211" s="304"/>
      <c r="HM211" s="304"/>
      <c r="HN211" s="304"/>
      <c r="HO211" s="304"/>
      <c r="HP211" s="304"/>
      <c r="HQ211" s="304"/>
      <c r="HR211" s="304"/>
      <c r="HS211" s="304"/>
      <c r="HT211" s="304"/>
      <c r="HU211" s="304"/>
      <c r="HV211" s="304"/>
      <c r="HW211" s="304"/>
      <c r="HX211" s="304"/>
      <c r="HY211" s="304"/>
      <c r="HZ211" s="304"/>
      <c r="IA211" s="304"/>
      <c r="IB211" s="304"/>
      <c r="IC211" s="304"/>
      <c r="ID211" s="304"/>
      <c r="IE211" s="304"/>
      <c r="IF211" s="304"/>
      <c r="IG211" s="304"/>
      <c r="IH211" s="304"/>
      <c r="II211" s="304"/>
      <c r="IJ211" s="304"/>
      <c r="IK211" s="304"/>
      <c r="IL211" s="304"/>
      <c r="IM211" s="304"/>
      <c r="IN211" s="304"/>
      <c r="IO211" s="304"/>
      <c r="IP211" s="304"/>
    </row>
    <row r="212" spans="1:250" s="305" customFormat="1" ht="25.5" customHeight="1" thickBot="1" x14ac:dyDescent="0.25">
      <c r="A212" s="308"/>
      <c r="B212" s="308"/>
      <c r="C212" s="309"/>
      <c r="D212" s="310"/>
      <c r="E212" s="311"/>
      <c r="F212" s="312"/>
      <c r="G212" s="312"/>
      <c r="H212" s="313"/>
      <c r="I212" s="314"/>
      <c r="J212" s="308"/>
      <c r="K212" s="308"/>
      <c r="L212" s="308"/>
      <c r="M212" s="308"/>
      <c r="N212" s="308"/>
      <c r="O212" s="291"/>
      <c r="P212" s="291"/>
      <c r="Q212" s="291"/>
      <c r="R212" s="291"/>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c r="DE212" s="304"/>
      <c r="DF212" s="304"/>
      <c r="DG212" s="304"/>
      <c r="DH212" s="304"/>
      <c r="DI212" s="304"/>
      <c r="DJ212" s="304"/>
      <c r="DK212" s="304"/>
      <c r="DL212" s="304"/>
      <c r="DM212" s="304"/>
      <c r="DN212" s="304"/>
      <c r="DO212" s="304"/>
      <c r="DP212" s="304"/>
      <c r="DQ212" s="304"/>
      <c r="DR212" s="304"/>
      <c r="DS212" s="304"/>
      <c r="DT212" s="304"/>
      <c r="DU212" s="304"/>
      <c r="DV212" s="304"/>
      <c r="DW212" s="304"/>
      <c r="DX212" s="304"/>
      <c r="DY212" s="304"/>
      <c r="DZ212" s="304"/>
      <c r="EA212" s="304"/>
      <c r="EB212" s="304"/>
      <c r="EC212" s="304"/>
      <c r="ED212" s="304"/>
      <c r="EE212" s="304"/>
      <c r="EF212" s="304"/>
      <c r="EG212" s="304"/>
      <c r="EH212" s="304"/>
      <c r="EI212" s="304"/>
      <c r="EJ212" s="304"/>
      <c r="EK212" s="304"/>
      <c r="EL212" s="304"/>
      <c r="EM212" s="304"/>
      <c r="EN212" s="304"/>
      <c r="EO212" s="304"/>
      <c r="EP212" s="304"/>
      <c r="EQ212" s="304"/>
      <c r="ER212" s="304"/>
      <c r="ES212" s="304"/>
      <c r="ET212" s="304"/>
      <c r="EU212" s="304"/>
      <c r="EV212" s="304"/>
      <c r="EW212" s="304"/>
      <c r="EX212" s="304"/>
      <c r="EY212" s="304"/>
      <c r="EZ212" s="304"/>
      <c r="FA212" s="304"/>
      <c r="FB212" s="304"/>
      <c r="FC212" s="304"/>
      <c r="FD212" s="304"/>
      <c r="FE212" s="304"/>
      <c r="FF212" s="304"/>
      <c r="FG212" s="304"/>
      <c r="FH212" s="304"/>
      <c r="FI212" s="304"/>
      <c r="FJ212" s="304"/>
      <c r="FK212" s="304"/>
      <c r="FL212" s="304"/>
      <c r="FM212" s="304"/>
      <c r="FN212" s="304"/>
      <c r="FO212" s="304"/>
      <c r="FP212" s="304"/>
      <c r="FQ212" s="304"/>
      <c r="FR212" s="304"/>
      <c r="FS212" s="304"/>
      <c r="FT212" s="304"/>
      <c r="FU212" s="304"/>
      <c r="FV212" s="304"/>
      <c r="FW212" s="304"/>
      <c r="FX212" s="304"/>
      <c r="FY212" s="304"/>
      <c r="FZ212" s="304"/>
      <c r="GA212" s="304"/>
      <c r="GB212" s="304"/>
      <c r="GC212" s="304"/>
      <c r="GD212" s="304"/>
      <c r="GE212" s="304"/>
      <c r="GF212" s="304"/>
      <c r="GG212" s="304"/>
      <c r="GH212" s="304"/>
      <c r="GI212" s="304"/>
      <c r="GJ212" s="304"/>
      <c r="GK212" s="304"/>
      <c r="GL212" s="304"/>
      <c r="GM212" s="304"/>
      <c r="GN212" s="304"/>
      <c r="GO212" s="304"/>
      <c r="GP212" s="304"/>
      <c r="GQ212" s="304"/>
      <c r="GR212" s="304"/>
      <c r="GS212" s="304"/>
      <c r="GT212" s="304"/>
      <c r="GU212" s="304"/>
      <c r="GV212" s="304"/>
      <c r="GW212" s="304"/>
      <c r="GX212" s="304"/>
      <c r="GY212" s="304"/>
      <c r="GZ212" s="304"/>
      <c r="HA212" s="304"/>
      <c r="HB212" s="304"/>
      <c r="HC212" s="304"/>
      <c r="HD212" s="304"/>
      <c r="HE212" s="304"/>
      <c r="HF212" s="304"/>
      <c r="HG212" s="304"/>
      <c r="HH212" s="304"/>
      <c r="HI212" s="304"/>
      <c r="HJ212" s="304"/>
      <c r="HK212" s="304"/>
      <c r="HL212" s="304"/>
      <c r="HM212" s="304"/>
      <c r="HN212" s="304"/>
      <c r="HO212" s="304"/>
      <c r="HP212" s="304"/>
      <c r="HQ212" s="304"/>
      <c r="HR212" s="304"/>
      <c r="HS212" s="304"/>
      <c r="HT212" s="304"/>
      <c r="HU212" s="304"/>
      <c r="HV212" s="304"/>
      <c r="HW212" s="304"/>
      <c r="HX212" s="304"/>
      <c r="HY212" s="304"/>
      <c r="HZ212" s="304"/>
      <c r="IA212" s="304"/>
      <c r="IB212" s="304"/>
      <c r="IC212" s="304"/>
      <c r="ID212" s="304"/>
      <c r="IE212" s="304"/>
      <c r="IF212" s="304"/>
      <c r="IG212" s="304"/>
      <c r="IH212" s="304"/>
      <c r="II212" s="304"/>
      <c r="IJ212" s="304"/>
      <c r="IK212" s="304"/>
      <c r="IL212" s="304"/>
      <c r="IM212" s="304"/>
      <c r="IN212" s="304"/>
      <c r="IO212" s="304"/>
      <c r="IP212" s="304"/>
    </row>
    <row r="213" spans="1:250" s="328" customFormat="1" ht="25.5" customHeight="1" thickBot="1" x14ac:dyDescent="0.25">
      <c r="C213" s="329"/>
      <c r="D213" s="329"/>
      <c r="E213" s="330"/>
      <c r="K213" s="331"/>
      <c r="L213" s="332"/>
      <c r="M213" s="333"/>
      <c r="O213" s="334"/>
      <c r="P213" s="334"/>
      <c r="Q213" s="334"/>
      <c r="R213" s="335"/>
    </row>
    <row r="214" spans="1:250" s="286" customFormat="1" ht="33" customHeight="1" thickBot="1" x14ac:dyDescent="0.25">
      <c r="A214" s="317"/>
      <c r="B214" s="317"/>
      <c r="C214" s="318"/>
      <c r="D214" s="287"/>
      <c r="K214" s="288"/>
      <c r="L214" s="289"/>
      <c r="M214" s="290"/>
      <c r="O214" s="324"/>
      <c r="P214" s="289"/>
      <c r="Q214" s="289"/>
      <c r="R214" s="289"/>
    </row>
    <row r="215" spans="1:250" s="286" customFormat="1" ht="45" customHeight="1" thickBot="1" x14ac:dyDescent="0.25">
      <c r="A215" s="292"/>
      <c r="B215" s="292"/>
      <c r="C215" s="293"/>
      <c r="D215" s="293"/>
      <c r="E215" s="293"/>
      <c r="F215" s="293"/>
      <c r="G215" s="293"/>
      <c r="H215" s="293"/>
      <c r="I215" s="293"/>
      <c r="J215" s="293"/>
      <c r="K215" s="294"/>
      <c r="L215" s="294"/>
      <c r="M215" s="294"/>
      <c r="N215" s="294"/>
      <c r="O215" s="325"/>
      <c r="P215" s="325"/>
      <c r="Q215" s="325"/>
      <c r="R215" s="325"/>
    </row>
    <row r="216" spans="1:250" s="305" customFormat="1" ht="25.5" customHeight="1" thickBot="1" x14ac:dyDescent="0.25">
      <c r="A216" s="301"/>
      <c r="B216" s="301"/>
      <c r="C216" s="302"/>
      <c r="D216" s="319"/>
      <c r="E216" s="303"/>
      <c r="F216" s="301"/>
      <c r="G216" s="301"/>
      <c r="H216" s="301"/>
      <c r="I216" s="300"/>
      <c r="J216" s="300"/>
      <c r="K216" s="301"/>
      <c r="L216" s="301"/>
      <c r="M216" s="300"/>
      <c r="N216" s="300"/>
      <c r="O216" s="326"/>
      <c r="P216" s="326"/>
      <c r="Q216" s="326"/>
      <c r="R216" s="327"/>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c r="AU216" s="304"/>
      <c r="AV216" s="304"/>
      <c r="AW216" s="304"/>
      <c r="AX216" s="304"/>
      <c r="AY216" s="304"/>
      <c r="AZ216" s="304"/>
      <c r="BA216" s="304"/>
      <c r="BB216" s="304"/>
      <c r="BC216" s="304"/>
      <c r="BD216" s="304"/>
      <c r="BE216" s="304"/>
      <c r="BF216" s="304"/>
      <c r="BG216" s="304"/>
      <c r="BH216" s="304"/>
      <c r="BI216" s="304"/>
      <c r="BJ216" s="304"/>
      <c r="BK216" s="304"/>
      <c r="BL216" s="304"/>
      <c r="BM216" s="304"/>
      <c r="BN216" s="304"/>
      <c r="BO216" s="304"/>
      <c r="BP216" s="304"/>
      <c r="BQ216" s="304"/>
      <c r="BR216" s="304"/>
      <c r="BS216" s="304"/>
      <c r="BT216" s="304"/>
      <c r="BU216" s="304"/>
      <c r="BV216" s="304"/>
      <c r="BW216" s="304"/>
      <c r="BX216" s="304"/>
      <c r="BY216" s="304"/>
      <c r="BZ216" s="304"/>
      <c r="CA216" s="304"/>
      <c r="CB216" s="304"/>
      <c r="CC216" s="304"/>
      <c r="CD216" s="304"/>
      <c r="CE216" s="304"/>
      <c r="CF216" s="304"/>
      <c r="CG216" s="304"/>
      <c r="CH216" s="304"/>
      <c r="CI216" s="304"/>
      <c r="CJ216" s="304"/>
      <c r="CK216" s="304"/>
      <c r="CL216" s="304"/>
      <c r="CM216" s="304"/>
      <c r="CN216" s="304"/>
      <c r="CO216" s="304"/>
      <c r="CP216" s="304"/>
      <c r="CQ216" s="304"/>
      <c r="CR216" s="304"/>
      <c r="CS216" s="304"/>
      <c r="CT216" s="304"/>
      <c r="CU216" s="304"/>
      <c r="CV216" s="304"/>
      <c r="CW216" s="304"/>
      <c r="CX216" s="304"/>
      <c r="CY216" s="304"/>
      <c r="CZ216" s="304"/>
      <c r="DA216" s="304"/>
      <c r="DB216" s="304"/>
      <c r="DC216" s="304"/>
      <c r="DD216" s="304"/>
      <c r="DE216" s="304"/>
      <c r="DF216" s="304"/>
      <c r="DG216" s="304"/>
      <c r="DH216" s="304"/>
      <c r="DI216" s="304"/>
      <c r="DJ216" s="304"/>
      <c r="DK216" s="304"/>
      <c r="DL216" s="304"/>
      <c r="DM216" s="304"/>
      <c r="DN216" s="304"/>
      <c r="DO216" s="304"/>
      <c r="DP216" s="304"/>
      <c r="DQ216" s="304"/>
      <c r="DR216" s="304"/>
      <c r="DS216" s="304"/>
      <c r="DT216" s="304"/>
      <c r="DU216" s="304"/>
      <c r="DV216" s="304"/>
      <c r="DW216" s="304"/>
      <c r="DX216" s="304"/>
      <c r="DY216" s="304"/>
      <c r="DZ216" s="304"/>
      <c r="EA216" s="304"/>
      <c r="EB216" s="304"/>
      <c r="EC216" s="304"/>
      <c r="ED216" s="304"/>
      <c r="EE216" s="304"/>
      <c r="EF216" s="304"/>
      <c r="EG216" s="304"/>
      <c r="EH216" s="304"/>
      <c r="EI216" s="304"/>
      <c r="EJ216" s="304"/>
      <c r="EK216" s="304"/>
      <c r="EL216" s="304"/>
      <c r="EM216" s="304"/>
      <c r="EN216" s="304"/>
      <c r="EO216" s="304"/>
      <c r="EP216" s="304"/>
      <c r="EQ216" s="304"/>
      <c r="ER216" s="304"/>
      <c r="ES216" s="304"/>
      <c r="ET216" s="304"/>
      <c r="EU216" s="304"/>
      <c r="EV216" s="304"/>
      <c r="EW216" s="304"/>
      <c r="EX216" s="304"/>
      <c r="EY216" s="304"/>
      <c r="EZ216" s="304"/>
      <c r="FA216" s="304"/>
      <c r="FB216" s="304"/>
      <c r="FC216" s="304"/>
      <c r="FD216" s="304"/>
      <c r="FE216" s="304"/>
      <c r="FF216" s="304"/>
      <c r="FG216" s="304"/>
      <c r="FH216" s="304"/>
      <c r="FI216" s="304"/>
      <c r="FJ216" s="304"/>
      <c r="FK216" s="304"/>
      <c r="FL216" s="304"/>
      <c r="FM216" s="304"/>
      <c r="FN216" s="304"/>
      <c r="FO216" s="304"/>
      <c r="FP216" s="304"/>
      <c r="FQ216" s="304"/>
      <c r="FR216" s="304"/>
      <c r="FS216" s="304"/>
      <c r="FT216" s="304"/>
      <c r="FU216" s="304"/>
      <c r="FV216" s="304"/>
      <c r="FW216" s="304"/>
      <c r="FX216" s="304"/>
      <c r="FY216" s="304"/>
      <c r="FZ216" s="304"/>
      <c r="GA216" s="304"/>
      <c r="GB216" s="304"/>
      <c r="GC216" s="304"/>
      <c r="GD216" s="304"/>
      <c r="GE216" s="304"/>
      <c r="GF216" s="304"/>
      <c r="GG216" s="304"/>
      <c r="GH216" s="304"/>
      <c r="GI216" s="304"/>
      <c r="GJ216" s="304"/>
      <c r="GK216" s="304"/>
      <c r="GL216" s="304"/>
      <c r="GM216" s="304"/>
      <c r="GN216" s="304"/>
      <c r="GO216" s="304"/>
      <c r="GP216" s="304"/>
      <c r="GQ216" s="304"/>
      <c r="GR216" s="304"/>
      <c r="GS216" s="304"/>
      <c r="GT216" s="304"/>
      <c r="GU216" s="304"/>
      <c r="GV216" s="304"/>
      <c r="GW216" s="304"/>
      <c r="GX216" s="304"/>
      <c r="GY216" s="304"/>
      <c r="GZ216" s="304"/>
      <c r="HA216" s="304"/>
      <c r="HB216" s="304"/>
      <c r="HC216" s="304"/>
      <c r="HD216" s="304"/>
      <c r="HE216" s="304"/>
      <c r="HF216" s="304"/>
      <c r="HG216" s="304"/>
      <c r="HH216" s="304"/>
      <c r="HI216" s="304"/>
      <c r="HJ216" s="304"/>
      <c r="HK216" s="304"/>
      <c r="HL216" s="304"/>
      <c r="HM216" s="304"/>
      <c r="HN216" s="304"/>
      <c r="HO216" s="304"/>
      <c r="HP216" s="304"/>
      <c r="HQ216" s="304"/>
      <c r="HR216" s="304"/>
      <c r="HS216" s="304"/>
      <c r="HT216" s="304"/>
      <c r="HU216" s="304"/>
      <c r="HV216" s="304"/>
      <c r="HW216" s="304"/>
      <c r="HX216" s="304"/>
      <c r="HY216" s="304"/>
      <c r="HZ216" s="304"/>
      <c r="IA216" s="304"/>
      <c r="IB216" s="304"/>
      <c r="IC216" s="304"/>
      <c r="ID216" s="304"/>
      <c r="IE216" s="304"/>
      <c r="IF216" s="304"/>
      <c r="IG216" s="304"/>
      <c r="IH216" s="304"/>
      <c r="II216" s="304"/>
      <c r="IJ216" s="304"/>
      <c r="IK216" s="304"/>
      <c r="IL216" s="304"/>
      <c r="IM216" s="304"/>
      <c r="IN216" s="304"/>
      <c r="IO216" s="304"/>
      <c r="IP216" s="304"/>
    </row>
    <row r="217" spans="1:250" s="305" customFormat="1" ht="25.5" customHeight="1" thickBot="1" x14ac:dyDescent="0.25">
      <c r="A217" s="301"/>
      <c r="B217" s="301"/>
      <c r="C217" s="302"/>
      <c r="D217" s="319"/>
      <c r="E217" s="303"/>
      <c r="F217" s="301"/>
      <c r="G217" s="301"/>
      <c r="H217" s="301"/>
      <c r="I217" s="300"/>
      <c r="J217" s="300"/>
      <c r="K217" s="301"/>
      <c r="L217" s="301"/>
      <c r="M217" s="300"/>
      <c r="N217" s="300"/>
      <c r="O217" s="326"/>
      <c r="P217" s="326"/>
      <c r="Q217" s="326"/>
      <c r="R217" s="327"/>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c r="DE217" s="304"/>
      <c r="DF217" s="304"/>
      <c r="DG217" s="304"/>
      <c r="DH217" s="304"/>
      <c r="DI217" s="304"/>
      <c r="DJ217" s="304"/>
      <c r="DK217" s="304"/>
      <c r="DL217" s="304"/>
      <c r="DM217" s="304"/>
      <c r="DN217" s="304"/>
      <c r="DO217" s="304"/>
      <c r="DP217" s="304"/>
      <c r="DQ217" s="304"/>
      <c r="DR217" s="304"/>
      <c r="DS217" s="304"/>
      <c r="DT217" s="304"/>
      <c r="DU217" s="304"/>
      <c r="DV217" s="304"/>
      <c r="DW217" s="304"/>
      <c r="DX217" s="304"/>
      <c r="DY217" s="304"/>
      <c r="DZ217" s="304"/>
      <c r="EA217" s="304"/>
      <c r="EB217" s="304"/>
      <c r="EC217" s="304"/>
      <c r="ED217" s="304"/>
      <c r="EE217" s="304"/>
      <c r="EF217" s="304"/>
      <c r="EG217" s="304"/>
      <c r="EH217" s="304"/>
      <c r="EI217" s="304"/>
      <c r="EJ217" s="304"/>
      <c r="EK217" s="304"/>
      <c r="EL217" s="304"/>
      <c r="EM217" s="304"/>
      <c r="EN217" s="304"/>
      <c r="EO217" s="304"/>
      <c r="EP217" s="304"/>
      <c r="EQ217" s="304"/>
      <c r="ER217" s="304"/>
      <c r="ES217" s="304"/>
      <c r="ET217" s="304"/>
      <c r="EU217" s="304"/>
      <c r="EV217" s="304"/>
      <c r="EW217" s="304"/>
      <c r="EX217" s="304"/>
      <c r="EY217" s="304"/>
      <c r="EZ217" s="304"/>
      <c r="FA217" s="304"/>
      <c r="FB217" s="304"/>
      <c r="FC217" s="304"/>
      <c r="FD217" s="304"/>
      <c r="FE217" s="304"/>
      <c r="FF217" s="304"/>
      <c r="FG217" s="304"/>
      <c r="FH217" s="304"/>
      <c r="FI217" s="304"/>
      <c r="FJ217" s="304"/>
      <c r="FK217" s="304"/>
      <c r="FL217" s="304"/>
      <c r="FM217" s="304"/>
      <c r="FN217" s="304"/>
      <c r="FO217" s="304"/>
      <c r="FP217" s="304"/>
      <c r="FQ217" s="304"/>
      <c r="FR217" s="304"/>
      <c r="FS217" s="304"/>
      <c r="FT217" s="304"/>
      <c r="FU217" s="304"/>
      <c r="FV217" s="304"/>
      <c r="FW217" s="304"/>
      <c r="FX217" s="304"/>
      <c r="FY217" s="304"/>
      <c r="FZ217" s="304"/>
      <c r="GA217" s="304"/>
      <c r="GB217" s="304"/>
      <c r="GC217" s="304"/>
      <c r="GD217" s="304"/>
      <c r="GE217" s="304"/>
      <c r="GF217" s="304"/>
      <c r="GG217" s="304"/>
      <c r="GH217" s="304"/>
      <c r="GI217" s="304"/>
      <c r="GJ217" s="304"/>
      <c r="GK217" s="304"/>
      <c r="GL217" s="304"/>
      <c r="GM217" s="304"/>
      <c r="GN217" s="304"/>
      <c r="GO217" s="304"/>
      <c r="GP217" s="304"/>
      <c r="GQ217" s="304"/>
      <c r="GR217" s="304"/>
      <c r="GS217" s="304"/>
      <c r="GT217" s="304"/>
      <c r="GU217" s="304"/>
      <c r="GV217" s="304"/>
      <c r="GW217" s="304"/>
      <c r="GX217" s="304"/>
      <c r="GY217" s="304"/>
      <c r="GZ217" s="304"/>
      <c r="HA217" s="304"/>
      <c r="HB217" s="304"/>
      <c r="HC217" s="304"/>
      <c r="HD217" s="304"/>
      <c r="HE217" s="304"/>
      <c r="HF217" s="304"/>
      <c r="HG217" s="304"/>
      <c r="HH217" s="304"/>
      <c r="HI217" s="304"/>
      <c r="HJ217" s="304"/>
      <c r="HK217" s="304"/>
      <c r="HL217" s="304"/>
      <c r="HM217" s="304"/>
      <c r="HN217" s="304"/>
      <c r="HO217" s="304"/>
      <c r="HP217" s="304"/>
      <c r="HQ217" s="304"/>
      <c r="HR217" s="304"/>
      <c r="HS217" s="304"/>
      <c r="HT217" s="304"/>
      <c r="HU217" s="304"/>
      <c r="HV217" s="304"/>
      <c r="HW217" s="304"/>
      <c r="HX217" s="304"/>
      <c r="HY217" s="304"/>
      <c r="HZ217" s="304"/>
      <c r="IA217" s="304"/>
      <c r="IB217" s="304"/>
      <c r="IC217" s="304"/>
      <c r="ID217" s="304"/>
      <c r="IE217" s="304"/>
      <c r="IF217" s="304"/>
      <c r="IG217" s="304"/>
      <c r="IH217" s="304"/>
      <c r="II217" s="304"/>
      <c r="IJ217" s="304"/>
      <c r="IK217" s="304"/>
      <c r="IL217" s="304"/>
      <c r="IM217" s="304"/>
      <c r="IN217" s="304"/>
      <c r="IO217" s="304"/>
      <c r="IP217" s="304"/>
    </row>
    <row r="218" spans="1:250" s="305" customFormat="1" ht="25.5" customHeight="1" thickBot="1" x14ac:dyDescent="0.25">
      <c r="A218" s="301"/>
      <c r="B218" s="301"/>
      <c r="C218" s="302"/>
      <c r="D218" s="319"/>
      <c r="E218" s="303"/>
      <c r="F218" s="301"/>
      <c r="G218" s="301"/>
      <c r="H218" s="301"/>
      <c r="I218" s="300"/>
      <c r="J218" s="300"/>
      <c r="K218" s="301"/>
      <c r="L218" s="301"/>
      <c r="M218" s="300"/>
      <c r="N218" s="300"/>
      <c r="O218" s="326"/>
      <c r="P218" s="326"/>
      <c r="Q218" s="326"/>
      <c r="R218" s="327"/>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c r="DE218" s="304"/>
      <c r="DF218" s="304"/>
      <c r="DG218" s="304"/>
      <c r="DH218" s="304"/>
      <c r="DI218" s="304"/>
      <c r="DJ218" s="304"/>
      <c r="DK218" s="304"/>
      <c r="DL218" s="304"/>
      <c r="DM218" s="304"/>
      <c r="DN218" s="304"/>
      <c r="DO218" s="304"/>
      <c r="DP218" s="304"/>
      <c r="DQ218" s="304"/>
      <c r="DR218" s="304"/>
      <c r="DS218" s="304"/>
      <c r="DT218" s="304"/>
      <c r="DU218" s="304"/>
      <c r="DV218" s="304"/>
      <c r="DW218" s="304"/>
      <c r="DX218" s="304"/>
      <c r="DY218" s="304"/>
      <c r="DZ218" s="304"/>
      <c r="EA218" s="304"/>
      <c r="EB218" s="304"/>
      <c r="EC218" s="304"/>
      <c r="ED218" s="304"/>
      <c r="EE218" s="304"/>
      <c r="EF218" s="304"/>
      <c r="EG218" s="304"/>
      <c r="EH218" s="304"/>
      <c r="EI218" s="304"/>
      <c r="EJ218" s="304"/>
      <c r="EK218" s="304"/>
      <c r="EL218" s="304"/>
      <c r="EM218" s="304"/>
      <c r="EN218" s="304"/>
      <c r="EO218" s="304"/>
      <c r="EP218" s="304"/>
      <c r="EQ218" s="304"/>
      <c r="ER218" s="304"/>
      <c r="ES218" s="304"/>
      <c r="ET218" s="304"/>
      <c r="EU218" s="304"/>
      <c r="EV218" s="304"/>
      <c r="EW218" s="304"/>
      <c r="EX218" s="304"/>
      <c r="EY218" s="304"/>
      <c r="EZ218" s="304"/>
      <c r="FA218" s="304"/>
      <c r="FB218" s="304"/>
      <c r="FC218" s="304"/>
      <c r="FD218" s="304"/>
      <c r="FE218" s="304"/>
      <c r="FF218" s="304"/>
      <c r="FG218" s="304"/>
      <c r="FH218" s="304"/>
      <c r="FI218" s="304"/>
      <c r="FJ218" s="304"/>
      <c r="FK218" s="304"/>
      <c r="FL218" s="304"/>
      <c r="FM218" s="304"/>
      <c r="FN218" s="304"/>
      <c r="FO218" s="304"/>
      <c r="FP218" s="304"/>
      <c r="FQ218" s="304"/>
      <c r="FR218" s="304"/>
      <c r="FS218" s="304"/>
      <c r="FT218" s="304"/>
      <c r="FU218" s="304"/>
      <c r="FV218" s="304"/>
      <c r="FW218" s="304"/>
      <c r="FX218" s="304"/>
      <c r="FY218" s="304"/>
      <c r="FZ218" s="304"/>
      <c r="GA218" s="304"/>
      <c r="GB218" s="304"/>
      <c r="GC218" s="304"/>
      <c r="GD218" s="304"/>
      <c r="GE218" s="304"/>
      <c r="GF218" s="304"/>
      <c r="GG218" s="304"/>
      <c r="GH218" s="304"/>
      <c r="GI218" s="304"/>
      <c r="GJ218" s="304"/>
      <c r="GK218" s="304"/>
      <c r="GL218" s="304"/>
      <c r="GM218" s="304"/>
      <c r="GN218" s="304"/>
      <c r="GO218" s="304"/>
      <c r="GP218" s="304"/>
      <c r="GQ218" s="304"/>
      <c r="GR218" s="304"/>
      <c r="GS218" s="304"/>
      <c r="GT218" s="304"/>
      <c r="GU218" s="304"/>
      <c r="GV218" s="304"/>
      <c r="GW218" s="304"/>
      <c r="GX218" s="304"/>
      <c r="GY218" s="304"/>
      <c r="GZ218" s="304"/>
      <c r="HA218" s="304"/>
      <c r="HB218" s="304"/>
      <c r="HC218" s="304"/>
      <c r="HD218" s="304"/>
      <c r="HE218" s="304"/>
      <c r="HF218" s="304"/>
      <c r="HG218" s="304"/>
      <c r="HH218" s="304"/>
      <c r="HI218" s="304"/>
      <c r="HJ218" s="304"/>
      <c r="HK218" s="304"/>
      <c r="HL218" s="304"/>
      <c r="HM218" s="304"/>
      <c r="HN218" s="304"/>
      <c r="HO218" s="304"/>
      <c r="HP218" s="304"/>
      <c r="HQ218" s="304"/>
      <c r="HR218" s="304"/>
      <c r="HS218" s="304"/>
      <c r="HT218" s="304"/>
      <c r="HU218" s="304"/>
      <c r="HV218" s="304"/>
      <c r="HW218" s="304"/>
      <c r="HX218" s="304"/>
      <c r="HY218" s="304"/>
      <c r="HZ218" s="304"/>
      <c r="IA218" s="304"/>
      <c r="IB218" s="304"/>
      <c r="IC218" s="304"/>
      <c r="ID218" s="304"/>
      <c r="IE218" s="304"/>
      <c r="IF218" s="304"/>
      <c r="IG218" s="304"/>
      <c r="IH218" s="304"/>
      <c r="II218" s="304"/>
      <c r="IJ218" s="304"/>
      <c r="IK218" s="304"/>
      <c r="IL218" s="304"/>
      <c r="IM218" s="304"/>
      <c r="IN218" s="304"/>
      <c r="IO218" s="304"/>
      <c r="IP218" s="304"/>
    </row>
    <row r="219" spans="1:250" s="305" customFormat="1" ht="25.5" customHeight="1" thickBot="1" x14ac:dyDescent="0.25">
      <c r="A219" s="301"/>
      <c r="B219" s="301"/>
      <c r="C219" s="302"/>
      <c r="D219" s="319"/>
      <c r="E219" s="303"/>
      <c r="F219" s="301"/>
      <c r="G219" s="301"/>
      <c r="H219" s="301"/>
      <c r="I219" s="300"/>
      <c r="J219" s="300"/>
      <c r="K219" s="301"/>
      <c r="L219" s="301"/>
      <c r="M219" s="300"/>
      <c r="N219" s="300"/>
      <c r="O219" s="326"/>
      <c r="P219" s="326"/>
      <c r="Q219" s="326"/>
      <c r="R219" s="327"/>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c r="EA219" s="304"/>
      <c r="EB219" s="304"/>
      <c r="EC219" s="304"/>
      <c r="ED219" s="304"/>
      <c r="EE219" s="304"/>
      <c r="EF219" s="304"/>
      <c r="EG219" s="304"/>
      <c r="EH219" s="304"/>
      <c r="EI219" s="304"/>
      <c r="EJ219" s="304"/>
      <c r="EK219" s="304"/>
      <c r="EL219" s="304"/>
      <c r="EM219" s="304"/>
      <c r="EN219" s="304"/>
      <c r="EO219" s="304"/>
      <c r="EP219" s="304"/>
      <c r="EQ219" s="304"/>
      <c r="ER219" s="304"/>
      <c r="ES219" s="304"/>
      <c r="ET219" s="304"/>
      <c r="EU219" s="304"/>
      <c r="EV219" s="304"/>
      <c r="EW219" s="304"/>
      <c r="EX219" s="304"/>
      <c r="EY219" s="304"/>
      <c r="EZ219" s="304"/>
      <c r="FA219" s="304"/>
      <c r="FB219" s="304"/>
      <c r="FC219" s="304"/>
      <c r="FD219" s="304"/>
      <c r="FE219" s="304"/>
      <c r="FF219" s="304"/>
      <c r="FG219" s="304"/>
      <c r="FH219" s="304"/>
      <c r="FI219" s="304"/>
      <c r="FJ219" s="304"/>
      <c r="FK219" s="304"/>
      <c r="FL219" s="304"/>
      <c r="FM219" s="304"/>
      <c r="FN219" s="304"/>
      <c r="FO219" s="304"/>
      <c r="FP219" s="304"/>
      <c r="FQ219" s="304"/>
      <c r="FR219" s="304"/>
      <c r="FS219" s="304"/>
      <c r="FT219" s="304"/>
      <c r="FU219" s="304"/>
      <c r="FV219" s="304"/>
      <c r="FW219" s="304"/>
      <c r="FX219" s="304"/>
      <c r="FY219" s="304"/>
      <c r="FZ219" s="304"/>
      <c r="GA219" s="304"/>
      <c r="GB219" s="304"/>
      <c r="GC219" s="304"/>
      <c r="GD219" s="304"/>
      <c r="GE219" s="304"/>
      <c r="GF219" s="304"/>
      <c r="GG219" s="304"/>
      <c r="GH219" s="304"/>
      <c r="GI219" s="304"/>
      <c r="GJ219" s="304"/>
      <c r="GK219" s="304"/>
      <c r="GL219" s="304"/>
      <c r="GM219" s="304"/>
      <c r="GN219" s="304"/>
      <c r="GO219" s="304"/>
      <c r="GP219" s="304"/>
      <c r="GQ219" s="304"/>
      <c r="GR219" s="304"/>
      <c r="GS219" s="304"/>
      <c r="GT219" s="304"/>
      <c r="GU219" s="304"/>
      <c r="GV219" s="304"/>
      <c r="GW219" s="304"/>
      <c r="GX219" s="304"/>
      <c r="GY219" s="304"/>
      <c r="GZ219" s="304"/>
      <c r="HA219" s="304"/>
      <c r="HB219" s="304"/>
      <c r="HC219" s="304"/>
      <c r="HD219" s="304"/>
      <c r="HE219" s="304"/>
      <c r="HF219" s="304"/>
      <c r="HG219" s="304"/>
      <c r="HH219" s="304"/>
      <c r="HI219" s="304"/>
      <c r="HJ219" s="304"/>
      <c r="HK219" s="304"/>
      <c r="HL219" s="304"/>
      <c r="HM219" s="304"/>
      <c r="HN219" s="304"/>
      <c r="HO219" s="304"/>
      <c r="HP219" s="304"/>
      <c r="HQ219" s="304"/>
      <c r="HR219" s="304"/>
      <c r="HS219" s="304"/>
      <c r="HT219" s="304"/>
      <c r="HU219" s="304"/>
      <c r="HV219" s="304"/>
      <c r="HW219" s="304"/>
      <c r="HX219" s="304"/>
      <c r="HY219" s="304"/>
      <c r="HZ219" s="304"/>
      <c r="IA219" s="304"/>
      <c r="IB219" s="304"/>
      <c r="IC219" s="304"/>
      <c r="ID219" s="304"/>
      <c r="IE219" s="304"/>
      <c r="IF219" s="304"/>
      <c r="IG219" s="304"/>
      <c r="IH219" s="304"/>
      <c r="II219" s="304"/>
      <c r="IJ219" s="304"/>
      <c r="IK219" s="304"/>
      <c r="IL219" s="304"/>
      <c r="IM219" s="304"/>
      <c r="IN219" s="304"/>
      <c r="IO219" s="304"/>
      <c r="IP219" s="304"/>
    </row>
    <row r="220" spans="1:250" s="305" customFormat="1" ht="25.5" customHeight="1" thickBot="1" x14ac:dyDescent="0.25">
      <c r="A220" s="301"/>
      <c r="B220" s="301"/>
      <c r="C220" s="302"/>
      <c r="D220" s="319"/>
      <c r="E220" s="303"/>
      <c r="F220" s="301"/>
      <c r="G220" s="301"/>
      <c r="H220" s="301"/>
      <c r="I220" s="300"/>
      <c r="J220" s="300"/>
      <c r="K220" s="301"/>
      <c r="L220" s="301"/>
      <c r="M220" s="300"/>
      <c r="N220" s="300"/>
      <c r="O220" s="326"/>
      <c r="P220" s="326"/>
      <c r="Q220" s="326"/>
      <c r="R220" s="327"/>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c r="DE220" s="304"/>
      <c r="DF220" s="304"/>
      <c r="DG220" s="304"/>
      <c r="DH220" s="304"/>
      <c r="DI220" s="304"/>
      <c r="DJ220" s="304"/>
      <c r="DK220" s="304"/>
      <c r="DL220" s="304"/>
      <c r="DM220" s="304"/>
      <c r="DN220" s="304"/>
      <c r="DO220" s="304"/>
      <c r="DP220" s="304"/>
      <c r="DQ220" s="304"/>
      <c r="DR220" s="304"/>
      <c r="DS220" s="304"/>
      <c r="DT220" s="304"/>
      <c r="DU220" s="304"/>
      <c r="DV220" s="304"/>
      <c r="DW220" s="304"/>
      <c r="DX220" s="304"/>
      <c r="DY220" s="304"/>
      <c r="DZ220" s="304"/>
      <c r="EA220" s="304"/>
      <c r="EB220" s="304"/>
      <c r="EC220" s="304"/>
      <c r="ED220" s="304"/>
      <c r="EE220" s="304"/>
      <c r="EF220" s="304"/>
      <c r="EG220" s="304"/>
      <c r="EH220" s="304"/>
      <c r="EI220" s="304"/>
      <c r="EJ220" s="304"/>
      <c r="EK220" s="304"/>
      <c r="EL220" s="304"/>
      <c r="EM220" s="304"/>
      <c r="EN220" s="304"/>
      <c r="EO220" s="304"/>
      <c r="EP220" s="304"/>
      <c r="EQ220" s="304"/>
      <c r="ER220" s="304"/>
      <c r="ES220" s="304"/>
      <c r="ET220" s="304"/>
      <c r="EU220" s="304"/>
      <c r="EV220" s="304"/>
      <c r="EW220" s="304"/>
      <c r="EX220" s="304"/>
      <c r="EY220" s="304"/>
      <c r="EZ220" s="304"/>
      <c r="FA220" s="304"/>
      <c r="FB220" s="304"/>
      <c r="FC220" s="304"/>
      <c r="FD220" s="304"/>
      <c r="FE220" s="304"/>
      <c r="FF220" s="304"/>
      <c r="FG220" s="304"/>
      <c r="FH220" s="304"/>
      <c r="FI220" s="304"/>
      <c r="FJ220" s="304"/>
      <c r="FK220" s="304"/>
      <c r="FL220" s="304"/>
      <c r="FM220" s="304"/>
      <c r="FN220" s="304"/>
      <c r="FO220" s="304"/>
      <c r="FP220" s="304"/>
      <c r="FQ220" s="304"/>
      <c r="FR220" s="304"/>
      <c r="FS220" s="304"/>
      <c r="FT220" s="304"/>
      <c r="FU220" s="304"/>
      <c r="FV220" s="304"/>
      <c r="FW220" s="304"/>
      <c r="FX220" s="304"/>
      <c r="FY220" s="304"/>
      <c r="FZ220" s="304"/>
      <c r="GA220" s="304"/>
      <c r="GB220" s="304"/>
      <c r="GC220" s="304"/>
      <c r="GD220" s="304"/>
      <c r="GE220" s="304"/>
      <c r="GF220" s="304"/>
      <c r="GG220" s="304"/>
      <c r="GH220" s="304"/>
      <c r="GI220" s="304"/>
      <c r="GJ220" s="304"/>
      <c r="GK220" s="304"/>
      <c r="GL220" s="304"/>
      <c r="GM220" s="304"/>
      <c r="GN220" s="304"/>
      <c r="GO220" s="304"/>
      <c r="GP220" s="304"/>
      <c r="GQ220" s="304"/>
      <c r="GR220" s="304"/>
      <c r="GS220" s="304"/>
      <c r="GT220" s="304"/>
      <c r="GU220" s="304"/>
      <c r="GV220" s="304"/>
      <c r="GW220" s="304"/>
      <c r="GX220" s="304"/>
      <c r="GY220" s="304"/>
      <c r="GZ220" s="304"/>
      <c r="HA220" s="304"/>
      <c r="HB220" s="304"/>
      <c r="HC220" s="304"/>
      <c r="HD220" s="304"/>
      <c r="HE220" s="304"/>
      <c r="HF220" s="304"/>
      <c r="HG220" s="304"/>
      <c r="HH220" s="304"/>
      <c r="HI220" s="304"/>
      <c r="HJ220" s="304"/>
      <c r="HK220" s="304"/>
      <c r="HL220" s="304"/>
      <c r="HM220" s="304"/>
      <c r="HN220" s="304"/>
      <c r="HO220" s="304"/>
      <c r="HP220" s="304"/>
      <c r="HQ220" s="304"/>
      <c r="HR220" s="304"/>
      <c r="HS220" s="304"/>
      <c r="HT220" s="304"/>
      <c r="HU220" s="304"/>
      <c r="HV220" s="304"/>
      <c r="HW220" s="304"/>
      <c r="HX220" s="304"/>
      <c r="HY220" s="304"/>
      <c r="HZ220" s="304"/>
      <c r="IA220" s="304"/>
      <c r="IB220" s="304"/>
      <c r="IC220" s="304"/>
      <c r="ID220" s="304"/>
      <c r="IE220" s="304"/>
      <c r="IF220" s="304"/>
      <c r="IG220" s="304"/>
      <c r="IH220" s="304"/>
      <c r="II220" s="304"/>
      <c r="IJ220" s="304"/>
      <c r="IK220" s="304"/>
      <c r="IL220" s="304"/>
      <c r="IM220" s="304"/>
      <c r="IN220" s="304"/>
      <c r="IO220" s="304"/>
      <c r="IP220" s="304"/>
    </row>
    <row r="221" spans="1:250" s="305" customFormat="1" ht="25.5" customHeight="1" thickBot="1" x14ac:dyDescent="0.25">
      <c r="A221" s="301"/>
      <c r="B221" s="301"/>
      <c r="C221" s="302"/>
      <c r="D221" s="319"/>
      <c r="E221" s="303"/>
      <c r="F221" s="301"/>
      <c r="G221" s="301"/>
      <c r="H221" s="301"/>
      <c r="I221" s="300"/>
      <c r="J221" s="300"/>
      <c r="K221" s="301"/>
      <c r="L221" s="301"/>
      <c r="M221" s="300"/>
      <c r="N221" s="300"/>
      <c r="O221" s="326"/>
      <c r="P221" s="326"/>
      <c r="Q221" s="326"/>
      <c r="R221" s="327"/>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c r="DE221" s="304"/>
      <c r="DF221" s="304"/>
      <c r="DG221" s="304"/>
      <c r="DH221" s="304"/>
      <c r="DI221" s="304"/>
      <c r="DJ221" s="304"/>
      <c r="DK221" s="304"/>
      <c r="DL221" s="304"/>
      <c r="DM221" s="304"/>
      <c r="DN221" s="304"/>
      <c r="DO221" s="304"/>
      <c r="DP221" s="304"/>
      <c r="DQ221" s="304"/>
      <c r="DR221" s="304"/>
      <c r="DS221" s="304"/>
      <c r="DT221" s="304"/>
      <c r="DU221" s="304"/>
      <c r="DV221" s="304"/>
      <c r="DW221" s="304"/>
      <c r="DX221" s="304"/>
      <c r="DY221" s="304"/>
      <c r="DZ221" s="304"/>
      <c r="EA221" s="304"/>
      <c r="EB221" s="304"/>
      <c r="EC221" s="304"/>
      <c r="ED221" s="304"/>
      <c r="EE221" s="304"/>
      <c r="EF221" s="304"/>
      <c r="EG221" s="304"/>
      <c r="EH221" s="304"/>
      <c r="EI221" s="304"/>
      <c r="EJ221" s="304"/>
      <c r="EK221" s="304"/>
      <c r="EL221" s="304"/>
      <c r="EM221" s="304"/>
      <c r="EN221" s="304"/>
      <c r="EO221" s="304"/>
      <c r="EP221" s="304"/>
      <c r="EQ221" s="304"/>
      <c r="ER221" s="304"/>
      <c r="ES221" s="304"/>
      <c r="ET221" s="304"/>
      <c r="EU221" s="304"/>
      <c r="EV221" s="304"/>
      <c r="EW221" s="304"/>
      <c r="EX221" s="304"/>
      <c r="EY221" s="304"/>
      <c r="EZ221" s="304"/>
      <c r="FA221" s="304"/>
      <c r="FB221" s="304"/>
      <c r="FC221" s="304"/>
      <c r="FD221" s="304"/>
      <c r="FE221" s="304"/>
      <c r="FF221" s="304"/>
      <c r="FG221" s="304"/>
      <c r="FH221" s="304"/>
      <c r="FI221" s="304"/>
      <c r="FJ221" s="304"/>
      <c r="FK221" s="304"/>
      <c r="FL221" s="304"/>
      <c r="FM221" s="304"/>
      <c r="FN221" s="304"/>
      <c r="FO221" s="304"/>
      <c r="FP221" s="304"/>
      <c r="FQ221" s="304"/>
      <c r="FR221" s="304"/>
      <c r="FS221" s="304"/>
      <c r="FT221" s="304"/>
      <c r="FU221" s="304"/>
      <c r="FV221" s="304"/>
      <c r="FW221" s="304"/>
      <c r="FX221" s="304"/>
      <c r="FY221" s="304"/>
      <c r="FZ221" s="304"/>
      <c r="GA221" s="304"/>
      <c r="GB221" s="304"/>
      <c r="GC221" s="304"/>
      <c r="GD221" s="304"/>
      <c r="GE221" s="304"/>
      <c r="GF221" s="304"/>
      <c r="GG221" s="304"/>
      <c r="GH221" s="304"/>
      <c r="GI221" s="304"/>
      <c r="GJ221" s="304"/>
      <c r="GK221" s="304"/>
      <c r="GL221" s="304"/>
      <c r="GM221" s="304"/>
      <c r="GN221" s="304"/>
      <c r="GO221" s="304"/>
      <c r="GP221" s="304"/>
      <c r="GQ221" s="304"/>
      <c r="GR221" s="304"/>
      <c r="GS221" s="304"/>
      <c r="GT221" s="304"/>
      <c r="GU221" s="304"/>
      <c r="GV221" s="304"/>
      <c r="GW221" s="304"/>
      <c r="GX221" s="304"/>
      <c r="GY221" s="304"/>
      <c r="GZ221" s="304"/>
      <c r="HA221" s="304"/>
      <c r="HB221" s="304"/>
      <c r="HC221" s="304"/>
      <c r="HD221" s="304"/>
      <c r="HE221" s="304"/>
      <c r="HF221" s="304"/>
      <c r="HG221" s="304"/>
      <c r="HH221" s="304"/>
      <c r="HI221" s="304"/>
      <c r="HJ221" s="304"/>
      <c r="HK221" s="304"/>
      <c r="HL221" s="304"/>
      <c r="HM221" s="304"/>
      <c r="HN221" s="304"/>
      <c r="HO221" s="304"/>
      <c r="HP221" s="304"/>
      <c r="HQ221" s="304"/>
      <c r="HR221" s="304"/>
      <c r="HS221" s="304"/>
      <c r="HT221" s="304"/>
      <c r="HU221" s="304"/>
      <c r="HV221" s="304"/>
      <c r="HW221" s="304"/>
      <c r="HX221" s="304"/>
      <c r="HY221" s="304"/>
      <c r="HZ221" s="304"/>
      <c r="IA221" s="304"/>
      <c r="IB221" s="304"/>
      <c r="IC221" s="304"/>
      <c r="ID221" s="304"/>
      <c r="IE221" s="304"/>
      <c r="IF221" s="304"/>
      <c r="IG221" s="304"/>
      <c r="IH221" s="304"/>
      <c r="II221" s="304"/>
      <c r="IJ221" s="304"/>
      <c r="IK221" s="304"/>
      <c r="IL221" s="304"/>
      <c r="IM221" s="304"/>
      <c r="IN221" s="304"/>
      <c r="IO221" s="304"/>
      <c r="IP221" s="304"/>
    </row>
    <row r="222" spans="1:250" s="305" customFormat="1" ht="25.5" customHeight="1" thickBot="1" x14ac:dyDescent="0.25">
      <c r="A222" s="301"/>
      <c r="B222" s="301"/>
      <c r="C222" s="302"/>
      <c r="D222" s="319"/>
      <c r="E222" s="303"/>
      <c r="F222" s="301"/>
      <c r="G222" s="301"/>
      <c r="H222" s="301"/>
      <c r="I222" s="300"/>
      <c r="J222" s="300"/>
      <c r="K222" s="301"/>
      <c r="L222" s="301"/>
      <c r="M222" s="300"/>
      <c r="N222" s="300"/>
      <c r="O222" s="326"/>
      <c r="P222" s="326"/>
      <c r="Q222" s="326"/>
      <c r="R222" s="327"/>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c r="DE222" s="304"/>
      <c r="DF222" s="304"/>
      <c r="DG222" s="304"/>
      <c r="DH222" s="304"/>
      <c r="DI222" s="304"/>
      <c r="DJ222" s="304"/>
      <c r="DK222" s="304"/>
      <c r="DL222" s="304"/>
      <c r="DM222" s="304"/>
      <c r="DN222" s="304"/>
      <c r="DO222" s="304"/>
      <c r="DP222" s="304"/>
      <c r="DQ222" s="304"/>
      <c r="DR222" s="304"/>
      <c r="DS222" s="304"/>
      <c r="DT222" s="304"/>
      <c r="DU222" s="304"/>
      <c r="DV222" s="304"/>
      <c r="DW222" s="304"/>
      <c r="DX222" s="304"/>
      <c r="DY222" s="304"/>
      <c r="DZ222" s="304"/>
      <c r="EA222" s="304"/>
      <c r="EB222" s="304"/>
      <c r="EC222" s="304"/>
      <c r="ED222" s="304"/>
      <c r="EE222" s="304"/>
      <c r="EF222" s="304"/>
      <c r="EG222" s="304"/>
      <c r="EH222" s="304"/>
      <c r="EI222" s="304"/>
      <c r="EJ222" s="304"/>
      <c r="EK222" s="304"/>
      <c r="EL222" s="304"/>
      <c r="EM222" s="304"/>
      <c r="EN222" s="304"/>
      <c r="EO222" s="304"/>
      <c r="EP222" s="304"/>
      <c r="EQ222" s="304"/>
      <c r="ER222" s="304"/>
      <c r="ES222" s="304"/>
      <c r="ET222" s="304"/>
      <c r="EU222" s="304"/>
      <c r="EV222" s="304"/>
      <c r="EW222" s="304"/>
      <c r="EX222" s="304"/>
      <c r="EY222" s="304"/>
      <c r="EZ222" s="304"/>
      <c r="FA222" s="304"/>
      <c r="FB222" s="304"/>
      <c r="FC222" s="304"/>
      <c r="FD222" s="304"/>
      <c r="FE222" s="304"/>
      <c r="FF222" s="304"/>
      <c r="FG222" s="304"/>
      <c r="FH222" s="304"/>
      <c r="FI222" s="304"/>
      <c r="FJ222" s="304"/>
      <c r="FK222" s="304"/>
      <c r="FL222" s="304"/>
      <c r="FM222" s="304"/>
      <c r="FN222" s="304"/>
      <c r="FO222" s="304"/>
      <c r="FP222" s="304"/>
      <c r="FQ222" s="304"/>
      <c r="FR222" s="304"/>
      <c r="FS222" s="304"/>
      <c r="FT222" s="304"/>
      <c r="FU222" s="304"/>
      <c r="FV222" s="304"/>
      <c r="FW222" s="304"/>
      <c r="FX222" s="304"/>
      <c r="FY222" s="304"/>
      <c r="FZ222" s="304"/>
      <c r="GA222" s="304"/>
      <c r="GB222" s="304"/>
      <c r="GC222" s="304"/>
      <c r="GD222" s="304"/>
      <c r="GE222" s="304"/>
      <c r="GF222" s="304"/>
      <c r="GG222" s="304"/>
      <c r="GH222" s="304"/>
      <c r="GI222" s="304"/>
      <c r="GJ222" s="304"/>
      <c r="GK222" s="304"/>
      <c r="GL222" s="304"/>
      <c r="GM222" s="304"/>
      <c r="GN222" s="304"/>
      <c r="GO222" s="304"/>
      <c r="GP222" s="304"/>
      <c r="GQ222" s="304"/>
      <c r="GR222" s="304"/>
      <c r="GS222" s="304"/>
      <c r="GT222" s="304"/>
      <c r="GU222" s="304"/>
      <c r="GV222" s="304"/>
      <c r="GW222" s="304"/>
      <c r="GX222" s="304"/>
      <c r="GY222" s="304"/>
      <c r="GZ222" s="304"/>
      <c r="HA222" s="304"/>
      <c r="HB222" s="304"/>
      <c r="HC222" s="304"/>
      <c r="HD222" s="304"/>
      <c r="HE222" s="304"/>
      <c r="HF222" s="304"/>
      <c r="HG222" s="304"/>
      <c r="HH222" s="304"/>
      <c r="HI222" s="304"/>
      <c r="HJ222" s="304"/>
      <c r="HK222" s="304"/>
      <c r="HL222" s="304"/>
      <c r="HM222" s="304"/>
      <c r="HN222" s="304"/>
      <c r="HO222" s="304"/>
      <c r="HP222" s="304"/>
      <c r="HQ222" s="304"/>
      <c r="HR222" s="304"/>
      <c r="HS222" s="304"/>
      <c r="HT222" s="304"/>
      <c r="HU222" s="304"/>
      <c r="HV222" s="304"/>
      <c r="HW222" s="304"/>
      <c r="HX222" s="304"/>
      <c r="HY222" s="304"/>
      <c r="HZ222" s="304"/>
      <c r="IA222" s="304"/>
      <c r="IB222" s="304"/>
      <c r="IC222" s="304"/>
      <c r="ID222" s="304"/>
      <c r="IE222" s="304"/>
      <c r="IF222" s="304"/>
      <c r="IG222" s="304"/>
      <c r="IH222" s="304"/>
      <c r="II222" s="304"/>
      <c r="IJ222" s="304"/>
      <c r="IK222" s="304"/>
      <c r="IL222" s="304"/>
      <c r="IM222" s="304"/>
      <c r="IN222" s="304"/>
      <c r="IO222" s="304"/>
      <c r="IP222" s="304"/>
    </row>
    <row r="223" spans="1:250" s="305" customFormat="1" ht="25.5" customHeight="1" thickBot="1" x14ac:dyDescent="0.25">
      <c r="A223" s="301"/>
      <c r="B223" s="301"/>
      <c r="C223" s="302"/>
      <c r="D223" s="319"/>
      <c r="E223" s="303"/>
      <c r="F223" s="301"/>
      <c r="G223" s="301"/>
      <c r="H223" s="301"/>
      <c r="I223" s="300"/>
      <c r="J223" s="300"/>
      <c r="K223" s="301"/>
      <c r="L223" s="301"/>
      <c r="M223" s="300"/>
      <c r="N223" s="300"/>
      <c r="O223" s="326"/>
      <c r="P223" s="326"/>
      <c r="Q223" s="326"/>
      <c r="R223" s="327"/>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c r="DE223" s="304"/>
      <c r="DF223" s="304"/>
      <c r="DG223" s="304"/>
      <c r="DH223" s="304"/>
      <c r="DI223" s="304"/>
      <c r="DJ223" s="304"/>
      <c r="DK223" s="304"/>
      <c r="DL223" s="304"/>
      <c r="DM223" s="304"/>
      <c r="DN223" s="304"/>
      <c r="DO223" s="304"/>
      <c r="DP223" s="304"/>
      <c r="DQ223" s="304"/>
      <c r="DR223" s="304"/>
      <c r="DS223" s="304"/>
      <c r="DT223" s="304"/>
      <c r="DU223" s="304"/>
      <c r="DV223" s="304"/>
      <c r="DW223" s="304"/>
      <c r="DX223" s="304"/>
      <c r="DY223" s="304"/>
      <c r="DZ223" s="304"/>
      <c r="EA223" s="304"/>
      <c r="EB223" s="304"/>
      <c r="EC223" s="304"/>
      <c r="ED223" s="304"/>
      <c r="EE223" s="304"/>
      <c r="EF223" s="304"/>
      <c r="EG223" s="304"/>
      <c r="EH223" s="304"/>
      <c r="EI223" s="304"/>
      <c r="EJ223" s="304"/>
      <c r="EK223" s="304"/>
      <c r="EL223" s="304"/>
      <c r="EM223" s="304"/>
      <c r="EN223" s="304"/>
      <c r="EO223" s="304"/>
      <c r="EP223" s="304"/>
      <c r="EQ223" s="304"/>
      <c r="ER223" s="304"/>
      <c r="ES223" s="304"/>
      <c r="ET223" s="304"/>
      <c r="EU223" s="304"/>
      <c r="EV223" s="304"/>
      <c r="EW223" s="304"/>
      <c r="EX223" s="304"/>
      <c r="EY223" s="304"/>
      <c r="EZ223" s="304"/>
      <c r="FA223" s="304"/>
      <c r="FB223" s="304"/>
      <c r="FC223" s="304"/>
      <c r="FD223" s="304"/>
      <c r="FE223" s="304"/>
      <c r="FF223" s="304"/>
      <c r="FG223" s="304"/>
      <c r="FH223" s="304"/>
      <c r="FI223" s="304"/>
      <c r="FJ223" s="304"/>
      <c r="FK223" s="304"/>
      <c r="FL223" s="304"/>
      <c r="FM223" s="304"/>
      <c r="FN223" s="304"/>
      <c r="FO223" s="304"/>
      <c r="FP223" s="304"/>
      <c r="FQ223" s="304"/>
      <c r="FR223" s="304"/>
      <c r="FS223" s="304"/>
      <c r="FT223" s="304"/>
      <c r="FU223" s="304"/>
      <c r="FV223" s="304"/>
      <c r="FW223" s="304"/>
      <c r="FX223" s="304"/>
      <c r="FY223" s="304"/>
      <c r="FZ223" s="304"/>
      <c r="GA223" s="304"/>
      <c r="GB223" s="304"/>
      <c r="GC223" s="304"/>
      <c r="GD223" s="304"/>
      <c r="GE223" s="304"/>
      <c r="GF223" s="304"/>
      <c r="GG223" s="304"/>
      <c r="GH223" s="304"/>
      <c r="GI223" s="304"/>
      <c r="GJ223" s="304"/>
      <c r="GK223" s="304"/>
      <c r="GL223" s="304"/>
      <c r="GM223" s="304"/>
      <c r="GN223" s="304"/>
      <c r="GO223" s="304"/>
      <c r="GP223" s="304"/>
      <c r="GQ223" s="304"/>
      <c r="GR223" s="304"/>
      <c r="GS223" s="304"/>
      <c r="GT223" s="304"/>
      <c r="GU223" s="304"/>
      <c r="GV223" s="304"/>
      <c r="GW223" s="304"/>
      <c r="GX223" s="304"/>
      <c r="GY223" s="304"/>
      <c r="GZ223" s="304"/>
      <c r="HA223" s="304"/>
      <c r="HB223" s="304"/>
      <c r="HC223" s="304"/>
      <c r="HD223" s="304"/>
      <c r="HE223" s="304"/>
      <c r="HF223" s="304"/>
      <c r="HG223" s="304"/>
      <c r="HH223" s="304"/>
      <c r="HI223" s="304"/>
      <c r="HJ223" s="304"/>
      <c r="HK223" s="304"/>
      <c r="HL223" s="304"/>
      <c r="HM223" s="304"/>
      <c r="HN223" s="304"/>
      <c r="HO223" s="304"/>
      <c r="HP223" s="304"/>
      <c r="HQ223" s="304"/>
      <c r="HR223" s="304"/>
      <c r="HS223" s="304"/>
      <c r="HT223" s="304"/>
      <c r="HU223" s="304"/>
      <c r="HV223" s="304"/>
      <c r="HW223" s="304"/>
      <c r="HX223" s="304"/>
      <c r="HY223" s="304"/>
      <c r="HZ223" s="304"/>
      <c r="IA223" s="304"/>
      <c r="IB223" s="304"/>
      <c r="IC223" s="304"/>
      <c r="ID223" s="304"/>
      <c r="IE223" s="304"/>
      <c r="IF223" s="304"/>
      <c r="IG223" s="304"/>
      <c r="IH223" s="304"/>
      <c r="II223" s="304"/>
      <c r="IJ223" s="304"/>
      <c r="IK223" s="304"/>
      <c r="IL223" s="304"/>
      <c r="IM223" s="304"/>
      <c r="IN223" s="304"/>
      <c r="IO223" s="304"/>
      <c r="IP223" s="304"/>
    </row>
    <row r="224" spans="1:250" s="305" customFormat="1" ht="25.5" customHeight="1" thickBot="1" x14ac:dyDescent="0.25">
      <c r="A224" s="301"/>
      <c r="B224" s="301"/>
      <c r="C224" s="302"/>
      <c r="D224" s="319"/>
      <c r="E224" s="303"/>
      <c r="F224" s="301"/>
      <c r="G224" s="301"/>
      <c r="H224" s="301"/>
      <c r="I224" s="300"/>
      <c r="J224" s="300"/>
      <c r="K224" s="301"/>
      <c r="L224" s="301"/>
      <c r="M224" s="300"/>
      <c r="N224" s="300"/>
      <c r="O224" s="326"/>
      <c r="P224" s="326"/>
      <c r="Q224" s="326"/>
      <c r="R224" s="327"/>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c r="DE224" s="304"/>
      <c r="DF224" s="304"/>
      <c r="DG224" s="304"/>
      <c r="DH224" s="304"/>
      <c r="DI224" s="304"/>
      <c r="DJ224" s="304"/>
      <c r="DK224" s="304"/>
      <c r="DL224" s="304"/>
      <c r="DM224" s="304"/>
      <c r="DN224" s="304"/>
      <c r="DO224" s="304"/>
      <c r="DP224" s="304"/>
      <c r="DQ224" s="304"/>
      <c r="DR224" s="304"/>
      <c r="DS224" s="304"/>
      <c r="DT224" s="304"/>
      <c r="DU224" s="304"/>
      <c r="DV224" s="304"/>
      <c r="DW224" s="304"/>
      <c r="DX224" s="304"/>
      <c r="DY224" s="304"/>
      <c r="DZ224" s="304"/>
      <c r="EA224" s="304"/>
      <c r="EB224" s="304"/>
      <c r="EC224" s="304"/>
      <c r="ED224" s="304"/>
      <c r="EE224" s="304"/>
      <c r="EF224" s="304"/>
      <c r="EG224" s="304"/>
      <c r="EH224" s="304"/>
      <c r="EI224" s="304"/>
      <c r="EJ224" s="304"/>
      <c r="EK224" s="304"/>
      <c r="EL224" s="304"/>
      <c r="EM224" s="304"/>
      <c r="EN224" s="304"/>
      <c r="EO224" s="304"/>
      <c r="EP224" s="304"/>
      <c r="EQ224" s="304"/>
      <c r="ER224" s="304"/>
      <c r="ES224" s="304"/>
      <c r="ET224" s="304"/>
      <c r="EU224" s="304"/>
      <c r="EV224" s="304"/>
      <c r="EW224" s="304"/>
      <c r="EX224" s="304"/>
      <c r="EY224" s="304"/>
      <c r="EZ224" s="304"/>
      <c r="FA224" s="304"/>
      <c r="FB224" s="304"/>
      <c r="FC224" s="304"/>
      <c r="FD224" s="304"/>
      <c r="FE224" s="304"/>
      <c r="FF224" s="304"/>
      <c r="FG224" s="304"/>
      <c r="FH224" s="304"/>
      <c r="FI224" s="304"/>
      <c r="FJ224" s="304"/>
      <c r="FK224" s="304"/>
      <c r="FL224" s="304"/>
      <c r="FM224" s="304"/>
      <c r="FN224" s="304"/>
      <c r="FO224" s="304"/>
      <c r="FP224" s="304"/>
      <c r="FQ224" s="304"/>
      <c r="FR224" s="304"/>
      <c r="FS224" s="304"/>
      <c r="FT224" s="304"/>
      <c r="FU224" s="304"/>
      <c r="FV224" s="304"/>
      <c r="FW224" s="304"/>
      <c r="FX224" s="304"/>
      <c r="FY224" s="304"/>
      <c r="FZ224" s="304"/>
      <c r="GA224" s="304"/>
      <c r="GB224" s="304"/>
      <c r="GC224" s="304"/>
      <c r="GD224" s="304"/>
      <c r="GE224" s="304"/>
      <c r="GF224" s="304"/>
      <c r="GG224" s="304"/>
      <c r="GH224" s="304"/>
      <c r="GI224" s="304"/>
      <c r="GJ224" s="304"/>
      <c r="GK224" s="304"/>
      <c r="GL224" s="304"/>
      <c r="GM224" s="304"/>
      <c r="GN224" s="304"/>
      <c r="GO224" s="304"/>
      <c r="GP224" s="304"/>
      <c r="GQ224" s="304"/>
      <c r="GR224" s="304"/>
      <c r="GS224" s="304"/>
      <c r="GT224" s="304"/>
      <c r="GU224" s="304"/>
      <c r="GV224" s="304"/>
      <c r="GW224" s="304"/>
      <c r="GX224" s="304"/>
      <c r="GY224" s="304"/>
      <c r="GZ224" s="304"/>
      <c r="HA224" s="304"/>
      <c r="HB224" s="304"/>
      <c r="HC224" s="304"/>
      <c r="HD224" s="304"/>
      <c r="HE224" s="304"/>
      <c r="HF224" s="304"/>
      <c r="HG224" s="304"/>
      <c r="HH224" s="304"/>
      <c r="HI224" s="304"/>
      <c r="HJ224" s="304"/>
      <c r="HK224" s="304"/>
      <c r="HL224" s="304"/>
      <c r="HM224" s="304"/>
      <c r="HN224" s="304"/>
      <c r="HO224" s="304"/>
      <c r="HP224" s="304"/>
      <c r="HQ224" s="304"/>
      <c r="HR224" s="304"/>
      <c r="HS224" s="304"/>
      <c r="HT224" s="304"/>
      <c r="HU224" s="304"/>
      <c r="HV224" s="304"/>
      <c r="HW224" s="304"/>
      <c r="HX224" s="304"/>
      <c r="HY224" s="304"/>
      <c r="HZ224" s="304"/>
      <c r="IA224" s="304"/>
      <c r="IB224" s="304"/>
      <c r="IC224" s="304"/>
      <c r="ID224" s="304"/>
      <c r="IE224" s="304"/>
      <c r="IF224" s="304"/>
      <c r="IG224" s="304"/>
      <c r="IH224" s="304"/>
      <c r="II224" s="304"/>
      <c r="IJ224" s="304"/>
      <c r="IK224" s="304"/>
      <c r="IL224" s="304"/>
      <c r="IM224" s="304"/>
      <c r="IN224" s="304"/>
      <c r="IO224" s="304"/>
      <c r="IP224" s="304"/>
    </row>
    <row r="225" spans="1:250" s="305" customFormat="1" ht="25.5" customHeight="1" thickBot="1" x14ac:dyDescent="0.25">
      <c r="A225" s="301"/>
      <c r="B225" s="301"/>
      <c r="C225" s="302"/>
      <c r="D225" s="319"/>
      <c r="E225" s="303"/>
      <c r="F225" s="301"/>
      <c r="G225" s="301"/>
      <c r="H225" s="301"/>
      <c r="I225" s="300"/>
      <c r="J225" s="300"/>
      <c r="K225" s="301"/>
      <c r="L225" s="301"/>
      <c r="M225" s="300"/>
      <c r="N225" s="300"/>
      <c r="O225" s="326"/>
      <c r="P225" s="326"/>
      <c r="Q225" s="326"/>
      <c r="R225" s="327"/>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c r="DE225" s="304"/>
      <c r="DF225" s="304"/>
      <c r="DG225" s="304"/>
      <c r="DH225" s="304"/>
      <c r="DI225" s="304"/>
      <c r="DJ225" s="304"/>
      <c r="DK225" s="304"/>
      <c r="DL225" s="304"/>
      <c r="DM225" s="304"/>
      <c r="DN225" s="304"/>
      <c r="DO225" s="304"/>
      <c r="DP225" s="304"/>
      <c r="DQ225" s="304"/>
      <c r="DR225" s="304"/>
      <c r="DS225" s="304"/>
      <c r="DT225" s="304"/>
      <c r="DU225" s="304"/>
      <c r="DV225" s="304"/>
      <c r="DW225" s="304"/>
      <c r="DX225" s="304"/>
      <c r="DY225" s="304"/>
      <c r="DZ225" s="304"/>
      <c r="EA225" s="304"/>
      <c r="EB225" s="304"/>
      <c r="EC225" s="304"/>
      <c r="ED225" s="304"/>
      <c r="EE225" s="304"/>
      <c r="EF225" s="304"/>
      <c r="EG225" s="304"/>
      <c r="EH225" s="304"/>
      <c r="EI225" s="304"/>
      <c r="EJ225" s="304"/>
      <c r="EK225" s="304"/>
      <c r="EL225" s="304"/>
      <c r="EM225" s="304"/>
      <c r="EN225" s="304"/>
      <c r="EO225" s="304"/>
      <c r="EP225" s="304"/>
      <c r="EQ225" s="304"/>
      <c r="ER225" s="304"/>
      <c r="ES225" s="304"/>
      <c r="ET225" s="304"/>
      <c r="EU225" s="304"/>
      <c r="EV225" s="304"/>
      <c r="EW225" s="304"/>
      <c r="EX225" s="304"/>
      <c r="EY225" s="304"/>
      <c r="EZ225" s="304"/>
      <c r="FA225" s="304"/>
      <c r="FB225" s="304"/>
      <c r="FC225" s="304"/>
      <c r="FD225" s="304"/>
      <c r="FE225" s="304"/>
      <c r="FF225" s="304"/>
      <c r="FG225" s="304"/>
      <c r="FH225" s="304"/>
      <c r="FI225" s="304"/>
      <c r="FJ225" s="304"/>
      <c r="FK225" s="304"/>
      <c r="FL225" s="304"/>
      <c r="FM225" s="304"/>
      <c r="FN225" s="304"/>
      <c r="FO225" s="304"/>
      <c r="FP225" s="304"/>
      <c r="FQ225" s="304"/>
      <c r="FR225" s="304"/>
      <c r="FS225" s="304"/>
      <c r="FT225" s="304"/>
      <c r="FU225" s="304"/>
      <c r="FV225" s="304"/>
      <c r="FW225" s="304"/>
      <c r="FX225" s="304"/>
      <c r="FY225" s="304"/>
      <c r="FZ225" s="304"/>
      <c r="GA225" s="304"/>
      <c r="GB225" s="304"/>
      <c r="GC225" s="304"/>
      <c r="GD225" s="304"/>
      <c r="GE225" s="304"/>
      <c r="GF225" s="304"/>
      <c r="GG225" s="304"/>
      <c r="GH225" s="304"/>
      <c r="GI225" s="304"/>
      <c r="GJ225" s="304"/>
      <c r="GK225" s="304"/>
      <c r="GL225" s="304"/>
      <c r="GM225" s="304"/>
      <c r="GN225" s="304"/>
      <c r="GO225" s="304"/>
      <c r="GP225" s="304"/>
      <c r="GQ225" s="304"/>
      <c r="GR225" s="304"/>
      <c r="GS225" s="304"/>
      <c r="GT225" s="304"/>
      <c r="GU225" s="304"/>
      <c r="GV225" s="304"/>
      <c r="GW225" s="304"/>
      <c r="GX225" s="304"/>
      <c r="GY225" s="304"/>
      <c r="GZ225" s="304"/>
      <c r="HA225" s="304"/>
      <c r="HB225" s="304"/>
      <c r="HC225" s="304"/>
      <c r="HD225" s="304"/>
      <c r="HE225" s="304"/>
      <c r="HF225" s="304"/>
      <c r="HG225" s="304"/>
      <c r="HH225" s="304"/>
      <c r="HI225" s="304"/>
      <c r="HJ225" s="304"/>
      <c r="HK225" s="304"/>
      <c r="HL225" s="304"/>
      <c r="HM225" s="304"/>
      <c r="HN225" s="304"/>
      <c r="HO225" s="304"/>
      <c r="HP225" s="304"/>
      <c r="HQ225" s="304"/>
      <c r="HR225" s="304"/>
      <c r="HS225" s="304"/>
      <c r="HT225" s="304"/>
      <c r="HU225" s="304"/>
      <c r="HV225" s="304"/>
      <c r="HW225" s="304"/>
      <c r="HX225" s="304"/>
      <c r="HY225" s="304"/>
      <c r="HZ225" s="304"/>
      <c r="IA225" s="304"/>
      <c r="IB225" s="304"/>
      <c r="IC225" s="304"/>
      <c r="ID225" s="304"/>
      <c r="IE225" s="304"/>
      <c r="IF225" s="304"/>
      <c r="IG225" s="304"/>
      <c r="IH225" s="304"/>
      <c r="II225" s="304"/>
      <c r="IJ225" s="304"/>
      <c r="IK225" s="304"/>
      <c r="IL225" s="304"/>
      <c r="IM225" s="304"/>
      <c r="IN225" s="304"/>
      <c r="IO225" s="304"/>
      <c r="IP225" s="304"/>
    </row>
    <row r="226" spans="1:250" s="305" customFormat="1" ht="25.5" customHeight="1" thickBot="1" x14ac:dyDescent="0.25">
      <c r="A226" s="301"/>
      <c r="B226" s="301"/>
      <c r="C226" s="302"/>
      <c r="D226" s="319"/>
      <c r="E226" s="303"/>
      <c r="F226" s="301"/>
      <c r="G226" s="301"/>
      <c r="H226" s="301"/>
      <c r="I226" s="300"/>
      <c r="J226" s="300"/>
      <c r="K226" s="301"/>
      <c r="L226" s="301"/>
      <c r="M226" s="300"/>
      <c r="N226" s="300"/>
      <c r="O226" s="326"/>
      <c r="P226" s="326"/>
      <c r="Q226" s="326"/>
      <c r="R226" s="327"/>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c r="DE226" s="304"/>
      <c r="DF226" s="304"/>
      <c r="DG226" s="304"/>
      <c r="DH226" s="304"/>
      <c r="DI226" s="304"/>
      <c r="DJ226" s="304"/>
      <c r="DK226" s="304"/>
      <c r="DL226" s="304"/>
      <c r="DM226" s="304"/>
      <c r="DN226" s="304"/>
      <c r="DO226" s="304"/>
      <c r="DP226" s="304"/>
      <c r="DQ226" s="304"/>
      <c r="DR226" s="304"/>
      <c r="DS226" s="304"/>
      <c r="DT226" s="304"/>
      <c r="DU226" s="304"/>
      <c r="DV226" s="304"/>
      <c r="DW226" s="304"/>
      <c r="DX226" s="304"/>
      <c r="DY226" s="304"/>
      <c r="DZ226" s="304"/>
      <c r="EA226" s="304"/>
      <c r="EB226" s="304"/>
      <c r="EC226" s="304"/>
      <c r="ED226" s="304"/>
      <c r="EE226" s="304"/>
      <c r="EF226" s="304"/>
      <c r="EG226" s="304"/>
      <c r="EH226" s="304"/>
      <c r="EI226" s="304"/>
      <c r="EJ226" s="304"/>
      <c r="EK226" s="304"/>
      <c r="EL226" s="304"/>
      <c r="EM226" s="304"/>
      <c r="EN226" s="304"/>
      <c r="EO226" s="304"/>
      <c r="EP226" s="304"/>
      <c r="EQ226" s="304"/>
      <c r="ER226" s="304"/>
      <c r="ES226" s="304"/>
      <c r="ET226" s="304"/>
      <c r="EU226" s="304"/>
      <c r="EV226" s="304"/>
      <c r="EW226" s="304"/>
      <c r="EX226" s="304"/>
      <c r="EY226" s="304"/>
      <c r="EZ226" s="304"/>
      <c r="FA226" s="304"/>
      <c r="FB226" s="304"/>
      <c r="FC226" s="304"/>
      <c r="FD226" s="304"/>
      <c r="FE226" s="304"/>
      <c r="FF226" s="304"/>
      <c r="FG226" s="304"/>
      <c r="FH226" s="304"/>
      <c r="FI226" s="304"/>
      <c r="FJ226" s="304"/>
      <c r="FK226" s="304"/>
      <c r="FL226" s="304"/>
      <c r="FM226" s="304"/>
      <c r="FN226" s="304"/>
      <c r="FO226" s="304"/>
      <c r="FP226" s="304"/>
      <c r="FQ226" s="304"/>
      <c r="FR226" s="304"/>
      <c r="FS226" s="304"/>
      <c r="FT226" s="304"/>
      <c r="FU226" s="304"/>
      <c r="FV226" s="304"/>
      <c r="FW226" s="304"/>
      <c r="FX226" s="304"/>
      <c r="FY226" s="304"/>
      <c r="FZ226" s="304"/>
      <c r="GA226" s="304"/>
      <c r="GB226" s="304"/>
      <c r="GC226" s="304"/>
      <c r="GD226" s="304"/>
      <c r="GE226" s="304"/>
      <c r="GF226" s="304"/>
      <c r="GG226" s="304"/>
      <c r="GH226" s="304"/>
      <c r="GI226" s="304"/>
      <c r="GJ226" s="304"/>
      <c r="GK226" s="304"/>
      <c r="GL226" s="304"/>
      <c r="GM226" s="304"/>
      <c r="GN226" s="304"/>
      <c r="GO226" s="304"/>
      <c r="GP226" s="304"/>
      <c r="GQ226" s="304"/>
      <c r="GR226" s="304"/>
      <c r="GS226" s="304"/>
      <c r="GT226" s="304"/>
      <c r="GU226" s="304"/>
      <c r="GV226" s="304"/>
      <c r="GW226" s="304"/>
      <c r="GX226" s="304"/>
      <c r="GY226" s="304"/>
      <c r="GZ226" s="304"/>
      <c r="HA226" s="304"/>
      <c r="HB226" s="304"/>
      <c r="HC226" s="304"/>
      <c r="HD226" s="304"/>
      <c r="HE226" s="304"/>
      <c r="HF226" s="304"/>
      <c r="HG226" s="304"/>
      <c r="HH226" s="304"/>
      <c r="HI226" s="304"/>
      <c r="HJ226" s="304"/>
      <c r="HK226" s="304"/>
      <c r="HL226" s="304"/>
      <c r="HM226" s="304"/>
      <c r="HN226" s="304"/>
      <c r="HO226" s="304"/>
      <c r="HP226" s="304"/>
      <c r="HQ226" s="304"/>
      <c r="HR226" s="304"/>
      <c r="HS226" s="304"/>
      <c r="HT226" s="304"/>
      <c r="HU226" s="304"/>
      <c r="HV226" s="304"/>
      <c r="HW226" s="304"/>
      <c r="HX226" s="304"/>
      <c r="HY226" s="304"/>
      <c r="HZ226" s="304"/>
      <c r="IA226" s="304"/>
      <c r="IB226" s="304"/>
      <c r="IC226" s="304"/>
      <c r="ID226" s="304"/>
      <c r="IE226" s="304"/>
      <c r="IF226" s="304"/>
      <c r="IG226" s="304"/>
      <c r="IH226" s="304"/>
      <c r="II226" s="304"/>
      <c r="IJ226" s="304"/>
      <c r="IK226" s="304"/>
      <c r="IL226" s="304"/>
      <c r="IM226" s="304"/>
      <c r="IN226" s="304"/>
      <c r="IO226" s="304"/>
      <c r="IP226" s="304"/>
    </row>
    <row r="227" spans="1:250" s="305" customFormat="1" ht="25.5" customHeight="1" thickBot="1" x14ac:dyDescent="0.25">
      <c r="A227" s="301"/>
      <c r="B227" s="301"/>
      <c r="C227" s="302"/>
      <c r="D227" s="319"/>
      <c r="E227" s="303"/>
      <c r="F227" s="301"/>
      <c r="G227" s="301"/>
      <c r="H227" s="301"/>
      <c r="I227" s="300"/>
      <c r="J227" s="300"/>
      <c r="K227" s="301"/>
      <c r="L227" s="301"/>
      <c r="M227" s="300"/>
      <c r="N227" s="300"/>
      <c r="O227" s="326"/>
      <c r="P227" s="326"/>
      <c r="Q227" s="326"/>
      <c r="R227" s="327"/>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c r="DE227" s="304"/>
      <c r="DF227" s="304"/>
      <c r="DG227" s="304"/>
      <c r="DH227" s="304"/>
      <c r="DI227" s="304"/>
      <c r="DJ227" s="304"/>
      <c r="DK227" s="304"/>
      <c r="DL227" s="304"/>
      <c r="DM227" s="304"/>
      <c r="DN227" s="304"/>
      <c r="DO227" s="304"/>
      <c r="DP227" s="304"/>
      <c r="DQ227" s="304"/>
      <c r="DR227" s="304"/>
      <c r="DS227" s="304"/>
      <c r="DT227" s="304"/>
      <c r="DU227" s="304"/>
      <c r="DV227" s="304"/>
      <c r="DW227" s="304"/>
      <c r="DX227" s="304"/>
      <c r="DY227" s="304"/>
      <c r="DZ227" s="304"/>
      <c r="EA227" s="304"/>
      <c r="EB227" s="304"/>
      <c r="EC227" s="304"/>
      <c r="ED227" s="304"/>
      <c r="EE227" s="304"/>
      <c r="EF227" s="304"/>
      <c r="EG227" s="304"/>
      <c r="EH227" s="304"/>
      <c r="EI227" s="304"/>
      <c r="EJ227" s="304"/>
      <c r="EK227" s="304"/>
      <c r="EL227" s="304"/>
      <c r="EM227" s="304"/>
      <c r="EN227" s="304"/>
      <c r="EO227" s="304"/>
      <c r="EP227" s="304"/>
      <c r="EQ227" s="304"/>
      <c r="ER227" s="304"/>
      <c r="ES227" s="304"/>
      <c r="ET227" s="304"/>
      <c r="EU227" s="304"/>
      <c r="EV227" s="304"/>
      <c r="EW227" s="304"/>
      <c r="EX227" s="304"/>
      <c r="EY227" s="304"/>
      <c r="EZ227" s="304"/>
      <c r="FA227" s="304"/>
      <c r="FB227" s="304"/>
      <c r="FC227" s="304"/>
      <c r="FD227" s="304"/>
      <c r="FE227" s="304"/>
      <c r="FF227" s="304"/>
      <c r="FG227" s="304"/>
      <c r="FH227" s="304"/>
      <c r="FI227" s="304"/>
      <c r="FJ227" s="304"/>
      <c r="FK227" s="304"/>
      <c r="FL227" s="304"/>
      <c r="FM227" s="304"/>
      <c r="FN227" s="304"/>
      <c r="FO227" s="304"/>
      <c r="FP227" s="304"/>
      <c r="FQ227" s="304"/>
      <c r="FR227" s="304"/>
      <c r="FS227" s="304"/>
      <c r="FT227" s="304"/>
      <c r="FU227" s="304"/>
      <c r="FV227" s="304"/>
      <c r="FW227" s="304"/>
      <c r="FX227" s="304"/>
      <c r="FY227" s="304"/>
      <c r="FZ227" s="304"/>
      <c r="GA227" s="304"/>
      <c r="GB227" s="304"/>
      <c r="GC227" s="304"/>
      <c r="GD227" s="304"/>
      <c r="GE227" s="304"/>
      <c r="GF227" s="304"/>
      <c r="GG227" s="304"/>
      <c r="GH227" s="304"/>
      <c r="GI227" s="304"/>
      <c r="GJ227" s="304"/>
      <c r="GK227" s="304"/>
      <c r="GL227" s="304"/>
      <c r="GM227" s="304"/>
      <c r="GN227" s="304"/>
      <c r="GO227" s="304"/>
      <c r="GP227" s="304"/>
      <c r="GQ227" s="304"/>
      <c r="GR227" s="304"/>
      <c r="GS227" s="304"/>
      <c r="GT227" s="304"/>
      <c r="GU227" s="304"/>
      <c r="GV227" s="304"/>
      <c r="GW227" s="304"/>
      <c r="GX227" s="304"/>
      <c r="GY227" s="304"/>
      <c r="GZ227" s="304"/>
      <c r="HA227" s="304"/>
      <c r="HB227" s="304"/>
      <c r="HC227" s="304"/>
      <c r="HD227" s="304"/>
      <c r="HE227" s="304"/>
      <c r="HF227" s="304"/>
      <c r="HG227" s="304"/>
      <c r="HH227" s="304"/>
      <c r="HI227" s="304"/>
      <c r="HJ227" s="304"/>
      <c r="HK227" s="304"/>
      <c r="HL227" s="304"/>
      <c r="HM227" s="304"/>
      <c r="HN227" s="304"/>
      <c r="HO227" s="304"/>
      <c r="HP227" s="304"/>
      <c r="HQ227" s="304"/>
      <c r="HR227" s="304"/>
      <c r="HS227" s="304"/>
      <c r="HT227" s="304"/>
      <c r="HU227" s="304"/>
      <c r="HV227" s="304"/>
      <c r="HW227" s="304"/>
      <c r="HX227" s="304"/>
      <c r="HY227" s="304"/>
      <c r="HZ227" s="304"/>
      <c r="IA227" s="304"/>
      <c r="IB227" s="304"/>
      <c r="IC227" s="304"/>
      <c r="ID227" s="304"/>
      <c r="IE227" s="304"/>
      <c r="IF227" s="304"/>
      <c r="IG227" s="304"/>
      <c r="IH227" s="304"/>
      <c r="II227" s="304"/>
      <c r="IJ227" s="304"/>
      <c r="IK227" s="304"/>
      <c r="IL227" s="304"/>
      <c r="IM227" s="304"/>
      <c r="IN227" s="304"/>
      <c r="IO227" s="304"/>
      <c r="IP227" s="304"/>
    </row>
    <row r="228" spans="1:250" s="305" customFormat="1" ht="25.5" customHeight="1" thickBot="1" x14ac:dyDescent="0.25">
      <c r="A228" s="301"/>
      <c r="B228" s="301"/>
      <c r="C228" s="302"/>
      <c r="D228" s="319"/>
      <c r="E228" s="303"/>
      <c r="F228" s="301"/>
      <c r="G228" s="301"/>
      <c r="H228" s="301"/>
      <c r="I228" s="300"/>
      <c r="J228" s="300"/>
      <c r="K228" s="301"/>
      <c r="L228" s="301"/>
      <c r="M228" s="300"/>
      <c r="N228" s="300"/>
      <c r="O228" s="326"/>
      <c r="P228" s="326"/>
      <c r="Q228" s="326"/>
      <c r="R228" s="327"/>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c r="DE228" s="304"/>
      <c r="DF228" s="304"/>
      <c r="DG228" s="304"/>
      <c r="DH228" s="304"/>
      <c r="DI228" s="304"/>
      <c r="DJ228" s="304"/>
      <c r="DK228" s="304"/>
      <c r="DL228" s="304"/>
      <c r="DM228" s="304"/>
      <c r="DN228" s="304"/>
      <c r="DO228" s="304"/>
      <c r="DP228" s="304"/>
      <c r="DQ228" s="304"/>
      <c r="DR228" s="304"/>
      <c r="DS228" s="304"/>
      <c r="DT228" s="304"/>
      <c r="DU228" s="304"/>
      <c r="DV228" s="304"/>
      <c r="DW228" s="304"/>
      <c r="DX228" s="304"/>
      <c r="DY228" s="304"/>
      <c r="DZ228" s="304"/>
      <c r="EA228" s="304"/>
      <c r="EB228" s="304"/>
      <c r="EC228" s="304"/>
      <c r="ED228" s="304"/>
      <c r="EE228" s="304"/>
      <c r="EF228" s="304"/>
      <c r="EG228" s="304"/>
      <c r="EH228" s="304"/>
      <c r="EI228" s="304"/>
      <c r="EJ228" s="304"/>
      <c r="EK228" s="304"/>
      <c r="EL228" s="304"/>
      <c r="EM228" s="304"/>
      <c r="EN228" s="304"/>
      <c r="EO228" s="304"/>
      <c r="EP228" s="304"/>
      <c r="EQ228" s="304"/>
      <c r="ER228" s="304"/>
      <c r="ES228" s="304"/>
      <c r="ET228" s="304"/>
      <c r="EU228" s="304"/>
      <c r="EV228" s="304"/>
      <c r="EW228" s="304"/>
      <c r="EX228" s="304"/>
      <c r="EY228" s="304"/>
      <c r="EZ228" s="304"/>
      <c r="FA228" s="304"/>
      <c r="FB228" s="304"/>
      <c r="FC228" s="304"/>
      <c r="FD228" s="304"/>
      <c r="FE228" s="304"/>
      <c r="FF228" s="304"/>
      <c r="FG228" s="304"/>
      <c r="FH228" s="304"/>
      <c r="FI228" s="304"/>
      <c r="FJ228" s="304"/>
      <c r="FK228" s="304"/>
      <c r="FL228" s="304"/>
      <c r="FM228" s="304"/>
      <c r="FN228" s="304"/>
      <c r="FO228" s="304"/>
      <c r="FP228" s="304"/>
      <c r="FQ228" s="304"/>
      <c r="FR228" s="304"/>
      <c r="FS228" s="304"/>
      <c r="FT228" s="304"/>
      <c r="FU228" s="304"/>
      <c r="FV228" s="304"/>
      <c r="FW228" s="304"/>
      <c r="FX228" s="304"/>
      <c r="FY228" s="304"/>
      <c r="FZ228" s="304"/>
      <c r="GA228" s="304"/>
      <c r="GB228" s="304"/>
      <c r="GC228" s="304"/>
      <c r="GD228" s="304"/>
      <c r="GE228" s="304"/>
      <c r="GF228" s="304"/>
      <c r="GG228" s="304"/>
      <c r="GH228" s="304"/>
      <c r="GI228" s="304"/>
      <c r="GJ228" s="304"/>
      <c r="GK228" s="304"/>
      <c r="GL228" s="304"/>
      <c r="GM228" s="304"/>
      <c r="GN228" s="304"/>
      <c r="GO228" s="304"/>
      <c r="GP228" s="304"/>
      <c r="GQ228" s="304"/>
      <c r="GR228" s="304"/>
      <c r="GS228" s="304"/>
      <c r="GT228" s="304"/>
      <c r="GU228" s="304"/>
      <c r="GV228" s="304"/>
      <c r="GW228" s="304"/>
      <c r="GX228" s="304"/>
      <c r="GY228" s="304"/>
      <c r="GZ228" s="304"/>
      <c r="HA228" s="304"/>
      <c r="HB228" s="304"/>
      <c r="HC228" s="304"/>
      <c r="HD228" s="304"/>
      <c r="HE228" s="304"/>
      <c r="HF228" s="304"/>
      <c r="HG228" s="304"/>
      <c r="HH228" s="304"/>
      <c r="HI228" s="304"/>
      <c r="HJ228" s="304"/>
      <c r="HK228" s="304"/>
      <c r="HL228" s="304"/>
      <c r="HM228" s="304"/>
      <c r="HN228" s="304"/>
      <c r="HO228" s="304"/>
      <c r="HP228" s="304"/>
      <c r="HQ228" s="304"/>
      <c r="HR228" s="304"/>
      <c r="HS228" s="304"/>
      <c r="HT228" s="304"/>
      <c r="HU228" s="304"/>
      <c r="HV228" s="304"/>
      <c r="HW228" s="304"/>
      <c r="HX228" s="304"/>
      <c r="HY228" s="304"/>
      <c r="HZ228" s="304"/>
      <c r="IA228" s="304"/>
      <c r="IB228" s="304"/>
      <c r="IC228" s="304"/>
      <c r="ID228" s="304"/>
      <c r="IE228" s="304"/>
      <c r="IF228" s="304"/>
      <c r="IG228" s="304"/>
      <c r="IH228" s="304"/>
      <c r="II228" s="304"/>
      <c r="IJ228" s="304"/>
      <c r="IK228" s="304"/>
      <c r="IL228" s="304"/>
      <c r="IM228" s="304"/>
      <c r="IN228" s="304"/>
      <c r="IO228" s="304"/>
      <c r="IP228" s="304"/>
    </row>
    <row r="229" spans="1:250" s="305" customFormat="1" ht="25.5" customHeight="1" thickBot="1" x14ac:dyDescent="0.25">
      <c r="A229" s="301"/>
      <c r="B229" s="301"/>
      <c r="C229" s="302"/>
      <c r="D229" s="319"/>
      <c r="E229" s="303"/>
      <c r="F229" s="301"/>
      <c r="G229" s="301"/>
      <c r="H229" s="301"/>
      <c r="I229" s="300"/>
      <c r="J229" s="300"/>
      <c r="K229" s="301"/>
      <c r="L229" s="301"/>
      <c r="M229" s="300"/>
      <c r="N229" s="300"/>
      <c r="O229" s="326"/>
      <c r="P229" s="326"/>
      <c r="Q229" s="326"/>
      <c r="R229" s="327"/>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c r="DE229" s="304"/>
      <c r="DF229" s="304"/>
      <c r="DG229" s="304"/>
      <c r="DH229" s="304"/>
      <c r="DI229" s="304"/>
      <c r="DJ229" s="304"/>
      <c r="DK229" s="304"/>
      <c r="DL229" s="304"/>
      <c r="DM229" s="304"/>
      <c r="DN229" s="304"/>
      <c r="DO229" s="304"/>
      <c r="DP229" s="304"/>
      <c r="DQ229" s="304"/>
      <c r="DR229" s="304"/>
      <c r="DS229" s="304"/>
      <c r="DT229" s="304"/>
      <c r="DU229" s="304"/>
      <c r="DV229" s="304"/>
      <c r="DW229" s="304"/>
      <c r="DX229" s="304"/>
      <c r="DY229" s="304"/>
      <c r="DZ229" s="304"/>
      <c r="EA229" s="304"/>
      <c r="EB229" s="304"/>
      <c r="EC229" s="304"/>
      <c r="ED229" s="304"/>
      <c r="EE229" s="304"/>
      <c r="EF229" s="304"/>
      <c r="EG229" s="304"/>
      <c r="EH229" s="304"/>
      <c r="EI229" s="304"/>
      <c r="EJ229" s="304"/>
      <c r="EK229" s="304"/>
      <c r="EL229" s="304"/>
      <c r="EM229" s="304"/>
      <c r="EN229" s="304"/>
      <c r="EO229" s="304"/>
      <c r="EP229" s="304"/>
      <c r="EQ229" s="304"/>
      <c r="ER229" s="304"/>
      <c r="ES229" s="304"/>
      <c r="ET229" s="304"/>
      <c r="EU229" s="304"/>
      <c r="EV229" s="304"/>
      <c r="EW229" s="304"/>
      <c r="EX229" s="304"/>
      <c r="EY229" s="304"/>
      <c r="EZ229" s="304"/>
      <c r="FA229" s="304"/>
      <c r="FB229" s="304"/>
      <c r="FC229" s="304"/>
      <c r="FD229" s="304"/>
      <c r="FE229" s="304"/>
      <c r="FF229" s="304"/>
      <c r="FG229" s="304"/>
      <c r="FH229" s="304"/>
      <c r="FI229" s="304"/>
      <c r="FJ229" s="304"/>
      <c r="FK229" s="304"/>
      <c r="FL229" s="304"/>
      <c r="FM229" s="304"/>
      <c r="FN229" s="304"/>
      <c r="FO229" s="304"/>
      <c r="FP229" s="304"/>
      <c r="FQ229" s="304"/>
      <c r="FR229" s="304"/>
      <c r="FS229" s="304"/>
      <c r="FT229" s="304"/>
      <c r="FU229" s="304"/>
      <c r="FV229" s="304"/>
      <c r="FW229" s="304"/>
      <c r="FX229" s="304"/>
      <c r="FY229" s="304"/>
      <c r="FZ229" s="304"/>
      <c r="GA229" s="304"/>
      <c r="GB229" s="304"/>
      <c r="GC229" s="304"/>
      <c r="GD229" s="304"/>
      <c r="GE229" s="304"/>
      <c r="GF229" s="304"/>
      <c r="GG229" s="304"/>
      <c r="GH229" s="304"/>
      <c r="GI229" s="304"/>
      <c r="GJ229" s="304"/>
      <c r="GK229" s="304"/>
      <c r="GL229" s="304"/>
      <c r="GM229" s="304"/>
      <c r="GN229" s="304"/>
      <c r="GO229" s="304"/>
      <c r="GP229" s="304"/>
      <c r="GQ229" s="304"/>
      <c r="GR229" s="304"/>
      <c r="GS229" s="304"/>
      <c r="GT229" s="304"/>
      <c r="GU229" s="304"/>
      <c r="GV229" s="304"/>
      <c r="GW229" s="304"/>
      <c r="GX229" s="304"/>
      <c r="GY229" s="304"/>
      <c r="GZ229" s="304"/>
      <c r="HA229" s="304"/>
      <c r="HB229" s="304"/>
      <c r="HC229" s="304"/>
      <c r="HD229" s="304"/>
      <c r="HE229" s="304"/>
      <c r="HF229" s="304"/>
      <c r="HG229" s="304"/>
      <c r="HH229" s="304"/>
      <c r="HI229" s="304"/>
      <c r="HJ229" s="304"/>
      <c r="HK229" s="304"/>
      <c r="HL229" s="304"/>
      <c r="HM229" s="304"/>
      <c r="HN229" s="304"/>
      <c r="HO229" s="304"/>
      <c r="HP229" s="304"/>
      <c r="HQ229" s="304"/>
      <c r="HR229" s="304"/>
      <c r="HS229" s="304"/>
      <c r="HT229" s="304"/>
      <c r="HU229" s="304"/>
      <c r="HV229" s="304"/>
      <c r="HW229" s="304"/>
      <c r="HX229" s="304"/>
      <c r="HY229" s="304"/>
      <c r="HZ229" s="304"/>
      <c r="IA229" s="304"/>
      <c r="IB229" s="304"/>
      <c r="IC229" s="304"/>
      <c r="ID229" s="304"/>
      <c r="IE229" s="304"/>
      <c r="IF229" s="304"/>
      <c r="IG229" s="304"/>
      <c r="IH229" s="304"/>
      <c r="II229" s="304"/>
      <c r="IJ229" s="304"/>
      <c r="IK229" s="304"/>
      <c r="IL229" s="304"/>
      <c r="IM229" s="304"/>
      <c r="IN229" s="304"/>
      <c r="IO229" s="304"/>
      <c r="IP229" s="304"/>
    </row>
    <row r="230" spans="1:250" s="305" customFormat="1" ht="25.5" customHeight="1" thickBot="1" x14ac:dyDescent="0.25">
      <c r="A230" s="301"/>
      <c r="B230" s="301"/>
      <c r="C230" s="302"/>
      <c r="D230" s="319"/>
      <c r="E230" s="303"/>
      <c r="F230" s="301"/>
      <c r="G230" s="301"/>
      <c r="H230" s="301"/>
      <c r="I230" s="300"/>
      <c r="J230" s="300"/>
      <c r="K230" s="301"/>
      <c r="L230" s="301"/>
      <c r="M230" s="300"/>
      <c r="N230" s="300"/>
      <c r="O230" s="326"/>
      <c r="P230" s="326"/>
      <c r="Q230" s="326"/>
      <c r="R230" s="327"/>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c r="DE230" s="304"/>
      <c r="DF230" s="304"/>
      <c r="DG230" s="304"/>
      <c r="DH230" s="304"/>
      <c r="DI230" s="304"/>
      <c r="DJ230" s="304"/>
      <c r="DK230" s="304"/>
      <c r="DL230" s="304"/>
      <c r="DM230" s="304"/>
      <c r="DN230" s="304"/>
      <c r="DO230" s="304"/>
      <c r="DP230" s="304"/>
      <c r="DQ230" s="304"/>
      <c r="DR230" s="304"/>
      <c r="DS230" s="304"/>
      <c r="DT230" s="304"/>
      <c r="DU230" s="304"/>
      <c r="DV230" s="304"/>
      <c r="DW230" s="304"/>
      <c r="DX230" s="304"/>
      <c r="DY230" s="304"/>
      <c r="DZ230" s="304"/>
      <c r="EA230" s="304"/>
      <c r="EB230" s="304"/>
      <c r="EC230" s="304"/>
      <c r="ED230" s="304"/>
      <c r="EE230" s="304"/>
      <c r="EF230" s="304"/>
      <c r="EG230" s="304"/>
      <c r="EH230" s="304"/>
      <c r="EI230" s="304"/>
      <c r="EJ230" s="304"/>
      <c r="EK230" s="304"/>
      <c r="EL230" s="304"/>
      <c r="EM230" s="304"/>
      <c r="EN230" s="304"/>
      <c r="EO230" s="304"/>
      <c r="EP230" s="304"/>
      <c r="EQ230" s="304"/>
      <c r="ER230" s="304"/>
      <c r="ES230" s="304"/>
      <c r="ET230" s="304"/>
      <c r="EU230" s="304"/>
      <c r="EV230" s="304"/>
      <c r="EW230" s="304"/>
      <c r="EX230" s="304"/>
      <c r="EY230" s="304"/>
      <c r="EZ230" s="304"/>
      <c r="FA230" s="304"/>
      <c r="FB230" s="304"/>
      <c r="FC230" s="304"/>
      <c r="FD230" s="304"/>
      <c r="FE230" s="304"/>
      <c r="FF230" s="304"/>
      <c r="FG230" s="304"/>
      <c r="FH230" s="304"/>
      <c r="FI230" s="304"/>
      <c r="FJ230" s="304"/>
      <c r="FK230" s="304"/>
      <c r="FL230" s="304"/>
      <c r="FM230" s="304"/>
      <c r="FN230" s="304"/>
      <c r="FO230" s="304"/>
      <c r="FP230" s="304"/>
      <c r="FQ230" s="304"/>
      <c r="FR230" s="304"/>
      <c r="FS230" s="304"/>
      <c r="FT230" s="304"/>
      <c r="FU230" s="304"/>
      <c r="FV230" s="304"/>
      <c r="FW230" s="304"/>
      <c r="FX230" s="304"/>
      <c r="FY230" s="304"/>
      <c r="FZ230" s="304"/>
      <c r="GA230" s="304"/>
      <c r="GB230" s="304"/>
      <c r="GC230" s="304"/>
      <c r="GD230" s="304"/>
      <c r="GE230" s="304"/>
      <c r="GF230" s="304"/>
      <c r="GG230" s="304"/>
      <c r="GH230" s="304"/>
      <c r="GI230" s="304"/>
      <c r="GJ230" s="304"/>
      <c r="GK230" s="304"/>
      <c r="GL230" s="304"/>
      <c r="GM230" s="304"/>
      <c r="GN230" s="304"/>
      <c r="GO230" s="304"/>
      <c r="GP230" s="304"/>
      <c r="GQ230" s="304"/>
      <c r="GR230" s="304"/>
      <c r="GS230" s="304"/>
      <c r="GT230" s="304"/>
      <c r="GU230" s="304"/>
      <c r="GV230" s="304"/>
      <c r="GW230" s="304"/>
      <c r="GX230" s="304"/>
      <c r="GY230" s="304"/>
      <c r="GZ230" s="304"/>
      <c r="HA230" s="304"/>
      <c r="HB230" s="304"/>
      <c r="HC230" s="304"/>
      <c r="HD230" s="304"/>
      <c r="HE230" s="304"/>
      <c r="HF230" s="304"/>
      <c r="HG230" s="304"/>
      <c r="HH230" s="304"/>
      <c r="HI230" s="304"/>
      <c r="HJ230" s="304"/>
      <c r="HK230" s="304"/>
      <c r="HL230" s="304"/>
      <c r="HM230" s="304"/>
      <c r="HN230" s="304"/>
      <c r="HO230" s="304"/>
      <c r="HP230" s="304"/>
      <c r="HQ230" s="304"/>
      <c r="HR230" s="304"/>
      <c r="HS230" s="304"/>
      <c r="HT230" s="304"/>
      <c r="HU230" s="304"/>
      <c r="HV230" s="304"/>
      <c r="HW230" s="304"/>
      <c r="HX230" s="304"/>
      <c r="HY230" s="304"/>
      <c r="HZ230" s="304"/>
      <c r="IA230" s="304"/>
      <c r="IB230" s="304"/>
      <c r="IC230" s="304"/>
      <c r="ID230" s="304"/>
      <c r="IE230" s="304"/>
      <c r="IF230" s="304"/>
      <c r="IG230" s="304"/>
      <c r="IH230" s="304"/>
      <c r="II230" s="304"/>
      <c r="IJ230" s="304"/>
      <c r="IK230" s="304"/>
      <c r="IL230" s="304"/>
      <c r="IM230" s="304"/>
      <c r="IN230" s="304"/>
      <c r="IO230" s="304"/>
      <c r="IP230" s="304"/>
    </row>
    <row r="231" spans="1:250" s="305" customFormat="1" ht="25.5" customHeight="1" thickBot="1" x14ac:dyDescent="0.25">
      <c r="A231" s="301"/>
      <c r="B231" s="301"/>
      <c r="C231" s="302"/>
      <c r="D231" s="319"/>
      <c r="E231" s="303"/>
      <c r="F231" s="301"/>
      <c r="G231" s="301"/>
      <c r="H231" s="301"/>
      <c r="I231" s="300"/>
      <c r="J231" s="300"/>
      <c r="K231" s="301"/>
      <c r="L231" s="301"/>
      <c r="M231" s="300"/>
      <c r="N231" s="300"/>
      <c r="O231" s="326"/>
      <c r="P231" s="326"/>
      <c r="Q231" s="326"/>
      <c r="R231" s="327"/>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c r="DE231" s="304"/>
      <c r="DF231" s="304"/>
      <c r="DG231" s="304"/>
      <c r="DH231" s="304"/>
      <c r="DI231" s="304"/>
      <c r="DJ231" s="304"/>
      <c r="DK231" s="304"/>
      <c r="DL231" s="304"/>
      <c r="DM231" s="304"/>
      <c r="DN231" s="304"/>
      <c r="DO231" s="304"/>
      <c r="DP231" s="304"/>
      <c r="DQ231" s="304"/>
      <c r="DR231" s="304"/>
      <c r="DS231" s="304"/>
      <c r="DT231" s="304"/>
      <c r="DU231" s="304"/>
      <c r="DV231" s="304"/>
      <c r="DW231" s="304"/>
      <c r="DX231" s="304"/>
      <c r="DY231" s="304"/>
      <c r="DZ231" s="304"/>
      <c r="EA231" s="304"/>
      <c r="EB231" s="304"/>
      <c r="EC231" s="304"/>
      <c r="ED231" s="304"/>
      <c r="EE231" s="304"/>
      <c r="EF231" s="304"/>
      <c r="EG231" s="304"/>
      <c r="EH231" s="304"/>
      <c r="EI231" s="304"/>
      <c r="EJ231" s="304"/>
      <c r="EK231" s="304"/>
      <c r="EL231" s="304"/>
      <c r="EM231" s="304"/>
      <c r="EN231" s="304"/>
      <c r="EO231" s="304"/>
      <c r="EP231" s="304"/>
      <c r="EQ231" s="304"/>
      <c r="ER231" s="304"/>
      <c r="ES231" s="304"/>
      <c r="ET231" s="304"/>
      <c r="EU231" s="304"/>
      <c r="EV231" s="304"/>
      <c r="EW231" s="304"/>
      <c r="EX231" s="304"/>
      <c r="EY231" s="304"/>
      <c r="EZ231" s="304"/>
      <c r="FA231" s="304"/>
      <c r="FB231" s="304"/>
      <c r="FC231" s="304"/>
      <c r="FD231" s="304"/>
      <c r="FE231" s="304"/>
      <c r="FF231" s="304"/>
      <c r="FG231" s="304"/>
      <c r="FH231" s="304"/>
      <c r="FI231" s="304"/>
      <c r="FJ231" s="304"/>
      <c r="FK231" s="304"/>
      <c r="FL231" s="304"/>
      <c r="FM231" s="304"/>
      <c r="FN231" s="304"/>
      <c r="FO231" s="304"/>
      <c r="FP231" s="304"/>
      <c r="FQ231" s="304"/>
      <c r="FR231" s="304"/>
      <c r="FS231" s="304"/>
      <c r="FT231" s="304"/>
      <c r="FU231" s="304"/>
      <c r="FV231" s="304"/>
      <c r="FW231" s="304"/>
      <c r="FX231" s="304"/>
      <c r="FY231" s="304"/>
      <c r="FZ231" s="304"/>
      <c r="GA231" s="304"/>
      <c r="GB231" s="304"/>
      <c r="GC231" s="304"/>
      <c r="GD231" s="304"/>
      <c r="GE231" s="304"/>
      <c r="GF231" s="304"/>
      <c r="GG231" s="304"/>
      <c r="GH231" s="304"/>
      <c r="GI231" s="304"/>
      <c r="GJ231" s="304"/>
      <c r="GK231" s="304"/>
      <c r="GL231" s="304"/>
      <c r="GM231" s="304"/>
      <c r="GN231" s="304"/>
      <c r="GO231" s="304"/>
      <c r="GP231" s="304"/>
      <c r="GQ231" s="304"/>
      <c r="GR231" s="304"/>
      <c r="GS231" s="304"/>
      <c r="GT231" s="304"/>
      <c r="GU231" s="304"/>
      <c r="GV231" s="304"/>
      <c r="GW231" s="304"/>
      <c r="GX231" s="304"/>
      <c r="GY231" s="304"/>
      <c r="GZ231" s="304"/>
      <c r="HA231" s="304"/>
      <c r="HB231" s="304"/>
      <c r="HC231" s="304"/>
      <c r="HD231" s="304"/>
      <c r="HE231" s="304"/>
      <c r="HF231" s="304"/>
      <c r="HG231" s="304"/>
      <c r="HH231" s="304"/>
      <c r="HI231" s="304"/>
      <c r="HJ231" s="304"/>
      <c r="HK231" s="304"/>
      <c r="HL231" s="304"/>
      <c r="HM231" s="304"/>
      <c r="HN231" s="304"/>
      <c r="HO231" s="304"/>
      <c r="HP231" s="304"/>
      <c r="HQ231" s="304"/>
      <c r="HR231" s="304"/>
      <c r="HS231" s="304"/>
      <c r="HT231" s="304"/>
      <c r="HU231" s="304"/>
      <c r="HV231" s="304"/>
      <c r="HW231" s="304"/>
      <c r="HX231" s="304"/>
      <c r="HY231" s="304"/>
      <c r="HZ231" s="304"/>
      <c r="IA231" s="304"/>
      <c r="IB231" s="304"/>
      <c r="IC231" s="304"/>
      <c r="ID231" s="304"/>
      <c r="IE231" s="304"/>
      <c r="IF231" s="304"/>
      <c r="IG231" s="304"/>
      <c r="IH231" s="304"/>
      <c r="II231" s="304"/>
      <c r="IJ231" s="304"/>
      <c r="IK231" s="304"/>
      <c r="IL231" s="304"/>
      <c r="IM231" s="304"/>
      <c r="IN231" s="304"/>
      <c r="IO231" s="304"/>
      <c r="IP231" s="304"/>
    </row>
    <row r="232" spans="1:250" s="305" customFormat="1" ht="25.5" customHeight="1" thickBot="1" x14ac:dyDescent="0.25">
      <c r="A232" s="301"/>
      <c r="B232" s="301"/>
      <c r="C232" s="302"/>
      <c r="D232" s="319"/>
      <c r="E232" s="303"/>
      <c r="F232" s="301"/>
      <c r="G232" s="301"/>
      <c r="H232" s="301"/>
      <c r="I232" s="300"/>
      <c r="J232" s="300"/>
      <c r="K232" s="301"/>
      <c r="L232" s="301"/>
      <c r="M232" s="300"/>
      <c r="N232" s="300"/>
      <c r="O232" s="326"/>
      <c r="P232" s="326"/>
      <c r="Q232" s="326"/>
      <c r="R232" s="327"/>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c r="DE232" s="304"/>
      <c r="DF232" s="304"/>
      <c r="DG232" s="304"/>
      <c r="DH232" s="304"/>
      <c r="DI232" s="304"/>
      <c r="DJ232" s="304"/>
      <c r="DK232" s="304"/>
      <c r="DL232" s="304"/>
      <c r="DM232" s="304"/>
      <c r="DN232" s="304"/>
      <c r="DO232" s="304"/>
      <c r="DP232" s="304"/>
      <c r="DQ232" s="304"/>
      <c r="DR232" s="304"/>
      <c r="DS232" s="304"/>
      <c r="DT232" s="304"/>
      <c r="DU232" s="304"/>
      <c r="DV232" s="304"/>
      <c r="DW232" s="304"/>
      <c r="DX232" s="304"/>
      <c r="DY232" s="304"/>
      <c r="DZ232" s="304"/>
      <c r="EA232" s="304"/>
      <c r="EB232" s="304"/>
      <c r="EC232" s="304"/>
      <c r="ED232" s="304"/>
      <c r="EE232" s="304"/>
      <c r="EF232" s="304"/>
      <c r="EG232" s="304"/>
      <c r="EH232" s="304"/>
      <c r="EI232" s="304"/>
      <c r="EJ232" s="304"/>
      <c r="EK232" s="304"/>
      <c r="EL232" s="304"/>
      <c r="EM232" s="304"/>
      <c r="EN232" s="304"/>
      <c r="EO232" s="304"/>
      <c r="EP232" s="304"/>
      <c r="EQ232" s="304"/>
      <c r="ER232" s="304"/>
      <c r="ES232" s="304"/>
      <c r="ET232" s="304"/>
      <c r="EU232" s="304"/>
      <c r="EV232" s="304"/>
      <c r="EW232" s="304"/>
      <c r="EX232" s="304"/>
      <c r="EY232" s="304"/>
      <c r="EZ232" s="304"/>
      <c r="FA232" s="304"/>
      <c r="FB232" s="304"/>
      <c r="FC232" s="304"/>
      <c r="FD232" s="304"/>
      <c r="FE232" s="304"/>
      <c r="FF232" s="304"/>
      <c r="FG232" s="304"/>
      <c r="FH232" s="304"/>
      <c r="FI232" s="304"/>
      <c r="FJ232" s="304"/>
      <c r="FK232" s="304"/>
      <c r="FL232" s="304"/>
      <c r="FM232" s="304"/>
      <c r="FN232" s="304"/>
      <c r="FO232" s="304"/>
      <c r="FP232" s="304"/>
      <c r="FQ232" s="304"/>
      <c r="FR232" s="304"/>
      <c r="FS232" s="304"/>
      <c r="FT232" s="304"/>
      <c r="FU232" s="304"/>
      <c r="FV232" s="304"/>
      <c r="FW232" s="304"/>
      <c r="FX232" s="304"/>
      <c r="FY232" s="304"/>
      <c r="FZ232" s="304"/>
      <c r="GA232" s="304"/>
      <c r="GB232" s="304"/>
      <c r="GC232" s="304"/>
      <c r="GD232" s="304"/>
      <c r="GE232" s="304"/>
      <c r="GF232" s="304"/>
      <c r="GG232" s="304"/>
      <c r="GH232" s="304"/>
      <c r="GI232" s="304"/>
      <c r="GJ232" s="304"/>
      <c r="GK232" s="304"/>
      <c r="GL232" s="304"/>
      <c r="GM232" s="304"/>
      <c r="GN232" s="304"/>
      <c r="GO232" s="304"/>
      <c r="GP232" s="304"/>
      <c r="GQ232" s="304"/>
      <c r="GR232" s="304"/>
      <c r="GS232" s="304"/>
      <c r="GT232" s="304"/>
      <c r="GU232" s="304"/>
      <c r="GV232" s="304"/>
      <c r="GW232" s="304"/>
      <c r="GX232" s="304"/>
      <c r="GY232" s="304"/>
      <c r="GZ232" s="304"/>
      <c r="HA232" s="304"/>
      <c r="HB232" s="304"/>
      <c r="HC232" s="304"/>
      <c r="HD232" s="304"/>
      <c r="HE232" s="304"/>
      <c r="HF232" s="304"/>
      <c r="HG232" s="304"/>
      <c r="HH232" s="304"/>
      <c r="HI232" s="304"/>
      <c r="HJ232" s="304"/>
      <c r="HK232" s="304"/>
      <c r="HL232" s="304"/>
      <c r="HM232" s="304"/>
      <c r="HN232" s="304"/>
      <c r="HO232" s="304"/>
      <c r="HP232" s="304"/>
      <c r="HQ232" s="304"/>
      <c r="HR232" s="304"/>
      <c r="HS232" s="304"/>
      <c r="HT232" s="304"/>
      <c r="HU232" s="304"/>
      <c r="HV232" s="304"/>
      <c r="HW232" s="304"/>
      <c r="HX232" s="304"/>
      <c r="HY232" s="304"/>
      <c r="HZ232" s="304"/>
      <c r="IA232" s="304"/>
      <c r="IB232" s="304"/>
      <c r="IC232" s="304"/>
      <c r="ID232" s="304"/>
      <c r="IE232" s="304"/>
      <c r="IF232" s="304"/>
      <c r="IG232" s="304"/>
      <c r="IH232" s="304"/>
      <c r="II232" s="304"/>
      <c r="IJ232" s="304"/>
      <c r="IK232" s="304"/>
      <c r="IL232" s="304"/>
      <c r="IM232" s="304"/>
      <c r="IN232" s="304"/>
      <c r="IO232" s="304"/>
      <c r="IP232" s="304"/>
    </row>
    <row r="233" spans="1:250" s="305" customFormat="1" ht="25.5" customHeight="1" thickBot="1" x14ac:dyDescent="0.25">
      <c r="A233" s="301"/>
      <c r="B233" s="301"/>
      <c r="C233" s="302"/>
      <c r="D233" s="319"/>
      <c r="E233" s="303"/>
      <c r="F233" s="301"/>
      <c r="G233" s="301"/>
      <c r="H233" s="301"/>
      <c r="I233" s="300"/>
      <c r="J233" s="300"/>
      <c r="K233" s="301"/>
      <c r="L233" s="301"/>
      <c r="M233" s="300"/>
      <c r="N233" s="300"/>
      <c r="O233" s="326"/>
      <c r="P233" s="326"/>
      <c r="Q233" s="326"/>
      <c r="R233" s="327"/>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c r="DE233" s="304"/>
      <c r="DF233" s="304"/>
      <c r="DG233" s="304"/>
      <c r="DH233" s="304"/>
      <c r="DI233" s="304"/>
      <c r="DJ233" s="304"/>
      <c r="DK233" s="304"/>
      <c r="DL233" s="304"/>
      <c r="DM233" s="304"/>
      <c r="DN233" s="304"/>
      <c r="DO233" s="304"/>
      <c r="DP233" s="304"/>
      <c r="DQ233" s="304"/>
      <c r="DR233" s="304"/>
      <c r="DS233" s="304"/>
      <c r="DT233" s="304"/>
      <c r="DU233" s="304"/>
      <c r="DV233" s="304"/>
      <c r="DW233" s="304"/>
      <c r="DX233" s="304"/>
      <c r="DY233" s="304"/>
      <c r="DZ233" s="304"/>
      <c r="EA233" s="304"/>
      <c r="EB233" s="304"/>
      <c r="EC233" s="304"/>
      <c r="ED233" s="304"/>
      <c r="EE233" s="304"/>
      <c r="EF233" s="304"/>
      <c r="EG233" s="304"/>
      <c r="EH233" s="304"/>
      <c r="EI233" s="304"/>
      <c r="EJ233" s="304"/>
      <c r="EK233" s="304"/>
      <c r="EL233" s="304"/>
      <c r="EM233" s="304"/>
      <c r="EN233" s="304"/>
      <c r="EO233" s="304"/>
      <c r="EP233" s="304"/>
      <c r="EQ233" s="304"/>
      <c r="ER233" s="304"/>
      <c r="ES233" s="304"/>
      <c r="ET233" s="304"/>
      <c r="EU233" s="304"/>
      <c r="EV233" s="304"/>
      <c r="EW233" s="304"/>
      <c r="EX233" s="304"/>
      <c r="EY233" s="304"/>
      <c r="EZ233" s="304"/>
      <c r="FA233" s="304"/>
      <c r="FB233" s="304"/>
      <c r="FC233" s="304"/>
      <c r="FD233" s="304"/>
      <c r="FE233" s="304"/>
      <c r="FF233" s="304"/>
      <c r="FG233" s="304"/>
      <c r="FH233" s="304"/>
      <c r="FI233" s="304"/>
      <c r="FJ233" s="304"/>
      <c r="FK233" s="304"/>
      <c r="FL233" s="304"/>
      <c r="FM233" s="304"/>
      <c r="FN233" s="304"/>
      <c r="FO233" s="304"/>
      <c r="FP233" s="304"/>
      <c r="FQ233" s="304"/>
      <c r="FR233" s="304"/>
      <c r="FS233" s="304"/>
      <c r="FT233" s="304"/>
      <c r="FU233" s="304"/>
      <c r="FV233" s="304"/>
      <c r="FW233" s="304"/>
      <c r="FX233" s="304"/>
      <c r="FY233" s="304"/>
      <c r="FZ233" s="304"/>
      <c r="GA233" s="304"/>
      <c r="GB233" s="304"/>
      <c r="GC233" s="304"/>
      <c r="GD233" s="304"/>
      <c r="GE233" s="304"/>
      <c r="GF233" s="304"/>
      <c r="GG233" s="304"/>
      <c r="GH233" s="304"/>
      <c r="GI233" s="304"/>
      <c r="GJ233" s="304"/>
      <c r="GK233" s="304"/>
      <c r="GL233" s="304"/>
      <c r="GM233" s="304"/>
      <c r="GN233" s="304"/>
      <c r="GO233" s="304"/>
      <c r="GP233" s="304"/>
      <c r="GQ233" s="304"/>
      <c r="GR233" s="304"/>
      <c r="GS233" s="304"/>
      <c r="GT233" s="304"/>
      <c r="GU233" s="304"/>
      <c r="GV233" s="304"/>
      <c r="GW233" s="304"/>
      <c r="GX233" s="304"/>
      <c r="GY233" s="304"/>
      <c r="GZ233" s="304"/>
      <c r="HA233" s="304"/>
      <c r="HB233" s="304"/>
      <c r="HC233" s="304"/>
      <c r="HD233" s="304"/>
      <c r="HE233" s="304"/>
      <c r="HF233" s="304"/>
      <c r="HG233" s="304"/>
      <c r="HH233" s="304"/>
      <c r="HI233" s="304"/>
      <c r="HJ233" s="304"/>
      <c r="HK233" s="304"/>
      <c r="HL233" s="304"/>
      <c r="HM233" s="304"/>
      <c r="HN233" s="304"/>
      <c r="HO233" s="304"/>
      <c r="HP233" s="304"/>
      <c r="HQ233" s="304"/>
      <c r="HR233" s="304"/>
      <c r="HS233" s="304"/>
      <c r="HT233" s="304"/>
      <c r="HU233" s="304"/>
      <c r="HV233" s="304"/>
      <c r="HW233" s="304"/>
      <c r="HX233" s="304"/>
      <c r="HY233" s="304"/>
      <c r="HZ233" s="304"/>
      <c r="IA233" s="304"/>
      <c r="IB233" s="304"/>
      <c r="IC233" s="304"/>
      <c r="ID233" s="304"/>
      <c r="IE233" s="304"/>
      <c r="IF233" s="304"/>
      <c r="IG233" s="304"/>
      <c r="IH233" s="304"/>
      <c r="II233" s="304"/>
      <c r="IJ233" s="304"/>
      <c r="IK233" s="304"/>
      <c r="IL233" s="304"/>
      <c r="IM233" s="304"/>
      <c r="IN233" s="304"/>
      <c r="IO233" s="304"/>
      <c r="IP233" s="304"/>
    </row>
    <row r="234" spans="1:250" s="305" customFormat="1" ht="25.5" customHeight="1" thickBot="1" x14ac:dyDescent="0.25">
      <c r="A234" s="301"/>
      <c r="B234" s="301"/>
      <c r="C234" s="302"/>
      <c r="D234" s="319"/>
      <c r="E234" s="303"/>
      <c r="F234" s="301"/>
      <c r="G234" s="301"/>
      <c r="H234" s="301"/>
      <c r="I234" s="300"/>
      <c r="J234" s="300"/>
      <c r="K234" s="301"/>
      <c r="L234" s="301"/>
      <c r="M234" s="300"/>
      <c r="N234" s="300"/>
      <c r="O234" s="326"/>
      <c r="P234" s="326"/>
      <c r="Q234" s="326"/>
      <c r="R234" s="327"/>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c r="DE234" s="304"/>
      <c r="DF234" s="304"/>
      <c r="DG234" s="304"/>
      <c r="DH234" s="304"/>
      <c r="DI234" s="304"/>
      <c r="DJ234" s="304"/>
      <c r="DK234" s="304"/>
      <c r="DL234" s="304"/>
      <c r="DM234" s="304"/>
      <c r="DN234" s="304"/>
      <c r="DO234" s="304"/>
      <c r="DP234" s="304"/>
      <c r="DQ234" s="304"/>
      <c r="DR234" s="304"/>
      <c r="DS234" s="304"/>
      <c r="DT234" s="304"/>
      <c r="DU234" s="304"/>
      <c r="DV234" s="304"/>
      <c r="DW234" s="304"/>
      <c r="DX234" s="304"/>
      <c r="DY234" s="304"/>
      <c r="DZ234" s="304"/>
      <c r="EA234" s="304"/>
      <c r="EB234" s="304"/>
      <c r="EC234" s="304"/>
      <c r="ED234" s="304"/>
      <c r="EE234" s="304"/>
      <c r="EF234" s="304"/>
      <c r="EG234" s="304"/>
      <c r="EH234" s="304"/>
      <c r="EI234" s="304"/>
      <c r="EJ234" s="304"/>
      <c r="EK234" s="304"/>
      <c r="EL234" s="304"/>
      <c r="EM234" s="304"/>
      <c r="EN234" s="304"/>
      <c r="EO234" s="304"/>
      <c r="EP234" s="304"/>
      <c r="EQ234" s="304"/>
      <c r="ER234" s="304"/>
      <c r="ES234" s="304"/>
      <c r="ET234" s="304"/>
      <c r="EU234" s="304"/>
      <c r="EV234" s="304"/>
      <c r="EW234" s="304"/>
      <c r="EX234" s="304"/>
      <c r="EY234" s="304"/>
      <c r="EZ234" s="304"/>
      <c r="FA234" s="304"/>
      <c r="FB234" s="304"/>
      <c r="FC234" s="304"/>
      <c r="FD234" s="304"/>
      <c r="FE234" s="304"/>
      <c r="FF234" s="304"/>
      <c r="FG234" s="304"/>
      <c r="FH234" s="304"/>
      <c r="FI234" s="304"/>
      <c r="FJ234" s="304"/>
      <c r="FK234" s="304"/>
      <c r="FL234" s="304"/>
      <c r="FM234" s="304"/>
      <c r="FN234" s="304"/>
      <c r="FO234" s="304"/>
      <c r="FP234" s="304"/>
      <c r="FQ234" s="304"/>
      <c r="FR234" s="304"/>
      <c r="FS234" s="304"/>
      <c r="FT234" s="304"/>
      <c r="FU234" s="304"/>
      <c r="FV234" s="304"/>
      <c r="FW234" s="304"/>
      <c r="FX234" s="304"/>
      <c r="FY234" s="304"/>
      <c r="FZ234" s="304"/>
      <c r="GA234" s="304"/>
      <c r="GB234" s="304"/>
      <c r="GC234" s="304"/>
      <c r="GD234" s="304"/>
      <c r="GE234" s="304"/>
      <c r="GF234" s="304"/>
      <c r="GG234" s="304"/>
      <c r="GH234" s="304"/>
      <c r="GI234" s="304"/>
      <c r="GJ234" s="304"/>
      <c r="GK234" s="304"/>
      <c r="GL234" s="304"/>
      <c r="GM234" s="304"/>
      <c r="GN234" s="304"/>
      <c r="GO234" s="304"/>
      <c r="GP234" s="304"/>
      <c r="GQ234" s="304"/>
      <c r="GR234" s="304"/>
      <c r="GS234" s="304"/>
      <c r="GT234" s="304"/>
      <c r="GU234" s="304"/>
      <c r="GV234" s="304"/>
      <c r="GW234" s="304"/>
      <c r="GX234" s="304"/>
      <c r="GY234" s="304"/>
      <c r="GZ234" s="304"/>
      <c r="HA234" s="304"/>
      <c r="HB234" s="304"/>
      <c r="HC234" s="304"/>
      <c r="HD234" s="304"/>
      <c r="HE234" s="304"/>
      <c r="HF234" s="304"/>
      <c r="HG234" s="304"/>
      <c r="HH234" s="304"/>
      <c r="HI234" s="304"/>
      <c r="HJ234" s="304"/>
      <c r="HK234" s="304"/>
      <c r="HL234" s="304"/>
      <c r="HM234" s="304"/>
      <c r="HN234" s="304"/>
      <c r="HO234" s="304"/>
      <c r="HP234" s="304"/>
      <c r="HQ234" s="304"/>
      <c r="HR234" s="304"/>
      <c r="HS234" s="304"/>
      <c r="HT234" s="304"/>
      <c r="HU234" s="304"/>
      <c r="HV234" s="304"/>
      <c r="HW234" s="304"/>
      <c r="HX234" s="304"/>
      <c r="HY234" s="304"/>
      <c r="HZ234" s="304"/>
      <c r="IA234" s="304"/>
      <c r="IB234" s="304"/>
      <c r="IC234" s="304"/>
      <c r="ID234" s="304"/>
      <c r="IE234" s="304"/>
      <c r="IF234" s="304"/>
      <c r="IG234" s="304"/>
      <c r="IH234" s="304"/>
      <c r="II234" s="304"/>
      <c r="IJ234" s="304"/>
      <c r="IK234" s="304"/>
      <c r="IL234" s="304"/>
      <c r="IM234" s="304"/>
      <c r="IN234" s="304"/>
      <c r="IO234" s="304"/>
      <c r="IP234" s="304"/>
    </row>
    <row r="235" spans="1:250" s="305" customFormat="1" ht="25.5" customHeight="1" thickBot="1" x14ac:dyDescent="0.25">
      <c r="A235" s="301"/>
      <c r="B235" s="301"/>
      <c r="C235" s="302"/>
      <c r="D235" s="319"/>
      <c r="E235" s="303"/>
      <c r="F235" s="301"/>
      <c r="G235" s="301"/>
      <c r="H235" s="301"/>
      <c r="I235" s="300"/>
      <c r="J235" s="300"/>
      <c r="K235" s="301"/>
      <c r="L235" s="301"/>
      <c r="M235" s="300"/>
      <c r="N235" s="300"/>
      <c r="O235" s="326"/>
      <c r="P235" s="326"/>
      <c r="Q235" s="326"/>
      <c r="R235" s="327"/>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c r="DE235" s="304"/>
      <c r="DF235" s="304"/>
      <c r="DG235" s="304"/>
      <c r="DH235" s="304"/>
      <c r="DI235" s="304"/>
      <c r="DJ235" s="304"/>
      <c r="DK235" s="304"/>
      <c r="DL235" s="304"/>
      <c r="DM235" s="304"/>
      <c r="DN235" s="304"/>
      <c r="DO235" s="304"/>
      <c r="DP235" s="304"/>
      <c r="DQ235" s="304"/>
      <c r="DR235" s="304"/>
      <c r="DS235" s="304"/>
      <c r="DT235" s="304"/>
      <c r="DU235" s="304"/>
      <c r="DV235" s="304"/>
      <c r="DW235" s="304"/>
      <c r="DX235" s="304"/>
      <c r="DY235" s="304"/>
      <c r="DZ235" s="304"/>
      <c r="EA235" s="304"/>
      <c r="EB235" s="304"/>
      <c r="EC235" s="304"/>
      <c r="ED235" s="304"/>
      <c r="EE235" s="304"/>
      <c r="EF235" s="304"/>
      <c r="EG235" s="304"/>
      <c r="EH235" s="304"/>
      <c r="EI235" s="304"/>
      <c r="EJ235" s="304"/>
      <c r="EK235" s="304"/>
      <c r="EL235" s="304"/>
      <c r="EM235" s="304"/>
      <c r="EN235" s="304"/>
      <c r="EO235" s="304"/>
      <c r="EP235" s="304"/>
      <c r="EQ235" s="304"/>
      <c r="ER235" s="304"/>
      <c r="ES235" s="304"/>
      <c r="ET235" s="304"/>
      <c r="EU235" s="304"/>
      <c r="EV235" s="304"/>
      <c r="EW235" s="304"/>
      <c r="EX235" s="304"/>
      <c r="EY235" s="304"/>
      <c r="EZ235" s="304"/>
      <c r="FA235" s="304"/>
      <c r="FB235" s="304"/>
      <c r="FC235" s="304"/>
      <c r="FD235" s="304"/>
      <c r="FE235" s="304"/>
      <c r="FF235" s="304"/>
      <c r="FG235" s="304"/>
      <c r="FH235" s="304"/>
      <c r="FI235" s="304"/>
      <c r="FJ235" s="304"/>
      <c r="FK235" s="304"/>
      <c r="FL235" s="304"/>
      <c r="FM235" s="304"/>
      <c r="FN235" s="304"/>
      <c r="FO235" s="304"/>
      <c r="FP235" s="304"/>
      <c r="FQ235" s="304"/>
      <c r="FR235" s="304"/>
      <c r="FS235" s="304"/>
      <c r="FT235" s="304"/>
      <c r="FU235" s="304"/>
      <c r="FV235" s="304"/>
      <c r="FW235" s="304"/>
      <c r="FX235" s="304"/>
      <c r="FY235" s="304"/>
      <c r="FZ235" s="304"/>
      <c r="GA235" s="304"/>
      <c r="GB235" s="304"/>
      <c r="GC235" s="304"/>
      <c r="GD235" s="304"/>
      <c r="GE235" s="304"/>
      <c r="GF235" s="304"/>
      <c r="GG235" s="304"/>
      <c r="GH235" s="304"/>
      <c r="GI235" s="304"/>
      <c r="GJ235" s="304"/>
      <c r="GK235" s="304"/>
      <c r="GL235" s="304"/>
      <c r="GM235" s="304"/>
      <c r="GN235" s="304"/>
      <c r="GO235" s="304"/>
      <c r="GP235" s="304"/>
      <c r="GQ235" s="304"/>
      <c r="GR235" s="304"/>
      <c r="GS235" s="304"/>
      <c r="GT235" s="304"/>
      <c r="GU235" s="304"/>
      <c r="GV235" s="304"/>
      <c r="GW235" s="304"/>
      <c r="GX235" s="304"/>
      <c r="GY235" s="304"/>
      <c r="GZ235" s="304"/>
      <c r="HA235" s="304"/>
      <c r="HB235" s="304"/>
      <c r="HC235" s="304"/>
      <c r="HD235" s="304"/>
      <c r="HE235" s="304"/>
      <c r="HF235" s="304"/>
      <c r="HG235" s="304"/>
      <c r="HH235" s="304"/>
      <c r="HI235" s="304"/>
      <c r="HJ235" s="304"/>
      <c r="HK235" s="304"/>
      <c r="HL235" s="304"/>
      <c r="HM235" s="304"/>
      <c r="HN235" s="304"/>
      <c r="HO235" s="304"/>
      <c r="HP235" s="304"/>
      <c r="HQ235" s="304"/>
      <c r="HR235" s="304"/>
      <c r="HS235" s="304"/>
      <c r="HT235" s="304"/>
      <c r="HU235" s="304"/>
      <c r="HV235" s="304"/>
      <c r="HW235" s="304"/>
      <c r="HX235" s="304"/>
      <c r="HY235" s="304"/>
      <c r="HZ235" s="304"/>
      <c r="IA235" s="304"/>
      <c r="IB235" s="304"/>
      <c r="IC235" s="304"/>
      <c r="ID235" s="304"/>
      <c r="IE235" s="304"/>
      <c r="IF235" s="304"/>
      <c r="IG235" s="304"/>
      <c r="IH235" s="304"/>
      <c r="II235" s="304"/>
      <c r="IJ235" s="304"/>
      <c r="IK235" s="304"/>
      <c r="IL235" s="304"/>
      <c r="IM235" s="304"/>
      <c r="IN235" s="304"/>
      <c r="IO235" s="304"/>
      <c r="IP235" s="304"/>
    </row>
    <row r="236" spans="1:250" s="305" customFormat="1" ht="25.5" customHeight="1" thickBot="1" x14ac:dyDescent="0.25">
      <c r="A236" s="301"/>
      <c r="B236" s="301"/>
      <c r="C236" s="302"/>
      <c r="D236" s="319"/>
      <c r="E236" s="303"/>
      <c r="F236" s="301"/>
      <c r="G236" s="301"/>
      <c r="H236" s="301"/>
      <c r="I236" s="300"/>
      <c r="J236" s="300"/>
      <c r="K236" s="301"/>
      <c r="L236" s="301"/>
      <c r="M236" s="300"/>
      <c r="N236" s="300"/>
      <c r="O236" s="326"/>
      <c r="P236" s="326"/>
      <c r="Q236" s="326"/>
      <c r="R236" s="327"/>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c r="DE236" s="304"/>
      <c r="DF236" s="304"/>
      <c r="DG236" s="304"/>
      <c r="DH236" s="304"/>
      <c r="DI236" s="304"/>
      <c r="DJ236" s="304"/>
      <c r="DK236" s="304"/>
      <c r="DL236" s="304"/>
      <c r="DM236" s="304"/>
      <c r="DN236" s="304"/>
      <c r="DO236" s="304"/>
      <c r="DP236" s="304"/>
      <c r="DQ236" s="304"/>
      <c r="DR236" s="304"/>
      <c r="DS236" s="304"/>
      <c r="DT236" s="304"/>
      <c r="DU236" s="304"/>
      <c r="DV236" s="304"/>
      <c r="DW236" s="304"/>
      <c r="DX236" s="304"/>
      <c r="DY236" s="304"/>
      <c r="DZ236" s="304"/>
      <c r="EA236" s="304"/>
      <c r="EB236" s="304"/>
      <c r="EC236" s="304"/>
      <c r="ED236" s="304"/>
      <c r="EE236" s="304"/>
      <c r="EF236" s="304"/>
      <c r="EG236" s="304"/>
      <c r="EH236" s="304"/>
      <c r="EI236" s="304"/>
      <c r="EJ236" s="304"/>
      <c r="EK236" s="304"/>
      <c r="EL236" s="304"/>
      <c r="EM236" s="304"/>
      <c r="EN236" s="304"/>
      <c r="EO236" s="304"/>
      <c r="EP236" s="304"/>
      <c r="EQ236" s="304"/>
      <c r="ER236" s="304"/>
      <c r="ES236" s="304"/>
      <c r="ET236" s="304"/>
      <c r="EU236" s="304"/>
      <c r="EV236" s="304"/>
      <c r="EW236" s="304"/>
      <c r="EX236" s="304"/>
      <c r="EY236" s="304"/>
      <c r="EZ236" s="304"/>
      <c r="FA236" s="304"/>
      <c r="FB236" s="304"/>
      <c r="FC236" s="304"/>
      <c r="FD236" s="304"/>
      <c r="FE236" s="304"/>
      <c r="FF236" s="304"/>
      <c r="FG236" s="304"/>
      <c r="FH236" s="304"/>
      <c r="FI236" s="304"/>
      <c r="FJ236" s="304"/>
      <c r="FK236" s="304"/>
      <c r="FL236" s="304"/>
      <c r="FM236" s="304"/>
      <c r="FN236" s="304"/>
      <c r="FO236" s="304"/>
      <c r="FP236" s="304"/>
      <c r="FQ236" s="304"/>
      <c r="FR236" s="304"/>
      <c r="FS236" s="304"/>
      <c r="FT236" s="304"/>
      <c r="FU236" s="304"/>
      <c r="FV236" s="304"/>
      <c r="FW236" s="304"/>
      <c r="FX236" s="304"/>
      <c r="FY236" s="304"/>
      <c r="FZ236" s="304"/>
      <c r="GA236" s="304"/>
      <c r="GB236" s="304"/>
      <c r="GC236" s="304"/>
      <c r="GD236" s="304"/>
      <c r="GE236" s="304"/>
      <c r="GF236" s="304"/>
      <c r="GG236" s="304"/>
      <c r="GH236" s="304"/>
      <c r="GI236" s="304"/>
      <c r="GJ236" s="304"/>
      <c r="GK236" s="304"/>
      <c r="GL236" s="304"/>
      <c r="GM236" s="304"/>
      <c r="GN236" s="304"/>
      <c r="GO236" s="304"/>
      <c r="GP236" s="304"/>
      <c r="GQ236" s="304"/>
      <c r="GR236" s="304"/>
      <c r="GS236" s="304"/>
      <c r="GT236" s="304"/>
      <c r="GU236" s="304"/>
      <c r="GV236" s="304"/>
      <c r="GW236" s="304"/>
      <c r="GX236" s="304"/>
      <c r="GY236" s="304"/>
      <c r="GZ236" s="304"/>
      <c r="HA236" s="304"/>
      <c r="HB236" s="304"/>
      <c r="HC236" s="304"/>
      <c r="HD236" s="304"/>
      <c r="HE236" s="304"/>
      <c r="HF236" s="304"/>
      <c r="HG236" s="304"/>
      <c r="HH236" s="304"/>
      <c r="HI236" s="304"/>
      <c r="HJ236" s="304"/>
      <c r="HK236" s="304"/>
      <c r="HL236" s="304"/>
      <c r="HM236" s="304"/>
      <c r="HN236" s="304"/>
      <c r="HO236" s="304"/>
      <c r="HP236" s="304"/>
      <c r="HQ236" s="304"/>
      <c r="HR236" s="304"/>
      <c r="HS236" s="304"/>
      <c r="HT236" s="304"/>
      <c r="HU236" s="304"/>
      <c r="HV236" s="304"/>
      <c r="HW236" s="304"/>
      <c r="HX236" s="304"/>
      <c r="HY236" s="304"/>
      <c r="HZ236" s="304"/>
      <c r="IA236" s="304"/>
      <c r="IB236" s="304"/>
      <c r="IC236" s="304"/>
      <c r="ID236" s="304"/>
      <c r="IE236" s="304"/>
      <c r="IF236" s="304"/>
      <c r="IG236" s="304"/>
      <c r="IH236" s="304"/>
      <c r="II236" s="304"/>
      <c r="IJ236" s="304"/>
      <c r="IK236" s="304"/>
      <c r="IL236" s="304"/>
      <c r="IM236" s="304"/>
      <c r="IN236" s="304"/>
      <c r="IO236" s="304"/>
      <c r="IP236" s="304"/>
    </row>
    <row r="237" spans="1:250" s="305" customFormat="1" ht="25.5" customHeight="1" thickBot="1" x14ac:dyDescent="0.25">
      <c r="A237" s="301"/>
      <c r="B237" s="301"/>
      <c r="C237" s="302"/>
      <c r="D237" s="319"/>
      <c r="E237" s="303"/>
      <c r="F237" s="301"/>
      <c r="G237" s="301"/>
      <c r="H237" s="301"/>
      <c r="I237" s="300"/>
      <c r="J237" s="300"/>
      <c r="K237" s="301"/>
      <c r="L237" s="301"/>
      <c r="M237" s="300"/>
      <c r="N237" s="300"/>
      <c r="O237" s="326"/>
      <c r="P237" s="326"/>
      <c r="Q237" s="326"/>
      <c r="R237" s="327"/>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c r="DE237" s="304"/>
      <c r="DF237" s="304"/>
      <c r="DG237" s="304"/>
      <c r="DH237" s="304"/>
      <c r="DI237" s="304"/>
      <c r="DJ237" s="304"/>
      <c r="DK237" s="304"/>
      <c r="DL237" s="304"/>
      <c r="DM237" s="304"/>
      <c r="DN237" s="304"/>
      <c r="DO237" s="304"/>
      <c r="DP237" s="304"/>
      <c r="DQ237" s="304"/>
      <c r="DR237" s="304"/>
      <c r="DS237" s="304"/>
      <c r="DT237" s="304"/>
      <c r="DU237" s="304"/>
      <c r="DV237" s="304"/>
      <c r="DW237" s="304"/>
      <c r="DX237" s="304"/>
      <c r="DY237" s="304"/>
      <c r="DZ237" s="304"/>
      <c r="EA237" s="304"/>
      <c r="EB237" s="304"/>
      <c r="EC237" s="304"/>
      <c r="ED237" s="304"/>
      <c r="EE237" s="304"/>
      <c r="EF237" s="304"/>
      <c r="EG237" s="304"/>
      <c r="EH237" s="304"/>
      <c r="EI237" s="304"/>
      <c r="EJ237" s="304"/>
      <c r="EK237" s="304"/>
      <c r="EL237" s="304"/>
      <c r="EM237" s="304"/>
      <c r="EN237" s="304"/>
      <c r="EO237" s="304"/>
      <c r="EP237" s="304"/>
      <c r="EQ237" s="304"/>
      <c r="ER237" s="304"/>
      <c r="ES237" s="304"/>
      <c r="ET237" s="304"/>
      <c r="EU237" s="304"/>
      <c r="EV237" s="304"/>
      <c r="EW237" s="304"/>
      <c r="EX237" s="304"/>
      <c r="EY237" s="304"/>
      <c r="EZ237" s="304"/>
      <c r="FA237" s="304"/>
      <c r="FB237" s="304"/>
      <c r="FC237" s="304"/>
      <c r="FD237" s="304"/>
      <c r="FE237" s="304"/>
      <c r="FF237" s="304"/>
      <c r="FG237" s="304"/>
      <c r="FH237" s="304"/>
      <c r="FI237" s="304"/>
      <c r="FJ237" s="304"/>
      <c r="FK237" s="304"/>
      <c r="FL237" s="304"/>
      <c r="FM237" s="304"/>
      <c r="FN237" s="304"/>
      <c r="FO237" s="304"/>
      <c r="FP237" s="304"/>
      <c r="FQ237" s="304"/>
      <c r="FR237" s="304"/>
      <c r="FS237" s="304"/>
      <c r="FT237" s="304"/>
      <c r="FU237" s="304"/>
      <c r="FV237" s="304"/>
      <c r="FW237" s="304"/>
      <c r="FX237" s="304"/>
      <c r="FY237" s="304"/>
      <c r="FZ237" s="304"/>
      <c r="GA237" s="304"/>
      <c r="GB237" s="304"/>
      <c r="GC237" s="304"/>
      <c r="GD237" s="304"/>
      <c r="GE237" s="304"/>
      <c r="GF237" s="304"/>
      <c r="GG237" s="304"/>
      <c r="GH237" s="304"/>
      <c r="GI237" s="304"/>
      <c r="GJ237" s="304"/>
      <c r="GK237" s="304"/>
      <c r="GL237" s="304"/>
      <c r="GM237" s="304"/>
      <c r="GN237" s="304"/>
      <c r="GO237" s="304"/>
      <c r="GP237" s="304"/>
      <c r="GQ237" s="304"/>
      <c r="GR237" s="304"/>
      <c r="GS237" s="304"/>
      <c r="GT237" s="304"/>
      <c r="GU237" s="304"/>
      <c r="GV237" s="304"/>
      <c r="GW237" s="304"/>
      <c r="GX237" s="304"/>
      <c r="GY237" s="304"/>
      <c r="GZ237" s="304"/>
      <c r="HA237" s="304"/>
      <c r="HB237" s="304"/>
      <c r="HC237" s="304"/>
      <c r="HD237" s="304"/>
      <c r="HE237" s="304"/>
      <c r="HF237" s="304"/>
      <c r="HG237" s="304"/>
      <c r="HH237" s="304"/>
      <c r="HI237" s="304"/>
      <c r="HJ237" s="304"/>
      <c r="HK237" s="304"/>
      <c r="HL237" s="304"/>
      <c r="HM237" s="304"/>
      <c r="HN237" s="304"/>
      <c r="HO237" s="304"/>
      <c r="HP237" s="304"/>
      <c r="HQ237" s="304"/>
      <c r="HR237" s="304"/>
      <c r="HS237" s="304"/>
      <c r="HT237" s="304"/>
      <c r="HU237" s="304"/>
      <c r="HV237" s="304"/>
      <c r="HW237" s="304"/>
      <c r="HX237" s="304"/>
      <c r="HY237" s="304"/>
      <c r="HZ237" s="304"/>
      <c r="IA237" s="304"/>
      <c r="IB237" s="304"/>
      <c r="IC237" s="304"/>
      <c r="ID237" s="304"/>
      <c r="IE237" s="304"/>
      <c r="IF237" s="304"/>
      <c r="IG237" s="304"/>
      <c r="IH237" s="304"/>
      <c r="II237" s="304"/>
      <c r="IJ237" s="304"/>
      <c r="IK237" s="304"/>
      <c r="IL237" s="304"/>
      <c r="IM237" s="304"/>
      <c r="IN237" s="304"/>
      <c r="IO237" s="304"/>
      <c r="IP237" s="304"/>
    </row>
    <row r="238" spans="1:250" s="305" customFormat="1" ht="25.5" customHeight="1" thickBot="1" x14ac:dyDescent="0.25">
      <c r="A238" s="301"/>
      <c r="B238" s="301"/>
      <c r="C238" s="302"/>
      <c r="D238" s="319"/>
      <c r="E238" s="303"/>
      <c r="F238" s="301"/>
      <c r="G238" s="301"/>
      <c r="H238" s="301"/>
      <c r="I238" s="300"/>
      <c r="J238" s="300"/>
      <c r="K238" s="301"/>
      <c r="L238" s="301"/>
      <c r="M238" s="300"/>
      <c r="N238" s="300"/>
      <c r="O238" s="326"/>
      <c r="P238" s="326"/>
      <c r="Q238" s="326"/>
      <c r="R238" s="327"/>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c r="DE238" s="304"/>
      <c r="DF238" s="304"/>
      <c r="DG238" s="304"/>
      <c r="DH238" s="304"/>
      <c r="DI238" s="304"/>
      <c r="DJ238" s="304"/>
      <c r="DK238" s="304"/>
      <c r="DL238" s="304"/>
      <c r="DM238" s="304"/>
      <c r="DN238" s="304"/>
      <c r="DO238" s="304"/>
      <c r="DP238" s="304"/>
      <c r="DQ238" s="304"/>
      <c r="DR238" s="304"/>
      <c r="DS238" s="304"/>
      <c r="DT238" s="304"/>
      <c r="DU238" s="304"/>
      <c r="DV238" s="304"/>
      <c r="DW238" s="304"/>
      <c r="DX238" s="304"/>
      <c r="DY238" s="304"/>
      <c r="DZ238" s="304"/>
      <c r="EA238" s="304"/>
      <c r="EB238" s="304"/>
      <c r="EC238" s="304"/>
      <c r="ED238" s="304"/>
      <c r="EE238" s="304"/>
      <c r="EF238" s="304"/>
      <c r="EG238" s="304"/>
      <c r="EH238" s="304"/>
      <c r="EI238" s="304"/>
      <c r="EJ238" s="304"/>
      <c r="EK238" s="304"/>
      <c r="EL238" s="304"/>
      <c r="EM238" s="304"/>
      <c r="EN238" s="304"/>
      <c r="EO238" s="304"/>
      <c r="EP238" s="304"/>
      <c r="EQ238" s="304"/>
      <c r="ER238" s="304"/>
      <c r="ES238" s="304"/>
      <c r="ET238" s="304"/>
      <c r="EU238" s="304"/>
      <c r="EV238" s="304"/>
      <c r="EW238" s="304"/>
      <c r="EX238" s="304"/>
      <c r="EY238" s="304"/>
      <c r="EZ238" s="304"/>
      <c r="FA238" s="304"/>
      <c r="FB238" s="304"/>
      <c r="FC238" s="304"/>
      <c r="FD238" s="304"/>
      <c r="FE238" s="304"/>
      <c r="FF238" s="304"/>
      <c r="FG238" s="304"/>
      <c r="FH238" s="304"/>
      <c r="FI238" s="304"/>
      <c r="FJ238" s="304"/>
      <c r="FK238" s="304"/>
      <c r="FL238" s="304"/>
      <c r="FM238" s="304"/>
      <c r="FN238" s="304"/>
      <c r="FO238" s="304"/>
      <c r="FP238" s="304"/>
      <c r="FQ238" s="304"/>
      <c r="FR238" s="304"/>
      <c r="FS238" s="304"/>
      <c r="FT238" s="304"/>
      <c r="FU238" s="304"/>
      <c r="FV238" s="304"/>
      <c r="FW238" s="304"/>
      <c r="FX238" s="304"/>
      <c r="FY238" s="304"/>
      <c r="FZ238" s="304"/>
      <c r="GA238" s="304"/>
      <c r="GB238" s="304"/>
      <c r="GC238" s="304"/>
      <c r="GD238" s="304"/>
      <c r="GE238" s="304"/>
      <c r="GF238" s="304"/>
      <c r="GG238" s="304"/>
      <c r="GH238" s="304"/>
      <c r="GI238" s="304"/>
      <c r="GJ238" s="304"/>
      <c r="GK238" s="304"/>
      <c r="GL238" s="304"/>
      <c r="GM238" s="304"/>
      <c r="GN238" s="304"/>
      <c r="GO238" s="304"/>
      <c r="GP238" s="304"/>
      <c r="GQ238" s="304"/>
      <c r="GR238" s="304"/>
      <c r="GS238" s="304"/>
      <c r="GT238" s="304"/>
      <c r="GU238" s="304"/>
      <c r="GV238" s="304"/>
      <c r="GW238" s="304"/>
      <c r="GX238" s="304"/>
      <c r="GY238" s="304"/>
      <c r="GZ238" s="304"/>
      <c r="HA238" s="304"/>
      <c r="HB238" s="304"/>
      <c r="HC238" s="304"/>
      <c r="HD238" s="304"/>
      <c r="HE238" s="304"/>
      <c r="HF238" s="304"/>
      <c r="HG238" s="304"/>
      <c r="HH238" s="304"/>
      <c r="HI238" s="304"/>
      <c r="HJ238" s="304"/>
      <c r="HK238" s="304"/>
      <c r="HL238" s="304"/>
      <c r="HM238" s="304"/>
      <c r="HN238" s="304"/>
      <c r="HO238" s="304"/>
      <c r="HP238" s="304"/>
      <c r="HQ238" s="304"/>
      <c r="HR238" s="304"/>
      <c r="HS238" s="304"/>
      <c r="HT238" s="304"/>
      <c r="HU238" s="304"/>
      <c r="HV238" s="304"/>
      <c r="HW238" s="304"/>
      <c r="HX238" s="304"/>
      <c r="HY238" s="304"/>
      <c r="HZ238" s="304"/>
      <c r="IA238" s="304"/>
      <c r="IB238" s="304"/>
      <c r="IC238" s="304"/>
      <c r="ID238" s="304"/>
      <c r="IE238" s="304"/>
      <c r="IF238" s="304"/>
      <c r="IG238" s="304"/>
      <c r="IH238" s="304"/>
      <c r="II238" s="304"/>
      <c r="IJ238" s="304"/>
      <c r="IK238" s="304"/>
      <c r="IL238" s="304"/>
      <c r="IM238" s="304"/>
      <c r="IN238" s="304"/>
      <c r="IO238" s="304"/>
      <c r="IP238" s="304"/>
    </row>
    <row r="239" spans="1:250" s="305" customFormat="1" ht="25.5" customHeight="1" thickBot="1" x14ac:dyDescent="0.25">
      <c r="A239" s="301"/>
      <c r="B239" s="301"/>
      <c r="C239" s="302"/>
      <c r="D239" s="319"/>
      <c r="E239" s="303"/>
      <c r="F239" s="301"/>
      <c r="G239" s="301"/>
      <c r="H239" s="301"/>
      <c r="I239" s="300"/>
      <c r="J239" s="300"/>
      <c r="K239" s="301"/>
      <c r="L239" s="301"/>
      <c r="M239" s="300"/>
      <c r="N239" s="300"/>
      <c r="O239" s="326"/>
      <c r="P239" s="326"/>
      <c r="Q239" s="326"/>
      <c r="R239" s="327"/>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c r="DE239" s="304"/>
      <c r="DF239" s="304"/>
      <c r="DG239" s="304"/>
      <c r="DH239" s="304"/>
      <c r="DI239" s="304"/>
      <c r="DJ239" s="304"/>
      <c r="DK239" s="304"/>
      <c r="DL239" s="304"/>
      <c r="DM239" s="304"/>
      <c r="DN239" s="304"/>
      <c r="DO239" s="304"/>
      <c r="DP239" s="304"/>
      <c r="DQ239" s="304"/>
      <c r="DR239" s="304"/>
      <c r="DS239" s="304"/>
      <c r="DT239" s="304"/>
      <c r="DU239" s="304"/>
      <c r="DV239" s="304"/>
      <c r="DW239" s="304"/>
      <c r="DX239" s="304"/>
      <c r="DY239" s="304"/>
      <c r="DZ239" s="304"/>
      <c r="EA239" s="304"/>
      <c r="EB239" s="304"/>
      <c r="EC239" s="304"/>
      <c r="ED239" s="304"/>
      <c r="EE239" s="304"/>
      <c r="EF239" s="304"/>
      <c r="EG239" s="304"/>
      <c r="EH239" s="304"/>
      <c r="EI239" s="304"/>
      <c r="EJ239" s="304"/>
      <c r="EK239" s="304"/>
      <c r="EL239" s="304"/>
      <c r="EM239" s="304"/>
      <c r="EN239" s="304"/>
      <c r="EO239" s="304"/>
      <c r="EP239" s="304"/>
      <c r="EQ239" s="304"/>
      <c r="ER239" s="304"/>
      <c r="ES239" s="304"/>
      <c r="ET239" s="304"/>
      <c r="EU239" s="304"/>
      <c r="EV239" s="304"/>
      <c r="EW239" s="304"/>
      <c r="EX239" s="304"/>
      <c r="EY239" s="304"/>
      <c r="EZ239" s="304"/>
      <c r="FA239" s="304"/>
      <c r="FB239" s="304"/>
      <c r="FC239" s="304"/>
      <c r="FD239" s="304"/>
      <c r="FE239" s="304"/>
      <c r="FF239" s="304"/>
      <c r="FG239" s="304"/>
      <c r="FH239" s="304"/>
      <c r="FI239" s="304"/>
      <c r="FJ239" s="304"/>
      <c r="FK239" s="304"/>
      <c r="FL239" s="304"/>
      <c r="FM239" s="304"/>
      <c r="FN239" s="304"/>
      <c r="FO239" s="304"/>
      <c r="FP239" s="304"/>
      <c r="FQ239" s="304"/>
      <c r="FR239" s="304"/>
      <c r="FS239" s="304"/>
      <c r="FT239" s="304"/>
      <c r="FU239" s="304"/>
      <c r="FV239" s="304"/>
      <c r="FW239" s="304"/>
      <c r="FX239" s="304"/>
      <c r="FY239" s="304"/>
      <c r="FZ239" s="304"/>
      <c r="GA239" s="304"/>
      <c r="GB239" s="304"/>
      <c r="GC239" s="304"/>
      <c r="GD239" s="304"/>
      <c r="GE239" s="304"/>
      <c r="GF239" s="304"/>
      <c r="GG239" s="304"/>
      <c r="GH239" s="304"/>
      <c r="GI239" s="304"/>
      <c r="GJ239" s="304"/>
      <c r="GK239" s="304"/>
      <c r="GL239" s="304"/>
      <c r="GM239" s="304"/>
      <c r="GN239" s="304"/>
      <c r="GO239" s="304"/>
      <c r="GP239" s="304"/>
      <c r="GQ239" s="304"/>
      <c r="GR239" s="304"/>
      <c r="GS239" s="304"/>
      <c r="GT239" s="304"/>
      <c r="GU239" s="304"/>
      <c r="GV239" s="304"/>
      <c r="GW239" s="304"/>
      <c r="GX239" s="304"/>
      <c r="GY239" s="304"/>
      <c r="GZ239" s="304"/>
      <c r="HA239" s="304"/>
      <c r="HB239" s="304"/>
      <c r="HC239" s="304"/>
      <c r="HD239" s="304"/>
      <c r="HE239" s="304"/>
      <c r="HF239" s="304"/>
      <c r="HG239" s="304"/>
      <c r="HH239" s="304"/>
      <c r="HI239" s="304"/>
      <c r="HJ239" s="304"/>
      <c r="HK239" s="304"/>
      <c r="HL239" s="304"/>
      <c r="HM239" s="304"/>
      <c r="HN239" s="304"/>
      <c r="HO239" s="304"/>
      <c r="HP239" s="304"/>
      <c r="HQ239" s="304"/>
      <c r="HR239" s="304"/>
      <c r="HS239" s="304"/>
      <c r="HT239" s="304"/>
      <c r="HU239" s="304"/>
      <c r="HV239" s="304"/>
      <c r="HW239" s="304"/>
      <c r="HX239" s="304"/>
      <c r="HY239" s="304"/>
      <c r="HZ239" s="304"/>
      <c r="IA239" s="304"/>
      <c r="IB239" s="304"/>
      <c r="IC239" s="304"/>
      <c r="ID239" s="304"/>
      <c r="IE239" s="304"/>
      <c r="IF239" s="304"/>
      <c r="IG239" s="304"/>
      <c r="IH239" s="304"/>
      <c r="II239" s="304"/>
      <c r="IJ239" s="304"/>
      <c r="IK239" s="304"/>
      <c r="IL239" s="304"/>
      <c r="IM239" s="304"/>
      <c r="IN239" s="304"/>
      <c r="IO239" s="304"/>
      <c r="IP239" s="304"/>
    </row>
    <row r="240" spans="1:250" s="305" customFormat="1" ht="25.5" customHeight="1" thickBot="1" x14ac:dyDescent="0.25">
      <c r="A240" s="301"/>
      <c r="B240" s="301"/>
      <c r="C240" s="302"/>
      <c r="D240" s="319"/>
      <c r="E240" s="303"/>
      <c r="F240" s="301"/>
      <c r="G240" s="301"/>
      <c r="H240" s="301"/>
      <c r="I240" s="300"/>
      <c r="J240" s="300"/>
      <c r="K240" s="301"/>
      <c r="L240" s="301"/>
      <c r="M240" s="300"/>
      <c r="N240" s="300"/>
      <c r="O240" s="326"/>
      <c r="P240" s="326"/>
      <c r="Q240" s="326"/>
      <c r="R240" s="327"/>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c r="DE240" s="304"/>
      <c r="DF240" s="304"/>
      <c r="DG240" s="304"/>
      <c r="DH240" s="304"/>
      <c r="DI240" s="304"/>
      <c r="DJ240" s="304"/>
      <c r="DK240" s="304"/>
      <c r="DL240" s="304"/>
      <c r="DM240" s="304"/>
      <c r="DN240" s="304"/>
      <c r="DO240" s="304"/>
      <c r="DP240" s="304"/>
      <c r="DQ240" s="304"/>
      <c r="DR240" s="304"/>
      <c r="DS240" s="304"/>
      <c r="DT240" s="304"/>
      <c r="DU240" s="304"/>
      <c r="DV240" s="304"/>
      <c r="DW240" s="304"/>
      <c r="DX240" s="304"/>
      <c r="DY240" s="304"/>
      <c r="DZ240" s="304"/>
      <c r="EA240" s="304"/>
      <c r="EB240" s="304"/>
      <c r="EC240" s="304"/>
      <c r="ED240" s="304"/>
      <c r="EE240" s="304"/>
      <c r="EF240" s="304"/>
      <c r="EG240" s="304"/>
      <c r="EH240" s="304"/>
      <c r="EI240" s="304"/>
      <c r="EJ240" s="304"/>
      <c r="EK240" s="304"/>
      <c r="EL240" s="304"/>
      <c r="EM240" s="304"/>
      <c r="EN240" s="304"/>
      <c r="EO240" s="304"/>
      <c r="EP240" s="304"/>
      <c r="EQ240" s="304"/>
      <c r="ER240" s="304"/>
      <c r="ES240" s="304"/>
      <c r="ET240" s="304"/>
      <c r="EU240" s="304"/>
      <c r="EV240" s="304"/>
      <c r="EW240" s="304"/>
      <c r="EX240" s="304"/>
      <c r="EY240" s="304"/>
      <c r="EZ240" s="304"/>
      <c r="FA240" s="304"/>
      <c r="FB240" s="304"/>
      <c r="FC240" s="304"/>
      <c r="FD240" s="304"/>
      <c r="FE240" s="304"/>
      <c r="FF240" s="304"/>
      <c r="FG240" s="304"/>
      <c r="FH240" s="304"/>
      <c r="FI240" s="304"/>
      <c r="FJ240" s="304"/>
      <c r="FK240" s="304"/>
      <c r="FL240" s="304"/>
      <c r="FM240" s="304"/>
      <c r="FN240" s="304"/>
      <c r="FO240" s="304"/>
      <c r="FP240" s="304"/>
      <c r="FQ240" s="304"/>
      <c r="FR240" s="304"/>
      <c r="FS240" s="304"/>
      <c r="FT240" s="304"/>
      <c r="FU240" s="304"/>
      <c r="FV240" s="304"/>
      <c r="FW240" s="304"/>
      <c r="FX240" s="304"/>
      <c r="FY240" s="304"/>
      <c r="FZ240" s="304"/>
      <c r="GA240" s="304"/>
      <c r="GB240" s="304"/>
      <c r="GC240" s="304"/>
      <c r="GD240" s="304"/>
      <c r="GE240" s="304"/>
      <c r="GF240" s="304"/>
      <c r="GG240" s="304"/>
      <c r="GH240" s="304"/>
      <c r="GI240" s="304"/>
      <c r="GJ240" s="304"/>
      <c r="GK240" s="304"/>
      <c r="GL240" s="304"/>
      <c r="GM240" s="304"/>
      <c r="GN240" s="304"/>
      <c r="GO240" s="304"/>
      <c r="GP240" s="304"/>
      <c r="GQ240" s="304"/>
      <c r="GR240" s="304"/>
      <c r="GS240" s="304"/>
      <c r="GT240" s="304"/>
      <c r="GU240" s="304"/>
      <c r="GV240" s="304"/>
      <c r="GW240" s="304"/>
      <c r="GX240" s="304"/>
      <c r="GY240" s="304"/>
      <c r="GZ240" s="304"/>
      <c r="HA240" s="304"/>
      <c r="HB240" s="304"/>
      <c r="HC240" s="304"/>
      <c r="HD240" s="304"/>
      <c r="HE240" s="304"/>
      <c r="HF240" s="304"/>
      <c r="HG240" s="304"/>
      <c r="HH240" s="304"/>
      <c r="HI240" s="304"/>
      <c r="HJ240" s="304"/>
      <c r="HK240" s="304"/>
      <c r="HL240" s="304"/>
      <c r="HM240" s="304"/>
      <c r="HN240" s="304"/>
      <c r="HO240" s="304"/>
      <c r="HP240" s="304"/>
      <c r="HQ240" s="304"/>
      <c r="HR240" s="304"/>
      <c r="HS240" s="304"/>
      <c r="HT240" s="304"/>
      <c r="HU240" s="304"/>
      <c r="HV240" s="304"/>
      <c r="HW240" s="304"/>
      <c r="HX240" s="304"/>
      <c r="HY240" s="304"/>
      <c r="HZ240" s="304"/>
      <c r="IA240" s="304"/>
      <c r="IB240" s="304"/>
      <c r="IC240" s="304"/>
      <c r="ID240" s="304"/>
      <c r="IE240" s="304"/>
      <c r="IF240" s="304"/>
      <c r="IG240" s="304"/>
      <c r="IH240" s="304"/>
      <c r="II240" s="304"/>
      <c r="IJ240" s="304"/>
      <c r="IK240" s="304"/>
      <c r="IL240" s="304"/>
      <c r="IM240" s="304"/>
      <c r="IN240" s="304"/>
      <c r="IO240" s="304"/>
      <c r="IP240" s="304"/>
    </row>
    <row r="241" spans="1:250" s="305" customFormat="1" ht="25.5" customHeight="1" thickBot="1" x14ac:dyDescent="0.25">
      <c r="A241" s="308"/>
      <c r="B241" s="308"/>
      <c r="C241" s="309"/>
      <c r="D241" s="310"/>
      <c r="E241" s="311"/>
      <c r="F241" s="312"/>
      <c r="G241" s="312"/>
      <c r="H241" s="313"/>
      <c r="I241" s="314"/>
      <c r="J241" s="308"/>
      <c r="K241" s="308"/>
      <c r="L241" s="308"/>
      <c r="M241" s="308"/>
      <c r="N241" s="308"/>
      <c r="O241" s="291"/>
      <c r="P241" s="291"/>
      <c r="Q241" s="291"/>
      <c r="R241" s="291"/>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c r="DE241" s="304"/>
      <c r="DF241" s="304"/>
      <c r="DG241" s="304"/>
      <c r="DH241" s="304"/>
      <c r="DI241" s="304"/>
      <c r="DJ241" s="304"/>
      <c r="DK241" s="304"/>
      <c r="DL241" s="304"/>
      <c r="DM241" s="304"/>
      <c r="DN241" s="304"/>
      <c r="DO241" s="304"/>
      <c r="DP241" s="304"/>
      <c r="DQ241" s="304"/>
      <c r="DR241" s="304"/>
      <c r="DS241" s="304"/>
      <c r="DT241" s="304"/>
      <c r="DU241" s="304"/>
      <c r="DV241" s="304"/>
      <c r="DW241" s="304"/>
      <c r="DX241" s="304"/>
      <c r="DY241" s="304"/>
      <c r="DZ241" s="304"/>
      <c r="EA241" s="304"/>
      <c r="EB241" s="304"/>
      <c r="EC241" s="304"/>
      <c r="ED241" s="304"/>
      <c r="EE241" s="304"/>
      <c r="EF241" s="304"/>
      <c r="EG241" s="304"/>
      <c r="EH241" s="304"/>
      <c r="EI241" s="304"/>
      <c r="EJ241" s="304"/>
      <c r="EK241" s="304"/>
      <c r="EL241" s="304"/>
      <c r="EM241" s="304"/>
      <c r="EN241" s="304"/>
      <c r="EO241" s="304"/>
      <c r="EP241" s="304"/>
      <c r="EQ241" s="304"/>
      <c r="ER241" s="304"/>
      <c r="ES241" s="304"/>
      <c r="ET241" s="304"/>
      <c r="EU241" s="304"/>
      <c r="EV241" s="304"/>
      <c r="EW241" s="304"/>
      <c r="EX241" s="304"/>
      <c r="EY241" s="304"/>
      <c r="EZ241" s="304"/>
      <c r="FA241" s="304"/>
      <c r="FB241" s="304"/>
      <c r="FC241" s="304"/>
      <c r="FD241" s="304"/>
      <c r="FE241" s="304"/>
      <c r="FF241" s="304"/>
      <c r="FG241" s="304"/>
      <c r="FH241" s="304"/>
      <c r="FI241" s="304"/>
      <c r="FJ241" s="304"/>
      <c r="FK241" s="304"/>
      <c r="FL241" s="304"/>
      <c r="FM241" s="304"/>
      <c r="FN241" s="304"/>
      <c r="FO241" s="304"/>
      <c r="FP241" s="304"/>
      <c r="FQ241" s="304"/>
      <c r="FR241" s="304"/>
      <c r="FS241" s="304"/>
      <c r="FT241" s="304"/>
      <c r="FU241" s="304"/>
      <c r="FV241" s="304"/>
      <c r="FW241" s="304"/>
      <c r="FX241" s="304"/>
      <c r="FY241" s="304"/>
      <c r="FZ241" s="304"/>
      <c r="GA241" s="304"/>
      <c r="GB241" s="304"/>
      <c r="GC241" s="304"/>
      <c r="GD241" s="304"/>
      <c r="GE241" s="304"/>
      <c r="GF241" s="304"/>
      <c r="GG241" s="304"/>
      <c r="GH241" s="304"/>
      <c r="GI241" s="304"/>
      <c r="GJ241" s="304"/>
      <c r="GK241" s="304"/>
      <c r="GL241" s="304"/>
      <c r="GM241" s="304"/>
      <c r="GN241" s="304"/>
      <c r="GO241" s="304"/>
      <c r="GP241" s="304"/>
      <c r="GQ241" s="304"/>
      <c r="GR241" s="304"/>
      <c r="GS241" s="304"/>
      <c r="GT241" s="304"/>
      <c r="GU241" s="304"/>
      <c r="GV241" s="304"/>
      <c r="GW241" s="304"/>
      <c r="GX241" s="304"/>
      <c r="GY241" s="304"/>
      <c r="GZ241" s="304"/>
      <c r="HA241" s="304"/>
      <c r="HB241" s="304"/>
      <c r="HC241" s="304"/>
      <c r="HD241" s="304"/>
      <c r="HE241" s="304"/>
      <c r="HF241" s="304"/>
      <c r="HG241" s="304"/>
      <c r="HH241" s="304"/>
      <c r="HI241" s="304"/>
      <c r="HJ241" s="304"/>
      <c r="HK241" s="304"/>
      <c r="HL241" s="304"/>
      <c r="HM241" s="304"/>
      <c r="HN241" s="304"/>
      <c r="HO241" s="304"/>
      <c r="HP241" s="304"/>
      <c r="HQ241" s="304"/>
      <c r="HR241" s="304"/>
      <c r="HS241" s="304"/>
      <c r="HT241" s="304"/>
      <c r="HU241" s="304"/>
      <c r="HV241" s="304"/>
      <c r="HW241" s="304"/>
      <c r="HX241" s="304"/>
      <c r="HY241" s="304"/>
      <c r="HZ241" s="304"/>
      <c r="IA241" s="304"/>
      <c r="IB241" s="304"/>
      <c r="IC241" s="304"/>
      <c r="ID241" s="304"/>
      <c r="IE241" s="304"/>
      <c r="IF241" s="304"/>
      <c r="IG241" s="304"/>
      <c r="IH241" s="304"/>
      <c r="II241" s="304"/>
      <c r="IJ241" s="304"/>
      <c r="IK241" s="304"/>
      <c r="IL241" s="304"/>
      <c r="IM241" s="304"/>
      <c r="IN241" s="304"/>
      <c r="IO241" s="304"/>
      <c r="IP241" s="304"/>
    </row>
    <row r="243" spans="1:250" ht="13.5" customHeight="1" thickBot="1" x14ac:dyDescent="0.25"/>
    <row r="244" spans="1:250" s="286" customFormat="1" ht="33" customHeight="1" thickBot="1" x14ac:dyDescent="0.25">
      <c r="A244" s="317"/>
      <c r="B244" s="317"/>
      <c r="C244" s="318"/>
      <c r="D244" s="287"/>
      <c r="K244" s="288"/>
      <c r="L244" s="289"/>
      <c r="M244" s="290"/>
      <c r="O244" s="324"/>
      <c r="P244" s="289"/>
      <c r="Q244" s="289"/>
      <c r="R244" s="289"/>
    </row>
    <row r="245" spans="1:250" s="286" customFormat="1" ht="45" customHeight="1" thickBot="1" x14ac:dyDescent="0.25">
      <c r="A245" s="292"/>
      <c r="B245" s="292"/>
      <c r="C245" s="293"/>
      <c r="D245" s="293"/>
      <c r="E245" s="293"/>
      <c r="F245" s="293"/>
      <c r="G245" s="293"/>
      <c r="H245" s="293"/>
      <c r="I245" s="293"/>
      <c r="J245" s="293"/>
      <c r="K245" s="294"/>
      <c r="L245" s="294"/>
      <c r="M245" s="294"/>
      <c r="N245" s="294"/>
      <c r="O245" s="325"/>
      <c r="P245" s="325"/>
      <c r="Q245" s="325"/>
      <c r="R245" s="325"/>
    </row>
    <row r="246" spans="1:250" s="305" customFormat="1" ht="25.5" customHeight="1" thickBot="1" x14ac:dyDescent="0.25">
      <c r="A246" s="301"/>
      <c r="B246" s="301"/>
      <c r="C246" s="302"/>
      <c r="D246" s="319"/>
      <c r="E246" s="303"/>
      <c r="F246" s="301"/>
      <c r="G246" s="301"/>
      <c r="H246" s="301"/>
      <c r="I246" s="300"/>
      <c r="J246" s="300"/>
      <c r="K246" s="301"/>
      <c r="L246" s="301"/>
      <c r="M246" s="300"/>
      <c r="N246" s="300"/>
      <c r="O246" s="326"/>
      <c r="P246" s="326"/>
      <c r="Q246" s="326"/>
      <c r="R246" s="327"/>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c r="AU246" s="304"/>
      <c r="AV246" s="304"/>
      <c r="AW246" s="304"/>
      <c r="AX246" s="304"/>
      <c r="AY246" s="304"/>
      <c r="AZ246" s="304"/>
      <c r="BA246" s="304"/>
      <c r="BB246" s="304"/>
      <c r="BC246" s="304"/>
      <c r="BD246" s="304"/>
      <c r="BE246" s="304"/>
      <c r="BF246" s="304"/>
      <c r="BG246" s="304"/>
      <c r="BH246" s="304"/>
      <c r="BI246" s="304"/>
      <c r="BJ246" s="304"/>
      <c r="BK246" s="304"/>
      <c r="BL246" s="304"/>
      <c r="BM246" s="304"/>
      <c r="BN246" s="304"/>
      <c r="BO246" s="304"/>
      <c r="BP246" s="304"/>
      <c r="BQ246" s="304"/>
      <c r="BR246" s="304"/>
      <c r="BS246" s="304"/>
      <c r="BT246" s="304"/>
      <c r="BU246" s="304"/>
      <c r="BV246" s="304"/>
      <c r="BW246" s="304"/>
      <c r="BX246" s="304"/>
      <c r="BY246" s="304"/>
      <c r="BZ246" s="304"/>
      <c r="CA246" s="304"/>
      <c r="CB246" s="304"/>
      <c r="CC246" s="304"/>
      <c r="CD246" s="304"/>
      <c r="CE246" s="304"/>
      <c r="CF246" s="304"/>
      <c r="CG246" s="304"/>
      <c r="CH246" s="304"/>
      <c r="CI246" s="304"/>
      <c r="CJ246" s="304"/>
      <c r="CK246" s="304"/>
      <c r="CL246" s="304"/>
      <c r="CM246" s="304"/>
      <c r="CN246" s="304"/>
      <c r="CO246" s="304"/>
      <c r="CP246" s="304"/>
      <c r="CQ246" s="304"/>
      <c r="CR246" s="304"/>
      <c r="CS246" s="304"/>
      <c r="CT246" s="304"/>
      <c r="CU246" s="304"/>
      <c r="CV246" s="304"/>
      <c r="CW246" s="304"/>
      <c r="CX246" s="304"/>
      <c r="CY246" s="304"/>
      <c r="CZ246" s="304"/>
      <c r="DA246" s="304"/>
      <c r="DB246" s="304"/>
      <c r="DC246" s="304"/>
      <c r="DD246" s="304"/>
      <c r="DE246" s="304"/>
      <c r="DF246" s="304"/>
      <c r="DG246" s="304"/>
      <c r="DH246" s="304"/>
      <c r="DI246" s="304"/>
      <c r="DJ246" s="304"/>
      <c r="DK246" s="304"/>
      <c r="DL246" s="304"/>
      <c r="DM246" s="304"/>
      <c r="DN246" s="304"/>
      <c r="DO246" s="304"/>
      <c r="DP246" s="304"/>
      <c r="DQ246" s="304"/>
      <c r="DR246" s="304"/>
      <c r="DS246" s="304"/>
      <c r="DT246" s="304"/>
      <c r="DU246" s="304"/>
      <c r="DV246" s="304"/>
      <c r="DW246" s="304"/>
      <c r="DX246" s="304"/>
      <c r="DY246" s="304"/>
      <c r="DZ246" s="304"/>
      <c r="EA246" s="304"/>
      <c r="EB246" s="304"/>
      <c r="EC246" s="304"/>
      <c r="ED246" s="304"/>
      <c r="EE246" s="304"/>
      <c r="EF246" s="304"/>
      <c r="EG246" s="304"/>
      <c r="EH246" s="304"/>
      <c r="EI246" s="304"/>
      <c r="EJ246" s="304"/>
      <c r="EK246" s="304"/>
      <c r="EL246" s="304"/>
      <c r="EM246" s="304"/>
      <c r="EN246" s="304"/>
      <c r="EO246" s="304"/>
      <c r="EP246" s="304"/>
      <c r="EQ246" s="304"/>
      <c r="ER246" s="304"/>
      <c r="ES246" s="304"/>
      <c r="ET246" s="304"/>
      <c r="EU246" s="304"/>
      <c r="EV246" s="304"/>
      <c r="EW246" s="304"/>
      <c r="EX246" s="304"/>
      <c r="EY246" s="304"/>
      <c r="EZ246" s="304"/>
      <c r="FA246" s="304"/>
      <c r="FB246" s="304"/>
      <c r="FC246" s="304"/>
      <c r="FD246" s="304"/>
      <c r="FE246" s="304"/>
      <c r="FF246" s="304"/>
      <c r="FG246" s="304"/>
      <c r="FH246" s="304"/>
      <c r="FI246" s="304"/>
      <c r="FJ246" s="304"/>
      <c r="FK246" s="304"/>
      <c r="FL246" s="304"/>
      <c r="FM246" s="304"/>
      <c r="FN246" s="304"/>
      <c r="FO246" s="304"/>
      <c r="FP246" s="304"/>
      <c r="FQ246" s="304"/>
      <c r="FR246" s="304"/>
      <c r="FS246" s="304"/>
      <c r="FT246" s="304"/>
      <c r="FU246" s="304"/>
      <c r="FV246" s="304"/>
      <c r="FW246" s="304"/>
      <c r="FX246" s="304"/>
      <c r="FY246" s="304"/>
      <c r="FZ246" s="304"/>
      <c r="GA246" s="304"/>
      <c r="GB246" s="304"/>
      <c r="GC246" s="304"/>
      <c r="GD246" s="304"/>
      <c r="GE246" s="304"/>
      <c r="GF246" s="304"/>
      <c r="GG246" s="304"/>
      <c r="GH246" s="304"/>
      <c r="GI246" s="304"/>
      <c r="GJ246" s="304"/>
      <c r="GK246" s="304"/>
      <c r="GL246" s="304"/>
      <c r="GM246" s="304"/>
      <c r="GN246" s="304"/>
      <c r="GO246" s="304"/>
      <c r="GP246" s="304"/>
      <c r="GQ246" s="304"/>
      <c r="GR246" s="304"/>
      <c r="GS246" s="304"/>
      <c r="GT246" s="304"/>
      <c r="GU246" s="304"/>
      <c r="GV246" s="304"/>
      <c r="GW246" s="304"/>
      <c r="GX246" s="304"/>
      <c r="GY246" s="304"/>
      <c r="GZ246" s="304"/>
      <c r="HA246" s="304"/>
      <c r="HB246" s="304"/>
      <c r="HC246" s="304"/>
      <c r="HD246" s="304"/>
      <c r="HE246" s="304"/>
      <c r="HF246" s="304"/>
      <c r="HG246" s="304"/>
      <c r="HH246" s="304"/>
      <c r="HI246" s="304"/>
      <c r="HJ246" s="304"/>
      <c r="HK246" s="304"/>
      <c r="HL246" s="304"/>
      <c r="HM246" s="304"/>
      <c r="HN246" s="304"/>
      <c r="HO246" s="304"/>
      <c r="HP246" s="304"/>
      <c r="HQ246" s="304"/>
      <c r="HR246" s="304"/>
      <c r="HS246" s="304"/>
      <c r="HT246" s="304"/>
      <c r="HU246" s="304"/>
      <c r="HV246" s="304"/>
      <c r="HW246" s="304"/>
      <c r="HX246" s="304"/>
      <c r="HY246" s="304"/>
      <c r="HZ246" s="304"/>
      <c r="IA246" s="304"/>
      <c r="IB246" s="304"/>
      <c r="IC246" s="304"/>
      <c r="ID246" s="304"/>
      <c r="IE246" s="304"/>
      <c r="IF246" s="304"/>
      <c r="IG246" s="304"/>
      <c r="IH246" s="304"/>
      <c r="II246" s="304"/>
      <c r="IJ246" s="304"/>
      <c r="IK246" s="304"/>
      <c r="IL246" s="304"/>
      <c r="IM246" s="304"/>
      <c r="IN246" s="304"/>
      <c r="IO246" s="304"/>
      <c r="IP246" s="304"/>
    </row>
    <row r="247" spans="1:250" s="305" customFormat="1" ht="25.5" customHeight="1" thickBot="1" x14ac:dyDescent="0.25">
      <c r="A247" s="301"/>
      <c r="B247" s="301"/>
      <c r="C247" s="302"/>
      <c r="D247" s="319"/>
      <c r="E247" s="303"/>
      <c r="F247" s="301"/>
      <c r="G247" s="301"/>
      <c r="H247" s="301"/>
      <c r="I247" s="300"/>
      <c r="J247" s="300"/>
      <c r="K247" s="301"/>
      <c r="L247" s="301"/>
      <c r="M247" s="300"/>
      <c r="N247" s="300"/>
      <c r="O247" s="326"/>
      <c r="P247" s="326"/>
      <c r="Q247" s="326"/>
      <c r="R247" s="327"/>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c r="DE247" s="304"/>
      <c r="DF247" s="304"/>
      <c r="DG247" s="304"/>
      <c r="DH247" s="304"/>
      <c r="DI247" s="304"/>
      <c r="DJ247" s="304"/>
      <c r="DK247" s="304"/>
      <c r="DL247" s="304"/>
      <c r="DM247" s="304"/>
      <c r="DN247" s="304"/>
      <c r="DO247" s="304"/>
      <c r="DP247" s="304"/>
      <c r="DQ247" s="304"/>
      <c r="DR247" s="304"/>
      <c r="DS247" s="304"/>
      <c r="DT247" s="304"/>
      <c r="DU247" s="304"/>
      <c r="DV247" s="304"/>
      <c r="DW247" s="304"/>
      <c r="DX247" s="304"/>
      <c r="DY247" s="304"/>
      <c r="DZ247" s="304"/>
      <c r="EA247" s="304"/>
      <c r="EB247" s="304"/>
      <c r="EC247" s="304"/>
      <c r="ED247" s="304"/>
      <c r="EE247" s="304"/>
      <c r="EF247" s="304"/>
      <c r="EG247" s="304"/>
      <c r="EH247" s="304"/>
      <c r="EI247" s="304"/>
      <c r="EJ247" s="304"/>
      <c r="EK247" s="304"/>
      <c r="EL247" s="304"/>
      <c r="EM247" s="304"/>
      <c r="EN247" s="304"/>
      <c r="EO247" s="304"/>
      <c r="EP247" s="304"/>
      <c r="EQ247" s="304"/>
      <c r="ER247" s="304"/>
      <c r="ES247" s="304"/>
      <c r="ET247" s="304"/>
      <c r="EU247" s="304"/>
      <c r="EV247" s="304"/>
      <c r="EW247" s="304"/>
      <c r="EX247" s="304"/>
      <c r="EY247" s="304"/>
      <c r="EZ247" s="304"/>
      <c r="FA247" s="304"/>
      <c r="FB247" s="304"/>
      <c r="FC247" s="304"/>
      <c r="FD247" s="304"/>
      <c r="FE247" s="304"/>
      <c r="FF247" s="304"/>
      <c r="FG247" s="304"/>
      <c r="FH247" s="304"/>
      <c r="FI247" s="304"/>
      <c r="FJ247" s="304"/>
      <c r="FK247" s="304"/>
      <c r="FL247" s="304"/>
      <c r="FM247" s="304"/>
      <c r="FN247" s="304"/>
      <c r="FO247" s="304"/>
      <c r="FP247" s="304"/>
      <c r="FQ247" s="304"/>
      <c r="FR247" s="304"/>
      <c r="FS247" s="304"/>
      <c r="FT247" s="304"/>
      <c r="FU247" s="304"/>
      <c r="FV247" s="304"/>
      <c r="FW247" s="304"/>
      <c r="FX247" s="304"/>
      <c r="FY247" s="304"/>
      <c r="FZ247" s="304"/>
      <c r="GA247" s="304"/>
      <c r="GB247" s="304"/>
      <c r="GC247" s="304"/>
      <c r="GD247" s="304"/>
      <c r="GE247" s="304"/>
      <c r="GF247" s="304"/>
      <c r="GG247" s="304"/>
      <c r="GH247" s="304"/>
      <c r="GI247" s="304"/>
      <c r="GJ247" s="304"/>
      <c r="GK247" s="304"/>
      <c r="GL247" s="304"/>
      <c r="GM247" s="304"/>
      <c r="GN247" s="304"/>
      <c r="GO247" s="304"/>
      <c r="GP247" s="304"/>
      <c r="GQ247" s="304"/>
      <c r="GR247" s="304"/>
      <c r="GS247" s="304"/>
      <c r="GT247" s="304"/>
      <c r="GU247" s="304"/>
      <c r="GV247" s="304"/>
      <c r="GW247" s="304"/>
      <c r="GX247" s="304"/>
      <c r="GY247" s="304"/>
      <c r="GZ247" s="304"/>
      <c r="HA247" s="304"/>
      <c r="HB247" s="304"/>
      <c r="HC247" s="304"/>
      <c r="HD247" s="304"/>
      <c r="HE247" s="304"/>
      <c r="HF247" s="304"/>
      <c r="HG247" s="304"/>
      <c r="HH247" s="304"/>
      <c r="HI247" s="304"/>
      <c r="HJ247" s="304"/>
      <c r="HK247" s="304"/>
      <c r="HL247" s="304"/>
      <c r="HM247" s="304"/>
      <c r="HN247" s="304"/>
      <c r="HO247" s="304"/>
      <c r="HP247" s="304"/>
      <c r="HQ247" s="304"/>
      <c r="HR247" s="304"/>
      <c r="HS247" s="304"/>
      <c r="HT247" s="304"/>
      <c r="HU247" s="304"/>
      <c r="HV247" s="304"/>
      <c r="HW247" s="304"/>
      <c r="HX247" s="304"/>
      <c r="HY247" s="304"/>
      <c r="HZ247" s="304"/>
      <c r="IA247" s="304"/>
      <c r="IB247" s="304"/>
      <c r="IC247" s="304"/>
      <c r="ID247" s="304"/>
      <c r="IE247" s="304"/>
      <c r="IF247" s="304"/>
      <c r="IG247" s="304"/>
      <c r="IH247" s="304"/>
      <c r="II247" s="304"/>
      <c r="IJ247" s="304"/>
      <c r="IK247" s="304"/>
      <c r="IL247" s="304"/>
      <c r="IM247" s="304"/>
      <c r="IN247" s="304"/>
      <c r="IO247" s="304"/>
      <c r="IP247" s="304"/>
    </row>
    <row r="248" spans="1:250" s="305" customFormat="1" ht="25.5" customHeight="1" thickBot="1" x14ac:dyDescent="0.25">
      <c r="A248" s="301"/>
      <c r="B248" s="301"/>
      <c r="C248" s="302"/>
      <c r="D248" s="319"/>
      <c r="E248" s="303"/>
      <c r="F248" s="301"/>
      <c r="G248" s="301"/>
      <c r="H248" s="301"/>
      <c r="I248" s="300"/>
      <c r="J248" s="300"/>
      <c r="K248" s="301"/>
      <c r="L248" s="301"/>
      <c r="M248" s="300"/>
      <c r="N248" s="300"/>
      <c r="O248" s="326"/>
      <c r="P248" s="326"/>
      <c r="Q248" s="326"/>
      <c r="R248" s="327"/>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c r="DE248" s="304"/>
      <c r="DF248" s="304"/>
      <c r="DG248" s="304"/>
      <c r="DH248" s="304"/>
      <c r="DI248" s="304"/>
      <c r="DJ248" s="304"/>
      <c r="DK248" s="304"/>
      <c r="DL248" s="304"/>
      <c r="DM248" s="304"/>
      <c r="DN248" s="304"/>
      <c r="DO248" s="304"/>
      <c r="DP248" s="304"/>
      <c r="DQ248" s="304"/>
      <c r="DR248" s="304"/>
      <c r="DS248" s="304"/>
      <c r="DT248" s="304"/>
      <c r="DU248" s="304"/>
      <c r="DV248" s="304"/>
      <c r="DW248" s="304"/>
      <c r="DX248" s="304"/>
      <c r="DY248" s="304"/>
      <c r="DZ248" s="304"/>
      <c r="EA248" s="304"/>
      <c r="EB248" s="304"/>
      <c r="EC248" s="304"/>
      <c r="ED248" s="304"/>
      <c r="EE248" s="304"/>
      <c r="EF248" s="304"/>
      <c r="EG248" s="304"/>
      <c r="EH248" s="304"/>
      <c r="EI248" s="304"/>
      <c r="EJ248" s="304"/>
      <c r="EK248" s="304"/>
      <c r="EL248" s="304"/>
      <c r="EM248" s="304"/>
      <c r="EN248" s="304"/>
      <c r="EO248" s="304"/>
      <c r="EP248" s="304"/>
      <c r="EQ248" s="304"/>
      <c r="ER248" s="304"/>
      <c r="ES248" s="304"/>
      <c r="ET248" s="304"/>
      <c r="EU248" s="304"/>
      <c r="EV248" s="304"/>
      <c r="EW248" s="304"/>
      <c r="EX248" s="304"/>
      <c r="EY248" s="304"/>
      <c r="EZ248" s="304"/>
      <c r="FA248" s="304"/>
      <c r="FB248" s="304"/>
      <c r="FC248" s="304"/>
      <c r="FD248" s="304"/>
      <c r="FE248" s="304"/>
      <c r="FF248" s="304"/>
      <c r="FG248" s="304"/>
      <c r="FH248" s="304"/>
      <c r="FI248" s="304"/>
      <c r="FJ248" s="304"/>
      <c r="FK248" s="304"/>
      <c r="FL248" s="304"/>
      <c r="FM248" s="304"/>
      <c r="FN248" s="304"/>
      <c r="FO248" s="304"/>
      <c r="FP248" s="304"/>
      <c r="FQ248" s="304"/>
      <c r="FR248" s="304"/>
      <c r="FS248" s="304"/>
      <c r="FT248" s="304"/>
      <c r="FU248" s="304"/>
      <c r="FV248" s="304"/>
      <c r="FW248" s="304"/>
      <c r="FX248" s="304"/>
      <c r="FY248" s="304"/>
      <c r="FZ248" s="304"/>
      <c r="GA248" s="304"/>
      <c r="GB248" s="304"/>
      <c r="GC248" s="304"/>
      <c r="GD248" s="304"/>
      <c r="GE248" s="304"/>
      <c r="GF248" s="304"/>
      <c r="GG248" s="304"/>
      <c r="GH248" s="304"/>
      <c r="GI248" s="304"/>
      <c r="GJ248" s="304"/>
      <c r="GK248" s="304"/>
      <c r="GL248" s="304"/>
      <c r="GM248" s="304"/>
      <c r="GN248" s="304"/>
      <c r="GO248" s="304"/>
      <c r="GP248" s="304"/>
      <c r="GQ248" s="304"/>
      <c r="GR248" s="304"/>
      <c r="GS248" s="304"/>
      <c r="GT248" s="304"/>
      <c r="GU248" s="304"/>
      <c r="GV248" s="304"/>
      <c r="GW248" s="304"/>
      <c r="GX248" s="304"/>
      <c r="GY248" s="304"/>
      <c r="GZ248" s="304"/>
      <c r="HA248" s="304"/>
      <c r="HB248" s="304"/>
      <c r="HC248" s="304"/>
      <c r="HD248" s="304"/>
      <c r="HE248" s="304"/>
      <c r="HF248" s="304"/>
      <c r="HG248" s="304"/>
      <c r="HH248" s="304"/>
      <c r="HI248" s="304"/>
      <c r="HJ248" s="304"/>
      <c r="HK248" s="304"/>
      <c r="HL248" s="304"/>
      <c r="HM248" s="304"/>
      <c r="HN248" s="304"/>
      <c r="HO248" s="304"/>
      <c r="HP248" s="304"/>
      <c r="HQ248" s="304"/>
      <c r="HR248" s="304"/>
      <c r="HS248" s="304"/>
      <c r="HT248" s="304"/>
      <c r="HU248" s="304"/>
      <c r="HV248" s="304"/>
      <c r="HW248" s="304"/>
      <c r="HX248" s="304"/>
      <c r="HY248" s="304"/>
      <c r="HZ248" s="304"/>
      <c r="IA248" s="304"/>
      <c r="IB248" s="304"/>
      <c r="IC248" s="304"/>
      <c r="ID248" s="304"/>
      <c r="IE248" s="304"/>
      <c r="IF248" s="304"/>
      <c r="IG248" s="304"/>
      <c r="IH248" s="304"/>
      <c r="II248" s="304"/>
      <c r="IJ248" s="304"/>
      <c r="IK248" s="304"/>
      <c r="IL248" s="304"/>
      <c r="IM248" s="304"/>
      <c r="IN248" s="304"/>
      <c r="IO248" s="304"/>
      <c r="IP248" s="304"/>
    </row>
    <row r="249" spans="1:250" s="305" customFormat="1" ht="25.5" customHeight="1" thickBot="1" x14ac:dyDescent="0.25">
      <c r="A249" s="301"/>
      <c r="B249" s="301"/>
      <c r="C249" s="302"/>
      <c r="D249" s="319"/>
      <c r="E249" s="303"/>
      <c r="F249" s="301"/>
      <c r="G249" s="301"/>
      <c r="H249" s="301"/>
      <c r="I249" s="300"/>
      <c r="J249" s="300"/>
      <c r="K249" s="301"/>
      <c r="L249" s="301"/>
      <c r="M249" s="300"/>
      <c r="N249" s="300"/>
      <c r="O249" s="326"/>
      <c r="P249" s="326"/>
      <c r="Q249" s="326"/>
      <c r="R249" s="327"/>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c r="DE249" s="304"/>
      <c r="DF249" s="304"/>
      <c r="DG249" s="304"/>
      <c r="DH249" s="304"/>
      <c r="DI249" s="304"/>
      <c r="DJ249" s="304"/>
      <c r="DK249" s="304"/>
      <c r="DL249" s="304"/>
      <c r="DM249" s="304"/>
      <c r="DN249" s="304"/>
      <c r="DO249" s="304"/>
      <c r="DP249" s="304"/>
      <c r="DQ249" s="304"/>
      <c r="DR249" s="304"/>
      <c r="DS249" s="304"/>
      <c r="DT249" s="304"/>
      <c r="DU249" s="304"/>
      <c r="DV249" s="304"/>
      <c r="DW249" s="304"/>
      <c r="DX249" s="304"/>
      <c r="DY249" s="304"/>
      <c r="DZ249" s="304"/>
      <c r="EA249" s="304"/>
      <c r="EB249" s="304"/>
      <c r="EC249" s="304"/>
      <c r="ED249" s="304"/>
      <c r="EE249" s="304"/>
      <c r="EF249" s="304"/>
      <c r="EG249" s="304"/>
      <c r="EH249" s="304"/>
      <c r="EI249" s="304"/>
      <c r="EJ249" s="304"/>
      <c r="EK249" s="304"/>
      <c r="EL249" s="304"/>
      <c r="EM249" s="304"/>
      <c r="EN249" s="304"/>
      <c r="EO249" s="304"/>
      <c r="EP249" s="304"/>
      <c r="EQ249" s="304"/>
      <c r="ER249" s="304"/>
      <c r="ES249" s="304"/>
      <c r="ET249" s="304"/>
      <c r="EU249" s="304"/>
      <c r="EV249" s="304"/>
      <c r="EW249" s="304"/>
      <c r="EX249" s="304"/>
      <c r="EY249" s="304"/>
      <c r="EZ249" s="304"/>
      <c r="FA249" s="304"/>
      <c r="FB249" s="304"/>
      <c r="FC249" s="304"/>
      <c r="FD249" s="304"/>
      <c r="FE249" s="304"/>
      <c r="FF249" s="304"/>
      <c r="FG249" s="304"/>
      <c r="FH249" s="304"/>
      <c r="FI249" s="304"/>
      <c r="FJ249" s="304"/>
      <c r="FK249" s="304"/>
      <c r="FL249" s="304"/>
      <c r="FM249" s="304"/>
      <c r="FN249" s="304"/>
      <c r="FO249" s="304"/>
      <c r="FP249" s="304"/>
      <c r="FQ249" s="304"/>
      <c r="FR249" s="304"/>
      <c r="FS249" s="304"/>
      <c r="FT249" s="304"/>
      <c r="FU249" s="304"/>
      <c r="FV249" s="304"/>
      <c r="FW249" s="304"/>
      <c r="FX249" s="304"/>
      <c r="FY249" s="304"/>
      <c r="FZ249" s="304"/>
      <c r="GA249" s="304"/>
      <c r="GB249" s="304"/>
      <c r="GC249" s="304"/>
      <c r="GD249" s="304"/>
      <c r="GE249" s="304"/>
      <c r="GF249" s="304"/>
      <c r="GG249" s="304"/>
      <c r="GH249" s="304"/>
      <c r="GI249" s="304"/>
      <c r="GJ249" s="304"/>
      <c r="GK249" s="304"/>
      <c r="GL249" s="304"/>
      <c r="GM249" s="304"/>
      <c r="GN249" s="304"/>
      <c r="GO249" s="304"/>
      <c r="GP249" s="304"/>
      <c r="GQ249" s="304"/>
      <c r="GR249" s="304"/>
      <c r="GS249" s="304"/>
      <c r="GT249" s="304"/>
      <c r="GU249" s="304"/>
      <c r="GV249" s="304"/>
      <c r="GW249" s="304"/>
      <c r="GX249" s="304"/>
      <c r="GY249" s="304"/>
      <c r="GZ249" s="304"/>
      <c r="HA249" s="304"/>
      <c r="HB249" s="304"/>
      <c r="HC249" s="304"/>
      <c r="HD249" s="304"/>
      <c r="HE249" s="304"/>
      <c r="HF249" s="304"/>
      <c r="HG249" s="304"/>
      <c r="HH249" s="304"/>
      <c r="HI249" s="304"/>
      <c r="HJ249" s="304"/>
      <c r="HK249" s="304"/>
      <c r="HL249" s="304"/>
      <c r="HM249" s="304"/>
      <c r="HN249" s="304"/>
      <c r="HO249" s="304"/>
      <c r="HP249" s="304"/>
      <c r="HQ249" s="304"/>
      <c r="HR249" s="304"/>
      <c r="HS249" s="304"/>
      <c r="HT249" s="304"/>
      <c r="HU249" s="304"/>
      <c r="HV249" s="304"/>
      <c r="HW249" s="304"/>
      <c r="HX249" s="304"/>
      <c r="HY249" s="304"/>
      <c r="HZ249" s="304"/>
      <c r="IA249" s="304"/>
      <c r="IB249" s="304"/>
      <c r="IC249" s="304"/>
      <c r="ID249" s="304"/>
      <c r="IE249" s="304"/>
      <c r="IF249" s="304"/>
      <c r="IG249" s="304"/>
      <c r="IH249" s="304"/>
      <c r="II249" s="304"/>
      <c r="IJ249" s="304"/>
      <c r="IK249" s="304"/>
      <c r="IL249" s="304"/>
      <c r="IM249" s="304"/>
      <c r="IN249" s="304"/>
      <c r="IO249" s="304"/>
      <c r="IP249" s="304"/>
    </row>
    <row r="250" spans="1:250" s="305" customFormat="1" ht="25.5" customHeight="1" thickBot="1" x14ac:dyDescent="0.25">
      <c r="A250" s="301"/>
      <c r="B250" s="301"/>
      <c r="C250" s="302"/>
      <c r="D250" s="319"/>
      <c r="E250" s="303"/>
      <c r="F250" s="301"/>
      <c r="G250" s="301"/>
      <c r="H250" s="301"/>
      <c r="I250" s="300"/>
      <c r="J250" s="300"/>
      <c r="K250" s="301"/>
      <c r="L250" s="301"/>
      <c r="M250" s="300"/>
      <c r="N250" s="300"/>
      <c r="O250" s="326"/>
      <c r="P250" s="326"/>
      <c r="Q250" s="326"/>
      <c r="R250" s="327"/>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c r="DE250" s="304"/>
      <c r="DF250" s="304"/>
      <c r="DG250" s="304"/>
      <c r="DH250" s="304"/>
      <c r="DI250" s="304"/>
      <c r="DJ250" s="304"/>
      <c r="DK250" s="304"/>
      <c r="DL250" s="304"/>
      <c r="DM250" s="304"/>
      <c r="DN250" s="304"/>
      <c r="DO250" s="304"/>
      <c r="DP250" s="304"/>
      <c r="DQ250" s="304"/>
      <c r="DR250" s="304"/>
      <c r="DS250" s="304"/>
      <c r="DT250" s="304"/>
      <c r="DU250" s="304"/>
      <c r="DV250" s="304"/>
      <c r="DW250" s="304"/>
      <c r="DX250" s="304"/>
      <c r="DY250" s="304"/>
      <c r="DZ250" s="304"/>
      <c r="EA250" s="304"/>
      <c r="EB250" s="304"/>
      <c r="EC250" s="304"/>
      <c r="ED250" s="304"/>
      <c r="EE250" s="304"/>
      <c r="EF250" s="304"/>
      <c r="EG250" s="304"/>
      <c r="EH250" s="304"/>
      <c r="EI250" s="304"/>
      <c r="EJ250" s="304"/>
      <c r="EK250" s="304"/>
      <c r="EL250" s="304"/>
      <c r="EM250" s="304"/>
      <c r="EN250" s="304"/>
      <c r="EO250" s="304"/>
      <c r="EP250" s="304"/>
      <c r="EQ250" s="304"/>
      <c r="ER250" s="304"/>
      <c r="ES250" s="304"/>
      <c r="ET250" s="304"/>
      <c r="EU250" s="304"/>
      <c r="EV250" s="304"/>
      <c r="EW250" s="304"/>
      <c r="EX250" s="304"/>
      <c r="EY250" s="304"/>
      <c r="EZ250" s="304"/>
      <c r="FA250" s="304"/>
      <c r="FB250" s="304"/>
      <c r="FC250" s="304"/>
      <c r="FD250" s="304"/>
      <c r="FE250" s="304"/>
      <c r="FF250" s="304"/>
      <c r="FG250" s="304"/>
      <c r="FH250" s="304"/>
      <c r="FI250" s="304"/>
      <c r="FJ250" s="304"/>
      <c r="FK250" s="304"/>
      <c r="FL250" s="304"/>
      <c r="FM250" s="304"/>
      <c r="FN250" s="304"/>
      <c r="FO250" s="304"/>
      <c r="FP250" s="304"/>
      <c r="FQ250" s="304"/>
      <c r="FR250" s="304"/>
      <c r="FS250" s="304"/>
      <c r="FT250" s="304"/>
      <c r="FU250" s="304"/>
      <c r="FV250" s="304"/>
      <c r="FW250" s="304"/>
      <c r="FX250" s="304"/>
      <c r="FY250" s="304"/>
      <c r="FZ250" s="304"/>
      <c r="GA250" s="304"/>
      <c r="GB250" s="304"/>
      <c r="GC250" s="304"/>
      <c r="GD250" s="304"/>
      <c r="GE250" s="304"/>
      <c r="GF250" s="304"/>
      <c r="GG250" s="304"/>
      <c r="GH250" s="304"/>
      <c r="GI250" s="304"/>
      <c r="GJ250" s="304"/>
      <c r="GK250" s="304"/>
      <c r="GL250" s="304"/>
      <c r="GM250" s="304"/>
      <c r="GN250" s="304"/>
      <c r="GO250" s="304"/>
      <c r="GP250" s="304"/>
      <c r="GQ250" s="304"/>
      <c r="GR250" s="304"/>
      <c r="GS250" s="304"/>
      <c r="GT250" s="304"/>
      <c r="GU250" s="304"/>
      <c r="GV250" s="304"/>
      <c r="GW250" s="304"/>
      <c r="GX250" s="304"/>
      <c r="GY250" s="304"/>
      <c r="GZ250" s="304"/>
      <c r="HA250" s="304"/>
      <c r="HB250" s="304"/>
      <c r="HC250" s="304"/>
      <c r="HD250" s="304"/>
      <c r="HE250" s="304"/>
      <c r="HF250" s="304"/>
      <c r="HG250" s="304"/>
      <c r="HH250" s="304"/>
      <c r="HI250" s="304"/>
      <c r="HJ250" s="304"/>
      <c r="HK250" s="304"/>
      <c r="HL250" s="304"/>
      <c r="HM250" s="304"/>
      <c r="HN250" s="304"/>
      <c r="HO250" s="304"/>
      <c r="HP250" s="304"/>
      <c r="HQ250" s="304"/>
      <c r="HR250" s="304"/>
      <c r="HS250" s="304"/>
      <c r="HT250" s="304"/>
      <c r="HU250" s="304"/>
      <c r="HV250" s="304"/>
      <c r="HW250" s="304"/>
      <c r="HX250" s="304"/>
      <c r="HY250" s="304"/>
      <c r="HZ250" s="304"/>
      <c r="IA250" s="304"/>
      <c r="IB250" s="304"/>
      <c r="IC250" s="304"/>
      <c r="ID250" s="304"/>
      <c r="IE250" s="304"/>
      <c r="IF250" s="304"/>
      <c r="IG250" s="304"/>
      <c r="IH250" s="304"/>
      <c r="II250" s="304"/>
      <c r="IJ250" s="304"/>
      <c r="IK250" s="304"/>
      <c r="IL250" s="304"/>
      <c r="IM250" s="304"/>
      <c r="IN250" s="304"/>
      <c r="IO250" s="304"/>
      <c r="IP250" s="304"/>
    </row>
    <row r="251" spans="1:250" s="305" customFormat="1" ht="25.5" customHeight="1" thickBot="1" x14ac:dyDescent="0.25">
      <c r="A251" s="301"/>
      <c r="B251" s="301"/>
      <c r="C251" s="302"/>
      <c r="D251" s="319"/>
      <c r="E251" s="303"/>
      <c r="F251" s="301"/>
      <c r="G251" s="301"/>
      <c r="H251" s="301"/>
      <c r="I251" s="300"/>
      <c r="J251" s="300"/>
      <c r="K251" s="301"/>
      <c r="L251" s="301"/>
      <c r="M251" s="300"/>
      <c r="N251" s="300"/>
      <c r="O251" s="326"/>
      <c r="P251" s="326"/>
      <c r="Q251" s="326"/>
      <c r="R251" s="327"/>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c r="DE251" s="304"/>
      <c r="DF251" s="304"/>
      <c r="DG251" s="304"/>
      <c r="DH251" s="304"/>
      <c r="DI251" s="304"/>
      <c r="DJ251" s="304"/>
      <c r="DK251" s="304"/>
      <c r="DL251" s="304"/>
      <c r="DM251" s="304"/>
      <c r="DN251" s="304"/>
      <c r="DO251" s="304"/>
      <c r="DP251" s="304"/>
      <c r="DQ251" s="304"/>
      <c r="DR251" s="304"/>
      <c r="DS251" s="304"/>
      <c r="DT251" s="304"/>
      <c r="DU251" s="304"/>
      <c r="DV251" s="304"/>
      <c r="DW251" s="304"/>
      <c r="DX251" s="304"/>
      <c r="DY251" s="304"/>
      <c r="DZ251" s="304"/>
      <c r="EA251" s="304"/>
      <c r="EB251" s="304"/>
      <c r="EC251" s="304"/>
      <c r="ED251" s="304"/>
      <c r="EE251" s="304"/>
      <c r="EF251" s="304"/>
      <c r="EG251" s="304"/>
      <c r="EH251" s="304"/>
      <c r="EI251" s="304"/>
      <c r="EJ251" s="304"/>
      <c r="EK251" s="304"/>
      <c r="EL251" s="304"/>
      <c r="EM251" s="304"/>
      <c r="EN251" s="304"/>
      <c r="EO251" s="304"/>
      <c r="EP251" s="304"/>
      <c r="EQ251" s="304"/>
      <c r="ER251" s="304"/>
      <c r="ES251" s="304"/>
      <c r="ET251" s="304"/>
      <c r="EU251" s="304"/>
      <c r="EV251" s="304"/>
      <c r="EW251" s="304"/>
      <c r="EX251" s="304"/>
      <c r="EY251" s="304"/>
      <c r="EZ251" s="304"/>
      <c r="FA251" s="304"/>
      <c r="FB251" s="304"/>
      <c r="FC251" s="304"/>
      <c r="FD251" s="304"/>
      <c r="FE251" s="304"/>
      <c r="FF251" s="304"/>
      <c r="FG251" s="304"/>
      <c r="FH251" s="304"/>
      <c r="FI251" s="304"/>
      <c r="FJ251" s="304"/>
      <c r="FK251" s="304"/>
      <c r="FL251" s="304"/>
      <c r="FM251" s="304"/>
      <c r="FN251" s="304"/>
      <c r="FO251" s="304"/>
      <c r="FP251" s="304"/>
      <c r="FQ251" s="304"/>
      <c r="FR251" s="304"/>
      <c r="FS251" s="304"/>
      <c r="FT251" s="304"/>
      <c r="FU251" s="304"/>
      <c r="FV251" s="304"/>
      <c r="FW251" s="304"/>
      <c r="FX251" s="304"/>
      <c r="FY251" s="304"/>
      <c r="FZ251" s="304"/>
      <c r="GA251" s="304"/>
      <c r="GB251" s="304"/>
      <c r="GC251" s="304"/>
      <c r="GD251" s="304"/>
      <c r="GE251" s="304"/>
      <c r="GF251" s="304"/>
      <c r="GG251" s="304"/>
      <c r="GH251" s="304"/>
      <c r="GI251" s="304"/>
      <c r="GJ251" s="304"/>
      <c r="GK251" s="304"/>
      <c r="GL251" s="304"/>
      <c r="GM251" s="304"/>
      <c r="GN251" s="304"/>
      <c r="GO251" s="304"/>
      <c r="GP251" s="304"/>
      <c r="GQ251" s="304"/>
      <c r="GR251" s="304"/>
      <c r="GS251" s="304"/>
      <c r="GT251" s="304"/>
      <c r="GU251" s="304"/>
      <c r="GV251" s="304"/>
      <c r="GW251" s="304"/>
      <c r="GX251" s="304"/>
      <c r="GY251" s="304"/>
      <c r="GZ251" s="304"/>
      <c r="HA251" s="304"/>
      <c r="HB251" s="304"/>
      <c r="HC251" s="304"/>
      <c r="HD251" s="304"/>
      <c r="HE251" s="304"/>
      <c r="HF251" s="304"/>
      <c r="HG251" s="304"/>
      <c r="HH251" s="304"/>
      <c r="HI251" s="304"/>
      <c r="HJ251" s="304"/>
      <c r="HK251" s="304"/>
      <c r="HL251" s="304"/>
      <c r="HM251" s="304"/>
      <c r="HN251" s="304"/>
      <c r="HO251" s="304"/>
      <c r="HP251" s="304"/>
      <c r="HQ251" s="304"/>
      <c r="HR251" s="304"/>
      <c r="HS251" s="304"/>
      <c r="HT251" s="304"/>
      <c r="HU251" s="304"/>
      <c r="HV251" s="304"/>
      <c r="HW251" s="304"/>
      <c r="HX251" s="304"/>
      <c r="HY251" s="304"/>
      <c r="HZ251" s="304"/>
      <c r="IA251" s="304"/>
      <c r="IB251" s="304"/>
      <c r="IC251" s="304"/>
      <c r="ID251" s="304"/>
      <c r="IE251" s="304"/>
      <c r="IF251" s="304"/>
      <c r="IG251" s="304"/>
      <c r="IH251" s="304"/>
      <c r="II251" s="304"/>
      <c r="IJ251" s="304"/>
      <c r="IK251" s="304"/>
      <c r="IL251" s="304"/>
      <c r="IM251" s="304"/>
      <c r="IN251" s="304"/>
      <c r="IO251" s="304"/>
      <c r="IP251" s="304"/>
    </row>
    <row r="252" spans="1:250" s="305" customFormat="1" ht="25.5" customHeight="1" thickBot="1" x14ac:dyDescent="0.25">
      <c r="A252" s="301"/>
      <c r="B252" s="301"/>
      <c r="C252" s="302"/>
      <c r="D252" s="319"/>
      <c r="E252" s="303"/>
      <c r="F252" s="301"/>
      <c r="G252" s="301"/>
      <c r="H252" s="301"/>
      <c r="I252" s="300"/>
      <c r="J252" s="300"/>
      <c r="K252" s="301"/>
      <c r="L252" s="301"/>
      <c r="M252" s="300"/>
      <c r="N252" s="300"/>
      <c r="O252" s="326"/>
      <c r="P252" s="326"/>
      <c r="Q252" s="326"/>
      <c r="R252" s="327"/>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c r="DE252" s="304"/>
      <c r="DF252" s="304"/>
      <c r="DG252" s="304"/>
      <c r="DH252" s="304"/>
      <c r="DI252" s="304"/>
      <c r="DJ252" s="304"/>
      <c r="DK252" s="304"/>
      <c r="DL252" s="304"/>
      <c r="DM252" s="304"/>
      <c r="DN252" s="304"/>
      <c r="DO252" s="304"/>
      <c r="DP252" s="304"/>
      <c r="DQ252" s="304"/>
      <c r="DR252" s="304"/>
      <c r="DS252" s="304"/>
      <c r="DT252" s="304"/>
      <c r="DU252" s="304"/>
      <c r="DV252" s="304"/>
      <c r="DW252" s="304"/>
      <c r="DX252" s="304"/>
      <c r="DY252" s="304"/>
      <c r="DZ252" s="304"/>
      <c r="EA252" s="304"/>
      <c r="EB252" s="304"/>
      <c r="EC252" s="304"/>
      <c r="ED252" s="304"/>
      <c r="EE252" s="304"/>
      <c r="EF252" s="304"/>
      <c r="EG252" s="304"/>
      <c r="EH252" s="304"/>
      <c r="EI252" s="304"/>
      <c r="EJ252" s="304"/>
      <c r="EK252" s="304"/>
      <c r="EL252" s="304"/>
      <c r="EM252" s="304"/>
      <c r="EN252" s="304"/>
      <c r="EO252" s="304"/>
      <c r="EP252" s="304"/>
      <c r="EQ252" s="304"/>
      <c r="ER252" s="304"/>
      <c r="ES252" s="304"/>
      <c r="ET252" s="304"/>
      <c r="EU252" s="304"/>
      <c r="EV252" s="304"/>
      <c r="EW252" s="304"/>
      <c r="EX252" s="304"/>
      <c r="EY252" s="304"/>
      <c r="EZ252" s="304"/>
      <c r="FA252" s="304"/>
      <c r="FB252" s="304"/>
      <c r="FC252" s="304"/>
      <c r="FD252" s="304"/>
      <c r="FE252" s="304"/>
      <c r="FF252" s="304"/>
      <c r="FG252" s="304"/>
      <c r="FH252" s="304"/>
      <c r="FI252" s="304"/>
      <c r="FJ252" s="304"/>
      <c r="FK252" s="304"/>
      <c r="FL252" s="304"/>
      <c r="FM252" s="304"/>
      <c r="FN252" s="304"/>
      <c r="FO252" s="304"/>
      <c r="FP252" s="304"/>
      <c r="FQ252" s="304"/>
      <c r="FR252" s="304"/>
      <c r="FS252" s="304"/>
      <c r="FT252" s="304"/>
      <c r="FU252" s="304"/>
      <c r="FV252" s="304"/>
      <c r="FW252" s="304"/>
      <c r="FX252" s="304"/>
      <c r="FY252" s="304"/>
      <c r="FZ252" s="304"/>
      <c r="GA252" s="304"/>
      <c r="GB252" s="304"/>
      <c r="GC252" s="304"/>
      <c r="GD252" s="304"/>
      <c r="GE252" s="304"/>
      <c r="GF252" s="304"/>
      <c r="GG252" s="304"/>
      <c r="GH252" s="304"/>
      <c r="GI252" s="304"/>
      <c r="GJ252" s="304"/>
      <c r="GK252" s="304"/>
      <c r="GL252" s="304"/>
      <c r="GM252" s="304"/>
      <c r="GN252" s="304"/>
      <c r="GO252" s="304"/>
      <c r="GP252" s="304"/>
      <c r="GQ252" s="304"/>
      <c r="GR252" s="304"/>
      <c r="GS252" s="304"/>
      <c r="GT252" s="304"/>
      <c r="GU252" s="304"/>
      <c r="GV252" s="304"/>
      <c r="GW252" s="304"/>
      <c r="GX252" s="304"/>
      <c r="GY252" s="304"/>
      <c r="GZ252" s="304"/>
      <c r="HA252" s="304"/>
      <c r="HB252" s="304"/>
      <c r="HC252" s="304"/>
      <c r="HD252" s="304"/>
      <c r="HE252" s="304"/>
      <c r="HF252" s="304"/>
      <c r="HG252" s="304"/>
      <c r="HH252" s="304"/>
      <c r="HI252" s="304"/>
      <c r="HJ252" s="304"/>
      <c r="HK252" s="304"/>
      <c r="HL252" s="304"/>
      <c r="HM252" s="304"/>
      <c r="HN252" s="304"/>
      <c r="HO252" s="304"/>
      <c r="HP252" s="304"/>
      <c r="HQ252" s="304"/>
      <c r="HR252" s="304"/>
      <c r="HS252" s="304"/>
      <c r="HT252" s="304"/>
      <c r="HU252" s="304"/>
      <c r="HV252" s="304"/>
      <c r="HW252" s="304"/>
      <c r="HX252" s="304"/>
      <c r="HY252" s="304"/>
      <c r="HZ252" s="304"/>
      <c r="IA252" s="304"/>
      <c r="IB252" s="304"/>
      <c r="IC252" s="304"/>
      <c r="ID252" s="304"/>
      <c r="IE252" s="304"/>
      <c r="IF252" s="304"/>
      <c r="IG252" s="304"/>
      <c r="IH252" s="304"/>
      <c r="II252" s="304"/>
      <c r="IJ252" s="304"/>
      <c r="IK252" s="304"/>
      <c r="IL252" s="304"/>
      <c r="IM252" s="304"/>
      <c r="IN252" s="304"/>
      <c r="IO252" s="304"/>
      <c r="IP252" s="304"/>
    </row>
    <row r="253" spans="1:250" s="305" customFormat="1" ht="25.5" customHeight="1" thickBot="1" x14ac:dyDescent="0.25">
      <c r="A253" s="301"/>
      <c r="B253" s="301"/>
      <c r="C253" s="302"/>
      <c r="D253" s="319"/>
      <c r="E253" s="303"/>
      <c r="F253" s="301"/>
      <c r="G253" s="301"/>
      <c r="H253" s="301"/>
      <c r="I253" s="300"/>
      <c r="J253" s="300"/>
      <c r="K253" s="301"/>
      <c r="L253" s="301"/>
      <c r="M253" s="300"/>
      <c r="N253" s="300"/>
      <c r="O253" s="326"/>
      <c r="P253" s="326"/>
      <c r="Q253" s="326"/>
      <c r="R253" s="327"/>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c r="DE253" s="304"/>
      <c r="DF253" s="304"/>
      <c r="DG253" s="304"/>
      <c r="DH253" s="304"/>
      <c r="DI253" s="304"/>
      <c r="DJ253" s="304"/>
      <c r="DK253" s="304"/>
      <c r="DL253" s="304"/>
      <c r="DM253" s="304"/>
      <c r="DN253" s="304"/>
      <c r="DO253" s="304"/>
      <c r="DP253" s="304"/>
      <c r="DQ253" s="304"/>
      <c r="DR253" s="304"/>
      <c r="DS253" s="304"/>
      <c r="DT253" s="304"/>
      <c r="DU253" s="304"/>
      <c r="DV253" s="304"/>
      <c r="DW253" s="304"/>
      <c r="DX253" s="304"/>
      <c r="DY253" s="304"/>
      <c r="DZ253" s="304"/>
      <c r="EA253" s="304"/>
      <c r="EB253" s="304"/>
      <c r="EC253" s="304"/>
      <c r="ED253" s="304"/>
      <c r="EE253" s="304"/>
      <c r="EF253" s="304"/>
      <c r="EG253" s="304"/>
      <c r="EH253" s="304"/>
      <c r="EI253" s="304"/>
      <c r="EJ253" s="304"/>
      <c r="EK253" s="304"/>
      <c r="EL253" s="304"/>
      <c r="EM253" s="304"/>
      <c r="EN253" s="304"/>
      <c r="EO253" s="304"/>
      <c r="EP253" s="304"/>
      <c r="EQ253" s="304"/>
      <c r="ER253" s="304"/>
      <c r="ES253" s="304"/>
      <c r="ET253" s="304"/>
      <c r="EU253" s="304"/>
      <c r="EV253" s="304"/>
      <c r="EW253" s="304"/>
      <c r="EX253" s="304"/>
      <c r="EY253" s="304"/>
      <c r="EZ253" s="304"/>
      <c r="FA253" s="304"/>
      <c r="FB253" s="304"/>
      <c r="FC253" s="304"/>
      <c r="FD253" s="304"/>
      <c r="FE253" s="304"/>
      <c r="FF253" s="304"/>
      <c r="FG253" s="304"/>
      <c r="FH253" s="304"/>
      <c r="FI253" s="304"/>
      <c r="FJ253" s="304"/>
      <c r="FK253" s="304"/>
      <c r="FL253" s="304"/>
      <c r="FM253" s="304"/>
      <c r="FN253" s="304"/>
      <c r="FO253" s="304"/>
      <c r="FP253" s="304"/>
      <c r="FQ253" s="304"/>
      <c r="FR253" s="304"/>
      <c r="FS253" s="304"/>
      <c r="FT253" s="304"/>
      <c r="FU253" s="304"/>
      <c r="FV253" s="304"/>
      <c r="FW253" s="304"/>
      <c r="FX253" s="304"/>
      <c r="FY253" s="304"/>
      <c r="FZ253" s="304"/>
      <c r="GA253" s="304"/>
      <c r="GB253" s="304"/>
      <c r="GC253" s="304"/>
      <c r="GD253" s="304"/>
      <c r="GE253" s="304"/>
      <c r="GF253" s="304"/>
      <c r="GG253" s="304"/>
      <c r="GH253" s="304"/>
      <c r="GI253" s="304"/>
      <c r="GJ253" s="304"/>
      <c r="GK253" s="304"/>
      <c r="GL253" s="304"/>
      <c r="GM253" s="304"/>
      <c r="GN253" s="304"/>
      <c r="GO253" s="304"/>
      <c r="GP253" s="304"/>
      <c r="GQ253" s="304"/>
      <c r="GR253" s="304"/>
      <c r="GS253" s="304"/>
      <c r="GT253" s="304"/>
      <c r="GU253" s="304"/>
      <c r="GV253" s="304"/>
      <c r="GW253" s="304"/>
      <c r="GX253" s="304"/>
      <c r="GY253" s="304"/>
      <c r="GZ253" s="304"/>
      <c r="HA253" s="304"/>
      <c r="HB253" s="304"/>
      <c r="HC253" s="304"/>
      <c r="HD253" s="304"/>
      <c r="HE253" s="304"/>
      <c r="HF253" s="304"/>
      <c r="HG253" s="304"/>
      <c r="HH253" s="304"/>
      <c r="HI253" s="304"/>
      <c r="HJ253" s="304"/>
      <c r="HK253" s="304"/>
      <c r="HL253" s="304"/>
      <c r="HM253" s="304"/>
      <c r="HN253" s="304"/>
      <c r="HO253" s="304"/>
      <c r="HP253" s="304"/>
      <c r="HQ253" s="304"/>
      <c r="HR253" s="304"/>
      <c r="HS253" s="304"/>
      <c r="HT253" s="304"/>
      <c r="HU253" s="304"/>
      <c r="HV253" s="304"/>
      <c r="HW253" s="304"/>
      <c r="HX253" s="304"/>
      <c r="HY253" s="304"/>
      <c r="HZ253" s="304"/>
      <c r="IA253" s="304"/>
      <c r="IB253" s="304"/>
      <c r="IC253" s="304"/>
      <c r="ID253" s="304"/>
      <c r="IE253" s="304"/>
      <c r="IF253" s="304"/>
      <c r="IG253" s="304"/>
      <c r="IH253" s="304"/>
      <c r="II253" s="304"/>
      <c r="IJ253" s="304"/>
      <c r="IK253" s="304"/>
      <c r="IL253" s="304"/>
      <c r="IM253" s="304"/>
      <c r="IN253" s="304"/>
      <c r="IO253" s="304"/>
      <c r="IP253" s="304"/>
    </row>
    <row r="254" spans="1:250" s="305" customFormat="1" ht="25.5" customHeight="1" thickBot="1" x14ac:dyDescent="0.25">
      <c r="A254" s="301"/>
      <c r="B254" s="301"/>
      <c r="C254" s="302"/>
      <c r="D254" s="319"/>
      <c r="E254" s="303"/>
      <c r="F254" s="301"/>
      <c r="G254" s="301"/>
      <c r="H254" s="301"/>
      <c r="I254" s="300"/>
      <c r="J254" s="300"/>
      <c r="K254" s="301"/>
      <c r="L254" s="301"/>
      <c r="M254" s="300"/>
      <c r="N254" s="300"/>
      <c r="O254" s="326"/>
      <c r="P254" s="326"/>
      <c r="Q254" s="326"/>
      <c r="R254" s="327"/>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c r="DE254" s="304"/>
      <c r="DF254" s="304"/>
      <c r="DG254" s="304"/>
      <c r="DH254" s="304"/>
      <c r="DI254" s="304"/>
      <c r="DJ254" s="304"/>
      <c r="DK254" s="304"/>
      <c r="DL254" s="304"/>
      <c r="DM254" s="304"/>
      <c r="DN254" s="304"/>
      <c r="DO254" s="304"/>
      <c r="DP254" s="304"/>
      <c r="DQ254" s="304"/>
      <c r="DR254" s="304"/>
      <c r="DS254" s="304"/>
      <c r="DT254" s="304"/>
      <c r="DU254" s="304"/>
      <c r="DV254" s="304"/>
      <c r="DW254" s="304"/>
      <c r="DX254" s="304"/>
      <c r="DY254" s="304"/>
      <c r="DZ254" s="304"/>
      <c r="EA254" s="304"/>
      <c r="EB254" s="304"/>
      <c r="EC254" s="304"/>
      <c r="ED254" s="304"/>
      <c r="EE254" s="304"/>
      <c r="EF254" s="304"/>
      <c r="EG254" s="304"/>
      <c r="EH254" s="304"/>
      <c r="EI254" s="304"/>
      <c r="EJ254" s="304"/>
      <c r="EK254" s="304"/>
      <c r="EL254" s="304"/>
      <c r="EM254" s="304"/>
      <c r="EN254" s="304"/>
      <c r="EO254" s="304"/>
      <c r="EP254" s="304"/>
      <c r="EQ254" s="304"/>
      <c r="ER254" s="304"/>
      <c r="ES254" s="304"/>
      <c r="ET254" s="304"/>
      <c r="EU254" s="304"/>
      <c r="EV254" s="304"/>
      <c r="EW254" s="304"/>
      <c r="EX254" s="304"/>
      <c r="EY254" s="304"/>
      <c r="EZ254" s="304"/>
      <c r="FA254" s="304"/>
      <c r="FB254" s="304"/>
      <c r="FC254" s="304"/>
      <c r="FD254" s="304"/>
      <c r="FE254" s="304"/>
      <c r="FF254" s="304"/>
      <c r="FG254" s="304"/>
      <c r="FH254" s="304"/>
      <c r="FI254" s="304"/>
      <c r="FJ254" s="304"/>
      <c r="FK254" s="304"/>
      <c r="FL254" s="304"/>
      <c r="FM254" s="304"/>
      <c r="FN254" s="304"/>
      <c r="FO254" s="304"/>
      <c r="FP254" s="304"/>
      <c r="FQ254" s="304"/>
      <c r="FR254" s="304"/>
      <c r="FS254" s="304"/>
      <c r="FT254" s="304"/>
      <c r="FU254" s="304"/>
      <c r="FV254" s="304"/>
      <c r="FW254" s="304"/>
      <c r="FX254" s="304"/>
      <c r="FY254" s="304"/>
      <c r="FZ254" s="304"/>
      <c r="GA254" s="304"/>
      <c r="GB254" s="304"/>
      <c r="GC254" s="304"/>
      <c r="GD254" s="304"/>
      <c r="GE254" s="304"/>
      <c r="GF254" s="304"/>
      <c r="GG254" s="304"/>
      <c r="GH254" s="304"/>
      <c r="GI254" s="304"/>
      <c r="GJ254" s="304"/>
      <c r="GK254" s="304"/>
      <c r="GL254" s="304"/>
      <c r="GM254" s="304"/>
      <c r="GN254" s="304"/>
      <c r="GO254" s="304"/>
      <c r="GP254" s="304"/>
      <c r="GQ254" s="304"/>
      <c r="GR254" s="304"/>
      <c r="GS254" s="304"/>
      <c r="GT254" s="304"/>
      <c r="GU254" s="304"/>
      <c r="GV254" s="304"/>
      <c r="GW254" s="304"/>
      <c r="GX254" s="304"/>
      <c r="GY254" s="304"/>
      <c r="GZ254" s="304"/>
      <c r="HA254" s="304"/>
      <c r="HB254" s="304"/>
      <c r="HC254" s="304"/>
      <c r="HD254" s="304"/>
      <c r="HE254" s="304"/>
      <c r="HF254" s="304"/>
      <c r="HG254" s="304"/>
      <c r="HH254" s="304"/>
      <c r="HI254" s="304"/>
      <c r="HJ254" s="304"/>
      <c r="HK254" s="304"/>
      <c r="HL254" s="304"/>
      <c r="HM254" s="304"/>
      <c r="HN254" s="304"/>
      <c r="HO254" s="304"/>
      <c r="HP254" s="304"/>
      <c r="HQ254" s="304"/>
      <c r="HR254" s="304"/>
      <c r="HS254" s="304"/>
      <c r="HT254" s="304"/>
      <c r="HU254" s="304"/>
      <c r="HV254" s="304"/>
      <c r="HW254" s="304"/>
      <c r="HX254" s="304"/>
      <c r="HY254" s="304"/>
      <c r="HZ254" s="304"/>
      <c r="IA254" s="304"/>
      <c r="IB254" s="304"/>
      <c r="IC254" s="304"/>
      <c r="ID254" s="304"/>
      <c r="IE254" s="304"/>
      <c r="IF254" s="304"/>
      <c r="IG254" s="304"/>
      <c r="IH254" s="304"/>
      <c r="II254" s="304"/>
      <c r="IJ254" s="304"/>
      <c r="IK254" s="304"/>
      <c r="IL254" s="304"/>
      <c r="IM254" s="304"/>
      <c r="IN254" s="304"/>
      <c r="IO254" s="304"/>
      <c r="IP254" s="304"/>
    </row>
    <row r="255" spans="1:250" s="305" customFormat="1" ht="25.5" customHeight="1" thickBot="1" x14ac:dyDescent="0.25">
      <c r="A255" s="301"/>
      <c r="B255" s="301"/>
      <c r="C255" s="302"/>
      <c r="D255" s="319"/>
      <c r="E255" s="303"/>
      <c r="F255" s="301"/>
      <c r="G255" s="301"/>
      <c r="H255" s="301"/>
      <c r="I255" s="300"/>
      <c r="J255" s="300"/>
      <c r="K255" s="301"/>
      <c r="L255" s="301"/>
      <c r="M255" s="300"/>
      <c r="N255" s="300"/>
      <c r="O255" s="326"/>
      <c r="P255" s="326"/>
      <c r="Q255" s="326"/>
      <c r="R255" s="327"/>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c r="DE255" s="304"/>
      <c r="DF255" s="304"/>
      <c r="DG255" s="304"/>
      <c r="DH255" s="304"/>
      <c r="DI255" s="304"/>
      <c r="DJ255" s="304"/>
      <c r="DK255" s="304"/>
      <c r="DL255" s="304"/>
      <c r="DM255" s="304"/>
      <c r="DN255" s="304"/>
      <c r="DO255" s="304"/>
      <c r="DP255" s="304"/>
      <c r="DQ255" s="304"/>
      <c r="DR255" s="304"/>
      <c r="DS255" s="304"/>
      <c r="DT255" s="304"/>
      <c r="DU255" s="304"/>
      <c r="DV255" s="304"/>
      <c r="DW255" s="304"/>
      <c r="DX255" s="304"/>
      <c r="DY255" s="304"/>
      <c r="DZ255" s="304"/>
      <c r="EA255" s="304"/>
      <c r="EB255" s="304"/>
      <c r="EC255" s="304"/>
      <c r="ED255" s="304"/>
      <c r="EE255" s="304"/>
      <c r="EF255" s="304"/>
      <c r="EG255" s="304"/>
      <c r="EH255" s="304"/>
      <c r="EI255" s="304"/>
      <c r="EJ255" s="304"/>
      <c r="EK255" s="304"/>
      <c r="EL255" s="304"/>
      <c r="EM255" s="304"/>
      <c r="EN255" s="304"/>
      <c r="EO255" s="304"/>
      <c r="EP255" s="304"/>
      <c r="EQ255" s="304"/>
      <c r="ER255" s="304"/>
      <c r="ES255" s="304"/>
      <c r="ET255" s="304"/>
      <c r="EU255" s="304"/>
      <c r="EV255" s="304"/>
      <c r="EW255" s="304"/>
      <c r="EX255" s="304"/>
      <c r="EY255" s="304"/>
      <c r="EZ255" s="304"/>
      <c r="FA255" s="304"/>
      <c r="FB255" s="304"/>
      <c r="FC255" s="304"/>
      <c r="FD255" s="304"/>
      <c r="FE255" s="304"/>
      <c r="FF255" s="304"/>
      <c r="FG255" s="304"/>
      <c r="FH255" s="304"/>
      <c r="FI255" s="304"/>
      <c r="FJ255" s="304"/>
      <c r="FK255" s="304"/>
      <c r="FL255" s="304"/>
      <c r="FM255" s="304"/>
      <c r="FN255" s="304"/>
      <c r="FO255" s="304"/>
      <c r="FP255" s="304"/>
      <c r="FQ255" s="304"/>
      <c r="FR255" s="304"/>
      <c r="FS255" s="304"/>
      <c r="FT255" s="304"/>
      <c r="FU255" s="304"/>
      <c r="FV255" s="304"/>
      <c r="FW255" s="304"/>
      <c r="FX255" s="304"/>
      <c r="FY255" s="304"/>
      <c r="FZ255" s="304"/>
      <c r="GA255" s="304"/>
      <c r="GB255" s="304"/>
      <c r="GC255" s="304"/>
      <c r="GD255" s="304"/>
      <c r="GE255" s="304"/>
      <c r="GF255" s="304"/>
      <c r="GG255" s="304"/>
      <c r="GH255" s="304"/>
      <c r="GI255" s="304"/>
      <c r="GJ255" s="304"/>
      <c r="GK255" s="304"/>
      <c r="GL255" s="304"/>
      <c r="GM255" s="304"/>
      <c r="GN255" s="304"/>
      <c r="GO255" s="304"/>
      <c r="GP255" s="304"/>
      <c r="GQ255" s="304"/>
      <c r="GR255" s="304"/>
      <c r="GS255" s="304"/>
      <c r="GT255" s="304"/>
      <c r="GU255" s="304"/>
      <c r="GV255" s="304"/>
      <c r="GW255" s="304"/>
      <c r="GX255" s="304"/>
      <c r="GY255" s="304"/>
      <c r="GZ255" s="304"/>
      <c r="HA255" s="304"/>
      <c r="HB255" s="304"/>
      <c r="HC255" s="304"/>
      <c r="HD255" s="304"/>
      <c r="HE255" s="304"/>
      <c r="HF255" s="304"/>
      <c r="HG255" s="304"/>
      <c r="HH255" s="304"/>
      <c r="HI255" s="304"/>
      <c r="HJ255" s="304"/>
      <c r="HK255" s="304"/>
      <c r="HL255" s="304"/>
      <c r="HM255" s="304"/>
      <c r="HN255" s="304"/>
      <c r="HO255" s="304"/>
      <c r="HP255" s="304"/>
      <c r="HQ255" s="304"/>
      <c r="HR255" s="304"/>
      <c r="HS255" s="304"/>
      <c r="HT255" s="304"/>
      <c r="HU255" s="304"/>
      <c r="HV255" s="304"/>
      <c r="HW255" s="304"/>
      <c r="HX255" s="304"/>
      <c r="HY255" s="304"/>
      <c r="HZ255" s="304"/>
      <c r="IA255" s="304"/>
      <c r="IB255" s="304"/>
      <c r="IC255" s="304"/>
      <c r="ID255" s="304"/>
      <c r="IE255" s="304"/>
      <c r="IF255" s="304"/>
      <c r="IG255" s="304"/>
      <c r="IH255" s="304"/>
      <c r="II255" s="304"/>
      <c r="IJ255" s="304"/>
      <c r="IK255" s="304"/>
      <c r="IL255" s="304"/>
      <c r="IM255" s="304"/>
      <c r="IN255" s="304"/>
      <c r="IO255" s="304"/>
      <c r="IP255" s="304"/>
    </row>
    <row r="256" spans="1:250" s="305" customFormat="1" ht="25.5" customHeight="1" thickBot="1" x14ac:dyDescent="0.25">
      <c r="A256" s="301"/>
      <c r="B256" s="301"/>
      <c r="C256" s="302"/>
      <c r="D256" s="319"/>
      <c r="E256" s="303"/>
      <c r="F256" s="301"/>
      <c r="G256" s="301"/>
      <c r="H256" s="301"/>
      <c r="I256" s="300"/>
      <c r="J256" s="300"/>
      <c r="K256" s="301"/>
      <c r="L256" s="301"/>
      <c r="M256" s="300"/>
      <c r="N256" s="300"/>
      <c r="O256" s="326"/>
      <c r="P256" s="326"/>
      <c r="Q256" s="326"/>
      <c r="R256" s="327"/>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c r="DE256" s="304"/>
      <c r="DF256" s="304"/>
      <c r="DG256" s="304"/>
      <c r="DH256" s="304"/>
      <c r="DI256" s="304"/>
      <c r="DJ256" s="304"/>
      <c r="DK256" s="304"/>
      <c r="DL256" s="304"/>
      <c r="DM256" s="304"/>
      <c r="DN256" s="304"/>
      <c r="DO256" s="304"/>
      <c r="DP256" s="304"/>
      <c r="DQ256" s="304"/>
      <c r="DR256" s="304"/>
      <c r="DS256" s="304"/>
      <c r="DT256" s="304"/>
      <c r="DU256" s="304"/>
      <c r="DV256" s="304"/>
      <c r="DW256" s="304"/>
      <c r="DX256" s="304"/>
      <c r="DY256" s="304"/>
      <c r="DZ256" s="304"/>
      <c r="EA256" s="304"/>
      <c r="EB256" s="304"/>
      <c r="EC256" s="304"/>
      <c r="ED256" s="304"/>
      <c r="EE256" s="304"/>
      <c r="EF256" s="304"/>
      <c r="EG256" s="304"/>
      <c r="EH256" s="304"/>
      <c r="EI256" s="304"/>
      <c r="EJ256" s="304"/>
      <c r="EK256" s="304"/>
      <c r="EL256" s="304"/>
      <c r="EM256" s="304"/>
      <c r="EN256" s="304"/>
      <c r="EO256" s="304"/>
      <c r="EP256" s="304"/>
      <c r="EQ256" s="304"/>
      <c r="ER256" s="304"/>
      <c r="ES256" s="304"/>
      <c r="ET256" s="304"/>
      <c r="EU256" s="304"/>
      <c r="EV256" s="304"/>
      <c r="EW256" s="304"/>
      <c r="EX256" s="304"/>
      <c r="EY256" s="304"/>
      <c r="EZ256" s="304"/>
      <c r="FA256" s="304"/>
      <c r="FB256" s="304"/>
      <c r="FC256" s="304"/>
      <c r="FD256" s="304"/>
      <c r="FE256" s="304"/>
      <c r="FF256" s="304"/>
      <c r="FG256" s="304"/>
      <c r="FH256" s="304"/>
      <c r="FI256" s="304"/>
      <c r="FJ256" s="304"/>
      <c r="FK256" s="304"/>
      <c r="FL256" s="304"/>
      <c r="FM256" s="304"/>
      <c r="FN256" s="304"/>
      <c r="FO256" s="304"/>
      <c r="FP256" s="304"/>
      <c r="FQ256" s="304"/>
      <c r="FR256" s="304"/>
      <c r="FS256" s="304"/>
      <c r="FT256" s="304"/>
      <c r="FU256" s="304"/>
      <c r="FV256" s="304"/>
      <c r="FW256" s="304"/>
      <c r="FX256" s="304"/>
      <c r="FY256" s="304"/>
      <c r="FZ256" s="304"/>
      <c r="GA256" s="304"/>
      <c r="GB256" s="304"/>
      <c r="GC256" s="304"/>
      <c r="GD256" s="304"/>
      <c r="GE256" s="304"/>
      <c r="GF256" s="304"/>
      <c r="GG256" s="304"/>
      <c r="GH256" s="304"/>
      <c r="GI256" s="304"/>
      <c r="GJ256" s="304"/>
      <c r="GK256" s="304"/>
      <c r="GL256" s="304"/>
      <c r="GM256" s="304"/>
      <c r="GN256" s="304"/>
      <c r="GO256" s="304"/>
      <c r="GP256" s="304"/>
      <c r="GQ256" s="304"/>
      <c r="GR256" s="304"/>
      <c r="GS256" s="304"/>
      <c r="GT256" s="304"/>
      <c r="GU256" s="304"/>
      <c r="GV256" s="304"/>
      <c r="GW256" s="304"/>
      <c r="GX256" s="304"/>
      <c r="GY256" s="304"/>
      <c r="GZ256" s="304"/>
      <c r="HA256" s="304"/>
      <c r="HB256" s="304"/>
      <c r="HC256" s="304"/>
      <c r="HD256" s="304"/>
      <c r="HE256" s="304"/>
      <c r="HF256" s="304"/>
      <c r="HG256" s="304"/>
      <c r="HH256" s="304"/>
      <c r="HI256" s="304"/>
      <c r="HJ256" s="304"/>
      <c r="HK256" s="304"/>
      <c r="HL256" s="304"/>
      <c r="HM256" s="304"/>
      <c r="HN256" s="304"/>
      <c r="HO256" s="304"/>
      <c r="HP256" s="304"/>
      <c r="HQ256" s="304"/>
      <c r="HR256" s="304"/>
      <c r="HS256" s="304"/>
      <c r="HT256" s="304"/>
      <c r="HU256" s="304"/>
      <c r="HV256" s="304"/>
      <c r="HW256" s="304"/>
      <c r="HX256" s="304"/>
      <c r="HY256" s="304"/>
      <c r="HZ256" s="304"/>
      <c r="IA256" s="304"/>
      <c r="IB256" s="304"/>
      <c r="IC256" s="304"/>
      <c r="ID256" s="304"/>
      <c r="IE256" s="304"/>
      <c r="IF256" s="304"/>
      <c r="IG256" s="304"/>
      <c r="IH256" s="304"/>
      <c r="II256" s="304"/>
      <c r="IJ256" s="304"/>
      <c r="IK256" s="304"/>
      <c r="IL256" s="304"/>
      <c r="IM256" s="304"/>
      <c r="IN256" s="304"/>
      <c r="IO256" s="304"/>
      <c r="IP256" s="304"/>
    </row>
    <row r="257" spans="1:250" s="305" customFormat="1" ht="25.5" customHeight="1" thickBot="1" x14ac:dyDescent="0.25">
      <c r="A257" s="301"/>
      <c r="B257" s="301"/>
      <c r="C257" s="302"/>
      <c r="D257" s="319"/>
      <c r="E257" s="303"/>
      <c r="F257" s="301"/>
      <c r="G257" s="301"/>
      <c r="H257" s="301"/>
      <c r="I257" s="300"/>
      <c r="J257" s="300"/>
      <c r="K257" s="301"/>
      <c r="L257" s="301"/>
      <c r="M257" s="300"/>
      <c r="N257" s="300"/>
      <c r="O257" s="326"/>
      <c r="P257" s="326"/>
      <c r="Q257" s="326"/>
      <c r="R257" s="327"/>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c r="DE257" s="304"/>
      <c r="DF257" s="304"/>
      <c r="DG257" s="304"/>
      <c r="DH257" s="304"/>
      <c r="DI257" s="304"/>
      <c r="DJ257" s="304"/>
      <c r="DK257" s="304"/>
      <c r="DL257" s="304"/>
      <c r="DM257" s="304"/>
      <c r="DN257" s="304"/>
      <c r="DO257" s="304"/>
      <c r="DP257" s="304"/>
      <c r="DQ257" s="304"/>
      <c r="DR257" s="304"/>
      <c r="DS257" s="304"/>
      <c r="DT257" s="304"/>
      <c r="DU257" s="304"/>
      <c r="DV257" s="304"/>
      <c r="DW257" s="304"/>
      <c r="DX257" s="304"/>
      <c r="DY257" s="304"/>
      <c r="DZ257" s="304"/>
      <c r="EA257" s="304"/>
      <c r="EB257" s="304"/>
      <c r="EC257" s="304"/>
      <c r="ED257" s="304"/>
      <c r="EE257" s="304"/>
      <c r="EF257" s="304"/>
      <c r="EG257" s="304"/>
      <c r="EH257" s="304"/>
      <c r="EI257" s="304"/>
      <c r="EJ257" s="304"/>
      <c r="EK257" s="304"/>
      <c r="EL257" s="304"/>
      <c r="EM257" s="304"/>
      <c r="EN257" s="304"/>
      <c r="EO257" s="304"/>
      <c r="EP257" s="304"/>
      <c r="EQ257" s="304"/>
      <c r="ER257" s="304"/>
      <c r="ES257" s="304"/>
      <c r="ET257" s="304"/>
      <c r="EU257" s="304"/>
      <c r="EV257" s="304"/>
      <c r="EW257" s="304"/>
      <c r="EX257" s="304"/>
      <c r="EY257" s="304"/>
      <c r="EZ257" s="304"/>
      <c r="FA257" s="304"/>
      <c r="FB257" s="304"/>
      <c r="FC257" s="304"/>
      <c r="FD257" s="304"/>
      <c r="FE257" s="304"/>
      <c r="FF257" s="304"/>
      <c r="FG257" s="304"/>
      <c r="FH257" s="304"/>
      <c r="FI257" s="304"/>
      <c r="FJ257" s="304"/>
      <c r="FK257" s="304"/>
      <c r="FL257" s="304"/>
      <c r="FM257" s="304"/>
      <c r="FN257" s="304"/>
      <c r="FO257" s="304"/>
      <c r="FP257" s="304"/>
      <c r="FQ257" s="304"/>
      <c r="FR257" s="304"/>
      <c r="FS257" s="304"/>
      <c r="FT257" s="304"/>
      <c r="FU257" s="304"/>
      <c r="FV257" s="304"/>
      <c r="FW257" s="304"/>
      <c r="FX257" s="304"/>
      <c r="FY257" s="304"/>
      <c r="FZ257" s="304"/>
      <c r="GA257" s="304"/>
      <c r="GB257" s="304"/>
      <c r="GC257" s="304"/>
      <c r="GD257" s="304"/>
      <c r="GE257" s="304"/>
      <c r="GF257" s="304"/>
      <c r="GG257" s="304"/>
      <c r="GH257" s="304"/>
      <c r="GI257" s="304"/>
      <c r="GJ257" s="304"/>
      <c r="GK257" s="304"/>
      <c r="GL257" s="304"/>
      <c r="GM257" s="304"/>
      <c r="GN257" s="304"/>
      <c r="GO257" s="304"/>
      <c r="GP257" s="304"/>
      <c r="GQ257" s="304"/>
      <c r="GR257" s="304"/>
      <c r="GS257" s="304"/>
      <c r="GT257" s="304"/>
      <c r="GU257" s="304"/>
      <c r="GV257" s="304"/>
      <c r="GW257" s="304"/>
      <c r="GX257" s="304"/>
      <c r="GY257" s="304"/>
      <c r="GZ257" s="304"/>
      <c r="HA257" s="304"/>
      <c r="HB257" s="304"/>
      <c r="HC257" s="304"/>
      <c r="HD257" s="304"/>
      <c r="HE257" s="304"/>
      <c r="HF257" s="304"/>
      <c r="HG257" s="304"/>
      <c r="HH257" s="304"/>
      <c r="HI257" s="304"/>
      <c r="HJ257" s="304"/>
      <c r="HK257" s="304"/>
      <c r="HL257" s="304"/>
      <c r="HM257" s="304"/>
      <c r="HN257" s="304"/>
      <c r="HO257" s="304"/>
      <c r="HP257" s="304"/>
      <c r="HQ257" s="304"/>
      <c r="HR257" s="304"/>
      <c r="HS257" s="304"/>
      <c r="HT257" s="304"/>
      <c r="HU257" s="304"/>
      <c r="HV257" s="304"/>
      <c r="HW257" s="304"/>
      <c r="HX257" s="304"/>
      <c r="HY257" s="304"/>
      <c r="HZ257" s="304"/>
      <c r="IA257" s="304"/>
      <c r="IB257" s="304"/>
      <c r="IC257" s="304"/>
      <c r="ID257" s="304"/>
      <c r="IE257" s="304"/>
      <c r="IF257" s="304"/>
      <c r="IG257" s="304"/>
      <c r="IH257" s="304"/>
      <c r="II257" s="304"/>
      <c r="IJ257" s="304"/>
      <c r="IK257" s="304"/>
      <c r="IL257" s="304"/>
      <c r="IM257" s="304"/>
      <c r="IN257" s="304"/>
      <c r="IO257" s="304"/>
      <c r="IP257" s="304"/>
    </row>
    <row r="258" spans="1:250" s="305" customFormat="1" ht="25.5" customHeight="1" thickBot="1" x14ac:dyDescent="0.25">
      <c r="A258" s="301"/>
      <c r="B258" s="301"/>
      <c r="C258" s="302"/>
      <c r="D258" s="319"/>
      <c r="E258" s="303"/>
      <c r="F258" s="301"/>
      <c r="G258" s="301"/>
      <c r="H258" s="301"/>
      <c r="I258" s="300"/>
      <c r="J258" s="300"/>
      <c r="K258" s="301"/>
      <c r="L258" s="301"/>
      <c r="M258" s="300"/>
      <c r="N258" s="300"/>
      <c r="O258" s="326"/>
      <c r="P258" s="326"/>
      <c r="Q258" s="326"/>
      <c r="R258" s="327"/>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c r="DE258" s="304"/>
      <c r="DF258" s="304"/>
      <c r="DG258" s="304"/>
      <c r="DH258" s="304"/>
      <c r="DI258" s="304"/>
      <c r="DJ258" s="304"/>
      <c r="DK258" s="304"/>
      <c r="DL258" s="304"/>
      <c r="DM258" s="304"/>
      <c r="DN258" s="304"/>
      <c r="DO258" s="304"/>
      <c r="DP258" s="304"/>
      <c r="DQ258" s="304"/>
      <c r="DR258" s="304"/>
      <c r="DS258" s="304"/>
      <c r="DT258" s="304"/>
      <c r="DU258" s="304"/>
      <c r="DV258" s="304"/>
      <c r="DW258" s="304"/>
      <c r="DX258" s="304"/>
      <c r="DY258" s="304"/>
      <c r="DZ258" s="304"/>
      <c r="EA258" s="304"/>
      <c r="EB258" s="304"/>
      <c r="EC258" s="304"/>
      <c r="ED258" s="304"/>
      <c r="EE258" s="304"/>
      <c r="EF258" s="304"/>
      <c r="EG258" s="304"/>
      <c r="EH258" s="304"/>
      <c r="EI258" s="304"/>
      <c r="EJ258" s="304"/>
      <c r="EK258" s="304"/>
      <c r="EL258" s="304"/>
      <c r="EM258" s="304"/>
      <c r="EN258" s="304"/>
      <c r="EO258" s="304"/>
      <c r="EP258" s="304"/>
      <c r="EQ258" s="304"/>
      <c r="ER258" s="304"/>
      <c r="ES258" s="304"/>
      <c r="ET258" s="304"/>
      <c r="EU258" s="304"/>
      <c r="EV258" s="304"/>
      <c r="EW258" s="304"/>
      <c r="EX258" s="304"/>
      <c r="EY258" s="304"/>
      <c r="EZ258" s="304"/>
      <c r="FA258" s="304"/>
      <c r="FB258" s="304"/>
      <c r="FC258" s="304"/>
      <c r="FD258" s="304"/>
      <c r="FE258" s="304"/>
      <c r="FF258" s="304"/>
      <c r="FG258" s="304"/>
      <c r="FH258" s="304"/>
      <c r="FI258" s="304"/>
      <c r="FJ258" s="304"/>
      <c r="FK258" s="304"/>
      <c r="FL258" s="304"/>
      <c r="FM258" s="304"/>
      <c r="FN258" s="304"/>
      <c r="FO258" s="304"/>
      <c r="FP258" s="304"/>
      <c r="FQ258" s="304"/>
      <c r="FR258" s="304"/>
      <c r="FS258" s="304"/>
      <c r="FT258" s="304"/>
      <c r="FU258" s="304"/>
      <c r="FV258" s="304"/>
      <c r="FW258" s="304"/>
      <c r="FX258" s="304"/>
      <c r="FY258" s="304"/>
      <c r="FZ258" s="304"/>
      <c r="GA258" s="304"/>
      <c r="GB258" s="304"/>
      <c r="GC258" s="304"/>
      <c r="GD258" s="304"/>
      <c r="GE258" s="304"/>
      <c r="GF258" s="304"/>
      <c r="GG258" s="304"/>
      <c r="GH258" s="304"/>
      <c r="GI258" s="304"/>
      <c r="GJ258" s="304"/>
      <c r="GK258" s="304"/>
      <c r="GL258" s="304"/>
      <c r="GM258" s="304"/>
      <c r="GN258" s="304"/>
      <c r="GO258" s="304"/>
      <c r="GP258" s="304"/>
      <c r="GQ258" s="304"/>
      <c r="GR258" s="304"/>
      <c r="GS258" s="304"/>
      <c r="GT258" s="304"/>
      <c r="GU258" s="304"/>
      <c r="GV258" s="304"/>
      <c r="GW258" s="304"/>
      <c r="GX258" s="304"/>
      <c r="GY258" s="304"/>
      <c r="GZ258" s="304"/>
      <c r="HA258" s="304"/>
      <c r="HB258" s="304"/>
      <c r="HC258" s="304"/>
      <c r="HD258" s="304"/>
      <c r="HE258" s="304"/>
      <c r="HF258" s="304"/>
      <c r="HG258" s="304"/>
      <c r="HH258" s="304"/>
      <c r="HI258" s="304"/>
      <c r="HJ258" s="304"/>
      <c r="HK258" s="304"/>
      <c r="HL258" s="304"/>
      <c r="HM258" s="304"/>
      <c r="HN258" s="304"/>
      <c r="HO258" s="304"/>
      <c r="HP258" s="304"/>
      <c r="HQ258" s="304"/>
      <c r="HR258" s="304"/>
      <c r="HS258" s="304"/>
      <c r="HT258" s="304"/>
      <c r="HU258" s="304"/>
      <c r="HV258" s="304"/>
      <c r="HW258" s="304"/>
      <c r="HX258" s="304"/>
      <c r="HY258" s="304"/>
      <c r="HZ258" s="304"/>
      <c r="IA258" s="304"/>
      <c r="IB258" s="304"/>
      <c r="IC258" s="304"/>
      <c r="ID258" s="304"/>
      <c r="IE258" s="304"/>
      <c r="IF258" s="304"/>
      <c r="IG258" s="304"/>
      <c r="IH258" s="304"/>
      <c r="II258" s="304"/>
      <c r="IJ258" s="304"/>
      <c r="IK258" s="304"/>
      <c r="IL258" s="304"/>
      <c r="IM258" s="304"/>
      <c r="IN258" s="304"/>
      <c r="IO258" s="304"/>
      <c r="IP258" s="304"/>
    </row>
    <row r="259" spans="1:250" s="305" customFormat="1" ht="25.5" customHeight="1" thickBot="1" x14ac:dyDescent="0.25">
      <c r="A259" s="301"/>
      <c r="B259" s="301"/>
      <c r="C259" s="302"/>
      <c r="D259" s="319"/>
      <c r="E259" s="303"/>
      <c r="F259" s="301"/>
      <c r="G259" s="301"/>
      <c r="H259" s="301"/>
      <c r="I259" s="300"/>
      <c r="J259" s="300"/>
      <c r="K259" s="301"/>
      <c r="L259" s="301"/>
      <c r="M259" s="300"/>
      <c r="N259" s="300"/>
      <c r="O259" s="326"/>
      <c r="P259" s="326"/>
      <c r="Q259" s="326"/>
      <c r="R259" s="327"/>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c r="DE259" s="304"/>
      <c r="DF259" s="304"/>
      <c r="DG259" s="304"/>
      <c r="DH259" s="304"/>
      <c r="DI259" s="304"/>
      <c r="DJ259" s="304"/>
      <c r="DK259" s="304"/>
      <c r="DL259" s="304"/>
      <c r="DM259" s="304"/>
      <c r="DN259" s="304"/>
      <c r="DO259" s="304"/>
      <c r="DP259" s="304"/>
      <c r="DQ259" s="304"/>
      <c r="DR259" s="304"/>
      <c r="DS259" s="304"/>
      <c r="DT259" s="304"/>
      <c r="DU259" s="304"/>
      <c r="DV259" s="304"/>
      <c r="DW259" s="304"/>
      <c r="DX259" s="304"/>
      <c r="DY259" s="304"/>
      <c r="DZ259" s="304"/>
      <c r="EA259" s="304"/>
      <c r="EB259" s="304"/>
      <c r="EC259" s="304"/>
      <c r="ED259" s="304"/>
      <c r="EE259" s="304"/>
      <c r="EF259" s="304"/>
      <c r="EG259" s="304"/>
      <c r="EH259" s="304"/>
      <c r="EI259" s="304"/>
      <c r="EJ259" s="304"/>
      <c r="EK259" s="304"/>
      <c r="EL259" s="304"/>
      <c r="EM259" s="304"/>
      <c r="EN259" s="304"/>
      <c r="EO259" s="304"/>
      <c r="EP259" s="304"/>
      <c r="EQ259" s="304"/>
      <c r="ER259" s="304"/>
      <c r="ES259" s="304"/>
      <c r="ET259" s="304"/>
      <c r="EU259" s="304"/>
      <c r="EV259" s="304"/>
      <c r="EW259" s="304"/>
      <c r="EX259" s="304"/>
      <c r="EY259" s="304"/>
      <c r="EZ259" s="304"/>
      <c r="FA259" s="304"/>
      <c r="FB259" s="304"/>
      <c r="FC259" s="304"/>
      <c r="FD259" s="304"/>
      <c r="FE259" s="304"/>
      <c r="FF259" s="304"/>
      <c r="FG259" s="304"/>
      <c r="FH259" s="304"/>
      <c r="FI259" s="304"/>
      <c r="FJ259" s="304"/>
      <c r="FK259" s="304"/>
      <c r="FL259" s="304"/>
      <c r="FM259" s="304"/>
      <c r="FN259" s="304"/>
      <c r="FO259" s="304"/>
      <c r="FP259" s="304"/>
      <c r="FQ259" s="304"/>
      <c r="FR259" s="304"/>
      <c r="FS259" s="304"/>
      <c r="FT259" s="304"/>
      <c r="FU259" s="304"/>
      <c r="FV259" s="304"/>
      <c r="FW259" s="304"/>
      <c r="FX259" s="304"/>
      <c r="FY259" s="304"/>
      <c r="FZ259" s="304"/>
      <c r="GA259" s="304"/>
      <c r="GB259" s="304"/>
      <c r="GC259" s="304"/>
      <c r="GD259" s="304"/>
      <c r="GE259" s="304"/>
      <c r="GF259" s="304"/>
      <c r="GG259" s="304"/>
      <c r="GH259" s="304"/>
      <c r="GI259" s="304"/>
      <c r="GJ259" s="304"/>
      <c r="GK259" s="304"/>
      <c r="GL259" s="304"/>
      <c r="GM259" s="304"/>
      <c r="GN259" s="304"/>
      <c r="GO259" s="304"/>
      <c r="GP259" s="304"/>
      <c r="GQ259" s="304"/>
      <c r="GR259" s="304"/>
      <c r="GS259" s="304"/>
      <c r="GT259" s="304"/>
      <c r="GU259" s="304"/>
      <c r="GV259" s="304"/>
      <c r="GW259" s="304"/>
      <c r="GX259" s="304"/>
      <c r="GY259" s="304"/>
      <c r="GZ259" s="304"/>
      <c r="HA259" s="304"/>
      <c r="HB259" s="304"/>
      <c r="HC259" s="304"/>
      <c r="HD259" s="304"/>
      <c r="HE259" s="304"/>
      <c r="HF259" s="304"/>
      <c r="HG259" s="304"/>
      <c r="HH259" s="304"/>
      <c r="HI259" s="304"/>
      <c r="HJ259" s="304"/>
      <c r="HK259" s="304"/>
      <c r="HL259" s="304"/>
      <c r="HM259" s="304"/>
      <c r="HN259" s="304"/>
      <c r="HO259" s="304"/>
      <c r="HP259" s="304"/>
      <c r="HQ259" s="304"/>
      <c r="HR259" s="304"/>
      <c r="HS259" s="304"/>
      <c r="HT259" s="304"/>
      <c r="HU259" s="304"/>
      <c r="HV259" s="304"/>
      <c r="HW259" s="304"/>
      <c r="HX259" s="304"/>
      <c r="HY259" s="304"/>
      <c r="HZ259" s="304"/>
      <c r="IA259" s="304"/>
      <c r="IB259" s="304"/>
      <c r="IC259" s="304"/>
      <c r="ID259" s="304"/>
      <c r="IE259" s="304"/>
      <c r="IF259" s="304"/>
      <c r="IG259" s="304"/>
      <c r="IH259" s="304"/>
      <c r="II259" s="304"/>
      <c r="IJ259" s="304"/>
      <c r="IK259" s="304"/>
      <c r="IL259" s="304"/>
      <c r="IM259" s="304"/>
      <c r="IN259" s="304"/>
      <c r="IO259" s="304"/>
      <c r="IP259" s="304"/>
    </row>
    <row r="260" spans="1:250" s="305" customFormat="1" ht="25.5" customHeight="1" thickBot="1" x14ac:dyDescent="0.25">
      <c r="A260" s="301"/>
      <c r="B260" s="301"/>
      <c r="C260" s="302"/>
      <c r="D260" s="319"/>
      <c r="E260" s="303"/>
      <c r="F260" s="301"/>
      <c r="G260" s="301"/>
      <c r="H260" s="301"/>
      <c r="I260" s="300"/>
      <c r="J260" s="300"/>
      <c r="K260" s="301"/>
      <c r="L260" s="301"/>
      <c r="M260" s="300"/>
      <c r="N260" s="300"/>
      <c r="O260" s="326"/>
      <c r="P260" s="326"/>
      <c r="Q260" s="326"/>
      <c r="R260" s="327"/>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c r="DE260" s="304"/>
      <c r="DF260" s="304"/>
      <c r="DG260" s="304"/>
      <c r="DH260" s="304"/>
      <c r="DI260" s="304"/>
      <c r="DJ260" s="304"/>
      <c r="DK260" s="304"/>
      <c r="DL260" s="304"/>
      <c r="DM260" s="304"/>
      <c r="DN260" s="304"/>
      <c r="DO260" s="304"/>
      <c r="DP260" s="304"/>
      <c r="DQ260" s="304"/>
      <c r="DR260" s="304"/>
      <c r="DS260" s="304"/>
      <c r="DT260" s="304"/>
      <c r="DU260" s="304"/>
      <c r="DV260" s="304"/>
      <c r="DW260" s="304"/>
      <c r="DX260" s="304"/>
      <c r="DY260" s="304"/>
      <c r="DZ260" s="304"/>
      <c r="EA260" s="304"/>
      <c r="EB260" s="304"/>
      <c r="EC260" s="304"/>
      <c r="ED260" s="304"/>
      <c r="EE260" s="304"/>
      <c r="EF260" s="304"/>
      <c r="EG260" s="304"/>
      <c r="EH260" s="304"/>
      <c r="EI260" s="304"/>
      <c r="EJ260" s="304"/>
      <c r="EK260" s="304"/>
      <c r="EL260" s="304"/>
      <c r="EM260" s="304"/>
      <c r="EN260" s="304"/>
      <c r="EO260" s="304"/>
      <c r="EP260" s="304"/>
      <c r="EQ260" s="304"/>
      <c r="ER260" s="304"/>
      <c r="ES260" s="304"/>
      <c r="ET260" s="304"/>
      <c r="EU260" s="304"/>
      <c r="EV260" s="304"/>
      <c r="EW260" s="304"/>
      <c r="EX260" s="304"/>
      <c r="EY260" s="304"/>
      <c r="EZ260" s="304"/>
      <c r="FA260" s="304"/>
      <c r="FB260" s="304"/>
      <c r="FC260" s="304"/>
      <c r="FD260" s="304"/>
      <c r="FE260" s="304"/>
      <c r="FF260" s="304"/>
      <c r="FG260" s="304"/>
      <c r="FH260" s="304"/>
      <c r="FI260" s="304"/>
      <c r="FJ260" s="304"/>
      <c r="FK260" s="304"/>
      <c r="FL260" s="304"/>
      <c r="FM260" s="304"/>
      <c r="FN260" s="304"/>
      <c r="FO260" s="304"/>
      <c r="FP260" s="304"/>
      <c r="FQ260" s="304"/>
      <c r="FR260" s="304"/>
      <c r="FS260" s="304"/>
      <c r="FT260" s="304"/>
      <c r="FU260" s="304"/>
      <c r="FV260" s="304"/>
      <c r="FW260" s="304"/>
      <c r="FX260" s="304"/>
      <c r="FY260" s="304"/>
      <c r="FZ260" s="304"/>
      <c r="GA260" s="304"/>
      <c r="GB260" s="304"/>
      <c r="GC260" s="304"/>
      <c r="GD260" s="304"/>
      <c r="GE260" s="304"/>
      <c r="GF260" s="304"/>
      <c r="GG260" s="304"/>
      <c r="GH260" s="304"/>
      <c r="GI260" s="304"/>
      <c r="GJ260" s="304"/>
      <c r="GK260" s="304"/>
      <c r="GL260" s="304"/>
      <c r="GM260" s="304"/>
      <c r="GN260" s="304"/>
      <c r="GO260" s="304"/>
      <c r="GP260" s="304"/>
      <c r="GQ260" s="304"/>
      <c r="GR260" s="304"/>
      <c r="GS260" s="304"/>
      <c r="GT260" s="304"/>
      <c r="GU260" s="304"/>
      <c r="GV260" s="304"/>
      <c r="GW260" s="304"/>
      <c r="GX260" s="304"/>
      <c r="GY260" s="304"/>
      <c r="GZ260" s="304"/>
      <c r="HA260" s="304"/>
      <c r="HB260" s="304"/>
      <c r="HC260" s="304"/>
      <c r="HD260" s="304"/>
      <c r="HE260" s="304"/>
      <c r="HF260" s="304"/>
      <c r="HG260" s="304"/>
      <c r="HH260" s="304"/>
      <c r="HI260" s="304"/>
      <c r="HJ260" s="304"/>
      <c r="HK260" s="304"/>
      <c r="HL260" s="304"/>
      <c r="HM260" s="304"/>
      <c r="HN260" s="304"/>
      <c r="HO260" s="304"/>
      <c r="HP260" s="304"/>
      <c r="HQ260" s="304"/>
      <c r="HR260" s="304"/>
      <c r="HS260" s="304"/>
      <c r="HT260" s="304"/>
      <c r="HU260" s="304"/>
      <c r="HV260" s="304"/>
      <c r="HW260" s="304"/>
      <c r="HX260" s="304"/>
      <c r="HY260" s="304"/>
      <c r="HZ260" s="304"/>
      <c r="IA260" s="304"/>
      <c r="IB260" s="304"/>
      <c r="IC260" s="304"/>
      <c r="ID260" s="304"/>
      <c r="IE260" s="304"/>
      <c r="IF260" s="304"/>
      <c r="IG260" s="304"/>
      <c r="IH260" s="304"/>
      <c r="II260" s="304"/>
      <c r="IJ260" s="304"/>
      <c r="IK260" s="304"/>
      <c r="IL260" s="304"/>
      <c r="IM260" s="304"/>
      <c r="IN260" s="304"/>
      <c r="IO260" s="304"/>
      <c r="IP260" s="304"/>
    </row>
    <row r="261" spans="1:250" s="305" customFormat="1" ht="25.5" customHeight="1" thickBot="1" x14ac:dyDescent="0.25">
      <c r="A261" s="301"/>
      <c r="B261" s="301"/>
      <c r="C261" s="302"/>
      <c r="D261" s="319"/>
      <c r="E261" s="303"/>
      <c r="F261" s="301"/>
      <c r="G261" s="301"/>
      <c r="H261" s="301"/>
      <c r="I261" s="300"/>
      <c r="J261" s="300"/>
      <c r="K261" s="301"/>
      <c r="L261" s="301"/>
      <c r="M261" s="300"/>
      <c r="N261" s="300"/>
      <c r="O261" s="326"/>
      <c r="P261" s="326"/>
      <c r="Q261" s="326"/>
      <c r="R261" s="327"/>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c r="DE261" s="304"/>
      <c r="DF261" s="304"/>
      <c r="DG261" s="304"/>
      <c r="DH261" s="304"/>
      <c r="DI261" s="304"/>
      <c r="DJ261" s="304"/>
      <c r="DK261" s="304"/>
      <c r="DL261" s="304"/>
      <c r="DM261" s="304"/>
      <c r="DN261" s="304"/>
      <c r="DO261" s="304"/>
      <c r="DP261" s="304"/>
      <c r="DQ261" s="304"/>
      <c r="DR261" s="304"/>
      <c r="DS261" s="304"/>
      <c r="DT261" s="304"/>
      <c r="DU261" s="304"/>
      <c r="DV261" s="304"/>
      <c r="DW261" s="304"/>
      <c r="DX261" s="304"/>
      <c r="DY261" s="304"/>
      <c r="DZ261" s="304"/>
      <c r="EA261" s="304"/>
      <c r="EB261" s="304"/>
      <c r="EC261" s="304"/>
      <c r="ED261" s="304"/>
      <c r="EE261" s="304"/>
      <c r="EF261" s="304"/>
      <c r="EG261" s="304"/>
      <c r="EH261" s="304"/>
      <c r="EI261" s="304"/>
      <c r="EJ261" s="304"/>
      <c r="EK261" s="304"/>
      <c r="EL261" s="304"/>
      <c r="EM261" s="304"/>
      <c r="EN261" s="304"/>
      <c r="EO261" s="304"/>
      <c r="EP261" s="304"/>
      <c r="EQ261" s="304"/>
      <c r="ER261" s="304"/>
      <c r="ES261" s="304"/>
      <c r="ET261" s="304"/>
      <c r="EU261" s="304"/>
      <c r="EV261" s="304"/>
      <c r="EW261" s="304"/>
      <c r="EX261" s="304"/>
      <c r="EY261" s="304"/>
      <c r="EZ261" s="304"/>
      <c r="FA261" s="304"/>
      <c r="FB261" s="304"/>
      <c r="FC261" s="304"/>
      <c r="FD261" s="304"/>
      <c r="FE261" s="304"/>
      <c r="FF261" s="304"/>
      <c r="FG261" s="304"/>
      <c r="FH261" s="304"/>
      <c r="FI261" s="304"/>
      <c r="FJ261" s="304"/>
      <c r="FK261" s="304"/>
      <c r="FL261" s="304"/>
      <c r="FM261" s="304"/>
      <c r="FN261" s="304"/>
      <c r="FO261" s="304"/>
      <c r="FP261" s="304"/>
      <c r="FQ261" s="304"/>
      <c r="FR261" s="304"/>
      <c r="FS261" s="304"/>
      <c r="FT261" s="304"/>
      <c r="FU261" s="304"/>
      <c r="FV261" s="304"/>
      <c r="FW261" s="304"/>
      <c r="FX261" s="304"/>
      <c r="FY261" s="304"/>
      <c r="FZ261" s="304"/>
      <c r="GA261" s="304"/>
      <c r="GB261" s="304"/>
      <c r="GC261" s="304"/>
      <c r="GD261" s="304"/>
      <c r="GE261" s="304"/>
      <c r="GF261" s="304"/>
      <c r="GG261" s="304"/>
      <c r="GH261" s="304"/>
      <c r="GI261" s="304"/>
      <c r="GJ261" s="304"/>
      <c r="GK261" s="304"/>
      <c r="GL261" s="304"/>
      <c r="GM261" s="304"/>
      <c r="GN261" s="304"/>
      <c r="GO261" s="304"/>
      <c r="GP261" s="304"/>
      <c r="GQ261" s="304"/>
      <c r="GR261" s="304"/>
      <c r="GS261" s="304"/>
      <c r="GT261" s="304"/>
      <c r="GU261" s="304"/>
      <c r="GV261" s="304"/>
      <c r="GW261" s="304"/>
      <c r="GX261" s="304"/>
      <c r="GY261" s="304"/>
      <c r="GZ261" s="304"/>
      <c r="HA261" s="304"/>
      <c r="HB261" s="304"/>
      <c r="HC261" s="304"/>
      <c r="HD261" s="304"/>
      <c r="HE261" s="304"/>
      <c r="HF261" s="304"/>
      <c r="HG261" s="304"/>
      <c r="HH261" s="304"/>
      <c r="HI261" s="304"/>
      <c r="HJ261" s="304"/>
      <c r="HK261" s="304"/>
      <c r="HL261" s="304"/>
      <c r="HM261" s="304"/>
      <c r="HN261" s="304"/>
      <c r="HO261" s="304"/>
      <c r="HP261" s="304"/>
      <c r="HQ261" s="304"/>
      <c r="HR261" s="304"/>
      <c r="HS261" s="304"/>
      <c r="HT261" s="304"/>
      <c r="HU261" s="304"/>
      <c r="HV261" s="304"/>
      <c r="HW261" s="304"/>
      <c r="HX261" s="304"/>
      <c r="HY261" s="304"/>
      <c r="HZ261" s="304"/>
      <c r="IA261" s="304"/>
      <c r="IB261" s="304"/>
      <c r="IC261" s="304"/>
      <c r="ID261" s="304"/>
      <c r="IE261" s="304"/>
      <c r="IF261" s="304"/>
      <c r="IG261" s="304"/>
      <c r="IH261" s="304"/>
      <c r="II261" s="304"/>
      <c r="IJ261" s="304"/>
      <c r="IK261" s="304"/>
      <c r="IL261" s="304"/>
      <c r="IM261" s="304"/>
      <c r="IN261" s="304"/>
      <c r="IO261" s="304"/>
      <c r="IP261" s="304"/>
    </row>
    <row r="262" spans="1:250" s="305" customFormat="1" ht="25.5" customHeight="1" thickBot="1" x14ac:dyDescent="0.25">
      <c r="A262" s="301"/>
      <c r="B262" s="301"/>
      <c r="C262" s="302"/>
      <c r="D262" s="319"/>
      <c r="E262" s="303"/>
      <c r="F262" s="301"/>
      <c r="G262" s="301"/>
      <c r="H262" s="301"/>
      <c r="I262" s="300"/>
      <c r="J262" s="300"/>
      <c r="K262" s="301"/>
      <c r="L262" s="301"/>
      <c r="M262" s="300"/>
      <c r="N262" s="300"/>
      <c r="O262" s="326"/>
      <c r="P262" s="326"/>
      <c r="Q262" s="326"/>
      <c r="R262" s="327"/>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c r="DE262" s="304"/>
      <c r="DF262" s="304"/>
      <c r="DG262" s="304"/>
      <c r="DH262" s="304"/>
      <c r="DI262" s="304"/>
      <c r="DJ262" s="304"/>
      <c r="DK262" s="304"/>
      <c r="DL262" s="304"/>
      <c r="DM262" s="304"/>
      <c r="DN262" s="304"/>
      <c r="DO262" s="304"/>
      <c r="DP262" s="304"/>
      <c r="DQ262" s="304"/>
      <c r="DR262" s="304"/>
      <c r="DS262" s="304"/>
      <c r="DT262" s="304"/>
      <c r="DU262" s="304"/>
      <c r="DV262" s="304"/>
      <c r="DW262" s="304"/>
      <c r="DX262" s="304"/>
      <c r="DY262" s="304"/>
      <c r="DZ262" s="304"/>
      <c r="EA262" s="304"/>
      <c r="EB262" s="304"/>
      <c r="EC262" s="304"/>
      <c r="ED262" s="304"/>
      <c r="EE262" s="304"/>
      <c r="EF262" s="304"/>
      <c r="EG262" s="304"/>
      <c r="EH262" s="304"/>
      <c r="EI262" s="304"/>
      <c r="EJ262" s="304"/>
      <c r="EK262" s="304"/>
      <c r="EL262" s="304"/>
      <c r="EM262" s="304"/>
      <c r="EN262" s="304"/>
      <c r="EO262" s="304"/>
      <c r="EP262" s="304"/>
      <c r="EQ262" s="304"/>
      <c r="ER262" s="304"/>
      <c r="ES262" s="304"/>
      <c r="ET262" s="304"/>
      <c r="EU262" s="304"/>
      <c r="EV262" s="304"/>
      <c r="EW262" s="304"/>
      <c r="EX262" s="304"/>
      <c r="EY262" s="304"/>
      <c r="EZ262" s="304"/>
      <c r="FA262" s="304"/>
      <c r="FB262" s="304"/>
      <c r="FC262" s="304"/>
      <c r="FD262" s="304"/>
      <c r="FE262" s="304"/>
      <c r="FF262" s="304"/>
      <c r="FG262" s="304"/>
      <c r="FH262" s="304"/>
      <c r="FI262" s="304"/>
      <c r="FJ262" s="304"/>
      <c r="FK262" s="304"/>
      <c r="FL262" s="304"/>
      <c r="FM262" s="304"/>
      <c r="FN262" s="304"/>
      <c r="FO262" s="304"/>
      <c r="FP262" s="304"/>
      <c r="FQ262" s="304"/>
      <c r="FR262" s="304"/>
      <c r="FS262" s="304"/>
      <c r="FT262" s="304"/>
      <c r="FU262" s="304"/>
      <c r="FV262" s="304"/>
      <c r="FW262" s="304"/>
      <c r="FX262" s="304"/>
      <c r="FY262" s="304"/>
      <c r="FZ262" s="304"/>
      <c r="GA262" s="304"/>
      <c r="GB262" s="304"/>
      <c r="GC262" s="304"/>
      <c r="GD262" s="304"/>
      <c r="GE262" s="304"/>
      <c r="GF262" s="304"/>
      <c r="GG262" s="304"/>
      <c r="GH262" s="304"/>
      <c r="GI262" s="304"/>
      <c r="GJ262" s="304"/>
      <c r="GK262" s="304"/>
      <c r="GL262" s="304"/>
      <c r="GM262" s="304"/>
      <c r="GN262" s="304"/>
      <c r="GO262" s="304"/>
      <c r="GP262" s="304"/>
      <c r="GQ262" s="304"/>
      <c r="GR262" s="304"/>
      <c r="GS262" s="304"/>
      <c r="GT262" s="304"/>
      <c r="GU262" s="304"/>
      <c r="GV262" s="304"/>
      <c r="GW262" s="304"/>
      <c r="GX262" s="304"/>
      <c r="GY262" s="304"/>
      <c r="GZ262" s="304"/>
      <c r="HA262" s="304"/>
      <c r="HB262" s="304"/>
      <c r="HC262" s="304"/>
      <c r="HD262" s="304"/>
      <c r="HE262" s="304"/>
      <c r="HF262" s="304"/>
      <c r="HG262" s="304"/>
      <c r="HH262" s="304"/>
      <c r="HI262" s="304"/>
      <c r="HJ262" s="304"/>
      <c r="HK262" s="304"/>
      <c r="HL262" s="304"/>
      <c r="HM262" s="304"/>
      <c r="HN262" s="304"/>
      <c r="HO262" s="304"/>
      <c r="HP262" s="304"/>
      <c r="HQ262" s="304"/>
      <c r="HR262" s="304"/>
      <c r="HS262" s="304"/>
      <c r="HT262" s="304"/>
      <c r="HU262" s="304"/>
      <c r="HV262" s="304"/>
      <c r="HW262" s="304"/>
      <c r="HX262" s="304"/>
      <c r="HY262" s="304"/>
      <c r="HZ262" s="304"/>
      <c r="IA262" s="304"/>
      <c r="IB262" s="304"/>
      <c r="IC262" s="304"/>
      <c r="ID262" s="304"/>
      <c r="IE262" s="304"/>
      <c r="IF262" s="304"/>
      <c r="IG262" s="304"/>
      <c r="IH262" s="304"/>
      <c r="II262" s="304"/>
      <c r="IJ262" s="304"/>
      <c r="IK262" s="304"/>
      <c r="IL262" s="304"/>
      <c r="IM262" s="304"/>
      <c r="IN262" s="304"/>
      <c r="IO262" s="304"/>
      <c r="IP262" s="304"/>
    </row>
    <row r="263" spans="1:250" s="305" customFormat="1" ht="25.5" customHeight="1" thickBot="1" x14ac:dyDescent="0.25">
      <c r="A263" s="301"/>
      <c r="B263" s="301"/>
      <c r="C263" s="302"/>
      <c r="D263" s="319"/>
      <c r="E263" s="303"/>
      <c r="F263" s="301"/>
      <c r="G263" s="301"/>
      <c r="H263" s="301"/>
      <c r="I263" s="300"/>
      <c r="J263" s="300"/>
      <c r="K263" s="301"/>
      <c r="L263" s="301"/>
      <c r="M263" s="300"/>
      <c r="N263" s="300"/>
      <c r="O263" s="326"/>
      <c r="P263" s="326"/>
      <c r="Q263" s="326"/>
      <c r="R263" s="327"/>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c r="DE263" s="304"/>
      <c r="DF263" s="304"/>
      <c r="DG263" s="304"/>
      <c r="DH263" s="304"/>
      <c r="DI263" s="304"/>
      <c r="DJ263" s="304"/>
      <c r="DK263" s="304"/>
      <c r="DL263" s="304"/>
      <c r="DM263" s="304"/>
      <c r="DN263" s="304"/>
      <c r="DO263" s="304"/>
      <c r="DP263" s="304"/>
      <c r="DQ263" s="304"/>
      <c r="DR263" s="304"/>
      <c r="DS263" s="304"/>
      <c r="DT263" s="304"/>
      <c r="DU263" s="304"/>
      <c r="DV263" s="304"/>
      <c r="DW263" s="304"/>
      <c r="DX263" s="304"/>
      <c r="DY263" s="304"/>
      <c r="DZ263" s="304"/>
      <c r="EA263" s="304"/>
      <c r="EB263" s="304"/>
      <c r="EC263" s="304"/>
      <c r="ED263" s="304"/>
      <c r="EE263" s="304"/>
      <c r="EF263" s="304"/>
      <c r="EG263" s="304"/>
      <c r="EH263" s="304"/>
      <c r="EI263" s="304"/>
      <c r="EJ263" s="304"/>
      <c r="EK263" s="304"/>
      <c r="EL263" s="304"/>
      <c r="EM263" s="304"/>
      <c r="EN263" s="304"/>
      <c r="EO263" s="304"/>
      <c r="EP263" s="304"/>
      <c r="EQ263" s="304"/>
      <c r="ER263" s="304"/>
      <c r="ES263" s="304"/>
      <c r="ET263" s="304"/>
      <c r="EU263" s="304"/>
      <c r="EV263" s="304"/>
      <c r="EW263" s="304"/>
      <c r="EX263" s="304"/>
      <c r="EY263" s="304"/>
      <c r="EZ263" s="304"/>
      <c r="FA263" s="304"/>
      <c r="FB263" s="304"/>
      <c r="FC263" s="304"/>
      <c r="FD263" s="304"/>
      <c r="FE263" s="304"/>
      <c r="FF263" s="304"/>
      <c r="FG263" s="304"/>
      <c r="FH263" s="304"/>
      <c r="FI263" s="304"/>
      <c r="FJ263" s="304"/>
      <c r="FK263" s="304"/>
      <c r="FL263" s="304"/>
      <c r="FM263" s="304"/>
      <c r="FN263" s="304"/>
      <c r="FO263" s="304"/>
      <c r="FP263" s="304"/>
      <c r="FQ263" s="304"/>
      <c r="FR263" s="304"/>
      <c r="FS263" s="304"/>
      <c r="FT263" s="304"/>
      <c r="FU263" s="304"/>
      <c r="FV263" s="304"/>
      <c r="FW263" s="304"/>
      <c r="FX263" s="304"/>
      <c r="FY263" s="304"/>
      <c r="FZ263" s="304"/>
      <c r="GA263" s="304"/>
      <c r="GB263" s="304"/>
      <c r="GC263" s="304"/>
      <c r="GD263" s="304"/>
      <c r="GE263" s="304"/>
      <c r="GF263" s="304"/>
      <c r="GG263" s="304"/>
      <c r="GH263" s="304"/>
      <c r="GI263" s="304"/>
      <c r="GJ263" s="304"/>
      <c r="GK263" s="304"/>
      <c r="GL263" s="304"/>
      <c r="GM263" s="304"/>
      <c r="GN263" s="304"/>
      <c r="GO263" s="304"/>
      <c r="GP263" s="304"/>
      <c r="GQ263" s="304"/>
      <c r="GR263" s="304"/>
      <c r="GS263" s="304"/>
      <c r="GT263" s="304"/>
      <c r="GU263" s="304"/>
      <c r="GV263" s="304"/>
      <c r="GW263" s="304"/>
      <c r="GX263" s="304"/>
      <c r="GY263" s="304"/>
      <c r="GZ263" s="304"/>
      <c r="HA263" s="304"/>
      <c r="HB263" s="304"/>
      <c r="HC263" s="304"/>
      <c r="HD263" s="304"/>
      <c r="HE263" s="304"/>
      <c r="HF263" s="304"/>
      <c r="HG263" s="304"/>
      <c r="HH263" s="304"/>
      <c r="HI263" s="304"/>
      <c r="HJ263" s="304"/>
      <c r="HK263" s="304"/>
      <c r="HL263" s="304"/>
      <c r="HM263" s="304"/>
      <c r="HN263" s="304"/>
      <c r="HO263" s="304"/>
      <c r="HP263" s="304"/>
      <c r="HQ263" s="304"/>
      <c r="HR263" s="304"/>
      <c r="HS263" s="304"/>
      <c r="HT263" s="304"/>
      <c r="HU263" s="304"/>
      <c r="HV263" s="304"/>
      <c r="HW263" s="304"/>
      <c r="HX263" s="304"/>
      <c r="HY263" s="304"/>
      <c r="HZ263" s="304"/>
      <c r="IA263" s="304"/>
      <c r="IB263" s="304"/>
      <c r="IC263" s="304"/>
      <c r="ID263" s="304"/>
      <c r="IE263" s="304"/>
      <c r="IF263" s="304"/>
      <c r="IG263" s="304"/>
      <c r="IH263" s="304"/>
      <c r="II263" s="304"/>
      <c r="IJ263" s="304"/>
      <c r="IK263" s="304"/>
      <c r="IL263" s="304"/>
      <c r="IM263" s="304"/>
      <c r="IN263" s="304"/>
      <c r="IO263" s="304"/>
      <c r="IP263" s="304"/>
    </row>
    <row r="264" spans="1:250" s="305" customFormat="1" ht="25.5" customHeight="1" thickBot="1" x14ac:dyDescent="0.25">
      <c r="A264" s="301"/>
      <c r="B264" s="301"/>
      <c r="C264" s="302"/>
      <c r="D264" s="319"/>
      <c r="E264" s="303"/>
      <c r="F264" s="301"/>
      <c r="G264" s="301"/>
      <c r="H264" s="301"/>
      <c r="I264" s="300"/>
      <c r="J264" s="300"/>
      <c r="K264" s="301"/>
      <c r="L264" s="301"/>
      <c r="M264" s="300"/>
      <c r="N264" s="300"/>
      <c r="O264" s="326"/>
      <c r="P264" s="326"/>
      <c r="Q264" s="326"/>
      <c r="R264" s="327"/>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c r="DE264" s="304"/>
      <c r="DF264" s="304"/>
      <c r="DG264" s="304"/>
      <c r="DH264" s="304"/>
      <c r="DI264" s="304"/>
      <c r="DJ264" s="304"/>
      <c r="DK264" s="304"/>
      <c r="DL264" s="304"/>
      <c r="DM264" s="304"/>
      <c r="DN264" s="304"/>
      <c r="DO264" s="304"/>
      <c r="DP264" s="304"/>
      <c r="DQ264" s="304"/>
      <c r="DR264" s="304"/>
      <c r="DS264" s="304"/>
      <c r="DT264" s="304"/>
      <c r="DU264" s="304"/>
      <c r="DV264" s="304"/>
      <c r="DW264" s="304"/>
      <c r="DX264" s="304"/>
      <c r="DY264" s="304"/>
      <c r="DZ264" s="304"/>
      <c r="EA264" s="304"/>
      <c r="EB264" s="304"/>
      <c r="EC264" s="304"/>
      <c r="ED264" s="304"/>
      <c r="EE264" s="304"/>
      <c r="EF264" s="304"/>
      <c r="EG264" s="304"/>
      <c r="EH264" s="304"/>
      <c r="EI264" s="304"/>
      <c r="EJ264" s="304"/>
      <c r="EK264" s="304"/>
      <c r="EL264" s="304"/>
      <c r="EM264" s="304"/>
      <c r="EN264" s="304"/>
      <c r="EO264" s="304"/>
      <c r="EP264" s="304"/>
      <c r="EQ264" s="304"/>
      <c r="ER264" s="304"/>
      <c r="ES264" s="304"/>
      <c r="ET264" s="304"/>
      <c r="EU264" s="304"/>
      <c r="EV264" s="304"/>
      <c r="EW264" s="304"/>
      <c r="EX264" s="304"/>
      <c r="EY264" s="304"/>
      <c r="EZ264" s="304"/>
      <c r="FA264" s="304"/>
      <c r="FB264" s="304"/>
      <c r="FC264" s="304"/>
      <c r="FD264" s="304"/>
      <c r="FE264" s="304"/>
      <c r="FF264" s="304"/>
      <c r="FG264" s="304"/>
      <c r="FH264" s="304"/>
      <c r="FI264" s="304"/>
      <c r="FJ264" s="304"/>
      <c r="FK264" s="304"/>
      <c r="FL264" s="304"/>
      <c r="FM264" s="304"/>
      <c r="FN264" s="304"/>
      <c r="FO264" s="304"/>
      <c r="FP264" s="304"/>
      <c r="FQ264" s="304"/>
      <c r="FR264" s="304"/>
      <c r="FS264" s="304"/>
      <c r="FT264" s="304"/>
      <c r="FU264" s="304"/>
      <c r="FV264" s="304"/>
      <c r="FW264" s="304"/>
      <c r="FX264" s="304"/>
      <c r="FY264" s="304"/>
      <c r="FZ264" s="304"/>
      <c r="GA264" s="304"/>
      <c r="GB264" s="304"/>
      <c r="GC264" s="304"/>
      <c r="GD264" s="304"/>
      <c r="GE264" s="304"/>
      <c r="GF264" s="304"/>
      <c r="GG264" s="304"/>
      <c r="GH264" s="304"/>
      <c r="GI264" s="304"/>
      <c r="GJ264" s="304"/>
      <c r="GK264" s="304"/>
      <c r="GL264" s="304"/>
      <c r="GM264" s="304"/>
      <c r="GN264" s="304"/>
      <c r="GO264" s="304"/>
      <c r="GP264" s="304"/>
      <c r="GQ264" s="304"/>
      <c r="GR264" s="304"/>
      <c r="GS264" s="304"/>
      <c r="GT264" s="304"/>
      <c r="GU264" s="304"/>
      <c r="GV264" s="304"/>
      <c r="GW264" s="304"/>
      <c r="GX264" s="304"/>
      <c r="GY264" s="304"/>
      <c r="GZ264" s="304"/>
      <c r="HA264" s="304"/>
      <c r="HB264" s="304"/>
      <c r="HC264" s="304"/>
      <c r="HD264" s="304"/>
      <c r="HE264" s="304"/>
      <c r="HF264" s="304"/>
      <c r="HG264" s="304"/>
      <c r="HH264" s="304"/>
      <c r="HI264" s="304"/>
      <c r="HJ264" s="304"/>
      <c r="HK264" s="304"/>
      <c r="HL264" s="304"/>
      <c r="HM264" s="304"/>
      <c r="HN264" s="304"/>
      <c r="HO264" s="304"/>
      <c r="HP264" s="304"/>
      <c r="HQ264" s="304"/>
      <c r="HR264" s="304"/>
      <c r="HS264" s="304"/>
      <c r="HT264" s="304"/>
      <c r="HU264" s="304"/>
      <c r="HV264" s="304"/>
      <c r="HW264" s="304"/>
      <c r="HX264" s="304"/>
      <c r="HY264" s="304"/>
      <c r="HZ264" s="304"/>
      <c r="IA264" s="304"/>
      <c r="IB264" s="304"/>
      <c r="IC264" s="304"/>
      <c r="ID264" s="304"/>
      <c r="IE264" s="304"/>
      <c r="IF264" s="304"/>
      <c r="IG264" s="304"/>
      <c r="IH264" s="304"/>
      <c r="II264" s="304"/>
      <c r="IJ264" s="304"/>
      <c r="IK264" s="304"/>
      <c r="IL264" s="304"/>
      <c r="IM264" s="304"/>
      <c r="IN264" s="304"/>
      <c r="IO264" s="304"/>
      <c r="IP264" s="304"/>
    </row>
    <row r="265" spans="1:250" s="305" customFormat="1" ht="25.5" customHeight="1" thickBot="1" x14ac:dyDescent="0.25">
      <c r="A265" s="301"/>
      <c r="B265" s="301"/>
      <c r="C265" s="302"/>
      <c r="D265" s="319"/>
      <c r="E265" s="303"/>
      <c r="F265" s="301"/>
      <c r="G265" s="301"/>
      <c r="H265" s="301"/>
      <c r="I265" s="300"/>
      <c r="J265" s="300"/>
      <c r="K265" s="301"/>
      <c r="L265" s="301"/>
      <c r="M265" s="300"/>
      <c r="N265" s="300"/>
      <c r="O265" s="326"/>
      <c r="P265" s="326"/>
      <c r="Q265" s="326"/>
      <c r="R265" s="327"/>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c r="DE265" s="304"/>
      <c r="DF265" s="304"/>
      <c r="DG265" s="304"/>
      <c r="DH265" s="304"/>
      <c r="DI265" s="304"/>
      <c r="DJ265" s="304"/>
      <c r="DK265" s="304"/>
      <c r="DL265" s="304"/>
      <c r="DM265" s="304"/>
      <c r="DN265" s="304"/>
      <c r="DO265" s="304"/>
      <c r="DP265" s="304"/>
      <c r="DQ265" s="304"/>
      <c r="DR265" s="304"/>
      <c r="DS265" s="304"/>
      <c r="DT265" s="304"/>
      <c r="DU265" s="304"/>
      <c r="DV265" s="304"/>
      <c r="DW265" s="304"/>
      <c r="DX265" s="304"/>
      <c r="DY265" s="304"/>
      <c r="DZ265" s="304"/>
      <c r="EA265" s="304"/>
      <c r="EB265" s="304"/>
      <c r="EC265" s="304"/>
      <c r="ED265" s="304"/>
      <c r="EE265" s="304"/>
      <c r="EF265" s="304"/>
      <c r="EG265" s="304"/>
      <c r="EH265" s="304"/>
      <c r="EI265" s="304"/>
      <c r="EJ265" s="304"/>
      <c r="EK265" s="304"/>
      <c r="EL265" s="304"/>
      <c r="EM265" s="304"/>
      <c r="EN265" s="304"/>
      <c r="EO265" s="304"/>
      <c r="EP265" s="304"/>
      <c r="EQ265" s="304"/>
      <c r="ER265" s="304"/>
      <c r="ES265" s="304"/>
      <c r="ET265" s="304"/>
      <c r="EU265" s="304"/>
      <c r="EV265" s="304"/>
      <c r="EW265" s="304"/>
      <c r="EX265" s="304"/>
      <c r="EY265" s="304"/>
      <c r="EZ265" s="304"/>
      <c r="FA265" s="304"/>
      <c r="FB265" s="304"/>
      <c r="FC265" s="304"/>
      <c r="FD265" s="304"/>
      <c r="FE265" s="304"/>
      <c r="FF265" s="304"/>
      <c r="FG265" s="304"/>
      <c r="FH265" s="304"/>
      <c r="FI265" s="304"/>
      <c r="FJ265" s="304"/>
      <c r="FK265" s="304"/>
      <c r="FL265" s="304"/>
      <c r="FM265" s="304"/>
      <c r="FN265" s="304"/>
      <c r="FO265" s="304"/>
      <c r="FP265" s="304"/>
      <c r="FQ265" s="304"/>
      <c r="FR265" s="304"/>
      <c r="FS265" s="304"/>
      <c r="FT265" s="304"/>
      <c r="FU265" s="304"/>
      <c r="FV265" s="304"/>
      <c r="FW265" s="304"/>
      <c r="FX265" s="304"/>
      <c r="FY265" s="304"/>
      <c r="FZ265" s="304"/>
      <c r="GA265" s="304"/>
      <c r="GB265" s="304"/>
      <c r="GC265" s="304"/>
      <c r="GD265" s="304"/>
      <c r="GE265" s="304"/>
      <c r="GF265" s="304"/>
      <c r="GG265" s="304"/>
      <c r="GH265" s="304"/>
      <c r="GI265" s="304"/>
      <c r="GJ265" s="304"/>
      <c r="GK265" s="304"/>
      <c r="GL265" s="304"/>
      <c r="GM265" s="304"/>
      <c r="GN265" s="304"/>
      <c r="GO265" s="304"/>
      <c r="GP265" s="304"/>
      <c r="GQ265" s="304"/>
      <c r="GR265" s="304"/>
      <c r="GS265" s="304"/>
      <c r="GT265" s="304"/>
      <c r="GU265" s="304"/>
      <c r="GV265" s="304"/>
      <c r="GW265" s="304"/>
      <c r="GX265" s="304"/>
      <c r="GY265" s="304"/>
      <c r="GZ265" s="304"/>
      <c r="HA265" s="304"/>
      <c r="HB265" s="304"/>
      <c r="HC265" s="304"/>
      <c r="HD265" s="304"/>
      <c r="HE265" s="304"/>
      <c r="HF265" s="304"/>
      <c r="HG265" s="304"/>
      <c r="HH265" s="304"/>
      <c r="HI265" s="304"/>
      <c r="HJ265" s="304"/>
      <c r="HK265" s="304"/>
      <c r="HL265" s="304"/>
      <c r="HM265" s="304"/>
      <c r="HN265" s="304"/>
      <c r="HO265" s="304"/>
      <c r="HP265" s="304"/>
      <c r="HQ265" s="304"/>
      <c r="HR265" s="304"/>
      <c r="HS265" s="304"/>
      <c r="HT265" s="304"/>
      <c r="HU265" s="304"/>
      <c r="HV265" s="304"/>
      <c r="HW265" s="304"/>
      <c r="HX265" s="304"/>
      <c r="HY265" s="304"/>
      <c r="HZ265" s="304"/>
      <c r="IA265" s="304"/>
      <c r="IB265" s="304"/>
      <c r="IC265" s="304"/>
      <c r="ID265" s="304"/>
      <c r="IE265" s="304"/>
      <c r="IF265" s="304"/>
      <c r="IG265" s="304"/>
      <c r="IH265" s="304"/>
      <c r="II265" s="304"/>
      <c r="IJ265" s="304"/>
      <c r="IK265" s="304"/>
      <c r="IL265" s="304"/>
      <c r="IM265" s="304"/>
      <c r="IN265" s="304"/>
      <c r="IO265" s="304"/>
      <c r="IP265" s="304"/>
    </row>
    <row r="266" spans="1:250" s="305" customFormat="1" ht="25.5" customHeight="1" thickBot="1" x14ac:dyDescent="0.25">
      <c r="A266" s="308"/>
      <c r="B266" s="308"/>
      <c r="C266" s="309"/>
      <c r="D266" s="310"/>
      <c r="E266" s="311"/>
      <c r="F266" s="312"/>
      <c r="G266" s="312"/>
      <c r="H266" s="313"/>
      <c r="I266" s="314"/>
      <c r="J266" s="308"/>
      <c r="K266" s="308"/>
      <c r="L266" s="308"/>
      <c r="M266" s="308"/>
      <c r="N266" s="308"/>
      <c r="O266" s="291"/>
      <c r="P266" s="291"/>
      <c r="Q266" s="291"/>
      <c r="R266" s="291"/>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c r="DE266" s="304"/>
      <c r="DF266" s="304"/>
      <c r="DG266" s="304"/>
      <c r="DH266" s="304"/>
      <c r="DI266" s="304"/>
      <c r="DJ266" s="304"/>
      <c r="DK266" s="304"/>
      <c r="DL266" s="304"/>
      <c r="DM266" s="304"/>
      <c r="DN266" s="304"/>
      <c r="DO266" s="304"/>
      <c r="DP266" s="304"/>
      <c r="DQ266" s="304"/>
      <c r="DR266" s="304"/>
      <c r="DS266" s="304"/>
      <c r="DT266" s="304"/>
      <c r="DU266" s="304"/>
      <c r="DV266" s="304"/>
      <c r="DW266" s="304"/>
      <c r="DX266" s="304"/>
      <c r="DY266" s="304"/>
      <c r="DZ266" s="304"/>
      <c r="EA266" s="304"/>
      <c r="EB266" s="304"/>
      <c r="EC266" s="304"/>
      <c r="ED266" s="304"/>
      <c r="EE266" s="304"/>
      <c r="EF266" s="304"/>
      <c r="EG266" s="304"/>
      <c r="EH266" s="304"/>
      <c r="EI266" s="304"/>
      <c r="EJ266" s="304"/>
      <c r="EK266" s="304"/>
      <c r="EL266" s="304"/>
      <c r="EM266" s="304"/>
      <c r="EN266" s="304"/>
      <c r="EO266" s="304"/>
      <c r="EP266" s="304"/>
      <c r="EQ266" s="304"/>
      <c r="ER266" s="304"/>
      <c r="ES266" s="304"/>
      <c r="ET266" s="304"/>
      <c r="EU266" s="304"/>
      <c r="EV266" s="304"/>
      <c r="EW266" s="304"/>
      <c r="EX266" s="304"/>
      <c r="EY266" s="304"/>
      <c r="EZ266" s="304"/>
      <c r="FA266" s="304"/>
      <c r="FB266" s="304"/>
      <c r="FC266" s="304"/>
      <c r="FD266" s="304"/>
      <c r="FE266" s="304"/>
      <c r="FF266" s="304"/>
      <c r="FG266" s="304"/>
      <c r="FH266" s="304"/>
      <c r="FI266" s="304"/>
      <c r="FJ266" s="304"/>
      <c r="FK266" s="304"/>
      <c r="FL266" s="304"/>
      <c r="FM266" s="304"/>
      <c r="FN266" s="304"/>
      <c r="FO266" s="304"/>
      <c r="FP266" s="304"/>
      <c r="FQ266" s="304"/>
      <c r="FR266" s="304"/>
      <c r="FS266" s="304"/>
      <c r="FT266" s="304"/>
      <c r="FU266" s="304"/>
      <c r="FV266" s="304"/>
      <c r="FW266" s="304"/>
      <c r="FX266" s="304"/>
      <c r="FY266" s="304"/>
      <c r="FZ266" s="304"/>
      <c r="GA266" s="304"/>
      <c r="GB266" s="304"/>
      <c r="GC266" s="304"/>
      <c r="GD266" s="304"/>
      <c r="GE266" s="304"/>
      <c r="GF266" s="304"/>
      <c r="GG266" s="304"/>
      <c r="GH266" s="304"/>
      <c r="GI266" s="304"/>
      <c r="GJ266" s="304"/>
      <c r="GK266" s="304"/>
      <c r="GL266" s="304"/>
      <c r="GM266" s="304"/>
      <c r="GN266" s="304"/>
      <c r="GO266" s="304"/>
      <c r="GP266" s="304"/>
      <c r="GQ266" s="304"/>
      <c r="GR266" s="304"/>
      <c r="GS266" s="304"/>
      <c r="GT266" s="304"/>
      <c r="GU266" s="304"/>
      <c r="GV266" s="304"/>
      <c r="GW266" s="304"/>
      <c r="GX266" s="304"/>
      <c r="GY266" s="304"/>
      <c r="GZ266" s="304"/>
      <c r="HA266" s="304"/>
      <c r="HB266" s="304"/>
      <c r="HC266" s="304"/>
      <c r="HD266" s="304"/>
      <c r="HE266" s="304"/>
      <c r="HF266" s="304"/>
      <c r="HG266" s="304"/>
      <c r="HH266" s="304"/>
      <c r="HI266" s="304"/>
      <c r="HJ266" s="304"/>
      <c r="HK266" s="304"/>
      <c r="HL266" s="304"/>
      <c r="HM266" s="304"/>
      <c r="HN266" s="304"/>
      <c r="HO266" s="304"/>
      <c r="HP266" s="304"/>
      <c r="HQ266" s="304"/>
      <c r="HR266" s="304"/>
      <c r="HS266" s="304"/>
      <c r="HT266" s="304"/>
      <c r="HU266" s="304"/>
      <c r="HV266" s="304"/>
      <c r="HW266" s="304"/>
      <c r="HX266" s="304"/>
      <c r="HY266" s="304"/>
      <c r="HZ266" s="304"/>
      <c r="IA266" s="304"/>
      <c r="IB266" s="304"/>
      <c r="IC266" s="304"/>
      <c r="ID266" s="304"/>
      <c r="IE266" s="304"/>
      <c r="IF266" s="304"/>
      <c r="IG266" s="304"/>
      <c r="IH266" s="304"/>
      <c r="II266" s="304"/>
      <c r="IJ266" s="304"/>
      <c r="IK266" s="304"/>
      <c r="IL266" s="304"/>
      <c r="IM266" s="304"/>
      <c r="IN266" s="304"/>
      <c r="IO266" s="304"/>
      <c r="IP266" s="304"/>
    </row>
    <row r="267" spans="1:250" s="305" customFormat="1" ht="25.5" customHeight="1" x14ac:dyDescent="0.2">
      <c r="A267" s="304"/>
      <c r="B267" s="304"/>
      <c r="C267" s="315"/>
      <c r="D267" s="315"/>
      <c r="E267" s="316"/>
      <c r="F267" s="304"/>
      <c r="G267" s="304"/>
      <c r="H267" s="304"/>
      <c r="J267" s="291"/>
      <c r="K267" s="291"/>
      <c r="L267" s="291"/>
      <c r="M267" s="291"/>
      <c r="N267" s="291"/>
      <c r="O267" s="291"/>
      <c r="P267" s="291"/>
      <c r="Q267" s="291"/>
      <c r="R267" s="291"/>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c r="DE267" s="304"/>
      <c r="DF267" s="304"/>
      <c r="DG267" s="304"/>
      <c r="DH267" s="304"/>
      <c r="DI267" s="304"/>
      <c r="DJ267" s="304"/>
      <c r="DK267" s="304"/>
      <c r="DL267" s="304"/>
      <c r="DM267" s="304"/>
      <c r="DN267" s="304"/>
      <c r="DO267" s="304"/>
      <c r="DP267" s="304"/>
      <c r="DQ267" s="304"/>
      <c r="DR267" s="304"/>
      <c r="DS267" s="304"/>
      <c r="DT267" s="304"/>
      <c r="DU267" s="304"/>
      <c r="DV267" s="304"/>
      <c r="DW267" s="304"/>
      <c r="DX267" s="304"/>
      <c r="DY267" s="304"/>
      <c r="DZ267" s="304"/>
      <c r="EA267" s="304"/>
      <c r="EB267" s="304"/>
      <c r="EC267" s="304"/>
      <c r="ED267" s="304"/>
      <c r="EE267" s="304"/>
      <c r="EF267" s="304"/>
      <c r="EG267" s="304"/>
      <c r="EH267" s="304"/>
      <c r="EI267" s="304"/>
      <c r="EJ267" s="304"/>
      <c r="EK267" s="304"/>
      <c r="EL267" s="304"/>
      <c r="EM267" s="304"/>
      <c r="EN267" s="304"/>
      <c r="EO267" s="304"/>
      <c r="EP267" s="304"/>
      <c r="EQ267" s="304"/>
      <c r="ER267" s="304"/>
      <c r="ES267" s="304"/>
      <c r="ET267" s="304"/>
      <c r="EU267" s="304"/>
      <c r="EV267" s="304"/>
      <c r="EW267" s="304"/>
      <c r="EX267" s="304"/>
      <c r="EY267" s="304"/>
      <c r="EZ267" s="304"/>
      <c r="FA267" s="304"/>
      <c r="FB267" s="304"/>
      <c r="FC267" s="304"/>
      <c r="FD267" s="304"/>
      <c r="FE267" s="304"/>
      <c r="FF267" s="304"/>
      <c r="FG267" s="304"/>
      <c r="FH267" s="304"/>
      <c r="FI267" s="304"/>
      <c r="FJ267" s="304"/>
      <c r="FK267" s="304"/>
      <c r="FL267" s="304"/>
      <c r="FM267" s="304"/>
      <c r="FN267" s="304"/>
      <c r="FO267" s="304"/>
      <c r="FP267" s="304"/>
      <c r="FQ267" s="304"/>
      <c r="FR267" s="304"/>
      <c r="FS267" s="304"/>
      <c r="FT267" s="304"/>
      <c r="FU267" s="304"/>
      <c r="FV267" s="304"/>
      <c r="FW267" s="304"/>
      <c r="FX267" s="304"/>
      <c r="FY267" s="304"/>
      <c r="FZ267" s="304"/>
      <c r="GA267" s="304"/>
      <c r="GB267" s="304"/>
      <c r="GC267" s="304"/>
      <c r="GD267" s="304"/>
      <c r="GE267" s="304"/>
      <c r="GF267" s="304"/>
      <c r="GG267" s="304"/>
      <c r="GH267" s="304"/>
      <c r="GI267" s="304"/>
      <c r="GJ267" s="304"/>
      <c r="GK267" s="304"/>
      <c r="GL267" s="304"/>
      <c r="GM267" s="304"/>
      <c r="GN267" s="304"/>
      <c r="GO267" s="304"/>
      <c r="GP267" s="304"/>
      <c r="GQ267" s="304"/>
      <c r="GR267" s="304"/>
      <c r="GS267" s="304"/>
      <c r="GT267" s="304"/>
      <c r="GU267" s="304"/>
      <c r="GV267" s="304"/>
      <c r="GW267" s="304"/>
      <c r="GX267" s="304"/>
      <c r="GY267" s="304"/>
      <c r="GZ267" s="304"/>
      <c r="HA267" s="304"/>
      <c r="HB267" s="304"/>
      <c r="HC267" s="304"/>
      <c r="HD267" s="304"/>
      <c r="HE267" s="304"/>
      <c r="HF267" s="304"/>
      <c r="HG267" s="304"/>
      <c r="HH267" s="304"/>
      <c r="HI267" s="304"/>
      <c r="HJ267" s="304"/>
      <c r="HK267" s="304"/>
      <c r="HL267" s="304"/>
      <c r="HM267" s="304"/>
      <c r="HN267" s="304"/>
      <c r="HO267" s="304"/>
      <c r="HP267" s="304"/>
      <c r="HQ267" s="304"/>
      <c r="HR267" s="304"/>
      <c r="HS267" s="304"/>
      <c r="HT267" s="304"/>
      <c r="HU267" s="304"/>
      <c r="HV267" s="304"/>
      <c r="HW267" s="304"/>
      <c r="HX267" s="304"/>
      <c r="HY267" s="304"/>
      <c r="HZ267" s="304"/>
      <c r="IA267" s="304"/>
      <c r="IB267" s="304"/>
      <c r="IC267" s="304"/>
      <c r="ID267" s="304"/>
      <c r="IE267" s="304"/>
      <c r="IF267" s="304"/>
      <c r="IG267" s="304"/>
      <c r="IH267" s="304"/>
      <c r="II267" s="304"/>
      <c r="IJ267" s="304"/>
      <c r="IK267" s="304"/>
      <c r="IL267" s="304"/>
      <c r="IM267" s="304"/>
      <c r="IN267" s="304"/>
      <c r="IO267" s="304"/>
      <c r="IP267" s="304"/>
    </row>
    <row r="268" spans="1:250" s="305" customFormat="1" ht="25.5" customHeight="1" x14ac:dyDescent="0.2">
      <c r="A268" s="304"/>
      <c r="B268" s="304"/>
      <c r="C268" s="315"/>
      <c r="D268" s="315"/>
      <c r="E268" s="316"/>
      <c r="F268" s="304"/>
      <c r="G268" s="304"/>
      <c r="H268" s="304"/>
      <c r="J268" s="291"/>
      <c r="K268" s="291"/>
      <c r="L268" s="291"/>
      <c r="M268" s="291"/>
      <c r="N268" s="291"/>
      <c r="O268" s="291"/>
      <c r="P268" s="291"/>
      <c r="Q268" s="291"/>
      <c r="R268" s="291"/>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c r="DE268" s="304"/>
      <c r="DF268" s="304"/>
      <c r="DG268" s="304"/>
      <c r="DH268" s="304"/>
      <c r="DI268" s="304"/>
      <c r="DJ268" s="304"/>
      <c r="DK268" s="304"/>
      <c r="DL268" s="304"/>
      <c r="DM268" s="304"/>
      <c r="DN268" s="304"/>
      <c r="DO268" s="304"/>
      <c r="DP268" s="304"/>
      <c r="DQ268" s="304"/>
      <c r="DR268" s="304"/>
      <c r="DS268" s="304"/>
      <c r="DT268" s="304"/>
      <c r="DU268" s="304"/>
      <c r="DV268" s="304"/>
      <c r="DW268" s="304"/>
      <c r="DX268" s="304"/>
      <c r="DY268" s="304"/>
      <c r="DZ268" s="304"/>
      <c r="EA268" s="304"/>
      <c r="EB268" s="304"/>
      <c r="EC268" s="304"/>
      <c r="ED268" s="304"/>
      <c r="EE268" s="304"/>
      <c r="EF268" s="304"/>
      <c r="EG268" s="304"/>
      <c r="EH268" s="304"/>
      <c r="EI268" s="304"/>
      <c r="EJ268" s="304"/>
      <c r="EK268" s="304"/>
      <c r="EL268" s="304"/>
      <c r="EM268" s="304"/>
      <c r="EN268" s="304"/>
      <c r="EO268" s="304"/>
      <c r="EP268" s="304"/>
      <c r="EQ268" s="304"/>
      <c r="ER268" s="304"/>
      <c r="ES268" s="304"/>
      <c r="ET268" s="304"/>
      <c r="EU268" s="304"/>
      <c r="EV268" s="304"/>
      <c r="EW268" s="304"/>
      <c r="EX268" s="304"/>
      <c r="EY268" s="304"/>
      <c r="EZ268" s="304"/>
      <c r="FA268" s="304"/>
      <c r="FB268" s="304"/>
      <c r="FC268" s="304"/>
      <c r="FD268" s="304"/>
      <c r="FE268" s="304"/>
      <c r="FF268" s="304"/>
      <c r="FG268" s="304"/>
      <c r="FH268" s="304"/>
      <c r="FI268" s="304"/>
      <c r="FJ268" s="304"/>
      <c r="FK268" s="304"/>
      <c r="FL268" s="304"/>
      <c r="FM268" s="304"/>
      <c r="FN268" s="304"/>
      <c r="FO268" s="304"/>
      <c r="FP268" s="304"/>
      <c r="FQ268" s="304"/>
      <c r="FR268" s="304"/>
      <c r="FS268" s="304"/>
      <c r="FT268" s="304"/>
      <c r="FU268" s="304"/>
      <c r="FV268" s="304"/>
      <c r="FW268" s="304"/>
      <c r="FX268" s="304"/>
      <c r="FY268" s="304"/>
      <c r="FZ268" s="304"/>
      <c r="GA268" s="304"/>
      <c r="GB268" s="304"/>
      <c r="GC268" s="304"/>
      <c r="GD268" s="304"/>
      <c r="GE268" s="304"/>
      <c r="GF268" s="304"/>
      <c r="GG268" s="304"/>
      <c r="GH268" s="304"/>
      <c r="GI268" s="304"/>
      <c r="GJ268" s="304"/>
      <c r="GK268" s="304"/>
      <c r="GL268" s="304"/>
      <c r="GM268" s="304"/>
      <c r="GN268" s="304"/>
      <c r="GO268" s="304"/>
      <c r="GP268" s="304"/>
      <c r="GQ268" s="304"/>
      <c r="GR268" s="304"/>
      <c r="GS268" s="304"/>
      <c r="GT268" s="304"/>
      <c r="GU268" s="304"/>
      <c r="GV268" s="304"/>
      <c r="GW268" s="304"/>
      <c r="GX268" s="304"/>
      <c r="GY268" s="304"/>
      <c r="GZ268" s="304"/>
      <c r="HA268" s="304"/>
      <c r="HB268" s="304"/>
      <c r="HC268" s="304"/>
      <c r="HD268" s="304"/>
      <c r="HE268" s="304"/>
      <c r="HF268" s="304"/>
      <c r="HG268" s="304"/>
      <c r="HH268" s="304"/>
      <c r="HI268" s="304"/>
      <c r="HJ268" s="304"/>
      <c r="HK268" s="304"/>
      <c r="HL268" s="304"/>
      <c r="HM268" s="304"/>
      <c r="HN268" s="304"/>
      <c r="HO268" s="304"/>
      <c r="HP268" s="304"/>
      <c r="HQ268" s="304"/>
      <c r="HR268" s="304"/>
      <c r="HS268" s="304"/>
      <c r="HT268" s="304"/>
      <c r="HU268" s="304"/>
      <c r="HV268" s="304"/>
      <c r="HW268" s="304"/>
      <c r="HX268" s="304"/>
      <c r="HY268" s="304"/>
      <c r="HZ268" s="304"/>
      <c r="IA268" s="304"/>
      <c r="IB268" s="304"/>
      <c r="IC268" s="304"/>
      <c r="ID268" s="304"/>
      <c r="IE268" s="304"/>
      <c r="IF268" s="304"/>
      <c r="IG268" s="304"/>
      <c r="IH268" s="304"/>
      <c r="II268" s="304"/>
      <c r="IJ268" s="304"/>
      <c r="IK268" s="304"/>
      <c r="IL268" s="304"/>
      <c r="IM268" s="304"/>
      <c r="IN268" s="304"/>
      <c r="IO268" s="304"/>
      <c r="IP268" s="304"/>
    </row>
    <row r="269" spans="1:250" s="305" customFormat="1" ht="25.5" customHeight="1" x14ac:dyDescent="0.2">
      <c r="A269" s="304"/>
      <c r="B269" s="304"/>
      <c r="C269" s="315"/>
      <c r="D269" s="315"/>
      <c r="E269" s="316"/>
      <c r="F269" s="304"/>
      <c r="G269" s="304"/>
      <c r="H269" s="304"/>
      <c r="J269" s="291"/>
      <c r="K269" s="291"/>
      <c r="L269" s="291"/>
      <c r="M269" s="291"/>
      <c r="N269" s="291"/>
      <c r="O269" s="291"/>
      <c r="P269" s="291"/>
      <c r="Q269" s="291"/>
      <c r="R269" s="291"/>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c r="DE269" s="304"/>
      <c r="DF269" s="304"/>
      <c r="DG269" s="304"/>
      <c r="DH269" s="304"/>
      <c r="DI269" s="304"/>
      <c r="DJ269" s="304"/>
      <c r="DK269" s="304"/>
      <c r="DL269" s="304"/>
      <c r="DM269" s="304"/>
      <c r="DN269" s="304"/>
      <c r="DO269" s="304"/>
      <c r="DP269" s="304"/>
      <c r="DQ269" s="304"/>
      <c r="DR269" s="304"/>
      <c r="DS269" s="304"/>
      <c r="DT269" s="304"/>
      <c r="DU269" s="304"/>
      <c r="DV269" s="304"/>
      <c r="DW269" s="304"/>
      <c r="DX269" s="304"/>
      <c r="DY269" s="304"/>
      <c r="DZ269" s="304"/>
      <c r="EA269" s="304"/>
      <c r="EB269" s="304"/>
      <c r="EC269" s="304"/>
      <c r="ED269" s="304"/>
      <c r="EE269" s="304"/>
      <c r="EF269" s="304"/>
      <c r="EG269" s="304"/>
      <c r="EH269" s="304"/>
      <c r="EI269" s="304"/>
      <c r="EJ269" s="304"/>
      <c r="EK269" s="304"/>
      <c r="EL269" s="304"/>
      <c r="EM269" s="304"/>
      <c r="EN269" s="304"/>
      <c r="EO269" s="304"/>
      <c r="EP269" s="304"/>
      <c r="EQ269" s="304"/>
      <c r="ER269" s="304"/>
      <c r="ES269" s="304"/>
      <c r="ET269" s="304"/>
      <c r="EU269" s="304"/>
      <c r="EV269" s="304"/>
      <c r="EW269" s="304"/>
      <c r="EX269" s="304"/>
      <c r="EY269" s="304"/>
      <c r="EZ269" s="304"/>
      <c r="FA269" s="304"/>
      <c r="FB269" s="304"/>
      <c r="FC269" s="304"/>
      <c r="FD269" s="304"/>
      <c r="FE269" s="304"/>
      <c r="FF269" s="304"/>
      <c r="FG269" s="304"/>
      <c r="FH269" s="304"/>
      <c r="FI269" s="304"/>
      <c r="FJ269" s="304"/>
      <c r="FK269" s="304"/>
      <c r="FL269" s="304"/>
      <c r="FM269" s="304"/>
      <c r="FN269" s="304"/>
      <c r="FO269" s="304"/>
      <c r="FP269" s="304"/>
      <c r="FQ269" s="304"/>
      <c r="FR269" s="304"/>
      <c r="FS269" s="304"/>
      <c r="FT269" s="304"/>
      <c r="FU269" s="304"/>
      <c r="FV269" s="304"/>
      <c r="FW269" s="304"/>
      <c r="FX269" s="304"/>
      <c r="FY269" s="304"/>
      <c r="FZ269" s="304"/>
      <c r="GA269" s="304"/>
      <c r="GB269" s="304"/>
      <c r="GC269" s="304"/>
      <c r="GD269" s="304"/>
      <c r="GE269" s="304"/>
      <c r="GF269" s="304"/>
      <c r="GG269" s="304"/>
      <c r="GH269" s="304"/>
      <c r="GI269" s="304"/>
      <c r="GJ269" s="304"/>
      <c r="GK269" s="304"/>
      <c r="GL269" s="304"/>
      <c r="GM269" s="304"/>
      <c r="GN269" s="304"/>
      <c r="GO269" s="304"/>
      <c r="GP269" s="304"/>
      <c r="GQ269" s="304"/>
      <c r="GR269" s="304"/>
      <c r="GS269" s="304"/>
      <c r="GT269" s="304"/>
      <c r="GU269" s="304"/>
      <c r="GV269" s="304"/>
      <c r="GW269" s="304"/>
      <c r="GX269" s="304"/>
      <c r="GY269" s="304"/>
      <c r="GZ269" s="304"/>
      <c r="HA269" s="304"/>
      <c r="HB269" s="304"/>
      <c r="HC269" s="304"/>
      <c r="HD269" s="304"/>
      <c r="HE269" s="304"/>
      <c r="HF269" s="304"/>
      <c r="HG269" s="304"/>
      <c r="HH269" s="304"/>
      <c r="HI269" s="304"/>
      <c r="HJ269" s="304"/>
      <c r="HK269" s="304"/>
      <c r="HL269" s="304"/>
      <c r="HM269" s="304"/>
      <c r="HN269" s="304"/>
      <c r="HO269" s="304"/>
      <c r="HP269" s="304"/>
      <c r="HQ269" s="304"/>
      <c r="HR269" s="304"/>
      <c r="HS269" s="304"/>
      <c r="HT269" s="304"/>
      <c r="HU269" s="304"/>
      <c r="HV269" s="304"/>
      <c r="HW269" s="304"/>
      <c r="HX269" s="304"/>
      <c r="HY269" s="304"/>
      <c r="HZ269" s="304"/>
      <c r="IA269" s="304"/>
      <c r="IB269" s="304"/>
      <c r="IC269" s="304"/>
      <c r="ID269" s="304"/>
      <c r="IE269" s="304"/>
      <c r="IF269" s="304"/>
      <c r="IG269" s="304"/>
      <c r="IH269" s="304"/>
      <c r="II269" s="304"/>
      <c r="IJ269" s="304"/>
      <c r="IK269" s="304"/>
      <c r="IL269" s="304"/>
      <c r="IM269" s="304"/>
      <c r="IN269" s="304"/>
      <c r="IO269" s="304"/>
      <c r="IP269" s="304"/>
    </row>
    <row r="270" spans="1:250" s="305" customFormat="1" ht="25.5" customHeight="1" x14ac:dyDescent="0.2">
      <c r="A270" s="304"/>
      <c r="B270" s="304"/>
      <c r="C270" s="315"/>
      <c r="D270" s="315"/>
      <c r="E270" s="316"/>
      <c r="F270" s="304"/>
      <c r="G270" s="304"/>
      <c r="H270" s="304"/>
      <c r="J270" s="291"/>
      <c r="K270" s="291"/>
      <c r="L270" s="291"/>
      <c r="M270" s="291"/>
      <c r="N270" s="291"/>
      <c r="O270" s="291"/>
      <c r="P270" s="291"/>
      <c r="Q270" s="291"/>
      <c r="R270" s="291"/>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c r="DE270" s="304"/>
      <c r="DF270" s="304"/>
      <c r="DG270" s="304"/>
      <c r="DH270" s="304"/>
      <c r="DI270" s="304"/>
      <c r="DJ270" s="304"/>
      <c r="DK270" s="304"/>
      <c r="DL270" s="304"/>
      <c r="DM270" s="304"/>
      <c r="DN270" s="304"/>
      <c r="DO270" s="304"/>
      <c r="DP270" s="304"/>
      <c r="DQ270" s="304"/>
      <c r="DR270" s="304"/>
      <c r="DS270" s="304"/>
      <c r="DT270" s="304"/>
      <c r="DU270" s="304"/>
      <c r="DV270" s="304"/>
      <c r="DW270" s="304"/>
      <c r="DX270" s="304"/>
      <c r="DY270" s="304"/>
      <c r="DZ270" s="304"/>
      <c r="EA270" s="304"/>
      <c r="EB270" s="304"/>
      <c r="EC270" s="304"/>
      <c r="ED270" s="304"/>
      <c r="EE270" s="304"/>
      <c r="EF270" s="304"/>
      <c r="EG270" s="304"/>
      <c r="EH270" s="304"/>
      <c r="EI270" s="304"/>
      <c r="EJ270" s="304"/>
      <c r="EK270" s="304"/>
      <c r="EL270" s="304"/>
      <c r="EM270" s="304"/>
      <c r="EN270" s="304"/>
      <c r="EO270" s="304"/>
      <c r="EP270" s="304"/>
      <c r="EQ270" s="304"/>
      <c r="ER270" s="304"/>
      <c r="ES270" s="304"/>
      <c r="ET270" s="304"/>
      <c r="EU270" s="304"/>
      <c r="EV270" s="304"/>
      <c r="EW270" s="304"/>
      <c r="EX270" s="304"/>
      <c r="EY270" s="304"/>
      <c r="EZ270" s="304"/>
      <c r="FA270" s="304"/>
      <c r="FB270" s="304"/>
      <c r="FC270" s="304"/>
      <c r="FD270" s="304"/>
      <c r="FE270" s="304"/>
      <c r="FF270" s="304"/>
      <c r="FG270" s="304"/>
      <c r="FH270" s="304"/>
      <c r="FI270" s="304"/>
      <c r="FJ270" s="304"/>
      <c r="FK270" s="304"/>
      <c r="FL270" s="304"/>
      <c r="FM270" s="304"/>
      <c r="FN270" s="304"/>
      <c r="FO270" s="304"/>
      <c r="FP270" s="304"/>
      <c r="FQ270" s="304"/>
      <c r="FR270" s="304"/>
      <c r="FS270" s="304"/>
      <c r="FT270" s="304"/>
      <c r="FU270" s="304"/>
      <c r="FV270" s="304"/>
      <c r="FW270" s="304"/>
      <c r="FX270" s="304"/>
      <c r="FY270" s="304"/>
      <c r="FZ270" s="304"/>
      <c r="GA270" s="304"/>
      <c r="GB270" s="304"/>
      <c r="GC270" s="304"/>
      <c r="GD270" s="304"/>
      <c r="GE270" s="304"/>
      <c r="GF270" s="304"/>
      <c r="GG270" s="304"/>
      <c r="GH270" s="304"/>
      <c r="GI270" s="304"/>
      <c r="GJ270" s="304"/>
      <c r="GK270" s="304"/>
      <c r="GL270" s="304"/>
      <c r="GM270" s="304"/>
      <c r="GN270" s="304"/>
      <c r="GO270" s="304"/>
      <c r="GP270" s="304"/>
      <c r="GQ270" s="304"/>
      <c r="GR270" s="304"/>
      <c r="GS270" s="304"/>
      <c r="GT270" s="304"/>
      <c r="GU270" s="304"/>
      <c r="GV270" s="304"/>
      <c r="GW270" s="304"/>
      <c r="GX270" s="304"/>
      <c r="GY270" s="304"/>
      <c r="GZ270" s="304"/>
      <c r="HA270" s="304"/>
      <c r="HB270" s="304"/>
      <c r="HC270" s="304"/>
      <c r="HD270" s="304"/>
      <c r="HE270" s="304"/>
      <c r="HF270" s="304"/>
      <c r="HG270" s="304"/>
      <c r="HH270" s="304"/>
      <c r="HI270" s="304"/>
      <c r="HJ270" s="304"/>
      <c r="HK270" s="304"/>
      <c r="HL270" s="304"/>
      <c r="HM270" s="304"/>
      <c r="HN270" s="304"/>
      <c r="HO270" s="304"/>
      <c r="HP270" s="304"/>
      <c r="HQ270" s="304"/>
      <c r="HR270" s="304"/>
      <c r="HS270" s="304"/>
      <c r="HT270" s="304"/>
      <c r="HU270" s="304"/>
      <c r="HV270" s="304"/>
      <c r="HW270" s="304"/>
      <c r="HX270" s="304"/>
      <c r="HY270" s="304"/>
      <c r="HZ270" s="304"/>
      <c r="IA270" s="304"/>
      <c r="IB270" s="304"/>
      <c r="IC270" s="304"/>
      <c r="ID270" s="304"/>
      <c r="IE270" s="304"/>
      <c r="IF270" s="304"/>
      <c r="IG270" s="304"/>
      <c r="IH270" s="304"/>
      <c r="II270" s="304"/>
      <c r="IJ270" s="304"/>
      <c r="IK270" s="304"/>
      <c r="IL270" s="304"/>
      <c r="IM270" s="304"/>
      <c r="IN270" s="304"/>
      <c r="IO270" s="304"/>
      <c r="IP270" s="304"/>
    </row>
    <row r="271" spans="1:250" s="305" customFormat="1" ht="25.5" customHeight="1" x14ac:dyDescent="0.2">
      <c r="A271" s="304"/>
      <c r="B271" s="304"/>
      <c r="C271" s="315"/>
      <c r="D271" s="315"/>
      <c r="E271" s="316"/>
      <c r="F271" s="304"/>
      <c r="G271" s="304"/>
      <c r="H271" s="304"/>
      <c r="J271" s="291"/>
      <c r="K271" s="291"/>
      <c r="L271" s="291"/>
      <c r="M271" s="291"/>
      <c r="N271" s="291"/>
      <c r="O271" s="291"/>
      <c r="P271" s="291"/>
      <c r="Q271" s="291"/>
      <c r="R271" s="291"/>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c r="DE271" s="304"/>
      <c r="DF271" s="304"/>
      <c r="DG271" s="304"/>
      <c r="DH271" s="304"/>
      <c r="DI271" s="304"/>
      <c r="DJ271" s="304"/>
      <c r="DK271" s="304"/>
      <c r="DL271" s="304"/>
      <c r="DM271" s="304"/>
      <c r="DN271" s="304"/>
      <c r="DO271" s="304"/>
      <c r="DP271" s="304"/>
      <c r="DQ271" s="304"/>
      <c r="DR271" s="304"/>
      <c r="DS271" s="304"/>
      <c r="DT271" s="304"/>
      <c r="DU271" s="304"/>
      <c r="DV271" s="304"/>
      <c r="DW271" s="304"/>
      <c r="DX271" s="304"/>
      <c r="DY271" s="304"/>
      <c r="DZ271" s="304"/>
      <c r="EA271" s="304"/>
      <c r="EB271" s="304"/>
      <c r="EC271" s="304"/>
      <c r="ED271" s="304"/>
      <c r="EE271" s="304"/>
      <c r="EF271" s="304"/>
      <c r="EG271" s="304"/>
      <c r="EH271" s="304"/>
      <c r="EI271" s="304"/>
      <c r="EJ271" s="304"/>
      <c r="EK271" s="304"/>
      <c r="EL271" s="304"/>
      <c r="EM271" s="304"/>
      <c r="EN271" s="304"/>
      <c r="EO271" s="304"/>
      <c r="EP271" s="304"/>
      <c r="EQ271" s="304"/>
      <c r="ER271" s="304"/>
      <c r="ES271" s="304"/>
      <c r="ET271" s="304"/>
      <c r="EU271" s="304"/>
      <c r="EV271" s="304"/>
      <c r="EW271" s="304"/>
      <c r="EX271" s="304"/>
      <c r="EY271" s="304"/>
      <c r="EZ271" s="304"/>
      <c r="FA271" s="304"/>
      <c r="FB271" s="304"/>
      <c r="FC271" s="304"/>
      <c r="FD271" s="304"/>
      <c r="FE271" s="304"/>
      <c r="FF271" s="304"/>
      <c r="FG271" s="304"/>
      <c r="FH271" s="304"/>
      <c r="FI271" s="304"/>
      <c r="FJ271" s="304"/>
      <c r="FK271" s="304"/>
      <c r="FL271" s="304"/>
      <c r="FM271" s="304"/>
      <c r="FN271" s="304"/>
      <c r="FO271" s="304"/>
      <c r="FP271" s="304"/>
      <c r="FQ271" s="304"/>
      <c r="FR271" s="304"/>
      <c r="FS271" s="304"/>
      <c r="FT271" s="304"/>
      <c r="FU271" s="304"/>
      <c r="FV271" s="304"/>
      <c r="FW271" s="304"/>
      <c r="FX271" s="304"/>
      <c r="FY271" s="304"/>
      <c r="FZ271" s="304"/>
      <c r="GA271" s="304"/>
      <c r="GB271" s="304"/>
      <c r="GC271" s="304"/>
      <c r="GD271" s="304"/>
      <c r="GE271" s="304"/>
      <c r="GF271" s="304"/>
      <c r="GG271" s="304"/>
      <c r="GH271" s="304"/>
      <c r="GI271" s="304"/>
      <c r="GJ271" s="304"/>
      <c r="GK271" s="304"/>
      <c r="GL271" s="304"/>
      <c r="GM271" s="304"/>
      <c r="GN271" s="304"/>
      <c r="GO271" s="304"/>
      <c r="GP271" s="304"/>
      <c r="GQ271" s="304"/>
      <c r="GR271" s="304"/>
      <c r="GS271" s="304"/>
      <c r="GT271" s="304"/>
      <c r="GU271" s="304"/>
      <c r="GV271" s="304"/>
      <c r="GW271" s="304"/>
      <c r="GX271" s="304"/>
      <c r="GY271" s="304"/>
      <c r="GZ271" s="304"/>
      <c r="HA271" s="304"/>
      <c r="HB271" s="304"/>
      <c r="HC271" s="304"/>
      <c r="HD271" s="304"/>
      <c r="HE271" s="304"/>
      <c r="HF271" s="304"/>
      <c r="HG271" s="304"/>
      <c r="HH271" s="304"/>
      <c r="HI271" s="304"/>
      <c r="HJ271" s="304"/>
      <c r="HK271" s="304"/>
      <c r="HL271" s="304"/>
      <c r="HM271" s="304"/>
      <c r="HN271" s="304"/>
      <c r="HO271" s="304"/>
      <c r="HP271" s="304"/>
      <c r="HQ271" s="304"/>
      <c r="HR271" s="304"/>
      <c r="HS271" s="304"/>
      <c r="HT271" s="304"/>
      <c r="HU271" s="304"/>
      <c r="HV271" s="304"/>
      <c r="HW271" s="304"/>
      <c r="HX271" s="304"/>
      <c r="HY271" s="304"/>
      <c r="HZ271" s="304"/>
      <c r="IA271" s="304"/>
      <c r="IB271" s="304"/>
      <c r="IC271" s="304"/>
      <c r="ID271" s="304"/>
      <c r="IE271" s="304"/>
      <c r="IF271" s="304"/>
      <c r="IG271" s="304"/>
      <c r="IH271" s="304"/>
      <c r="II271" s="304"/>
      <c r="IJ271" s="304"/>
      <c r="IK271" s="304"/>
      <c r="IL271" s="304"/>
      <c r="IM271" s="304"/>
      <c r="IN271" s="304"/>
      <c r="IO271" s="304"/>
      <c r="IP271" s="304"/>
    </row>
    <row r="272" spans="1:250" s="305" customFormat="1" ht="25.5" customHeight="1" x14ac:dyDescent="0.2">
      <c r="A272" s="304"/>
      <c r="B272" s="304"/>
      <c r="C272" s="315"/>
      <c r="D272" s="315"/>
      <c r="E272" s="316"/>
      <c r="F272" s="304"/>
      <c r="G272" s="304"/>
      <c r="H272" s="304"/>
      <c r="J272" s="291"/>
      <c r="K272" s="291"/>
      <c r="L272" s="291"/>
      <c r="M272" s="291"/>
      <c r="N272" s="291"/>
      <c r="O272" s="291"/>
      <c r="P272" s="291"/>
      <c r="Q272" s="291"/>
      <c r="R272" s="291"/>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c r="DE272" s="304"/>
      <c r="DF272" s="304"/>
      <c r="DG272" s="304"/>
      <c r="DH272" s="304"/>
      <c r="DI272" s="304"/>
      <c r="DJ272" s="304"/>
      <c r="DK272" s="304"/>
      <c r="DL272" s="304"/>
      <c r="DM272" s="304"/>
      <c r="DN272" s="304"/>
      <c r="DO272" s="304"/>
      <c r="DP272" s="304"/>
      <c r="DQ272" s="304"/>
      <c r="DR272" s="304"/>
      <c r="DS272" s="304"/>
      <c r="DT272" s="304"/>
      <c r="DU272" s="304"/>
      <c r="DV272" s="304"/>
      <c r="DW272" s="304"/>
      <c r="DX272" s="304"/>
      <c r="DY272" s="304"/>
      <c r="DZ272" s="304"/>
      <c r="EA272" s="304"/>
      <c r="EB272" s="304"/>
      <c r="EC272" s="304"/>
      <c r="ED272" s="304"/>
      <c r="EE272" s="304"/>
      <c r="EF272" s="304"/>
      <c r="EG272" s="304"/>
      <c r="EH272" s="304"/>
      <c r="EI272" s="304"/>
      <c r="EJ272" s="304"/>
      <c r="EK272" s="304"/>
      <c r="EL272" s="304"/>
      <c r="EM272" s="304"/>
      <c r="EN272" s="304"/>
      <c r="EO272" s="304"/>
      <c r="EP272" s="304"/>
      <c r="EQ272" s="304"/>
      <c r="ER272" s="304"/>
      <c r="ES272" s="304"/>
      <c r="ET272" s="304"/>
      <c r="EU272" s="304"/>
      <c r="EV272" s="304"/>
      <c r="EW272" s="304"/>
      <c r="EX272" s="304"/>
      <c r="EY272" s="304"/>
      <c r="EZ272" s="304"/>
      <c r="FA272" s="304"/>
      <c r="FB272" s="304"/>
      <c r="FC272" s="304"/>
      <c r="FD272" s="304"/>
      <c r="FE272" s="304"/>
      <c r="FF272" s="304"/>
      <c r="FG272" s="304"/>
      <c r="FH272" s="304"/>
      <c r="FI272" s="304"/>
      <c r="FJ272" s="304"/>
      <c r="FK272" s="304"/>
      <c r="FL272" s="304"/>
      <c r="FM272" s="304"/>
      <c r="FN272" s="304"/>
      <c r="FO272" s="304"/>
      <c r="FP272" s="304"/>
      <c r="FQ272" s="304"/>
      <c r="FR272" s="304"/>
      <c r="FS272" s="304"/>
      <c r="FT272" s="304"/>
      <c r="FU272" s="304"/>
      <c r="FV272" s="304"/>
      <c r="FW272" s="304"/>
      <c r="FX272" s="304"/>
      <c r="FY272" s="304"/>
      <c r="FZ272" s="304"/>
      <c r="GA272" s="304"/>
      <c r="GB272" s="304"/>
      <c r="GC272" s="304"/>
      <c r="GD272" s="304"/>
      <c r="GE272" s="304"/>
      <c r="GF272" s="304"/>
      <c r="GG272" s="304"/>
      <c r="GH272" s="304"/>
      <c r="GI272" s="304"/>
      <c r="GJ272" s="304"/>
      <c r="GK272" s="304"/>
      <c r="GL272" s="304"/>
      <c r="GM272" s="304"/>
      <c r="GN272" s="304"/>
      <c r="GO272" s="304"/>
      <c r="GP272" s="304"/>
      <c r="GQ272" s="304"/>
      <c r="GR272" s="304"/>
      <c r="GS272" s="304"/>
      <c r="GT272" s="304"/>
      <c r="GU272" s="304"/>
      <c r="GV272" s="304"/>
      <c r="GW272" s="304"/>
      <c r="GX272" s="304"/>
      <c r="GY272" s="304"/>
      <c r="GZ272" s="304"/>
      <c r="HA272" s="304"/>
      <c r="HB272" s="304"/>
      <c r="HC272" s="304"/>
      <c r="HD272" s="304"/>
      <c r="HE272" s="304"/>
      <c r="HF272" s="304"/>
      <c r="HG272" s="304"/>
      <c r="HH272" s="304"/>
      <c r="HI272" s="304"/>
      <c r="HJ272" s="304"/>
      <c r="HK272" s="304"/>
      <c r="HL272" s="304"/>
      <c r="HM272" s="304"/>
      <c r="HN272" s="304"/>
      <c r="HO272" s="304"/>
      <c r="HP272" s="304"/>
      <c r="HQ272" s="304"/>
      <c r="HR272" s="304"/>
      <c r="HS272" s="304"/>
      <c r="HT272" s="304"/>
      <c r="HU272" s="304"/>
      <c r="HV272" s="304"/>
      <c r="HW272" s="304"/>
      <c r="HX272" s="304"/>
      <c r="HY272" s="304"/>
      <c r="HZ272" s="304"/>
      <c r="IA272" s="304"/>
      <c r="IB272" s="304"/>
      <c r="IC272" s="304"/>
      <c r="ID272" s="304"/>
      <c r="IE272" s="304"/>
      <c r="IF272" s="304"/>
      <c r="IG272" s="304"/>
      <c r="IH272" s="304"/>
      <c r="II272" s="304"/>
      <c r="IJ272" s="304"/>
      <c r="IK272" s="304"/>
      <c r="IL272" s="304"/>
      <c r="IM272" s="304"/>
      <c r="IN272" s="304"/>
      <c r="IO272" s="304"/>
      <c r="IP272" s="304"/>
    </row>
    <row r="273" spans="1:250" s="305" customFormat="1" ht="25.5" customHeight="1" x14ac:dyDescent="0.2">
      <c r="A273" s="304"/>
      <c r="B273" s="304"/>
      <c r="C273" s="315"/>
      <c r="D273" s="315"/>
      <c r="E273" s="316"/>
      <c r="F273" s="304"/>
      <c r="G273" s="304"/>
      <c r="H273" s="304"/>
      <c r="J273" s="291"/>
      <c r="K273" s="291"/>
      <c r="L273" s="291"/>
      <c r="M273" s="291"/>
      <c r="N273" s="291"/>
      <c r="O273" s="291"/>
      <c r="P273" s="291"/>
      <c r="Q273" s="291"/>
      <c r="R273" s="291"/>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c r="DE273" s="304"/>
      <c r="DF273" s="304"/>
      <c r="DG273" s="304"/>
      <c r="DH273" s="304"/>
      <c r="DI273" s="304"/>
      <c r="DJ273" s="304"/>
      <c r="DK273" s="304"/>
      <c r="DL273" s="304"/>
      <c r="DM273" s="304"/>
      <c r="DN273" s="304"/>
      <c r="DO273" s="304"/>
      <c r="DP273" s="304"/>
      <c r="DQ273" s="304"/>
      <c r="DR273" s="304"/>
      <c r="DS273" s="304"/>
      <c r="DT273" s="304"/>
      <c r="DU273" s="304"/>
      <c r="DV273" s="304"/>
      <c r="DW273" s="304"/>
      <c r="DX273" s="304"/>
      <c r="DY273" s="304"/>
      <c r="DZ273" s="304"/>
      <c r="EA273" s="304"/>
      <c r="EB273" s="304"/>
      <c r="EC273" s="304"/>
      <c r="ED273" s="304"/>
      <c r="EE273" s="304"/>
      <c r="EF273" s="304"/>
      <c r="EG273" s="304"/>
      <c r="EH273" s="304"/>
      <c r="EI273" s="304"/>
      <c r="EJ273" s="304"/>
      <c r="EK273" s="304"/>
      <c r="EL273" s="304"/>
      <c r="EM273" s="304"/>
      <c r="EN273" s="304"/>
      <c r="EO273" s="304"/>
      <c r="EP273" s="304"/>
      <c r="EQ273" s="304"/>
      <c r="ER273" s="304"/>
      <c r="ES273" s="304"/>
      <c r="ET273" s="304"/>
      <c r="EU273" s="304"/>
      <c r="EV273" s="304"/>
      <c r="EW273" s="304"/>
      <c r="EX273" s="304"/>
      <c r="EY273" s="304"/>
      <c r="EZ273" s="304"/>
      <c r="FA273" s="304"/>
      <c r="FB273" s="304"/>
      <c r="FC273" s="304"/>
      <c r="FD273" s="304"/>
      <c r="FE273" s="304"/>
      <c r="FF273" s="304"/>
      <c r="FG273" s="304"/>
      <c r="FH273" s="304"/>
      <c r="FI273" s="304"/>
      <c r="FJ273" s="304"/>
      <c r="FK273" s="304"/>
      <c r="FL273" s="304"/>
      <c r="FM273" s="304"/>
      <c r="FN273" s="304"/>
      <c r="FO273" s="304"/>
      <c r="FP273" s="304"/>
      <c r="FQ273" s="304"/>
      <c r="FR273" s="304"/>
      <c r="FS273" s="304"/>
      <c r="FT273" s="304"/>
      <c r="FU273" s="304"/>
      <c r="FV273" s="304"/>
      <c r="FW273" s="304"/>
      <c r="FX273" s="304"/>
      <c r="FY273" s="304"/>
      <c r="FZ273" s="304"/>
      <c r="GA273" s="304"/>
      <c r="GB273" s="304"/>
      <c r="GC273" s="304"/>
      <c r="GD273" s="304"/>
      <c r="GE273" s="304"/>
      <c r="GF273" s="304"/>
      <c r="GG273" s="304"/>
      <c r="GH273" s="304"/>
      <c r="GI273" s="304"/>
      <c r="GJ273" s="304"/>
      <c r="GK273" s="304"/>
      <c r="GL273" s="304"/>
      <c r="GM273" s="304"/>
      <c r="GN273" s="304"/>
      <c r="GO273" s="304"/>
      <c r="GP273" s="304"/>
      <c r="GQ273" s="304"/>
      <c r="GR273" s="304"/>
      <c r="GS273" s="304"/>
      <c r="GT273" s="304"/>
      <c r="GU273" s="304"/>
      <c r="GV273" s="304"/>
      <c r="GW273" s="304"/>
      <c r="GX273" s="304"/>
      <c r="GY273" s="304"/>
      <c r="GZ273" s="304"/>
      <c r="HA273" s="304"/>
      <c r="HB273" s="304"/>
      <c r="HC273" s="304"/>
      <c r="HD273" s="304"/>
      <c r="HE273" s="304"/>
      <c r="HF273" s="304"/>
      <c r="HG273" s="304"/>
      <c r="HH273" s="304"/>
      <c r="HI273" s="304"/>
      <c r="HJ273" s="304"/>
      <c r="HK273" s="304"/>
      <c r="HL273" s="304"/>
      <c r="HM273" s="304"/>
      <c r="HN273" s="304"/>
      <c r="HO273" s="304"/>
      <c r="HP273" s="304"/>
      <c r="HQ273" s="304"/>
      <c r="HR273" s="304"/>
      <c r="HS273" s="304"/>
      <c r="HT273" s="304"/>
      <c r="HU273" s="304"/>
      <c r="HV273" s="304"/>
      <c r="HW273" s="304"/>
      <c r="HX273" s="304"/>
      <c r="HY273" s="304"/>
      <c r="HZ273" s="304"/>
      <c r="IA273" s="304"/>
      <c r="IB273" s="304"/>
      <c r="IC273" s="304"/>
      <c r="ID273" s="304"/>
      <c r="IE273" s="304"/>
      <c r="IF273" s="304"/>
      <c r="IG273" s="304"/>
      <c r="IH273" s="304"/>
      <c r="II273" s="304"/>
      <c r="IJ273" s="304"/>
      <c r="IK273" s="304"/>
      <c r="IL273" s="304"/>
      <c r="IM273" s="304"/>
      <c r="IN273" s="304"/>
      <c r="IO273" s="304"/>
      <c r="IP273" s="304"/>
    </row>
    <row r="274" spans="1:250" s="305" customFormat="1" ht="25.5" customHeight="1" x14ac:dyDescent="0.2">
      <c r="A274" s="304"/>
      <c r="B274" s="304"/>
      <c r="C274" s="315"/>
      <c r="D274" s="315"/>
      <c r="E274" s="316"/>
      <c r="F274" s="304"/>
      <c r="G274" s="304"/>
      <c r="H274" s="304"/>
      <c r="J274" s="291"/>
      <c r="K274" s="291"/>
      <c r="L274" s="291"/>
      <c r="M274" s="291"/>
      <c r="N274" s="291"/>
      <c r="O274" s="291"/>
      <c r="P274" s="291"/>
      <c r="Q274" s="291"/>
      <c r="R274" s="291"/>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c r="DE274" s="304"/>
      <c r="DF274" s="304"/>
      <c r="DG274" s="304"/>
      <c r="DH274" s="304"/>
      <c r="DI274" s="304"/>
      <c r="DJ274" s="304"/>
      <c r="DK274" s="304"/>
      <c r="DL274" s="304"/>
      <c r="DM274" s="304"/>
      <c r="DN274" s="304"/>
      <c r="DO274" s="304"/>
      <c r="DP274" s="304"/>
      <c r="DQ274" s="304"/>
      <c r="DR274" s="304"/>
      <c r="DS274" s="304"/>
      <c r="DT274" s="304"/>
      <c r="DU274" s="304"/>
      <c r="DV274" s="304"/>
      <c r="DW274" s="304"/>
      <c r="DX274" s="304"/>
      <c r="DY274" s="304"/>
      <c r="DZ274" s="304"/>
      <c r="EA274" s="304"/>
      <c r="EB274" s="304"/>
      <c r="EC274" s="304"/>
      <c r="ED274" s="304"/>
      <c r="EE274" s="304"/>
      <c r="EF274" s="304"/>
      <c r="EG274" s="304"/>
      <c r="EH274" s="304"/>
      <c r="EI274" s="304"/>
      <c r="EJ274" s="304"/>
      <c r="EK274" s="304"/>
      <c r="EL274" s="304"/>
      <c r="EM274" s="304"/>
      <c r="EN274" s="304"/>
      <c r="EO274" s="304"/>
      <c r="EP274" s="304"/>
      <c r="EQ274" s="304"/>
      <c r="ER274" s="304"/>
      <c r="ES274" s="304"/>
      <c r="ET274" s="304"/>
      <c r="EU274" s="304"/>
      <c r="EV274" s="304"/>
      <c r="EW274" s="304"/>
      <c r="EX274" s="304"/>
      <c r="EY274" s="304"/>
      <c r="EZ274" s="304"/>
      <c r="FA274" s="304"/>
      <c r="FB274" s="304"/>
      <c r="FC274" s="304"/>
      <c r="FD274" s="304"/>
      <c r="FE274" s="304"/>
      <c r="FF274" s="304"/>
      <c r="FG274" s="304"/>
      <c r="FH274" s="304"/>
      <c r="FI274" s="304"/>
      <c r="FJ274" s="304"/>
      <c r="FK274" s="304"/>
      <c r="FL274" s="304"/>
      <c r="FM274" s="304"/>
      <c r="FN274" s="304"/>
      <c r="FO274" s="304"/>
      <c r="FP274" s="304"/>
      <c r="FQ274" s="304"/>
      <c r="FR274" s="304"/>
      <c r="FS274" s="304"/>
      <c r="FT274" s="304"/>
      <c r="FU274" s="304"/>
      <c r="FV274" s="304"/>
      <c r="FW274" s="304"/>
      <c r="FX274" s="304"/>
      <c r="FY274" s="304"/>
      <c r="FZ274" s="304"/>
      <c r="GA274" s="304"/>
      <c r="GB274" s="304"/>
      <c r="GC274" s="304"/>
      <c r="GD274" s="304"/>
      <c r="GE274" s="304"/>
      <c r="GF274" s="304"/>
      <c r="GG274" s="304"/>
      <c r="GH274" s="304"/>
      <c r="GI274" s="304"/>
      <c r="GJ274" s="304"/>
      <c r="GK274" s="304"/>
      <c r="GL274" s="304"/>
      <c r="GM274" s="304"/>
      <c r="GN274" s="304"/>
      <c r="GO274" s="304"/>
      <c r="GP274" s="304"/>
      <c r="GQ274" s="304"/>
      <c r="GR274" s="304"/>
      <c r="GS274" s="304"/>
      <c r="GT274" s="304"/>
      <c r="GU274" s="304"/>
      <c r="GV274" s="304"/>
      <c r="GW274" s="304"/>
      <c r="GX274" s="304"/>
      <c r="GY274" s="304"/>
      <c r="GZ274" s="304"/>
      <c r="HA274" s="304"/>
      <c r="HB274" s="304"/>
      <c r="HC274" s="304"/>
      <c r="HD274" s="304"/>
      <c r="HE274" s="304"/>
      <c r="HF274" s="304"/>
      <c r="HG274" s="304"/>
      <c r="HH274" s="304"/>
      <c r="HI274" s="304"/>
      <c r="HJ274" s="304"/>
      <c r="HK274" s="304"/>
      <c r="HL274" s="304"/>
      <c r="HM274" s="304"/>
      <c r="HN274" s="304"/>
      <c r="HO274" s="304"/>
      <c r="HP274" s="304"/>
      <c r="HQ274" s="304"/>
      <c r="HR274" s="304"/>
      <c r="HS274" s="304"/>
      <c r="HT274" s="304"/>
      <c r="HU274" s="304"/>
      <c r="HV274" s="304"/>
      <c r="HW274" s="304"/>
      <c r="HX274" s="304"/>
      <c r="HY274" s="304"/>
      <c r="HZ274" s="304"/>
      <c r="IA274" s="304"/>
      <c r="IB274" s="304"/>
      <c r="IC274" s="304"/>
      <c r="ID274" s="304"/>
      <c r="IE274" s="304"/>
      <c r="IF274" s="304"/>
      <c r="IG274" s="304"/>
      <c r="IH274" s="304"/>
      <c r="II274" s="304"/>
      <c r="IJ274" s="304"/>
      <c r="IK274" s="304"/>
      <c r="IL274" s="304"/>
      <c r="IM274" s="304"/>
      <c r="IN274" s="304"/>
      <c r="IO274" s="304"/>
      <c r="IP274" s="304"/>
    </row>
    <row r="275" spans="1:250" s="305" customFormat="1" ht="25.5" customHeight="1" x14ac:dyDescent="0.2">
      <c r="A275" s="304"/>
      <c r="B275" s="304"/>
      <c r="C275" s="315"/>
      <c r="D275" s="315"/>
      <c r="E275" s="316"/>
      <c r="F275" s="304"/>
      <c r="G275" s="304"/>
      <c r="H275" s="304"/>
      <c r="J275" s="291"/>
      <c r="K275" s="291"/>
      <c r="L275" s="291"/>
      <c r="M275" s="291"/>
      <c r="N275" s="291"/>
      <c r="O275" s="291"/>
      <c r="P275" s="291"/>
      <c r="Q275" s="291"/>
      <c r="R275" s="291"/>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c r="DE275" s="304"/>
      <c r="DF275" s="304"/>
      <c r="DG275" s="304"/>
      <c r="DH275" s="304"/>
      <c r="DI275" s="304"/>
      <c r="DJ275" s="304"/>
      <c r="DK275" s="304"/>
      <c r="DL275" s="304"/>
      <c r="DM275" s="304"/>
      <c r="DN275" s="304"/>
      <c r="DO275" s="304"/>
      <c r="DP275" s="304"/>
      <c r="DQ275" s="304"/>
      <c r="DR275" s="304"/>
      <c r="DS275" s="304"/>
      <c r="DT275" s="304"/>
      <c r="DU275" s="304"/>
      <c r="DV275" s="304"/>
      <c r="DW275" s="304"/>
      <c r="DX275" s="304"/>
      <c r="DY275" s="304"/>
      <c r="DZ275" s="304"/>
      <c r="EA275" s="304"/>
      <c r="EB275" s="304"/>
      <c r="EC275" s="304"/>
      <c r="ED275" s="304"/>
      <c r="EE275" s="304"/>
      <c r="EF275" s="304"/>
      <c r="EG275" s="304"/>
      <c r="EH275" s="304"/>
      <c r="EI275" s="304"/>
      <c r="EJ275" s="304"/>
      <c r="EK275" s="304"/>
      <c r="EL275" s="304"/>
      <c r="EM275" s="304"/>
      <c r="EN275" s="304"/>
      <c r="EO275" s="304"/>
      <c r="EP275" s="304"/>
      <c r="EQ275" s="304"/>
      <c r="ER275" s="304"/>
      <c r="ES275" s="304"/>
      <c r="ET275" s="304"/>
      <c r="EU275" s="304"/>
      <c r="EV275" s="304"/>
      <c r="EW275" s="304"/>
      <c r="EX275" s="304"/>
      <c r="EY275" s="304"/>
      <c r="EZ275" s="304"/>
      <c r="FA275" s="304"/>
      <c r="FB275" s="304"/>
      <c r="FC275" s="304"/>
      <c r="FD275" s="304"/>
      <c r="FE275" s="304"/>
      <c r="FF275" s="304"/>
      <c r="FG275" s="304"/>
      <c r="FH275" s="304"/>
      <c r="FI275" s="304"/>
      <c r="FJ275" s="304"/>
      <c r="FK275" s="304"/>
      <c r="FL275" s="304"/>
      <c r="FM275" s="304"/>
      <c r="FN275" s="304"/>
      <c r="FO275" s="304"/>
      <c r="FP275" s="304"/>
      <c r="FQ275" s="304"/>
      <c r="FR275" s="304"/>
      <c r="FS275" s="304"/>
      <c r="FT275" s="304"/>
      <c r="FU275" s="304"/>
      <c r="FV275" s="304"/>
      <c r="FW275" s="304"/>
      <c r="FX275" s="304"/>
      <c r="FY275" s="304"/>
      <c r="FZ275" s="304"/>
      <c r="GA275" s="304"/>
      <c r="GB275" s="304"/>
      <c r="GC275" s="304"/>
      <c r="GD275" s="304"/>
      <c r="GE275" s="304"/>
      <c r="GF275" s="304"/>
      <c r="GG275" s="304"/>
      <c r="GH275" s="304"/>
      <c r="GI275" s="304"/>
      <c r="GJ275" s="304"/>
      <c r="GK275" s="304"/>
      <c r="GL275" s="304"/>
      <c r="GM275" s="304"/>
      <c r="GN275" s="304"/>
      <c r="GO275" s="304"/>
      <c r="GP275" s="304"/>
      <c r="GQ275" s="304"/>
      <c r="GR275" s="304"/>
      <c r="GS275" s="304"/>
      <c r="GT275" s="304"/>
      <c r="GU275" s="304"/>
      <c r="GV275" s="304"/>
      <c r="GW275" s="304"/>
      <c r="GX275" s="304"/>
      <c r="GY275" s="304"/>
      <c r="GZ275" s="304"/>
      <c r="HA275" s="304"/>
      <c r="HB275" s="304"/>
      <c r="HC275" s="304"/>
      <c r="HD275" s="304"/>
      <c r="HE275" s="304"/>
      <c r="HF275" s="304"/>
      <c r="HG275" s="304"/>
      <c r="HH275" s="304"/>
      <c r="HI275" s="304"/>
      <c r="HJ275" s="304"/>
      <c r="HK275" s="304"/>
      <c r="HL275" s="304"/>
      <c r="HM275" s="304"/>
      <c r="HN275" s="304"/>
      <c r="HO275" s="304"/>
      <c r="HP275" s="304"/>
      <c r="HQ275" s="304"/>
      <c r="HR275" s="304"/>
      <c r="HS275" s="304"/>
      <c r="HT275" s="304"/>
      <c r="HU275" s="304"/>
      <c r="HV275" s="304"/>
      <c r="HW275" s="304"/>
      <c r="HX275" s="304"/>
      <c r="HY275" s="304"/>
      <c r="HZ275" s="304"/>
      <c r="IA275" s="304"/>
      <c r="IB275" s="304"/>
      <c r="IC275" s="304"/>
      <c r="ID275" s="304"/>
      <c r="IE275" s="304"/>
      <c r="IF275" s="304"/>
      <c r="IG275" s="304"/>
      <c r="IH275" s="304"/>
      <c r="II275" s="304"/>
      <c r="IJ275" s="304"/>
      <c r="IK275" s="304"/>
      <c r="IL275" s="304"/>
      <c r="IM275" s="304"/>
      <c r="IN275" s="304"/>
      <c r="IO275" s="304"/>
      <c r="IP275" s="304"/>
    </row>
    <row r="276" spans="1:250" s="305" customFormat="1" ht="25.5" customHeight="1" x14ac:dyDescent="0.2">
      <c r="A276" s="304"/>
      <c r="B276" s="304"/>
      <c r="C276" s="315"/>
      <c r="D276" s="315"/>
      <c r="E276" s="316"/>
      <c r="F276" s="304"/>
      <c r="G276" s="304"/>
      <c r="H276" s="304"/>
      <c r="J276" s="291"/>
      <c r="K276" s="291"/>
      <c r="L276" s="291"/>
      <c r="M276" s="291"/>
      <c r="N276" s="291"/>
      <c r="O276" s="291"/>
      <c r="P276" s="291"/>
      <c r="Q276" s="291"/>
      <c r="R276" s="291"/>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c r="DE276" s="304"/>
      <c r="DF276" s="304"/>
      <c r="DG276" s="304"/>
      <c r="DH276" s="304"/>
      <c r="DI276" s="304"/>
      <c r="DJ276" s="304"/>
      <c r="DK276" s="304"/>
      <c r="DL276" s="304"/>
      <c r="DM276" s="304"/>
      <c r="DN276" s="304"/>
      <c r="DO276" s="304"/>
      <c r="DP276" s="304"/>
      <c r="DQ276" s="304"/>
      <c r="DR276" s="304"/>
      <c r="DS276" s="304"/>
      <c r="DT276" s="304"/>
      <c r="DU276" s="304"/>
      <c r="DV276" s="304"/>
      <c r="DW276" s="304"/>
      <c r="DX276" s="304"/>
      <c r="DY276" s="304"/>
      <c r="DZ276" s="304"/>
      <c r="EA276" s="304"/>
      <c r="EB276" s="304"/>
      <c r="EC276" s="304"/>
      <c r="ED276" s="304"/>
      <c r="EE276" s="304"/>
      <c r="EF276" s="304"/>
      <c r="EG276" s="304"/>
      <c r="EH276" s="304"/>
      <c r="EI276" s="304"/>
      <c r="EJ276" s="304"/>
      <c r="EK276" s="304"/>
      <c r="EL276" s="304"/>
      <c r="EM276" s="304"/>
      <c r="EN276" s="304"/>
      <c r="EO276" s="304"/>
      <c r="EP276" s="304"/>
      <c r="EQ276" s="304"/>
      <c r="ER276" s="304"/>
      <c r="ES276" s="304"/>
      <c r="ET276" s="304"/>
      <c r="EU276" s="304"/>
      <c r="EV276" s="304"/>
      <c r="EW276" s="304"/>
      <c r="EX276" s="304"/>
      <c r="EY276" s="304"/>
      <c r="EZ276" s="304"/>
      <c r="FA276" s="304"/>
      <c r="FB276" s="304"/>
      <c r="FC276" s="304"/>
      <c r="FD276" s="304"/>
      <c r="FE276" s="304"/>
      <c r="FF276" s="304"/>
      <c r="FG276" s="304"/>
      <c r="FH276" s="304"/>
      <c r="FI276" s="304"/>
      <c r="FJ276" s="304"/>
      <c r="FK276" s="304"/>
      <c r="FL276" s="304"/>
      <c r="FM276" s="304"/>
      <c r="FN276" s="304"/>
      <c r="FO276" s="304"/>
      <c r="FP276" s="304"/>
      <c r="FQ276" s="304"/>
      <c r="FR276" s="304"/>
      <c r="FS276" s="304"/>
      <c r="FT276" s="304"/>
      <c r="FU276" s="304"/>
      <c r="FV276" s="304"/>
      <c r="FW276" s="304"/>
      <c r="FX276" s="304"/>
      <c r="FY276" s="304"/>
      <c r="FZ276" s="304"/>
      <c r="GA276" s="304"/>
      <c r="GB276" s="304"/>
      <c r="GC276" s="304"/>
      <c r="GD276" s="304"/>
      <c r="GE276" s="304"/>
      <c r="GF276" s="304"/>
      <c r="GG276" s="304"/>
      <c r="GH276" s="304"/>
      <c r="GI276" s="304"/>
      <c r="GJ276" s="304"/>
      <c r="GK276" s="304"/>
      <c r="GL276" s="304"/>
      <c r="GM276" s="304"/>
      <c r="GN276" s="304"/>
      <c r="GO276" s="304"/>
      <c r="GP276" s="304"/>
      <c r="GQ276" s="304"/>
      <c r="GR276" s="304"/>
      <c r="GS276" s="304"/>
      <c r="GT276" s="304"/>
      <c r="GU276" s="304"/>
      <c r="GV276" s="304"/>
      <c r="GW276" s="304"/>
      <c r="GX276" s="304"/>
      <c r="GY276" s="304"/>
      <c r="GZ276" s="304"/>
      <c r="HA276" s="304"/>
      <c r="HB276" s="304"/>
      <c r="HC276" s="304"/>
      <c r="HD276" s="304"/>
      <c r="HE276" s="304"/>
      <c r="HF276" s="304"/>
      <c r="HG276" s="304"/>
      <c r="HH276" s="304"/>
      <c r="HI276" s="304"/>
      <c r="HJ276" s="304"/>
      <c r="HK276" s="304"/>
      <c r="HL276" s="304"/>
      <c r="HM276" s="304"/>
      <c r="HN276" s="304"/>
      <c r="HO276" s="304"/>
      <c r="HP276" s="304"/>
      <c r="HQ276" s="304"/>
      <c r="HR276" s="304"/>
      <c r="HS276" s="304"/>
      <c r="HT276" s="304"/>
      <c r="HU276" s="304"/>
      <c r="HV276" s="304"/>
      <c r="HW276" s="304"/>
      <c r="HX276" s="304"/>
      <c r="HY276" s="304"/>
      <c r="HZ276" s="304"/>
      <c r="IA276" s="304"/>
      <c r="IB276" s="304"/>
      <c r="IC276" s="304"/>
      <c r="ID276" s="304"/>
      <c r="IE276" s="304"/>
      <c r="IF276" s="304"/>
      <c r="IG276" s="304"/>
      <c r="IH276" s="304"/>
      <c r="II276" s="304"/>
      <c r="IJ276" s="304"/>
      <c r="IK276" s="304"/>
      <c r="IL276" s="304"/>
      <c r="IM276" s="304"/>
      <c r="IN276" s="304"/>
      <c r="IO276" s="304"/>
      <c r="IP276" s="304"/>
    </row>
    <row r="277" spans="1:250" s="305" customFormat="1" ht="25.5" customHeight="1" x14ac:dyDescent="0.2">
      <c r="A277" s="304"/>
      <c r="B277" s="304"/>
      <c r="C277" s="315"/>
      <c r="D277" s="315"/>
      <c r="E277" s="316"/>
      <c r="F277" s="304"/>
      <c r="G277" s="304"/>
      <c r="H277" s="304"/>
      <c r="J277" s="291"/>
      <c r="K277" s="291"/>
      <c r="L277" s="291"/>
      <c r="M277" s="291"/>
      <c r="N277" s="291"/>
      <c r="O277" s="291"/>
      <c r="P277" s="291"/>
      <c r="Q277" s="291"/>
      <c r="R277" s="291"/>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c r="DE277" s="304"/>
      <c r="DF277" s="304"/>
      <c r="DG277" s="304"/>
      <c r="DH277" s="304"/>
      <c r="DI277" s="304"/>
      <c r="DJ277" s="304"/>
      <c r="DK277" s="304"/>
      <c r="DL277" s="304"/>
      <c r="DM277" s="304"/>
      <c r="DN277" s="304"/>
      <c r="DO277" s="304"/>
      <c r="DP277" s="304"/>
      <c r="DQ277" s="304"/>
      <c r="DR277" s="304"/>
      <c r="DS277" s="304"/>
      <c r="DT277" s="304"/>
      <c r="DU277" s="304"/>
      <c r="DV277" s="304"/>
      <c r="DW277" s="304"/>
      <c r="DX277" s="304"/>
      <c r="DY277" s="304"/>
      <c r="DZ277" s="304"/>
      <c r="EA277" s="304"/>
      <c r="EB277" s="304"/>
      <c r="EC277" s="304"/>
      <c r="ED277" s="304"/>
      <c r="EE277" s="304"/>
      <c r="EF277" s="304"/>
      <c r="EG277" s="304"/>
      <c r="EH277" s="304"/>
      <c r="EI277" s="304"/>
      <c r="EJ277" s="304"/>
      <c r="EK277" s="304"/>
      <c r="EL277" s="304"/>
      <c r="EM277" s="304"/>
      <c r="EN277" s="304"/>
      <c r="EO277" s="304"/>
      <c r="EP277" s="304"/>
      <c r="EQ277" s="304"/>
      <c r="ER277" s="304"/>
      <c r="ES277" s="304"/>
      <c r="ET277" s="304"/>
      <c r="EU277" s="304"/>
      <c r="EV277" s="304"/>
      <c r="EW277" s="304"/>
      <c r="EX277" s="304"/>
      <c r="EY277" s="304"/>
      <c r="EZ277" s="304"/>
      <c r="FA277" s="304"/>
      <c r="FB277" s="304"/>
      <c r="FC277" s="304"/>
      <c r="FD277" s="304"/>
      <c r="FE277" s="304"/>
      <c r="FF277" s="304"/>
      <c r="FG277" s="304"/>
      <c r="FH277" s="304"/>
      <c r="FI277" s="304"/>
      <c r="FJ277" s="304"/>
      <c r="FK277" s="304"/>
      <c r="FL277" s="304"/>
      <c r="FM277" s="304"/>
      <c r="FN277" s="304"/>
      <c r="FO277" s="304"/>
      <c r="FP277" s="304"/>
      <c r="FQ277" s="304"/>
      <c r="FR277" s="304"/>
      <c r="FS277" s="304"/>
      <c r="FT277" s="304"/>
      <c r="FU277" s="304"/>
      <c r="FV277" s="304"/>
      <c r="FW277" s="304"/>
      <c r="FX277" s="304"/>
      <c r="FY277" s="304"/>
      <c r="FZ277" s="304"/>
      <c r="GA277" s="304"/>
      <c r="GB277" s="304"/>
      <c r="GC277" s="304"/>
      <c r="GD277" s="304"/>
      <c r="GE277" s="304"/>
      <c r="GF277" s="304"/>
      <c r="GG277" s="304"/>
      <c r="GH277" s="304"/>
      <c r="GI277" s="304"/>
      <c r="GJ277" s="304"/>
      <c r="GK277" s="304"/>
      <c r="GL277" s="304"/>
      <c r="GM277" s="304"/>
      <c r="GN277" s="304"/>
      <c r="GO277" s="304"/>
      <c r="GP277" s="304"/>
      <c r="GQ277" s="304"/>
      <c r="GR277" s="304"/>
      <c r="GS277" s="304"/>
      <c r="GT277" s="304"/>
      <c r="GU277" s="304"/>
      <c r="GV277" s="304"/>
      <c r="GW277" s="304"/>
      <c r="GX277" s="304"/>
      <c r="GY277" s="304"/>
      <c r="GZ277" s="304"/>
      <c r="HA277" s="304"/>
      <c r="HB277" s="304"/>
      <c r="HC277" s="304"/>
      <c r="HD277" s="304"/>
      <c r="HE277" s="304"/>
      <c r="HF277" s="304"/>
      <c r="HG277" s="304"/>
      <c r="HH277" s="304"/>
      <c r="HI277" s="304"/>
      <c r="HJ277" s="304"/>
      <c r="HK277" s="304"/>
      <c r="HL277" s="304"/>
      <c r="HM277" s="304"/>
      <c r="HN277" s="304"/>
      <c r="HO277" s="304"/>
      <c r="HP277" s="304"/>
      <c r="HQ277" s="304"/>
      <c r="HR277" s="304"/>
      <c r="HS277" s="304"/>
      <c r="HT277" s="304"/>
      <c r="HU277" s="304"/>
      <c r="HV277" s="304"/>
      <c r="HW277" s="304"/>
      <c r="HX277" s="304"/>
      <c r="HY277" s="304"/>
      <c r="HZ277" s="304"/>
      <c r="IA277" s="304"/>
      <c r="IB277" s="304"/>
      <c r="IC277" s="304"/>
      <c r="ID277" s="304"/>
      <c r="IE277" s="304"/>
      <c r="IF277" s="304"/>
      <c r="IG277" s="304"/>
      <c r="IH277" s="304"/>
      <c r="II277" s="304"/>
      <c r="IJ277" s="304"/>
      <c r="IK277" s="304"/>
      <c r="IL277" s="304"/>
      <c r="IM277" s="304"/>
      <c r="IN277" s="304"/>
      <c r="IO277" s="304"/>
      <c r="IP277" s="304"/>
    </row>
    <row r="278" spans="1:250" s="305" customFormat="1" ht="25.5" customHeight="1" x14ac:dyDescent="0.2">
      <c r="A278" s="304"/>
      <c r="B278" s="304"/>
      <c r="C278" s="315"/>
      <c r="D278" s="315"/>
      <c r="E278" s="316"/>
      <c r="F278" s="304"/>
      <c r="G278" s="304"/>
      <c r="H278" s="304"/>
      <c r="J278" s="291"/>
      <c r="K278" s="291"/>
      <c r="L278" s="291"/>
      <c r="M278" s="291"/>
      <c r="N278" s="291"/>
      <c r="O278" s="291"/>
      <c r="P278" s="291"/>
      <c r="Q278" s="291"/>
      <c r="R278" s="291"/>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c r="DE278" s="304"/>
      <c r="DF278" s="304"/>
      <c r="DG278" s="304"/>
      <c r="DH278" s="304"/>
      <c r="DI278" s="304"/>
      <c r="DJ278" s="304"/>
      <c r="DK278" s="304"/>
      <c r="DL278" s="304"/>
      <c r="DM278" s="304"/>
      <c r="DN278" s="304"/>
      <c r="DO278" s="304"/>
      <c r="DP278" s="304"/>
      <c r="DQ278" s="304"/>
      <c r="DR278" s="304"/>
      <c r="DS278" s="304"/>
      <c r="DT278" s="304"/>
      <c r="DU278" s="304"/>
      <c r="DV278" s="304"/>
      <c r="DW278" s="304"/>
      <c r="DX278" s="304"/>
      <c r="DY278" s="304"/>
      <c r="DZ278" s="304"/>
      <c r="EA278" s="304"/>
      <c r="EB278" s="304"/>
      <c r="EC278" s="304"/>
      <c r="ED278" s="304"/>
      <c r="EE278" s="304"/>
      <c r="EF278" s="304"/>
      <c r="EG278" s="304"/>
      <c r="EH278" s="304"/>
      <c r="EI278" s="304"/>
      <c r="EJ278" s="304"/>
      <c r="EK278" s="304"/>
      <c r="EL278" s="304"/>
      <c r="EM278" s="304"/>
      <c r="EN278" s="304"/>
      <c r="EO278" s="304"/>
      <c r="EP278" s="304"/>
      <c r="EQ278" s="304"/>
      <c r="ER278" s="304"/>
      <c r="ES278" s="304"/>
      <c r="ET278" s="304"/>
      <c r="EU278" s="304"/>
      <c r="EV278" s="304"/>
      <c r="EW278" s="304"/>
      <c r="EX278" s="304"/>
      <c r="EY278" s="304"/>
      <c r="EZ278" s="304"/>
      <c r="FA278" s="304"/>
      <c r="FB278" s="304"/>
      <c r="FC278" s="304"/>
      <c r="FD278" s="304"/>
      <c r="FE278" s="304"/>
      <c r="FF278" s="304"/>
      <c r="FG278" s="304"/>
      <c r="FH278" s="304"/>
      <c r="FI278" s="304"/>
      <c r="FJ278" s="304"/>
      <c r="FK278" s="304"/>
      <c r="FL278" s="304"/>
      <c r="FM278" s="304"/>
      <c r="FN278" s="304"/>
      <c r="FO278" s="304"/>
      <c r="FP278" s="304"/>
      <c r="FQ278" s="304"/>
      <c r="FR278" s="304"/>
      <c r="FS278" s="304"/>
      <c r="FT278" s="304"/>
      <c r="FU278" s="304"/>
      <c r="FV278" s="304"/>
      <c r="FW278" s="304"/>
      <c r="FX278" s="304"/>
      <c r="FY278" s="304"/>
      <c r="FZ278" s="304"/>
      <c r="GA278" s="304"/>
      <c r="GB278" s="304"/>
      <c r="GC278" s="304"/>
      <c r="GD278" s="304"/>
      <c r="GE278" s="304"/>
      <c r="GF278" s="304"/>
      <c r="GG278" s="304"/>
      <c r="GH278" s="304"/>
      <c r="GI278" s="304"/>
      <c r="GJ278" s="304"/>
      <c r="GK278" s="304"/>
      <c r="GL278" s="304"/>
      <c r="GM278" s="304"/>
      <c r="GN278" s="304"/>
      <c r="GO278" s="304"/>
      <c r="GP278" s="304"/>
      <c r="GQ278" s="304"/>
      <c r="GR278" s="304"/>
      <c r="GS278" s="304"/>
      <c r="GT278" s="304"/>
      <c r="GU278" s="304"/>
      <c r="GV278" s="304"/>
      <c r="GW278" s="304"/>
      <c r="GX278" s="304"/>
      <c r="GY278" s="304"/>
      <c r="GZ278" s="304"/>
      <c r="HA278" s="304"/>
      <c r="HB278" s="304"/>
      <c r="HC278" s="304"/>
      <c r="HD278" s="304"/>
      <c r="HE278" s="304"/>
      <c r="HF278" s="304"/>
      <c r="HG278" s="304"/>
      <c r="HH278" s="304"/>
      <c r="HI278" s="304"/>
      <c r="HJ278" s="304"/>
      <c r="HK278" s="304"/>
      <c r="HL278" s="304"/>
      <c r="HM278" s="304"/>
      <c r="HN278" s="304"/>
      <c r="HO278" s="304"/>
      <c r="HP278" s="304"/>
      <c r="HQ278" s="304"/>
      <c r="HR278" s="304"/>
      <c r="HS278" s="304"/>
      <c r="HT278" s="304"/>
      <c r="HU278" s="304"/>
      <c r="HV278" s="304"/>
      <c r="HW278" s="304"/>
      <c r="HX278" s="304"/>
      <c r="HY278" s="304"/>
      <c r="HZ278" s="304"/>
      <c r="IA278" s="304"/>
      <c r="IB278" s="304"/>
      <c r="IC278" s="304"/>
      <c r="ID278" s="304"/>
      <c r="IE278" s="304"/>
      <c r="IF278" s="304"/>
      <c r="IG278" s="304"/>
      <c r="IH278" s="304"/>
      <c r="II278" s="304"/>
      <c r="IJ278" s="304"/>
      <c r="IK278" s="304"/>
      <c r="IL278" s="304"/>
      <c r="IM278" s="304"/>
      <c r="IN278" s="304"/>
      <c r="IO278" s="304"/>
      <c r="IP278" s="304"/>
    </row>
    <row r="279" spans="1:250" s="305" customFormat="1" ht="25.5" customHeight="1" x14ac:dyDescent="0.2">
      <c r="A279" s="304"/>
      <c r="B279" s="304"/>
      <c r="C279" s="315"/>
      <c r="D279" s="315"/>
      <c r="E279" s="316"/>
      <c r="F279" s="304"/>
      <c r="G279" s="304"/>
      <c r="H279" s="304"/>
      <c r="J279" s="291"/>
      <c r="K279" s="291"/>
      <c r="L279" s="291"/>
      <c r="M279" s="291"/>
      <c r="N279" s="291"/>
      <c r="O279" s="291"/>
      <c r="P279" s="291"/>
      <c r="Q279" s="291"/>
      <c r="R279" s="291"/>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c r="DE279" s="304"/>
      <c r="DF279" s="304"/>
      <c r="DG279" s="304"/>
      <c r="DH279" s="304"/>
      <c r="DI279" s="304"/>
      <c r="DJ279" s="304"/>
      <c r="DK279" s="304"/>
      <c r="DL279" s="304"/>
      <c r="DM279" s="304"/>
      <c r="DN279" s="304"/>
      <c r="DO279" s="304"/>
      <c r="DP279" s="304"/>
      <c r="DQ279" s="304"/>
      <c r="DR279" s="304"/>
      <c r="DS279" s="304"/>
      <c r="DT279" s="304"/>
      <c r="DU279" s="304"/>
      <c r="DV279" s="304"/>
      <c r="DW279" s="304"/>
      <c r="DX279" s="304"/>
      <c r="DY279" s="304"/>
      <c r="DZ279" s="304"/>
      <c r="EA279" s="304"/>
      <c r="EB279" s="304"/>
      <c r="EC279" s="304"/>
      <c r="ED279" s="304"/>
      <c r="EE279" s="304"/>
      <c r="EF279" s="304"/>
      <c r="EG279" s="304"/>
      <c r="EH279" s="304"/>
      <c r="EI279" s="304"/>
      <c r="EJ279" s="304"/>
      <c r="EK279" s="304"/>
      <c r="EL279" s="304"/>
      <c r="EM279" s="304"/>
      <c r="EN279" s="304"/>
      <c r="EO279" s="304"/>
      <c r="EP279" s="304"/>
      <c r="EQ279" s="304"/>
      <c r="ER279" s="304"/>
      <c r="ES279" s="304"/>
      <c r="ET279" s="304"/>
      <c r="EU279" s="304"/>
      <c r="EV279" s="304"/>
      <c r="EW279" s="304"/>
      <c r="EX279" s="304"/>
      <c r="EY279" s="304"/>
      <c r="EZ279" s="304"/>
      <c r="FA279" s="304"/>
      <c r="FB279" s="304"/>
      <c r="FC279" s="304"/>
      <c r="FD279" s="304"/>
      <c r="FE279" s="304"/>
      <c r="FF279" s="304"/>
      <c r="FG279" s="304"/>
      <c r="FH279" s="304"/>
      <c r="FI279" s="304"/>
      <c r="FJ279" s="304"/>
      <c r="FK279" s="304"/>
      <c r="FL279" s="304"/>
      <c r="FM279" s="304"/>
      <c r="FN279" s="304"/>
      <c r="FO279" s="304"/>
      <c r="FP279" s="304"/>
      <c r="FQ279" s="304"/>
      <c r="FR279" s="304"/>
      <c r="FS279" s="304"/>
      <c r="FT279" s="304"/>
      <c r="FU279" s="304"/>
      <c r="FV279" s="304"/>
      <c r="FW279" s="304"/>
      <c r="FX279" s="304"/>
      <c r="FY279" s="304"/>
      <c r="FZ279" s="304"/>
      <c r="GA279" s="304"/>
      <c r="GB279" s="304"/>
      <c r="GC279" s="304"/>
      <c r="GD279" s="304"/>
      <c r="GE279" s="304"/>
      <c r="GF279" s="304"/>
      <c r="GG279" s="304"/>
      <c r="GH279" s="304"/>
      <c r="GI279" s="304"/>
      <c r="GJ279" s="304"/>
      <c r="GK279" s="304"/>
      <c r="GL279" s="304"/>
      <c r="GM279" s="304"/>
      <c r="GN279" s="304"/>
      <c r="GO279" s="304"/>
      <c r="GP279" s="304"/>
      <c r="GQ279" s="304"/>
      <c r="GR279" s="304"/>
      <c r="GS279" s="304"/>
      <c r="GT279" s="304"/>
      <c r="GU279" s="304"/>
      <c r="GV279" s="304"/>
      <c r="GW279" s="304"/>
      <c r="GX279" s="304"/>
      <c r="GY279" s="304"/>
      <c r="GZ279" s="304"/>
      <c r="HA279" s="304"/>
      <c r="HB279" s="304"/>
      <c r="HC279" s="304"/>
      <c r="HD279" s="304"/>
      <c r="HE279" s="304"/>
      <c r="HF279" s="304"/>
      <c r="HG279" s="304"/>
      <c r="HH279" s="304"/>
      <c r="HI279" s="304"/>
      <c r="HJ279" s="304"/>
      <c r="HK279" s="304"/>
      <c r="HL279" s="304"/>
      <c r="HM279" s="304"/>
      <c r="HN279" s="304"/>
      <c r="HO279" s="304"/>
      <c r="HP279" s="304"/>
      <c r="HQ279" s="304"/>
      <c r="HR279" s="304"/>
      <c r="HS279" s="304"/>
      <c r="HT279" s="304"/>
      <c r="HU279" s="304"/>
      <c r="HV279" s="304"/>
      <c r="HW279" s="304"/>
      <c r="HX279" s="304"/>
      <c r="HY279" s="304"/>
      <c r="HZ279" s="304"/>
      <c r="IA279" s="304"/>
      <c r="IB279" s="304"/>
      <c r="IC279" s="304"/>
      <c r="ID279" s="304"/>
      <c r="IE279" s="304"/>
      <c r="IF279" s="304"/>
      <c r="IG279" s="304"/>
      <c r="IH279" s="304"/>
      <c r="II279" s="304"/>
      <c r="IJ279" s="304"/>
      <c r="IK279" s="304"/>
      <c r="IL279" s="304"/>
      <c r="IM279" s="304"/>
      <c r="IN279" s="304"/>
      <c r="IO279" s="304"/>
      <c r="IP279" s="304"/>
    </row>
    <row r="280" spans="1:250" s="305" customFormat="1" ht="25.5" customHeight="1" x14ac:dyDescent="0.2">
      <c r="A280" s="304"/>
      <c r="B280" s="304"/>
      <c r="C280" s="315"/>
      <c r="D280" s="315"/>
      <c r="E280" s="316"/>
      <c r="F280" s="304"/>
      <c r="G280" s="304"/>
      <c r="H280" s="304"/>
      <c r="J280" s="291"/>
      <c r="K280" s="291"/>
      <c r="L280" s="291"/>
      <c r="M280" s="291"/>
      <c r="N280" s="291"/>
      <c r="O280" s="291"/>
      <c r="P280" s="291"/>
      <c r="Q280" s="291"/>
      <c r="R280" s="291"/>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c r="DE280" s="304"/>
      <c r="DF280" s="304"/>
      <c r="DG280" s="304"/>
      <c r="DH280" s="304"/>
      <c r="DI280" s="304"/>
      <c r="DJ280" s="304"/>
      <c r="DK280" s="304"/>
      <c r="DL280" s="304"/>
      <c r="DM280" s="304"/>
      <c r="DN280" s="304"/>
      <c r="DO280" s="304"/>
      <c r="DP280" s="304"/>
      <c r="DQ280" s="304"/>
      <c r="DR280" s="304"/>
      <c r="DS280" s="304"/>
      <c r="DT280" s="304"/>
      <c r="DU280" s="304"/>
      <c r="DV280" s="304"/>
      <c r="DW280" s="304"/>
      <c r="DX280" s="304"/>
      <c r="DY280" s="304"/>
      <c r="DZ280" s="304"/>
      <c r="EA280" s="304"/>
      <c r="EB280" s="304"/>
      <c r="EC280" s="304"/>
      <c r="ED280" s="304"/>
      <c r="EE280" s="304"/>
      <c r="EF280" s="304"/>
      <c r="EG280" s="304"/>
      <c r="EH280" s="304"/>
      <c r="EI280" s="304"/>
      <c r="EJ280" s="304"/>
      <c r="EK280" s="304"/>
      <c r="EL280" s="304"/>
      <c r="EM280" s="304"/>
      <c r="EN280" s="304"/>
      <c r="EO280" s="304"/>
      <c r="EP280" s="304"/>
      <c r="EQ280" s="304"/>
      <c r="ER280" s="304"/>
      <c r="ES280" s="304"/>
      <c r="ET280" s="304"/>
      <c r="EU280" s="304"/>
      <c r="EV280" s="304"/>
      <c r="EW280" s="304"/>
      <c r="EX280" s="304"/>
      <c r="EY280" s="304"/>
      <c r="EZ280" s="304"/>
      <c r="FA280" s="304"/>
      <c r="FB280" s="304"/>
      <c r="FC280" s="304"/>
      <c r="FD280" s="304"/>
      <c r="FE280" s="304"/>
      <c r="FF280" s="304"/>
      <c r="FG280" s="304"/>
      <c r="FH280" s="304"/>
      <c r="FI280" s="304"/>
      <c r="FJ280" s="304"/>
      <c r="FK280" s="304"/>
      <c r="FL280" s="304"/>
      <c r="FM280" s="304"/>
      <c r="FN280" s="304"/>
      <c r="FO280" s="304"/>
      <c r="FP280" s="304"/>
      <c r="FQ280" s="304"/>
      <c r="FR280" s="304"/>
      <c r="FS280" s="304"/>
      <c r="FT280" s="304"/>
      <c r="FU280" s="304"/>
      <c r="FV280" s="304"/>
      <c r="FW280" s="304"/>
      <c r="FX280" s="304"/>
      <c r="FY280" s="304"/>
      <c r="FZ280" s="304"/>
      <c r="GA280" s="304"/>
      <c r="GB280" s="304"/>
      <c r="GC280" s="304"/>
      <c r="GD280" s="304"/>
      <c r="GE280" s="304"/>
      <c r="GF280" s="304"/>
      <c r="GG280" s="304"/>
      <c r="GH280" s="304"/>
      <c r="GI280" s="304"/>
      <c r="GJ280" s="304"/>
      <c r="GK280" s="304"/>
      <c r="GL280" s="304"/>
      <c r="GM280" s="304"/>
      <c r="GN280" s="304"/>
      <c r="GO280" s="304"/>
      <c r="GP280" s="304"/>
      <c r="GQ280" s="304"/>
      <c r="GR280" s="304"/>
      <c r="GS280" s="304"/>
      <c r="GT280" s="304"/>
      <c r="GU280" s="304"/>
      <c r="GV280" s="304"/>
      <c r="GW280" s="304"/>
      <c r="GX280" s="304"/>
      <c r="GY280" s="304"/>
      <c r="GZ280" s="304"/>
      <c r="HA280" s="304"/>
      <c r="HB280" s="304"/>
      <c r="HC280" s="304"/>
      <c r="HD280" s="304"/>
      <c r="HE280" s="304"/>
      <c r="HF280" s="304"/>
      <c r="HG280" s="304"/>
      <c r="HH280" s="304"/>
      <c r="HI280" s="304"/>
      <c r="HJ280" s="304"/>
      <c r="HK280" s="304"/>
      <c r="HL280" s="304"/>
      <c r="HM280" s="304"/>
      <c r="HN280" s="304"/>
      <c r="HO280" s="304"/>
      <c r="HP280" s="304"/>
      <c r="HQ280" s="304"/>
      <c r="HR280" s="304"/>
      <c r="HS280" s="304"/>
      <c r="HT280" s="304"/>
      <c r="HU280" s="304"/>
      <c r="HV280" s="304"/>
      <c r="HW280" s="304"/>
      <c r="HX280" s="304"/>
      <c r="HY280" s="304"/>
      <c r="HZ280" s="304"/>
      <c r="IA280" s="304"/>
      <c r="IB280" s="304"/>
      <c r="IC280" s="304"/>
      <c r="ID280" s="304"/>
      <c r="IE280" s="304"/>
      <c r="IF280" s="304"/>
      <c r="IG280" s="304"/>
      <c r="IH280" s="304"/>
      <c r="II280" s="304"/>
      <c r="IJ280" s="304"/>
      <c r="IK280" s="304"/>
      <c r="IL280" s="304"/>
      <c r="IM280" s="304"/>
      <c r="IN280" s="304"/>
      <c r="IO280" s="304"/>
      <c r="IP280" s="304"/>
    </row>
    <row r="281" spans="1:250" s="305" customFormat="1" ht="25.5" customHeight="1" x14ac:dyDescent="0.2">
      <c r="A281" s="304"/>
      <c r="B281" s="304"/>
      <c r="C281" s="315"/>
      <c r="D281" s="315"/>
      <c r="E281" s="316"/>
      <c r="F281" s="304"/>
      <c r="G281" s="304"/>
      <c r="H281" s="304"/>
      <c r="J281" s="291"/>
      <c r="K281" s="291"/>
      <c r="L281" s="291"/>
      <c r="M281" s="291"/>
      <c r="N281" s="291"/>
      <c r="O281" s="291"/>
      <c r="P281" s="291"/>
      <c r="Q281" s="291"/>
      <c r="R281" s="291"/>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c r="DE281" s="304"/>
      <c r="DF281" s="304"/>
      <c r="DG281" s="304"/>
      <c r="DH281" s="304"/>
      <c r="DI281" s="304"/>
      <c r="DJ281" s="304"/>
      <c r="DK281" s="304"/>
      <c r="DL281" s="304"/>
      <c r="DM281" s="304"/>
      <c r="DN281" s="304"/>
      <c r="DO281" s="304"/>
      <c r="DP281" s="304"/>
      <c r="DQ281" s="304"/>
      <c r="DR281" s="304"/>
      <c r="DS281" s="304"/>
      <c r="DT281" s="304"/>
      <c r="DU281" s="304"/>
      <c r="DV281" s="304"/>
      <c r="DW281" s="304"/>
      <c r="DX281" s="304"/>
      <c r="DY281" s="304"/>
      <c r="DZ281" s="304"/>
      <c r="EA281" s="304"/>
      <c r="EB281" s="304"/>
      <c r="EC281" s="304"/>
      <c r="ED281" s="304"/>
      <c r="EE281" s="304"/>
      <c r="EF281" s="304"/>
      <c r="EG281" s="304"/>
      <c r="EH281" s="304"/>
      <c r="EI281" s="304"/>
      <c r="EJ281" s="304"/>
      <c r="EK281" s="304"/>
      <c r="EL281" s="304"/>
      <c r="EM281" s="304"/>
      <c r="EN281" s="304"/>
      <c r="EO281" s="304"/>
      <c r="EP281" s="304"/>
      <c r="EQ281" s="304"/>
      <c r="ER281" s="304"/>
      <c r="ES281" s="304"/>
      <c r="ET281" s="304"/>
      <c r="EU281" s="304"/>
      <c r="EV281" s="304"/>
      <c r="EW281" s="304"/>
      <c r="EX281" s="304"/>
      <c r="EY281" s="304"/>
      <c r="EZ281" s="304"/>
      <c r="FA281" s="304"/>
      <c r="FB281" s="304"/>
      <c r="FC281" s="304"/>
      <c r="FD281" s="304"/>
      <c r="FE281" s="304"/>
      <c r="FF281" s="304"/>
      <c r="FG281" s="304"/>
      <c r="FH281" s="304"/>
      <c r="FI281" s="304"/>
      <c r="FJ281" s="304"/>
      <c r="FK281" s="304"/>
      <c r="FL281" s="304"/>
      <c r="FM281" s="304"/>
      <c r="FN281" s="304"/>
      <c r="FO281" s="304"/>
      <c r="FP281" s="304"/>
      <c r="FQ281" s="304"/>
      <c r="FR281" s="304"/>
      <c r="FS281" s="304"/>
      <c r="FT281" s="304"/>
      <c r="FU281" s="304"/>
      <c r="FV281" s="304"/>
      <c r="FW281" s="304"/>
      <c r="FX281" s="304"/>
      <c r="FY281" s="304"/>
      <c r="FZ281" s="304"/>
      <c r="GA281" s="304"/>
      <c r="GB281" s="304"/>
      <c r="GC281" s="304"/>
      <c r="GD281" s="304"/>
      <c r="GE281" s="304"/>
      <c r="GF281" s="304"/>
      <c r="GG281" s="304"/>
      <c r="GH281" s="304"/>
      <c r="GI281" s="304"/>
      <c r="GJ281" s="304"/>
      <c r="GK281" s="304"/>
      <c r="GL281" s="304"/>
      <c r="GM281" s="304"/>
      <c r="GN281" s="304"/>
      <c r="GO281" s="304"/>
      <c r="GP281" s="304"/>
      <c r="GQ281" s="304"/>
      <c r="GR281" s="304"/>
      <c r="GS281" s="304"/>
      <c r="GT281" s="304"/>
      <c r="GU281" s="304"/>
      <c r="GV281" s="304"/>
      <c r="GW281" s="304"/>
      <c r="GX281" s="304"/>
      <c r="GY281" s="304"/>
      <c r="GZ281" s="304"/>
      <c r="HA281" s="304"/>
      <c r="HB281" s="304"/>
      <c r="HC281" s="304"/>
      <c r="HD281" s="304"/>
      <c r="HE281" s="304"/>
      <c r="HF281" s="304"/>
      <c r="HG281" s="304"/>
      <c r="HH281" s="304"/>
      <c r="HI281" s="304"/>
      <c r="HJ281" s="304"/>
      <c r="HK281" s="304"/>
      <c r="HL281" s="304"/>
      <c r="HM281" s="304"/>
      <c r="HN281" s="304"/>
      <c r="HO281" s="304"/>
      <c r="HP281" s="304"/>
      <c r="HQ281" s="304"/>
      <c r="HR281" s="304"/>
      <c r="HS281" s="304"/>
      <c r="HT281" s="304"/>
      <c r="HU281" s="304"/>
      <c r="HV281" s="304"/>
      <c r="HW281" s="304"/>
      <c r="HX281" s="304"/>
      <c r="HY281" s="304"/>
      <c r="HZ281" s="304"/>
      <c r="IA281" s="304"/>
      <c r="IB281" s="304"/>
      <c r="IC281" s="304"/>
      <c r="ID281" s="304"/>
      <c r="IE281" s="304"/>
      <c r="IF281" s="304"/>
      <c r="IG281" s="304"/>
      <c r="IH281" s="304"/>
      <c r="II281" s="304"/>
      <c r="IJ281" s="304"/>
      <c r="IK281" s="304"/>
      <c r="IL281" s="304"/>
      <c r="IM281" s="304"/>
      <c r="IN281" s="304"/>
      <c r="IO281" s="304"/>
      <c r="IP281" s="304"/>
    </row>
    <row r="282" spans="1:250" s="305" customFormat="1" ht="25.5" customHeight="1" x14ac:dyDescent="0.2">
      <c r="A282" s="304"/>
      <c r="B282" s="304"/>
      <c r="C282" s="315"/>
      <c r="D282" s="315"/>
      <c r="E282" s="316"/>
      <c r="F282" s="304"/>
      <c r="G282" s="304"/>
      <c r="H282" s="304"/>
      <c r="J282" s="291"/>
      <c r="K282" s="291"/>
      <c r="L282" s="291"/>
      <c r="M282" s="291"/>
      <c r="N282" s="291"/>
      <c r="O282" s="291"/>
      <c r="P282" s="291"/>
      <c r="Q282" s="291"/>
      <c r="R282" s="291"/>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c r="DE282" s="304"/>
      <c r="DF282" s="304"/>
      <c r="DG282" s="304"/>
      <c r="DH282" s="304"/>
      <c r="DI282" s="304"/>
      <c r="DJ282" s="304"/>
      <c r="DK282" s="304"/>
      <c r="DL282" s="304"/>
      <c r="DM282" s="304"/>
      <c r="DN282" s="304"/>
      <c r="DO282" s="304"/>
      <c r="DP282" s="304"/>
      <c r="DQ282" s="304"/>
      <c r="DR282" s="304"/>
      <c r="DS282" s="304"/>
      <c r="DT282" s="304"/>
      <c r="DU282" s="304"/>
      <c r="DV282" s="304"/>
      <c r="DW282" s="304"/>
      <c r="DX282" s="304"/>
      <c r="DY282" s="304"/>
      <c r="DZ282" s="304"/>
      <c r="EA282" s="304"/>
      <c r="EB282" s="304"/>
      <c r="EC282" s="304"/>
      <c r="ED282" s="304"/>
      <c r="EE282" s="304"/>
      <c r="EF282" s="304"/>
      <c r="EG282" s="304"/>
      <c r="EH282" s="304"/>
      <c r="EI282" s="304"/>
      <c r="EJ282" s="304"/>
      <c r="EK282" s="304"/>
      <c r="EL282" s="304"/>
      <c r="EM282" s="304"/>
      <c r="EN282" s="304"/>
      <c r="EO282" s="304"/>
      <c r="EP282" s="304"/>
      <c r="EQ282" s="304"/>
      <c r="ER282" s="304"/>
      <c r="ES282" s="304"/>
      <c r="ET282" s="304"/>
      <c r="EU282" s="304"/>
      <c r="EV282" s="304"/>
      <c r="EW282" s="304"/>
      <c r="EX282" s="304"/>
      <c r="EY282" s="304"/>
      <c r="EZ282" s="304"/>
      <c r="FA282" s="304"/>
      <c r="FB282" s="304"/>
      <c r="FC282" s="304"/>
      <c r="FD282" s="304"/>
      <c r="FE282" s="304"/>
      <c r="FF282" s="304"/>
      <c r="FG282" s="304"/>
      <c r="FH282" s="304"/>
      <c r="FI282" s="304"/>
      <c r="FJ282" s="304"/>
      <c r="FK282" s="304"/>
      <c r="FL282" s="304"/>
      <c r="FM282" s="304"/>
      <c r="FN282" s="304"/>
      <c r="FO282" s="304"/>
      <c r="FP282" s="304"/>
      <c r="FQ282" s="304"/>
      <c r="FR282" s="304"/>
      <c r="FS282" s="304"/>
      <c r="FT282" s="304"/>
      <c r="FU282" s="304"/>
      <c r="FV282" s="304"/>
      <c r="FW282" s="304"/>
      <c r="FX282" s="304"/>
      <c r="FY282" s="304"/>
      <c r="FZ282" s="304"/>
      <c r="GA282" s="304"/>
      <c r="GB282" s="304"/>
      <c r="GC282" s="304"/>
      <c r="GD282" s="304"/>
      <c r="GE282" s="304"/>
      <c r="GF282" s="304"/>
      <c r="GG282" s="304"/>
      <c r="GH282" s="304"/>
      <c r="GI282" s="304"/>
      <c r="GJ282" s="304"/>
      <c r="GK282" s="304"/>
      <c r="GL282" s="304"/>
      <c r="GM282" s="304"/>
      <c r="GN282" s="304"/>
      <c r="GO282" s="304"/>
      <c r="GP282" s="304"/>
      <c r="GQ282" s="304"/>
      <c r="GR282" s="304"/>
      <c r="GS282" s="304"/>
      <c r="GT282" s="304"/>
      <c r="GU282" s="304"/>
      <c r="GV282" s="304"/>
      <c r="GW282" s="304"/>
      <c r="GX282" s="304"/>
      <c r="GY282" s="304"/>
      <c r="GZ282" s="304"/>
      <c r="HA282" s="304"/>
      <c r="HB282" s="304"/>
      <c r="HC282" s="304"/>
      <c r="HD282" s="304"/>
      <c r="HE282" s="304"/>
      <c r="HF282" s="304"/>
      <c r="HG282" s="304"/>
      <c r="HH282" s="304"/>
      <c r="HI282" s="304"/>
      <c r="HJ282" s="304"/>
      <c r="HK282" s="304"/>
      <c r="HL282" s="304"/>
      <c r="HM282" s="304"/>
      <c r="HN282" s="304"/>
      <c r="HO282" s="304"/>
      <c r="HP282" s="304"/>
      <c r="HQ282" s="304"/>
      <c r="HR282" s="304"/>
      <c r="HS282" s="304"/>
      <c r="HT282" s="304"/>
      <c r="HU282" s="304"/>
      <c r="HV282" s="304"/>
      <c r="HW282" s="304"/>
      <c r="HX282" s="304"/>
      <c r="HY282" s="304"/>
      <c r="HZ282" s="304"/>
      <c r="IA282" s="304"/>
      <c r="IB282" s="304"/>
      <c r="IC282" s="304"/>
      <c r="ID282" s="304"/>
      <c r="IE282" s="304"/>
      <c r="IF282" s="304"/>
      <c r="IG282" s="304"/>
      <c r="IH282" s="304"/>
      <c r="II282" s="304"/>
      <c r="IJ282" s="304"/>
      <c r="IK282" s="304"/>
      <c r="IL282" s="304"/>
      <c r="IM282" s="304"/>
      <c r="IN282" s="304"/>
      <c r="IO282" s="304"/>
      <c r="IP282" s="304"/>
    </row>
    <row r="283" spans="1:250" s="305" customFormat="1" ht="25.5" customHeight="1" x14ac:dyDescent="0.2">
      <c r="A283" s="304"/>
      <c r="B283" s="304"/>
      <c r="C283" s="315"/>
      <c r="D283" s="315"/>
      <c r="E283" s="316"/>
      <c r="F283" s="304"/>
      <c r="G283" s="304"/>
      <c r="H283" s="304"/>
      <c r="J283" s="291"/>
      <c r="K283" s="291"/>
      <c r="L283" s="291"/>
      <c r="M283" s="291"/>
      <c r="N283" s="291"/>
      <c r="O283" s="291"/>
      <c r="P283" s="291"/>
      <c r="Q283" s="291"/>
      <c r="R283" s="291"/>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c r="DE283" s="304"/>
      <c r="DF283" s="304"/>
      <c r="DG283" s="304"/>
      <c r="DH283" s="304"/>
      <c r="DI283" s="304"/>
      <c r="DJ283" s="304"/>
      <c r="DK283" s="304"/>
      <c r="DL283" s="304"/>
      <c r="DM283" s="304"/>
      <c r="DN283" s="304"/>
      <c r="DO283" s="304"/>
      <c r="DP283" s="304"/>
      <c r="DQ283" s="304"/>
      <c r="DR283" s="304"/>
      <c r="DS283" s="304"/>
      <c r="DT283" s="304"/>
      <c r="DU283" s="304"/>
      <c r="DV283" s="304"/>
      <c r="DW283" s="304"/>
      <c r="DX283" s="304"/>
      <c r="DY283" s="304"/>
      <c r="DZ283" s="304"/>
      <c r="EA283" s="304"/>
      <c r="EB283" s="304"/>
      <c r="EC283" s="304"/>
      <c r="ED283" s="304"/>
      <c r="EE283" s="304"/>
      <c r="EF283" s="304"/>
      <c r="EG283" s="304"/>
      <c r="EH283" s="304"/>
      <c r="EI283" s="304"/>
      <c r="EJ283" s="304"/>
      <c r="EK283" s="304"/>
      <c r="EL283" s="304"/>
      <c r="EM283" s="304"/>
      <c r="EN283" s="304"/>
      <c r="EO283" s="304"/>
      <c r="EP283" s="304"/>
      <c r="EQ283" s="304"/>
      <c r="ER283" s="304"/>
      <c r="ES283" s="304"/>
      <c r="ET283" s="304"/>
      <c r="EU283" s="304"/>
      <c r="EV283" s="304"/>
      <c r="EW283" s="304"/>
      <c r="EX283" s="304"/>
      <c r="EY283" s="304"/>
      <c r="EZ283" s="304"/>
      <c r="FA283" s="304"/>
      <c r="FB283" s="304"/>
      <c r="FC283" s="304"/>
      <c r="FD283" s="304"/>
      <c r="FE283" s="304"/>
      <c r="FF283" s="304"/>
      <c r="FG283" s="304"/>
      <c r="FH283" s="304"/>
      <c r="FI283" s="304"/>
      <c r="FJ283" s="304"/>
      <c r="FK283" s="304"/>
      <c r="FL283" s="304"/>
      <c r="FM283" s="304"/>
      <c r="FN283" s="304"/>
      <c r="FO283" s="304"/>
      <c r="FP283" s="304"/>
      <c r="FQ283" s="304"/>
      <c r="FR283" s="304"/>
      <c r="FS283" s="304"/>
      <c r="FT283" s="304"/>
      <c r="FU283" s="304"/>
      <c r="FV283" s="304"/>
      <c r="FW283" s="304"/>
      <c r="FX283" s="304"/>
      <c r="FY283" s="304"/>
      <c r="FZ283" s="304"/>
      <c r="GA283" s="304"/>
      <c r="GB283" s="304"/>
      <c r="GC283" s="304"/>
      <c r="GD283" s="304"/>
      <c r="GE283" s="304"/>
      <c r="GF283" s="304"/>
      <c r="GG283" s="304"/>
      <c r="GH283" s="304"/>
      <c r="GI283" s="304"/>
      <c r="GJ283" s="304"/>
      <c r="GK283" s="304"/>
      <c r="GL283" s="304"/>
      <c r="GM283" s="304"/>
      <c r="GN283" s="304"/>
      <c r="GO283" s="304"/>
      <c r="GP283" s="304"/>
      <c r="GQ283" s="304"/>
      <c r="GR283" s="304"/>
      <c r="GS283" s="304"/>
      <c r="GT283" s="304"/>
      <c r="GU283" s="304"/>
      <c r="GV283" s="304"/>
      <c r="GW283" s="304"/>
      <c r="GX283" s="304"/>
      <c r="GY283" s="304"/>
      <c r="GZ283" s="304"/>
      <c r="HA283" s="304"/>
      <c r="HB283" s="304"/>
      <c r="HC283" s="304"/>
      <c r="HD283" s="304"/>
      <c r="HE283" s="304"/>
      <c r="HF283" s="304"/>
      <c r="HG283" s="304"/>
      <c r="HH283" s="304"/>
      <c r="HI283" s="304"/>
      <c r="HJ283" s="304"/>
      <c r="HK283" s="304"/>
      <c r="HL283" s="304"/>
      <c r="HM283" s="304"/>
      <c r="HN283" s="304"/>
      <c r="HO283" s="304"/>
      <c r="HP283" s="304"/>
      <c r="HQ283" s="304"/>
      <c r="HR283" s="304"/>
      <c r="HS283" s="304"/>
      <c r="HT283" s="304"/>
      <c r="HU283" s="304"/>
      <c r="HV283" s="304"/>
      <c r="HW283" s="304"/>
      <c r="HX283" s="304"/>
      <c r="HY283" s="304"/>
      <c r="HZ283" s="304"/>
      <c r="IA283" s="304"/>
      <c r="IB283" s="304"/>
      <c r="IC283" s="304"/>
      <c r="ID283" s="304"/>
      <c r="IE283" s="304"/>
      <c r="IF283" s="304"/>
      <c r="IG283" s="304"/>
      <c r="IH283" s="304"/>
      <c r="II283" s="304"/>
      <c r="IJ283" s="304"/>
      <c r="IK283" s="304"/>
      <c r="IL283" s="304"/>
      <c r="IM283" s="304"/>
      <c r="IN283" s="304"/>
      <c r="IO283" s="304"/>
      <c r="IP283" s="304"/>
    </row>
    <row r="284" spans="1:250" s="305" customFormat="1" ht="25.5" customHeight="1" x14ac:dyDescent="0.2">
      <c r="A284" s="304"/>
      <c r="B284" s="304"/>
      <c r="C284" s="315"/>
      <c r="D284" s="315"/>
      <c r="E284" s="316"/>
      <c r="F284" s="304"/>
      <c r="G284" s="304"/>
      <c r="H284" s="304"/>
      <c r="J284" s="291"/>
      <c r="K284" s="291"/>
      <c r="L284" s="291"/>
      <c r="M284" s="291"/>
      <c r="N284" s="291"/>
      <c r="O284" s="291"/>
      <c r="P284" s="291"/>
      <c r="Q284" s="291"/>
      <c r="R284" s="291"/>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c r="DE284" s="304"/>
      <c r="DF284" s="304"/>
      <c r="DG284" s="304"/>
      <c r="DH284" s="304"/>
      <c r="DI284" s="304"/>
      <c r="DJ284" s="304"/>
      <c r="DK284" s="304"/>
      <c r="DL284" s="304"/>
      <c r="DM284" s="304"/>
      <c r="DN284" s="304"/>
      <c r="DO284" s="304"/>
      <c r="DP284" s="304"/>
      <c r="DQ284" s="304"/>
      <c r="DR284" s="304"/>
      <c r="DS284" s="304"/>
      <c r="DT284" s="304"/>
      <c r="DU284" s="304"/>
      <c r="DV284" s="304"/>
      <c r="DW284" s="304"/>
      <c r="DX284" s="304"/>
      <c r="DY284" s="304"/>
      <c r="DZ284" s="304"/>
      <c r="EA284" s="304"/>
      <c r="EB284" s="304"/>
      <c r="EC284" s="304"/>
      <c r="ED284" s="304"/>
      <c r="EE284" s="304"/>
      <c r="EF284" s="304"/>
      <c r="EG284" s="304"/>
      <c r="EH284" s="304"/>
      <c r="EI284" s="304"/>
      <c r="EJ284" s="304"/>
      <c r="EK284" s="304"/>
      <c r="EL284" s="304"/>
      <c r="EM284" s="304"/>
      <c r="EN284" s="304"/>
      <c r="EO284" s="304"/>
      <c r="EP284" s="304"/>
      <c r="EQ284" s="304"/>
      <c r="ER284" s="304"/>
      <c r="ES284" s="304"/>
      <c r="ET284" s="304"/>
      <c r="EU284" s="304"/>
      <c r="EV284" s="304"/>
      <c r="EW284" s="304"/>
      <c r="EX284" s="304"/>
      <c r="EY284" s="304"/>
      <c r="EZ284" s="304"/>
      <c r="FA284" s="304"/>
      <c r="FB284" s="304"/>
      <c r="FC284" s="304"/>
      <c r="FD284" s="304"/>
      <c r="FE284" s="304"/>
      <c r="FF284" s="304"/>
      <c r="FG284" s="304"/>
      <c r="FH284" s="304"/>
      <c r="FI284" s="304"/>
      <c r="FJ284" s="304"/>
      <c r="FK284" s="304"/>
      <c r="FL284" s="304"/>
      <c r="FM284" s="304"/>
      <c r="FN284" s="304"/>
      <c r="FO284" s="304"/>
      <c r="FP284" s="304"/>
      <c r="FQ284" s="304"/>
      <c r="FR284" s="304"/>
      <c r="FS284" s="304"/>
      <c r="FT284" s="304"/>
      <c r="FU284" s="304"/>
      <c r="FV284" s="304"/>
      <c r="FW284" s="304"/>
      <c r="FX284" s="304"/>
      <c r="FY284" s="304"/>
      <c r="FZ284" s="304"/>
      <c r="GA284" s="304"/>
      <c r="GB284" s="304"/>
      <c r="GC284" s="304"/>
      <c r="GD284" s="304"/>
      <c r="GE284" s="304"/>
      <c r="GF284" s="304"/>
      <c r="GG284" s="304"/>
      <c r="GH284" s="304"/>
      <c r="GI284" s="304"/>
      <c r="GJ284" s="304"/>
      <c r="GK284" s="304"/>
      <c r="GL284" s="304"/>
      <c r="GM284" s="304"/>
      <c r="GN284" s="304"/>
      <c r="GO284" s="304"/>
      <c r="GP284" s="304"/>
      <c r="GQ284" s="304"/>
      <c r="GR284" s="304"/>
      <c r="GS284" s="304"/>
      <c r="GT284" s="304"/>
      <c r="GU284" s="304"/>
      <c r="GV284" s="304"/>
      <c r="GW284" s="304"/>
      <c r="GX284" s="304"/>
      <c r="GY284" s="304"/>
      <c r="GZ284" s="304"/>
      <c r="HA284" s="304"/>
      <c r="HB284" s="304"/>
      <c r="HC284" s="304"/>
      <c r="HD284" s="304"/>
      <c r="HE284" s="304"/>
      <c r="HF284" s="304"/>
      <c r="HG284" s="304"/>
      <c r="HH284" s="304"/>
      <c r="HI284" s="304"/>
      <c r="HJ284" s="304"/>
      <c r="HK284" s="304"/>
      <c r="HL284" s="304"/>
      <c r="HM284" s="304"/>
      <c r="HN284" s="304"/>
      <c r="HO284" s="304"/>
      <c r="HP284" s="304"/>
      <c r="HQ284" s="304"/>
      <c r="HR284" s="304"/>
      <c r="HS284" s="304"/>
      <c r="HT284" s="304"/>
      <c r="HU284" s="304"/>
      <c r="HV284" s="304"/>
      <c r="HW284" s="304"/>
      <c r="HX284" s="304"/>
      <c r="HY284" s="304"/>
      <c r="HZ284" s="304"/>
      <c r="IA284" s="304"/>
      <c r="IB284" s="304"/>
      <c r="IC284" s="304"/>
      <c r="ID284" s="304"/>
      <c r="IE284" s="304"/>
      <c r="IF284" s="304"/>
      <c r="IG284" s="304"/>
      <c r="IH284" s="304"/>
      <c r="II284" s="304"/>
      <c r="IJ284" s="304"/>
      <c r="IK284" s="304"/>
      <c r="IL284" s="304"/>
      <c r="IM284" s="304"/>
      <c r="IN284" s="304"/>
      <c r="IO284" s="304"/>
      <c r="IP284" s="304"/>
    </row>
    <row r="285" spans="1:250" s="305" customFormat="1" ht="25.5" customHeight="1" x14ac:dyDescent="0.2">
      <c r="A285" s="304"/>
      <c r="B285" s="304"/>
      <c r="C285" s="315"/>
      <c r="D285" s="315"/>
      <c r="E285" s="316"/>
      <c r="F285" s="304"/>
      <c r="G285" s="304"/>
      <c r="H285" s="304"/>
      <c r="J285" s="291"/>
      <c r="K285" s="291"/>
      <c r="L285" s="291"/>
      <c r="M285" s="291"/>
      <c r="N285" s="291"/>
      <c r="O285" s="291"/>
      <c r="P285" s="291"/>
      <c r="Q285" s="291"/>
      <c r="R285" s="291"/>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c r="DE285" s="304"/>
      <c r="DF285" s="304"/>
      <c r="DG285" s="304"/>
      <c r="DH285" s="304"/>
      <c r="DI285" s="304"/>
      <c r="DJ285" s="304"/>
      <c r="DK285" s="304"/>
      <c r="DL285" s="304"/>
      <c r="DM285" s="304"/>
      <c r="DN285" s="304"/>
      <c r="DO285" s="304"/>
      <c r="DP285" s="304"/>
      <c r="DQ285" s="304"/>
      <c r="DR285" s="304"/>
      <c r="DS285" s="304"/>
      <c r="DT285" s="304"/>
      <c r="DU285" s="304"/>
      <c r="DV285" s="304"/>
      <c r="DW285" s="304"/>
      <c r="DX285" s="304"/>
      <c r="DY285" s="304"/>
      <c r="DZ285" s="304"/>
      <c r="EA285" s="304"/>
      <c r="EB285" s="304"/>
      <c r="EC285" s="304"/>
      <c r="ED285" s="304"/>
      <c r="EE285" s="304"/>
      <c r="EF285" s="304"/>
      <c r="EG285" s="304"/>
      <c r="EH285" s="304"/>
      <c r="EI285" s="304"/>
      <c r="EJ285" s="304"/>
      <c r="EK285" s="304"/>
      <c r="EL285" s="304"/>
      <c r="EM285" s="304"/>
      <c r="EN285" s="304"/>
      <c r="EO285" s="304"/>
      <c r="EP285" s="304"/>
      <c r="EQ285" s="304"/>
      <c r="ER285" s="304"/>
      <c r="ES285" s="304"/>
      <c r="ET285" s="304"/>
      <c r="EU285" s="304"/>
      <c r="EV285" s="304"/>
      <c r="EW285" s="304"/>
      <c r="EX285" s="304"/>
      <c r="EY285" s="304"/>
      <c r="EZ285" s="304"/>
      <c r="FA285" s="304"/>
      <c r="FB285" s="304"/>
      <c r="FC285" s="304"/>
      <c r="FD285" s="304"/>
      <c r="FE285" s="304"/>
      <c r="FF285" s="304"/>
      <c r="FG285" s="304"/>
      <c r="FH285" s="304"/>
      <c r="FI285" s="304"/>
      <c r="FJ285" s="304"/>
      <c r="FK285" s="304"/>
      <c r="FL285" s="304"/>
      <c r="FM285" s="304"/>
      <c r="FN285" s="304"/>
      <c r="FO285" s="304"/>
      <c r="FP285" s="304"/>
      <c r="FQ285" s="304"/>
      <c r="FR285" s="304"/>
      <c r="FS285" s="304"/>
      <c r="FT285" s="304"/>
      <c r="FU285" s="304"/>
      <c r="FV285" s="304"/>
      <c r="FW285" s="304"/>
      <c r="FX285" s="304"/>
      <c r="FY285" s="304"/>
      <c r="FZ285" s="304"/>
      <c r="GA285" s="304"/>
      <c r="GB285" s="304"/>
      <c r="GC285" s="304"/>
      <c r="GD285" s="304"/>
      <c r="GE285" s="304"/>
      <c r="GF285" s="304"/>
      <c r="GG285" s="304"/>
      <c r="GH285" s="304"/>
      <c r="GI285" s="304"/>
      <c r="GJ285" s="304"/>
      <c r="GK285" s="304"/>
      <c r="GL285" s="304"/>
      <c r="GM285" s="304"/>
      <c r="GN285" s="304"/>
      <c r="GO285" s="304"/>
      <c r="GP285" s="304"/>
      <c r="GQ285" s="304"/>
      <c r="GR285" s="304"/>
      <c r="GS285" s="304"/>
      <c r="GT285" s="304"/>
      <c r="GU285" s="304"/>
      <c r="GV285" s="304"/>
      <c r="GW285" s="304"/>
      <c r="GX285" s="304"/>
      <c r="GY285" s="304"/>
      <c r="GZ285" s="304"/>
      <c r="HA285" s="304"/>
      <c r="HB285" s="304"/>
      <c r="HC285" s="304"/>
      <c r="HD285" s="304"/>
      <c r="HE285" s="304"/>
      <c r="HF285" s="304"/>
      <c r="HG285" s="304"/>
      <c r="HH285" s="304"/>
      <c r="HI285" s="304"/>
      <c r="HJ285" s="304"/>
      <c r="HK285" s="304"/>
      <c r="HL285" s="304"/>
      <c r="HM285" s="304"/>
      <c r="HN285" s="304"/>
      <c r="HO285" s="304"/>
      <c r="HP285" s="304"/>
      <c r="HQ285" s="304"/>
      <c r="HR285" s="304"/>
      <c r="HS285" s="304"/>
      <c r="HT285" s="304"/>
      <c r="HU285" s="304"/>
      <c r="HV285" s="304"/>
      <c r="HW285" s="304"/>
      <c r="HX285" s="304"/>
      <c r="HY285" s="304"/>
      <c r="HZ285" s="304"/>
      <c r="IA285" s="304"/>
      <c r="IB285" s="304"/>
      <c r="IC285" s="304"/>
      <c r="ID285" s="304"/>
      <c r="IE285" s="304"/>
      <c r="IF285" s="304"/>
      <c r="IG285" s="304"/>
      <c r="IH285" s="304"/>
      <c r="II285" s="304"/>
      <c r="IJ285" s="304"/>
      <c r="IK285" s="304"/>
      <c r="IL285" s="304"/>
      <c r="IM285" s="304"/>
      <c r="IN285" s="304"/>
      <c r="IO285" s="304"/>
      <c r="IP285" s="304"/>
    </row>
    <row r="286" spans="1:250" s="305" customFormat="1" ht="25.5" customHeight="1" x14ac:dyDescent="0.2">
      <c r="A286" s="304"/>
      <c r="B286" s="304"/>
      <c r="C286" s="315"/>
      <c r="D286" s="315"/>
      <c r="E286" s="316"/>
      <c r="F286" s="304"/>
      <c r="G286" s="304"/>
      <c r="H286" s="304"/>
      <c r="J286" s="291"/>
      <c r="K286" s="291"/>
      <c r="L286" s="291"/>
      <c r="M286" s="291"/>
      <c r="N286" s="291"/>
      <c r="O286" s="291"/>
      <c r="P286" s="291"/>
      <c r="Q286" s="291"/>
      <c r="R286" s="291"/>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c r="DE286" s="304"/>
      <c r="DF286" s="304"/>
      <c r="DG286" s="304"/>
      <c r="DH286" s="304"/>
      <c r="DI286" s="304"/>
      <c r="DJ286" s="304"/>
      <c r="DK286" s="304"/>
      <c r="DL286" s="304"/>
      <c r="DM286" s="304"/>
      <c r="DN286" s="304"/>
      <c r="DO286" s="304"/>
      <c r="DP286" s="304"/>
      <c r="DQ286" s="304"/>
      <c r="DR286" s="304"/>
      <c r="DS286" s="304"/>
      <c r="DT286" s="304"/>
      <c r="DU286" s="304"/>
      <c r="DV286" s="304"/>
      <c r="DW286" s="304"/>
      <c r="DX286" s="304"/>
      <c r="DY286" s="304"/>
      <c r="DZ286" s="304"/>
      <c r="EA286" s="304"/>
      <c r="EB286" s="304"/>
      <c r="EC286" s="304"/>
      <c r="ED286" s="304"/>
      <c r="EE286" s="304"/>
      <c r="EF286" s="304"/>
      <c r="EG286" s="304"/>
      <c r="EH286" s="304"/>
      <c r="EI286" s="304"/>
      <c r="EJ286" s="304"/>
      <c r="EK286" s="304"/>
      <c r="EL286" s="304"/>
      <c r="EM286" s="304"/>
      <c r="EN286" s="304"/>
      <c r="EO286" s="304"/>
      <c r="EP286" s="304"/>
      <c r="EQ286" s="304"/>
      <c r="ER286" s="304"/>
      <c r="ES286" s="304"/>
      <c r="ET286" s="304"/>
      <c r="EU286" s="304"/>
      <c r="EV286" s="304"/>
      <c r="EW286" s="304"/>
      <c r="EX286" s="304"/>
      <c r="EY286" s="304"/>
      <c r="EZ286" s="304"/>
      <c r="FA286" s="304"/>
      <c r="FB286" s="304"/>
      <c r="FC286" s="304"/>
      <c r="FD286" s="304"/>
      <c r="FE286" s="304"/>
      <c r="FF286" s="304"/>
      <c r="FG286" s="304"/>
      <c r="FH286" s="304"/>
      <c r="FI286" s="304"/>
      <c r="FJ286" s="304"/>
      <c r="FK286" s="304"/>
      <c r="FL286" s="304"/>
      <c r="FM286" s="304"/>
      <c r="FN286" s="304"/>
      <c r="FO286" s="304"/>
      <c r="FP286" s="304"/>
      <c r="FQ286" s="304"/>
      <c r="FR286" s="304"/>
      <c r="FS286" s="304"/>
      <c r="FT286" s="304"/>
      <c r="FU286" s="304"/>
      <c r="FV286" s="304"/>
      <c r="FW286" s="304"/>
      <c r="FX286" s="304"/>
      <c r="FY286" s="304"/>
      <c r="FZ286" s="304"/>
      <c r="GA286" s="304"/>
      <c r="GB286" s="304"/>
      <c r="GC286" s="304"/>
      <c r="GD286" s="304"/>
      <c r="GE286" s="304"/>
      <c r="GF286" s="304"/>
      <c r="GG286" s="304"/>
      <c r="GH286" s="304"/>
      <c r="GI286" s="304"/>
      <c r="GJ286" s="304"/>
      <c r="GK286" s="304"/>
      <c r="GL286" s="304"/>
      <c r="GM286" s="304"/>
      <c r="GN286" s="304"/>
      <c r="GO286" s="304"/>
      <c r="GP286" s="304"/>
      <c r="GQ286" s="304"/>
      <c r="GR286" s="304"/>
      <c r="GS286" s="304"/>
      <c r="GT286" s="304"/>
      <c r="GU286" s="304"/>
      <c r="GV286" s="304"/>
      <c r="GW286" s="304"/>
      <c r="GX286" s="304"/>
      <c r="GY286" s="304"/>
      <c r="GZ286" s="304"/>
      <c r="HA286" s="304"/>
      <c r="HB286" s="304"/>
      <c r="HC286" s="304"/>
      <c r="HD286" s="304"/>
      <c r="HE286" s="304"/>
      <c r="HF286" s="304"/>
      <c r="HG286" s="304"/>
      <c r="HH286" s="304"/>
      <c r="HI286" s="304"/>
      <c r="HJ286" s="304"/>
      <c r="HK286" s="304"/>
      <c r="HL286" s="304"/>
      <c r="HM286" s="304"/>
      <c r="HN286" s="304"/>
      <c r="HO286" s="304"/>
      <c r="HP286" s="304"/>
      <c r="HQ286" s="304"/>
      <c r="HR286" s="304"/>
      <c r="HS286" s="304"/>
      <c r="HT286" s="304"/>
      <c r="HU286" s="304"/>
      <c r="HV286" s="304"/>
      <c r="HW286" s="304"/>
      <c r="HX286" s="304"/>
      <c r="HY286" s="304"/>
      <c r="HZ286" s="304"/>
      <c r="IA286" s="304"/>
      <c r="IB286" s="304"/>
      <c r="IC286" s="304"/>
      <c r="ID286" s="304"/>
      <c r="IE286" s="304"/>
      <c r="IF286" s="304"/>
      <c r="IG286" s="304"/>
      <c r="IH286" s="304"/>
      <c r="II286" s="304"/>
      <c r="IJ286" s="304"/>
      <c r="IK286" s="304"/>
      <c r="IL286" s="304"/>
      <c r="IM286" s="304"/>
      <c r="IN286" s="304"/>
      <c r="IO286" s="304"/>
      <c r="IP286" s="304"/>
    </row>
    <row r="287" spans="1:250" s="305" customFormat="1" ht="25.5" customHeight="1" x14ac:dyDescent="0.2">
      <c r="A287" s="304"/>
      <c r="B287" s="304"/>
      <c r="C287" s="315"/>
      <c r="D287" s="315"/>
      <c r="E287" s="316"/>
      <c r="F287" s="304"/>
      <c r="G287" s="304"/>
      <c r="H287" s="304"/>
      <c r="J287" s="291"/>
      <c r="K287" s="291"/>
      <c r="L287" s="291"/>
      <c r="M287" s="291"/>
      <c r="N287" s="291"/>
      <c r="O287" s="291"/>
      <c r="P287" s="291"/>
      <c r="Q287" s="291"/>
      <c r="R287" s="291"/>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c r="DE287" s="304"/>
      <c r="DF287" s="304"/>
      <c r="DG287" s="304"/>
      <c r="DH287" s="304"/>
      <c r="DI287" s="304"/>
      <c r="DJ287" s="304"/>
      <c r="DK287" s="304"/>
      <c r="DL287" s="304"/>
      <c r="DM287" s="304"/>
      <c r="DN287" s="304"/>
      <c r="DO287" s="304"/>
      <c r="DP287" s="304"/>
      <c r="DQ287" s="304"/>
      <c r="DR287" s="304"/>
      <c r="DS287" s="304"/>
      <c r="DT287" s="304"/>
      <c r="DU287" s="304"/>
      <c r="DV287" s="304"/>
      <c r="DW287" s="304"/>
      <c r="DX287" s="304"/>
      <c r="DY287" s="304"/>
      <c r="DZ287" s="304"/>
      <c r="EA287" s="304"/>
      <c r="EB287" s="304"/>
      <c r="EC287" s="304"/>
      <c r="ED287" s="304"/>
      <c r="EE287" s="304"/>
      <c r="EF287" s="304"/>
      <c r="EG287" s="304"/>
      <c r="EH287" s="304"/>
      <c r="EI287" s="304"/>
      <c r="EJ287" s="304"/>
      <c r="EK287" s="304"/>
      <c r="EL287" s="304"/>
      <c r="EM287" s="304"/>
      <c r="EN287" s="304"/>
      <c r="EO287" s="304"/>
      <c r="EP287" s="304"/>
      <c r="EQ287" s="304"/>
      <c r="ER287" s="304"/>
      <c r="ES287" s="304"/>
      <c r="ET287" s="304"/>
      <c r="EU287" s="304"/>
      <c r="EV287" s="304"/>
      <c r="EW287" s="304"/>
      <c r="EX287" s="304"/>
      <c r="EY287" s="304"/>
      <c r="EZ287" s="304"/>
      <c r="FA287" s="304"/>
      <c r="FB287" s="304"/>
      <c r="FC287" s="304"/>
      <c r="FD287" s="304"/>
      <c r="FE287" s="304"/>
      <c r="FF287" s="304"/>
      <c r="FG287" s="304"/>
      <c r="FH287" s="304"/>
      <c r="FI287" s="304"/>
      <c r="FJ287" s="304"/>
      <c r="FK287" s="304"/>
      <c r="FL287" s="304"/>
      <c r="FM287" s="304"/>
      <c r="FN287" s="304"/>
      <c r="FO287" s="304"/>
      <c r="FP287" s="304"/>
      <c r="FQ287" s="304"/>
      <c r="FR287" s="304"/>
      <c r="FS287" s="304"/>
      <c r="FT287" s="304"/>
      <c r="FU287" s="304"/>
      <c r="FV287" s="304"/>
      <c r="FW287" s="304"/>
      <c r="FX287" s="304"/>
      <c r="FY287" s="304"/>
      <c r="FZ287" s="304"/>
      <c r="GA287" s="304"/>
      <c r="GB287" s="304"/>
      <c r="GC287" s="304"/>
      <c r="GD287" s="304"/>
      <c r="GE287" s="304"/>
      <c r="GF287" s="304"/>
      <c r="GG287" s="304"/>
      <c r="GH287" s="304"/>
      <c r="GI287" s="304"/>
      <c r="GJ287" s="304"/>
      <c r="GK287" s="304"/>
      <c r="GL287" s="304"/>
      <c r="GM287" s="304"/>
      <c r="GN287" s="304"/>
      <c r="GO287" s="304"/>
      <c r="GP287" s="304"/>
      <c r="GQ287" s="304"/>
      <c r="GR287" s="304"/>
      <c r="GS287" s="304"/>
      <c r="GT287" s="304"/>
      <c r="GU287" s="304"/>
      <c r="GV287" s="304"/>
      <c r="GW287" s="304"/>
      <c r="GX287" s="304"/>
      <c r="GY287" s="304"/>
      <c r="GZ287" s="304"/>
      <c r="HA287" s="304"/>
      <c r="HB287" s="304"/>
      <c r="HC287" s="304"/>
      <c r="HD287" s="304"/>
      <c r="HE287" s="304"/>
      <c r="HF287" s="304"/>
      <c r="HG287" s="304"/>
      <c r="HH287" s="304"/>
      <c r="HI287" s="304"/>
      <c r="HJ287" s="304"/>
      <c r="HK287" s="304"/>
      <c r="HL287" s="304"/>
      <c r="HM287" s="304"/>
      <c r="HN287" s="304"/>
      <c r="HO287" s="304"/>
      <c r="HP287" s="304"/>
      <c r="HQ287" s="304"/>
      <c r="HR287" s="304"/>
      <c r="HS287" s="304"/>
      <c r="HT287" s="304"/>
      <c r="HU287" s="304"/>
      <c r="HV287" s="304"/>
      <c r="HW287" s="304"/>
      <c r="HX287" s="304"/>
      <c r="HY287" s="304"/>
      <c r="HZ287" s="304"/>
      <c r="IA287" s="304"/>
      <c r="IB287" s="304"/>
      <c r="IC287" s="304"/>
      <c r="ID287" s="304"/>
      <c r="IE287" s="304"/>
      <c r="IF287" s="304"/>
      <c r="IG287" s="304"/>
      <c r="IH287" s="304"/>
      <c r="II287" s="304"/>
      <c r="IJ287" s="304"/>
      <c r="IK287" s="304"/>
      <c r="IL287" s="304"/>
      <c r="IM287" s="304"/>
      <c r="IN287" s="304"/>
      <c r="IO287" s="304"/>
      <c r="IP287" s="304"/>
    </row>
    <row r="288" spans="1:250" s="305" customFormat="1" ht="25.5" customHeight="1" x14ac:dyDescent="0.2">
      <c r="A288" s="304"/>
      <c r="B288" s="304"/>
      <c r="C288" s="315"/>
      <c r="D288" s="315"/>
      <c r="E288" s="316"/>
      <c r="F288" s="304"/>
      <c r="G288" s="304"/>
      <c r="H288" s="304"/>
      <c r="J288" s="291"/>
      <c r="K288" s="291"/>
      <c r="L288" s="291"/>
      <c r="M288" s="291"/>
      <c r="N288" s="291"/>
      <c r="O288" s="291"/>
      <c r="P288" s="291"/>
      <c r="Q288" s="291"/>
      <c r="R288" s="291"/>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c r="DE288" s="304"/>
      <c r="DF288" s="304"/>
      <c r="DG288" s="304"/>
      <c r="DH288" s="304"/>
      <c r="DI288" s="304"/>
      <c r="DJ288" s="304"/>
      <c r="DK288" s="304"/>
      <c r="DL288" s="304"/>
      <c r="DM288" s="304"/>
      <c r="DN288" s="304"/>
      <c r="DO288" s="304"/>
      <c r="DP288" s="304"/>
      <c r="DQ288" s="304"/>
      <c r="DR288" s="304"/>
      <c r="DS288" s="304"/>
      <c r="DT288" s="304"/>
      <c r="DU288" s="304"/>
      <c r="DV288" s="304"/>
      <c r="DW288" s="304"/>
      <c r="DX288" s="304"/>
      <c r="DY288" s="304"/>
      <c r="DZ288" s="304"/>
      <c r="EA288" s="304"/>
      <c r="EB288" s="304"/>
      <c r="EC288" s="304"/>
      <c r="ED288" s="304"/>
      <c r="EE288" s="304"/>
      <c r="EF288" s="304"/>
      <c r="EG288" s="304"/>
      <c r="EH288" s="304"/>
      <c r="EI288" s="304"/>
      <c r="EJ288" s="304"/>
      <c r="EK288" s="304"/>
      <c r="EL288" s="304"/>
      <c r="EM288" s="304"/>
      <c r="EN288" s="304"/>
      <c r="EO288" s="304"/>
      <c r="EP288" s="304"/>
      <c r="EQ288" s="304"/>
      <c r="ER288" s="304"/>
      <c r="ES288" s="304"/>
      <c r="ET288" s="304"/>
      <c r="EU288" s="304"/>
      <c r="EV288" s="304"/>
      <c r="EW288" s="304"/>
      <c r="EX288" s="304"/>
      <c r="EY288" s="304"/>
      <c r="EZ288" s="304"/>
      <c r="FA288" s="304"/>
      <c r="FB288" s="304"/>
      <c r="FC288" s="304"/>
      <c r="FD288" s="304"/>
      <c r="FE288" s="304"/>
      <c r="FF288" s="304"/>
      <c r="FG288" s="304"/>
      <c r="FH288" s="304"/>
      <c r="FI288" s="304"/>
      <c r="FJ288" s="304"/>
      <c r="FK288" s="304"/>
      <c r="FL288" s="304"/>
      <c r="FM288" s="304"/>
      <c r="FN288" s="304"/>
      <c r="FO288" s="304"/>
      <c r="FP288" s="304"/>
      <c r="FQ288" s="304"/>
      <c r="FR288" s="304"/>
      <c r="FS288" s="304"/>
      <c r="FT288" s="304"/>
      <c r="FU288" s="304"/>
      <c r="FV288" s="304"/>
      <c r="FW288" s="304"/>
      <c r="FX288" s="304"/>
      <c r="FY288" s="304"/>
      <c r="FZ288" s="304"/>
      <c r="GA288" s="304"/>
      <c r="GB288" s="304"/>
      <c r="GC288" s="304"/>
      <c r="GD288" s="304"/>
      <c r="GE288" s="304"/>
      <c r="GF288" s="304"/>
      <c r="GG288" s="304"/>
      <c r="GH288" s="304"/>
      <c r="GI288" s="304"/>
      <c r="GJ288" s="304"/>
      <c r="GK288" s="304"/>
      <c r="GL288" s="304"/>
      <c r="GM288" s="304"/>
      <c r="GN288" s="304"/>
      <c r="GO288" s="304"/>
      <c r="GP288" s="304"/>
      <c r="GQ288" s="304"/>
      <c r="GR288" s="304"/>
      <c r="GS288" s="304"/>
      <c r="GT288" s="304"/>
      <c r="GU288" s="304"/>
      <c r="GV288" s="304"/>
      <c r="GW288" s="304"/>
      <c r="GX288" s="304"/>
      <c r="GY288" s="304"/>
      <c r="GZ288" s="304"/>
      <c r="HA288" s="304"/>
      <c r="HB288" s="304"/>
      <c r="HC288" s="304"/>
      <c r="HD288" s="304"/>
      <c r="HE288" s="304"/>
      <c r="HF288" s="304"/>
      <c r="HG288" s="304"/>
      <c r="HH288" s="304"/>
      <c r="HI288" s="304"/>
      <c r="HJ288" s="304"/>
      <c r="HK288" s="304"/>
      <c r="HL288" s="304"/>
      <c r="HM288" s="304"/>
      <c r="HN288" s="304"/>
      <c r="HO288" s="304"/>
      <c r="HP288" s="304"/>
      <c r="HQ288" s="304"/>
      <c r="HR288" s="304"/>
      <c r="HS288" s="304"/>
      <c r="HT288" s="304"/>
      <c r="HU288" s="304"/>
      <c r="HV288" s="304"/>
      <c r="HW288" s="304"/>
      <c r="HX288" s="304"/>
      <c r="HY288" s="304"/>
      <c r="HZ288" s="304"/>
      <c r="IA288" s="304"/>
      <c r="IB288" s="304"/>
      <c r="IC288" s="304"/>
      <c r="ID288" s="304"/>
      <c r="IE288" s="304"/>
      <c r="IF288" s="304"/>
      <c r="IG288" s="304"/>
      <c r="IH288" s="304"/>
      <c r="II288" s="304"/>
      <c r="IJ288" s="304"/>
      <c r="IK288" s="304"/>
      <c r="IL288" s="304"/>
      <c r="IM288" s="304"/>
      <c r="IN288" s="304"/>
      <c r="IO288" s="304"/>
      <c r="IP288" s="304"/>
    </row>
    <row r="289" spans="1:250" s="305" customFormat="1" ht="25.5" customHeight="1" x14ac:dyDescent="0.2">
      <c r="A289" s="304"/>
      <c r="B289" s="304"/>
      <c r="C289" s="315"/>
      <c r="D289" s="315"/>
      <c r="E289" s="316"/>
      <c r="F289" s="304"/>
      <c r="G289" s="304"/>
      <c r="H289" s="304"/>
      <c r="J289" s="291"/>
      <c r="K289" s="291"/>
      <c r="L289" s="291"/>
      <c r="M289" s="291"/>
      <c r="N289" s="291"/>
      <c r="O289" s="291"/>
      <c r="P289" s="291"/>
      <c r="Q289" s="291"/>
      <c r="R289" s="291"/>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c r="DE289" s="304"/>
      <c r="DF289" s="304"/>
      <c r="DG289" s="304"/>
      <c r="DH289" s="304"/>
      <c r="DI289" s="304"/>
      <c r="DJ289" s="304"/>
      <c r="DK289" s="304"/>
      <c r="DL289" s="304"/>
      <c r="DM289" s="304"/>
      <c r="DN289" s="304"/>
      <c r="DO289" s="304"/>
      <c r="DP289" s="304"/>
      <c r="DQ289" s="304"/>
      <c r="DR289" s="304"/>
      <c r="DS289" s="304"/>
      <c r="DT289" s="304"/>
      <c r="DU289" s="304"/>
      <c r="DV289" s="304"/>
      <c r="DW289" s="304"/>
      <c r="DX289" s="304"/>
      <c r="DY289" s="304"/>
      <c r="DZ289" s="304"/>
      <c r="EA289" s="304"/>
      <c r="EB289" s="304"/>
      <c r="EC289" s="304"/>
      <c r="ED289" s="304"/>
      <c r="EE289" s="304"/>
      <c r="EF289" s="304"/>
      <c r="EG289" s="304"/>
      <c r="EH289" s="304"/>
      <c r="EI289" s="304"/>
      <c r="EJ289" s="304"/>
      <c r="EK289" s="304"/>
      <c r="EL289" s="304"/>
      <c r="EM289" s="304"/>
      <c r="EN289" s="304"/>
      <c r="EO289" s="304"/>
      <c r="EP289" s="304"/>
      <c r="EQ289" s="304"/>
      <c r="ER289" s="304"/>
      <c r="ES289" s="304"/>
      <c r="ET289" s="304"/>
      <c r="EU289" s="304"/>
      <c r="EV289" s="304"/>
      <c r="EW289" s="304"/>
      <c r="EX289" s="304"/>
      <c r="EY289" s="304"/>
      <c r="EZ289" s="304"/>
      <c r="FA289" s="304"/>
      <c r="FB289" s="304"/>
      <c r="FC289" s="304"/>
      <c r="FD289" s="304"/>
      <c r="FE289" s="304"/>
      <c r="FF289" s="304"/>
      <c r="FG289" s="304"/>
      <c r="FH289" s="304"/>
      <c r="FI289" s="304"/>
      <c r="FJ289" s="304"/>
      <c r="FK289" s="304"/>
      <c r="FL289" s="304"/>
      <c r="FM289" s="304"/>
      <c r="FN289" s="304"/>
      <c r="FO289" s="304"/>
      <c r="FP289" s="304"/>
      <c r="FQ289" s="304"/>
      <c r="FR289" s="304"/>
      <c r="FS289" s="304"/>
      <c r="FT289" s="304"/>
      <c r="FU289" s="304"/>
      <c r="FV289" s="304"/>
      <c r="FW289" s="304"/>
      <c r="FX289" s="304"/>
      <c r="FY289" s="304"/>
      <c r="FZ289" s="304"/>
      <c r="GA289" s="304"/>
      <c r="GB289" s="304"/>
      <c r="GC289" s="304"/>
      <c r="GD289" s="304"/>
      <c r="GE289" s="304"/>
      <c r="GF289" s="304"/>
      <c r="GG289" s="304"/>
      <c r="GH289" s="304"/>
      <c r="GI289" s="304"/>
      <c r="GJ289" s="304"/>
      <c r="GK289" s="304"/>
      <c r="GL289" s="304"/>
      <c r="GM289" s="304"/>
      <c r="GN289" s="304"/>
      <c r="GO289" s="304"/>
      <c r="GP289" s="304"/>
      <c r="GQ289" s="304"/>
      <c r="GR289" s="304"/>
      <c r="GS289" s="304"/>
      <c r="GT289" s="304"/>
      <c r="GU289" s="304"/>
      <c r="GV289" s="304"/>
      <c r="GW289" s="304"/>
      <c r="GX289" s="304"/>
      <c r="GY289" s="304"/>
      <c r="GZ289" s="304"/>
      <c r="HA289" s="304"/>
      <c r="HB289" s="304"/>
      <c r="HC289" s="304"/>
      <c r="HD289" s="304"/>
      <c r="HE289" s="304"/>
      <c r="HF289" s="304"/>
      <c r="HG289" s="304"/>
      <c r="HH289" s="304"/>
      <c r="HI289" s="304"/>
      <c r="HJ289" s="304"/>
      <c r="HK289" s="304"/>
      <c r="HL289" s="304"/>
      <c r="HM289" s="304"/>
      <c r="HN289" s="304"/>
      <c r="HO289" s="304"/>
      <c r="HP289" s="304"/>
      <c r="HQ289" s="304"/>
      <c r="HR289" s="304"/>
      <c r="HS289" s="304"/>
      <c r="HT289" s="304"/>
      <c r="HU289" s="304"/>
      <c r="HV289" s="304"/>
      <c r="HW289" s="304"/>
      <c r="HX289" s="304"/>
      <c r="HY289" s="304"/>
      <c r="HZ289" s="304"/>
      <c r="IA289" s="304"/>
      <c r="IB289" s="304"/>
      <c r="IC289" s="304"/>
      <c r="ID289" s="304"/>
      <c r="IE289" s="304"/>
      <c r="IF289" s="304"/>
      <c r="IG289" s="304"/>
      <c r="IH289" s="304"/>
      <c r="II289" s="304"/>
      <c r="IJ289" s="304"/>
      <c r="IK289" s="304"/>
      <c r="IL289" s="304"/>
      <c r="IM289" s="304"/>
      <c r="IN289" s="304"/>
      <c r="IO289" s="304"/>
      <c r="IP289" s="304"/>
    </row>
    <row r="290" spans="1:250" s="305" customFormat="1" ht="25.5" customHeight="1" x14ac:dyDescent="0.2">
      <c r="A290" s="304"/>
      <c r="B290" s="304"/>
      <c r="C290" s="315"/>
      <c r="D290" s="315"/>
      <c r="E290" s="316"/>
      <c r="F290" s="304"/>
      <c r="G290" s="304"/>
      <c r="H290" s="304"/>
      <c r="J290" s="291"/>
      <c r="K290" s="291"/>
      <c r="L290" s="291"/>
      <c r="M290" s="291"/>
      <c r="N290" s="291"/>
      <c r="O290" s="291"/>
      <c r="P290" s="291"/>
      <c r="Q290" s="291"/>
      <c r="R290" s="291"/>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c r="DE290" s="304"/>
      <c r="DF290" s="304"/>
      <c r="DG290" s="304"/>
      <c r="DH290" s="304"/>
      <c r="DI290" s="304"/>
      <c r="DJ290" s="304"/>
      <c r="DK290" s="304"/>
      <c r="DL290" s="304"/>
      <c r="DM290" s="304"/>
      <c r="DN290" s="304"/>
      <c r="DO290" s="304"/>
      <c r="DP290" s="304"/>
      <c r="DQ290" s="304"/>
      <c r="DR290" s="304"/>
      <c r="DS290" s="304"/>
      <c r="DT290" s="304"/>
      <c r="DU290" s="304"/>
      <c r="DV290" s="304"/>
      <c r="DW290" s="304"/>
      <c r="DX290" s="304"/>
      <c r="DY290" s="304"/>
      <c r="DZ290" s="304"/>
      <c r="EA290" s="304"/>
      <c r="EB290" s="304"/>
      <c r="EC290" s="304"/>
      <c r="ED290" s="304"/>
      <c r="EE290" s="304"/>
      <c r="EF290" s="304"/>
      <c r="EG290" s="304"/>
      <c r="EH290" s="304"/>
      <c r="EI290" s="304"/>
      <c r="EJ290" s="304"/>
      <c r="EK290" s="304"/>
      <c r="EL290" s="304"/>
      <c r="EM290" s="304"/>
      <c r="EN290" s="304"/>
      <c r="EO290" s="304"/>
      <c r="EP290" s="304"/>
      <c r="EQ290" s="304"/>
      <c r="ER290" s="304"/>
      <c r="ES290" s="304"/>
      <c r="ET290" s="304"/>
      <c r="EU290" s="304"/>
      <c r="EV290" s="304"/>
      <c r="EW290" s="304"/>
      <c r="EX290" s="304"/>
      <c r="EY290" s="304"/>
      <c r="EZ290" s="304"/>
      <c r="FA290" s="304"/>
      <c r="FB290" s="304"/>
      <c r="FC290" s="304"/>
      <c r="FD290" s="304"/>
      <c r="FE290" s="304"/>
      <c r="FF290" s="304"/>
      <c r="FG290" s="304"/>
      <c r="FH290" s="304"/>
      <c r="FI290" s="304"/>
      <c r="FJ290" s="304"/>
      <c r="FK290" s="304"/>
      <c r="FL290" s="304"/>
      <c r="FM290" s="304"/>
      <c r="FN290" s="304"/>
      <c r="FO290" s="304"/>
      <c r="FP290" s="304"/>
      <c r="FQ290" s="304"/>
      <c r="FR290" s="304"/>
      <c r="FS290" s="304"/>
      <c r="FT290" s="304"/>
      <c r="FU290" s="304"/>
      <c r="FV290" s="304"/>
      <c r="FW290" s="304"/>
      <c r="FX290" s="304"/>
      <c r="FY290" s="304"/>
      <c r="FZ290" s="304"/>
      <c r="GA290" s="304"/>
      <c r="GB290" s="304"/>
      <c r="GC290" s="304"/>
      <c r="GD290" s="304"/>
      <c r="GE290" s="304"/>
      <c r="GF290" s="304"/>
      <c r="GG290" s="304"/>
      <c r="GH290" s="304"/>
      <c r="GI290" s="304"/>
      <c r="GJ290" s="304"/>
      <c r="GK290" s="304"/>
      <c r="GL290" s="304"/>
      <c r="GM290" s="304"/>
      <c r="GN290" s="304"/>
      <c r="GO290" s="304"/>
      <c r="GP290" s="304"/>
      <c r="GQ290" s="304"/>
      <c r="GR290" s="304"/>
      <c r="GS290" s="304"/>
      <c r="GT290" s="304"/>
      <c r="GU290" s="304"/>
      <c r="GV290" s="304"/>
      <c r="GW290" s="304"/>
      <c r="GX290" s="304"/>
      <c r="GY290" s="304"/>
      <c r="GZ290" s="304"/>
      <c r="HA290" s="304"/>
      <c r="HB290" s="304"/>
      <c r="HC290" s="304"/>
      <c r="HD290" s="304"/>
      <c r="HE290" s="304"/>
      <c r="HF290" s="304"/>
      <c r="HG290" s="304"/>
      <c r="HH290" s="304"/>
      <c r="HI290" s="304"/>
      <c r="HJ290" s="304"/>
      <c r="HK290" s="304"/>
      <c r="HL290" s="304"/>
      <c r="HM290" s="304"/>
      <c r="HN290" s="304"/>
      <c r="HO290" s="304"/>
      <c r="HP290" s="304"/>
      <c r="HQ290" s="304"/>
      <c r="HR290" s="304"/>
      <c r="HS290" s="304"/>
      <c r="HT290" s="304"/>
      <c r="HU290" s="304"/>
      <c r="HV290" s="304"/>
      <c r="HW290" s="304"/>
      <c r="HX290" s="304"/>
      <c r="HY290" s="304"/>
      <c r="HZ290" s="304"/>
      <c r="IA290" s="304"/>
      <c r="IB290" s="304"/>
      <c r="IC290" s="304"/>
      <c r="ID290" s="304"/>
      <c r="IE290" s="304"/>
      <c r="IF290" s="304"/>
      <c r="IG290" s="304"/>
      <c r="IH290" s="304"/>
      <c r="II290" s="304"/>
      <c r="IJ290" s="304"/>
      <c r="IK290" s="304"/>
      <c r="IL290" s="304"/>
      <c r="IM290" s="304"/>
      <c r="IN290" s="304"/>
      <c r="IO290" s="304"/>
      <c r="IP290" s="304"/>
    </row>
    <row r="291" spans="1:250" s="305" customFormat="1" ht="25.5" customHeight="1" x14ac:dyDescent="0.2">
      <c r="A291" s="304"/>
      <c r="B291" s="304"/>
      <c r="C291" s="315"/>
      <c r="D291" s="315"/>
      <c r="E291" s="316"/>
      <c r="F291" s="304"/>
      <c r="G291" s="304"/>
      <c r="H291" s="304"/>
      <c r="J291" s="291"/>
      <c r="K291" s="291"/>
      <c r="L291" s="291"/>
      <c r="M291" s="291"/>
      <c r="N291" s="291"/>
      <c r="O291" s="291"/>
      <c r="P291" s="291"/>
      <c r="Q291" s="291"/>
      <c r="R291" s="291"/>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c r="DE291" s="304"/>
      <c r="DF291" s="304"/>
      <c r="DG291" s="304"/>
      <c r="DH291" s="304"/>
      <c r="DI291" s="304"/>
      <c r="DJ291" s="304"/>
      <c r="DK291" s="304"/>
      <c r="DL291" s="304"/>
      <c r="DM291" s="304"/>
      <c r="DN291" s="304"/>
      <c r="DO291" s="304"/>
      <c r="DP291" s="304"/>
      <c r="DQ291" s="304"/>
      <c r="DR291" s="304"/>
      <c r="DS291" s="304"/>
      <c r="DT291" s="304"/>
      <c r="DU291" s="304"/>
      <c r="DV291" s="304"/>
      <c r="DW291" s="304"/>
      <c r="DX291" s="304"/>
      <c r="DY291" s="304"/>
      <c r="DZ291" s="304"/>
      <c r="EA291" s="304"/>
      <c r="EB291" s="304"/>
      <c r="EC291" s="304"/>
      <c r="ED291" s="304"/>
      <c r="EE291" s="304"/>
      <c r="EF291" s="304"/>
      <c r="EG291" s="304"/>
      <c r="EH291" s="304"/>
      <c r="EI291" s="304"/>
      <c r="EJ291" s="304"/>
      <c r="EK291" s="304"/>
      <c r="EL291" s="304"/>
      <c r="EM291" s="304"/>
      <c r="EN291" s="304"/>
      <c r="EO291" s="304"/>
      <c r="EP291" s="304"/>
      <c r="EQ291" s="304"/>
      <c r="ER291" s="304"/>
      <c r="ES291" s="304"/>
      <c r="ET291" s="304"/>
      <c r="EU291" s="304"/>
      <c r="EV291" s="304"/>
      <c r="EW291" s="304"/>
      <c r="EX291" s="304"/>
      <c r="EY291" s="304"/>
      <c r="EZ291" s="304"/>
      <c r="FA291" s="304"/>
      <c r="FB291" s="304"/>
      <c r="FC291" s="304"/>
      <c r="FD291" s="304"/>
      <c r="FE291" s="304"/>
      <c r="FF291" s="304"/>
      <c r="FG291" s="304"/>
      <c r="FH291" s="304"/>
      <c r="FI291" s="304"/>
      <c r="FJ291" s="304"/>
      <c r="FK291" s="304"/>
      <c r="FL291" s="304"/>
      <c r="FM291" s="304"/>
      <c r="FN291" s="304"/>
      <c r="FO291" s="304"/>
      <c r="FP291" s="304"/>
      <c r="FQ291" s="304"/>
      <c r="FR291" s="304"/>
      <c r="FS291" s="304"/>
      <c r="FT291" s="304"/>
      <c r="FU291" s="304"/>
      <c r="FV291" s="304"/>
      <c r="FW291" s="304"/>
      <c r="FX291" s="304"/>
      <c r="FY291" s="304"/>
      <c r="FZ291" s="304"/>
      <c r="GA291" s="304"/>
      <c r="GB291" s="304"/>
      <c r="GC291" s="304"/>
      <c r="GD291" s="304"/>
      <c r="GE291" s="304"/>
      <c r="GF291" s="304"/>
      <c r="GG291" s="304"/>
      <c r="GH291" s="304"/>
      <c r="GI291" s="304"/>
      <c r="GJ291" s="304"/>
      <c r="GK291" s="304"/>
      <c r="GL291" s="304"/>
      <c r="GM291" s="304"/>
      <c r="GN291" s="304"/>
      <c r="GO291" s="304"/>
      <c r="GP291" s="304"/>
      <c r="GQ291" s="304"/>
      <c r="GR291" s="304"/>
      <c r="GS291" s="304"/>
      <c r="GT291" s="304"/>
      <c r="GU291" s="304"/>
      <c r="GV291" s="304"/>
      <c r="GW291" s="304"/>
      <c r="GX291" s="304"/>
      <c r="GY291" s="304"/>
      <c r="GZ291" s="304"/>
      <c r="HA291" s="304"/>
      <c r="HB291" s="304"/>
      <c r="HC291" s="304"/>
      <c r="HD291" s="304"/>
      <c r="HE291" s="304"/>
      <c r="HF291" s="304"/>
      <c r="HG291" s="304"/>
      <c r="HH291" s="304"/>
      <c r="HI291" s="304"/>
      <c r="HJ291" s="304"/>
      <c r="HK291" s="304"/>
      <c r="HL291" s="304"/>
      <c r="HM291" s="304"/>
      <c r="HN291" s="304"/>
      <c r="HO291" s="304"/>
      <c r="HP291" s="304"/>
      <c r="HQ291" s="304"/>
      <c r="HR291" s="304"/>
      <c r="HS291" s="304"/>
      <c r="HT291" s="304"/>
      <c r="HU291" s="304"/>
      <c r="HV291" s="304"/>
      <c r="HW291" s="304"/>
      <c r="HX291" s="304"/>
      <c r="HY291" s="304"/>
      <c r="HZ291" s="304"/>
      <c r="IA291" s="304"/>
      <c r="IB291" s="304"/>
      <c r="IC291" s="304"/>
      <c r="ID291" s="304"/>
      <c r="IE291" s="304"/>
      <c r="IF291" s="304"/>
      <c r="IG291" s="304"/>
      <c r="IH291" s="304"/>
      <c r="II291" s="304"/>
      <c r="IJ291" s="304"/>
      <c r="IK291" s="304"/>
      <c r="IL291" s="304"/>
      <c r="IM291" s="304"/>
      <c r="IN291" s="304"/>
      <c r="IO291" s="304"/>
      <c r="IP291" s="304"/>
    </row>
    <row r="292" spans="1:250" s="305" customFormat="1" ht="25.5" customHeight="1" x14ac:dyDescent="0.2">
      <c r="A292" s="304"/>
      <c r="B292" s="304"/>
      <c r="C292" s="315"/>
      <c r="D292" s="315"/>
      <c r="E292" s="316"/>
      <c r="F292" s="304"/>
      <c r="G292" s="304"/>
      <c r="H292" s="304"/>
      <c r="J292" s="291"/>
      <c r="K292" s="291"/>
      <c r="L292" s="291"/>
      <c r="M292" s="291"/>
      <c r="N292" s="291"/>
      <c r="O292" s="291"/>
      <c r="P292" s="291"/>
      <c r="Q292" s="291"/>
      <c r="R292" s="291"/>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c r="DE292" s="304"/>
      <c r="DF292" s="304"/>
      <c r="DG292" s="304"/>
      <c r="DH292" s="304"/>
      <c r="DI292" s="304"/>
      <c r="DJ292" s="304"/>
      <c r="DK292" s="304"/>
      <c r="DL292" s="304"/>
      <c r="DM292" s="304"/>
      <c r="DN292" s="304"/>
      <c r="DO292" s="304"/>
      <c r="DP292" s="304"/>
      <c r="DQ292" s="304"/>
      <c r="DR292" s="304"/>
      <c r="DS292" s="304"/>
      <c r="DT292" s="304"/>
      <c r="DU292" s="304"/>
      <c r="DV292" s="304"/>
      <c r="DW292" s="304"/>
      <c r="DX292" s="304"/>
      <c r="DY292" s="304"/>
      <c r="DZ292" s="304"/>
      <c r="EA292" s="304"/>
      <c r="EB292" s="304"/>
      <c r="EC292" s="304"/>
      <c r="ED292" s="304"/>
      <c r="EE292" s="304"/>
      <c r="EF292" s="304"/>
      <c r="EG292" s="304"/>
      <c r="EH292" s="304"/>
      <c r="EI292" s="304"/>
      <c r="EJ292" s="304"/>
      <c r="EK292" s="304"/>
      <c r="EL292" s="304"/>
      <c r="EM292" s="304"/>
      <c r="EN292" s="304"/>
      <c r="EO292" s="304"/>
      <c r="EP292" s="304"/>
      <c r="EQ292" s="304"/>
      <c r="ER292" s="304"/>
      <c r="ES292" s="304"/>
      <c r="ET292" s="304"/>
      <c r="EU292" s="304"/>
      <c r="EV292" s="304"/>
      <c r="EW292" s="304"/>
      <c r="EX292" s="304"/>
      <c r="EY292" s="304"/>
      <c r="EZ292" s="304"/>
      <c r="FA292" s="304"/>
      <c r="FB292" s="304"/>
      <c r="FC292" s="304"/>
      <c r="FD292" s="304"/>
      <c r="FE292" s="304"/>
      <c r="FF292" s="304"/>
      <c r="FG292" s="304"/>
      <c r="FH292" s="304"/>
      <c r="FI292" s="304"/>
      <c r="FJ292" s="304"/>
      <c r="FK292" s="304"/>
      <c r="FL292" s="304"/>
      <c r="FM292" s="304"/>
      <c r="FN292" s="304"/>
      <c r="FO292" s="304"/>
      <c r="FP292" s="304"/>
      <c r="FQ292" s="304"/>
      <c r="FR292" s="304"/>
      <c r="FS292" s="304"/>
      <c r="FT292" s="304"/>
      <c r="FU292" s="304"/>
      <c r="FV292" s="304"/>
      <c r="FW292" s="304"/>
      <c r="FX292" s="304"/>
      <c r="FY292" s="304"/>
      <c r="FZ292" s="304"/>
      <c r="GA292" s="304"/>
      <c r="GB292" s="304"/>
      <c r="GC292" s="304"/>
      <c r="GD292" s="304"/>
      <c r="GE292" s="304"/>
      <c r="GF292" s="304"/>
      <c r="GG292" s="304"/>
      <c r="GH292" s="304"/>
      <c r="GI292" s="304"/>
      <c r="GJ292" s="304"/>
      <c r="GK292" s="304"/>
      <c r="GL292" s="304"/>
      <c r="GM292" s="304"/>
      <c r="GN292" s="304"/>
      <c r="GO292" s="304"/>
      <c r="GP292" s="304"/>
      <c r="GQ292" s="304"/>
      <c r="GR292" s="304"/>
      <c r="GS292" s="304"/>
      <c r="GT292" s="304"/>
      <c r="GU292" s="304"/>
      <c r="GV292" s="304"/>
      <c r="GW292" s="304"/>
      <c r="GX292" s="304"/>
      <c r="GY292" s="304"/>
      <c r="GZ292" s="304"/>
      <c r="HA292" s="304"/>
      <c r="HB292" s="304"/>
      <c r="HC292" s="304"/>
      <c r="HD292" s="304"/>
      <c r="HE292" s="304"/>
      <c r="HF292" s="304"/>
      <c r="HG292" s="304"/>
      <c r="HH292" s="304"/>
      <c r="HI292" s="304"/>
      <c r="HJ292" s="304"/>
      <c r="HK292" s="304"/>
      <c r="HL292" s="304"/>
      <c r="HM292" s="304"/>
      <c r="HN292" s="304"/>
      <c r="HO292" s="304"/>
      <c r="HP292" s="304"/>
      <c r="HQ292" s="304"/>
      <c r="HR292" s="304"/>
      <c r="HS292" s="304"/>
      <c r="HT292" s="304"/>
      <c r="HU292" s="304"/>
      <c r="HV292" s="304"/>
      <c r="HW292" s="304"/>
      <c r="HX292" s="304"/>
      <c r="HY292" s="304"/>
      <c r="HZ292" s="304"/>
      <c r="IA292" s="304"/>
      <c r="IB292" s="304"/>
      <c r="IC292" s="304"/>
      <c r="ID292" s="304"/>
      <c r="IE292" s="304"/>
      <c r="IF292" s="304"/>
      <c r="IG292" s="304"/>
      <c r="IH292" s="304"/>
      <c r="II292" s="304"/>
      <c r="IJ292" s="304"/>
      <c r="IK292" s="304"/>
      <c r="IL292" s="304"/>
      <c r="IM292" s="304"/>
      <c r="IN292" s="304"/>
      <c r="IO292" s="304"/>
      <c r="IP292" s="304"/>
    </row>
    <row r="293" spans="1:250" s="305" customFormat="1" ht="25.5" customHeight="1" x14ac:dyDescent="0.2">
      <c r="A293" s="304"/>
      <c r="B293" s="304"/>
      <c r="C293" s="315"/>
      <c r="D293" s="315"/>
      <c r="E293" s="316"/>
      <c r="F293" s="304"/>
      <c r="G293" s="304"/>
      <c r="H293" s="304"/>
      <c r="J293" s="291"/>
      <c r="K293" s="291"/>
      <c r="L293" s="291"/>
      <c r="M293" s="291"/>
      <c r="N293" s="291"/>
      <c r="O293" s="291"/>
      <c r="P293" s="291"/>
      <c r="Q293" s="291"/>
      <c r="R293" s="291"/>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c r="DE293" s="304"/>
      <c r="DF293" s="304"/>
      <c r="DG293" s="304"/>
      <c r="DH293" s="304"/>
      <c r="DI293" s="304"/>
      <c r="DJ293" s="304"/>
      <c r="DK293" s="304"/>
      <c r="DL293" s="304"/>
      <c r="DM293" s="304"/>
      <c r="DN293" s="304"/>
      <c r="DO293" s="304"/>
      <c r="DP293" s="304"/>
      <c r="DQ293" s="304"/>
      <c r="DR293" s="304"/>
      <c r="DS293" s="304"/>
      <c r="DT293" s="304"/>
      <c r="DU293" s="304"/>
      <c r="DV293" s="304"/>
      <c r="DW293" s="304"/>
      <c r="DX293" s="304"/>
      <c r="DY293" s="304"/>
      <c r="DZ293" s="304"/>
      <c r="EA293" s="304"/>
      <c r="EB293" s="304"/>
      <c r="EC293" s="304"/>
      <c r="ED293" s="304"/>
      <c r="EE293" s="304"/>
      <c r="EF293" s="304"/>
      <c r="EG293" s="304"/>
      <c r="EH293" s="304"/>
      <c r="EI293" s="304"/>
      <c r="EJ293" s="304"/>
      <c r="EK293" s="304"/>
      <c r="EL293" s="304"/>
      <c r="EM293" s="304"/>
      <c r="EN293" s="304"/>
      <c r="EO293" s="304"/>
      <c r="EP293" s="304"/>
      <c r="EQ293" s="304"/>
      <c r="ER293" s="304"/>
      <c r="ES293" s="304"/>
      <c r="ET293" s="304"/>
      <c r="EU293" s="304"/>
      <c r="EV293" s="304"/>
      <c r="EW293" s="304"/>
      <c r="EX293" s="304"/>
      <c r="EY293" s="304"/>
      <c r="EZ293" s="304"/>
      <c r="FA293" s="304"/>
      <c r="FB293" s="304"/>
      <c r="FC293" s="304"/>
      <c r="FD293" s="304"/>
      <c r="FE293" s="304"/>
      <c r="FF293" s="304"/>
      <c r="FG293" s="304"/>
      <c r="FH293" s="304"/>
      <c r="FI293" s="304"/>
      <c r="FJ293" s="304"/>
      <c r="FK293" s="304"/>
      <c r="FL293" s="304"/>
      <c r="FM293" s="304"/>
      <c r="FN293" s="304"/>
      <c r="FO293" s="304"/>
      <c r="FP293" s="304"/>
      <c r="FQ293" s="304"/>
      <c r="FR293" s="304"/>
      <c r="FS293" s="304"/>
      <c r="FT293" s="304"/>
      <c r="FU293" s="304"/>
      <c r="FV293" s="304"/>
      <c r="FW293" s="304"/>
      <c r="FX293" s="304"/>
      <c r="FY293" s="304"/>
      <c r="FZ293" s="304"/>
      <c r="GA293" s="304"/>
      <c r="GB293" s="304"/>
      <c r="GC293" s="304"/>
      <c r="GD293" s="304"/>
      <c r="GE293" s="304"/>
      <c r="GF293" s="304"/>
      <c r="GG293" s="304"/>
      <c r="GH293" s="304"/>
      <c r="GI293" s="304"/>
      <c r="GJ293" s="304"/>
      <c r="GK293" s="304"/>
      <c r="GL293" s="304"/>
      <c r="GM293" s="304"/>
      <c r="GN293" s="304"/>
      <c r="GO293" s="304"/>
      <c r="GP293" s="304"/>
      <c r="GQ293" s="304"/>
      <c r="GR293" s="304"/>
      <c r="GS293" s="304"/>
      <c r="GT293" s="304"/>
      <c r="GU293" s="304"/>
      <c r="GV293" s="304"/>
      <c r="GW293" s="304"/>
      <c r="GX293" s="304"/>
      <c r="GY293" s="304"/>
      <c r="GZ293" s="304"/>
      <c r="HA293" s="304"/>
      <c r="HB293" s="304"/>
      <c r="HC293" s="304"/>
      <c r="HD293" s="304"/>
      <c r="HE293" s="304"/>
      <c r="HF293" s="304"/>
      <c r="HG293" s="304"/>
      <c r="HH293" s="304"/>
      <c r="HI293" s="304"/>
      <c r="HJ293" s="304"/>
      <c r="HK293" s="304"/>
      <c r="HL293" s="304"/>
      <c r="HM293" s="304"/>
      <c r="HN293" s="304"/>
      <c r="HO293" s="304"/>
      <c r="HP293" s="304"/>
      <c r="HQ293" s="304"/>
      <c r="HR293" s="304"/>
      <c r="HS293" s="304"/>
      <c r="HT293" s="304"/>
      <c r="HU293" s="304"/>
      <c r="HV293" s="304"/>
      <c r="HW293" s="304"/>
      <c r="HX293" s="304"/>
      <c r="HY293" s="304"/>
      <c r="HZ293" s="304"/>
      <c r="IA293" s="304"/>
      <c r="IB293" s="304"/>
      <c r="IC293" s="304"/>
      <c r="ID293" s="304"/>
      <c r="IE293" s="304"/>
      <c r="IF293" s="304"/>
      <c r="IG293" s="304"/>
      <c r="IH293" s="304"/>
      <c r="II293" s="304"/>
      <c r="IJ293" s="304"/>
      <c r="IK293" s="304"/>
      <c r="IL293" s="304"/>
      <c r="IM293" s="304"/>
      <c r="IN293" s="304"/>
      <c r="IO293" s="304"/>
      <c r="IP293" s="304"/>
    </row>
    <row r="294" spans="1:250" s="305" customFormat="1" ht="25.5" customHeight="1" x14ac:dyDescent="0.2">
      <c r="A294" s="304"/>
      <c r="B294" s="304"/>
      <c r="C294" s="315"/>
      <c r="D294" s="315"/>
      <c r="E294" s="316"/>
      <c r="F294" s="304"/>
      <c r="G294" s="304"/>
      <c r="H294" s="304"/>
      <c r="J294" s="291"/>
      <c r="K294" s="291"/>
      <c r="L294" s="291"/>
      <c r="M294" s="291"/>
      <c r="N294" s="291"/>
      <c r="O294" s="291"/>
      <c r="P294" s="291"/>
      <c r="Q294" s="291"/>
      <c r="R294" s="291"/>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c r="DE294" s="304"/>
      <c r="DF294" s="304"/>
      <c r="DG294" s="304"/>
      <c r="DH294" s="304"/>
      <c r="DI294" s="304"/>
      <c r="DJ294" s="304"/>
      <c r="DK294" s="304"/>
      <c r="DL294" s="304"/>
      <c r="DM294" s="304"/>
      <c r="DN294" s="304"/>
      <c r="DO294" s="304"/>
      <c r="DP294" s="304"/>
      <c r="DQ294" s="304"/>
      <c r="DR294" s="304"/>
      <c r="DS294" s="304"/>
      <c r="DT294" s="304"/>
      <c r="DU294" s="304"/>
      <c r="DV294" s="304"/>
      <c r="DW294" s="304"/>
      <c r="DX294" s="304"/>
      <c r="DY294" s="304"/>
      <c r="DZ294" s="304"/>
      <c r="EA294" s="304"/>
      <c r="EB294" s="304"/>
      <c r="EC294" s="304"/>
      <c r="ED294" s="304"/>
      <c r="EE294" s="304"/>
      <c r="EF294" s="304"/>
      <c r="EG294" s="304"/>
      <c r="EH294" s="304"/>
      <c r="EI294" s="304"/>
      <c r="EJ294" s="304"/>
      <c r="EK294" s="304"/>
      <c r="EL294" s="304"/>
      <c r="EM294" s="304"/>
      <c r="EN294" s="304"/>
      <c r="EO294" s="304"/>
      <c r="EP294" s="304"/>
      <c r="EQ294" s="304"/>
      <c r="ER294" s="304"/>
      <c r="ES294" s="304"/>
      <c r="ET294" s="304"/>
      <c r="EU294" s="304"/>
      <c r="EV294" s="304"/>
      <c r="EW294" s="304"/>
      <c r="EX294" s="304"/>
      <c r="EY294" s="304"/>
      <c r="EZ294" s="304"/>
      <c r="FA294" s="304"/>
      <c r="FB294" s="304"/>
      <c r="FC294" s="304"/>
      <c r="FD294" s="304"/>
      <c r="FE294" s="304"/>
      <c r="FF294" s="304"/>
      <c r="FG294" s="304"/>
      <c r="FH294" s="304"/>
      <c r="FI294" s="304"/>
      <c r="FJ294" s="304"/>
      <c r="FK294" s="304"/>
      <c r="FL294" s="304"/>
      <c r="FM294" s="304"/>
      <c r="FN294" s="304"/>
      <c r="FO294" s="304"/>
      <c r="FP294" s="304"/>
      <c r="FQ294" s="304"/>
      <c r="FR294" s="304"/>
      <c r="FS294" s="304"/>
      <c r="FT294" s="304"/>
      <c r="FU294" s="304"/>
      <c r="FV294" s="304"/>
      <c r="FW294" s="304"/>
      <c r="FX294" s="304"/>
      <c r="FY294" s="304"/>
      <c r="FZ294" s="304"/>
      <c r="GA294" s="304"/>
      <c r="GB294" s="304"/>
      <c r="GC294" s="304"/>
      <c r="GD294" s="304"/>
      <c r="GE294" s="304"/>
      <c r="GF294" s="304"/>
      <c r="GG294" s="304"/>
      <c r="GH294" s="304"/>
      <c r="GI294" s="304"/>
      <c r="GJ294" s="304"/>
      <c r="GK294" s="304"/>
      <c r="GL294" s="304"/>
      <c r="GM294" s="304"/>
      <c r="GN294" s="304"/>
      <c r="GO294" s="304"/>
      <c r="GP294" s="304"/>
      <c r="GQ294" s="304"/>
      <c r="GR294" s="304"/>
      <c r="GS294" s="304"/>
      <c r="GT294" s="304"/>
      <c r="GU294" s="304"/>
      <c r="GV294" s="304"/>
      <c r="GW294" s="304"/>
      <c r="GX294" s="304"/>
      <c r="GY294" s="304"/>
      <c r="GZ294" s="304"/>
      <c r="HA294" s="304"/>
      <c r="HB294" s="304"/>
      <c r="HC294" s="304"/>
      <c r="HD294" s="304"/>
      <c r="HE294" s="304"/>
      <c r="HF294" s="304"/>
      <c r="HG294" s="304"/>
      <c r="HH294" s="304"/>
      <c r="HI294" s="304"/>
      <c r="HJ294" s="304"/>
      <c r="HK294" s="304"/>
      <c r="HL294" s="304"/>
      <c r="HM294" s="304"/>
      <c r="HN294" s="304"/>
      <c r="HO294" s="304"/>
      <c r="HP294" s="304"/>
      <c r="HQ294" s="304"/>
      <c r="HR294" s="304"/>
      <c r="HS294" s="304"/>
      <c r="HT294" s="304"/>
      <c r="HU294" s="304"/>
      <c r="HV294" s="304"/>
      <c r="HW294" s="304"/>
      <c r="HX294" s="304"/>
      <c r="HY294" s="304"/>
      <c r="HZ294" s="304"/>
      <c r="IA294" s="304"/>
      <c r="IB294" s="304"/>
      <c r="IC294" s="304"/>
      <c r="ID294" s="304"/>
      <c r="IE294" s="304"/>
      <c r="IF294" s="304"/>
      <c r="IG294" s="304"/>
      <c r="IH294" s="304"/>
      <c r="II294" s="304"/>
      <c r="IJ294" s="304"/>
      <c r="IK294" s="304"/>
      <c r="IL294" s="304"/>
      <c r="IM294" s="304"/>
      <c r="IN294" s="304"/>
      <c r="IO294" s="304"/>
      <c r="IP294" s="304"/>
    </row>
    <row r="295" spans="1:250" s="305" customFormat="1" ht="25.5" customHeight="1" x14ac:dyDescent="0.2">
      <c r="A295" s="304"/>
      <c r="B295" s="304"/>
      <c r="C295" s="315"/>
      <c r="D295" s="315"/>
      <c r="E295" s="316"/>
      <c r="F295" s="304"/>
      <c r="G295" s="304"/>
      <c r="H295" s="304"/>
      <c r="J295" s="291"/>
      <c r="K295" s="291"/>
      <c r="L295" s="291"/>
      <c r="M295" s="291"/>
      <c r="N295" s="291"/>
      <c r="O295" s="291"/>
      <c r="P295" s="291"/>
      <c r="Q295" s="291"/>
      <c r="R295" s="291"/>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c r="DE295" s="304"/>
      <c r="DF295" s="304"/>
      <c r="DG295" s="304"/>
      <c r="DH295" s="304"/>
      <c r="DI295" s="304"/>
      <c r="DJ295" s="304"/>
      <c r="DK295" s="304"/>
      <c r="DL295" s="304"/>
      <c r="DM295" s="304"/>
      <c r="DN295" s="304"/>
      <c r="DO295" s="304"/>
      <c r="DP295" s="304"/>
      <c r="DQ295" s="304"/>
      <c r="DR295" s="304"/>
      <c r="DS295" s="304"/>
      <c r="DT295" s="304"/>
      <c r="DU295" s="304"/>
      <c r="DV295" s="304"/>
      <c r="DW295" s="304"/>
      <c r="DX295" s="304"/>
      <c r="DY295" s="304"/>
      <c r="DZ295" s="304"/>
      <c r="EA295" s="304"/>
      <c r="EB295" s="304"/>
      <c r="EC295" s="304"/>
      <c r="ED295" s="304"/>
      <c r="EE295" s="304"/>
      <c r="EF295" s="304"/>
      <c r="EG295" s="304"/>
      <c r="EH295" s="304"/>
      <c r="EI295" s="304"/>
      <c r="EJ295" s="304"/>
      <c r="EK295" s="304"/>
      <c r="EL295" s="304"/>
      <c r="EM295" s="304"/>
      <c r="EN295" s="304"/>
      <c r="EO295" s="304"/>
      <c r="EP295" s="304"/>
      <c r="EQ295" s="304"/>
      <c r="ER295" s="304"/>
      <c r="ES295" s="304"/>
      <c r="ET295" s="304"/>
      <c r="EU295" s="304"/>
      <c r="EV295" s="304"/>
      <c r="EW295" s="304"/>
      <c r="EX295" s="304"/>
      <c r="EY295" s="304"/>
      <c r="EZ295" s="304"/>
      <c r="FA295" s="304"/>
      <c r="FB295" s="304"/>
      <c r="FC295" s="304"/>
      <c r="FD295" s="304"/>
      <c r="FE295" s="304"/>
      <c r="FF295" s="304"/>
      <c r="FG295" s="304"/>
      <c r="FH295" s="304"/>
      <c r="FI295" s="304"/>
      <c r="FJ295" s="304"/>
      <c r="FK295" s="304"/>
      <c r="FL295" s="304"/>
      <c r="FM295" s="304"/>
      <c r="FN295" s="304"/>
      <c r="FO295" s="304"/>
      <c r="FP295" s="304"/>
      <c r="FQ295" s="304"/>
      <c r="FR295" s="304"/>
      <c r="FS295" s="304"/>
      <c r="FT295" s="304"/>
      <c r="FU295" s="304"/>
      <c r="FV295" s="304"/>
      <c r="FW295" s="304"/>
      <c r="FX295" s="304"/>
      <c r="FY295" s="304"/>
      <c r="FZ295" s="304"/>
      <c r="GA295" s="304"/>
      <c r="GB295" s="304"/>
      <c r="GC295" s="304"/>
      <c r="GD295" s="304"/>
      <c r="GE295" s="304"/>
      <c r="GF295" s="304"/>
      <c r="GG295" s="304"/>
      <c r="GH295" s="304"/>
      <c r="GI295" s="304"/>
      <c r="GJ295" s="304"/>
      <c r="GK295" s="304"/>
      <c r="GL295" s="304"/>
      <c r="GM295" s="304"/>
      <c r="GN295" s="304"/>
      <c r="GO295" s="304"/>
      <c r="GP295" s="304"/>
      <c r="GQ295" s="304"/>
      <c r="GR295" s="304"/>
      <c r="GS295" s="304"/>
      <c r="GT295" s="304"/>
      <c r="GU295" s="304"/>
      <c r="GV295" s="304"/>
      <c r="GW295" s="304"/>
      <c r="GX295" s="304"/>
      <c r="GY295" s="304"/>
      <c r="GZ295" s="304"/>
      <c r="HA295" s="304"/>
      <c r="HB295" s="304"/>
      <c r="HC295" s="304"/>
      <c r="HD295" s="304"/>
      <c r="HE295" s="304"/>
      <c r="HF295" s="304"/>
      <c r="HG295" s="304"/>
      <c r="HH295" s="304"/>
      <c r="HI295" s="304"/>
      <c r="HJ295" s="304"/>
      <c r="HK295" s="304"/>
      <c r="HL295" s="304"/>
      <c r="HM295" s="304"/>
      <c r="HN295" s="304"/>
      <c r="HO295" s="304"/>
      <c r="HP295" s="304"/>
      <c r="HQ295" s="304"/>
      <c r="HR295" s="304"/>
      <c r="HS295" s="304"/>
      <c r="HT295" s="304"/>
      <c r="HU295" s="304"/>
      <c r="HV295" s="304"/>
      <c r="HW295" s="304"/>
      <c r="HX295" s="304"/>
      <c r="HY295" s="304"/>
      <c r="HZ295" s="304"/>
      <c r="IA295" s="304"/>
      <c r="IB295" s="304"/>
      <c r="IC295" s="304"/>
      <c r="ID295" s="304"/>
      <c r="IE295" s="304"/>
      <c r="IF295" s="304"/>
      <c r="IG295" s="304"/>
      <c r="IH295" s="304"/>
      <c r="II295" s="304"/>
      <c r="IJ295" s="304"/>
      <c r="IK295" s="304"/>
      <c r="IL295" s="304"/>
      <c r="IM295" s="304"/>
      <c r="IN295" s="304"/>
      <c r="IO295" s="304"/>
      <c r="IP295" s="304"/>
    </row>
    <row r="296" spans="1:250" s="305" customFormat="1" ht="25.5" customHeight="1" x14ac:dyDescent="0.2">
      <c r="A296" s="304"/>
      <c r="B296" s="304"/>
      <c r="C296" s="315"/>
      <c r="D296" s="315"/>
      <c r="E296" s="316"/>
      <c r="F296" s="304"/>
      <c r="G296" s="304"/>
      <c r="H296" s="304"/>
      <c r="J296" s="291"/>
      <c r="K296" s="291"/>
      <c r="L296" s="291"/>
      <c r="M296" s="291"/>
      <c r="N296" s="291"/>
      <c r="O296" s="291"/>
      <c r="P296" s="291"/>
      <c r="Q296" s="291"/>
      <c r="R296" s="291"/>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c r="DE296" s="304"/>
      <c r="DF296" s="304"/>
      <c r="DG296" s="304"/>
      <c r="DH296" s="304"/>
      <c r="DI296" s="304"/>
      <c r="DJ296" s="304"/>
      <c r="DK296" s="304"/>
      <c r="DL296" s="304"/>
      <c r="DM296" s="304"/>
      <c r="DN296" s="304"/>
      <c r="DO296" s="304"/>
      <c r="DP296" s="304"/>
      <c r="DQ296" s="304"/>
      <c r="DR296" s="304"/>
      <c r="DS296" s="304"/>
      <c r="DT296" s="304"/>
      <c r="DU296" s="304"/>
      <c r="DV296" s="304"/>
      <c r="DW296" s="304"/>
      <c r="DX296" s="304"/>
      <c r="DY296" s="304"/>
      <c r="DZ296" s="304"/>
      <c r="EA296" s="304"/>
      <c r="EB296" s="304"/>
      <c r="EC296" s="304"/>
      <c r="ED296" s="304"/>
      <c r="EE296" s="304"/>
      <c r="EF296" s="304"/>
      <c r="EG296" s="304"/>
      <c r="EH296" s="304"/>
      <c r="EI296" s="304"/>
      <c r="EJ296" s="304"/>
      <c r="EK296" s="304"/>
      <c r="EL296" s="304"/>
      <c r="EM296" s="304"/>
      <c r="EN296" s="304"/>
      <c r="EO296" s="304"/>
      <c r="EP296" s="304"/>
      <c r="EQ296" s="304"/>
      <c r="ER296" s="304"/>
      <c r="ES296" s="304"/>
      <c r="ET296" s="304"/>
      <c r="EU296" s="304"/>
      <c r="EV296" s="304"/>
      <c r="EW296" s="304"/>
      <c r="EX296" s="304"/>
      <c r="EY296" s="304"/>
      <c r="EZ296" s="304"/>
      <c r="FA296" s="304"/>
      <c r="FB296" s="304"/>
      <c r="FC296" s="304"/>
      <c r="FD296" s="304"/>
      <c r="FE296" s="304"/>
      <c r="FF296" s="304"/>
      <c r="FG296" s="304"/>
      <c r="FH296" s="304"/>
      <c r="FI296" s="304"/>
      <c r="FJ296" s="304"/>
      <c r="FK296" s="304"/>
      <c r="FL296" s="304"/>
      <c r="FM296" s="304"/>
      <c r="FN296" s="304"/>
      <c r="FO296" s="304"/>
      <c r="FP296" s="304"/>
      <c r="FQ296" s="304"/>
      <c r="FR296" s="304"/>
      <c r="FS296" s="304"/>
      <c r="FT296" s="304"/>
      <c r="FU296" s="304"/>
      <c r="FV296" s="304"/>
      <c r="FW296" s="304"/>
      <c r="FX296" s="304"/>
      <c r="FY296" s="304"/>
      <c r="FZ296" s="304"/>
      <c r="GA296" s="304"/>
      <c r="GB296" s="304"/>
      <c r="GC296" s="304"/>
      <c r="GD296" s="304"/>
      <c r="GE296" s="304"/>
      <c r="GF296" s="304"/>
      <c r="GG296" s="304"/>
      <c r="GH296" s="304"/>
      <c r="GI296" s="304"/>
      <c r="GJ296" s="304"/>
      <c r="GK296" s="304"/>
      <c r="GL296" s="304"/>
      <c r="GM296" s="304"/>
      <c r="GN296" s="304"/>
      <c r="GO296" s="304"/>
      <c r="GP296" s="304"/>
      <c r="GQ296" s="304"/>
      <c r="GR296" s="304"/>
      <c r="GS296" s="304"/>
      <c r="GT296" s="304"/>
      <c r="GU296" s="304"/>
      <c r="GV296" s="304"/>
      <c r="GW296" s="304"/>
      <c r="GX296" s="304"/>
      <c r="GY296" s="304"/>
      <c r="GZ296" s="304"/>
      <c r="HA296" s="304"/>
      <c r="HB296" s="304"/>
      <c r="HC296" s="304"/>
      <c r="HD296" s="304"/>
      <c r="HE296" s="304"/>
      <c r="HF296" s="304"/>
      <c r="HG296" s="304"/>
      <c r="HH296" s="304"/>
      <c r="HI296" s="304"/>
      <c r="HJ296" s="304"/>
      <c r="HK296" s="304"/>
      <c r="HL296" s="304"/>
      <c r="HM296" s="304"/>
      <c r="HN296" s="304"/>
      <c r="HO296" s="304"/>
      <c r="HP296" s="304"/>
      <c r="HQ296" s="304"/>
      <c r="HR296" s="304"/>
      <c r="HS296" s="304"/>
      <c r="HT296" s="304"/>
      <c r="HU296" s="304"/>
      <c r="HV296" s="304"/>
      <c r="HW296" s="304"/>
      <c r="HX296" s="304"/>
      <c r="HY296" s="304"/>
      <c r="HZ296" s="304"/>
      <c r="IA296" s="304"/>
      <c r="IB296" s="304"/>
      <c r="IC296" s="304"/>
      <c r="ID296" s="304"/>
      <c r="IE296" s="304"/>
      <c r="IF296" s="304"/>
      <c r="IG296" s="304"/>
      <c r="IH296" s="304"/>
      <c r="II296" s="304"/>
      <c r="IJ296" s="304"/>
      <c r="IK296" s="304"/>
      <c r="IL296" s="304"/>
      <c r="IM296" s="304"/>
      <c r="IN296" s="304"/>
      <c r="IO296" s="304"/>
      <c r="IP296" s="304"/>
    </row>
    <row r="297" spans="1:250" s="305" customFormat="1" ht="25.5" customHeight="1" x14ac:dyDescent="0.2">
      <c r="A297" s="304"/>
      <c r="B297" s="304"/>
      <c r="C297" s="315"/>
      <c r="D297" s="315"/>
      <c r="E297" s="316"/>
      <c r="F297" s="304"/>
      <c r="G297" s="304"/>
      <c r="H297" s="304"/>
      <c r="J297" s="291"/>
      <c r="K297" s="291"/>
      <c r="L297" s="291"/>
      <c r="M297" s="291"/>
      <c r="N297" s="291"/>
      <c r="O297" s="291"/>
      <c r="P297" s="291"/>
      <c r="Q297" s="291"/>
      <c r="R297" s="291"/>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c r="DE297" s="304"/>
      <c r="DF297" s="304"/>
      <c r="DG297" s="304"/>
      <c r="DH297" s="304"/>
      <c r="DI297" s="304"/>
      <c r="DJ297" s="304"/>
      <c r="DK297" s="304"/>
      <c r="DL297" s="304"/>
      <c r="DM297" s="304"/>
      <c r="DN297" s="304"/>
      <c r="DO297" s="304"/>
      <c r="DP297" s="304"/>
      <c r="DQ297" s="304"/>
      <c r="DR297" s="304"/>
      <c r="DS297" s="304"/>
      <c r="DT297" s="304"/>
      <c r="DU297" s="304"/>
      <c r="DV297" s="304"/>
      <c r="DW297" s="304"/>
      <c r="DX297" s="304"/>
      <c r="DY297" s="304"/>
      <c r="DZ297" s="304"/>
      <c r="EA297" s="304"/>
      <c r="EB297" s="304"/>
      <c r="EC297" s="304"/>
      <c r="ED297" s="304"/>
      <c r="EE297" s="304"/>
      <c r="EF297" s="304"/>
      <c r="EG297" s="304"/>
      <c r="EH297" s="304"/>
      <c r="EI297" s="304"/>
      <c r="EJ297" s="304"/>
      <c r="EK297" s="304"/>
      <c r="EL297" s="304"/>
      <c r="EM297" s="304"/>
      <c r="EN297" s="304"/>
      <c r="EO297" s="304"/>
      <c r="EP297" s="304"/>
      <c r="EQ297" s="304"/>
      <c r="ER297" s="304"/>
      <c r="ES297" s="304"/>
      <c r="ET297" s="304"/>
      <c r="EU297" s="304"/>
      <c r="EV297" s="304"/>
      <c r="EW297" s="304"/>
      <c r="EX297" s="304"/>
      <c r="EY297" s="304"/>
      <c r="EZ297" s="304"/>
      <c r="FA297" s="304"/>
      <c r="FB297" s="304"/>
      <c r="FC297" s="304"/>
      <c r="FD297" s="304"/>
      <c r="FE297" s="304"/>
      <c r="FF297" s="304"/>
      <c r="FG297" s="304"/>
      <c r="FH297" s="304"/>
      <c r="FI297" s="304"/>
      <c r="FJ297" s="304"/>
      <c r="FK297" s="304"/>
      <c r="FL297" s="304"/>
      <c r="FM297" s="304"/>
      <c r="FN297" s="304"/>
      <c r="FO297" s="304"/>
      <c r="FP297" s="304"/>
      <c r="FQ297" s="304"/>
      <c r="FR297" s="304"/>
      <c r="FS297" s="304"/>
      <c r="FT297" s="304"/>
      <c r="FU297" s="304"/>
      <c r="FV297" s="304"/>
      <c r="FW297" s="304"/>
      <c r="FX297" s="304"/>
      <c r="FY297" s="304"/>
      <c r="FZ297" s="304"/>
      <c r="GA297" s="304"/>
      <c r="GB297" s="304"/>
      <c r="GC297" s="304"/>
      <c r="GD297" s="304"/>
      <c r="GE297" s="304"/>
      <c r="GF297" s="304"/>
      <c r="GG297" s="304"/>
      <c r="GH297" s="304"/>
      <c r="GI297" s="304"/>
      <c r="GJ297" s="304"/>
      <c r="GK297" s="304"/>
      <c r="GL297" s="304"/>
      <c r="GM297" s="304"/>
      <c r="GN297" s="304"/>
      <c r="GO297" s="304"/>
      <c r="GP297" s="304"/>
      <c r="GQ297" s="304"/>
      <c r="GR297" s="304"/>
      <c r="GS297" s="304"/>
      <c r="GT297" s="304"/>
      <c r="GU297" s="304"/>
      <c r="GV297" s="304"/>
      <c r="GW297" s="304"/>
      <c r="GX297" s="304"/>
      <c r="GY297" s="304"/>
      <c r="GZ297" s="304"/>
      <c r="HA297" s="304"/>
      <c r="HB297" s="304"/>
      <c r="HC297" s="304"/>
      <c r="HD297" s="304"/>
      <c r="HE297" s="304"/>
      <c r="HF297" s="304"/>
      <c r="HG297" s="304"/>
      <c r="HH297" s="304"/>
      <c r="HI297" s="304"/>
      <c r="HJ297" s="304"/>
      <c r="HK297" s="304"/>
      <c r="HL297" s="304"/>
      <c r="HM297" s="304"/>
      <c r="HN297" s="304"/>
      <c r="HO297" s="304"/>
      <c r="HP297" s="304"/>
      <c r="HQ297" s="304"/>
      <c r="HR297" s="304"/>
      <c r="HS297" s="304"/>
      <c r="HT297" s="304"/>
      <c r="HU297" s="304"/>
      <c r="HV297" s="304"/>
      <c r="HW297" s="304"/>
      <c r="HX297" s="304"/>
      <c r="HY297" s="304"/>
      <c r="HZ297" s="304"/>
      <c r="IA297" s="304"/>
      <c r="IB297" s="304"/>
      <c r="IC297" s="304"/>
      <c r="ID297" s="304"/>
      <c r="IE297" s="304"/>
      <c r="IF297" s="304"/>
      <c r="IG297" s="304"/>
      <c r="IH297" s="304"/>
      <c r="II297" s="304"/>
      <c r="IJ297" s="304"/>
      <c r="IK297" s="304"/>
      <c r="IL297" s="304"/>
      <c r="IM297" s="304"/>
      <c r="IN297" s="304"/>
      <c r="IO297" s="304"/>
      <c r="IP297" s="304"/>
    </row>
    <row r="298" spans="1:250" s="305" customFormat="1" ht="25.5" customHeight="1" x14ac:dyDescent="0.2">
      <c r="A298" s="304"/>
      <c r="B298" s="304"/>
      <c r="C298" s="315"/>
      <c r="D298" s="315"/>
      <c r="E298" s="316"/>
      <c r="F298" s="304"/>
      <c r="G298" s="304"/>
      <c r="H298" s="304"/>
      <c r="J298" s="291"/>
      <c r="K298" s="291"/>
      <c r="L298" s="291"/>
      <c r="M298" s="291"/>
      <c r="N298" s="291"/>
      <c r="O298" s="291"/>
      <c r="P298" s="291"/>
      <c r="Q298" s="291"/>
      <c r="R298" s="291"/>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c r="DE298" s="304"/>
      <c r="DF298" s="304"/>
      <c r="DG298" s="304"/>
      <c r="DH298" s="304"/>
      <c r="DI298" s="304"/>
      <c r="DJ298" s="304"/>
      <c r="DK298" s="304"/>
      <c r="DL298" s="304"/>
      <c r="DM298" s="304"/>
      <c r="DN298" s="304"/>
      <c r="DO298" s="304"/>
      <c r="DP298" s="304"/>
      <c r="DQ298" s="304"/>
      <c r="DR298" s="304"/>
      <c r="DS298" s="304"/>
      <c r="DT298" s="304"/>
      <c r="DU298" s="304"/>
      <c r="DV298" s="304"/>
      <c r="DW298" s="304"/>
      <c r="DX298" s="304"/>
      <c r="DY298" s="304"/>
      <c r="DZ298" s="304"/>
      <c r="EA298" s="304"/>
      <c r="EB298" s="304"/>
      <c r="EC298" s="304"/>
      <c r="ED298" s="304"/>
      <c r="EE298" s="304"/>
      <c r="EF298" s="304"/>
      <c r="EG298" s="304"/>
      <c r="EH298" s="304"/>
      <c r="EI298" s="304"/>
      <c r="EJ298" s="304"/>
      <c r="EK298" s="304"/>
      <c r="EL298" s="304"/>
      <c r="EM298" s="304"/>
      <c r="EN298" s="304"/>
      <c r="EO298" s="304"/>
      <c r="EP298" s="304"/>
      <c r="EQ298" s="304"/>
      <c r="ER298" s="304"/>
      <c r="ES298" s="304"/>
      <c r="ET298" s="304"/>
      <c r="EU298" s="304"/>
      <c r="EV298" s="304"/>
      <c r="EW298" s="304"/>
      <c r="EX298" s="304"/>
      <c r="EY298" s="304"/>
      <c r="EZ298" s="304"/>
      <c r="FA298" s="304"/>
      <c r="FB298" s="304"/>
      <c r="FC298" s="304"/>
      <c r="FD298" s="304"/>
      <c r="FE298" s="304"/>
      <c r="FF298" s="304"/>
      <c r="FG298" s="304"/>
      <c r="FH298" s="304"/>
      <c r="FI298" s="304"/>
      <c r="FJ298" s="304"/>
      <c r="FK298" s="304"/>
      <c r="FL298" s="304"/>
      <c r="FM298" s="304"/>
      <c r="FN298" s="304"/>
      <c r="FO298" s="304"/>
      <c r="FP298" s="304"/>
      <c r="FQ298" s="304"/>
      <c r="FR298" s="304"/>
      <c r="FS298" s="304"/>
      <c r="FT298" s="304"/>
      <c r="FU298" s="304"/>
      <c r="FV298" s="304"/>
      <c r="FW298" s="304"/>
      <c r="FX298" s="304"/>
      <c r="FY298" s="304"/>
      <c r="FZ298" s="304"/>
      <c r="GA298" s="304"/>
      <c r="GB298" s="304"/>
      <c r="GC298" s="304"/>
      <c r="GD298" s="304"/>
      <c r="GE298" s="304"/>
      <c r="GF298" s="304"/>
      <c r="GG298" s="304"/>
      <c r="GH298" s="304"/>
      <c r="GI298" s="304"/>
      <c r="GJ298" s="304"/>
      <c r="GK298" s="304"/>
      <c r="GL298" s="304"/>
      <c r="GM298" s="304"/>
      <c r="GN298" s="304"/>
      <c r="GO298" s="304"/>
      <c r="GP298" s="304"/>
      <c r="GQ298" s="304"/>
      <c r="GR298" s="304"/>
      <c r="GS298" s="304"/>
      <c r="GT298" s="304"/>
      <c r="GU298" s="304"/>
      <c r="GV298" s="304"/>
      <c r="GW298" s="304"/>
      <c r="GX298" s="304"/>
      <c r="GY298" s="304"/>
      <c r="GZ298" s="304"/>
      <c r="HA298" s="304"/>
      <c r="HB298" s="304"/>
      <c r="HC298" s="304"/>
      <c r="HD298" s="304"/>
      <c r="HE298" s="304"/>
      <c r="HF298" s="304"/>
      <c r="HG298" s="304"/>
      <c r="HH298" s="304"/>
      <c r="HI298" s="304"/>
      <c r="HJ298" s="304"/>
      <c r="HK298" s="304"/>
      <c r="HL298" s="304"/>
      <c r="HM298" s="304"/>
      <c r="HN298" s="304"/>
      <c r="HO298" s="304"/>
      <c r="HP298" s="304"/>
      <c r="HQ298" s="304"/>
      <c r="HR298" s="304"/>
      <c r="HS298" s="304"/>
      <c r="HT298" s="304"/>
      <c r="HU298" s="304"/>
      <c r="HV298" s="304"/>
      <c r="HW298" s="304"/>
      <c r="HX298" s="304"/>
      <c r="HY298" s="304"/>
      <c r="HZ298" s="304"/>
      <c r="IA298" s="304"/>
      <c r="IB298" s="304"/>
      <c r="IC298" s="304"/>
      <c r="ID298" s="304"/>
      <c r="IE298" s="304"/>
      <c r="IF298" s="304"/>
      <c r="IG298" s="304"/>
      <c r="IH298" s="304"/>
      <c r="II298" s="304"/>
      <c r="IJ298" s="304"/>
      <c r="IK298" s="304"/>
      <c r="IL298" s="304"/>
      <c r="IM298" s="304"/>
      <c r="IN298" s="304"/>
      <c r="IO298" s="304"/>
      <c r="IP298" s="304"/>
    </row>
    <row r="299" spans="1:250" s="305" customFormat="1" ht="25.5" customHeight="1" x14ac:dyDescent="0.2">
      <c r="A299" s="304"/>
      <c r="B299" s="304"/>
      <c r="C299" s="315"/>
      <c r="D299" s="315"/>
      <c r="E299" s="316"/>
      <c r="F299" s="304"/>
      <c r="G299" s="304"/>
      <c r="H299" s="304"/>
      <c r="J299" s="291"/>
      <c r="K299" s="291"/>
      <c r="L299" s="291"/>
      <c r="M299" s="291"/>
      <c r="N299" s="291"/>
      <c r="O299" s="291"/>
      <c r="P299" s="291"/>
      <c r="Q299" s="291"/>
      <c r="R299" s="291"/>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c r="DE299" s="304"/>
      <c r="DF299" s="304"/>
      <c r="DG299" s="304"/>
      <c r="DH299" s="304"/>
      <c r="DI299" s="304"/>
      <c r="DJ299" s="304"/>
      <c r="DK299" s="304"/>
      <c r="DL299" s="304"/>
      <c r="DM299" s="304"/>
      <c r="DN299" s="304"/>
      <c r="DO299" s="304"/>
      <c r="DP299" s="304"/>
      <c r="DQ299" s="304"/>
      <c r="DR299" s="304"/>
      <c r="DS299" s="304"/>
      <c r="DT299" s="304"/>
      <c r="DU299" s="304"/>
      <c r="DV299" s="304"/>
      <c r="DW299" s="304"/>
      <c r="DX299" s="304"/>
      <c r="DY299" s="304"/>
      <c r="DZ299" s="304"/>
      <c r="EA299" s="304"/>
      <c r="EB299" s="304"/>
      <c r="EC299" s="304"/>
      <c r="ED299" s="304"/>
      <c r="EE299" s="304"/>
      <c r="EF299" s="304"/>
      <c r="EG299" s="304"/>
      <c r="EH299" s="304"/>
      <c r="EI299" s="304"/>
      <c r="EJ299" s="304"/>
      <c r="EK299" s="304"/>
      <c r="EL299" s="304"/>
      <c r="EM299" s="304"/>
      <c r="EN299" s="304"/>
      <c r="EO299" s="304"/>
      <c r="EP299" s="304"/>
      <c r="EQ299" s="304"/>
      <c r="ER299" s="304"/>
      <c r="ES299" s="304"/>
      <c r="ET299" s="304"/>
      <c r="EU299" s="304"/>
      <c r="EV299" s="304"/>
      <c r="EW299" s="304"/>
      <c r="EX299" s="304"/>
      <c r="EY299" s="304"/>
      <c r="EZ299" s="304"/>
      <c r="FA299" s="304"/>
      <c r="FB299" s="304"/>
      <c r="FC299" s="304"/>
      <c r="FD299" s="304"/>
      <c r="FE299" s="304"/>
      <c r="FF299" s="304"/>
      <c r="FG299" s="304"/>
      <c r="FH299" s="304"/>
      <c r="FI299" s="304"/>
      <c r="FJ299" s="304"/>
      <c r="FK299" s="304"/>
      <c r="FL299" s="304"/>
      <c r="FM299" s="304"/>
      <c r="FN299" s="304"/>
      <c r="FO299" s="304"/>
      <c r="FP299" s="304"/>
      <c r="FQ299" s="304"/>
      <c r="FR299" s="304"/>
      <c r="FS299" s="304"/>
      <c r="FT299" s="304"/>
      <c r="FU299" s="304"/>
      <c r="FV299" s="304"/>
      <c r="FW299" s="304"/>
      <c r="FX299" s="304"/>
      <c r="FY299" s="304"/>
      <c r="FZ299" s="304"/>
      <c r="GA299" s="304"/>
      <c r="GB299" s="304"/>
      <c r="GC299" s="304"/>
      <c r="GD299" s="304"/>
      <c r="GE299" s="304"/>
      <c r="GF299" s="304"/>
      <c r="GG299" s="304"/>
      <c r="GH299" s="304"/>
      <c r="GI299" s="304"/>
      <c r="GJ299" s="304"/>
      <c r="GK299" s="304"/>
      <c r="GL299" s="304"/>
      <c r="GM299" s="304"/>
      <c r="GN299" s="304"/>
      <c r="GO299" s="304"/>
      <c r="GP299" s="304"/>
      <c r="GQ299" s="304"/>
      <c r="GR299" s="304"/>
      <c r="GS299" s="304"/>
      <c r="GT299" s="304"/>
      <c r="GU299" s="304"/>
      <c r="GV299" s="304"/>
      <c r="GW299" s="304"/>
      <c r="GX299" s="304"/>
      <c r="GY299" s="304"/>
      <c r="GZ299" s="304"/>
      <c r="HA299" s="304"/>
      <c r="HB299" s="304"/>
      <c r="HC299" s="304"/>
      <c r="HD299" s="304"/>
      <c r="HE299" s="304"/>
      <c r="HF299" s="304"/>
      <c r="HG299" s="304"/>
      <c r="HH299" s="304"/>
      <c r="HI299" s="304"/>
      <c r="HJ299" s="304"/>
      <c r="HK299" s="304"/>
      <c r="HL299" s="304"/>
      <c r="HM299" s="304"/>
      <c r="HN299" s="304"/>
      <c r="HO299" s="304"/>
      <c r="HP299" s="304"/>
      <c r="HQ299" s="304"/>
      <c r="HR299" s="304"/>
      <c r="HS299" s="304"/>
      <c r="HT299" s="304"/>
      <c r="HU299" s="304"/>
      <c r="HV299" s="304"/>
      <c r="HW299" s="304"/>
      <c r="HX299" s="304"/>
      <c r="HY299" s="304"/>
      <c r="HZ299" s="304"/>
      <c r="IA299" s="304"/>
      <c r="IB299" s="304"/>
      <c r="IC299" s="304"/>
      <c r="ID299" s="304"/>
      <c r="IE299" s="304"/>
      <c r="IF299" s="304"/>
      <c r="IG299" s="304"/>
      <c r="IH299" s="304"/>
      <c r="II299" s="304"/>
      <c r="IJ299" s="304"/>
      <c r="IK299" s="304"/>
      <c r="IL299" s="304"/>
      <c r="IM299" s="304"/>
      <c r="IN299" s="304"/>
      <c r="IO299" s="304"/>
      <c r="IP299" s="304"/>
    </row>
    <row r="300" spans="1:250" s="305" customFormat="1" ht="25.5" customHeight="1" x14ac:dyDescent="0.2">
      <c r="A300" s="304"/>
      <c r="B300" s="304"/>
      <c r="C300" s="315"/>
      <c r="D300" s="315"/>
      <c r="E300" s="316"/>
      <c r="F300" s="304"/>
      <c r="G300" s="304"/>
      <c r="H300" s="304"/>
      <c r="J300" s="291"/>
      <c r="K300" s="291"/>
      <c r="L300" s="291"/>
      <c r="M300" s="291"/>
      <c r="N300" s="291"/>
      <c r="O300" s="291"/>
      <c r="P300" s="291"/>
      <c r="Q300" s="291"/>
      <c r="R300" s="291"/>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c r="DE300" s="304"/>
      <c r="DF300" s="304"/>
      <c r="DG300" s="304"/>
      <c r="DH300" s="304"/>
      <c r="DI300" s="304"/>
      <c r="DJ300" s="304"/>
      <c r="DK300" s="304"/>
      <c r="DL300" s="304"/>
      <c r="DM300" s="304"/>
      <c r="DN300" s="304"/>
      <c r="DO300" s="304"/>
      <c r="DP300" s="304"/>
      <c r="DQ300" s="304"/>
      <c r="DR300" s="304"/>
      <c r="DS300" s="304"/>
      <c r="DT300" s="304"/>
      <c r="DU300" s="304"/>
      <c r="DV300" s="304"/>
      <c r="DW300" s="304"/>
      <c r="DX300" s="304"/>
      <c r="DY300" s="304"/>
      <c r="DZ300" s="304"/>
      <c r="EA300" s="304"/>
      <c r="EB300" s="304"/>
      <c r="EC300" s="304"/>
      <c r="ED300" s="304"/>
      <c r="EE300" s="304"/>
      <c r="EF300" s="304"/>
      <c r="EG300" s="304"/>
      <c r="EH300" s="304"/>
      <c r="EI300" s="304"/>
      <c r="EJ300" s="304"/>
      <c r="EK300" s="304"/>
      <c r="EL300" s="304"/>
      <c r="EM300" s="304"/>
      <c r="EN300" s="304"/>
      <c r="EO300" s="304"/>
      <c r="EP300" s="304"/>
      <c r="EQ300" s="304"/>
      <c r="ER300" s="304"/>
      <c r="ES300" s="304"/>
      <c r="ET300" s="304"/>
      <c r="EU300" s="304"/>
      <c r="EV300" s="304"/>
      <c r="EW300" s="304"/>
      <c r="EX300" s="304"/>
      <c r="EY300" s="304"/>
      <c r="EZ300" s="304"/>
      <c r="FA300" s="304"/>
      <c r="FB300" s="304"/>
      <c r="FC300" s="304"/>
      <c r="FD300" s="304"/>
      <c r="FE300" s="304"/>
      <c r="FF300" s="304"/>
      <c r="FG300" s="304"/>
      <c r="FH300" s="304"/>
      <c r="FI300" s="304"/>
      <c r="FJ300" s="304"/>
      <c r="FK300" s="304"/>
      <c r="FL300" s="304"/>
      <c r="FM300" s="304"/>
      <c r="FN300" s="304"/>
      <c r="FO300" s="304"/>
      <c r="FP300" s="304"/>
      <c r="FQ300" s="304"/>
      <c r="FR300" s="304"/>
      <c r="FS300" s="304"/>
      <c r="FT300" s="304"/>
      <c r="FU300" s="304"/>
      <c r="FV300" s="304"/>
      <c r="FW300" s="304"/>
      <c r="FX300" s="304"/>
      <c r="FY300" s="304"/>
      <c r="FZ300" s="304"/>
      <c r="GA300" s="304"/>
      <c r="GB300" s="304"/>
      <c r="GC300" s="304"/>
      <c r="GD300" s="304"/>
      <c r="GE300" s="304"/>
      <c r="GF300" s="304"/>
      <c r="GG300" s="304"/>
      <c r="GH300" s="304"/>
      <c r="GI300" s="304"/>
      <c r="GJ300" s="304"/>
      <c r="GK300" s="304"/>
      <c r="GL300" s="304"/>
      <c r="GM300" s="304"/>
      <c r="GN300" s="304"/>
      <c r="GO300" s="304"/>
      <c r="GP300" s="304"/>
      <c r="GQ300" s="304"/>
      <c r="GR300" s="304"/>
      <c r="GS300" s="304"/>
      <c r="GT300" s="304"/>
      <c r="GU300" s="304"/>
      <c r="GV300" s="304"/>
      <c r="GW300" s="304"/>
      <c r="GX300" s="304"/>
      <c r="GY300" s="304"/>
      <c r="GZ300" s="304"/>
      <c r="HA300" s="304"/>
      <c r="HB300" s="304"/>
      <c r="HC300" s="304"/>
      <c r="HD300" s="304"/>
      <c r="HE300" s="304"/>
      <c r="HF300" s="304"/>
      <c r="HG300" s="304"/>
      <c r="HH300" s="304"/>
      <c r="HI300" s="304"/>
      <c r="HJ300" s="304"/>
      <c r="HK300" s="304"/>
      <c r="HL300" s="304"/>
      <c r="HM300" s="304"/>
      <c r="HN300" s="304"/>
      <c r="HO300" s="304"/>
      <c r="HP300" s="304"/>
      <c r="HQ300" s="304"/>
      <c r="HR300" s="304"/>
      <c r="HS300" s="304"/>
      <c r="HT300" s="304"/>
      <c r="HU300" s="304"/>
      <c r="HV300" s="304"/>
      <c r="HW300" s="304"/>
      <c r="HX300" s="304"/>
      <c r="HY300" s="304"/>
      <c r="HZ300" s="304"/>
      <c r="IA300" s="304"/>
      <c r="IB300" s="304"/>
      <c r="IC300" s="304"/>
      <c r="ID300" s="304"/>
      <c r="IE300" s="304"/>
      <c r="IF300" s="304"/>
      <c r="IG300" s="304"/>
      <c r="IH300" s="304"/>
      <c r="II300" s="304"/>
      <c r="IJ300" s="304"/>
      <c r="IK300" s="304"/>
      <c r="IL300" s="304"/>
      <c r="IM300" s="304"/>
      <c r="IN300" s="304"/>
      <c r="IO300" s="304"/>
      <c r="IP300" s="304"/>
    </row>
    <row r="301" spans="1:250" s="305" customFormat="1" ht="25.5" customHeight="1" x14ac:dyDescent="0.2">
      <c r="A301" s="304"/>
      <c r="B301" s="304"/>
      <c r="C301" s="315"/>
      <c r="D301" s="315"/>
      <c r="E301" s="316"/>
      <c r="F301" s="304"/>
      <c r="G301" s="304"/>
      <c r="H301" s="304"/>
      <c r="J301" s="291"/>
      <c r="K301" s="291"/>
      <c r="L301" s="291"/>
      <c r="M301" s="291"/>
      <c r="N301" s="291"/>
      <c r="O301" s="291"/>
      <c r="P301" s="291"/>
      <c r="Q301" s="291"/>
      <c r="R301" s="291"/>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c r="DE301" s="304"/>
      <c r="DF301" s="304"/>
      <c r="DG301" s="304"/>
      <c r="DH301" s="304"/>
      <c r="DI301" s="304"/>
      <c r="DJ301" s="304"/>
      <c r="DK301" s="304"/>
      <c r="DL301" s="304"/>
      <c r="DM301" s="304"/>
      <c r="DN301" s="304"/>
      <c r="DO301" s="304"/>
      <c r="DP301" s="304"/>
      <c r="DQ301" s="304"/>
      <c r="DR301" s="304"/>
      <c r="DS301" s="304"/>
      <c r="DT301" s="304"/>
      <c r="DU301" s="304"/>
      <c r="DV301" s="304"/>
      <c r="DW301" s="304"/>
      <c r="DX301" s="304"/>
      <c r="DY301" s="304"/>
      <c r="DZ301" s="304"/>
      <c r="EA301" s="304"/>
      <c r="EB301" s="304"/>
      <c r="EC301" s="304"/>
      <c r="ED301" s="304"/>
      <c r="EE301" s="304"/>
      <c r="EF301" s="304"/>
      <c r="EG301" s="304"/>
      <c r="EH301" s="304"/>
      <c r="EI301" s="304"/>
      <c r="EJ301" s="304"/>
      <c r="EK301" s="304"/>
      <c r="EL301" s="304"/>
      <c r="EM301" s="304"/>
      <c r="EN301" s="304"/>
      <c r="EO301" s="304"/>
      <c r="EP301" s="304"/>
      <c r="EQ301" s="304"/>
      <c r="ER301" s="304"/>
      <c r="ES301" s="304"/>
      <c r="ET301" s="304"/>
      <c r="EU301" s="304"/>
      <c r="EV301" s="304"/>
      <c r="EW301" s="304"/>
      <c r="EX301" s="304"/>
      <c r="EY301" s="304"/>
      <c r="EZ301" s="304"/>
      <c r="FA301" s="304"/>
      <c r="FB301" s="304"/>
      <c r="FC301" s="304"/>
      <c r="FD301" s="304"/>
      <c r="FE301" s="304"/>
      <c r="FF301" s="304"/>
      <c r="FG301" s="304"/>
      <c r="FH301" s="304"/>
      <c r="FI301" s="304"/>
      <c r="FJ301" s="304"/>
      <c r="FK301" s="304"/>
      <c r="FL301" s="304"/>
      <c r="FM301" s="304"/>
      <c r="FN301" s="304"/>
      <c r="FO301" s="304"/>
      <c r="FP301" s="304"/>
      <c r="FQ301" s="304"/>
      <c r="FR301" s="304"/>
      <c r="FS301" s="304"/>
      <c r="FT301" s="304"/>
      <c r="FU301" s="304"/>
      <c r="FV301" s="304"/>
      <c r="FW301" s="304"/>
      <c r="FX301" s="304"/>
      <c r="FY301" s="304"/>
      <c r="FZ301" s="304"/>
      <c r="GA301" s="304"/>
      <c r="GB301" s="304"/>
      <c r="GC301" s="304"/>
      <c r="GD301" s="304"/>
      <c r="GE301" s="304"/>
      <c r="GF301" s="304"/>
      <c r="GG301" s="304"/>
      <c r="GH301" s="304"/>
      <c r="GI301" s="304"/>
      <c r="GJ301" s="304"/>
      <c r="GK301" s="304"/>
      <c r="GL301" s="304"/>
      <c r="GM301" s="304"/>
      <c r="GN301" s="304"/>
      <c r="GO301" s="304"/>
      <c r="GP301" s="304"/>
      <c r="GQ301" s="304"/>
      <c r="GR301" s="304"/>
      <c r="GS301" s="304"/>
      <c r="GT301" s="304"/>
      <c r="GU301" s="304"/>
      <c r="GV301" s="304"/>
      <c r="GW301" s="304"/>
      <c r="GX301" s="304"/>
      <c r="GY301" s="304"/>
      <c r="GZ301" s="304"/>
      <c r="HA301" s="304"/>
      <c r="HB301" s="304"/>
      <c r="HC301" s="304"/>
      <c r="HD301" s="304"/>
      <c r="HE301" s="304"/>
      <c r="HF301" s="304"/>
      <c r="HG301" s="304"/>
      <c r="HH301" s="304"/>
      <c r="HI301" s="304"/>
      <c r="HJ301" s="304"/>
      <c r="HK301" s="304"/>
      <c r="HL301" s="304"/>
      <c r="HM301" s="304"/>
      <c r="HN301" s="304"/>
      <c r="HO301" s="304"/>
      <c r="HP301" s="304"/>
      <c r="HQ301" s="304"/>
      <c r="HR301" s="304"/>
      <c r="HS301" s="304"/>
      <c r="HT301" s="304"/>
      <c r="HU301" s="304"/>
      <c r="HV301" s="304"/>
      <c r="HW301" s="304"/>
      <c r="HX301" s="304"/>
      <c r="HY301" s="304"/>
      <c r="HZ301" s="304"/>
      <c r="IA301" s="304"/>
      <c r="IB301" s="304"/>
      <c r="IC301" s="304"/>
      <c r="ID301" s="304"/>
      <c r="IE301" s="304"/>
      <c r="IF301" s="304"/>
      <c r="IG301" s="304"/>
      <c r="IH301" s="304"/>
      <c r="II301" s="304"/>
      <c r="IJ301" s="304"/>
      <c r="IK301" s="304"/>
      <c r="IL301" s="304"/>
      <c r="IM301" s="304"/>
      <c r="IN301" s="304"/>
      <c r="IO301" s="304"/>
      <c r="IP301" s="304"/>
    </row>
    <row r="302" spans="1:250" s="305" customFormat="1" ht="25.5" customHeight="1" x14ac:dyDescent="0.2">
      <c r="A302" s="304"/>
      <c r="B302" s="304"/>
      <c r="C302" s="315"/>
      <c r="D302" s="315"/>
      <c r="E302" s="316"/>
      <c r="F302" s="304"/>
      <c r="G302" s="304"/>
      <c r="H302" s="304"/>
      <c r="J302" s="291"/>
      <c r="K302" s="291"/>
      <c r="L302" s="291"/>
      <c r="M302" s="291"/>
      <c r="N302" s="291"/>
      <c r="O302" s="291"/>
      <c r="P302" s="291"/>
      <c r="Q302" s="291"/>
      <c r="R302" s="291"/>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c r="DE302" s="304"/>
      <c r="DF302" s="304"/>
      <c r="DG302" s="304"/>
      <c r="DH302" s="304"/>
      <c r="DI302" s="304"/>
      <c r="DJ302" s="304"/>
      <c r="DK302" s="304"/>
      <c r="DL302" s="304"/>
      <c r="DM302" s="304"/>
      <c r="DN302" s="304"/>
      <c r="DO302" s="304"/>
      <c r="DP302" s="304"/>
      <c r="DQ302" s="304"/>
      <c r="DR302" s="304"/>
      <c r="DS302" s="304"/>
      <c r="DT302" s="304"/>
      <c r="DU302" s="304"/>
      <c r="DV302" s="304"/>
      <c r="DW302" s="304"/>
      <c r="DX302" s="304"/>
      <c r="DY302" s="304"/>
      <c r="DZ302" s="304"/>
      <c r="EA302" s="304"/>
      <c r="EB302" s="304"/>
      <c r="EC302" s="304"/>
      <c r="ED302" s="304"/>
      <c r="EE302" s="304"/>
      <c r="EF302" s="304"/>
      <c r="EG302" s="304"/>
      <c r="EH302" s="304"/>
      <c r="EI302" s="304"/>
      <c r="EJ302" s="304"/>
      <c r="EK302" s="304"/>
      <c r="EL302" s="304"/>
      <c r="EM302" s="304"/>
      <c r="EN302" s="304"/>
      <c r="EO302" s="304"/>
      <c r="EP302" s="304"/>
      <c r="EQ302" s="304"/>
      <c r="ER302" s="304"/>
      <c r="ES302" s="304"/>
      <c r="ET302" s="304"/>
      <c r="EU302" s="304"/>
      <c r="EV302" s="304"/>
      <c r="EW302" s="304"/>
      <c r="EX302" s="304"/>
      <c r="EY302" s="304"/>
      <c r="EZ302" s="304"/>
      <c r="FA302" s="304"/>
      <c r="FB302" s="304"/>
      <c r="FC302" s="304"/>
      <c r="FD302" s="304"/>
      <c r="FE302" s="304"/>
      <c r="FF302" s="304"/>
      <c r="FG302" s="304"/>
      <c r="FH302" s="304"/>
      <c r="FI302" s="304"/>
      <c r="FJ302" s="304"/>
      <c r="FK302" s="304"/>
      <c r="FL302" s="304"/>
      <c r="FM302" s="304"/>
      <c r="FN302" s="304"/>
      <c r="FO302" s="304"/>
      <c r="FP302" s="304"/>
      <c r="FQ302" s="304"/>
      <c r="FR302" s="304"/>
      <c r="FS302" s="304"/>
      <c r="FT302" s="304"/>
      <c r="FU302" s="304"/>
      <c r="FV302" s="304"/>
      <c r="FW302" s="304"/>
      <c r="FX302" s="304"/>
      <c r="FY302" s="304"/>
      <c r="FZ302" s="304"/>
      <c r="GA302" s="304"/>
      <c r="GB302" s="304"/>
      <c r="GC302" s="304"/>
      <c r="GD302" s="304"/>
      <c r="GE302" s="304"/>
      <c r="GF302" s="304"/>
      <c r="GG302" s="304"/>
      <c r="GH302" s="304"/>
      <c r="GI302" s="304"/>
      <c r="GJ302" s="304"/>
      <c r="GK302" s="304"/>
      <c r="GL302" s="304"/>
      <c r="GM302" s="304"/>
      <c r="GN302" s="304"/>
      <c r="GO302" s="304"/>
      <c r="GP302" s="304"/>
      <c r="GQ302" s="304"/>
      <c r="GR302" s="304"/>
      <c r="GS302" s="304"/>
      <c r="GT302" s="304"/>
      <c r="GU302" s="304"/>
      <c r="GV302" s="304"/>
      <c r="GW302" s="304"/>
      <c r="GX302" s="304"/>
      <c r="GY302" s="304"/>
      <c r="GZ302" s="304"/>
      <c r="HA302" s="304"/>
      <c r="HB302" s="304"/>
      <c r="HC302" s="304"/>
      <c r="HD302" s="304"/>
      <c r="HE302" s="304"/>
      <c r="HF302" s="304"/>
      <c r="HG302" s="304"/>
      <c r="HH302" s="304"/>
      <c r="HI302" s="304"/>
      <c r="HJ302" s="304"/>
      <c r="HK302" s="304"/>
      <c r="HL302" s="304"/>
      <c r="HM302" s="304"/>
      <c r="HN302" s="304"/>
      <c r="HO302" s="304"/>
      <c r="HP302" s="304"/>
      <c r="HQ302" s="304"/>
      <c r="HR302" s="304"/>
      <c r="HS302" s="304"/>
      <c r="HT302" s="304"/>
      <c r="HU302" s="304"/>
      <c r="HV302" s="304"/>
      <c r="HW302" s="304"/>
      <c r="HX302" s="304"/>
      <c r="HY302" s="304"/>
      <c r="HZ302" s="304"/>
      <c r="IA302" s="304"/>
      <c r="IB302" s="304"/>
      <c r="IC302" s="304"/>
      <c r="ID302" s="304"/>
      <c r="IE302" s="304"/>
      <c r="IF302" s="304"/>
      <c r="IG302" s="304"/>
      <c r="IH302" s="304"/>
      <c r="II302" s="304"/>
      <c r="IJ302" s="304"/>
      <c r="IK302" s="304"/>
      <c r="IL302" s="304"/>
      <c r="IM302" s="304"/>
      <c r="IN302" s="304"/>
      <c r="IO302" s="304"/>
      <c r="IP302" s="304"/>
    </row>
    <row r="303" spans="1:250" s="305" customFormat="1" ht="25.5" customHeight="1" x14ac:dyDescent="0.2">
      <c r="A303" s="304"/>
      <c r="B303" s="304"/>
      <c r="C303" s="315"/>
      <c r="D303" s="315"/>
      <c r="E303" s="316"/>
      <c r="F303" s="304"/>
      <c r="G303" s="304"/>
      <c r="H303" s="304"/>
      <c r="J303" s="291"/>
      <c r="K303" s="291"/>
      <c r="L303" s="291"/>
      <c r="M303" s="291"/>
      <c r="N303" s="291"/>
      <c r="O303" s="291"/>
      <c r="P303" s="291"/>
      <c r="Q303" s="291"/>
      <c r="R303" s="291"/>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c r="DE303" s="304"/>
      <c r="DF303" s="304"/>
      <c r="DG303" s="304"/>
      <c r="DH303" s="304"/>
      <c r="DI303" s="304"/>
      <c r="DJ303" s="304"/>
      <c r="DK303" s="304"/>
      <c r="DL303" s="304"/>
      <c r="DM303" s="304"/>
      <c r="DN303" s="304"/>
      <c r="DO303" s="304"/>
      <c r="DP303" s="304"/>
      <c r="DQ303" s="304"/>
      <c r="DR303" s="304"/>
      <c r="DS303" s="304"/>
      <c r="DT303" s="304"/>
      <c r="DU303" s="304"/>
      <c r="DV303" s="304"/>
      <c r="DW303" s="304"/>
      <c r="DX303" s="304"/>
      <c r="DY303" s="304"/>
      <c r="DZ303" s="304"/>
      <c r="EA303" s="304"/>
      <c r="EB303" s="304"/>
      <c r="EC303" s="304"/>
      <c r="ED303" s="304"/>
      <c r="EE303" s="304"/>
      <c r="EF303" s="304"/>
      <c r="EG303" s="304"/>
      <c r="EH303" s="304"/>
      <c r="EI303" s="304"/>
      <c r="EJ303" s="304"/>
      <c r="EK303" s="304"/>
      <c r="EL303" s="304"/>
      <c r="EM303" s="304"/>
      <c r="EN303" s="304"/>
      <c r="EO303" s="304"/>
      <c r="EP303" s="304"/>
      <c r="EQ303" s="304"/>
      <c r="ER303" s="304"/>
      <c r="ES303" s="304"/>
      <c r="ET303" s="304"/>
      <c r="EU303" s="304"/>
      <c r="EV303" s="304"/>
      <c r="EW303" s="304"/>
      <c r="EX303" s="304"/>
      <c r="EY303" s="304"/>
      <c r="EZ303" s="304"/>
      <c r="FA303" s="304"/>
      <c r="FB303" s="304"/>
      <c r="FC303" s="304"/>
      <c r="FD303" s="304"/>
      <c r="FE303" s="304"/>
      <c r="FF303" s="304"/>
      <c r="FG303" s="304"/>
      <c r="FH303" s="304"/>
      <c r="FI303" s="304"/>
      <c r="FJ303" s="304"/>
      <c r="FK303" s="304"/>
      <c r="FL303" s="304"/>
      <c r="FM303" s="304"/>
      <c r="FN303" s="304"/>
      <c r="FO303" s="304"/>
      <c r="FP303" s="304"/>
      <c r="FQ303" s="304"/>
      <c r="FR303" s="304"/>
      <c r="FS303" s="304"/>
      <c r="FT303" s="304"/>
      <c r="FU303" s="304"/>
      <c r="FV303" s="304"/>
      <c r="FW303" s="304"/>
      <c r="FX303" s="304"/>
      <c r="FY303" s="304"/>
      <c r="FZ303" s="304"/>
      <c r="GA303" s="304"/>
      <c r="GB303" s="304"/>
      <c r="GC303" s="304"/>
      <c r="GD303" s="304"/>
      <c r="GE303" s="304"/>
      <c r="GF303" s="304"/>
      <c r="GG303" s="304"/>
      <c r="GH303" s="304"/>
      <c r="GI303" s="304"/>
      <c r="GJ303" s="304"/>
      <c r="GK303" s="304"/>
      <c r="GL303" s="304"/>
      <c r="GM303" s="304"/>
      <c r="GN303" s="304"/>
      <c r="GO303" s="304"/>
      <c r="GP303" s="304"/>
      <c r="GQ303" s="304"/>
      <c r="GR303" s="304"/>
      <c r="GS303" s="304"/>
      <c r="GT303" s="304"/>
      <c r="GU303" s="304"/>
      <c r="GV303" s="304"/>
      <c r="GW303" s="304"/>
      <c r="GX303" s="304"/>
      <c r="GY303" s="304"/>
      <c r="GZ303" s="304"/>
      <c r="HA303" s="304"/>
      <c r="HB303" s="304"/>
      <c r="HC303" s="304"/>
      <c r="HD303" s="304"/>
      <c r="HE303" s="304"/>
      <c r="HF303" s="304"/>
      <c r="HG303" s="304"/>
      <c r="HH303" s="304"/>
      <c r="HI303" s="304"/>
      <c r="HJ303" s="304"/>
      <c r="HK303" s="304"/>
      <c r="HL303" s="304"/>
      <c r="HM303" s="304"/>
      <c r="HN303" s="304"/>
      <c r="HO303" s="304"/>
      <c r="HP303" s="304"/>
      <c r="HQ303" s="304"/>
      <c r="HR303" s="304"/>
      <c r="HS303" s="304"/>
      <c r="HT303" s="304"/>
      <c r="HU303" s="304"/>
      <c r="HV303" s="304"/>
      <c r="HW303" s="304"/>
      <c r="HX303" s="304"/>
      <c r="HY303" s="304"/>
      <c r="HZ303" s="304"/>
      <c r="IA303" s="304"/>
      <c r="IB303" s="304"/>
      <c r="IC303" s="304"/>
      <c r="ID303" s="304"/>
      <c r="IE303" s="304"/>
      <c r="IF303" s="304"/>
      <c r="IG303" s="304"/>
      <c r="IH303" s="304"/>
      <c r="II303" s="304"/>
      <c r="IJ303" s="304"/>
      <c r="IK303" s="304"/>
      <c r="IL303" s="304"/>
      <c r="IM303" s="304"/>
      <c r="IN303" s="304"/>
      <c r="IO303" s="304"/>
      <c r="IP303" s="304"/>
    </row>
    <row r="304" spans="1:250" s="305" customFormat="1" ht="25.5" customHeight="1" x14ac:dyDescent="0.2">
      <c r="A304" s="304"/>
      <c r="B304" s="304"/>
      <c r="C304" s="315"/>
      <c r="D304" s="315"/>
      <c r="E304" s="316"/>
      <c r="F304" s="304"/>
      <c r="G304" s="304"/>
      <c r="H304" s="304"/>
      <c r="J304" s="291"/>
      <c r="K304" s="291"/>
      <c r="L304" s="291"/>
      <c r="M304" s="291"/>
      <c r="N304" s="291"/>
      <c r="O304" s="291"/>
      <c r="P304" s="291"/>
      <c r="Q304" s="291"/>
      <c r="R304" s="291"/>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c r="DE304" s="304"/>
      <c r="DF304" s="304"/>
      <c r="DG304" s="304"/>
      <c r="DH304" s="304"/>
      <c r="DI304" s="304"/>
      <c r="DJ304" s="304"/>
      <c r="DK304" s="304"/>
      <c r="DL304" s="304"/>
      <c r="DM304" s="304"/>
      <c r="DN304" s="304"/>
      <c r="DO304" s="304"/>
      <c r="DP304" s="304"/>
      <c r="DQ304" s="304"/>
      <c r="DR304" s="304"/>
      <c r="DS304" s="304"/>
      <c r="DT304" s="304"/>
      <c r="DU304" s="304"/>
      <c r="DV304" s="304"/>
      <c r="DW304" s="304"/>
      <c r="DX304" s="304"/>
      <c r="DY304" s="304"/>
      <c r="DZ304" s="304"/>
      <c r="EA304" s="304"/>
      <c r="EB304" s="304"/>
      <c r="EC304" s="304"/>
      <c r="ED304" s="304"/>
      <c r="EE304" s="304"/>
      <c r="EF304" s="304"/>
      <c r="EG304" s="304"/>
      <c r="EH304" s="304"/>
      <c r="EI304" s="304"/>
      <c r="EJ304" s="304"/>
      <c r="EK304" s="304"/>
      <c r="EL304" s="304"/>
      <c r="EM304" s="304"/>
      <c r="EN304" s="304"/>
      <c r="EO304" s="304"/>
      <c r="EP304" s="304"/>
      <c r="EQ304" s="304"/>
      <c r="ER304" s="304"/>
      <c r="ES304" s="304"/>
      <c r="ET304" s="304"/>
      <c r="EU304" s="304"/>
      <c r="EV304" s="304"/>
      <c r="EW304" s="304"/>
      <c r="EX304" s="304"/>
      <c r="EY304" s="304"/>
      <c r="EZ304" s="304"/>
      <c r="FA304" s="304"/>
      <c r="FB304" s="304"/>
      <c r="FC304" s="304"/>
      <c r="FD304" s="304"/>
      <c r="FE304" s="304"/>
      <c r="FF304" s="304"/>
      <c r="FG304" s="304"/>
      <c r="FH304" s="304"/>
      <c r="FI304" s="304"/>
      <c r="FJ304" s="304"/>
      <c r="FK304" s="304"/>
      <c r="FL304" s="304"/>
      <c r="FM304" s="304"/>
      <c r="FN304" s="304"/>
      <c r="FO304" s="304"/>
      <c r="FP304" s="304"/>
      <c r="FQ304" s="304"/>
      <c r="FR304" s="304"/>
      <c r="FS304" s="304"/>
      <c r="FT304" s="304"/>
      <c r="FU304" s="304"/>
      <c r="FV304" s="304"/>
      <c r="FW304" s="304"/>
      <c r="FX304" s="304"/>
      <c r="FY304" s="304"/>
      <c r="FZ304" s="304"/>
      <c r="GA304" s="304"/>
      <c r="GB304" s="304"/>
      <c r="GC304" s="304"/>
      <c r="GD304" s="304"/>
      <c r="GE304" s="304"/>
      <c r="GF304" s="304"/>
      <c r="GG304" s="304"/>
      <c r="GH304" s="304"/>
      <c r="GI304" s="304"/>
      <c r="GJ304" s="304"/>
      <c r="GK304" s="304"/>
      <c r="GL304" s="304"/>
      <c r="GM304" s="304"/>
      <c r="GN304" s="304"/>
      <c r="GO304" s="304"/>
      <c r="GP304" s="304"/>
      <c r="GQ304" s="304"/>
      <c r="GR304" s="304"/>
      <c r="GS304" s="304"/>
      <c r="GT304" s="304"/>
      <c r="GU304" s="304"/>
      <c r="GV304" s="304"/>
      <c r="GW304" s="304"/>
      <c r="GX304" s="304"/>
      <c r="GY304" s="304"/>
      <c r="GZ304" s="304"/>
      <c r="HA304" s="304"/>
      <c r="HB304" s="304"/>
      <c r="HC304" s="304"/>
      <c r="HD304" s="304"/>
      <c r="HE304" s="304"/>
      <c r="HF304" s="304"/>
      <c r="HG304" s="304"/>
      <c r="HH304" s="304"/>
      <c r="HI304" s="304"/>
      <c r="HJ304" s="304"/>
      <c r="HK304" s="304"/>
      <c r="HL304" s="304"/>
      <c r="HM304" s="304"/>
      <c r="HN304" s="304"/>
      <c r="HO304" s="304"/>
      <c r="HP304" s="304"/>
      <c r="HQ304" s="304"/>
      <c r="HR304" s="304"/>
      <c r="HS304" s="304"/>
      <c r="HT304" s="304"/>
      <c r="HU304" s="304"/>
      <c r="HV304" s="304"/>
      <c r="HW304" s="304"/>
      <c r="HX304" s="304"/>
      <c r="HY304" s="304"/>
      <c r="HZ304" s="304"/>
      <c r="IA304" s="304"/>
      <c r="IB304" s="304"/>
      <c r="IC304" s="304"/>
      <c r="ID304" s="304"/>
      <c r="IE304" s="304"/>
      <c r="IF304" s="304"/>
      <c r="IG304" s="304"/>
      <c r="IH304" s="304"/>
      <c r="II304" s="304"/>
      <c r="IJ304" s="304"/>
      <c r="IK304" s="304"/>
      <c r="IL304" s="304"/>
      <c r="IM304" s="304"/>
      <c r="IN304" s="304"/>
      <c r="IO304" s="304"/>
      <c r="IP304" s="304"/>
    </row>
    <row r="305" spans="1:250" s="305" customFormat="1" ht="25.5" customHeight="1" x14ac:dyDescent="0.2">
      <c r="A305" s="304"/>
      <c r="B305" s="304"/>
      <c r="C305" s="315"/>
      <c r="D305" s="315"/>
      <c r="E305" s="316"/>
      <c r="F305" s="304"/>
      <c r="G305" s="304"/>
      <c r="H305" s="304"/>
      <c r="J305" s="291"/>
      <c r="K305" s="291"/>
      <c r="L305" s="291"/>
      <c r="M305" s="291"/>
      <c r="N305" s="291"/>
      <c r="O305" s="291"/>
      <c r="P305" s="291"/>
      <c r="Q305" s="291"/>
      <c r="R305" s="291"/>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c r="DE305" s="304"/>
      <c r="DF305" s="304"/>
      <c r="DG305" s="304"/>
      <c r="DH305" s="304"/>
      <c r="DI305" s="304"/>
      <c r="DJ305" s="304"/>
      <c r="DK305" s="304"/>
      <c r="DL305" s="304"/>
      <c r="DM305" s="304"/>
      <c r="DN305" s="304"/>
      <c r="DO305" s="304"/>
      <c r="DP305" s="304"/>
      <c r="DQ305" s="304"/>
      <c r="DR305" s="304"/>
      <c r="DS305" s="304"/>
      <c r="DT305" s="304"/>
      <c r="DU305" s="304"/>
      <c r="DV305" s="304"/>
      <c r="DW305" s="304"/>
      <c r="DX305" s="304"/>
      <c r="DY305" s="304"/>
      <c r="DZ305" s="304"/>
      <c r="EA305" s="304"/>
      <c r="EB305" s="304"/>
      <c r="EC305" s="304"/>
      <c r="ED305" s="304"/>
      <c r="EE305" s="304"/>
      <c r="EF305" s="304"/>
      <c r="EG305" s="304"/>
      <c r="EH305" s="304"/>
      <c r="EI305" s="304"/>
      <c r="EJ305" s="304"/>
      <c r="EK305" s="304"/>
      <c r="EL305" s="304"/>
      <c r="EM305" s="304"/>
      <c r="EN305" s="304"/>
      <c r="EO305" s="304"/>
      <c r="EP305" s="304"/>
      <c r="EQ305" s="304"/>
      <c r="ER305" s="304"/>
      <c r="ES305" s="304"/>
      <c r="ET305" s="304"/>
      <c r="EU305" s="304"/>
      <c r="EV305" s="304"/>
      <c r="EW305" s="304"/>
      <c r="EX305" s="304"/>
      <c r="EY305" s="304"/>
      <c r="EZ305" s="304"/>
      <c r="FA305" s="304"/>
      <c r="FB305" s="304"/>
      <c r="FC305" s="304"/>
      <c r="FD305" s="304"/>
      <c r="FE305" s="304"/>
      <c r="FF305" s="304"/>
      <c r="FG305" s="304"/>
      <c r="FH305" s="304"/>
      <c r="FI305" s="304"/>
      <c r="FJ305" s="304"/>
      <c r="FK305" s="304"/>
      <c r="FL305" s="304"/>
      <c r="FM305" s="304"/>
      <c r="FN305" s="304"/>
      <c r="FO305" s="304"/>
      <c r="FP305" s="304"/>
      <c r="FQ305" s="304"/>
      <c r="FR305" s="304"/>
      <c r="FS305" s="304"/>
      <c r="FT305" s="304"/>
      <c r="FU305" s="304"/>
      <c r="FV305" s="304"/>
      <c r="FW305" s="304"/>
      <c r="FX305" s="304"/>
      <c r="FY305" s="304"/>
      <c r="FZ305" s="304"/>
      <c r="GA305" s="304"/>
      <c r="GB305" s="304"/>
      <c r="GC305" s="304"/>
      <c r="GD305" s="304"/>
      <c r="GE305" s="304"/>
      <c r="GF305" s="304"/>
      <c r="GG305" s="304"/>
      <c r="GH305" s="304"/>
      <c r="GI305" s="304"/>
      <c r="GJ305" s="304"/>
      <c r="GK305" s="304"/>
      <c r="GL305" s="304"/>
      <c r="GM305" s="304"/>
      <c r="GN305" s="304"/>
      <c r="GO305" s="304"/>
      <c r="GP305" s="304"/>
      <c r="GQ305" s="304"/>
      <c r="GR305" s="304"/>
      <c r="GS305" s="304"/>
      <c r="GT305" s="304"/>
      <c r="GU305" s="304"/>
      <c r="GV305" s="304"/>
      <c r="GW305" s="304"/>
      <c r="GX305" s="304"/>
      <c r="GY305" s="304"/>
      <c r="GZ305" s="304"/>
      <c r="HA305" s="304"/>
      <c r="HB305" s="304"/>
      <c r="HC305" s="304"/>
      <c r="HD305" s="304"/>
      <c r="HE305" s="304"/>
      <c r="HF305" s="304"/>
      <c r="HG305" s="304"/>
      <c r="HH305" s="304"/>
      <c r="HI305" s="304"/>
      <c r="HJ305" s="304"/>
      <c r="HK305" s="304"/>
      <c r="HL305" s="304"/>
      <c r="HM305" s="304"/>
      <c r="HN305" s="304"/>
      <c r="HO305" s="304"/>
      <c r="HP305" s="304"/>
      <c r="HQ305" s="304"/>
      <c r="HR305" s="304"/>
      <c r="HS305" s="304"/>
      <c r="HT305" s="304"/>
      <c r="HU305" s="304"/>
      <c r="HV305" s="304"/>
      <c r="HW305" s="304"/>
      <c r="HX305" s="304"/>
      <c r="HY305" s="304"/>
      <c r="HZ305" s="304"/>
      <c r="IA305" s="304"/>
      <c r="IB305" s="304"/>
      <c r="IC305" s="304"/>
      <c r="ID305" s="304"/>
      <c r="IE305" s="304"/>
      <c r="IF305" s="304"/>
      <c r="IG305" s="304"/>
      <c r="IH305" s="304"/>
      <c r="II305" s="304"/>
      <c r="IJ305" s="304"/>
      <c r="IK305" s="304"/>
      <c r="IL305" s="304"/>
      <c r="IM305" s="304"/>
      <c r="IN305" s="304"/>
      <c r="IO305" s="304"/>
      <c r="IP305" s="304"/>
    </row>
    <row r="306" spans="1:250" s="305" customFormat="1" ht="25.5" customHeight="1" x14ac:dyDescent="0.2">
      <c r="A306" s="304"/>
      <c r="B306" s="304"/>
      <c r="C306" s="315"/>
      <c r="D306" s="315"/>
      <c r="E306" s="316"/>
      <c r="F306" s="304"/>
      <c r="G306" s="304"/>
      <c r="H306" s="304"/>
      <c r="J306" s="291"/>
      <c r="K306" s="291"/>
      <c r="L306" s="291"/>
      <c r="M306" s="291"/>
      <c r="N306" s="291"/>
      <c r="O306" s="291"/>
      <c r="P306" s="291"/>
      <c r="Q306" s="291"/>
      <c r="R306" s="291"/>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c r="DE306" s="304"/>
      <c r="DF306" s="304"/>
      <c r="DG306" s="304"/>
      <c r="DH306" s="304"/>
      <c r="DI306" s="304"/>
      <c r="DJ306" s="304"/>
      <c r="DK306" s="304"/>
      <c r="DL306" s="304"/>
      <c r="DM306" s="304"/>
      <c r="DN306" s="304"/>
      <c r="DO306" s="304"/>
      <c r="DP306" s="304"/>
      <c r="DQ306" s="304"/>
      <c r="DR306" s="304"/>
      <c r="DS306" s="304"/>
      <c r="DT306" s="304"/>
      <c r="DU306" s="304"/>
      <c r="DV306" s="304"/>
      <c r="DW306" s="304"/>
      <c r="DX306" s="304"/>
      <c r="DY306" s="304"/>
      <c r="DZ306" s="304"/>
      <c r="EA306" s="304"/>
      <c r="EB306" s="304"/>
      <c r="EC306" s="304"/>
      <c r="ED306" s="304"/>
      <c r="EE306" s="304"/>
      <c r="EF306" s="304"/>
      <c r="EG306" s="304"/>
      <c r="EH306" s="304"/>
      <c r="EI306" s="304"/>
      <c r="EJ306" s="304"/>
      <c r="EK306" s="304"/>
      <c r="EL306" s="304"/>
      <c r="EM306" s="304"/>
      <c r="EN306" s="304"/>
      <c r="EO306" s="304"/>
      <c r="EP306" s="304"/>
      <c r="EQ306" s="304"/>
      <c r="ER306" s="304"/>
      <c r="ES306" s="304"/>
      <c r="ET306" s="304"/>
      <c r="EU306" s="304"/>
      <c r="EV306" s="304"/>
      <c r="EW306" s="304"/>
      <c r="EX306" s="304"/>
      <c r="EY306" s="304"/>
      <c r="EZ306" s="304"/>
      <c r="FA306" s="304"/>
      <c r="FB306" s="304"/>
      <c r="FC306" s="304"/>
      <c r="FD306" s="304"/>
      <c r="FE306" s="304"/>
      <c r="FF306" s="304"/>
      <c r="FG306" s="304"/>
      <c r="FH306" s="304"/>
      <c r="FI306" s="304"/>
      <c r="FJ306" s="304"/>
      <c r="FK306" s="304"/>
      <c r="FL306" s="304"/>
      <c r="FM306" s="304"/>
      <c r="FN306" s="304"/>
      <c r="FO306" s="304"/>
      <c r="FP306" s="304"/>
      <c r="FQ306" s="304"/>
      <c r="FR306" s="304"/>
      <c r="FS306" s="304"/>
      <c r="FT306" s="304"/>
      <c r="FU306" s="304"/>
      <c r="FV306" s="304"/>
      <c r="FW306" s="304"/>
      <c r="FX306" s="304"/>
      <c r="FY306" s="304"/>
      <c r="FZ306" s="304"/>
      <c r="GA306" s="304"/>
      <c r="GB306" s="304"/>
      <c r="GC306" s="304"/>
      <c r="GD306" s="304"/>
      <c r="GE306" s="304"/>
      <c r="GF306" s="304"/>
      <c r="GG306" s="304"/>
      <c r="GH306" s="304"/>
      <c r="GI306" s="304"/>
      <c r="GJ306" s="304"/>
      <c r="GK306" s="304"/>
      <c r="GL306" s="304"/>
      <c r="GM306" s="304"/>
      <c r="GN306" s="304"/>
      <c r="GO306" s="304"/>
      <c r="GP306" s="304"/>
      <c r="GQ306" s="304"/>
      <c r="GR306" s="304"/>
      <c r="GS306" s="304"/>
      <c r="GT306" s="304"/>
      <c r="GU306" s="304"/>
      <c r="GV306" s="304"/>
      <c r="GW306" s="304"/>
      <c r="GX306" s="304"/>
      <c r="GY306" s="304"/>
      <c r="GZ306" s="304"/>
      <c r="HA306" s="304"/>
      <c r="HB306" s="304"/>
      <c r="HC306" s="304"/>
      <c r="HD306" s="304"/>
      <c r="HE306" s="304"/>
      <c r="HF306" s="304"/>
      <c r="HG306" s="304"/>
      <c r="HH306" s="304"/>
      <c r="HI306" s="304"/>
      <c r="HJ306" s="304"/>
      <c r="HK306" s="304"/>
      <c r="HL306" s="304"/>
      <c r="HM306" s="304"/>
      <c r="HN306" s="304"/>
      <c r="HO306" s="304"/>
      <c r="HP306" s="304"/>
      <c r="HQ306" s="304"/>
      <c r="HR306" s="304"/>
      <c r="HS306" s="304"/>
      <c r="HT306" s="304"/>
      <c r="HU306" s="304"/>
      <c r="HV306" s="304"/>
      <c r="HW306" s="304"/>
      <c r="HX306" s="304"/>
      <c r="HY306" s="304"/>
      <c r="HZ306" s="304"/>
      <c r="IA306" s="304"/>
      <c r="IB306" s="304"/>
      <c r="IC306" s="304"/>
      <c r="ID306" s="304"/>
      <c r="IE306" s="304"/>
      <c r="IF306" s="304"/>
      <c r="IG306" s="304"/>
      <c r="IH306" s="304"/>
      <c r="II306" s="304"/>
      <c r="IJ306" s="304"/>
      <c r="IK306" s="304"/>
      <c r="IL306" s="304"/>
      <c r="IM306" s="304"/>
      <c r="IN306" s="304"/>
      <c r="IO306" s="304"/>
      <c r="IP306" s="304"/>
    </row>
    <row r="307" spans="1:250" s="305" customFormat="1" ht="25.5" customHeight="1" x14ac:dyDescent="0.2">
      <c r="A307" s="304"/>
      <c r="B307" s="304"/>
      <c r="C307" s="315"/>
      <c r="D307" s="315"/>
      <c r="E307" s="316"/>
      <c r="F307" s="304"/>
      <c r="G307" s="304"/>
      <c r="H307" s="304"/>
      <c r="J307" s="291"/>
      <c r="K307" s="291"/>
      <c r="L307" s="291"/>
      <c r="M307" s="291"/>
      <c r="N307" s="291"/>
      <c r="O307" s="291"/>
      <c r="P307" s="291"/>
      <c r="Q307" s="291"/>
      <c r="R307" s="291"/>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c r="DE307" s="304"/>
      <c r="DF307" s="304"/>
      <c r="DG307" s="304"/>
      <c r="DH307" s="304"/>
      <c r="DI307" s="304"/>
      <c r="DJ307" s="304"/>
      <c r="DK307" s="304"/>
      <c r="DL307" s="304"/>
      <c r="DM307" s="304"/>
      <c r="DN307" s="304"/>
      <c r="DO307" s="304"/>
      <c r="DP307" s="304"/>
      <c r="DQ307" s="304"/>
      <c r="DR307" s="304"/>
      <c r="DS307" s="304"/>
      <c r="DT307" s="304"/>
      <c r="DU307" s="304"/>
      <c r="DV307" s="304"/>
      <c r="DW307" s="304"/>
      <c r="DX307" s="304"/>
      <c r="DY307" s="304"/>
      <c r="DZ307" s="304"/>
      <c r="EA307" s="304"/>
      <c r="EB307" s="304"/>
      <c r="EC307" s="304"/>
      <c r="ED307" s="304"/>
      <c r="EE307" s="304"/>
      <c r="EF307" s="304"/>
      <c r="EG307" s="304"/>
      <c r="EH307" s="304"/>
      <c r="EI307" s="304"/>
      <c r="EJ307" s="304"/>
      <c r="EK307" s="304"/>
      <c r="EL307" s="304"/>
      <c r="EM307" s="304"/>
      <c r="EN307" s="304"/>
      <c r="EO307" s="304"/>
      <c r="EP307" s="304"/>
      <c r="EQ307" s="304"/>
      <c r="ER307" s="304"/>
      <c r="ES307" s="304"/>
      <c r="ET307" s="304"/>
      <c r="EU307" s="304"/>
      <c r="EV307" s="304"/>
      <c r="EW307" s="304"/>
      <c r="EX307" s="304"/>
      <c r="EY307" s="304"/>
      <c r="EZ307" s="304"/>
      <c r="FA307" s="304"/>
      <c r="FB307" s="304"/>
      <c r="FC307" s="304"/>
      <c r="FD307" s="304"/>
      <c r="FE307" s="304"/>
      <c r="FF307" s="304"/>
      <c r="FG307" s="304"/>
      <c r="FH307" s="304"/>
      <c r="FI307" s="304"/>
      <c r="FJ307" s="304"/>
      <c r="FK307" s="304"/>
      <c r="FL307" s="304"/>
      <c r="FM307" s="304"/>
      <c r="FN307" s="304"/>
      <c r="FO307" s="304"/>
      <c r="FP307" s="304"/>
      <c r="FQ307" s="304"/>
      <c r="FR307" s="304"/>
      <c r="FS307" s="304"/>
      <c r="FT307" s="304"/>
      <c r="FU307" s="304"/>
      <c r="FV307" s="304"/>
      <c r="FW307" s="304"/>
      <c r="FX307" s="304"/>
      <c r="FY307" s="304"/>
      <c r="FZ307" s="304"/>
      <c r="GA307" s="304"/>
      <c r="GB307" s="304"/>
      <c r="GC307" s="304"/>
      <c r="GD307" s="304"/>
      <c r="GE307" s="304"/>
      <c r="GF307" s="304"/>
      <c r="GG307" s="304"/>
      <c r="GH307" s="304"/>
      <c r="GI307" s="304"/>
      <c r="GJ307" s="304"/>
      <c r="GK307" s="304"/>
      <c r="GL307" s="304"/>
      <c r="GM307" s="304"/>
      <c r="GN307" s="304"/>
      <c r="GO307" s="304"/>
      <c r="GP307" s="304"/>
      <c r="GQ307" s="304"/>
      <c r="GR307" s="304"/>
      <c r="GS307" s="304"/>
      <c r="GT307" s="304"/>
      <c r="GU307" s="304"/>
      <c r="GV307" s="304"/>
      <c r="GW307" s="304"/>
      <c r="GX307" s="304"/>
      <c r="GY307" s="304"/>
      <c r="GZ307" s="304"/>
      <c r="HA307" s="304"/>
      <c r="HB307" s="304"/>
      <c r="HC307" s="304"/>
      <c r="HD307" s="304"/>
      <c r="HE307" s="304"/>
      <c r="HF307" s="304"/>
      <c r="HG307" s="304"/>
      <c r="HH307" s="304"/>
      <c r="HI307" s="304"/>
      <c r="HJ307" s="304"/>
      <c r="HK307" s="304"/>
      <c r="HL307" s="304"/>
      <c r="HM307" s="304"/>
      <c r="HN307" s="304"/>
      <c r="HO307" s="304"/>
      <c r="HP307" s="304"/>
      <c r="HQ307" s="304"/>
      <c r="HR307" s="304"/>
      <c r="HS307" s="304"/>
      <c r="HT307" s="304"/>
      <c r="HU307" s="304"/>
      <c r="HV307" s="304"/>
      <c r="HW307" s="304"/>
      <c r="HX307" s="304"/>
      <c r="HY307" s="304"/>
      <c r="HZ307" s="304"/>
      <c r="IA307" s="304"/>
      <c r="IB307" s="304"/>
      <c r="IC307" s="304"/>
      <c r="ID307" s="304"/>
      <c r="IE307" s="304"/>
      <c r="IF307" s="304"/>
      <c r="IG307" s="304"/>
      <c r="IH307" s="304"/>
      <c r="II307" s="304"/>
      <c r="IJ307" s="304"/>
      <c r="IK307" s="304"/>
      <c r="IL307" s="304"/>
      <c r="IM307" s="304"/>
      <c r="IN307" s="304"/>
      <c r="IO307" s="304"/>
      <c r="IP307" s="304"/>
    </row>
    <row r="308" spans="1:250" s="305" customFormat="1" ht="25.5" customHeight="1" x14ac:dyDescent="0.2">
      <c r="A308" s="304"/>
      <c r="B308" s="304"/>
      <c r="C308" s="315"/>
      <c r="D308" s="315"/>
      <c r="E308" s="316"/>
      <c r="F308" s="304"/>
      <c r="G308" s="304"/>
      <c r="H308" s="304"/>
      <c r="J308" s="291"/>
      <c r="K308" s="291"/>
      <c r="L308" s="291"/>
      <c r="M308" s="291"/>
      <c r="N308" s="291"/>
      <c r="O308" s="291"/>
      <c r="P308" s="291"/>
      <c r="Q308" s="291"/>
      <c r="R308" s="291"/>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c r="DE308" s="304"/>
      <c r="DF308" s="304"/>
      <c r="DG308" s="304"/>
      <c r="DH308" s="304"/>
      <c r="DI308" s="304"/>
      <c r="DJ308" s="304"/>
      <c r="DK308" s="304"/>
      <c r="DL308" s="304"/>
      <c r="DM308" s="304"/>
      <c r="DN308" s="304"/>
      <c r="DO308" s="304"/>
      <c r="DP308" s="304"/>
      <c r="DQ308" s="304"/>
      <c r="DR308" s="304"/>
      <c r="DS308" s="304"/>
      <c r="DT308" s="304"/>
      <c r="DU308" s="304"/>
      <c r="DV308" s="304"/>
      <c r="DW308" s="304"/>
      <c r="DX308" s="304"/>
      <c r="DY308" s="304"/>
      <c r="DZ308" s="304"/>
      <c r="EA308" s="304"/>
      <c r="EB308" s="304"/>
      <c r="EC308" s="304"/>
      <c r="ED308" s="304"/>
      <c r="EE308" s="304"/>
      <c r="EF308" s="304"/>
      <c r="EG308" s="304"/>
      <c r="EH308" s="304"/>
      <c r="EI308" s="304"/>
      <c r="EJ308" s="304"/>
      <c r="EK308" s="304"/>
      <c r="EL308" s="304"/>
      <c r="EM308" s="304"/>
      <c r="EN308" s="304"/>
      <c r="EO308" s="304"/>
      <c r="EP308" s="304"/>
      <c r="EQ308" s="304"/>
      <c r="ER308" s="304"/>
      <c r="ES308" s="304"/>
      <c r="ET308" s="304"/>
      <c r="EU308" s="304"/>
      <c r="EV308" s="304"/>
      <c r="EW308" s="304"/>
      <c r="EX308" s="304"/>
      <c r="EY308" s="304"/>
      <c r="EZ308" s="304"/>
      <c r="FA308" s="304"/>
      <c r="FB308" s="304"/>
      <c r="FC308" s="304"/>
      <c r="FD308" s="304"/>
      <c r="FE308" s="304"/>
      <c r="FF308" s="304"/>
      <c r="FG308" s="304"/>
      <c r="FH308" s="304"/>
      <c r="FI308" s="304"/>
      <c r="FJ308" s="304"/>
      <c r="FK308" s="304"/>
      <c r="FL308" s="304"/>
      <c r="FM308" s="304"/>
      <c r="FN308" s="304"/>
      <c r="FO308" s="304"/>
      <c r="FP308" s="304"/>
      <c r="FQ308" s="304"/>
      <c r="FR308" s="304"/>
      <c r="FS308" s="304"/>
      <c r="FT308" s="304"/>
      <c r="FU308" s="304"/>
      <c r="FV308" s="304"/>
      <c r="FW308" s="304"/>
      <c r="FX308" s="304"/>
      <c r="FY308" s="304"/>
      <c r="FZ308" s="304"/>
      <c r="GA308" s="304"/>
      <c r="GB308" s="304"/>
      <c r="GC308" s="304"/>
      <c r="GD308" s="304"/>
      <c r="GE308" s="304"/>
      <c r="GF308" s="304"/>
      <c r="GG308" s="304"/>
      <c r="GH308" s="304"/>
      <c r="GI308" s="304"/>
      <c r="GJ308" s="304"/>
      <c r="GK308" s="304"/>
      <c r="GL308" s="304"/>
      <c r="GM308" s="304"/>
      <c r="GN308" s="304"/>
      <c r="GO308" s="304"/>
      <c r="GP308" s="304"/>
      <c r="GQ308" s="304"/>
      <c r="GR308" s="304"/>
      <c r="GS308" s="304"/>
      <c r="GT308" s="304"/>
      <c r="GU308" s="304"/>
      <c r="GV308" s="304"/>
      <c r="GW308" s="304"/>
      <c r="GX308" s="304"/>
      <c r="GY308" s="304"/>
      <c r="GZ308" s="304"/>
      <c r="HA308" s="304"/>
      <c r="HB308" s="304"/>
      <c r="HC308" s="304"/>
      <c r="HD308" s="304"/>
      <c r="HE308" s="304"/>
      <c r="HF308" s="304"/>
      <c r="HG308" s="304"/>
      <c r="HH308" s="304"/>
      <c r="HI308" s="304"/>
      <c r="HJ308" s="304"/>
      <c r="HK308" s="304"/>
      <c r="HL308" s="304"/>
      <c r="HM308" s="304"/>
      <c r="HN308" s="304"/>
      <c r="HO308" s="304"/>
      <c r="HP308" s="304"/>
      <c r="HQ308" s="304"/>
      <c r="HR308" s="304"/>
      <c r="HS308" s="304"/>
      <c r="HT308" s="304"/>
      <c r="HU308" s="304"/>
      <c r="HV308" s="304"/>
      <c r="HW308" s="304"/>
      <c r="HX308" s="304"/>
      <c r="HY308" s="304"/>
      <c r="HZ308" s="304"/>
      <c r="IA308" s="304"/>
      <c r="IB308" s="304"/>
      <c r="IC308" s="304"/>
      <c r="ID308" s="304"/>
      <c r="IE308" s="304"/>
      <c r="IF308" s="304"/>
      <c r="IG308" s="304"/>
      <c r="IH308" s="304"/>
      <c r="II308" s="304"/>
      <c r="IJ308" s="304"/>
      <c r="IK308" s="304"/>
      <c r="IL308" s="304"/>
      <c r="IM308" s="304"/>
      <c r="IN308" s="304"/>
      <c r="IO308" s="304"/>
      <c r="IP308" s="304"/>
    </row>
    <row r="309" spans="1:250" s="305" customFormat="1" ht="25.5" customHeight="1" x14ac:dyDescent="0.2">
      <c r="A309" s="304"/>
      <c r="B309" s="304"/>
      <c r="C309" s="315"/>
      <c r="D309" s="315"/>
      <c r="E309" s="316"/>
      <c r="F309" s="304"/>
      <c r="G309" s="304"/>
      <c r="H309" s="304"/>
      <c r="J309" s="291"/>
      <c r="K309" s="291"/>
      <c r="L309" s="291"/>
      <c r="M309" s="291"/>
      <c r="N309" s="291"/>
      <c r="O309" s="291"/>
      <c r="P309" s="291"/>
      <c r="Q309" s="291"/>
      <c r="R309" s="291"/>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c r="DE309" s="304"/>
      <c r="DF309" s="304"/>
      <c r="DG309" s="304"/>
      <c r="DH309" s="304"/>
      <c r="DI309" s="304"/>
      <c r="DJ309" s="304"/>
      <c r="DK309" s="304"/>
      <c r="DL309" s="304"/>
      <c r="DM309" s="304"/>
      <c r="DN309" s="304"/>
      <c r="DO309" s="304"/>
      <c r="DP309" s="304"/>
      <c r="DQ309" s="304"/>
      <c r="DR309" s="304"/>
      <c r="DS309" s="304"/>
      <c r="DT309" s="304"/>
      <c r="DU309" s="304"/>
      <c r="DV309" s="304"/>
      <c r="DW309" s="304"/>
      <c r="DX309" s="304"/>
      <c r="DY309" s="304"/>
      <c r="DZ309" s="304"/>
      <c r="EA309" s="304"/>
      <c r="EB309" s="304"/>
      <c r="EC309" s="304"/>
      <c r="ED309" s="304"/>
      <c r="EE309" s="304"/>
      <c r="EF309" s="304"/>
      <c r="EG309" s="304"/>
      <c r="EH309" s="304"/>
      <c r="EI309" s="304"/>
      <c r="EJ309" s="304"/>
      <c r="EK309" s="304"/>
      <c r="EL309" s="304"/>
      <c r="EM309" s="304"/>
      <c r="EN309" s="304"/>
      <c r="EO309" s="304"/>
      <c r="EP309" s="304"/>
      <c r="EQ309" s="304"/>
      <c r="ER309" s="304"/>
      <c r="ES309" s="304"/>
      <c r="ET309" s="304"/>
      <c r="EU309" s="304"/>
      <c r="EV309" s="304"/>
      <c r="EW309" s="304"/>
      <c r="EX309" s="304"/>
      <c r="EY309" s="304"/>
      <c r="EZ309" s="304"/>
      <c r="FA309" s="304"/>
      <c r="FB309" s="304"/>
      <c r="FC309" s="304"/>
      <c r="FD309" s="304"/>
      <c r="FE309" s="304"/>
      <c r="FF309" s="304"/>
      <c r="FG309" s="304"/>
      <c r="FH309" s="304"/>
      <c r="FI309" s="304"/>
      <c r="FJ309" s="304"/>
      <c r="FK309" s="304"/>
      <c r="FL309" s="304"/>
      <c r="FM309" s="304"/>
      <c r="FN309" s="304"/>
      <c r="FO309" s="304"/>
      <c r="FP309" s="304"/>
      <c r="FQ309" s="304"/>
      <c r="FR309" s="304"/>
      <c r="FS309" s="304"/>
      <c r="FT309" s="304"/>
      <c r="FU309" s="304"/>
      <c r="FV309" s="304"/>
      <c r="FW309" s="304"/>
      <c r="FX309" s="304"/>
      <c r="FY309" s="304"/>
      <c r="FZ309" s="304"/>
      <c r="GA309" s="304"/>
      <c r="GB309" s="304"/>
      <c r="GC309" s="304"/>
      <c r="GD309" s="304"/>
      <c r="GE309" s="304"/>
      <c r="GF309" s="304"/>
      <c r="GG309" s="304"/>
      <c r="GH309" s="304"/>
      <c r="GI309" s="304"/>
      <c r="GJ309" s="304"/>
      <c r="GK309" s="304"/>
      <c r="GL309" s="304"/>
      <c r="GM309" s="304"/>
      <c r="GN309" s="304"/>
      <c r="GO309" s="304"/>
      <c r="GP309" s="304"/>
      <c r="GQ309" s="304"/>
      <c r="GR309" s="304"/>
      <c r="GS309" s="304"/>
      <c r="GT309" s="304"/>
      <c r="GU309" s="304"/>
      <c r="GV309" s="304"/>
      <c r="GW309" s="304"/>
      <c r="GX309" s="304"/>
      <c r="GY309" s="304"/>
      <c r="GZ309" s="304"/>
      <c r="HA309" s="304"/>
      <c r="HB309" s="304"/>
      <c r="HC309" s="304"/>
      <c r="HD309" s="304"/>
      <c r="HE309" s="304"/>
      <c r="HF309" s="304"/>
      <c r="HG309" s="304"/>
      <c r="HH309" s="304"/>
      <c r="HI309" s="304"/>
      <c r="HJ309" s="304"/>
      <c r="HK309" s="304"/>
      <c r="HL309" s="304"/>
      <c r="HM309" s="304"/>
      <c r="HN309" s="304"/>
      <c r="HO309" s="304"/>
      <c r="HP309" s="304"/>
      <c r="HQ309" s="304"/>
      <c r="HR309" s="304"/>
      <c r="HS309" s="304"/>
      <c r="HT309" s="304"/>
      <c r="HU309" s="304"/>
      <c r="HV309" s="304"/>
      <c r="HW309" s="304"/>
      <c r="HX309" s="304"/>
      <c r="HY309" s="304"/>
      <c r="HZ309" s="304"/>
      <c r="IA309" s="304"/>
      <c r="IB309" s="304"/>
      <c r="IC309" s="304"/>
      <c r="ID309" s="304"/>
      <c r="IE309" s="304"/>
      <c r="IF309" s="304"/>
      <c r="IG309" s="304"/>
      <c r="IH309" s="304"/>
      <c r="II309" s="304"/>
      <c r="IJ309" s="304"/>
      <c r="IK309" s="304"/>
      <c r="IL309" s="304"/>
      <c r="IM309" s="304"/>
      <c r="IN309" s="304"/>
      <c r="IO309" s="304"/>
      <c r="IP309" s="304"/>
    </row>
    <row r="310" spans="1:250" s="305" customFormat="1" ht="25.5" customHeight="1" x14ac:dyDescent="0.2">
      <c r="A310" s="304"/>
      <c r="B310" s="304"/>
      <c r="C310" s="315"/>
      <c r="D310" s="315"/>
      <c r="E310" s="316"/>
      <c r="F310" s="304"/>
      <c r="G310" s="304"/>
      <c r="H310" s="304"/>
      <c r="J310" s="291"/>
      <c r="K310" s="291"/>
      <c r="L310" s="291"/>
      <c r="M310" s="291"/>
      <c r="N310" s="291"/>
      <c r="O310" s="291"/>
      <c r="P310" s="291"/>
      <c r="Q310" s="291"/>
      <c r="R310" s="291"/>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c r="DE310" s="304"/>
      <c r="DF310" s="304"/>
      <c r="DG310" s="304"/>
      <c r="DH310" s="304"/>
      <c r="DI310" s="304"/>
      <c r="DJ310" s="304"/>
      <c r="DK310" s="304"/>
      <c r="DL310" s="304"/>
      <c r="DM310" s="304"/>
      <c r="DN310" s="304"/>
      <c r="DO310" s="304"/>
      <c r="DP310" s="304"/>
      <c r="DQ310" s="304"/>
      <c r="DR310" s="304"/>
      <c r="DS310" s="304"/>
      <c r="DT310" s="304"/>
      <c r="DU310" s="304"/>
      <c r="DV310" s="304"/>
      <c r="DW310" s="304"/>
      <c r="DX310" s="304"/>
      <c r="DY310" s="304"/>
      <c r="DZ310" s="304"/>
      <c r="EA310" s="304"/>
      <c r="EB310" s="304"/>
      <c r="EC310" s="304"/>
      <c r="ED310" s="304"/>
      <c r="EE310" s="304"/>
      <c r="EF310" s="304"/>
      <c r="EG310" s="304"/>
      <c r="EH310" s="304"/>
      <c r="EI310" s="304"/>
      <c r="EJ310" s="304"/>
      <c r="EK310" s="304"/>
      <c r="EL310" s="304"/>
      <c r="EM310" s="304"/>
      <c r="EN310" s="304"/>
      <c r="EO310" s="304"/>
      <c r="EP310" s="304"/>
      <c r="EQ310" s="304"/>
      <c r="ER310" s="304"/>
      <c r="ES310" s="304"/>
      <c r="ET310" s="304"/>
      <c r="EU310" s="304"/>
      <c r="EV310" s="304"/>
      <c r="EW310" s="304"/>
      <c r="EX310" s="304"/>
      <c r="EY310" s="304"/>
      <c r="EZ310" s="304"/>
      <c r="FA310" s="304"/>
      <c r="FB310" s="304"/>
      <c r="FC310" s="304"/>
      <c r="FD310" s="304"/>
      <c r="FE310" s="304"/>
      <c r="FF310" s="304"/>
      <c r="FG310" s="304"/>
      <c r="FH310" s="304"/>
      <c r="FI310" s="304"/>
      <c r="FJ310" s="304"/>
      <c r="FK310" s="304"/>
      <c r="FL310" s="304"/>
      <c r="FM310" s="304"/>
      <c r="FN310" s="304"/>
      <c r="FO310" s="304"/>
      <c r="FP310" s="304"/>
      <c r="FQ310" s="304"/>
      <c r="FR310" s="304"/>
      <c r="FS310" s="304"/>
      <c r="FT310" s="304"/>
      <c r="FU310" s="304"/>
      <c r="FV310" s="304"/>
      <c r="FW310" s="304"/>
      <c r="FX310" s="304"/>
      <c r="FY310" s="304"/>
      <c r="FZ310" s="304"/>
      <c r="GA310" s="304"/>
      <c r="GB310" s="304"/>
      <c r="GC310" s="304"/>
      <c r="GD310" s="304"/>
      <c r="GE310" s="304"/>
      <c r="GF310" s="304"/>
      <c r="GG310" s="304"/>
      <c r="GH310" s="304"/>
      <c r="GI310" s="304"/>
      <c r="GJ310" s="304"/>
      <c r="GK310" s="304"/>
      <c r="GL310" s="304"/>
      <c r="GM310" s="304"/>
      <c r="GN310" s="304"/>
      <c r="GO310" s="304"/>
      <c r="GP310" s="304"/>
      <c r="GQ310" s="304"/>
      <c r="GR310" s="304"/>
      <c r="GS310" s="304"/>
      <c r="GT310" s="304"/>
      <c r="GU310" s="304"/>
      <c r="GV310" s="304"/>
      <c r="GW310" s="304"/>
      <c r="GX310" s="304"/>
      <c r="GY310" s="304"/>
      <c r="GZ310" s="304"/>
      <c r="HA310" s="304"/>
      <c r="HB310" s="304"/>
      <c r="HC310" s="304"/>
      <c r="HD310" s="304"/>
      <c r="HE310" s="304"/>
      <c r="HF310" s="304"/>
      <c r="HG310" s="304"/>
      <c r="HH310" s="304"/>
      <c r="HI310" s="304"/>
      <c r="HJ310" s="304"/>
      <c r="HK310" s="304"/>
      <c r="HL310" s="304"/>
      <c r="HM310" s="304"/>
      <c r="HN310" s="304"/>
      <c r="HO310" s="304"/>
      <c r="HP310" s="304"/>
      <c r="HQ310" s="304"/>
      <c r="HR310" s="304"/>
      <c r="HS310" s="304"/>
      <c r="HT310" s="304"/>
      <c r="HU310" s="304"/>
      <c r="HV310" s="304"/>
      <c r="HW310" s="304"/>
      <c r="HX310" s="304"/>
      <c r="HY310" s="304"/>
      <c r="HZ310" s="304"/>
      <c r="IA310" s="304"/>
      <c r="IB310" s="304"/>
      <c r="IC310" s="304"/>
      <c r="ID310" s="304"/>
      <c r="IE310" s="304"/>
      <c r="IF310" s="304"/>
      <c r="IG310" s="304"/>
      <c r="IH310" s="304"/>
      <c r="II310" s="304"/>
      <c r="IJ310" s="304"/>
      <c r="IK310" s="304"/>
      <c r="IL310" s="304"/>
      <c r="IM310" s="304"/>
      <c r="IN310" s="304"/>
      <c r="IO310" s="304"/>
      <c r="IP310" s="304"/>
    </row>
    <row r="311" spans="1:250" s="305" customFormat="1" ht="25.5" customHeight="1" x14ac:dyDescent="0.2">
      <c r="A311" s="304"/>
      <c r="B311" s="304"/>
      <c r="C311" s="315"/>
      <c r="D311" s="315"/>
      <c r="E311" s="316"/>
      <c r="F311" s="304"/>
      <c r="G311" s="304"/>
      <c r="H311" s="304"/>
      <c r="J311" s="291"/>
      <c r="K311" s="291"/>
      <c r="L311" s="291"/>
      <c r="M311" s="291"/>
      <c r="N311" s="291"/>
      <c r="O311" s="291"/>
      <c r="P311" s="291"/>
      <c r="Q311" s="291"/>
      <c r="R311" s="291"/>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c r="DE311" s="304"/>
      <c r="DF311" s="304"/>
      <c r="DG311" s="304"/>
      <c r="DH311" s="304"/>
      <c r="DI311" s="304"/>
      <c r="DJ311" s="304"/>
      <c r="DK311" s="304"/>
      <c r="DL311" s="304"/>
      <c r="DM311" s="304"/>
      <c r="DN311" s="304"/>
      <c r="DO311" s="304"/>
      <c r="DP311" s="304"/>
      <c r="DQ311" s="304"/>
      <c r="DR311" s="304"/>
      <c r="DS311" s="304"/>
      <c r="DT311" s="304"/>
      <c r="DU311" s="304"/>
      <c r="DV311" s="304"/>
      <c r="DW311" s="304"/>
      <c r="DX311" s="304"/>
      <c r="DY311" s="304"/>
      <c r="DZ311" s="304"/>
      <c r="EA311" s="304"/>
      <c r="EB311" s="304"/>
      <c r="EC311" s="304"/>
      <c r="ED311" s="304"/>
      <c r="EE311" s="304"/>
      <c r="EF311" s="304"/>
      <c r="EG311" s="304"/>
      <c r="EH311" s="304"/>
      <c r="EI311" s="304"/>
      <c r="EJ311" s="304"/>
      <c r="EK311" s="304"/>
      <c r="EL311" s="304"/>
      <c r="EM311" s="304"/>
      <c r="EN311" s="304"/>
      <c r="EO311" s="304"/>
      <c r="EP311" s="304"/>
      <c r="EQ311" s="304"/>
      <c r="ER311" s="304"/>
      <c r="ES311" s="304"/>
      <c r="ET311" s="304"/>
      <c r="EU311" s="304"/>
      <c r="EV311" s="304"/>
      <c r="EW311" s="304"/>
      <c r="EX311" s="304"/>
      <c r="EY311" s="304"/>
      <c r="EZ311" s="304"/>
      <c r="FA311" s="304"/>
      <c r="FB311" s="304"/>
      <c r="FC311" s="304"/>
      <c r="FD311" s="304"/>
      <c r="FE311" s="304"/>
      <c r="FF311" s="304"/>
      <c r="FG311" s="304"/>
      <c r="FH311" s="304"/>
      <c r="FI311" s="304"/>
      <c r="FJ311" s="304"/>
      <c r="FK311" s="304"/>
      <c r="FL311" s="304"/>
      <c r="FM311" s="304"/>
      <c r="FN311" s="304"/>
      <c r="FO311" s="304"/>
      <c r="FP311" s="304"/>
      <c r="FQ311" s="304"/>
      <c r="FR311" s="304"/>
      <c r="FS311" s="304"/>
      <c r="FT311" s="304"/>
      <c r="FU311" s="304"/>
      <c r="FV311" s="304"/>
      <c r="FW311" s="304"/>
      <c r="FX311" s="304"/>
      <c r="FY311" s="304"/>
      <c r="FZ311" s="304"/>
      <c r="GA311" s="304"/>
      <c r="GB311" s="304"/>
      <c r="GC311" s="304"/>
      <c r="GD311" s="304"/>
      <c r="GE311" s="304"/>
      <c r="GF311" s="304"/>
      <c r="GG311" s="304"/>
      <c r="GH311" s="304"/>
      <c r="GI311" s="304"/>
      <c r="GJ311" s="304"/>
      <c r="GK311" s="304"/>
      <c r="GL311" s="304"/>
      <c r="GM311" s="304"/>
      <c r="GN311" s="304"/>
      <c r="GO311" s="304"/>
      <c r="GP311" s="304"/>
      <c r="GQ311" s="304"/>
      <c r="GR311" s="304"/>
      <c r="GS311" s="304"/>
      <c r="GT311" s="304"/>
      <c r="GU311" s="304"/>
      <c r="GV311" s="304"/>
      <c r="GW311" s="304"/>
      <c r="GX311" s="304"/>
      <c r="GY311" s="304"/>
      <c r="GZ311" s="304"/>
      <c r="HA311" s="304"/>
      <c r="HB311" s="304"/>
      <c r="HC311" s="304"/>
      <c r="HD311" s="304"/>
      <c r="HE311" s="304"/>
      <c r="HF311" s="304"/>
      <c r="HG311" s="304"/>
      <c r="HH311" s="304"/>
      <c r="HI311" s="304"/>
      <c r="HJ311" s="304"/>
      <c r="HK311" s="304"/>
      <c r="HL311" s="304"/>
      <c r="HM311" s="304"/>
      <c r="HN311" s="304"/>
      <c r="HO311" s="304"/>
      <c r="HP311" s="304"/>
      <c r="HQ311" s="304"/>
      <c r="HR311" s="304"/>
      <c r="HS311" s="304"/>
      <c r="HT311" s="304"/>
      <c r="HU311" s="304"/>
      <c r="HV311" s="304"/>
      <c r="HW311" s="304"/>
      <c r="HX311" s="304"/>
      <c r="HY311" s="304"/>
      <c r="HZ311" s="304"/>
      <c r="IA311" s="304"/>
      <c r="IB311" s="304"/>
      <c r="IC311" s="304"/>
      <c r="ID311" s="304"/>
      <c r="IE311" s="304"/>
      <c r="IF311" s="304"/>
      <c r="IG311" s="304"/>
      <c r="IH311" s="304"/>
      <c r="II311" s="304"/>
      <c r="IJ311" s="304"/>
      <c r="IK311" s="304"/>
      <c r="IL311" s="304"/>
      <c r="IM311" s="304"/>
      <c r="IN311" s="304"/>
      <c r="IO311" s="304"/>
      <c r="IP311" s="304"/>
    </row>
    <row r="312" spans="1:250" s="305" customFormat="1" ht="25.5" customHeight="1" x14ac:dyDescent="0.2">
      <c r="A312" s="304"/>
      <c r="B312" s="304"/>
      <c r="C312" s="315"/>
      <c r="D312" s="315"/>
      <c r="E312" s="316"/>
      <c r="F312" s="304"/>
      <c r="G312" s="304"/>
      <c r="H312" s="304"/>
      <c r="J312" s="291"/>
      <c r="K312" s="291"/>
      <c r="L312" s="291"/>
      <c r="M312" s="291"/>
      <c r="N312" s="291"/>
      <c r="O312" s="291"/>
      <c r="P312" s="291"/>
      <c r="Q312" s="291"/>
      <c r="R312" s="291"/>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c r="DE312" s="304"/>
      <c r="DF312" s="304"/>
      <c r="DG312" s="304"/>
      <c r="DH312" s="304"/>
      <c r="DI312" s="304"/>
      <c r="DJ312" s="304"/>
      <c r="DK312" s="304"/>
      <c r="DL312" s="304"/>
      <c r="DM312" s="304"/>
      <c r="DN312" s="304"/>
      <c r="DO312" s="304"/>
      <c r="DP312" s="304"/>
      <c r="DQ312" s="304"/>
      <c r="DR312" s="304"/>
      <c r="DS312" s="304"/>
      <c r="DT312" s="304"/>
      <c r="DU312" s="304"/>
      <c r="DV312" s="304"/>
      <c r="DW312" s="304"/>
      <c r="DX312" s="304"/>
      <c r="DY312" s="304"/>
      <c r="DZ312" s="304"/>
      <c r="EA312" s="304"/>
      <c r="EB312" s="304"/>
      <c r="EC312" s="304"/>
      <c r="ED312" s="304"/>
      <c r="EE312" s="304"/>
      <c r="EF312" s="304"/>
      <c r="EG312" s="304"/>
      <c r="EH312" s="304"/>
      <c r="EI312" s="304"/>
      <c r="EJ312" s="304"/>
      <c r="EK312" s="304"/>
      <c r="EL312" s="304"/>
      <c r="EM312" s="304"/>
      <c r="EN312" s="304"/>
      <c r="EO312" s="304"/>
      <c r="EP312" s="304"/>
      <c r="EQ312" s="304"/>
      <c r="ER312" s="304"/>
      <c r="ES312" s="304"/>
      <c r="ET312" s="304"/>
      <c r="EU312" s="304"/>
      <c r="EV312" s="304"/>
      <c r="EW312" s="304"/>
      <c r="EX312" s="304"/>
      <c r="EY312" s="304"/>
      <c r="EZ312" s="304"/>
      <c r="FA312" s="304"/>
      <c r="FB312" s="304"/>
      <c r="FC312" s="304"/>
      <c r="FD312" s="304"/>
      <c r="FE312" s="304"/>
      <c r="FF312" s="304"/>
      <c r="FG312" s="304"/>
      <c r="FH312" s="304"/>
      <c r="FI312" s="304"/>
      <c r="FJ312" s="304"/>
      <c r="FK312" s="304"/>
      <c r="FL312" s="304"/>
      <c r="FM312" s="304"/>
      <c r="FN312" s="304"/>
      <c r="FO312" s="304"/>
      <c r="FP312" s="304"/>
      <c r="FQ312" s="304"/>
      <c r="FR312" s="304"/>
      <c r="FS312" s="304"/>
      <c r="FT312" s="304"/>
      <c r="FU312" s="304"/>
      <c r="FV312" s="304"/>
      <c r="FW312" s="304"/>
      <c r="FX312" s="304"/>
      <c r="FY312" s="304"/>
      <c r="FZ312" s="304"/>
      <c r="GA312" s="304"/>
      <c r="GB312" s="304"/>
      <c r="GC312" s="304"/>
      <c r="GD312" s="304"/>
      <c r="GE312" s="304"/>
      <c r="GF312" s="304"/>
      <c r="GG312" s="304"/>
      <c r="GH312" s="304"/>
      <c r="GI312" s="304"/>
      <c r="GJ312" s="304"/>
      <c r="GK312" s="304"/>
      <c r="GL312" s="304"/>
      <c r="GM312" s="304"/>
      <c r="GN312" s="304"/>
      <c r="GO312" s="304"/>
      <c r="GP312" s="304"/>
      <c r="GQ312" s="304"/>
      <c r="GR312" s="304"/>
      <c r="GS312" s="304"/>
      <c r="GT312" s="304"/>
      <c r="GU312" s="304"/>
      <c r="GV312" s="304"/>
      <c r="GW312" s="304"/>
      <c r="GX312" s="304"/>
      <c r="GY312" s="304"/>
      <c r="GZ312" s="304"/>
      <c r="HA312" s="304"/>
      <c r="HB312" s="304"/>
      <c r="HC312" s="304"/>
      <c r="HD312" s="304"/>
      <c r="HE312" s="304"/>
      <c r="HF312" s="304"/>
      <c r="HG312" s="304"/>
      <c r="HH312" s="304"/>
      <c r="HI312" s="304"/>
      <c r="HJ312" s="304"/>
      <c r="HK312" s="304"/>
      <c r="HL312" s="304"/>
      <c r="HM312" s="304"/>
      <c r="HN312" s="304"/>
      <c r="HO312" s="304"/>
      <c r="HP312" s="304"/>
      <c r="HQ312" s="304"/>
      <c r="HR312" s="304"/>
      <c r="HS312" s="304"/>
      <c r="HT312" s="304"/>
      <c r="HU312" s="304"/>
      <c r="HV312" s="304"/>
      <c r="HW312" s="304"/>
      <c r="HX312" s="304"/>
      <c r="HY312" s="304"/>
      <c r="HZ312" s="304"/>
      <c r="IA312" s="304"/>
      <c r="IB312" s="304"/>
      <c r="IC312" s="304"/>
      <c r="ID312" s="304"/>
      <c r="IE312" s="304"/>
      <c r="IF312" s="304"/>
      <c r="IG312" s="304"/>
      <c r="IH312" s="304"/>
      <c r="II312" s="304"/>
      <c r="IJ312" s="304"/>
      <c r="IK312" s="304"/>
      <c r="IL312" s="304"/>
      <c r="IM312" s="304"/>
      <c r="IN312" s="304"/>
      <c r="IO312" s="304"/>
      <c r="IP312" s="304"/>
    </row>
    <row r="313" spans="1:250" s="305" customFormat="1" ht="25.5" customHeight="1" x14ac:dyDescent="0.2">
      <c r="A313" s="304"/>
      <c r="B313" s="304"/>
      <c r="C313" s="315"/>
      <c r="D313" s="315"/>
      <c r="E313" s="316"/>
      <c r="F313" s="304"/>
      <c r="G313" s="304"/>
      <c r="H313" s="304"/>
      <c r="J313" s="291"/>
      <c r="K313" s="291"/>
      <c r="L313" s="291"/>
      <c r="M313" s="291"/>
      <c r="N313" s="291"/>
      <c r="O313" s="291"/>
      <c r="P313" s="291"/>
      <c r="Q313" s="291"/>
      <c r="R313" s="291"/>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c r="DE313" s="304"/>
      <c r="DF313" s="304"/>
      <c r="DG313" s="304"/>
      <c r="DH313" s="304"/>
      <c r="DI313" s="304"/>
      <c r="DJ313" s="304"/>
      <c r="DK313" s="304"/>
      <c r="DL313" s="304"/>
      <c r="DM313" s="304"/>
      <c r="DN313" s="304"/>
      <c r="DO313" s="304"/>
      <c r="DP313" s="304"/>
      <c r="DQ313" s="304"/>
      <c r="DR313" s="304"/>
      <c r="DS313" s="304"/>
      <c r="DT313" s="304"/>
      <c r="DU313" s="304"/>
      <c r="DV313" s="304"/>
      <c r="DW313" s="304"/>
      <c r="DX313" s="304"/>
      <c r="DY313" s="304"/>
      <c r="DZ313" s="304"/>
      <c r="EA313" s="304"/>
      <c r="EB313" s="304"/>
      <c r="EC313" s="304"/>
      <c r="ED313" s="304"/>
      <c r="EE313" s="304"/>
      <c r="EF313" s="304"/>
      <c r="EG313" s="304"/>
      <c r="EH313" s="304"/>
      <c r="EI313" s="304"/>
      <c r="EJ313" s="304"/>
      <c r="EK313" s="304"/>
      <c r="EL313" s="304"/>
      <c r="EM313" s="304"/>
      <c r="EN313" s="304"/>
      <c r="EO313" s="304"/>
      <c r="EP313" s="304"/>
      <c r="EQ313" s="304"/>
      <c r="ER313" s="304"/>
      <c r="ES313" s="304"/>
      <c r="ET313" s="304"/>
      <c r="EU313" s="304"/>
      <c r="EV313" s="304"/>
      <c r="EW313" s="304"/>
      <c r="EX313" s="304"/>
      <c r="EY313" s="304"/>
      <c r="EZ313" s="304"/>
      <c r="FA313" s="304"/>
      <c r="FB313" s="304"/>
      <c r="FC313" s="304"/>
      <c r="FD313" s="304"/>
      <c r="FE313" s="304"/>
      <c r="FF313" s="304"/>
      <c r="FG313" s="304"/>
      <c r="FH313" s="304"/>
      <c r="FI313" s="304"/>
      <c r="FJ313" s="304"/>
      <c r="FK313" s="304"/>
      <c r="FL313" s="304"/>
      <c r="FM313" s="304"/>
      <c r="FN313" s="304"/>
      <c r="FO313" s="304"/>
      <c r="FP313" s="304"/>
      <c r="FQ313" s="304"/>
      <c r="FR313" s="304"/>
      <c r="FS313" s="304"/>
      <c r="FT313" s="304"/>
      <c r="FU313" s="304"/>
      <c r="FV313" s="304"/>
      <c r="FW313" s="304"/>
      <c r="FX313" s="304"/>
      <c r="FY313" s="304"/>
      <c r="FZ313" s="304"/>
      <c r="GA313" s="304"/>
      <c r="GB313" s="304"/>
      <c r="GC313" s="304"/>
      <c r="GD313" s="304"/>
      <c r="GE313" s="304"/>
      <c r="GF313" s="304"/>
      <c r="GG313" s="304"/>
      <c r="GH313" s="304"/>
      <c r="GI313" s="304"/>
      <c r="GJ313" s="304"/>
      <c r="GK313" s="304"/>
      <c r="GL313" s="304"/>
      <c r="GM313" s="304"/>
      <c r="GN313" s="304"/>
      <c r="GO313" s="304"/>
      <c r="GP313" s="304"/>
      <c r="GQ313" s="304"/>
      <c r="GR313" s="304"/>
      <c r="GS313" s="304"/>
      <c r="GT313" s="304"/>
      <c r="GU313" s="304"/>
      <c r="GV313" s="304"/>
      <c r="GW313" s="304"/>
      <c r="GX313" s="304"/>
      <c r="GY313" s="304"/>
      <c r="GZ313" s="304"/>
      <c r="HA313" s="304"/>
      <c r="HB313" s="304"/>
      <c r="HC313" s="304"/>
      <c r="HD313" s="304"/>
      <c r="HE313" s="304"/>
      <c r="HF313" s="304"/>
      <c r="HG313" s="304"/>
      <c r="HH313" s="304"/>
      <c r="HI313" s="304"/>
      <c r="HJ313" s="304"/>
      <c r="HK313" s="304"/>
      <c r="HL313" s="304"/>
      <c r="HM313" s="304"/>
      <c r="HN313" s="304"/>
      <c r="HO313" s="304"/>
      <c r="HP313" s="304"/>
      <c r="HQ313" s="304"/>
      <c r="HR313" s="304"/>
      <c r="HS313" s="304"/>
      <c r="HT313" s="304"/>
      <c r="HU313" s="304"/>
      <c r="HV313" s="304"/>
      <c r="HW313" s="304"/>
      <c r="HX313" s="304"/>
      <c r="HY313" s="304"/>
      <c r="HZ313" s="304"/>
      <c r="IA313" s="304"/>
      <c r="IB313" s="304"/>
      <c r="IC313" s="304"/>
      <c r="ID313" s="304"/>
      <c r="IE313" s="304"/>
      <c r="IF313" s="304"/>
      <c r="IG313" s="304"/>
      <c r="IH313" s="304"/>
      <c r="II313" s="304"/>
      <c r="IJ313" s="304"/>
      <c r="IK313" s="304"/>
      <c r="IL313" s="304"/>
      <c r="IM313" s="304"/>
      <c r="IN313" s="304"/>
      <c r="IO313" s="304"/>
      <c r="IP313" s="304"/>
    </row>
    <row r="314" spans="1:250" s="305" customFormat="1" ht="25.5" customHeight="1" x14ac:dyDescent="0.2">
      <c r="A314" s="304"/>
      <c r="B314" s="304"/>
      <c r="C314" s="315"/>
      <c r="D314" s="315"/>
      <c r="E314" s="316"/>
      <c r="F314" s="304"/>
      <c r="G314" s="304"/>
      <c r="H314" s="304"/>
      <c r="J314" s="291"/>
      <c r="K314" s="291"/>
      <c r="L314" s="291"/>
      <c r="M314" s="291"/>
      <c r="N314" s="291"/>
      <c r="O314" s="291"/>
      <c r="P314" s="291"/>
      <c r="Q314" s="291"/>
      <c r="R314" s="291"/>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c r="DE314" s="304"/>
      <c r="DF314" s="304"/>
      <c r="DG314" s="304"/>
      <c r="DH314" s="304"/>
      <c r="DI314" s="304"/>
      <c r="DJ314" s="304"/>
      <c r="DK314" s="304"/>
      <c r="DL314" s="304"/>
      <c r="DM314" s="304"/>
      <c r="DN314" s="304"/>
      <c r="DO314" s="304"/>
      <c r="DP314" s="304"/>
      <c r="DQ314" s="304"/>
      <c r="DR314" s="304"/>
      <c r="DS314" s="304"/>
      <c r="DT314" s="304"/>
      <c r="DU314" s="304"/>
      <c r="DV314" s="304"/>
      <c r="DW314" s="304"/>
      <c r="DX314" s="304"/>
      <c r="DY314" s="304"/>
      <c r="DZ314" s="304"/>
      <c r="EA314" s="304"/>
      <c r="EB314" s="304"/>
      <c r="EC314" s="304"/>
      <c r="ED314" s="304"/>
      <c r="EE314" s="304"/>
      <c r="EF314" s="304"/>
      <c r="EG314" s="304"/>
      <c r="EH314" s="304"/>
      <c r="EI314" s="304"/>
      <c r="EJ314" s="304"/>
      <c r="EK314" s="304"/>
      <c r="EL314" s="304"/>
      <c r="EM314" s="304"/>
      <c r="EN314" s="304"/>
      <c r="EO314" s="304"/>
      <c r="EP314" s="304"/>
      <c r="EQ314" s="304"/>
      <c r="ER314" s="304"/>
      <c r="ES314" s="304"/>
      <c r="ET314" s="304"/>
      <c r="EU314" s="304"/>
      <c r="EV314" s="304"/>
      <c r="EW314" s="304"/>
      <c r="EX314" s="304"/>
      <c r="EY314" s="304"/>
      <c r="EZ314" s="304"/>
      <c r="FA314" s="304"/>
      <c r="FB314" s="304"/>
      <c r="FC314" s="304"/>
      <c r="FD314" s="304"/>
      <c r="FE314" s="304"/>
      <c r="FF314" s="304"/>
      <c r="FG314" s="304"/>
      <c r="FH314" s="304"/>
      <c r="FI314" s="304"/>
      <c r="FJ314" s="304"/>
      <c r="FK314" s="304"/>
      <c r="FL314" s="304"/>
      <c r="FM314" s="304"/>
      <c r="FN314" s="304"/>
      <c r="FO314" s="304"/>
      <c r="FP314" s="304"/>
      <c r="FQ314" s="304"/>
      <c r="FR314" s="304"/>
      <c r="FS314" s="304"/>
      <c r="FT314" s="304"/>
      <c r="FU314" s="304"/>
      <c r="FV314" s="304"/>
      <c r="FW314" s="304"/>
      <c r="FX314" s="304"/>
      <c r="FY314" s="304"/>
      <c r="FZ314" s="304"/>
      <c r="GA314" s="304"/>
      <c r="GB314" s="304"/>
      <c r="GC314" s="304"/>
      <c r="GD314" s="304"/>
      <c r="GE314" s="304"/>
      <c r="GF314" s="304"/>
      <c r="GG314" s="304"/>
      <c r="GH314" s="304"/>
      <c r="GI314" s="304"/>
      <c r="GJ314" s="304"/>
      <c r="GK314" s="304"/>
      <c r="GL314" s="304"/>
      <c r="GM314" s="304"/>
      <c r="GN314" s="304"/>
      <c r="GO314" s="304"/>
      <c r="GP314" s="304"/>
      <c r="GQ314" s="304"/>
      <c r="GR314" s="304"/>
      <c r="GS314" s="304"/>
      <c r="GT314" s="304"/>
      <c r="GU314" s="304"/>
      <c r="GV314" s="304"/>
      <c r="GW314" s="304"/>
      <c r="GX314" s="304"/>
      <c r="GY314" s="304"/>
      <c r="GZ314" s="304"/>
      <c r="HA314" s="304"/>
      <c r="HB314" s="304"/>
      <c r="HC314" s="304"/>
      <c r="HD314" s="304"/>
      <c r="HE314" s="304"/>
      <c r="HF314" s="304"/>
      <c r="HG314" s="304"/>
      <c r="HH314" s="304"/>
      <c r="HI314" s="304"/>
      <c r="HJ314" s="304"/>
      <c r="HK314" s="304"/>
      <c r="HL314" s="304"/>
      <c r="HM314" s="304"/>
      <c r="HN314" s="304"/>
      <c r="HO314" s="304"/>
      <c r="HP314" s="304"/>
      <c r="HQ314" s="304"/>
      <c r="HR314" s="304"/>
      <c r="HS314" s="304"/>
      <c r="HT314" s="304"/>
      <c r="HU314" s="304"/>
      <c r="HV314" s="304"/>
      <c r="HW314" s="304"/>
      <c r="HX314" s="304"/>
      <c r="HY314" s="304"/>
      <c r="HZ314" s="304"/>
      <c r="IA314" s="304"/>
      <c r="IB314" s="304"/>
      <c r="IC314" s="304"/>
      <c r="ID314" s="304"/>
      <c r="IE314" s="304"/>
      <c r="IF314" s="304"/>
      <c r="IG314" s="304"/>
      <c r="IH314" s="304"/>
      <c r="II314" s="304"/>
      <c r="IJ314" s="304"/>
      <c r="IK314" s="304"/>
      <c r="IL314" s="304"/>
      <c r="IM314" s="304"/>
      <c r="IN314" s="304"/>
      <c r="IO314" s="304"/>
      <c r="IP314" s="304"/>
    </row>
    <row r="315" spans="1:250" s="305" customFormat="1" ht="25.5" customHeight="1" x14ac:dyDescent="0.2">
      <c r="A315" s="304"/>
      <c r="B315" s="304"/>
      <c r="C315" s="315"/>
      <c r="D315" s="315"/>
      <c r="E315" s="316"/>
      <c r="F315" s="304"/>
      <c r="G315" s="304"/>
      <c r="H315" s="304"/>
      <c r="J315" s="291"/>
      <c r="K315" s="291"/>
      <c r="L315" s="291"/>
      <c r="M315" s="291"/>
      <c r="N315" s="291"/>
      <c r="O315" s="291"/>
      <c r="P315" s="291"/>
      <c r="Q315" s="291"/>
      <c r="R315" s="291"/>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c r="DE315" s="304"/>
      <c r="DF315" s="304"/>
      <c r="DG315" s="304"/>
      <c r="DH315" s="304"/>
      <c r="DI315" s="304"/>
      <c r="DJ315" s="304"/>
      <c r="DK315" s="304"/>
      <c r="DL315" s="304"/>
      <c r="DM315" s="304"/>
      <c r="DN315" s="304"/>
      <c r="DO315" s="304"/>
      <c r="DP315" s="304"/>
      <c r="DQ315" s="304"/>
      <c r="DR315" s="304"/>
      <c r="DS315" s="304"/>
      <c r="DT315" s="304"/>
      <c r="DU315" s="304"/>
      <c r="DV315" s="304"/>
      <c r="DW315" s="304"/>
      <c r="DX315" s="304"/>
      <c r="DY315" s="304"/>
      <c r="DZ315" s="304"/>
      <c r="EA315" s="304"/>
      <c r="EB315" s="304"/>
      <c r="EC315" s="304"/>
      <c r="ED315" s="304"/>
      <c r="EE315" s="304"/>
      <c r="EF315" s="304"/>
      <c r="EG315" s="304"/>
      <c r="EH315" s="304"/>
      <c r="EI315" s="304"/>
      <c r="EJ315" s="304"/>
      <c r="EK315" s="304"/>
      <c r="EL315" s="304"/>
      <c r="EM315" s="304"/>
      <c r="EN315" s="304"/>
      <c r="EO315" s="304"/>
      <c r="EP315" s="304"/>
      <c r="EQ315" s="304"/>
      <c r="ER315" s="304"/>
      <c r="ES315" s="304"/>
      <c r="ET315" s="304"/>
      <c r="EU315" s="304"/>
      <c r="EV315" s="304"/>
      <c r="EW315" s="304"/>
      <c r="EX315" s="304"/>
      <c r="EY315" s="304"/>
      <c r="EZ315" s="304"/>
      <c r="FA315" s="304"/>
      <c r="FB315" s="304"/>
      <c r="FC315" s="304"/>
      <c r="FD315" s="304"/>
      <c r="FE315" s="304"/>
      <c r="FF315" s="304"/>
      <c r="FG315" s="304"/>
      <c r="FH315" s="304"/>
      <c r="FI315" s="304"/>
      <c r="FJ315" s="304"/>
      <c r="FK315" s="304"/>
      <c r="FL315" s="304"/>
      <c r="FM315" s="304"/>
      <c r="FN315" s="304"/>
      <c r="FO315" s="304"/>
      <c r="FP315" s="304"/>
      <c r="FQ315" s="304"/>
      <c r="FR315" s="304"/>
      <c r="FS315" s="304"/>
      <c r="FT315" s="304"/>
      <c r="FU315" s="304"/>
      <c r="FV315" s="304"/>
      <c r="FW315" s="304"/>
      <c r="FX315" s="304"/>
      <c r="FY315" s="304"/>
      <c r="FZ315" s="304"/>
      <c r="GA315" s="304"/>
      <c r="GB315" s="304"/>
      <c r="GC315" s="304"/>
      <c r="GD315" s="304"/>
      <c r="GE315" s="304"/>
      <c r="GF315" s="304"/>
      <c r="GG315" s="304"/>
      <c r="GH315" s="304"/>
      <c r="GI315" s="304"/>
      <c r="GJ315" s="304"/>
      <c r="GK315" s="304"/>
      <c r="GL315" s="304"/>
      <c r="GM315" s="304"/>
      <c r="GN315" s="304"/>
      <c r="GO315" s="304"/>
      <c r="GP315" s="304"/>
      <c r="GQ315" s="304"/>
      <c r="GR315" s="304"/>
      <c r="GS315" s="304"/>
      <c r="GT315" s="304"/>
      <c r="GU315" s="304"/>
      <c r="GV315" s="304"/>
      <c r="GW315" s="304"/>
      <c r="GX315" s="304"/>
      <c r="GY315" s="304"/>
      <c r="GZ315" s="304"/>
      <c r="HA315" s="304"/>
      <c r="HB315" s="304"/>
      <c r="HC315" s="304"/>
      <c r="HD315" s="304"/>
      <c r="HE315" s="304"/>
      <c r="HF315" s="304"/>
      <c r="HG315" s="304"/>
      <c r="HH315" s="304"/>
      <c r="HI315" s="304"/>
      <c r="HJ315" s="304"/>
      <c r="HK315" s="304"/>
      <c r="HL315" s="304"/>
      <c r="HM315" s="304"/>
      <c r="HN315" s="304"/>
      <c r="HO315" s="304"/>
      <c r="HP315" s="304"/>
      <c r="HQ315" s="304"/>
      <c r="HR315" s="304"/>
      <c r="HS315" s="304"/>
      <c r="HT315" s="304"/>
      <c r="HU315" s="304"/>
      <c r="HV315" s="304"/>
      <c r="HW315" s="304"/>
      <c r="HX315" s="304"/>
      <c r="HY315" s="304"/>
      <c r="HZ315" s="304"/>
      <c r="IA315" s="304"/>
      <c r="IB315" s="304"/>
      <c r="IC315" s="304"/>
      <c r="ID315" s="304"/>
      <c r="IE315" s="304"/>
      <c r="IF315" s="304"/>
      <c r="IG315" s="304"/>
      <c r="IH315" s="304"/>
      <c r="II315" s="304"/>
      <c r="IJ315" s="304"/>
      <c r="IK315" s="304"/>
      <c r="IL315" s="304"/>
      <c r="IM315" s="304"/>
      <c r="IN315" s="304"/>
      <c r="IO315" s="304"/>
      <c r="IP315" s="304"/>
    </row>
    <row r="316" spans="1:250" s="305" customFormat="1" ht="25.5" customHeight="1" x14ac:dyDescent="0.2">
      <c r="A316" s="304"/>
      <c r="B316" s="304"/>
      <c r="C316" s="315"/>
      <c r="D316" s="315"/>
      <c r="E316" s="316"/>
      <c r="F316" s="304"/>
      <c r="G316" s="304"/>
      <c r="H316" s="304"/>
      <c r="J316" s="291"/>
      <c r="K316" s="291"/>
      <c r="L316" s="291"/>
      <c r="M316" s="291"/>
      <c r="N316" s="291"/>
      <c r="O316" s="291"/>
      <c r="P316" s="291"/>
      <c r="Q316" s="291"/>
      <c r="R316" s="291"/>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c r="DE316" s="304"/>
      <c r="DF316" s="304"/>
      <c r="DG316" s="304"/>
      <c r="DH316" s="304"/>
      <c r="DI316" s="304"/>
      <c r="DJ316" s="304"/>
      <c r="DK316" s="304"/>
      <c r="DL316" s="304"/>
      <c r="DM316" s="304"/>
      <c r="DN316" s="304"/>
      <c r="DO316" s="304"/>
      <c r="DP316" s="304"/>
      <c r="DQ316" s="304"/>
      <c r="DR316" s="304"/>
      <c r="DS316" s="304"/>
      <c r="DT316" s="304"/>
      <c r="DU316" s="304"/>
      <c r="DV316" s="304"/>
      <c r="DW316" s="304"/>
      <c r="DX316" s="304"/>
      <c r="DY316" s="304"/>
      <c r="DZ316" s="304"/>
      <c r="EA316" s="304"/>
      <c r="EB316" s="304"/>
      <c r="EC316" s="304"/>
      <c r="ED316" s="304"/>
      <c r="EE316" s="304"/>
      <c r="EF316" s="304"/>
      <c r="EG316" s="304"/>
      <c r="EH316" s="304"/>
      <c r="EI316" s="304"/>
      <c r="EJ316" s="304"/>
      <c r="EK316" s="304"/>
      <c r="EL316" s="304"/>
      <c r="EM316" s="304"/>
      <c r="EN316" s="304"/>
      <c r="EO316" s="304"/>
      <c r="EP316" s="304"/>
      <c r="EQ316" s="304"/>
      <c r="ER316" s="304"/>
      <c r="ES316" s="304"/>
      <c r="ET316" s="304"/>
      <c r="EU316" s="304"/>
      <c r="EV316" s="304"/>
      <c r="EW316" s="304"/>
      <c r="EX316" s="304"/>
      <c r="EY316" s="304"/>
      <c r="EZ316" s="304"/>
      <c r="FA316" s="304"/>
      <c r="FB316" s="304"/>
      <c r="FC316" s="304"/>
      <c r="FD316" s="304"/>
      <c r="FE316" s="304"/>
      <c r="FF316" s="304"/>
      <c r="FG316" s="304"/>
      <c r="FH316" s="304"/>
      <c r="FI316" s="304"/>
      <c r="FJ316" s="304"/>
      <c r="FK316" s="304"/>
      <c r="FL316" s="304"/>
      <c r="FM316" s="304"/>
      <c r="FN316" s="304"/>
      <c r="FO316" s="304"/>
      <c r="FP316" s="304"/>
      <c r="FQ316" s="304"/>
      <c r="FR316" s="304"/>
      <c r="FS316" s="304"/>
      <c r="FT316" s="304"/>
      <c r="FU316" s="304"/>
      <c r="FV316" s="304"/>
      <c r="FW316" s="304"/>
      <c r="FX316" s="304"/>
      <c r="FY316" s="304"/>
      <c r="FZ316" s="304"/>
      <c r="GA316" s="304"/>
      <c r="GB316" s="304"/>
      <c r="GC316" s="304"/>
      <c r="GD316" s="304"/>
      <c r="GE316" s="304"/>
      <c r="GF316" s="304"/>
      <c r="GG316" s="304"/>
      <c r="GH316" s="304"/>
      <c r="GI316" s="304"/>
      <c r="GJ316" s="304"/>
      <c r="GK316" s="304"/>
      <c r="GL316" s="304"/>
      <c r="GM316" s="304"/>
      <c r="GN316" s="304"/>
      <c r="GO316" s="304"/>
      <c r="GP316" s="304"/>
      <c r="GQ316" s="304"/>
      <c r="GR316" s="304"/>
      <c r="GS316" s="304"/>
      <c r="GT316" s="304"/>
      <c r="GU316" s="304"/>
      <c r="GV316" s="304"/>
      <c r="GW316" s="304"/>
      <c r="GX316" s="304"/>
      <c r="GY316" s="304"/>
      <c r="GZ316" s="304"/>
      <c r="HA316" s="304"/>
      <c r="HB316" s="304"/>
      <c r="HC316" s="304"/>
      <c r="HD316" s="304"/>
      <c r="HE316" s="304"/>
      <c r="HF316" s="304"/>
      <c r="HG316" s="304"/>
      <c r="HH316" s="304"/>
      <c r="HI316" s="304"/>
      <c r="HJ316" s="304"/>
      <c r="HK316" s="304"/>
      <c r="HL316" s="304"/>
      <c r="HM316" s="304"/>
      <c r="HN316" s="304"/>
      <c r="HO316" s="304"/>
      <c r="HP316" s="304"/>
      <c r="HQ316" s="304"/>
      <c r="HR316" s="304"/>
      <c r="HS316" s="304"/>
      <c r="HT316" s="304"/>
      <c r="HU316" s="304"/>
      <c r="HV316" s="304"/>
      <c r="HW316" s="304"/>
      <c r="HX316" s="304"/>
      <c r="HY316" s="304"/>
      <c r="HZ316" s="304"/>
      <c r="IA316" s="304"/>
      <c r="IB316" s="304"/>
      <c r="IC316" s="304"/>
      <c r="ID316" s="304"/>
      <c r="IE316" s="304"/>
      <c r="IF316" s="304"/>
      <c r="IG316" s="304"/>
      <c r="IH316" s="304"/>
      <c r="II316" s="304"/>
      <c r="IJ316" s="304"/>
      <c r="IK316" s="304"/>
      <c r="IL316" s="304"/>
      <c r="IM316" s="304"/>
      <c r="IN316" s="304"/>
      <c r="IO316" s="304"/>
      <c r="IP316" s="304"/>
    </row>
    <row r="317" spans="1:250" s="305" customFormat="1" ht="25.5" customHeight="1" x14ac:dyDescent="0.2">
      <c r="A317" s="304"/>
      <c r="B317" s="304"/>
      <c r="C317" s="315"/>
      <c r="D317" s="315"/>
      <c r="E317" s="316"/>
      <c r="F317" s="304"/>
      <c r="G317" s="304"/>
      <c r="H317" s="304"/>
      <c r="J317" s="291"/>
      <c r="K317" s="291"/>
      <c r="L317" s="291"/>
      <c r="M317" s="291"/>
      <c r="N317" s="291"/>
      <c r="O317" s="291"/>
      <c r="P317" s="291"/>
      <c r="Q317" s="291"/>
      <c r="R317" s="291"/>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c r="DE317" s="304"/>
      <c r="DF317" s="304"/>
      <c r="DG317" s="304"/>
      <c r="DH317" s="304"/>
      <c r="DI317" s="304"/>
      <c r="DJ317" s="304"/>
      <c r="DK317" s="304"/>
      <c r="DL317" s="304"/>
      <c r="DM317" s="304"/>
      <c r="DN317" s="304"/>
      <c r="DO317" s="304"/>
      <c r="DP317" s="304"/>
      <c r="DQ317" s="304"/>
      <c r="DR317" s="304"/>
      <c r="DS317" s="304"/>
      <c r="DT317" s="304"/>
      <c r="DU317" s="304"/>
      <c r="DV317" s="304"/>
      <c r="DW317" s="304"/>
      <c r="DX317" s="304"/>
      <c r="DY317" s="304"/>
      <c r="DZ317" s="304"/>
      <c r="EA317" s="304"/>
      <c r="EB317" s="304"/>
      <c r="EC317" s="304"/>
      <c r="ED317" s="304"/>
      <c r="EE317" s="304"/>
      <c r="EF317" s="304"/>
      <c r="EG317" s="304"/>
      <c r="EH317" s="304"/>
      <c r="EI317" s="304"/>
      <c r="EJ317" s="304"/>
      <c r="EK317" s="304"/>
      <c r="EL317" s="304"/>
      <c r="EM317" s="304"/>
      <c r="EN317" s="304"/>
      <c r="EO317" s="304"/>
      <c r="EP317" s="304"/>
      <c r="EQ317" s="304"/>
      <c r="ER317" s="304"/>
      <c r="ES317" s="304"/>
      <c r="ET317" s="304"/>
      <c r="EU317" s="304"/>
      <c r="EV317" s="304"/>
      <c r="EW317" s="304"/>
      <c r="EX317" s="304"/>
      <c r="EY317" s="304"/>
      <c r="EZ317" s="304"/>
      <c r="FA317" s="304"/>
      <c r="FB317" s="304"/>
      <c r="FC317" s="304"/>
      <c r="FD317" s="304"/>
      <c r="FE317" s="304"/>
      <c r="FF317" s="304"/>
      <c r="FG317" s="304"/>
      <c r="FH317" s="304"/>
      <c r="FI317" s="304"/>
      <c r="FJ317" s="304"/>
      <c r="FK317" s="304"/>
      <c r="FL317" s="304"/>
      <c r="FM317" s="304"/>
      <c r="FN317" s="304"/>
      <c r="FO317" s="304"/>
      <c r="FP317" s="304"/>
      <c r="FQ317" s="304"/>
      <c r="FR317" s="304"/>
      <c r="FS317" s="304"/>
      <c r="FT317" s="304"/>
      <c r="FU317" s="304"/>
      <c r="FV317" s="304"/>
      <c r="FW317" s="304"/>
      <c r="FX317" s="304"/>
      <c r="FY317" s="304"/>
      <c r="FZ317" s="304"/>
      <c r="GA317" s="304"/>
      <c r="GB317" s="304"/>
      <c r="GC317" s="304"/>
      <c r="GD317" s="304"/>
      <c r="GE317" s="304"/>
      <c r="GF317" s="304"/>
      <c r="GG317" s="304"/>
      <c r="GH317" s="304"/>
      <c r="GI317" s="304"/>
      <c r="GJ317" s="304"/>
      <c r="GK317" s="304"/>
      <c r="GL317" s="304"/>
      <c r="GM317" s="304"/>
      <c r="GN317" s="304"/>
      <c r="GO317" s="304"/>
      <c r="GP317" s="304"/>
      <c r="GQ317" s="304"/>
      <c r="GR317" s="304"/>
      <c r="GS317" s="304"/>
      <c r="GT317" s="304"/>
      <c r="GU317" s="304"/>
      <c r="GV317" s="304"/>
      <c r="GW317" s="304"/>
      <c r="GX317" s="304"/>
      <c r="GY317" s="304"/>
      <c r="GZ317" s="304"/>
      <c r="HA317" s="304"/>
      <c r="HB317" s="304"/>
      <c r="HC317" s="304"/>
      <c r="HD317" s="304"/>
      <c r="HE317" s="304"/>
      <c r="HF317" s="304"/>
      <c r="HG317" s="304"/>
      <c r="HH317" s="304"/>
      <c r="HI317" s="304"/>
      <c r="HJ317" s="304"/>
      <c r="HK317" s="304"/>
      <c r="HL317" s="304"/>
      <c r="HM317" s="304"/>
      <c r="HN317" s="304"/>
      <c r="HO317" s="304"/>
      <c r="HP317" s="304"/>
      <c r="HQ317" s="304"/>
      <c r="HR317" s="304"/>
      <c r="HS317" s="304"/>
      <c r="HT317" s="304"/>
      <c r="HU317" s="304"/>
      <c r="HV317" s="304"/>
      <c r="HW317" s="304"/>
      <c r="HX317" s="304"/>
      <c r="HY317" s="304"/>
      <c r="HZ317" s="304"/>
      <c r="IA317" s="304"/>
      <c r="IB317" s="304"/>
      <c r="IC317" s="304"/>
      <c r="ID317" s="304"/>
      <c r="IE317" s="304"/>
      <c r="IF317" s="304"/>
      <c r="IG317" s="304"/>
      <c r="IH317" s="304"/>
      <c r="II317" s="304"/>
      <c r="IJ317" s="304"/>
      <c r="IK317" s="304"/>
      <c r="IL317" s="304"/>
      <c r="IM317" s="304"/>
      <c r="IN317" s="304"/>
      <c r="IO317" s="304"/>
      <c r="IP317" s="304"/>
    </row>
    <row r="318" spans="1:250" s="305" customFormat="1" ht="25.5" customHeight="1" x14ac:dyDescent="0.2">
      <c r="A318" s="304"/>
      <c r="B318" s="304"/>
      <c r="C318" s="315"/>
      <c r="D318" s="315"/>
      <c r="E318" s="316"/>
      <c r="F318" s="304"/>
      <c r="G318" s="304"/>
      <c r="H318" s="304"/>
      <c r="J318" s="291"/>
      <c r="K318" s="291"/>
      <c r="L318" s="291"/>
      <c r="M318" s="291"/>
      <c r="N318" s="291"/>
      <c r="O318" s="291"/>
      <c r="P318" s="291"/>
      <c r="Q318" s="291"/>
      <c r="R318" s="291"/>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c r="DE318" s="304"/>
      <c r="DF318" s="304"/>
      <c r="DG318" s="304"/>
      <c r="DH318" s="304"/>
      <c r="DI318" s="304"/>
      <c r="DJ318" s="304"/>
      <c r="DK318" s="304"/>
      <c r="DL318" s="304"/>
      <c r="DM318" s="304"/>
      <c r="DN318" s="304"/>
      <c r="DO318" s="304"/>
      <c r="DP318" s="304"/>
      <c r="DQ318" s="304"/>
      <c r="DR318" s="304"/>
      <c r="DS318" s="304"/>
      <c r="DT318" s="304"/>
      <c r="DU318" s="304"/>
      <c r="DV318" s="304"/>
      <c r="DW318" s="304"/>
      <c r="DX318" s="304"/>
      <c r="DY318" s="304"/>
      <c r="DZ318" s="304"/>
      <c r="EA318" s="304"/>
      <c r="EB318" s="304"/>
      <c r="EC318" s="304"/>
      <c r="ED318" s="304"/>
      <c r="EE318" s="304"/>
      <c r="EF318" s="304"/>
      <c r="EG318" s="304"/>
      <c r="EH318" s="304"/>
      <c r="EI318" s="304"/>
      <c r="EJ318" s="304"/>
      <c r="EK318" s="304"/>
      <c r="EL318" s="304"/>
      <c r="EM318" s="304"/>
      <c r="EN318" s="304"/>
      <c r="EO318" s="304"/>
      <c r="EP318" s="304"/>
      <c r="EQ318" s="304"/>
      <c r="ER318" s="304"/>
      <c r="ES318" s="304"/>
      <c r="ET318" s="304"/>
      <c r="EU318" s="304"/>
      <c r="EV318" s="304"/>
      <c r="EW318" s="304"/>
      <c r="EX318" s="304"/>
      <c r="EY318" s="304"/>
      <c r="EZ318" s="304"/>
      <c r="FA318" s="304"/>
      <c r="FB318" s="304"/>
      <c r="FC318" s="304"/>
      <c r="FD318" s="304"/>
      <c r="FE318" s="304"/>
      <c r="FF318" s="304"/>
      <c r="FG318" s="304"/>
      <c r="FH318" s="304"/>
      <c r="FI318" s="304"/>
      <c r="FJ318" s="304"/>
      <c r="FK318" s="304"/>
      <c r="FL318" s="304"/>
      <c r="FM318" s="304"/>
      <c r="FN318" s="304"/>
      <c r="FO318" s="304"/>
      <c r="FP318" s="304"/>
      <c r="FQ318" s="304"/>
      <c r="FR318" s="304"/>
      <c r="FS318" s="304"/>
      <c r="FT318" s="304"/>
      <c r="FU318" s="304"/>
      <c r="FV318" s="304"/>
      <c r="FW318" s="304"/>
      <c r="FX318" s="304"/>
      <c r="FY318" s="304"/>
      <c r="FZ318" s="304"/>
      <c r="GA318" s="304"/>
      <c r="GB318" s="304"/>
      <c r="GC318" s="304"/>
      <c r="GD318" s="304"/>
      <c r="GE318" s="304"/>
      <c r="GF318" s="304"/>
      <c r="GG318" s="304"/>
      <c r="GH318" s="304"/>
      <c r="GI318" s="304"/>
      <c r="GJ318" s="304"/>
      <c r="GK318" s="304"/>
      <c r="GL318" s="304"/>
      <c r="GM318" s="304"/>
      <c r="GN318" s="304"/>
      <c r="GO318" s="304"/>
      <c r="GP318" s="304"/>
      <c r="GQ318" s="304"/>
      <c r="GR318" s="304"/>
      <c r="GS318" s="304"/>
      <c r="GT318" s="304"/>
      <c r="GU318" s="304"/>
      <c r="GV318" s="304"/>
      <c r="GW318" s="304"/>
      <c r="GX318" s="304"/>
      <c r="GY318" s="304"/>
      <c r="GZ318" s="304"/>
      <c r="HA318" s="304"/>
      <c r="HB318" s="304"/>
      <c r="HC318" s="304"/>
      <c r="HD318" s="304"/>
      <c r="HE318" s="304"/>
      <c r="HF318" s="304"/>
      <c r="HG318" s="304"/>
      <c r="HH318" s="304"/>
      <c r="HI318" s="304"/>
      <c r="HJ318" s="304"/>
      <c r="HK318" s="304"/>
      <c r="HL318" s="304"/>
      <c r="HM318" s="304"/>
      <c r="HN318" s="304"/>
      <c r="HO318" s="304"/>
      <c r="HP318" s="304"/>
      <c r="HQ318" s="304"/>
      <c r="HR318" s="304"/>
      <c r="HS318" s="304"/>
      <c r="HT318" s="304"/>
      <c r="HU318" s="304"/>
      <c r="HV318" s="304"/>
      <c r="HW318" s="304"/>
      <c r="HX318" s="304"/>
      <c r="HY318" s="304"/>
      <c r="HZ318" s="304"/>
      <c r="IA318" s="304"/>
      <c r="IB318" s="304"/>
      <c r="IC318" s="304"/>
      <c r="ID318" s="304"/>
      <c r="IE318" s="304"/>
      <c r="IF318" s="304"/>
      <c r="IG318" s="304"/>
      <c r="IH318" s="304"/>
      <c r="II318" s="304"/>
      <c r="IJ318" s="304"/>
      <c r="IK318" s="304"/>
      <c r="IL318" s="304"/>
      <c r="IM318" s="304"/>
      <c r="IN318" s="304"/>
      <c r="IO318" s="304"/>
      <c r="IP318" s="304"/>
    </row>
    <row r="319" spans="1:250" s="305" customFormat="1" ht="25.5" customHeight="1" x14ac:dyDescent="0.2">
      <c r="A319" s="304"/>
      <c r="B319" s="304"/>
      <c r="C319" s="315"/>
      <c r="D319" s="315"/>
      <c r="E319" s="316"/>
      <c r="F319" s="304"/>
      <c r="G319" s="304"/>
      <c r="H319" s="304"/>
      <c r="J319" s="291"/>
      <c r="K319" s="291"/>
      <c r="L319" s="291"/>
      <c r="M319" s="291"/>
      <c r="N319" s="291"/>
      <c r="O319" s="291"/>
      <c r="P319" s="291"/>
      <c r="Q319" s="291"/>
      <c r="R319" s="291"/>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c r="DE319" s="304"/>
      <c r="DF319" s="304"/>
      <c r="DG319" s="304"/>
      <c r="DH319" s="304"/>
      <c r="DI319" s="304"/>
      <c r="DJ319" s="304"/>
      <c r="DK319" s="304"/>
      <c r="DL319" s="304"/>
      <c r="DM319" s="304"/>
      <c r="DN319" s="304"/>
      <c r="DO319" s="304"/>
      <c r="DP319" s="304"/>
      <c r="DQ319" s="304"/>
      <c r="DR319" s="304"/>
      <c r="DS319" s="304"/>
      <c r="DT319" s="304"/>
      <c r="DU319" s="304"/>
      <c r="DV319" s="304"/>
      <c r="DW319" s="304"/>
      <c r="DX319" s="304"/>
      <c r="DY319" s="304"/>
      <c r="DZ319" s="304"/>
      <c r="EA319" s="304"/>
      <c r="EB319" s="304"/>
      <c r="EC319" s="304"/>
      <c r="ED319" s="304"/>
      <c r="EE319" s="304"/>
      <c r="EF319" s="304"/>
      <c r="EG319" s="304"/>
      <c r="EH319" s="304"/>
      <c r="EI319" s="304"/>
      <c r="EJ319" s="304"/>
      <c r="EK319" s="304"/>
      <c r="EL319" s="304"/>
      <c r="EM319" s="304"/>
      <c r="EN319" s="304"/>
      <c r="EO319" s="304"/>
      <c r="EP319" s="304"/>
      <c r="EQ319" s="304"/>
      <c r="ER319" s="304"/>
      <c r="ES319" s="304"/>
      <c r="ET319" s="304"/>
      <c r="EU319" s="304"/>
      <c r="EV319" s="304"/>
      <c r="EW319" s="304"/>
      <c r="EX319" s="304"/>
      <c r="EY319" s="304"/>
      <c r="EZ319" s="304"/>
      <c r="FA319" s="304"/>
      <c r="FB319" s="304"/>
      <c r="FC319" s="304"/>
      <c r="FD319" s="304"/>
      <c r="FE319" s="304"/>
      <c r="FF319" s="304"/>
      <c r="FG319" s="304"/>
      <c r="FH319" s="304"/>
      <c r="FI319" s="304"/>
      <c r="FJ319" s="304"/>
      <c r="FK319" s="304"/>
      <c r="FL319" s="304"/>
      <c r="FM319" s="304"/>
      <c r="FN319" s="304"/>
      <c r="FO319" s="304"/>
      <c r="FP319" s="304"/>
      <c r="FQ319" s="304"/>
      <c r="FR319" s="304"/>
      <c r="FS319" s="304"/>
      <c r="FT319" s="304"/>
      <c r="FU319" s="304"/>
      <c r="FV319" s="304"/>
      <c r="FW319" s="304"/>
      <c r="FX319" s="304"/>
      <c r="FY319" s="304"/>
      <c r="FZ319" s="304"/>
      <c r="GA319" s="304"/>
      <c r="GB319" s="304"/>
      <c r="GC319" s="304"/>
      <c r="GD319" s="304"/>
      <c r="GE319" s="304"/>
      <c r="GF319" s="304"/>
      <c r="GG319" s="304"/>
      <c r="GH319" s="304"/>
      <c r="GI319" s="304"/>
      <c r="GJ319" s="304"/>
      <c r="GK319" s="304"/>
      <c r="GL319" s="304"/>
      <c r="GM319" s="304"/>
      <c r="GN319" s="304"/>
      <c r="GO319" s="304"/>
      <c r="GP319" s="304"/>
      <c r="GQ319" s="304"/>
      <c r="GR319" s="304"/>
      <c r="GS319" s="304"/>
      <c r="GT319" s="304"/>
      <c r="GU319" s="304"/>
      <c r="GV319" s="304"/>
      <c r="GW319" s="304"/>
      <c r="GX319" s="304"/>
      <c r="GY319" s="304"/>
      <c r="GZ319" s="304"/>
      <c r="HA319" s="304"/>
      <c r="HB319" s="304"/>
      <c r="HC319" s="304"/>
      <c r="HD319" s="304"/>
      <c r="HE319" s="304"/>
      <c r="HF319" s="304"/>
      <c r="HG319" s="304"/>
      <c r="HH319" s="304"/>
      <c r="HI319" s="304"/>
      <c r="HJ319" s="304"/>
      <c r="HK319" s="304"/>
      <c r="HL319" s="304"/>
      <c r="HM319" s="304"/>
      <c r="HN319" s="304"/>
      <c r="HO319" s="304"/>
      <c r="HP319" s="304"/>
      <c r="HQ319" s="304"/>
      <c r="HR319" s="304"/>
      <c r="HS319" s="304"/>
      <c r="HT319" s="304"/>
      <c r="HU319" s="304"/>
      <c r="HV319" s="304"/>
      <c r="HW319" s="304"/>
      <c r="HX319" s="304"/>
      <c r="HY319" s="304"/>
      <c r="HZ319" s="304"/>
      <c r="IA319" s="304"/>
      <c r="IB319" s="304"/>
      <c r="IC319" s="304"/>
      <c r="ID319" s="304"/>
      <c r="IE319" s="304"/>
      <c r="IF319" s="304"/>
      <c r="IG319" s="304"/>
      <c r="IH319" s="304"/>
      <c r="II319" s="304"/>
      <c r="IJ319" s="304"/>
      <c r="IK319" s="304"/>
      <c r="IL319" s="304"/>
      <c r="IM319" s="304"/>
      <c r="IN319" s="304"/>
      <c r="IO319" s="304"/>
      <c r="IP319" s="304"/>
    </row>
    <row r="320" spans="1:250" s="305" customFormat="1" ht="25.5" customHeight="1" x14ac:dyDescent="0.2">
      <c r="A320" s="304"/>
      <c r="B320" s="304"/>
      <c r="C320" s="315"/>
      <c r="D320" s="315"/>
      <c r="E320" s="316"/>
      <c r="F320" s="304"/>
      <c r="G320" s="304"/>
      <c r="H320" s="304"/>
      <c r="J320" s="291"/>
      <c r="K320" s="291"/>
      <c r="L320" s="291"/>
      <c r="M320" s="291"/>
      <c r="N320" s="291"/>
      <c r="O320" s="291"/>
      <c r="P320" s="291"/>
      <c r="Q320" s="291"/>
      <c r="R320" s="291"/>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c r="DE320" s="304"/>
      <c r="DF320" s="304"/>
      <c r="DG320" s="304"/>
      <c r="DH320" s="304"/>
      <c r="DI320" s="304"/>
      <c r="DJ320" s="304"/>
      <c r="DK320" s="304"/>
      <c r="DL320" s="304"/>
      <c r="DM320" s="304"/>
      <c r="DN320" s="304"/>
      <c r="DO320" s="304"/>
      <c r="DP320" s="304"/>
      <c r="DQ320" s="304"/>
      <c r="DR320" s="304"/>
      <c r="DS320" s="304"/>
      <c r="DT320" s="304"/>
      <c r="DU320" s="304"/>
      <c r="DV320" s="304"/>
      <c r="DW320" s="304"/>
      <c r="DX320" s="304"/>
      <c r="DY320" s="304"/>
      <c r="DZ320" s="304"/>
      <c r="EA320" s="304"/>
      <c r="EB320" s="304"/>
      <c r="EC320" s="304"/>
      <c r="ED320" s="304"/>
      <c r="EE320" s="304"/>
      <c r="EF320" s="304"/>
      <c r="EG320" s="304"/>
      <c r="EH320" s="304"/>
      <c r="EI320" s="304"/>
      <c r="EJ320" s="304"/>
      <c r="EK320" s="304"/>
      <c r="EL320" s="304"/>
      <c r="EM320" s="304"/>
      <c r="EN320" s="304"/>
      <c r="EO320" s="304"/>
      <c r="EP320" s="304"/>
      <c r="EQ320" s="304"/>
      <c r="ER320" s="304"/>
      <c r="ES320" s="304"/>
      <c r="ET320" s="304"/>
      <c r="EU320" s="304"/>
      <c r="EV320" s="304"/>
      <c r="EW320" s="304"/>
      <c r="EX320" s="304"/>
      <c r="EY320" s="304"/>
      <c r="EZ320" s="304"/>
      <c r="FA320" s="304"/>
      <c r="FB320" s="304"/>
      <c r="FC320" s="304"/>
      <c r="FD320" s="304"/>
      <c r="FE320" s="304"/>
      <c r="FF320" s="304"/>
      <c r="FG320" s="304"/>
      <c r="FH320" s="304"/>
      <c r="FI320" s="304"/>
      <c r="FJ320" s="304"/>
      <c r="FK320" s="304"/>
      <c r="FL320" s="304"/>
      <c r="FM320" s="304"/>
      <c r="FN320" s="304"/>
      <c r="FO320" s="304"/>
      <c r="FP320" s="304"/>
      <c r="FQ320" s="304"/>
      <c r="FR320" s="304"/>
      <c r="FS320" s="304"/>
      <c r="FT320" s="304"/>
      <c r="FU320" s="304"/>
      <c r="FV320" s="304"/>
      <c r="FW320" s="304"/>
      <c r="FX320" s="304"/>
      <c r="FY320" s="304"/>
      <c r="FZ320" s="304"/>
      <c r="GA320" s="304"/>
      <c r="GB320" s="304"/>
      <c r="GC320" s="304"/>
      <c r="GD320" s="304"/>
      <c r="GE320" s="304"/>
      <c r="GF320" s="304"/>
      <c r="GG320" s="304"/>
      <c r="GH320" s="304"/>
      <c r="GI320" s="304"/>
      <c r="GJ320" s="304"/>
      <c r="GK320" s="304"/>
      <c r="GL320" s="304"/>
      <c r="GM320" s="304"/>
      <c r="GN320" s="304"/>
      <c r="GO320" s="304"/>
      <c r="GP320" s="304"/>
      <c r="GQ320" s="304"/>
      <c r="GR320" s="304"/>
      <c r="GS320" s="304"/>
      <c r="GT320" s="304"/>
      <c r="GU320" s="304"/>
      <c r="GV320" s="304"/>
      <c r="GW320" s="304"/>
      <c r="GX320" s="304"/>
      <c r="GY320" s="304"/>
      <c r="GZ320" s="304"/>
      <c r="HA320" s="304"/>
      <c r="HB320" s="304"/>
      <c r="HC320" s="304"/>
      <c r="HD320" s="304"/>
      <c r="HE320" s="304"/>
      <c r="HF320" s="304"/>
      <c r="HG320" s="304"/>
      <c r="HH320" s="304"/>
      <c r="HI320" s="304"/>
      <c r="HJ320" s="304"/>
      <c r="HK320" s="304"/>
      <c r="HL320" s="304"/>
      <c r="HM320" s="304"/>
      <c r="HN320" s="304"/>
      <c r="HO320" s="304"/>
      <c r="HP320" s="304"/>
      <c r="HQ320" s="304"/>
      <c r="HR320" s="304"/>
      <c r="HS320" s="304"/>
      <c r="HT320" s="304"/>
      <c r="HU320" s="304"/>
      <c r="HV320" s="304"/>
      <c r="HW320" s="304"/>
      <c r="HX320" s="304"/>
      <c r="HY320" s="304"/>
      <c r="HZ320" s="304"/>
      <c r="IA320" s="304"/>
      <c r="IB320" s="304"/>
      <c r="IC320" s="304"/>
      <c r="ID320" s="304"/>
      <c r="IE320" s="304"/>
      <c r="IF320" s="304"/>
      <c r="IG320" s="304"/>
      <c r="IH320" s="304"/>
      <c r="II320" s="304"/>
      <c r="IJ320" s="304"/>
      <c r="IK320" s="304"/>
      <c r="IL320" s="304"/>
      <c r="IM320" s="304"/>
      <c r="IN320" s="304"/>
      <c r="IO320" s="304"/>
      <c r="IP320" s="304"/>
    </row>
    <row r="321" spans="1:250" s="305" customFormat="1" ht="25.5" customHeight="1" x14ac:dyDescent="0.2">
      <c r="A321" s="304"/>
      <c r="B321" s="304"/>
      <c r="C321" s="315"/>
      <c r="D321" s="315"/>
      <c r="E321" s="316"/>
      <c r="F321" s="304"/>
      <c r="G321" s="304"/>
      <c r="H321" s="304"/>
      <c r="J321" s="291"/>
      <c r="K321" s="291"/>
      <c r="L321" s="291"/>
      <c r="M321" s="291"/>
      <c r="N321" s="291"/>
      <c r="O321" s="291"/>
      <c r="P321" s="291"/>
      <c r="Q321" s="291"/>
      <c r="R321" s="291"/>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c r="DE321" s="304"/>
      <c r="DF321" s="304"/>
      <c r="DG321" s="304"/>
      <c r="DH321" s="304"/>
      <c r="DI321" s="304"/>
      <c r="DJ321" s="304"/>
      <c r="DK321" s="304"/>
      <c r="DL321" s="304"/>
      <c r="DM321" s="304"/>
      <c r="DN321" s="304"/>
      <c r="DO321" s="304"/>
      <c r="DP321" s="304"/>
      <c r="DQ321" s="304"/>
      <c r="DR321" s="304"/>
      <c r="DS321" s="304"/>
      <c r="DT321" s="304"/>
      <c r="DU321" s="304"/>
      <c r="DV321" s="304"/>
      <c r="DW321" s="304"/>
      <c r="DX321" s="304"/>
      <c r="DY321" s="304"/>
      <c r="DZ321" s="304"/>
      <c r="EA321" s="304"/>
      <c r="EB321" s="304"/>
      <c r="EC321" s="304"/>
      <c r="ED321" s="304"/>
      <c r="EE321" s="304"/>
      <c r="EF321" s="304"/>
      <c r="EG321" s="304"/>
      <c r="EH321" s="304"/>
      <c r="EI321" s="304"/>
      <c r="EJ321" s="304"/>
      <c r="EK321" s="304"/>
      <c r="EL321" s="304"/>
      <c r="EM321" s="304"/>
      <c r="EN321" s="304"/>
      <c r="EO321" s="304"/>
      <c r="EP321" s="304"/>
      <c r="EQ321" s="304"/>
      <c r="ER321" s="304"/>
      <c r="ES321" s="304"/>
      <c r="ET321" s="304"/>
      <c r="EU321" s="304"/>
      <c r="EV321" s="304"/>
      <c r="EW321" s="304"/>
      <c r="EX321" s="304"/>
      <c r="EY321" s="304"/>
      <c r="EZ321" s="304"/>
      <c r="FA321" s="304"/>
      <c r="FB321" s="304"/>
      <c r="FC321" s="304"/>
      <c r="FD321" s="304"/>
      <c r="FE321" s="304"/>
      <c r="FF321" s="304"/>
      <c r="FG321" s="304"/>
      <c r="FH321" s="304"/>
      <c r="FI321" s="304"/>
      <c r="FJ321" s="304"/>
      <c r="FK321" s="304"/>
      <c r="FL321" s="304"/>
      <c r="FM321" s="304"/>
      <c r="FN321" s="304"/>
      <c r="FO321" s="304"/>
      <c r="FP321" s="304"/>
      <c r="FQ321" s="304"/>
      <c r="FR321" s="304"/>
      <c r="FS321" s="304"/>
      <c r="FT321" s="304"/>
      <c r="FU321" s="304"/>
      <c r="FV321" s="304"/>
      <c r="FW321" s="304"/>
      <c r="FX321" s="304"/>
      <c r="FY321" s="304"/>
      <c r="FZ321" s="304"/>
      <c r="GA321" s="304"/>
      <c r="GB321" s="304"/>
      <c r="GC321" s="304"/>
      <c r="GD321" s="304"/>
      <c r="GE321" s="304"/>
      <c r="GF321" s="304"/>
      <c r="GG321" s="304"/>
      <c r="GH321" s="304"/>
      <c r="GI321" s="304"/>
      <c r="GJ321" s="304"/>
      <c r="GK321" s="304"/>
      <c r="GL321" s="304"/>
      <c r="GM321" s="304"/>
      <c r="GN321" s="304"/>
      <c r="GO321" s="304"/>
      <c r="GP321" s="304"/>
      <c r="GQ321" s="304"/>
      <c r="GR321" s="304"/>
      <c r="GS321" s="304"/>
      <c r="GT321" s="304"/>
      <c r="GU321" s="304"/>
      <c r="GV321" s="304"/>
      <c r="GW321" s="304"/>
      <c r="GX321" s="304"/>
      <c r="GY321" s="304"/>
      <c r="GZ321" s="304"/>
      <c r="HA321" s="304"/>
      <c r="HB321" s="304"/>
      <c r="HC321" s="304"/>
      <c r="HD321" s="304"/>
      <c r="HE321" s="304"/>
      <c r="HF321" s="304"/>
      <c r="HG321" s="304"/>
      <c r="HH321" s="304"/>
      <c r="HI321" s="304"/>
      <c r="HJ321" s="304"/>
      <c r="HK321" s="304"/>
      <c r="HL321" s="304"/>
      <c r="HM321" s="304"/>
      <c r="HN321" s="304"/>
      <c r="HO321" s="304"/>
      <c r="HP321" s="304"/>
      <c r="HQ321" s="304"/>
      <c r="HR321" s="304"/>
      <c r="HS321" s="304"/>
      <c r="HT321" s="304"/>
      <c r="HU321" s="304"/>
      <c r="HV321" s="304"/>
      <c r="HW321" s="304"/>
      <c r="HX321" s="304"/>
      <c r="HY321" s="304"/>
      <c r="HZ321" s="304"/>
      <c r="IA321" s="304"/>
      <c r="IB321" s="304"/>
      <c r="IC321" s="304"/>
      <c r="ID321" s="304"/>
      <c r="IE321" s="304"/>
      <c r="IF321" s="304"/>
      <c r="IG321" s="304"/>
      <c r="IH321" s="304"/>
      <c r="II321" s="304"/>
      <c r="IJ321" s="304"/>
      <c r="IK321" s="304"/>
      <c r="IL321" s="304"/>
      <c r="IM321" s="304"/>
      <c r="IN321" s="304"/>
      <c r="IO321" s="304"/>
      <c r="IP321" s="304"/>
    </row>
    <row r="322" spans="1:250" s="305" customFormat="1" ht="25.5" customHeight="1" x14ac:dyDescent="0.2">
      <c r="A322" s="304"/>
      <c r="B322" s="304"/>
      <c r="C322" s="315"/>
      <c r="D322" s="315"/>
      <c r="E322" s="316"/>
      <c r="F322" s="304"/>
      <c r="G322" s="304"/>
      <c r="H322" s="304"/>
      <c r="J322" s="291"/>
      <c r="K322" s="291"/>
      <c r="L322" s="291"/>
      <c r="M322" s="291"/>
      <c r="N322" s="291"/>
      <c r="O322" s="291"/>
      <c r="P322" s="291"/>
      <c r="Q322" s="291"/>
      <c r="R322" s="291"/>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c r="DE322" s="304"/>
      <c r="DF322" s="304"/>
      <c r="DG322" s="304"/>
      <c r="DH322" s="304"/>
      <c r="DI322" s="304"/>
      <c r="DJ322" s="304"/>
      <c r="DK322" s="304"/>
      <c r="DL322" s="304"/>
      <c r="DM322" s="304"/>
      <c r="DN322" s="304"/>
      <c r="DO322" s="304"/>
      <c r="DP322" s="304"/>
      <c r="DQ322" s="304"/>
      <c r="DR322" s="304"/>
      <c r="DS322" s="304"/>
      <c r="DT322" s="304"/>
      <c r="DU322" s="304"/>
      <c r="DV322" s="304"/>
      <c r="DW322" s="304"/>
      <c r="DX322" s="304"/>
      <c r="DY322" s="304"/>
      <c r="DZ322" s="304"/>
      <c r="EA322" s="304"/>
      <c r="EB322" s="304"/>
      <c r="EC322" s="304"/>
      <c r="ED322" s="304"/>
      <c r="EE322" s="304"/>
      <c r="EF322" s="304"/>
      <c r="EG322" s="304"/>
      <c r="EH322" s="304"/>
      <c r="EI322" s="304"/>
      <c r="EJ322" s="304"/>
      <c r="EK322" s="304"/>
      <c r="EL322" s="304"/>
      <c r="EM322" s="304"/>
      <c r="EN322" s="304"/>
      <c r="EO322" s="304"/>
      <c r="EP322" s="304"/>
      <c r="EQ322" s="304"/>
      <c r="ER322" s="304"/>
      <c r="ES322" s="304"/>
      <c r="ET322" s="304"/>
      <c r="EU322" s="304"/>
      <c r="EV322" s="304"/>
      <c r="EW322" s="304"/>
      <c r="EX322" s="304"/>
      <c r="EY322" s="304"/>
      <c r="EZ322" s="304"/>
      <c r="FA322" s="304"/>
      <c r="FB322" s="304"/>
      <c r="FC322" s="304"/>
      <c r="FD322" s="304"/>
      <c r="FE322" s="304"/>
      <c r="FF322" s="304"/>
      <c r="FG322" s="304"/>
      <c r="FH322" s="304"/>
      <c r="FI322" s="304"/>
      <c r="FJ322" s="304"/>
      <c r="FK322" s="304"/>
      <c r="FL322" s="304"/>
      <c r="FM322" s="304"/>
      <c r="FN322" s="304"/>
      <c r="FO322" s="304"/>
      <c r="FP322" s="304"/>
      <c r="FQ322" s="304"/>
      <c r="FR322" s="304"/>
      <c r="FS322" s="304"/>
      <c r="FT322" s="304"/>
      <c r="FU322" s="304"/>
      <c r="FV322" s="304"/>
      <c r="FW322" s="304"/>
      <c r="FX322" s="304"/>
      <c r="FY322" s="304"/>
      <c r="FZ322" s="304"/>
      <c r="GA322" s="304"/>
      <c r="GB322" s="304"/>
      <c r="GC322" s="304"/>
      <c r="GD322" s="304"/>
      <c r="GE322" s="304"/>
      <c r="GF322" s="304"/>
      <c r="GG322" s="304"/>
      <c r="GH322" s="304"/>
      <c r="GI322" s="304"/>
      <c r="GJ322" s="304"/>
      <c r="GK322" s="304"/>
      <c r="GL322" s="304"/>
      <c r="GM322" s="304"/>
      <c r="GN322" s="304"/>
      <c r="GO322" s="304"/>
      <c r="GP322" s="304"/>
      <c r="GQ322" s="304"/>
      <c r="GR322" s="304"/>
      <c r="GS322" s="304"/>
      <c r="GT322" s="304"/>
      <c r="GU322" s="304"/>
      <c r="GV322" s="304"/>
      <c r="GW322" s="304"/>
      <c r="GX322" s="304"/>
      <c r="GY322" s="304"/>
      <c r="GZ322" s="304"/>
      <c r="HA322" s="304"/>
      <c r="HB322" s="304"/>
      <c r="HC322" s="304"/>
      <c r="HD322" s="304"/>
      <c r="HE322" s="304"/>
      <c r="HF322" s="304"/>
      <c r="HG322" s="304"/>
      <c r="HH322" s="304"/>
      <c r="HI322" s="304"/>
      <c r="HJ322" s="304"/>
      <c r="HK322" s="304"/>
      <c r="HL322" s="304"/>
      <c r="HM322" s="304"/>
      <c r="HN322" s="304"/>
      <c r="HO322" s="304"/>
      <c r="HP322" s="304"/>
      <c r="HQ322" s="304"/>
      <c r="HR322" s="304"/>
      <c r="HS322" s="304"/>
      <c r="HT322" s="304"/>
      <c r="HU322" s="304"/>
      <c r="HV322" s="304"/>
      <c r="HW322" s="304"/>
      <c r="HX322" s="304"/>
      <c r="HY322" s="304"/>
      <c r="HZ322" s="304"/>
      <c r="IA322" s="304"/>
      <c r="IB322" s="304"/>
      <c r="IC322" s="304"/>
      <c r="ID322" s="304"/>
      <c r="IE322" s="304"/>
      <c r="IF322" s="304"/>
      <c r="IG322" s="304"/>
      <c r="IH322" s="304"/>
      <c r="II322" s="304"/>
      <c r="IJ322" s="304"/>
      <c r="IK322" s="304"/>
      <c r="IL322" s="304"/>
      <c r="IM322" s="304"/>
      <c r="IN322" s="304"/>
      <c r="IO322" s="304"/>
      <c r="IP322" s="304"/>
    </row>
    <row r="323" spans="1:250" s="305" customFormat="1" ht="25.5" customHeight="1" x14ac:dyDescent="0.2">
      <c r="A323" s="304"/>
      <c r="B323" s="304"/>
      <c r="C323" s="315"/>
      <c r="D323" s="315"/>
      <c r="E323" s="316"/>
      <c r="F323" s="304"/>
      <c r="G323" s="304"/>
      <c r="H323" s="304"/>
      <c r="J323" s="291"/>
      <c r="K323" s="291"/>
      <c r="L323" s="291"/>
      <c r="M323" s="291"/>
      <c r="N323" s="291"/>
      <c r="O323" s="291"/>
      <c r="P323" s="291"/>
      <c r="Q323" s="291"/>
      <c r="R323" s="291"/>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c r="DE323" s="304"/>
      <c r="DF323" s="304"/>
      <c r="DG323" s="304"/>
      <c r="DH323" s="304"/>
      <c r="DI323" s="304"/>
      <c r="DJ323" s="304"/>
      <c r="DK323" s="304"/>
      <c r="DL323" s="304"/>
      <c r="DM323" s="304"/>
      <c r="DN323" s="304"/>
      <c r="DO323" s="304"/>
      <c r="DP323" s="304"/>
      <c r="DQ323" s="304"/>
      <c r="DR323" s="304"/>
      <c r="DS323" s="304"/>
      <c r="DT323" s="304"/>
      <c r="DU323" s="304"/>
      <c r="DV323" s="304"/>
      <c r="DW323" s="304"/>
      <c r="DX323" s="304"/>
      <c r="DY323" s="304"/>
      <c r="DZ323" s="304"/>
      <c r="EA323" s="304"/>
      <c r="EB323" s="304"/>
      <c r="EC323" s="304"/>
      <c r="ED323" s="304"/>
      <c r="EE323" s="304"/>
      <c r="EF323" s="304"/>
      <c r="EG323" s="304"/>
      <c r="EH323" s="304"/>
      <c r="EI323" s="304"/>
      <c r="EJ323" s="304"/>
      <c r="EK323" s="304"/>
      <c r="EL323" s="304"/>
      <c r="EM323" s="304"/>
      <c r="EN323" s="304"/>
      <c r="EO323" s="304"/>
      <c r="EP323" s="304"/>
      <c r="EQ323" s="304"/>
      <c r="ER323" s="304"/>
      <c r="ES323" s="304"/>
      <c r="ET323" s="304"/>
      <c r="EU323" s="304"/>
      <c r="EV323" s="304"/>
      <c r="EW323" s="304"/>
      <c r="EX323" s="304"/>
      <c r="EY323" s="304"/>
      <c r="EZ323" s="304"/>
      <c r="FA323" s="304"/>
      <c r="FB323" s="304"/>
      <c r="FC323" s="304"/>
      <c r="FD323" s="304"/>
      <c r="FE323" s="304"/>
      <c r="FF323" s="304"/>
      <c r="FG323" s="304"/>
      <c r="FH323" s="304"/>
      <c r="FI323" s="304"/>
      <c r="FJ323" s="304"/>
      <c r="FK323" s="304"/>
      <c r="FL323" s="304"/>
      <c r="FM323" s="304"/>
      <c r="FN323" s="304"/>
      <c r="FO323" s="304"/>
      <c r="FP323" s="304"/>
      <c r="FQ323" s="304"/>
      <c r="FR323" s="304"/>
      <c r="FS323" s="304"/>
      <c r="FT323" s="304"/>
      <c r="FU323" s="304"/>
      <c r="FV323" s="304"/>
      <c r="FW323" s="304"/>
      <c r="FX323" s="304"/>
      <c r="FY323" s="304"/>
      <c r="FZ323" s="304"/>
      <c r="GA323" s="304"/>
      <c r="GB323" s="304"/>
      <c r="GC323" s="304"/>
      <c r="GD323" s="304"/>
      <c r="GE323" s="304"/>
      <c r="GF323" s="304"/>
      <c r="GG323" s="304"/>
      <c r="GH323" s="304"/>
      <c r="GI323" s="304"/>
      <c r="GJ323" s="304"/>
      <c r="GK323" s="304"/>
      <c r="GL323" s="304"/>
      <c r="GM323" s="304"/>
      <c r="GN323" s="304"/>
      <c r="GO323" s="304"/>
      <c r="GP323" s="304"/>
      <c r="GQ323" s="304"/>
      <c r="GR323" s="304"/>
      <c r="GS323" s="304"/>
      <c r="GT323" s="304"/>
      <c r="GU323" s="304"/>
      <c r="GV323" s="304"/>
      <c r="GW323" s="304"/>
      <c r="GX323" s="304"/>
      <c r="GY323" s="304"/>
      <c r="GZ323" s="304"/>
      <c r="HA323" s="304"/>
      <c r="HB323" s="304"/>
      <c r="HC323" s="304"/>
      <c r="HD323" s="304"/>
      <c r="HE323" s="304"/>
      <c r="HF323" s="304"/>
      <c r="HG323" s="304"/>
      <c r="HH323" s="304"/>
      <c r="HI323" s="304"/>
      <c r="HJ323" s="304"/>
      <c r="HK323" s="304"/>
      <c r="HL323" s="304"/>
      <c r="HM323" s="304"/>
      <c r="HN323" s="304"/>
      <c r="HO323" s="304"/>
      <c r="HP323" s="304"/>
      <c r="HQ323" s="304"/>
      <c r="HR323" s="304"/>
      <c r="HS323" s="304"/>
      <c r="HT323" s="304"/>
      <c r="HU323" s="304"/>
      <c r="HV323" s="304"/>
      <c r="HW323" s="304"/>
      <c r="HX323" s="304"/>
      <c r="HY323" s="304"/>
      <c r="HZ323" s="304"/>
      <c r="IA323" s="304"/>
      <c r="IB323" s="304"/>
      <c r="IC323" s="304"/>
      <c r="ID323" s="304"/>
      <c r="IE323" s="304"/>
      <c r="IF323" s="304"/>
      <c r="IG323" s="304"/>
      <c r="IH323" s="304"/>
      <c r="II323" s="304"/>
      <c r="IJ323" s="304"/>
      <c r="IK323" s="304"/>
      <c r="IL323" s="304"/>
      <c r="IM323" s="304"/>
      <c r="IN323" s="304"/>
      <c r="IO323" s="304"/>
      <c r="IP323" s="304"/>
    </row>
    <row r="324" spans="1:250" s="305" customFormat="1" ht="25.5" customHeight="1" x14ac:dyDescent="0.2">
      <c r="A324" s="304"/>
      <c r="B324" s="304"/>
      <c r="C324" s="315"/>
      <c r="D324" s="315"/>
      <c r="E324" s="316"/>
      <c r="F324" s="304"/>
      <c r="G324" s="304"/>
      <c r="H324" s="304"/>
      <c r="J324" s="291"/>
      <c r="K324" s="291"/>
      <c r="L324" s="291"/>
      <c r="M324" s="291"/>
      <c r="N324" s="291"/>
      <c r="O324" s="291"/>
      <c r="P324" s="291"/>
      <c r="Q324" s="291"/>
      <c r="R324" s="291"/>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c r="DE324" s="304"/>
      <c r="DF324" s="304"/>
      <c r="DG324" s="304"/>
      <c r="DH324" s="304"/>
      <c r="DI324" s="304"/>
      <c r="DJ324" s="304"/>
      <c r="DK324" s="304"/>
      <c r="DL324" s="304"/>
      <c r="DM324" s="304"/>
      <c r="DN324" s="304"/>
      <c r="DO324" s="304"/>
      <c r="DP324" s="304"/>
      <c r="DQ324" s="304"/>
      <c r="DR324" s="304"/>
      <c r="DS324" s="304"/>
      <c r="DT324" s="304"/>
      <c r="DU324" s="304"/>
      <c r="DV324" s="304"/>
      <c r="DW324" s="304"/>
      <c r="DX324" s="304"/>
      <c r="DY324" s="304"/>
      <c r="DZ324" s="304"/>
      <c r="EA324" s="304"/>
      <c r="EB324" s="304"/>
      <c r="EC324" s="304"/>
      <c r="ED324" s="304"/>
      <c r="EE324" s="304"/>
      <c r="EF324" s="304"/>
      <c r="EG324" s="304"/>
      <c r="EH324" s="304"/>
      <c r="EI324" s="304"/>
      <c r="EJ324" s="304"/>
      <c r="EK324" s="304"/>
      <c r="EL324" s="304"/>
      <c r="EM324" s="304"/>
      <c r="EN324" s="304"/>
      <c r="EO324" s="304"/>
      <c r="EP324" s="304"/>
      <c r="EQ324" s="304"/>
      <c r="ER324" s="304"/>
      <c r="ES324" s="304"/>
      <c r="ET324" s="304"/>
      <c r="EU324" s="304"/>
      <c r="EV324" s="304"/>
      <c r="EW324" s="304"/>
      <c r="EX324" s="304"/>
      <c r="EY324" s="304"/>
      <c r="EZ324" s="304"/>
      <c r="FA324" s="304"/>
      <c r="FB324" s="304"/>
      <c r="FC324" s="304"/>
      <c r="FD324" s="304"/>
      <c r="FE324" s="304"/>
      <c r="FF324" s="304"/>
      <c r="FG324" s="304"/>
      <c r="FH324" s="304"/>
      <c r="FI324" s="304"/>
      <c r="FJ324" s="304"/>
      <c r="FK324" s="304"/>
      <c r="FL324" s="304"/>
      <c r="FM324" s="304"/>
      <c r="FN324" s="304"/>
      <c r="FO324" s="304"/>
      <c r="FP324" s="304"/>
      <c r="FQ324" s="304"/>
      <c r="FR324" s="304"/>
      <c r="FS324" s="304"/>
      <c r="FT324" s="304"/>
      <c r="FU324" s="304"/>
      <c r="FV324" s="304"/>
      <c r="FW324" s="304"/>
      <c r="FX324" s="304"/>
      <c r="FY324" s="304"/>
      <c r="FZ324" s="304"/>
      <c r="GA324" s="304"/>
      <c r="GB324" s="304"/>
      <c r="GC324" s="304"/>
      <c r="GD324" s="304"/>
      <c r="GE324" s="304"/>
      <c r="GF324" s="304"/>
      <c r="GG324" s="304"/>
      <c r="GH324" s="304"/>
      <c r="GI324" s="304"/>
      <c r="GJ324" s="304"/>
      <c r="GK324" s="304"/>
      <c r="GL324" s="304"/>
      <c r="GM324" s="304"/>
      <c r="GN324" s="304"/>
      <c r="GO324" s="304"/>
      <c r="GP324" s="304"/>
      <c r="GQ324" s="304"/>
      <c r="GR324" s="304"/>
      <c r="GS324" s="304"/>
      <c r="GT324" s="304"/>
      <c r="GU324" s="304"/>
      <c r="GV324" s="304"/>
      <c r="GW324" s="304"/>
      <c r="GX324" s="304"/>
      <c r="GY324" s="304"/>
      <c r="GZ324" s="304"/>
      <c r="HA324" s="304"/>
      <c r="HB324" s="304"/>
      <c r="HC324" s="304"/>
      <c r="HD324" s="304"/>
      <c r="HE324" s="304"/>
      <c r="HF324" s="304"/>
      <c r="HG324" s="304"/>
      <c r="HH324" s="304"/>
      <c r="HI324" s="304"/>
      <c r="HJ324" s="304"/>
      <c r="HK324" s="304"/>
      <c r="HL324" s="304"/>
      <c r="HM324" s="304"/>
      <c r="HN324" s="304"/>
      <c r="HO324" s="304"/>
      <c r="HP324" s="304"/>
      <c r="HQ324" s="304"/>
      <c r="HR324" s="304"/>
      <c r="HS324" s="304"/>
      <c r="HT324" s="304"/>
      <c r="HU324" s="304"/>
      <c r="HV324" s="304"/>
      <c r="HW324" s="304"/>
      <c r="HX324" s="304"/>
      <c r="HY324" s="304"/>
      <c r="HZ324" s="304"/>
      <c r="IA324" s="304"/>
      <c r="IB324" s="304"/>
      <c r="IC324" s="304"/>
      <c r="ID324" s="304"/>
      <c r="IE324" s="304"/>
      <c r="IF324" s="304"/>
      <c r="IG324" s="304"/>
      <c r="IH324" s="304"/>
      <c r="II324" s="304"/>
      <c r="IJ324" s="304"/>
      <c r="IK324" s="304"/>
      <c r="IL324" s="304"/>
      <c r="IM324" s="304"/>
      <c r="IN324" s="304"/>
      <c r="IO324" s="304"/>
      <c r="IP324" s="304"/>
    </row>
    <row r="325" spans="1:250" s="305" customFormat="1" ht="25.5" customHeight="1" x14ac:dyDescent="0.2">
      <c r="A325" s="304"/>
      <c r="B325" s="304"/>
      <c r="C325" s="315"/>
      <c r="D325" s="315"/>
      <c r="E325" s="316"/>
      <c r="F325" s="304"/>
      <c r="G325" s="304"/>
      <c r="H325" s="304"/>
      <c r="J325" s="291"/>
      <c r="K325" s="291"/>
      <c r="L325" s="291"/>
      <c r="M325" s="291"/>
      <c r="N325" s="291"/>
      <c r="O325" s="291"/>
      <c r="P325" s="291"/>
      <c r="Q325" s="291"/>
      <c r="R325" s="291"/>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c r="DE325" s="304"/>
      <c r="DF325" s="304"/>
      <c r="DG325" s="304"/>
      <c r="DH325" s="304"/>
      <c r="DI325" s="304"/>
      <c r="DJ325" s="304"/>
      <c r="DK325" s="304"/>
      <c r="DL325" s="304"/>
      <c r="DM325" s="304"/>
      <c r="DN325" s="304"/>
      <c r="DO325" s="304"/>
      <c r="DP325" s="304"/>
      <c r="DQ325" s="304"/>
      <c r="DR325" s="304"/>
      <c r="DS325" s="304"/>
      <c r="DT325" s="304"/>
      <c r="DU325" s="304"/>
      <c r="DV325" s="304"/>
      <c r="DW325" s="304"/>
      <c r="DX325" s="304"/>
      <c r="DY325" s="304"/>
      <c r="DZ325" s="304"/>
      <c r="EA325" s="304"/>
      <c r="EB325" s="304"/>
      <c r="EC325" s="304"/>
      <c r="ED325" s="304"/>
      <c r="EE325" s="304"/>
      <c r="EF325" s="304"/>
      <c r="EG325" s="304"/>
      <c r="EH325" s="304"/>
      <c r="EI325" s="304"/>
      <c r="EJ325" s="304"/>
      <c r="EK325" s="304"/>
      <c r="EL325" s="304"/>
      <c r="EM325" s="304"/>
      <c r="EN325" s="304"/>
      <c r="EO325" s="304"/>
      <c r="EP325" s="304"/>
      <c r="EQ325" s="304"/>
      <c r="ER325" s="304"/>
      <c r="ES325" s="304"/>
      <c r="ET325" s="304"/>
      <c r="EU325" s="304"/>
      <c r="EV325" s="304"/>
      <c r="EW325" s="304"/>
      <c r="EX325" s="304"/>
      <c r="EY325" s="304"/>
      <c r="EZ325" s="304"/>
      <c r="FA325" s="304"/>
      <c r="FB325" s="304"/>
      <c r="FC325" s="304"/>
      <c r="FD325" s="304"/>
      <c r="FE325" s="304"/>
      <c r="FF325" s="304"/>
      <c r="FG325" s="304"/>
      <c r="FH325" s="304"/>
      <c r="FI325" s="304"/>
      <c r="FJ325" s="304"/>
      <c r="FK325" s="304"/>
      <c r="FL325" s="304"/>
      <c r="FM325" s="304"/>
      <c r="FN325" s="304"/>
      <c r="FO325" s="304"/>
      <c r="FP325" s="304"/>
      <c r="FQ325" s="304"/>
      <c r="FR325" s="304"/>
      <c r="FS325" s="304"/>
      <c r="FT325" s="304"/>
      <c r="FU325" s="304"/>
      <c r="FV325" s="304"/>
      <c r="FW325" s="304"/>
      <c r="FX325" s="304"/>
      <c r="FY325" s="304"/>
      <c r="FZ325" s="304"/>
      <c r="GA325" s="304"/>
      <c r="GB325" s="304"/>
      <c r="GC325" s="304"/>
      <c r="GD325" s="304"/>
      <c r="GE325" s="304"/>
      <c r="GF325" s="304"/>
      <c r="GG325" s="304"/>
      <c r="GH325" s="304"/>
      <c r="GI325" s="304"/>
      <c r="GJ325" s="304"/>
      <c r="GK325" s="304"/>
      <c r="GL325" s="304"/>
      <c r="GM325" s="304"/>
      <c r="GN325" s="304"/>
      <c r="GO325" s="304"/>
      <c r="GP325" s="304"/>
      <c r="GQ325" s="304"/>
      <c r="GR325" s="304"/>
      <c r="GS325" s="304"/>
      <c r="GT325" s="304"/>
      <c r="GU325" s="304"/>
      <c r="GV325" s="304"/>
      <c r="GW325" s="304"/>
      <c r="GX325" s="304"/>
      <c r="GY325" s="304"/>
      <c r="GZ325" s="304"/>
      <c r="HA325" s="304"/>
      <c r="HB325" s="304"/>
      <c r="HC325" s="304"/>
      <c r="HD325" s="304"/>
      <c r="HE325" s="304"/>
      <c r="HF325" s="304"/>
      <c r="HG325" s="304"/>
      <c r="HH325" s="304"/>
      <c r="HI325" s="304"/>
      <c r="HJ325" s="304"/>
      <c r="HK325" s="304"/>
      <c r="HL325" s="304"/>
      <c r="HM325" s="304"/>
      <c r="HN325" s="304"/>
      <c r="HO325" s="304"/>
      <c r="HP325" s="304"/>
      <c r="HQ325" s="304"/>
      <c r="HR325" s="304"/>
      <c r="HS325" s="304"/>
      <c r="HT325" s="304"/>
      <c r="HU325" s="304"/>
      <c r="HV325" s="304"/>
      <c r="HW325" s="304"/>
      <c r="HX325" s="304"/>
      <c r="HY325" s="304"/>
      <c r="HZ325" s="304"/>
      <c r="IA325" s="304"/>
      <c r="IB325" s="304"/>
      <c r="IC325" s="304"/>
      <c r="ID325" s="304"/>
      <c r="IE325" s="304"/>
      <c r="IF325" s="304"/>
      <c r="IG325" s="304"/>
      <c r="IH325" s="304"/>
      <c r="II325" s="304"/>
      <c r="IJ325" s="304"/>
      <c r="IK325" s="304"/>
      <c r="IL325" s="304"/>
      <c r="IM325" s="304"/>
      <c r="IN325" s="304"/>
      <c r="IO325" s="304"/>
      <c r="IP325" s="304"/>
    </row>
    <row r="326" spans="1:250" s="305" customFormat="1" ht="25.5" customHeight="1" x14ac:dyDescent="0.2">
      <c r="A326" s="304"/>
      <c r="B326" s="304"/>
      <c r="C326" s="315"/>
      <c r="D326" s="315"/>
      <c r="E326" s="316"/>
      <c r="F326" s="304"/>
      <c r="G326" s="304"/>
      <c r="H326" s="304"/>
      <c r="J326" s="291"/>
      <c r="K326" s="291"/>
      <c r="L326" s="291"/>
      <c r="M326" s="291"/>
      <c r="N326" s="291"/>
      <c r="O326" s="291"/>
      <c r="P326" s="291"/>
      <c r="Q326" s="291"/>
      <c r="R326" s="291"/>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c r="DE326" s="304"/>
      <c r="DF326" s="304"/>
      <c r="DG326" s="304"/>
      <c r="DH326" s="304"/>
      <c r="DI326" s="304"/>
      <c r="DJ326" s="304"/>
      <c r="DK326" s="304"/>
      <c r="DL326" s="304"/>
      <c r="DM326" s="304"/>
      <c r="DN326" s="304"/>
      <c r="DO326" s="304"/>
      <c r="DP326" s="304"/>
      <c r="DQ326" s="304"/>
      <c r="DR326" s="304"/>
      <c r="DS326" s="304"/>
      <c r="DT326" s="304"/>
      <c r="DU326" s="304"/>
      <c r="DV326" s="304"/>
      <c r="DW326" s="304"/>
      <c r="DX326" s="304"/>
      <c r="DY326" s="304"/>
      <c r="DZ326" s="304"/>
      <c r="EA326" s="304"/>
      <c r="EB326" s="304"/>
      <c r="EC326" s="304"/>
      <c r="ED326" s="304"/>
      <c r="EE326" s="304"/>
      <c r="EF326" s="304"/>
      <c r="EG326" s="304"/>
      <c r="EH326" s="304"/>
      <c r="EI326" s="304"/>
      <c r="EJ326" s="304"/>
      <c r="EK326" s="304"/>
      <c r="EL326" s="304"/>
      <c r="EM326" s="304"/>
      <c r="EN326" s="304"/>
      <c r="EO326" s="304"/>
      <c r="EP326" s="304"/>
      <c r="EQ326" s="304"/>
      <c r="ER326" s="304"/>
      <c r="ES326" s="304"/>
      <c r="ET326" s="304"/>
      <c r="EU326" s="304"/>
      <c r="EV326" s="304"/>
      <c r="EW326" s="304"/>
      <c r="EX326" s="304"/>
      <c r="EY326" s="304"/>
      <c r="EZ326" s="304"/>
      <c r="FA326" s="304"/>
      <c r="FB326" s="304"/>
      <c r="FC326" s="304"/>
      <c r="FD326" s="304"/>
      <c r="FE326" s="304"/>
      <c r="FF326" s="304"/>
      <c r="FG326" s="304"/>
      <c r="FH326" s="304"/>
      <c r="FI326" s="304"/>
      <c r="FJ326" s="304"/>
      <c r="FK326" s="304"/>
      <c r="FL326" s="304"/>
      <c r="FM326" s="304"/>
      <c r="FN326" s="304"/>
      <c r="FO326" s="304"/>
      <c r="FP326" s="304"/>
      <c r="FQ326" s="304"/>
      <c r="FR326" s="304"/>
      <c r="FS326" s="304"/>
      <c r="FT326" s="304"/>
      <c r="FU326" s="304"/>
      <c r="FV326" s="304"/>
      <c r="FW326" s="304"/>
      <c r="FX326" s="304"/>
      <c r="FY326" s="304"/>
      <c r="FZ326" s="304"/>
      <c r="GA326" s="304"/>
      <c r="GB326" s="304"/>
      <c r="GC326" s="304"/>
      <c r="GD326" s="304"/>
      <c r="GE326" s="304"/>
      <c r="GF326" s="304"/>
      <c r="GG326" s="304"/>
      <c r="GH326" s="304"/>
      <c r="GI326" s="304"/>
      <c r="GJ326" s="304"/>
      <c r="GK326" s="304"/>
      <c r="GL326" s="304"/>
      <c r="GM326" s="304"/>
      <c r="GN326" s="304"/>
      <c r="GO326" s="304"/>
      <c r="GP326" s="304"/>
      <c r="GQ326" s="304"/>
      <c r="GR326" s="304"/>
      <c r="GS326" s="304"/>
      <c r="GT326" s="304"/>
      <c r="GU326" s="304"/>
      <c r="GV326" s="304"/>
      <c r="GW326" s="304"/>
      <c r="GX326" s="304"/>
      <c r="GY326" s="304"/>
      <c r="GZ326" s="304"/>
      <c r="HA326" s="304"/>
      <c r="HB326" s="304"/>
      <c r="HC326" s="304"/>
      <c r="HD326" s="304"/>
      <c r="HE326" s="304"/>
      <c r="HF326" s="304"/>
      <c r="HG326" s="304"/>
      <c r="HH326" s="304"/>
      <c r="HI326" s="304"/>
      <c r="HJ326" s="304"/>
      <c r="HK326" s="304"/>
      <c r="HL326" s="304"/>
      <c r="HM326" s="304"/>
      <c r="HN326" s="304"/>
      <c r="HO326" s="304"/>
      <c r="HP326" s="304"/>
      <c r="HQ326" s="304"/>
      <c r="HR326" s="304"/>
      <c r="HS326" s="304"/>
      <c r="HT326" s="304"/>
      <c r="HU326" s="304"/>
      <c r="HV326" s="304"/>
      <c r="HW326" s="304"/>
      <c r="HX326" s="304"/>
      <c r="HY326" s="304"/>
      <c r="HZ326" s="304"/>
      <c r="IA326" s="304"/>
      <c r="IB326" s="304"/>
      <c r="IC326" s="304"/>
      <c r="ID326" s="304"/>
      <c r="IE326" s="304"/>
      <c r="IF326" s="304"/>
      <c r="IG326" s="304"/>
      <c r="IH326" s="304"/>
      <c r="II326" s="304"/>
      <c r="IJ326" s="304"/>
      <c r="IK326" s="304"/>
      <c r="IL326" s="304"/>
      <c r="IM326" s="304"/>
      <c r="IN326" s="304"/>
      <c r="IO326" s="304"/>
      <c r="IP326" s="304"/>
    </row>
    <row r="327" spans="1:250" s="305" customFormat="1" ht="25.5" customHeight="1" x14ac:dyDescent="0.2">
      <c r="A327" s="304"/>
      <c r="B327" s="304"/>
      <c r="C327" s="315"/>
      <c r="D327" s="315"/>
      <c r="E327" s="316"/>
      <c r="F327" s="304"/>
      <c r="G327" s="304"/>
      <c r="H327" s="304"/>
      <c r="J327" s="291"/>
      <c r="K327" s="291"/>
      <c r="L327" s="291"/>
      <c r="M327" s="291"/>
      <c r="N327" s="291"/>
      <c r="O327" s="291"/>
      <c r="P327" s="291"/>
      <c r="Q327" s="291"/>
      <c r="R327" s="291"/>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c r="DE327" s="304"/>
      <c r="DF327" s="304"/>
      <c r="DG327" s="304"/>
      <c r="DH327" s="304"/>
      <c r="DI327" s="304"/>
      <c r="DJ327" s="304"/>
      <c r="DK327" s="304"/>
      <c r="DL327" s="304"/>
      <c r="DM327" s="304"/>
      <c r="DN327" s="304"/>
      <c r="DO327" s="304"/>
      <c r="DP327" s="304"/>
      <c r="DQ327" s="304"/>
      <c r="DR327" s="304"/>
      <c r="DS327" s="304"/>
      <c r="DT327" s="304"/>
      <c r="DU327" s="304"/>
      <c r="DV327" s="304"/>
      <c r="DW327" s="304"/>
      <c r="DX327" s="304"/>
      <c r="DY327" s="304"/>
      <c r="DZ327" s="304"/>
      <c r="EA327" s="304"/>
      <c r="EB327" s="304"/>
      <c r="EC327" s="304"/>
      <c r="ED327" s="304"/>
      <c r="EE327" s="304"/>
      <c r="EF327" s="304"/>
      <c r="EG327" s="304"/>
      <c r="EH327" s="304"/>
      <c r="EI327" s="304"/>
      <c r="EJ327" s="304"/>
      <c r="EK327" s="304"/>
      <c r="EL327" s="304"/>
      <c r="EM327" s="304"/>
      <c r="EN327" s="304"/>
      <c r="EO327" s="304"/>
      <c r="EP327" s="304"/>
      <c r="EQ327" s="304"/>
      <c r="ER327" s="304"/>
      <c r="ES327" s="304"/>
      <c r="ET327" s="304"/>
      <c r="EU327" s="304"/>
      <c r="EV327" s="304"/>
      <c r="EW327" s="304"/>
      <c r="EX327" s="304"/>
      <c r="EY327" s="304"/>
      <c r="EZ327" s="304"/>
      <c r="FA327" s="304"/>
      <c r="FB327" s="304"/>
      <c r="FC327" s="304"/>
      <c r="FD327" s="304"/>
      <c r="FE327" s="304"/>
      <c r="FF327" s="304"/>
      <c r="FG327" s="304"/>
      <c r="FH327" s="304"/>
      <c r="FI327" s="304"/>
      <c r="FJ327" s="304"/>
      <c r="FK327" s="304"/>
      <c r="FL327" s="304"/>
      <c r="FM327" s="304"/>
      <c r="FN327" s="304"/>
      <c r="FO327" s="304"/>
      <c r="FP327" s="304"/>
      <c r="FQ327" s="304"/>
      <c r="FR327" s="304"/>
      <c r="FS327" s="304"/>
      <c r="FT327" s="304"/>
      <c r="FU327" s="304"/>
      <c r="FV327" s="304"/>
      <c r="FW327" s="304"/>
      <c r="FX327" s="304"/>
      <c r="FY327" s="304"/>
      <c r="FZ327" s="304"/>
      <c r="GA327" s="304"/>
      <c r="GB327" s="304"/>
      <c r="GC327" s="304"/>
      <c r="GD327" s="304"/>
      <c r="GE327" s="304"/>
      <c r="GF327" s="304"/>
      <c r="GG327" s="304"/>
      <c r="GH327" s="304"/>
      <c r="GI327" s="304"/>
      <c r="GJ327" s="304"/>
      <c r="GK327" s="304"/>
      <c r="GL327" s="304"/>
      <c r="GM327" s="304"/>
      <c r="GN327" s="304"/>
      <c r="GO327" s="304"/>
      <c r="GP327" s="304"/>
      <c r="GQ327" s="304"/>
      <c r="GR327" s="304"/>
      <c r="GS327" s="304"/>
      <c r="GT327" s="304"/>
      <c r="GU327" s="304"/>
      <c r="GV327" s="304"/>
      <c r="GW327" s="304"/>
      <c r="GX327" s="304"/>
      <c r="GY327" s="304"/>
      <c r="GZ327" s="304"/>
      <c r="HA327" s="304"/>
      <c r="HB327" s="304"/>
      <c r="HC327" s="304"/>
      <c r="HD327" s="304"/>
      <c r="HE327" s="304"/>
      <c r="HF327" s="304"/>
      <c r="HG327" s="304"/>
      <c r="HH327" s="304"/>
      <c r="HI327" s="304"/>
      <c r="HJ327" s="304"/>
      <c r="HK327" s="304"/>
      <c r="HL327" s="304"/>
      <c r="HM327" s="304"/>
      <c r="HN327" s="304"/>
      <c r="HO327" s="304"/>
      <c r="HP327" s="304"/>
      <c r="HQ327" s="304"/>
      <c r="HR327" s="304"/>
      <c r="HS327" s="304"/>
      <c r="HT327" s="304"/>
      <c r="HU327" s="304"/>
      <c r="HV327" s="304"/>
      <c r="HW327" s="304"/>
      <c r="HX327" s="304"/>
      <c r="HY327" s="304"/>
      <c r="HZ327" s="304"/>
      <c r="IA327" s="304"/>
      <c r="IB327" s="304"/>
      <c r="IC327" s="304"/>
      <c r="ID327" s="304"/>
      <c r="IE327" s="304"/>
      <c r="IF327" s="304"/>
      <c r="IG327" s="304"/>
      <c r="IH327" s="304"/>
      <c r="II327" s="304"/>
      <c r="IJ327" s="304"/>
      <c r="IK327" s="304"/>
      <c r="IL327" s="304"/>
      <c r="IM327" s="304"/>
      <c r="IN327" s="304"/>
      <c r="IO327" s="304"/>
      <c r="IP327" s="304"/>
    </row>
    <row r="328" spans="1:250" s="305" customFormat="1" ht="25.5" customHeight="1" x14ac:dyDescent="0.2">
      <c r="A328" s="304"/>
      <c r="B328" s="304"/>
      <c r="C328" s="315"/>
      <c r="D328" s="315"/>
      <c r="E328" s="316"/>
      <c r="F328" s="304"/>
      <c r="G328" s="304"/>
      <c r="H328" s="304"/>
      <c r="J328" s="291"/>
      <c r="K328" s="291"/>
      <c r="L328" s="291"/>
      <c r="M328" s="291"/>
      <c r="N328" s="291"/>
      <c r="O328" s="291"/>
      <c r="P328" s="291"/>
      <c r="Q328" s="291"/>
      <c r="R328" s="291"/>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c r="DE328" s="304"/>
      <c r="DF328" s="304"/>
      <c r="DG328" s="304"/>
      <c r="DH328" s="304"/>
      <c r="DI328" s="304"/>
      <c r="DJ328" s="304"/>
      <c r="DK328" s="304"/>
      <c r="DL328" s="304"/>
      <c r="DM328" s="304"/>
      <c r="DN328" s="304"/>
      <c r="DO328" s="304"/>
      <c r="DP328" s="304"/>
      <c r="DQ328" s="304"/>
      <c r="DR328" s="304"/>
      <c r="DS328" s="304"/>
      <c r="DT328" s="304"/>
      <c r="DU328" s="304"/>
      <c r="DV328" s="304"/>
      <c r="DW328" s="304"/>
      <c r="DX328" s="304"/>
      <c r="DY328" s="304"/>
      <c r="DZ328" s="304"/>
      <c r="EA328" s="304"/>
      <c r="EB328" s="304"/>
      <c r="EC328" s="304"/>
      <c r="ED328" s="304"/>
      <c r="EE328" s="304"/>
      <c r="EF328" s="304"/>
      <c r="EG328" s="304"/>
      <c r="EH328" s="304"/>
      <c r="EI328" s="304"/>
      <c r="EJ328" s="304"/>
      <c r="EK328" s="304"/>
      <c r="EL328" s="304"/>
      <c r="EM328" s="304"/>
      <c r="EN328" s="304"/>
      <c r="EO328" s="304"/>
      <c r="EP328" s="304"/>
      <c r="EQ328" s="304"/>
      <c r="ER328" s="304"/>
      <c r="ES328" s="304"/>
      <c r="ET328" s="304"/>
      <c r="EU328" s="304"/>
      <c r="EV328" s="304"/>
      <c r="EW328" s="304"/>
      <c r="EX328" s="304"/>
      <c r="EY328" s="304"/>
      <c r="EZ328" s="304"/>
      <c r="FA328" s="304"/>
      <c r="FB328" s="304"/>
      <c r="FC328" s="304"/>
      <c r="FD328" s="304"/>
      <c r="FE328" s="304"/>
      <c r="FF328" s="304"/>
      <c r="FG328" s="304"/>
      <c r="FH328" s="304"/>
      <c r="FI328" s="304"/>
      <c r="FJ328" s="304"/>
      <c r="FK328" s="304"/>
      <c r="FL328" s="304"/>
      <c r="FM328" s="304"/>
      <c r="FN328" s="304"/>
      <c r="FO328" s="304"/>
      <c r="FP328" s="304"/>
      <c r="FQ328" s="304"/>
      <c r="FR328" s="304"/>
      <c r="FS328" s="304"/>
      <c r="FT328" s="304"/>
      <c r="FU328" s="304"/>
      <c r="FV328" s="304"/>
      <c r="FW328" s="304"/>
      <c r="FX328" s="304"/>
      <c r="FY328" s="304"/>
      <c r="FZ328" s="304"/>
      <c r="GA328" s="304"/>
      <c r="GB328" s="304"/>
      <c r="GC328" s="304"/>
      <c r="GD328" s="304"/>
      <c r="GE328" s="304"/>
      <c r="GF328" s="304"/>
      <c r="GG328" s="304"/>
      <c r="GH328" s="304"/>
      <c r="GI328" s="304"/>
      <c r="GJ328" s="304"/>
      <c r="GK328" s="304"/>
      <c r="GL328" s="304"/>
      <c r="GM328" s="304"/>
      <c r="GN328" s="304"/>
      <c r="GO328" s="304"/>
      <c r="GP328" s="304"/>
      <c r="GQ328" s="304"/>
      <c r="GR328" s="304"/>
      <c r="GS328" s="304"/>
      <c r="GT328" s="304"/>
      <c r="GU328" s="304"/>
      <c r="GV328" s="304"/>
      <c r="GW328" s="304"/>
      <c r="GX328" s="304"/>
      <c r="GY328" s="304"/>
      <c r="GZ328" s="304"/>
      <c r="HA328" s="304"/>
      <c r="HB328" s="304"/>
      <c r="HC328" s="304"/>
      <c r="HD328" s="304"/>
      <c r="HE328" s="304"/>
      <c r="HF328" s="304"/>
      <c r="HG328" s="304"/>
      <c r="HH328" s="304"/>
      <c r="HI328" s="304"/>
      <c r="HJ328" s="304"/>
      <c r="HK328" s="304"/>
      <c r="HL328" s="304"/>
      <c r="HM328" s="304"/>
      <c r="HN328" s="304"/>
      <c r="HO328" s="304"/>
      <c r="HP328" s="304"/>
      <c r="HQ328" s="304"/>
      <c r="HR328" s="304"/>
      <c r="HS328" s="304"/>
      <c r="HT328" s="304"/>
      <c r="HU328" s="304"/>
      <c r="HV328" s="304"/>
      <c r="HW328" s="304"/>
      <c r="HX328" s="304"/>
      <c r="HY328" s="304"/>
      <c r="HZ328" s="304"/>
      <c r="IA328" s="304"/>
      <c r="IB328" s="304"/>
      <c r="IC328" s="304"/>
      <c r="ID328" s="304"/>
      <c r="IE328" s="304"/>
      <c r="IF328" s="304"/>
      <c r="IG328" s="304"/>
      <c r="IH328" s="304"/>
      <c r="II328" s="304"/>
      <c r="IJ328" s="304"/>
      <c r="IK328" s="304"/>
      <c r="IL328" s="304"/>
      <c r="IM328" s="304"/>
      <c r="IN328" s="304"/>
      <c r="IO328" s="304"/>
      <c r="IP328" s="304"/>
    </row>
    <row r="329" spans="1:250" s="305" customFormat="1" ht="25.5" customHeight="1" x14ac:dyDescent="0.2">
      <c r="A329" s="304"/>
      <c r="B329" s="304"/>
      <c r="C329" s="315"/>
      <c r="D329" s="315"/>
      <c r="E329" s="316"/>
      <c r="F329" s="304"/>
      <c r="G329" s="304"/>
      <c r="H329" s="304"/>
      <c r="J329" s="291"/>
      <c r="K329" s="291"/>
      <c r="L329" s="291"/>
      <c r="M329" s="291"/>
      <c r="N329" s="291"/>
      <c r="O329" s="291"/>
      <c r="P329" s="291"/>
      <c r="Q329" s="291"/>
      <c r="R329" s="291"/>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c r="DE329" s="304"/>
      <c r="DF329" s="304"/>
      <c r="DG329" s="304"/>
      <c r="DH329" s="304"/>
      <c r="DI329" s="304"/>
      <c r="DJ329" s="304"/>
      <c r="DK329" s="304"/>
      <c r="DL329" s="304"/>
      <c r="DM329" s="304"/>
      <c r="DN329" s="304"/>
      <c r="DO329" s="304"/>
      <c r="DP329" s="304"/>
      <c r="DQ329" s="304"/>
      <c r="DR329" s="304"/>
      <c r="DS329" s="304"/>
      <c r="DT329" s="304"/>
      <c r="DU329" s="304"/>
      <c r="DV329" s="304"/>
      <c r="DW329" s="304"/>
      <c r="DX329" s="304"/>
      <c r="DY329" s="304"/>
      <c r="DZ329" s="304"/>
      <c r="EA329" s="304"/>
      <c r="EB329" s="304"/>
      <c r="EC329" s="304"/>
      <c r="ED329" s="304"/>
      <c r="EE329" s="304"/>
      <c r="EF329" s="304"/>
      <c r="EG329" s="304"/>
      <c r="EH329" s="304"/>
      <c r="EI329" s="304"/>
      <c r="EJ329" s="304"/>
      <c r="EK329" s="304"/>
      <c r="EL329" s="304"/>
      <c r="EM329" s="304"/>
      <c r="EN329" s="304"/>
      <c r="EO329" s="304"/>
      <c r="EP329" s="304"/>
      <c r="EQ329" s="304"/>
      <c r="ER329" s="304"/>
      <c r="ES329" s="304"/>
      <c r="ET329" s="304"/>
      <c r="EU329" s="304"/>
      <c r="EV329" s="304"/>
      <c r="EW329" s="304"/>
      <c r="EX329" s="304"/>
      <c r="EY329" s="304"/>
      <c r="EZ329" s="304"/>
      <c r="FA329" s="304"/>
      <c r="FB329" s="304"/>
      <c r="FC329" s="304"/>
      <c r="FD329" s="304"/>
      <c r="FE329" s="304"/>
      <c r="FF329" s="304"/>
      <c r="FG329" s="304"/>
      <c r="FH329" s="304"/>
      <c r="FI329" s="304"/>
      <c r="FJ329" s="304"/>
      <c r="FK329" s="304"/>
      <c r="FL329" s="304"/>
      <c r="FM329" s="304"/>
      <c r="FN329" s="304"/>
      <c r="FO329" s="304"/>
      <c r="FP329" s="304"/>
      <c r="FQ329" s="304"/>
      <c r="FR329" s="304"/>
      <c r="FS329" s="304"/>
      <c r="FT329" s="304"/>
      <c r="FU329" s="304"/>
      <c r="FV329" s="304"/>
      <c r="FW329" s="304"/>
      <c r="FX329" s="304"/>
      <c r="FY329" s="304"/>
      <c r="FZ329" s="304"/>
      <c r="GA329" s="304"/>
      <c r="GB329" s="304"/>
      <c r="GC329" s="304"/>
      <c r="GD329" s="304"/>
      <c r="GE329" s="304"/>
      <c r="GF329" s="304"/>
      <c r="GG329" s="304"/>
      <c r="GH329" s="304"/>
      <c r="GI329" s="304"/>
      <c r="GJ329" s="304"/>
      <c r="GK329" s="304"/>
      <c r="GL329" s="304"/>
      <c r="GM329" s="304"/>
      <c r="GN329" s="304"/>
      <c r="GO329" s="304"/>
      <c r="GP329" s="304"/>
      <c r="GQ329" s="304"/>
      <c r="GR329" s="304"/>
      <c r="GS329" s="304"/>
      <c r="GT329" s="304"/>
      <c r="GU329" s="304"/>
      <c r="GV329" s="304"/>
      <c r="GW329" s="304"/>
      <c r="GX329" s="304"/>
      <c r="GY329" s="304"/>
      <c r="GZ329" s="304"/>
      <c r="HA329" s="304"/>
      <c r="HB329" s="304"/>
      <c r="HC329" s="304"/>
      <c r="HD329" s="304"/>
      <c r="HE329" s="304"/>
      <c r="HF329" s="304"/>
      <c r="HG329" s="304"/>
      <c r="HH329" s="304"/>
      <c r="HI329" s="304"/>
      <c r="HJ329" s="304"/>
      <c r="HK329" s="304"/>
      <c r="HL329" s="304"/>
      <c r="HM329" s="304"/>
      <c r="HN329" s="304"/>
      <c r="HO329" s="304"/>
      <c r="HP329" s="304"/>
      <c r="HQ329" s="304"/>
      <c r="HR329" s="304"/>
      <c r="HS329" s="304"/>
      <c r="HT329" s="304"/>
      <c r="HU329" s="304"/>
      <c r="HV329" s="304"/>
      <c r="HW329" s="304"/>
      <c r="HX329" s="304"/>
      <c r="HY329" s="304"/>
      <c r="HZ329" s="304"/>
      <c r="IA329" s="304"/>
      <c r="IB329" s="304"/>
      <c r="IC329" s="304"/>
      <c r="ID329" s="304"/>
      <c r="IE329" s="304"/>
      <c r="IF329" s="304"/>
      <c r="IG329" s="304"/>
      <c r="IH329" s="304"/>
      <c r="II329" s="304"/>
      <c r="IJ329" s="304"/>
      <c r="IK329" s="304"/>
      <c r="IL329" s="304"/>
      <c r="IM329" s="304"/>
      <c r="IN329" s="304"/>
      <c r="IO329" s="304"/>
      <c r="IP329" s="304"/>
    </row>
    <row r="330" spans="1:250" s="305" customFormat="1" ht="25.5" customHeight="1" x14ac:dyDescent="0.2">
      <c r="A330" s="304"/>
      <c r="B330" s="304"/>
      <c r="C330" s="315"/>
      <c r="D330" s="315"/>
      <c r="E330" s="316"/>
      <c r="F330" s="304"/>
      <c r="G330" s="304"/>
      <c r="H330" s="304"/>
      <c r="J330" s="291"/>
      <c r="K330" s="291"/>
      <c r="L330" s="291"/>
      <c r="M330" s="291"/>
      <c r="N330" s="291"/>
      <c r="O330" s="291"/>
      <c r="P330" s="291"/>
      <c r="Q330" s="291"/>
      <c r="R330" s="291"/>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c r="DE330" s="304"/>
      <c r="DF330" s="304"/>
      <c r="DG330" s="304"/>
      <c r="DH330" s="304"/>
      <c r="DI330" s="304"/>
      <c r="DJ330" s="304"/>
      <c r="DK330" s="304"/>
      <c r="DL330" s="304"/>
      <c r="DM330" s="304"/>
      <c r="DN330" s="304"/>
      <c r="DO330" s="304"/>
      <c r="DP330" s="304"/>
      <c r="DQ330" s="304"/>
      <c r="DR330" s="304"/>
      <c r="DS330" s="304"/>
      <c r="DT330" s="304"/>
      <c r="DU330" s="304"/>
      <c r="DV330" s="304"/>
      <c r="DW330" s="304"/>
      <c r="DX330" s="304"/>
      <c r="DY330" s="304"/>
      <c r="DZ330" s="304"/>
      <c r="EA330" s="304"/>
      <c r="EB330" s="304"/>
      <c r="EC330" s="304"/>
      <c r="ED330" s="304"/>
      <c r="EE330" s="304"/>
      <c r="EF330" s="304"/>
      <c r="EG330" s="304"/>
      <c r="EH330" s="304"/>
      <c r="EI330" s="304"/>
      <c r="EJ330" s="304"/>
      <c r="EK330" s="304"/>
      <c r="EL330" s="304"/>
      <c r="EM330" s="304"/>
      <c r="EN330" s="304"/>
      <c r="EO330" s="304"/>
      <c r="EP330" s="304"/>
      <c r="EQ330" s="304"/>
      <c r="ER330" s="304"/>
      <c r="ES330" s="304"/>
      <c r="ET330" s="304"/>
      <c r="EU330" s="304"/>
      <c r="EV330" s="304"/>
      <c r="EW330" s="304"/>
      <c r="EX330" s="304"/>
      <c r="EY330" s="304"/>
      <c r="EZ330" s="304"/>
      <c r="FA330" s="304"/>
      <c r="FB330" s="304"/>
      <c r="FC330" s="304"/>
      <c r="FD330" s="304"/>
      <c r="FE330" s="304"/>
      <c r="FF330" s="304"/>
      <c r="FG330" s="304"/>
      <c r="FH330" s="304"/>
      <c r="FI330" s="304"/>
      <c r="FJ330" s="304"/>
      <c r="FK330" s="304"/>
      <c r="FL330" s="304"/>
      <c r="FM330" s="304"/>
      <c r="FN330" s="304"/>
      <c r="FO330" s="304"/>
      <c r="FP330" s="304"/>
      <c r="FQ330" s="304"/>
      <c r="FR330" s="304"/>
      <c r="FS330" s="304"/>
      <c r="FT330" s="304"/>
      <c r="FU330" s="304"/>
      <c r="FV330" s="304"/>
      <c r="FW330" s="304"/>
      <c r="FX330" s="304"/>
      <c r="FY330" s="304"/>
      <c r="FZ330" s="304"/>
      <c r="GA330" s="304"/>
      <c r="GB330" s="304"/>
      <c r="GC330" s="304"/>
      <c r="GD330" s="304"/>
      <c r="GE330" s="304"/>
      <c r="GF330" s="304"/>
      <c r="GG330" s="304"/>
      <c r="GH330" s="304"/>
      <c r="GI330" s="304"/>
      <c r="GJ330" s="304"/>
      <c r="GK330" s="304"/>
      <c r="GL330" s="304"/>
      <c r="GM330" s="304"/>
      <c r="GN330" s="304"/>
      <c r="GO330" s="304"/>
      <c r="GP330" s="304"/>
      <c r="GQ330" s="304"/>
      <c r="GR330" s="304"/>
      <c r="GS330" s="304"/>
      <c r="GT330" s="304"/>
      <c r="GU330" s="304"/>
      <c r="GV330" s="304"/>
      <c r="GW330" s="304"/>
      <c r="GX330" s="304"/>
      <c r="GY330" s="304"/>
      <c r="GZ330" s="304"/>
      <c r="HA330" s="304"/>
      <c r="HB330" s="304"/>
      <c r="HC330" s="304"/>
      <c r="HD330" s="304"/>
      <c r="HE330" s="304"/>
      <c r="HF330" s="304"/>
      <c r="HG330" s="304"/>
      <c r="HH330" s="304"/>
      <c r="HI330" s="304"/>
      <c r="HJ330" s="304"/>
      <c r="HK330" s="304"/>
      <c r="HL330" s="304"/>
      <c r="HM330" s="304"/>
      <c r="HN330" s="304"/>
      <c r="HO330" s="304"/>
      <c r="HP330" s="304"/>
      <c r="HQ330" s="304"/>
      <c r="HR330" s="304"/>
      <c r="HS330" s="304"/>
      <c r="HT330" s="304"/>
      <c r="HU330" s="304"/>
      <c r="HV330" s="304"/>
      <c r="HW330" s="304"/>
      <c r="HX330" s="304"/>
      <c r="HY330" s="304"/>
      <c r="HZ330" s="304"/>
      <c r="IA330" s="304"/>
      <c r="IB330" s="304"/>
      <c r="IC330" s="304"/>
      <c r="ID330" s="304"/>
      <c r="IE330" s="304"/>
      <c r="IF330" s="304"/>
      <c r="IG330" s="304"/>
      <c r="IH330" s="304"/>
      <c r="II330" s="304"/>
      <c r="IJ330" s="304"/>
      <c r="IK330" s="304"/>
      <c r="IL330" s="304"/>
      <c r="IM330" s="304"/>
      <c r="IN330" s="304"/>
      <c r="IO330" s="304"/>
      <c r="IP330" s="304"/>
    </row>
    <row r="331" spans="1:250" s="305" customFormat="1" ht="25.5" customHeight="1" x14ac:dyDescent="0.2">
      <c r="A331" s="304"/>
      <c r="B331" s="304"/>
      <c r="C331" s="315"/>
      <c r="D331" s="315"/>
      <c r="E331" s="316"/>
      <c r="F331" s="304"/>
      <c r="G331" s="304"/>
      <c r="H331" s="304"/>
      <c r="J331" s="291"/>
      <c r="K331" s="291"/>
      <c r="L331" s="291"/>
      <c r="M331" s="291"/>
      <c r="N331" s="291"/>
      <c r="O331" s="291"/>
      <c r="P331" s="291"/>
      <c r="Q331" s="291"/>
      <c r="R331" s="291"/>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c r="DE331" s="304"/>
      <c r="DF331" s="304"/>
      <c r="DG331" s="304"/>
      <c r="DH331" s="304"/>
      <c r="DI331" s="304"/>
      <c r="DJ331" s="304"/>
      <c r="DK331" s="304"/>
      <c r="DL331" s="304"/>
      <c r="DM331" s="304"/>
      <c r="DN331" s="304"/>
      <c r="DO331" s="304"/>
      <c r="DP331" s="304"/>
      <c r="DQ331" s="304"/>
      <c r="DR331" s="304"/>
      <c r="DS331" s="304"/>
      <c r="DT331" s="304"/>
      <c r="DU331" s="304"/>
      <c r="DV331" s="304"/>
      <c r="DW331" s="304"/>
      <c r="DX331" s="304"/>
      <c r="DY331" s="304"/>
      <c r="DZ331" s="304"/>
      <c r="EA331" s="304"/>
      <c r="EB331" s="304"/>
      <c r="EC331" s="304"/>
      <c r="ED331" s="304"/>
      <c r="EE331" s="304"/>
      <c r="EF331" s="304"/>
      <c r="EG331" s="304"/>
      <c r="EH331" s="304"/>
      <c r="EI331" s="304"/>
      <c r="EJ331" s="304"/>
      <c r="EK331" s="304"/>
      <c r="EL331" s="304"/>
      <c r="EM331" s="304"/>
      <c r="EN331" s="304"/>
      <c r="EO331" s="304"/>
      <c r="EP331" s="304"/>
      <c r="EQ331" s="304"/>
      <c r="ER331" s="304"/>
      <c r="ES331" s="304"/>
      <c r="ET331" s="304"/>
      <c r="EU331" s="304"/>
      <c r="EV331" s="304"/>
      <c r="EW331" s="304"/>
      <c r="EX331" s="304"/>
      <c r="EY331" s="304"/>
      <c r="EZ331" s="304"/>
      <c r="FA331" s="304"/>
      <c r="FB331" s="304"/>
      <c r="FC331" s="304"/>
      <c r="FD331" s="304"/>
      <c r="FE331" s="304"/>
      <c r="FF331" s="304"/>
      <c r="FG331" s="304"/>
      <c r="FH331" s="304"/>
      <c r="FI331" s="304"/>
      <c r="FJ331" s="304"/>
      <c r="FK331" s="304"/>
      <c r="FL331" s="304"/>
      <c r="FM331" s="304"/>
      <c r="FN331" s="304"/>
      <c r="FO331" s="304"/>
      <c r="FP331" s="304"/>
      <c r="FQ331" s="304"/>
      <c r="FR331" s="304"/>
      <c r="FS331" s="304"/>
      <c r="FT331" s="304"/>
      <c r="FU331" s="304"/>
      <c r="FV331" s="304"/>
      <c r="FW331" s="304"/>
      <c r="FX331" s="304"/>
      <c r="FY331" s="304"/>
      <c r="FZ331" s="304"/>
      <c r="GA331" s="304"/>
      <c r="GB331" s="304"/>
      <c r="GC331" s="304"/>
      <c r="GD331" s="304"/>
      <c r="GE331" s="304"/>
      <c r="GF331" s="304"/>
      <c r="GG331" s="304"/>
      <c r="GH331" s="304"/>
      <c r="GI331" s="304"/>
      <c r="GJ331" s="304"/>
      <c r="GK331" s="304"/>
      <c r="GL331" s="304"/>
      <c r="GM331" s="304"/>
      <c r="GN331" s="304"/>
      <c r="GO331" s="304"/>
      <c r="GP331" s="304"/>
      <c r="GQ331" s="304"/>
      <c r="GR331" s="304"/>
      <c r="GS331" s="304"/>
      <c r="GT331" s="304"/>
      <c r="GU331" s="304"/>
      <c r="GV331" s="304"/>
      <c r="GW331" s="304"/>
      <c r="GX331" s="304"/>
      <c r="GY331" s="304"/>
      <c r="GZ331" s="304"/>
      <c r="HA331" s="304"/>
      <c r="HB331" s="304"/>
      <c r="HC331" s="304"/>
      <c r="HD331" s="304"/>
      <c r="HE331" s="304"/>
      <c r="HF331" s="304"/>
      <c r="HG331" s="304"/>
      <c r="HH331" s="304"/>
      <c r="HI331" s="304"/>
      <c r="HJ331" s="304"/>
      <c r="HK331" s="304"/>
      <c r="HL331" s="304"/>
      <c r="HM331" s="304"/>
      <c r="HN331" s="304"/>
      <c r="HO331" s="304"/>
      <c r="HP331" s="304"/>
      <c r="HQ331" s="304"/>
      <c r="HR331" s="304"/>
      <c r="HS331" s="304"/>
      <c r="HT331" s="304"/>
      <c r="HU331" s="304"/>
      <c r="HV331" s="304"/>
      <c r="HW331" s="304"/>
      <c r="HX331" s="304"/>
      <c r="HY331" s="304"/>
      <c r="HZ331" s="304"/>
      <c r="IA331" s="304"/>
      <c r="IB331" s="304"/>
      <c r="IC331" s="304"/>
      <c r="ID331" s="304"/>
      <c r="IE331" s="304"/>
      <c r="IF331" s="304"/>
      <c r="IG331" s="304"/>
      <c r="IH331" s="304"/>
      <c r="II331" s="304"/>
      <c r="IJ331" s="304"/>
      <c r="IK331" s="304"/>
      <c r="IL331" s="304"/>
      <c r="IM331" s="304"/>
      <c r="IN331" s="304"/>
      <c r="IO331" s="304"/>
      <c r="IP331" s="304"/>
    </row>
    <row r="332" spans="1:250" s="305" customFormat="1" ht="25.5" customHeight="1" x14ac:dyDescent="0.2">
      <c r="A332" s="304"/>
      <c r="B332" s="304"/>
      <c r="C332" s="315"/>
      <c r="D332" s="315"/>
      <c r="E332" s="316"/>
      <c r="F332" s="304"/>
      <c r="G332" s="304"/>
      <c r="H332" s="304"/>
      <c r="J332" s="291"/>
      <c r="K332" s="291"/>
      <c r="L332" s="291"/>
      <c r="M332" s="291"/>
      <c r="N332" s="291"/>
      <c r="O332" s="291"/>
      <c r="P332" s="291"/>
      <c r="Q332" s="291"/>
      <c r="R332" s="291"/>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c r="DE332" s="304"/>
      <c r="DF332" s="304"/>
      <c r="DG332" s="304"/>
      <c r="DH332" s="304"/>
      <c r="DI332" s="304"/>
      <c r="DJ332" s="304"/>
      <c r="DK332" s="304"/>
      <c r="DL332" s="304"/>
      <c r="DM332" s="304"/>
      <c r="DN332" s="304"/>
      <c r="DO332" s="304"/>
      <c r="DP332" s="304"/>
      <c r="DQ332" s="304"/>
      <c r="DR332" s="304"/>
      <c r="DS332" s="304"/>
      <c r="DT332" s="304"/>
      <c r="DU332" s="304"/>
      <c r="DV332" s="304"/>
      <c r="DW332" s="304"/>
      <c r="DX332" s="304"/>
      <c r="DY332" s="304"/>
      <c r="DZ332" s="304"/>
      <c r="EA332" s="304"/>
      <c r="EB332" s="304"/>
      <c r="EC332" s="304"/>
      <c r="ED332" s="304"/>
      <c r="EE332" s="304"/>
      <c r="EF332" s="304"/>
      <c r="EG332" s="304"/>
      <c r="EH332" s="304"/>
      <c r="EI332" s="304"/>
      <c r="EJ332" s="304"/>
      <c r="EK332" s="304"/>
      <c r="EL332" s="304"/>
      <c r="EM332" s="304"/>
      <c r="EN332" s="304"/>
      <c r="EO332" s="304"/>
      <c r="EP332" s="304"/>
      <c r="EQ332" s="304"/>
      <c r="ER332" s="304"/>
      <c r="ES332" s="304"/>
      <c r="ET332" s="304"/>
      <c r="EU332" s="304"/>
      <c r="EV332" s="304"/>
      <c r="EW332" s="304"/>
      <c r="EX332" s="304"/>
      <c r="EY332" s="304"/>
      <c r="EZ332" s="304"/>
      <c r="FA332" s="304"/>
      <c r="FB332" s="304"/>
      <c r="FC332" s="304"/>
      <c r="FD332" s="304"/>
      <c r="FE332" s="304"/>
      <c r="FF332" s="304"/>
      <c r="FG332" s="304"/>
      <c r="FH332" s="304"/>
      <c r="FI332" s="304"/>
      <c r="FJ332" s="304"/>
      <c r="FK332" s="304"/>
      <c r="FL332" s="304"/>
      <c r="FM332" s="304"/>
      <c r="FN332" s="304"/>
      <c r="FO332" s="304"/>
      <c r="FP332" s="304"/>
      <c r="FQ332" s="304"/>
      <c r="FR332" s="304"/>
      <c r="FS332" s="304"/>
      <c r="FT332" s="304"/>
      <c r="FU332" s="304"/>
      <c r="FV332" s="304"/>
      <c r="FW332" s="304"/>
      <c r="FX332" s="304"/>
      <c r="FY332" s="304"/>
      <c r="FZ332" s="304"/>
      <c r="GA332" s="304"/>
      <c r="GB332" s="304"/>
      <c r="GC332" s="304"/>
      <c r="GD332" s="304"/>
      <c r="GE332" s="304"/>
      <c r="GF332" s="304"/>
      <c r="GG332" s="304"/>
      <c r="GH332" s="304"/>
      <c r="GI332" s="304"/>
      <c r="GJ332" s="304"/>
      <c r="GK332" s="304"/>
      <c r="GL332" s="304"/>
      <c r="GM332" s="304"/>
      <c r="GN332" s="304"/>
      <c r="GO332" s="304"/>
      <c r="GP332" s="304"/>
      <c r="GQ332" s="304"/>
      <c r="GR332" s="304"/>
      <c r="GS332" s="304"/>
      <c r="GT332" s="304"/>
      <c r="GU332" s="304"/>
      <c r="GV332" s="304"/>
      <c r="GW332" s="304"/>
      <c r="GX332" s="304"/>
      <c r="GY332" s="304"/>
      <c r="GZ332" s="304"/>
      <c r="HA332" s="304"/>
      <c r="HB332" s="304"/>
      <c r="HC332" s="304"/>
      <c r="HD332" s="304"/>
      <c r="HE332" s="304"/>
      <c r="HF332" s="304"/>
      <c r="HG332" s="304"/>
      <c r="HH332" s="304"/>
      <c r="HI332" s="304"/>
      <c r="HJ332" s="304"/>
      <c r="HK332" s="304"/>
      <c r="HL332" s="304"/>
      <c r="HM332" s="304"/>
      <c r="HN332" s="304"/>
      <c r="HO332" s="304"/>
      <c r="HP332" s="304"/>
      <c r="HQ332" s="304"/>
      <c r="HR332" s="304"/>
      <c r="HS332" s="304"/>
      <c r="HT332" s="304"/>
      <c r="HU332" s="304"/>
      <c r="HV332" s="304"/>
      <c r="HW332" s="304"/>
      <c r="HX332" s="304"/>
      <c r="HY332" s="304"/>
      <c r="HZ332" s="304"/>
      <c r="IA332" s="304"/>
      <c r="IB332" s="304"/>
      <c r="IC332" s="304"/>
      <c r="ID332" s="304"/>
      <c r="IE332" s="304"/>
      <c r="IF332" s="304"/>
      <c r="IG332" s="304"/>
      <c r="IH332" s="304"/>
      <c r="II332" s="304"/>
      <c r="IJ332" s="304"/>
      <c r="IK332" s="304"/>
      <c r="IL332" s="304"/>
      <c r="IM332" s="304"/>
      <c r="IN332" s="304"/>
      <c r="IO332" s="304"/>
      <c r="IP332" s="304"/>
    </row>
    <row r="333" spans="1:250" s="305" customFormat="1" ht="25.5" customHeight="1" x14ac:dyDescent="0.2">
      <c r="A333" s="304"/>
      <c r="B333" s="304"/>
      <c r="C333" s="315"/>
      <c r="D333" s="315"/>
      <c r="E333" s="316"/>
      <c r="F333" s="304"/>
      <c r="G333" s="304"/>
      <c r="H333" s="304"/>
      <c r="J333" s="291"/>
      <c r="K333" s="291"/>
      <c r="L333" s="291"/>
      <c r="M333" s="291"/>
      <c r="N333" s="291"/>
      <c r="O333" s="291"/>
      <c r="P333" s="291"/>
      <c r="Q333" s="291"/>
      <c r="R333" s="291"/>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c r="DE333" s="304"/>
      <c r="DF333" s="304"/>
      <c r="DG333" s="304"/>
      <c r="DH333" s="304"/>
      <c r="DI333" s="304"/>
      <c r="DJ333" s="304"/>
      <c r="DK333" s="304"/>
      <c r="DL333" s="304"/>
      <c r="DM333" s="304"/>
      <c r="DN333" s="304"/>
      <c r="DO333" s="304"/>
      <c r="DP333" s="304"/>
      <c r="DQ333" s="304"/>
      <c r="DR333" s="304"/>
      <c r="DS333" s="304"/>
      <c r="DT333" s="304"/>
      <c r="DU333" s="304"/>
      <c r="DV333" s="304"/>
      <c r="DW333" s="304"/>
      <c r="DX333" s="304"/>
      <c r="DY333" s="304"/>
      <c r="DZ333" s="304"/>
      <c r="EA333" s="304"/>
      <c r="EB333" s="304"/>
      <c r="EC333" s="304"/>
      <c r="ED333" s="304"/>
      <c r="EE333" s="304"/>
      <c r="EF333" s="304"/>
      <c r="EG333" s="304"/>
      <c r="EH333" s="304"/>
      <c r="EI333" s="304"/>
      <c r="EJ333" s="304"/>
      <c r="EK333" s="304"/>
      <c r="EL333" s="304"/>
      <c r="EM333" s="304"/>
      <c r="EN333" s="304"/>
      <c r="EO333" s="304"/>
      <c r="EP333" s="304"/>
      <c r="EQ333" s="304"/>
      <c r="ER333" s="304"/>
      <c r="ES333" s="304"/>
      <c r="ET333" s="304"/>
      <c r="EU333" s="304"/>
      <c r="EV333" s="304"/>
      <c r="EW333" s="304"/>
      <c r="EX333" s="304"/>
      <c r="EY333" s="304"/>
      <c r="EZ333" s="304"/>
      <c r="FA333" s="304"/>
      <c r="FB333" s="304"/>
      <c r="FC333" s="304"/>
      <c r="FD333" s="304"/>
      <c r="FE333" s="304"/>
      <c r="FF333" s="304"/>
      <c r="FG333" s="304"/>
      <c r="FH333" s="304"/>
      <c r="FI333" s="304"/>
      <c r="FJ333" s="304"/>
      <c r="FK333" s="304"/>
      <c r="FL333" s="304"/>
      <c r="FM333" s="304"/>
      <c r="FN333" s="304"/>
      <c r="FO333" s="304"/>
      <c r="FP333" s="304"/>
      <c r="FQ333" s="304"/>
      <c r="FR333" s="304"/>
      <c r="FS333" s="304"/>
      <c r="FT333" s="304"/>
      <c r="FU333" s="304"/>
      <c r="FV333" s="304"/>
      <c r="FW333" s="304"/>
      <c r="FX333" s="304"/>
      <c r="FY333" s="304"/>
      <c r="FZ333" s="304"/>
      <c r="GA333" s="304"/>
      <c r="GB333" s="304"/>
      <c r="GC333" s="304"/>
      <c r="GD333" s="304"/>
      <c r="GE333" s="304"/>
      <c r="GF333" s="304"/>
      <c r="GG333" s="304"/>
      <c r="GH333" s="304"/>
      <c r="GI333" s="304"/>
      <c r="GJ333" s="304"/>
      <c r="GK333" s="304"/>
      <c r="GL333" s="304"/>
      <c r="GM333" s="304"/>
      <c r="GN333" s="304"/>
      <c r="GO333" s="304"/>
      <c r="GP333" s="304"/>
      <c r="GQ333" s="304"/>
      <c r="GR333" s="304"/>
      <c r="GS333" s="304"/>
      <c r="GT333" s="304"/>
      <c r="GU333" s="304"/>
      <c r="GV333" s="304"/>
      <c r="GW333" s="304"/>
      <c r="GX333" s="304"/>
      <c r="GY333" s="304"/>
      <c r="GZ333" s="304"/>
      <c r="HA333" s="304"/>
      <c r="HB333" s="304"/>
      <c r="HC333" s="304"/>
      <c r="HD333" s="304"/>
      <c r="HE333" s="304"/>
      <c r="HF333" s="304"/>
      <c r="HG333" s="304"/>
      <c r="HH333" s="304"/>
      <c r="HI333" s="304"/>
      <c r="HJ333" s="304"/>
      <c r="HK333" s="304"/>
      <c r="HL333" s="304"/>
      <c r="HM333" s="304"/>
      <c r="HN333" s="304"/>
      <c r="HO333" s="304"/>
      <c r="HP333" s="304"/>
      <c r="HQ333" s="304"/>
      <c r="HR333" s="304"/>
      <c r="HS333" s="304"/>
      <c r="HT333" s="304"/>
      <c r="HU333" s="304"/>
      <c r="HV333" s="304"/>
      <c r="HW333" s="304"/>
      <c r="HX333" s="304"/>
      <c r="HY333" s="304"/>
      <c r="HZ333" s="304"/>
      <c r="IA333" s="304"/>
      <c r="IB333" s="304"/>
      <c r="IC333" s="304"/>
      <c r="ID333" s="304"/>
      <c r="IE333" s="304"/>
      <c r="IF333" s="304"/>
      <c r="IG333" s="304"/>
      <c r="IH333" s="304"/>
      <c r="II333" s="304"/>
      <c r="IJ333" s="304"/>
      <c r="IK333" s="304"/>
      <c r="IL333" s="304"/>
      <c r="IM333" s="304"/>
      <c r="IN333" s="304"/>
      <c r="IO333" s="304"/>
      <c r="IP333" s="304"/>
    </row>
    <row r="334" spans="1:250" s="305" customFormat="1" ht="25.5" customHeight="1" x14ac:dyDescent="0.2">
      <c r="A334" s="304"/>
      <c r="B334" s="304"/>
      <c r="C334" s="315"/>
      <c r="D334" s="315"/>
      <c r="E334" s="316"/>
      <c r="F334" s="304"/>
      <c r="G334" s="304"/>
      <c r="H334" s="304"/>
      <c r="J334" s="291"/>
      <c r="K334" s="291"/>
      <c r="L334" s="291"/>
      <c r="M334" s="291"/>
      <c r="N334" s="291"/>
      <c r="O334" s="291"/>
      <c r="P334" s="291"/>
      <c r="Q334" s="291"/>
      <c r="R334" s="291"/>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c r="DE334" s="304"/>
      <c r="DF334" s="304"/>
      <c r="DG334" s="304"/>
      <c r="DH334" s="304"/>
      <c r="DI334" s="304"/>
      <c r="DJ334" s="304"/>
      <c r="DK334" s="304"/>
      <c r="DL334" s="304"/>
      <c r="DM334" s="304"/>
      <c r="DN334" s="304"/>
      <c r="DO334" s="304"/>
      <c r="DP334" s="304"/>
      <c r="DQ334" s="304"/>
      <c r="DR334" s="304"/>
      <c r="DS334" s="304"/>
      <c r="DT334" s="304"/>
      <c r="DU334" s="304"/>
      <c r="DV334" s="304"/>
      <c r="DW334" s="304"/>
      <c r="DX334" s="304"/>
      <c r="DY334" s="304"/>
      <c r="DZ334" s="304"/>
      <c r="EA334" s="304"/>
      <c r="EB334" s="304"/>
      <c r="EC334" s="304"/>
      <c r="ED334" s="304"/>
      <c r="EE334" s="304"/>
      <c r="EF334" s="304"/>
      <c r="EG334" s="304"/>
      <c r="EH334" s="304"/>
      <c r="EI334" s="304"/>
      <c r="EJ334" s="304"/>
      <c r="EK334" s="304"/>
      <c r="EL334" s="304"/>
      <c r="EM334" s="304"/>
      <c r="EN334" s="304"/>
      <c r="EO334" s="304"/>
      <c r="EP334" s="304"/>
      <c r="EQ334" s="304"/>
      <c r="ER334" s="304"/>
      <c r="ES334" s="304"/>
      <c r="ET334" s="304"/>
      <c r="EU334" s="304"/>
      <c r="EV334" s="304"/>
      <c r="EW334" s="304"/>
      <c r="EX334" s="304"/>
      <c r="EY334" s="304"/>
      <c r="EZ334" s="304"/>
      <c r="FA334" s="304"/>
      <c r="FB334" s="304"/>
      <c r="FC334" s="304"/>
      <c r="FD334" s="304"/>
      <c r="FE334" s="304"/>
      <c r="FF334" s="304"/>
      <c r="FG334" s="304"/>
      <c r="FH334" s="304"/>
      <c r="FI334" s="304"/>
      <c r="FJ334" s="304"/>
      <c r="FK334" s="304"/>
      <c r="FL334" s="304"/>
      <c r="FM334" s="304"/>
      <c r="FN334" s="304"/>
      <c r="FO334" s="304"/>
      <c r="FP334" s="304"/>
      <c r="FQ334" s="304"/>
      <c r="FR334" s="304"/>
      <c r="FS334" s="304"/>
      <c r="FT334" s="304"/>
      <c r="FU334" s="304"/>
      <c r="FV334" s="304"/>
      <c r="FW334" s="304"/>
      <c r="FX334" s="304"/>
      <c r="FY334" s="304"/>
      <c r="FZ334" s="304"/>
      <c r="GA334" s="304"/>
      <c r="GB334" s="304"/>
      <c r="GC334" s="304"/>
      <c r="GD334" s="304"/>
      <c r="GE334" s="304"/>
      <c r="GF334" s="304"/>
      <c r="GG334" s="304"/>
      <c r="GH334" s="304"/>
      <c r="GI334" s="304"/>
      <c r="GJ334" s="304"/>
      <c r="GK334" s="304"/>
      <c r="GL334" s="304"/>
      <c r="GM334" s="304"/>
      <c r="GN334" s="304"/>
      <c r="GO334" s="304"/>
      <c r="GP334" s="304"/>
      <c r="GQ334" s="304"/>
      <c r="GR334" s="304"/>
      <c r="GS334" s="304"/>
      <c r="GT334" s="304"/>
      <c r="GU334" s="304"/>
      <c r="GV334" s="304"/>
      <c r="GW334" s="304"/>
      <c r="GX334" s="304"/>
      <c r="GY334" s="304"/>
      <c r="GZ334" s="304"/>
      <c r="HA334" s="304"/>
      <c r="HB334" s="304"/>
      <c r="HC334" s="304"/>
      <c r="HD334" s="304"/>
      <c r="HE334" s="304"/>
      <c r="HF334" s="304"/>
      <c r="HG334" s="304"/>
      <c r="HH334" s="304"/>
      <c r="HI334" s="304"/>
      <c r="HJ334" s="304"/>
      <c r="HK334" s="304"/>
      <c r="HL334" s="304"/>
      <c r="HM334" s="304"/>
      <c r="HN334" s="304"/>
      <c r="HO334" s="304"/>
      <c r="HP334" s="304"/>
      <c r="HQ334" s="304"/>
      <c r="HR334" s="304"/>
      <c r="HS334" s="304"/>
      <c r="HT334" s="304"/>
      <c r="HU334" s="304"/>
      <c r="HV334" s="304"/>
      <c r="HW334" s="304"/>
      <c r="HX334" s="304"/>
      <c r="HY334" s="304"/>
      <c r="HZ334" s="304"/>
      <c r="IA334" s="304"/>
      <c r="IB334" s="304"/>
      <c r="IC334" s="304"/>
      <c r="ID334" s="304"/>
      <c r="IE334" s="304"/>
      <c r="IF334" s="304"/>
      <c r="IG334" s="304"/>
      <c r="IH334" s="304"/>
      <c r="II334" s="304"/>
      <c r="IJ334" s="304"/>
      <c r="IK334" s="304"/>
      <c r="IL334" s="304"/>
      <c r="IM334" s="304"/>
      <c r="IN334" s="304"/>
      <c r="IO334" s="304"/>
      <c r="IP334" s="304"/>
    </row>
    <row r="335" spans="1:250" s="305" customFormat="1" ht="25.5" customHeight="1" x14ac:dyDescent="0.2">
      <c r="A335" s="304"/>
      <c r="B335" s="304"/>
      <c r="C335" s="315"/>
      <c r="D335" s="315"/>
      <c r="E335" s="316"/>
      <c r="F335" s="304"/>
      <c r="G335" s="304"/>
      <c r="H335" s="304"/>
      <c r="J335" s="291"/>
      <c r="K335" s="291"/>
      <c r="L335" s="291"/>
      <c r="M335" s="291"/>
      <c r="N335" s="291"/>
      <c r="O335" s="291"/>
      <c r="P335" s="291"/>
      <c r="Q335" s="291"/>
      <c r="R335" s="291"/>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c r="DE335" s="304"/>
      <c r="DF335" s="304"/>
      <c r="DG335" s="304"/>
      <c r="DH335" s="304"/>
      <c r="DI335" s="304"/>
      <c r="DJ335" s="304"/>
      <c r="DK335" s="304"/>
      <c r="DL335" s="304"/>
      <c r="DM335" s="304"/>
      <c r="DN335" s="304"/>
      <c r="DO335" s="304"/>
      <c r="DP335" s="304"/>
      <c r="DQ335" s="304"/>
      <c r="DR335" s="304"/>
      <c r="DS335" s="304"/>
      <c r="DT335" s="304"/>
      <c r="DU335" s="304"/>
      <c r="DV335" s="304"/>
      <c r="DW335" s="304"/>
      <c r="DX335" s="304"/>
      <c r="DY335" s="304"/>
      <c r="DZ335" s="304"/>
      <c r="EA335" s="304"/>
      <c r="EB335" s="304"/>
      <c r="EC335" s="304"/>
      <c r="ED335" s="304"/>
      <c r="EE335" s="304"/>
      <c r="EF335" s="304"/>
      <c r="EG335" s="304"/>
      <c r="EH335" s="304"/>
      <c r="EI335" s="304"/>
      <c r="EJ335" s="304"/>
      <c r="EK335" s="304"/>
      <c r="EL335" s="304"/>
      <c r="EM335" s="304"/>
      <c r="EN335" s="304"/>
      <c r="EO335" s="304"/>
      <c r="EP335" s="304"/>
      <c r="EQ335" s="304"/>
      <c r="ER335" s="304"/>
      <c r="ES335" s="304"/>
      <c r="ET335" s="304"/>
      <c r="EU335" s="304"/>
      <c r="EV335" s="304"/>
      <c r="EW335" s="304"/>
      <c r="EX335" s="304"/>
      <c r="EY335" s="304"/>
      <c r="EZ335" s="304"/>
      <c r="FA335" s="304"/>
      <c r="FB335" s="304"/>
      <c r="FC335" s="304"/>
      <c r="FD335" s="304"/>
      <c r="FE335" s="304"/>
      <c r="FF335" s="304"/>
      <c r="FG335" s="304"/>
      <c r="FH335" s="304"/>
      <c r="FI335" s="304"/>
      <c r="FJ335" s="304"/>
      <c r="FK335" s="304"/>
      <c r="FL335" s="304"/>
      <c r="FM335" s="304"/>
      <c r="FN335" s="304"/>
      <c r="FO335" s="304"/>
      <c r="FP335" s="304"/>
      <c r="FQ335" s="304"/>
      <c r="FR335" s="304"/>
      <c r="FS335" s="304"/>
      <c r="FT335" s="304"/>
      <c r="FU335" s="304"/>
      <c r="FV335" s="304"/>
      <c r="FW335" s="304"/>
      <c r="FX335" s="304"/>
      <c r="FY335" s="304"/>
      <c r="FZ335" s="304"/>
      <c r="GA335" s="304"/>
      <c r="GB335" s="304"/>
      <c r="GC335" s="304"/>
      <c r="GD335" s="304"/>
      <c r="GE335" s="304"/>
      <c r="GF335" s="304"/>
      <c r="GG335" s="304"/>
      <c r="GH335" s="304"/>
      <c r="GI335" s="304"/>
      <c r="GJ335" s="304"/>
      <c r="GK335" s="304"/>
      <c r="GL335" s="304"/>
      <c r="GM335" s="304"/>
      <c r="GN335" s="304"/>
      <c r="GO335" s="304"/>
      <c r="GP335" s="304"/>
      <c r="GQ335" s="304"/>
      <c r="GR335" s="304"/>
      <c r="GS335" s="304"/>
      <c r="GT335" s="304"/>
      <c r="GU335" s="304"/>
      <c r="GV335" s="304"/>
      <c r="GW335" s="304"/>
      <c r="GX335" s="304"/>
      <c r="GY335" s="304"/>
      <c r="GZ335" s="304"/>
      <c r="HA335" s="304"/>
      <c r="HB335" s="304"/>
      <c r="HC335" s="304"/>
      <c r="HD335" s="304"/>
      <c r="HE335" s="304"/>
      <c r="HF335" s="304"/>
      <c r="HG335" s="304"/>
      <c r="HH335" s="304"/>
      <c r="HI335" s="304"/>
      <c r="HJ335" s="304"/>
      <c r="HK335" s="304"/>
      <c r="HL335" s="304"/>
      <c r="HM335" s="304"/>
      <c r="HN335" s="304"/>
      <c r="HO335" s="304"/>
      <c r="HP335" s="304"/>
      <c r="HQ335" s="304"/>
      <c r="HR335" s="304"/>
      <c r="HS335" s="304"/>
      <c r="HT335" s="304"/>
      <c r="HU335" s="304"/>
      <c r="HV335" s="304"/>
      <c r="HW335" s="304"/>
      <c r="HX335" s="304"/>
      <c r="HY335" s="304"/>
      <c r="HZ335" s="304"/>
      <c r="IA335" s="304"/>
      <c r="IB335" s="304"/>
      <c r="IC335" s="304"/>
      <c r="ID335" s="304"/>
      <c r="IE335" s="304"/>
      <c r="IF335" s="304"/>
      <c r="IG335" s="304"/>
      <c r="IH335" s="304"/>
      <c r="II335" s="304"/>
      <c r="IJ335" s="304"/>
      <c r="IK335" s="304"/>
      <c r="IL335" s="304"/>
      <c r="IM335" s="304"/>
      <c r="IN335" s="304"/>
      <c r="IO335" s="304"/>
      <c r="IP335" s="304"/>
    </row>
    <row r="336" spans="1:250" s="305" customFormat="1" ht="25.5" customHeight="1" x14ac:dyDescent="0.2">
      <c r="A336" s="304"/>
      <c r="B336" s="304"/>
      <c r="C336" s="315"/>
      <c r="D336" s="315"/>
      <c r="E336" s="316"/>
      <c r="F336" s="304"/>
      <c r="G336" s="304"/>
      <c r="H336" s="304"/>
      <c r="J336" s="291"/>
      <c r="K336" s="291"/>
      <c r="L336" s="291"/>
      <c r="M336" s="291"/>
      <c r="N336" s="291"/>
      <c r="O336" s="291"/>
      <c r="P336" s="291"/>
      <c r="Q336" s="291"/>
      <c r="R336" s="291"/>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c r="DE336" s="304"/>
      <c r="DF336" s="304"/>
      <c r="DG336" s="304"/>
      <c r="DH336" s="304"/>
      <c r="DI336" s="304"/>
      <c r="DJ336" s="304"/>
      <c r="DK336" s="304"/>
      <c r="DL336" s="304"/>
      <c r="DM336" s="304"/>
      <c r="DN336" s="304"/>
      <c r="DO336" s="304"/>
      <c r="DP336" s="304"/>
      <c r="DQ336" s="304"/>
      <c r="DR336" s="304"/>
      <c r="DS336" s="304"/>
      <c r="DT336" s="304"/>
      <c r="DU336" s="304"/>
      <c r="DV336" s="304"/>
      <c r="DW336" s="304"/>
      <c r="DX336" s="304"/>
      <c r="DY336" s="304"/>
      <c r="DZ336" s="304"/>
      <c r="EA336" s="304"/>
      <c r="EB336" s="304"/>
      <c r="EC336" s="304"/>
      <c r="ED336" s="304"/>
      <c r="EE336" s="304"/>
      <c r="EF336" s="304"/>
      <c r="EG336" s="304"/>
      <c r="EH336" s="304"/>
      <c r="EI336" s="304"/>
      <c r="EJ336" s="304"/>
      <c r="EK336" s="304"/>
      <c r="EL336" s="304"/>
      <c r="EM336" s="304"/>
      <c r="EN336" s="304"/>
      <c r="EO336" s="304"/>
      <c r="EP336" s="304"/>
      <c r="EQ336" s="304"/>
      <c r="ER336" s="304"/>
      <c r="ES336" s="304"/>
      <c r="ET336" s="304"/>
      <c r="EU336" s="304"/>
      <c r="EV336" s="304"/>
      <c r="EW336" s="304"/>
      <c r="EX336" s="304"/>
      <c r="EY336" s="304"/>
      <c r="EZ336" s="304"/>
      <c r="FA336" s="304"/>
      <c r="FB336" s="304"/>
      <c r="FC336" s="304"/>
      <c r="FD336" s="304"/>
      <c r="FE336" s="304"/>
      <c r="FF336" s="304"/>
      <c r="FG336" s="304"/>
      <c r="FH336" s="304"/>
      <c r="FI336" s="304"/>
      <c r="FJ336" s="304"/>
      <c r="FK336" s="304"/>
      <c r="FL336" s="304"/>
      <c r="FM336" s="304"/>
      <c r="FN336" s="304"/>
      <c r="FO336" s="304"/>
      <c r="FP336" s="304"/>
      <c r="FQ336" s="304"/>
      <c r="FR336" s="304"/>
      <c r="FS336" s="304"/>
      <c r="FT336" s="304"/>
      <c r="FU336" s="304"/>
      <c r="FV336" s="304"/>
      <c r="FW336" s="304"/>
      <c r="FX336" s="304"/>
      <c r="FY336" s="304"/>
      <c r="FZ336" s="304"/>
      <c r="GA336" s="304"/>
      <c r="GB336" s="304"/>
      <c r="GC336" s="304"/>
      <c r="GD336" s="304"/>
      <c r="GE336" s="304"/>
      <c r="GF336" s="304"/>
      <c r="GG336" s="304"/>
      <c r="GH336" s="304"/>
      <c r="GI336" s="304"/>
      <c r="GJ336" s="304"/>
      <c r="GK336" s="304"/>
      <c r="GL336" s="304"/>
      <c r="GM336" s="304"/>
      <c r="GN336" s="304"/>
      <c r="GO336" s="304"/>
      <c r="GP336" s="304"/>
      <c r="GQ336" s="304"/>
      <c r="GR336" s="304"/>
      <c r="GS336" s="304"/>
      <c r="GT336" s="304"/>
      <c r="GU336" s="304"/>
      <c r="GV336" s="304"/>
      <c r="GW336" s="304"/>
      <c r="GX336" s="304"/>
      <c r="GY336" s="304"/>
      <c r="GZ336" s="304"/>
      <c r="HA336" s="304"/>
      <c r="HB336" s="304"/>
      <c r="HC336" s="304"/>
      <c r="HD336" s="304"/>
      <c r="HE336" s="304"/>
      <c r="HF336" s="304"/>
      <c r="HG336" s="304"/>
      <c r="HH336" s="304"/>
      <c r="HI336" s="304"/>
      <c r="HJ336" s="304"/>
      <c r="HK336" s="304"/>
      <c r="HL336" s="304"/>
      <c r="HM336" s="304"/>
      <c r="HN336" s="304"/>
      <c r="HO336" s="304"/>
      <c r="HP336" s="304"/>
      <c r="HQ336" s="304"/>
      <c r="HR336" s="304"/>
      <c r="HS336" s="304"/>
      <c r="HT336" s="304"/>
      <c r="HU336" s="304"/>
      <c r="HV336" s="304"/>
      <c r="HW336" s="304"/>
      <c r="HX336" s="304"/>
      <c r="HY336" s="304"/>
      <c r="HZ336" s="304"/>
      <c r="IA336" s="304"/>
      <c r="IB336" s="304"/>
      <c r="IC336" s="304"/>
      <c r="ID336" s="304"/>
      <c r="IE336" s="304"/>
      <c r="IF336" s="304"/>
      <c r="IG336" s="304"/>
      <c r="IH336" s="304"/>
      <c r="II336" s="304"/>
      <c r="IJ336" s="304"/>
      <c r="IK336" s="304"/>
      <c r="IL336" s="304"/>
      <c r="IM336" s="304"/>
      <c r="IN336" s="304"/>
      <c r="IO336" s="304"/>
      <c r="IP336" s="304"/>
    </row>
    <row r="337" spans="1:250" s="305" customFormat="1" ht="25.5" customHeight="1" x14ac:dyDescent="0.2">
      <c r="A337" s="304"/>
      <c r="B337" s="304"/>
      <c r="C337" s="315"/>
      <c r="D337" s="315"/>
      <c r="E337" s="316"/>
      <c r="F337" s="304"/>
      <c r="G337" s="304"/>
      <c r="H337" s="304"/>
      <c r="J337" s="291"/>
      <c r="K337" s="291"/>
      <c r="L337" s="291"/>
      <c r="M337" s="291"/>
      <c r="N337" s="291"/>
      <c r="O337" s="291"/>
      <c r="P337" s="291"/>
      <c r="Q337" s="291"/>
      <c r="R337" s="291"/>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c r="DE337" s="304"/>
      <c r="DF337" s="304"/>
      <c r="DG337" s="304"/>
      <c r="DH337" s="304"/>
      <c r="DI337" s="304"/>
      <c r="DJ337" s="304"/>
      <c r="DK337" s="304"/>
      <c r="DL337" s="304"/>
      <c r="DM337" s="304"/>
      <c r="DN337" s="304"/>
      <c r="DO337" s="304"/>
      <c r="DP337" s="304"/>
      <c r="DQ337" s="304"/>
      <c r="DR337" s="304"/>
      <c r="DS337" s="304"/>
      <c r="DT337" s="304"/>
      <c r="DU337" s="304"/>
      <c r="DV337" s="304"/>
      <c r="DW337" s="304"/>
      <c r="DX337" s="304"/>
      <c r="DY337" s="304"/>
      <c r="DZ337" s="304"/>
      <c r="EA337" s="304"/>
      <c r="EB337" s="304"/>
      <c r="EC337" s="304"/>
      <c r="ED337" s="304"/>
      <c r="EE337" s="304"/>
      <c r="EF337" s="304"/>
      <c r="EG337" s="304"/>
      <c r="EH337" s="304"/>
      <c r="EI337" s="304"/>
      <c r="EJ337" s="304"/>
      <c r="EK337" s="304"/>
      <c r="EL337" s="304"/>
      <c r="EM337" s="304"/>
      <c r="EN337" s="304"/>
      <c r="EO337" s="304"/>
      <c r="EP337" s="304"/>
      <c r="EQ337" s="304"/>
      <c r="ER337" s="304"/>
      <c r="ES337" s="304"/>
      <c r="ET337" s="304"/>
      <c r="EU337" s="304"/>
      <c r="EV337" s="304"/>
      <c r="EW337" s="304"/>
      <c r="EX337" s="304"/>
      <c r="EY337" s="304"/>
      <c r="EZ337" s="304"/>
      <c r="FA337" s="304"/>
      <c r="FB337" s="304"/>
      <c r="FC337" s="304"/>
      <c r="FD337" s="304"/>
      <c r="FE337" s="304"/>
      <c r="FF337" s="304"/>
      <c r="FG337" s="304"/>
      <c r="FH337" s="304"/>
      <c r="FI337" s="304"/>
      <c r="FJ337" s="304"/>
      <c r="FK337" s="304"/>
      <c r="FL337" s="304"/>
      <c r="FM337" s="304"/>
      <c r="FN337" s="304"/>
      <c r="FO337" s="304"/>
      <c r="FP337" s="304"/>
      <c r="FQ337" s="304"/>
      <c r="FR337" s="304"/>
      <c r="FS337" s="304"/>
      <c r="FT337" s="304"/>
      <c r="FU337" s="304"/>
      <c r="FV337" s="304"/>
      <c r="FW337" s="304"/>
      <c r="FX337" s="304"/>
      <c r="FY337" s="304"/>
      <c r="FZ337" s="304"/>
      <c r="GA337" s="304"/>
      <c r="GB337" s="304"/>
      <c r="GC337" s="304"/>
      <c r="GD337" s="304"/>
      <c r="GE337" s="304"/>
      <c r="GF337" s="304"/>
      <c r="GG337" s="304"/>
      <c r="GH337" s="304"/>
      <c r="GI337" s="304"/>
      <c r="GJ337" s="304"/>
      <c r="GK337" s="304"/>
      <c r="GL337" s="304"/>
      <c r="GM337" s="304"/>
      <c r="GN337" s="304"/>
      <c r="GO337" s="304"/>
      <c r="GP337" s="304"/>
      <c r="GQ337" s="304"/>
      <c r="GR337" s="304"/>
      <c r="GS337" s="304"/>
      <c r="GT337" s="304"/>
      <c r="GU337" s="304"/>
      <c r="GV337" s="304"/>
      <c r="GW337" s="304"/>
      <c r="GX337" s="304"/>
      <c r="GY337" s="304"/>
      <c r="GZ337" s="304"/>
      <c r="HA337" s="304"/>
      <c r="HB337" s="304"/>
      <c r="HC337" s="304"/>
      <c r="HD337" s="304"/>
      <c r="HE337" s="304"/>
      <c r="HF337" s="304"/>
      <c r="HG337" s="304"/>
      <c r="HH337" s="304"/>
      <c r="HI337" s="304"/>
      <c r="HJ337" s="304"/>
      <c r="HK337" s="304"/>
      <c r="HL337" s="304"/>
      <c r="HM337" s="304"/>
      <c r="HN337" s="304"/>
      <c r="HO337" s="304"/>
      <c r="HP337" s="304"/>
      <c r="HQ337" s="304"/>
      <c r="HR337" s="304"/>
      <c r="HS337" s="304"/>
      <c r="HT337" s="304"/>
      <c r="HU337" s="304"/>
      <c r="HV337" s="304"/>
      <c r="HW337" s="304"/>
      <c r="HX337" s="304"/>
      <c r="HY337" s="304"/>
      <c r="HZ337" s="304"/>
      <c r="IA337" s="304"/>
      <c r="IB337" s="304"/>
      <c r="IC337" s="304"/>
      <c r="ID337" s="304"/>
      <c r="IE337" s="304"/>
      <c r="IF337" s="304"/>
      <c r="IG337" s="304"/>
      <c r="IH337" s="304"/>
      <c r="II337" s="304"/>
      <c r="IJ337" s="304"/>
      <c r="IK337" s="304"/>
      <c r="IL337" s="304"/>
      <c r="IM337" s="304"/>
      <c r="IN337" s="304"/>
      <c r="IO337" s="304"/>
      <c r="IP337" s="304"/>
    </row>
    <row r="338" spans="1:250" s="305" customFormat="1" ht="25.5" customHeight="1" x14ac:dyDescent="0.2">
      <c r="A338" s="304"/>
      <c r="B338" s="304"/>
      <c r="C338" s="315"/>
      <c r="D338" s="315"/>
      <c r="E338" s="316"/>
      <c r="F338" s="304"/>
      <c r="G338" s="304"/>
      <c r="H338" s="304"/>
      <c r="J338" s="291"/>
      <c r="K338" s="291"/>
      <c r="L338" s="291"/>
      <c r="M338" s="291"/>
      <c r="N338" s="291"/>
      <c r="O338" s="291"/>
      <c r="P338" s="291"/>
      <c r="Q338" s="291"/>
      <c r="R338" s="291"/>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c r="DE338" s="304"/>
      <c r="DF338" s="304"/>
      <c r="DG338" s="304"/>
      <c r="DH338" s="304"/>
      <c r="DI338" s="304"/>
      <c r="DJ338" s="304"/>
      <c r="DK338" s="304"/>
      <c r="DL338" s="304"/>
      <c r="DM338" s="304"/>
      <c r="DN338" s="304"/>
      <c r="DO338" s="304"/>
      <c r="DP338" s="304"/>
      <c r="DQ338" s="304"/>
      <c r="DR338" s="304"/>
      <c r="DS338" s="304"/>
      <c r="DT338" s="304"/>
      <c r="DU338" s="304"/>
      <c r="DV338" s="304"/>
      <c r="DW338" s="304"/>
      <c r="DX338" s="304"/>
      <c r="DY338" s="304"/>
      <c r="DZ338" s="304"/>
      <c r="EA338" s="304"/>
      <c r="EB338" s="304"/>
      <c r="EC338" s="304"/>
      <c r="ED338" s="304"/>
      <c r="EE338" s="304"/>
      <c r="EF338" s="304"/>
      <c r="EG338" s="304"/>
      <c r="EH338" s="304"/>
      <c r="EI338" s="304"/>
      <c r="EJ338" s="304"/>
      <c r="EK338" s="304"/>
      <c r="EL338" s="304"/>
      <c r="EM338" s="304"/>
      <c r="EN338" s="304"/>
      <c r="EO338" s="304"/>
      <c r="EP338" s="304"/>
      <c r="EQ338" s="304"/>
      <c r="ER338" s="304"/>
      <c r="ES338" s="304"/>
      <c r="ET338" s="304"/>
      <c r="EU338" s="304"/>
      <c r="EV338" s="304"/>
      <c r="EW338" s="304"/>
      <c r="EX338" s="304"/>
      <c r="EY338" s="304"/>
      <c r="EZ338" s="304"/>
      <c r="FA338" s="304"/>
      <c r="FB338" s="304"/>
      <c r="FC338" s="304"/>
      <c r="FD338" s="304"/>
      <c r="FE338" s="304"/>
      <c r="FF338" s="304"/>
      <c r="FG338" s="304"/>
      <c r="FH338" s="304"/>
      <c r="FI338" s="304"/>
      <c r="FJ338" s="304"/>
      <c r="FK338" s="304"/>
      <c r="FL338" s="304"/>
      <c r="FM338" s="304"/>
      <c r="FN338" s="304"/>
      <c r="FO338" s="304"/>
      <c r="FP338" s="304"/>
      <c r="FQ338" s="304"/>
      <c r="FR338" s="304"/>
      <c r="FS338" s="304"/>
      <c r="FT338" s="304"/>
      <c r="FU338" s="304"/>
      <c r="FV338" s="304"/>
      <c r="FW338" s="304"/>
      <c r="FX338" s="304"/>
      <c r="FY338" s="304"/>
      <c r="FZ338" s="304"/>
      <c r="GA338" s="304"/>
      <c r="GB338" s="304"/>
      <c r="GC338" s="304"/>
      <c r="GD338" s="304"/>
      <c r="GE338" s="304"/>
      <c r="GF338" s="304"/>
      <c r="GG338" s="304"/>
      <c r="GH338" s="304"/>
      <c r="GI338" s="304"/>
      <c r="GJ338" s="304"/>
      <c r="GK338" s="304"/>
      <c r="GL338" s="304"/>
      <c r="GM338" s="304"/>
      <c r="GN338" s="304"/>
      <c r="GO338" s="304"/>
      <c r="GP338" s="304"/>
      <c r="GQ338" s="304"/>
      <c r="GR338" s="304"/>
      <c r="GS338" s="304"/>
      <c r="GT338" s="304"/>
      <c r="GU338" s="304"/>
      <c r="GV338" s="304"/>
      <c r="GW338" s="304"/>
      <c r="GX338" s="304"/>
      <c r="GY338" s="304"/>
      <c r="GZ338" s="304"/>
      <c r="HA338" s="304"/>
      <c r="HB338" s="304"/>
      <c r="HC338" s="304"/>
      <c r="HD338" s="304"/>
      <c r="HE338" s="304"/>
      <c r="HF338" s="304"/>
      <c r="HG338" s="304"/>
      <c r="HH338" s="304"/>
      <c r="HI338" s="304"/>
      <c r="HJ338" s="304"/>
      <c r="HK338" s="304"/>
      <c r="HL338" s="304"/>
      <c r="HM338" s="304"/>
      <c r="HN338" s="304"/>
      <c r="HO338" s="304"/>
      <c r="HP338" s="304"/>
      <c r="HQ338" s="304"/>
      <c r="HR338" s="304"/>
      <c r="HS338" s="304"/>
      <c r="HT338" s="304"/>
      <c r="HU338" s="304"/>
      <c r="HV338" s="304"/>
      <c r="HW338" s="304"/>
      <c r="HX338" s="304"/>
      <c r="HY338" s="304"/>
      <c r="HZ338" s="304"/>
      <c r="IA338" s="304"/>
      <c r="IB338" s="304"/>
      <c r="IC338" s="304"/>
      <c r="ID338" s="304"/>
      <c r="IE338" s="304"/>
      <c r="IF338" s="304"/>
      <c r="IG338" s="304"/>
      <c r="IH338" s="304"/>
      <c r="II338" s="304"/>
      <c r="IJ338" s="304"/>
      <c r="IK338" s="304"/>
      <c r="IL338" s="304"/>
      <c r="IM338" s="304"/>
      <c r="IN338" s="304"/>
      <c r="IO338" s="304"/>
      <c r="IP338" s="304"/>
    </row>
    <row r="339" spans="1:250" s="305" customFormat="1" ht="25.5" customHeight="1" x14ac:dyDescent="0.2">
      <c r="A339" s="304"/>
      <c r="B339" s="304"/>
      <c r="C339" s="315"/>
      <c r="D339" s="315"/>
      <c r="E339" s="316"/>
      <c r="F339" s="304"/>
      <c r="G339" s="304"/>
      <c r="H339" s="304"/>
      <c r="J339" s="291"/>
      <c r="K339" s="291"/>
      <c r="L339" s="291"/>
      <c r="M339" s="291"/>
      <c r="N339" s="291"/>
      <c r="O339" s="291"/>
      <c r="P339" s="291"/>
      <c r="Q339" s="291"/>
      <c r="R339" s="291"/>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c r="DE339" s="304"/>
      <c r="DF339" s="304"/>
      <c r="DG339" s="304"/>
      <c r="DH339" s="304"/>
      <c r="DI339" s="304"/>
      <c r="DJ339" s="304"/>
      <c r="DK339" s="304"/>
      <c r="DL339" s="304"/>
      <c r="DM339" s="304"/>
      <c r="DN339" s="304"/>
      <c r="DO339" s="304"/>
      <c r="DP339" s="304"/>
      <c r="DQ339" s="304"/>
      <c r="DR339" s="304"/>
      <c r="DS339" s="304"/>
      <c r="DT339" s="304"/>
      <c r="DU339" s="304"/>
      <c r="DV339" s="304"/>
      <c r="DW339" s="304"/>
      <c r="DX339" s="304"/>
      <c r="DY339" s="304"/>
      <c r="DZ339" s="304"/>
      <c r="EA339" s="304"/>
      <c r="EB339" s="304"/>
      <c r="EC339" s="304"/>
      <c r="ED339" s="304"/>
      <c r="EE339" s="304"/>
      <c r="EF339" s="304"/>
      <c r="EG339" s="304"/>
      <c r="EH339" s="304"/>
      <c r="EI339" s="304"/>
      <c r="EJ339" s="304"/>
      <c r="EK339" s="304"/>
      <c r="EL339" s="304"/>
      <c r="EM339" s="304"/>
      <c r="EN339" s="304"/>
      <c r="EO339" s="304"/>
      <c r="EP339" s="304"/>
      <c r="EQ339" s="304"/>
      <c r="ER339" s="304"/>
      <c r="ES339" s="304"/>
      <c r="ET339" s="304"/>
      <c r="EU339" s="304"/>
      <c r="EV339" s="304"/>
      <c r="EW339" s="304"/>
      <c r="EX339" s="304"/>
      <c r="EY339" s="304"/>
      <c r="EZ339" s="304"/>
      <c r="FA339" s="304"/>
      <c r="FB339" s="304"/>
      <c r="FC339" s="304"/>
      <c r="FD339" s="304"/>
      <c r="FE339" s="304"/>
      <c r="FF339" s="304"/>
      <c r="FG339" s="304"/>
      <c r="FH339" s="304"/>
      <c r="FI339" s="304"/>
      <c r="FJ339" s="304"/>
      <c r="FK339" s="304"/>
      <c r="FL339" s="304"/>
      <c r="FM339" s="304"/>
      <c r="FN339" s="304"/>
      <c r="FO339" s="304"/>
      <c r="FP339" s="304"/>
      <c r="FQ339" s="304"/>
      <c r="FR339" s="304"/>
      <c r="FS339" s="304"/>
      <c r="FT339" s="304"/>
      <c r="FU339" s="304"/>
      <c r="FV339" s="304"/>
      <c r="FW339" s="304"/>
      <c r="FX339" s="304"/>
      <c r="FY339" s="304"/>
      <c r="FZ339" s="304"/>
      <c r="GA339" s="304"/>
      <c r="GB339" s="304"/>
      <c r="GC339" s="304"/>
      <c r="GD339" s="304"/>
      <c r="GE339" s="304"/>
      <c r="GF339" s="304"/>
      <c r="GG339" s="304"/>
      <c r="GH339" s="304"/>
      <c r="GI339" s="304"/>
      <c r="GJ339" s="304"/>
      <c r="GK339" s="304"/>
      <c r="GL339" s="304"/>
      <c r="GM339" s="304"/>
      <c r="GN339" s="304"/>
      <c r="GO339" s="304"/>
      <c r="GP339" s="304"/>
      <c r="GQ339" s="304"/>
      <c r="GR339" s="304"/>
      <c r="GS339" s="304"/>
      <c r="GT339" s="304"/>
      <c r="GU339" s="304"/>
      <c r="GV339" s="304"/>
      <c r="GW339" s="304"/>
      <c r="GX339" s="304"/>
      <c r="GY339" s="304"/>
      <c r="GZ339" s="304"/>
      <c r="HA339" s="304"/>
      <c r="HB339" s="304"/>
      <c r="HC339" s="304"/>
      <c r="HD339" s="304"/>
      <c r="HE339" s="304"/>
      <c r="HF339" s="304"/>
      <c r="HG339" s="304"/>
      <c r="HH339" s="304"/>
      <c r="HI339" s="304"/>
      <c r="HJ339" s="304"/>
      <c r="HK339" s="304"/>
      <c r="HL339" s="304"/>
      <c r="HM339" s="304"/>
      <c r="HN339" s="304"/>
      <c r="HO339" s="304"/>
      <c r="HP339" s="304"/>
      <c r="HQ339" s="304"/>
      <c r="HR339" s="304"/>
      <c r="HS339" s="304"/>
      <c r="HT339" s="304"/>
      <c r="HU339" s="304"/>
      <c r="HV339" s="304"/>
      <c r="HW339" s="304"/>
      <c r="HX339" s="304"/>
      <c r="HY339" s="304"/>
      <c r="HZ339" s="304"/>
      <c r="IA339" s="304"/>
      <c r="IB339" s="304"/>
      <c r="IC339" s="304"/>
      <c r="ID339" s="304"/>
      <c r="IE339" s="304"/>
      <c r="IF339" s="304"/>
      <c r="IG339" s="304"/>
      <c r="IH339" s="304"/>
      <c r="II339" s="304"/>
      <c r="IJ339" s="304"/>
      <c r="IK339" s="304"/>
      <c r="IL339" s="304"/>
      <c r="IM339" s="304"/>
      <c r="IN339" s="304"/>
      <c r="IO339" s="304"/>
      <c r="IP339" s="304"/>
    </row>
    <row r="340" spans="1:250" s="305" customFormat="1" ht="25.5" customHeight="1" x14ac:dyDescent="0.2">
      <c r="A340" s="304"/>
      <c r="B340" s="304"/>
      <c r="C340" s="315"/>
      <c r="D340" s="315"/>
      <c r="E340" s="316"/>
      <c r="F340" s="304"/>
      <c r="G340" s="304"/>
      <c r="H340" s="304"/>
      <c r="J340" s="291"/>
      <c r="K340" s="291"/>
      <c r="L340" s="291"/>
      <c r="M340" s="291"/>
      <c r="N340" s="291"/>
      <c r="O340" s="291"/>
      <c r="P340" s="291"/>
      <c r="Q340" s="291"/>
      <c r="R340" s="291"/>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c r="DE340" s="304"/>
      <c r="DF340" s="304"/>
      <c r="DG340" s="304"/>
      <c r="DH340" s="304"/>
      <c r="DI340" s="304"/>
      <c r="DJ340" s="304"/>
      <c r="DK340" s="304"/>
      <c r="DL340" s="304"/>
      <c r="DM340" s="304"/>
      <c r="DN340" s="304"/>
      <c r="DO340" s="304"/>
      <c r="DP340" s="304"/>
      <c r="DQ340" s="304"/>
      <c r="DR340" s="304"/>
      <c r="DS340" s="304"/>
      <c r="DT340" s="304"/>
      <c r="DU340" s="304"/>
      <c r="DV340" s="304"/>
      <c r="DW340" s="304"/>
      <c r="DX340" s="304"/>
      <c r="DY340" s="304"/>
      <c r="DZ340" s="304"/>
      <c r="EA340" s="304"/>
      <c r="EB340" s="304"/>
      <c r="EC340" s="304"/>
      <c r="ED340" s="304"/>
      <c r="EE340" s="304"/>
      <c r="EF340" s="304"/>
      <c r="EG340" s="304"/>
      <c r="EH340" s="304"/>
      <c r="EI340" s="304"/>
      <c r="EJ340" s="304"/>
      <c r="EK340" s="304"/>
      <c r="EL340" s="304"/>
      <c r="EM340" s="304"/>
      <c r="EN340" s="304"/>
      <c r="EO340" s="304"/>
      <c r="EP340" s="304"/>
      <c r="EQ340" s="304"/>
      <c r="ER340" s="304"/>
      <c r="ES340" s="304"/>
      <c r="ET340" s="304"/>
      <c r="EU340" s="304"/>
      <c r="EV340" s="304"/>
      <c r="EW340" s="304"/>
      <c r="EX340" s="304"/>
      <c r="EY340" s="304"/>
      <c r="EZ340" s="304"/>
      <c r="FA340" s="304"/>
      <c r="FB340" s="304"/>
      <c r="FC340" s="304"/>
      <c r="FD340" s="304"/>
      <c r="FE340" s="304"/>
      <c r="FF340" s="304"/>
      <c r="FG340" s="304"/>
      <c r="FH340" s="304"/>
      <c r="FI340" s="304"/>
      <c r="FJ340" s="304"/>
      <c r="FK340" s="304"/>
      <c r="FL340" s="304"/>
      <c r="FM340" s="304"/>
      <c r="FN340" s="304"/>
      <c r="FO340" s="304"/>
      <c r="FP340" s="304"/>
      <c r="FQ340" s="304"/>
      <c r="FR340" s="304"/>
      <c r="FS340" s="304"/>
      <c r="FT340" s="304"/>
      <c r="FU340" s="304"/>
      <c r="FV340" s="304"/>
      <c r="FW340" s="304"/>
      <c r="FX340" s="304"/>
      <c r="FY340" s="304"/>
      <c r="FZ340" s="304"/>
      <c r="GA340" s="304"/>
      <c r="GB340" s="304"/>
      <c r="GC340" s="304"/>
      <c r="GD340" s="304"/>
      <c r="GE340" s="304"/>
      <c r="GF340" s="304"/>
      <c r="GG340" s="304"/>
      <c r="GH340" s="304"/>
      <c r="GI340" s="304"/>
      <c r="GJ340" s="304"/>
      <c r="GK340" s="304"/>
      <c r="GL340" s="304"/>
      <c r="GM340" s="304"/>
      <c r="GN340" s="304"/>
      <c r="GO340" s="304"/>
      <c r="GP340" s="304"/>
      <c r="GQ340" s="304"/>
      <c r="GR340" s="304"/>
      <c r="GS340" s="304"/>
      <c r="GT340" s="304"/>
      <c r="GU340" s="304"/>
      <c r="GV340" s="304"/>
      <c r="GW340" s="304"/>
      <c r="GX340" s="304"/>
      <c r="GY340" s="304"/>
      <c r="GZ340" s="304"/>
      <c r="HA340" s="304"/>
      <c r="HB340" s="304"/>
      <c r="HC340" s="304"/>
      <c r="HD340" s="304"/>
      <c r="HE340" s="304"/>
      <c r="HF340" s="304"/>
      <c r="HG340" s="304"/>
      <c r="HH340" s="304"/>
      <c r="HI340" s="304"/>
      <c r="HJ340" s="304"/>
      <c r="HK340" s="304"/>
      <c r="HL340" s="304"/>
      <c r="HM340" s="304"/>
      <c r="HN340" s="304"/>
      <c r="HO340" s="304"/>
      <c r="HP340" s="304"/>
      <c r="HQ340" s="304"/>
      <c r="HR340" s="304"/>
      <c r="HS340" s="304"/>
      <c r="HT340" s="304"/>
      <c r="HU340" s="304"/>
      <c r="HV340" s="304"/>
      <c r="HW340" s="304"/>
      <c r="HX340" s="304"/>
      <c r="HY340" s="304"/>
      <c r="HZ340" s="304"/>
      <c r="IA340" s="304"/>
      <c r="IB340" s="304"/>
      <c r="IC340" s="304"/>
      <c r="ID340" s="304"/>
      <c r="IE340" s="304"/>
      <c r="IF340" s="304"/>
      <c r="IG340" s="304"/>
      <c r="IH340" s="304"/>
      <c r="II340" s="304"/>
      <c r="IJ340" s="304"/>
      <c r="IK340" s="304"/>
      <c r="IL340" s="304"/>
      <c r="IM340" s="304"/>
      <c r="IN340" s="304"/>
      <c r="IO340" s="304"/>
      <c r="IP340" s="304"/>
    </row>
    <row r="341" spans="1:250" s="305" customFormat="1" ht="25.5" customHeight="1" x14ac:dyDescent="0.2">
      <c r="A341" s="304"/>
      <c r="B341" s="304"/>
      <c r="C341" s="315"/>
      <c r="D341" s="315"/>
      <c r="E341" s="316"/>
      <c r="F341" s="304"/>
      <c r="G341" s="304"/>
      <c r="H341" s="304"/>
      <c r="J341" s="291"/>
      <c r="K341" s="291"/>
      <c r="L341" s="291"/>
      <c r="M341" s="291"/>
      <c r="N341" s="291"/>
      <c r="O341" s="291"/>
      <c r="P341" s="291"/>
      <c r="Q341" s="291"/>
      <c r="R341" s="291"/>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c r="DE341" s="304"/>
      <c r="DF341" s="304"/>
      <c r="DG341" s="304"/>
      <c r="DH341" s="304"/>
      <c r="DI341" s="304"/>
      <c r="DJ341" s="304"/>
      <c r="DK341" s="304"/>
      <c r="DL341" s="304"/>
      <c r="DM341" s="304"/>
      <c r="DN341" s="304"/>
      <c r="DO341" s="304"/>
      <c r="DP341" s="304"/>
      <c r="DQ341" s="304"/>
      <c r="DR341" s="304"/>
      <c r="DS341" s="304"/>
      <c r="DT341" s="304"/>
      <c r="DU341" s="304"/>
      <c r="DV341" s="304"/>
      <c r="DW341" s="304"/>
      <c r="DX341" s="304"/>
      <c r="DY341" s="304"/>
      <c r="DZ341" s="304"/>
      <c r="EA341" s="304"/>
      <c r="EB341" s="304"/>
      <c r="EC341" s="304"/>
      <c r="ED341" s="304"/>
      <c r="EE341" s="304"/>
      <c r="EF341" s="304"/>
      <c r="EG341" s="304"/>
      <c r="EH341" s="304"/>
      <c r="EI341" s="304"/>
      <c r="EJ341" s="304"/>
      <c r="EK341" s="304"/>
      <c r="EL341" s="304"/>
      <c r="EM341" s="304"/>
      <c r="EN341" s="304"/>
      <c r="EO341" s="304"/>
      <c r="EP341" s="304"/>
      <c r="EQ341" s="304"/>
      <c r="ER341" s="304"/>
      <c r="ES341" s="304"/>
      <c r="ET341" s="304"/>
      <c r="EU341" s="304"/>
      <c r="EV341" s="304"/>
      <c r="EW341" s="304"/>
      <c r="EX341" s="304"/>
      <c r="EY341" s="304"/>
      <c r="EZ341" s="304"/>
      <c r="FA341" s="304"/>
      <c r="FB341" s="304"/>
      <c r="FC341" s="304"/>
      <c r="FD341" s="304"/>
      <c r="FE341" s="304"/>
      <c r="FF341" s="304"/>
      <c r="FG341" s="304"/>
      <c r="FH341" s="304"/>
      <c r="FI341" s="304"/>
      <c r="FJ341" s="304"/>
      <c r="FK341" s="304"/>
      <c r="FL341" s="304"/>
      <c r="FM341" s="304"/>
      <c r="FN341" s="304"/>
      <c r="FO341" s="304"/>
      <c r="FP341" s="304"/>
      <c r="FQ341" s="304"/>
      <c r="FR341" s="304"/>
      <c r="FS341" s="304"/>
      <c r="FT341" s="304"/>
      <c r="FU341" s="304"/>
      <c r="FV341" s="304"/>
      <c r="FW341" s="304"/>
      <c r="FX341" s="304"/>
      <c r="FY341" s="304"/>
      <c r="FZ341" s="304"/>
      <c r="GA341" s="304"/>
      <c r="GB341" s="304"/>
      <c r="GC341" s="304"/>
      <c r="GD341" s="304"/>
      <c r="GE341" s="304"/>
      <c r="GF341" s="304"/>
      <c r="GG341" s="304"/>
      <c r="GH341" s="304"/>
      <c r="GI341" s="304"/>
      <c r="GJ341" s="304"/>
      <c r="GK341" s="304"/>
      <c r="GL341" s="304"/>
      <c r="GM341" s="304"/>
      <c r="GN341" s="304"/>
      <c r="GO341" s="304"/>
      <c r="GP341" s="304"/>
      <c r="GQ341" s="304"/>
      <c r="GR341" s="304"/>
      <c r="GS341" s="304"/>
      <c r="GT341" s="304"/>
      <c r="GU341" s="304"/>
      <c r="GV341" s="304"/>
      <c r="GW341" s="304"/>
      <c r="GX341" s="304"/>
      <c r="GY341" s="304"/>
      <c r="GZ341" s="304"/>
      <c r="HA341" s="304"/>
      <c r="HB341" s="304"/>
      <c r="HC341" s="304"/>
      <c r="HD341" s="304"/>
      <c r="HE341" s="304"/>
      <c r="HF341" s="304"/>
      <c r="HG341" s="304"/>
      <c r="HH341" s="304"/>
      <c r="HI341" s="304"/>
      <c r="HJ341" s="304"/>
      <c r="HK341" s="304"/>
      <c r="HL341" s="304"/>
      <c r="HM341" s="304"/>
      <c r="HN341" s="304"/>
      <c r="HO341" s="304"/>
      <c r="HP341" s="304"/>
      <c r="HQ341" s="304"/>
      <c r="HR341" s="304"/>
      <c r="HS341" s="304"/>
      <c r="HT341" s="304"/>
      <c r="HU341" s="304"/>
      <c r="HV341" s="304"/>
      <c r="HW341" s="304"/>
      <c r="HX341" s="304"/>
      <c r="HY341" s="304"/>
      <c r="HZ341" s="304"/>
      <c r="IA341" s="304"/>
      <c r="IB341" s="304"/>
      <c r="IC341" s="304"/>
      <c r="ID341" s="304"/>
      <c r="IE341" s="304"/>
      <c r="IF341" s="304"/>
      <c r="IG341" s="304"/>
      <c r="IH341" s="304"/>
      <c r="II341" s="304"/>
      <c r="IJ341" s="304"/>
      <c r="IK341" s="304"/>
      <c r="IL341" s="304"/>
      <c r="IM341" s="304"/>
      <c r="IN341" s="304"/>
      <c r="IO341" s="304"/>
      <c r="IP341" s="304"/>
    </row>
    <row r="342" spans="1:250" s="305" customFormat="1" ht="25.5" customHeight="1" x14ac:dyDescent="0.2">
      <c r="A342" s="304"/>
      <c r="B342" s="304"/>
      <c r="C342" s="315"/>
      <c r="D342" s="315"/>
      <c r="E342" s="316"/>
      <c r="F342" s="304"/>
      <c r="G342" s="304"/>
      <c r="H342" s="304"/>
      <c r="J342" s="291"/>
      <c r="K342" s="291"/>
      <c r="L342" s="291"/>
      <c r="M342" s="291"/>
      <c r="N342" s="291"/>
      <c r="O342" s="291"/>
      <c r="P342" s="291"/>
      <c r="Q342" s="291"/>
      <c r="R342" s="291"/>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c r="DE342" s="304"/>
      <c r="DF342" s="304"/>
      <c r="DG342" s="304"/>
      <c r="DH342" s="304"/>
      <c r="DI342" s="304"/>
      <c r="DJ342" s="304"/>
      <c r="DK342" s="304"/>
      <c r="DL342" s="304"/>
      <c r="DM342" s="304"/>
      <c r="DN342" s="304"/>
      <c r="DO342" s="304"/>
      <c r="DP342" s="304"/>
      <c r="DQ342" s="304"/>
      <c r="DR342" s="304"/>
      <c r="DS342" s="304"/>
      <c r="DT342" s="304"/>
      <c r="DU342" s="304"/>
      <c r="DV342" s="304"/>
      <c r="DW342" s="304"/>
      <c r="DX342" s="304"/>
      <c r="DY342" s="304"/>
      <c r="DZ342" s="304"/>
      <c r="EA342" s="304"/>
      <c r="EB342" s="304"/>
      <c r="EC342" s="304"/>
      <c r="ED342" s="304"/>
      <c r="EE342" s="304"/>
      <c r="EF342" s="304"/>
      <c r="EG342" s="304"/>
      <c r="EH342" s="304"/>
      <c r="EI342" s="304"/>
      <c r="EJ342" s="304"/>
      <c r="EK342" s="304"/>
      <c r="EL342" s="304"/>
      <c r="EM342" s="304"/>
      <c r="EN342" s="304"/>
      <c r="EO342" s="304"/>
      <c r="EP342" s="304"/>
      <c r="EQ342" s="304"/>
      <c r="ER342" s="304"/>
      <c r="ES342" s="304"/>
      <c r="ET342" s="304"/>
      <c r="EU342" s="304"/>
      <c r="EV342" s="304"/>
      <c r="EW342" s="304"/>
      <c r="EX342" s="304"/>
      <c r="EY342" s="304"/>
      <c r="EZ342" s="304"/>
      <c r="FA342" s="304"/>
      <c r="FB342" s="304"/>
      <c r="FC342" s="304"/>
      <c r="FD342" s="304"/>
      <c r="FE342" s="304"/>
      <c r="FF342" s="304"/>
      <c r="FG342" s="304"/>
      <c r="FH342" s="304"/>
      <c r="FI342" s="304"/>
      <c r="FJ342" s="304"/>
      <c r="FK342" s="304"/>
      <c r="FL342" s="304"/>
      <c r="FM342" s="304"/>
      <c r="FN342" s="304"/>
      <c r="FO342" s="304"/>
      <c r="FP342" s="304"/>
      <c r="FQ342" s="304"/>
      <c r="FR342" s="304"/>
      <c r="FS342" s="304"/>
      <c r="FT342" s="304"/>
      <c r="FU342" s="304"/>
      <c r="FV342" s="304"/>
      <c r="FW342" s="304"/>
      <c r="FX342" s="304"/>
      <c r="FY342" s="304"/>
      <c r="FZ342" s="304"/>
      <c r="GA342" s="304"/>
      <c r="GB342" s="304"/>
      <c r="GC342" s="304"/>
      <c r="GD342" s="304"/>
      <c r="GE342" s="304"/>
      <c r="GF342" s="304"/>
      <c r="GG342" s="304"/>
      <c r="GH342" s="304"/>
      <c r="GI342" s="304"/>
      <c r="GJ342" s="304"/>
      <c r="GK342" s="304"/>
      <c r="GL342" s="304"/>
      <c r="GM342" s="304"/>
      <c r="GN342" s="304"/>
      <c r="GO342" s="304"/>
      <c r="GP342" s="304"/>
      <c r="GQ342" s="304"/>
      <c r="GR342" s="304"/>
      <c r="GS342" s="304"/>
      <c r="GT342" s="304"/>
      <c r="GU342" s="304"/>
      <c r="GV342" s="304"/>
      <c r="GW342" s="304"/>
      <c r="GX342" s="304"/>
      <c r="GY342" s="304"/>
      <c r="GZ342" s="304"/>
      <c r="HA342" s="304"/>
      <c r="HB342" s="304"/>
      <c r="HC342" s="304"/>
      <c r="HD342" s="304"/>
      <c r="HE342" s="304"/>
      <c r="HF342" s="304"/>
      <c r="HG342" s="304"/>
      <c r="HH342" s="304"/>
      <c r="HI342" s="304"/>
      <c r="HJ342" s="304"/>
      <c r="HK342" s="304"/>
      <c r="HL342" s="304"/>
      <c r="HM342" s="304"/>
      <c r="HN342" s="304"/>
      <c r="HO342" s="304"/>
      <c r="HP342" s="304"/>
      <c r="HQ342" s="304"/>
      <c r="HR342" s="304"/>
      <c r="HS342" s="304"/>
      <c r="HT342" s="304"/>
      <c r="HU342" s="304"/>
      <c r="HV342" s="304"/>
      <c r="HW342" s="304"/>
      <c r="HX342" s="304"/>
      <c r="HY342" s="304"/>
      <c r="HZ342" s="304"/>
      <c r="IA342" s="304"/>
      <c r="IB342" s="304"/>
      <c r="IC342" s="304"/>
      <c r="ID342" s="304"/>
      <c r="IE342" s="304"/>
      <c r="IF342" s="304"/>
      <c r="IG342" s="304"/>
      <c r="IH342" s="304"/>
      <c r="II342" s="304"/>
      <c r="IJ342" s="304"/>
      <c r="IK342" s="304"/>
      <c r="IL342" s="304"/>
      <c r="IM342" s="304"/>
      <c r="IN342" s="304"/>
      <c r="IO342" s="304"/>
      <c r="IP342" s="304"/>
    </row>
    <row r="343" spans="1:250" s="305" customFormat="1" ht="25.5" customHeight="1" x14ac:dyDescent="0.2">
      <c r="A343" s="304"/>
      <c r="B343" s="304"/>
      <c r="C343" s="315"/>
      <c r="D343" s="315"/>
      <c r="E343" s="316"/>
      <c r="F343" s="304"/>
      <c r="G343" s="304"/>
      <c r="H343" s="304"/>
      <c r="J343" s="291"/>
      <c r="K343" s="291"/>
      <c r="L343" s="291"/>
      <c r="M343" s="291"/>
      <c r="N343" s="291"/>
      <c r="O343" s="291"/>
      <c r="P343" s="291"/>
      <c r="Q343" s="291"/>
      <c r="R343" s="291"/>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c r="DE343" s="304"/>
      <c r="DF343" s="304"/>
      <c r="DG343" s="304"/>
      <c r="DH343" s="304"/>
      <c r="DI343" s="304"/>
      <c r="DJ343" s="304"/>
      <c r="DK343" s="304"/>
      <c r="DL343" s="304"/>
      <c r="DM343" s="304"/>
      <c r="DN343" s="304"/>
      <c r="DO343" s="304"/>
      <c r="DP343" s="304"/>
      <c r="DQ343" s="304"/>
      <c r="DR343" s="304"/>
      <c r="DS343" s="304"/>
      <c r="DT343" s="304"/>
      <c r="DU343" s="304"/>
      <c r="DV343" s="304"/>
      <c r="DW343" s="304"/>
      <c r="DX343" s="304"/>
      <c r="DY343" s="304"/>
      <c r="DZ343" s="304"/>
      <c r="EA343" s="304"/>
      <c r="EB343" s="304"/>
      <c r="EC343" s="304"/>
      <c r="ED343" s="304"/>
      <c r="EE343" s="304"/>
      <c r="EF343" s="304"/>
      <c r="EG343" s="304"/>
      <c r="EH343" s="304"/>
      <c r="EI343" s="304"/>
      <c r="EJ343" s="304"/>
      <c r="EK343" s="304"/>
      <c r="EL343" s="304"/>
      <c r="EM343" s="304"/>
      <c r="EN343" s="304"/>
      <c r="EO343" s="304"/>
      <c r="EP343" s="304"/>
      <c r="EQ343" s="304"/>
      <c r="ER343" s="304"/>
      <c r="ES343" s="304"/>
      <c r="ET343" s="304"/>
      <c r="EU343" s="304"/>
      <c r="EV343" s="304"/>
      <c r="EW343" s="304"/>
      <c r="EX343" s="304"/>
      <c r="EY343" s="304"/>
      <c r="EZ343" s="304"/>
      <c r="FA343" s="304"/>
      <c r="FB343" s="304"/>
      <c r="FC343" s="304"/>
      <c r="FD343" s="304"/>
      <c r="FE343" s="304"/>
      <c r="FF343" s="304"/>
      <c r="FG343" s="304"/>
      <c r="FH343" s="304"/>
      <c r="FI343" s="304"/>
      <c r="FJ343" s="304"/>
      <c r="FK343" s="304"/>
      <c r="FL343" s="304"/>
      <c r="FM343" s="304"/>
      <c r="FN343" s="304"/>
      <c r="FO343" s="304"/>
      <c r="FP343" s="304"/>
      <c r="FQ343" s="304"/>
      <c r="FR343" s="304"/>
      <c r="FS343" s="304"/>
      <c r="FT343" s="304"/>
      <c r="FU343" s="304"/>
      <c r="FV343" s="304"/>
      <c r="FW343" s="304"/>
      <c r="FX343" s="304"/>
      <c r="FY343" s="304"/>
      <c r="FZ343" s="304"/>
      <c r="GA343" s="304"/>
      <c r="GB343" s="304"/>
      <c r="GC343" s="304"/>
      <c r="GD343" s="304"/>
      <c r="GE343" s="304"/>
      <c r="GF343" s="304"/>
      <c r="GG343" s="304"/>
      <c r="GH343" s="304"/>
      <c r="GI343" s="304"/>
      <c r="GJ343" s="304"/>
      <c r="GK343" s="304"/>
      <c r="GL343" s="304"/>
      <c r="GM343" s="304"/>
      <c r="GN343" s="304"/>
      <c r="GO343" s="304"/>
      <c r="GP343" s="304"/>
      <c r="GQ343" s="304"/>
      <c r="GR343" s="304"/>
      <c r="GS343" s="304"/>
      <c r="GT343" s="304"/>
      <c r="GU343" s="304"/>
      <c r="GV343" s="304"/>
      <c r="GW343" s="304"/>
      <c r="GX343" s="304"/>
      <c r="GY343" s="304"/>
      <c r="GZ343" s="304"/>
      <c r="HA343" s="304"/>
      <c r="HB343" s="304"/>
      <c r="HC343" s="304"/>
      <c r="HD343" s="304"/>
      <c r="HE343" s="304"/>
      <c r="HF343" s="304"/>
      <c r="HG343" s="304"/>
      <c r="HH343" s="304"/>
      <c r="HI343" s="304"/>
      <c r="HJ343" s="304"/>
      <c r="HK343" s="304"/>
      <c r="HL343" s="304"/>
      <c r="HM343" s="304"/>
      <c r="HN343" s="304"/>
      <c r="HO343" s="304"/>
      <c r="HP343" s="304"/>
      <c r="HQ343" s="304"/>
      <c r="HR343" s="304"/>
      <c r="HS343" s="304"/>
      <c r="HT343" s="304"/>
      <c r="HU343" s="304"/>
      <c r="HV343" s="304"/>
      <c r="HW343" s="304"/>
      <c r="HX343" s="304"/>
      <c r="HY343" s="304"/>
      <c r="HZ343" s="304"/>
      <c r="IA343" s="304"/>
      <c r="IB343" s="304"/>
      <c r="IC343" s="304"/>
      <c r="ID343" s="304"/>
      <c r="IE343" s="304"/>
      <c r="IF343" s="304"/>
      <c r="IG343" s="304"/>
      <c r="IH343" s="304"/>
      <c r="II343" s="304"/>
      <c r="IJ343" s="304"/>
      <c r="IK343" s="304"/>
      <c r="IL343" s="304"/>
      <c r="IM343" s="304"/>
      <c r="IN343" s="304"/>
      <c r="IO343" s="304"/>
      <c r="IP343" s="304"/>
    </row>
    <row r="344" spans="1:250" s="305" customFormat="1" ht="25.5" customHeight="1" x14ac:dyDescent="0.2">
      <c r="A344" s="304"/>
      <c r="B344" s="304"/>
      <c r="C344" s="315"/>
      <c r="D344" s="315"/>
      <c r="E344" s="316"/>
      <c r="F344" s="304"/>
      <c r="G344" s="304"/>
      <c r="H344" s="304"/>
      <c r="J344" s="291"/>
      <c r="K344" s="291"/>
      <c r="L344" s="291"/>
      <c r="M344" s="291"/>
      <c r="N344" s="291"/>
      <c r="O344" s="291"/>
      <c r="P344" s="291"/>
      <c r="Q344" s="291"/>
      <c r="R344" s="291"/>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c r="DE344" s="304"/>
      <c r="DF344" s="304"/>
      <c r="DG344" s="304"/>
      <c r="DH344" s="304"/>
      <c r="DI344" s="304"/>
      <c r="DJ344" s="304"/>
      <c r="DK344" s="304"/>
      <c r="DL344" s="304"/>
      <c r="DM344" s="304"/>
      <c r="DN344" s="304"/>
      <c r="DO344" s="304"/>
      <c r="DP344" s="304"/>
      <c r="DQ344" s="304"/>
      <c r="DR344" s="304"/>
      <c r="DS344" s="304"/>
      <c r="DT344" s="304"/>
      <c r="DU344" s="304"/>
      <c r="DV344" s="304"/>
      <c r="DW344" s="304"/>
      <c r="DX344" s="304"/>
      <c r="DY344" s="304"/>
      <c r="DZ344" s="304"/>
      <c r="EA344" s="304"/>
      <c r="EB344" s="304"/>
      <c r="EC344" s="304"/>
      <c r="ED344" s="304"/>
      <c r="EE344" s="304"/>
      <c r="EF344" s="304"/>
      <c r="EG344" s="304"/>
      <c r="EH344" s="304"/>
      <c r="EI344" s="304"/>
      <c r="EJ344" s="304"/>
      <c r="EK344" s="304"/>
      <c r="EL344" s="304"/>
      <c r="EM344" s="304"/>
      <c r="EN344" s="304"/>
      <c r="EO344" s="304"/>
      <c r="EP344" s="304"/>
      <c r="EQ344" s="304"/>
      <c r="ER344" s="304"/>
      <c r="ES344" s="304"/>
      <c r="ET344" s="304"/>
      <c r="EU344" s="304"/>
      <c r="EV344" s="304"/>
      <c r="EW344" s="304"/>
      <c r="EX344" s="304"/>
      <c r="EY344" s="304"/>
      <c r="EZ344" s="304"/>
      <c r="FA344" s="304"/>
      <c r="FB344" s="304"/>
      <c r="FC344" s="304"/>
      <c r="FD344" s="304"/>
      <c r="FE344" s="304"/>
      <c r="FF344" s="304"/>
      <c r="FG344" s="304"/>
      <c r="FH344" s="304"/>
      <c r="FI344" s="304"/>
      <c r="FJ344" s="304"/>
      <c r="FK344" s="304"/>
      <c r="FL344" s="304"/>
      <c r="FM344" s="304"/>
      <c r="FN344" s="304"/>
      <c r="FO344" s="304"/>
      <c r="FP344" s="304"/>
      <c r="FQ344" s="304"/>
      <c r="FR344" s="304"/>
      <c r="FS344" s="304"/>
      <c r="FT344" s="304"/>
      <c r="FU344" s="304"/>
      <c r="FV344" s="304"/>
      <c r="FW344" s="304"/>
      <c r="FX344" s="304"/>
      <c r="FY344" s="304"/>
      <c r="FZ344" s="304"/>
      <c r="GA344" s="304"/>
      <c r="GB344" s="304"/>
      <c r="GC344" s="304"/>
      <c r="GD344" s="304"/>
      <c r="GE344" s="304"/>
      <c r="GF344" s="304"/>
      <c r="GG344" s="304"/>
      <c r="GH344" s="304"/>
      <c r="GI344" s="304"/>
      <c r="GJ344" s="304"/>
      <c r="GK344" s="304"/>
      <c r="GL344" s="304"/>
      <c r="GM344" s="304"/>
      <c r="GN344" s="304"/>
      <c r="GO344" s="304"/>
      <c r="GP344" s="304"/>
      <c r="GQ344" s="304"/>
      <c r="GR344" s="304"/>
      <c r="GS344" s="304"/>
      <c r="GT344" s="304"/>
      <c r="GU344" s="304"/>
      <c r="GV344" s="304"/>
      <c r="GW344" s="304"/>
      <c r="GX344" s="304"/>
      <c r="GY344" s="304"/>
      <c r="GZ344" s="304"/>
      <c r="HA344" s="304"/>
      <c r="HB344" s="304"/>
      <c r="HC344" s="304"/>
      <c r="HD344" s="304"/>
      <c r="HE344" s="304"/>
      <c r="HF344" s="304"/>
      <c r="HG344" s="304"/>
      <c r="HH344" s="304"/>
      <c r="HI344" s="304"/>
      <c r="HJ344" s="304"/>
      <c r="HK344" s="304"/>
      <c r="HL344" s="304"/>
      <c r="HM344" s="304"/>
      <c r="HN344" s="304"/>
      <c r="HO344" s="304"/>
      <c r="HP344" s="304"/>
      <c r="HQ344" s="304"/>
      <c r="HR344" s="304"/>
      <c r="HS344" s="304"/>
      <c r="HT344" s="304"/>
      <c r="HU344" s="304"/>
      <c r="HV344" s="304"/>
      <c r="HW344" s="304"/>
      <c r="HX344" s="304"/>
      <c r="HY344" s="304"/>
      <c r="HZ344" s="304"/>
      <c r="IA344" s="304"/>
      <c r="IB344" s="304"/>
      <c r="IC344" s="304"/>
      <c r="ID344" s="304"/>
      <c r="IE344" s="304"/>
      <c r="IF344" s="304"/>
      <c r="IG344" s="304"/>
      <c r="IH344" s="304"/>
      <c r="II344" s="304"/>
      <c r="IJ344" s="304"/>
      <c r="IK344" s="304"/>
      <c r="IL344" s="304"/>
      <c r="IM344" s="304"/>
      <c r="IN344" s="304"/>
      <c r="IO344" s="304"/>
      <c r="IP344" s="304"/>
    </row>
    <row r="345" spans="1:250" s="305" customFormat="1" ht="25.5" customHeight="1" x14ac:dyDescent="0.2">
      <c r="A345" s="304"/>
      <c r="B345" s="304"/>
      <c r="C345" s="315"/>
      <c r="D345" s="315"/>
      <c r="E345" s="316"/>
      <c r="F345" s="304"/>
      <c r="G345" s="304"/>
      <c r="H345" s="304"/>
      <c r="J345" s="291"/>
      <c r="K345" s="291"/>
      <c r="L345" s="291"/>
      <c r="M345" s="291"/>
      <c r="N345" s="291"/>
      <c r="O345" s="291"/>
      <c r="P345" s="291"/>
      <c r="Q345" s="291"/>
      <c r="R345" s="291"/>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c r="DE345" s="304"/>
      <c r="DF345" s="304"/>
      <c r="DG345" s="304"/>
      <c r="DH345" s="304"/>
      <c r="DI345" s="304"/>
      <c r="DJ345" s="304"/>
      <c r="DK345" s="304"/>
      <c r="DL345" s="304"/>
      <c r="DM345" s="304"/>
      <c r="DN345" s="304"/>
      <c r="DO345" s="304"/>
      <c r="DP345" s="304"/>
      <c r="DQ345" s="304"/>
      <c r="DR345" s="304"/>
      <c r="DS345" s="304"/>
      <c r="DT345" s="304"/>
      <c r="DU345" s="304"/>
      <c r="DV345" s="304"/>
      <c r="DW345" s="304"/>
      <c r="DX345" s="304"/>
      <c r="DY345" s="304"/>
      <c r="DZ345" s="304"/>
      <c r="EA345" s="304"/>
      <c r="EB345" s="304"/>
      <c r="EC345" s="304"/>
      <c r="ED345" s="304"/>
      <c r="EE345" s="304"/>
      <c r="EF345" s="304"/>
      <c r="EG345" s="304"/>
      <c r="EH345" s="304"/>
      <c r="EI345" s="304"/>
      <c r="EJ345" s="304"/>
      <c r="EK345" s="304"/>
      <c r="EL345" s="304"/>
      <c r="EM345" s="304"/>
      <c r="EN345" s="304"/>
      <c r="EO345" s="304"/>
      <c r="EP345" s="304"/>
      <c r="EQ345" s="304"/>
      <c r="ER345" s="304"/>
      <c r="ES345" s="304"/>
      <c r="ET345" s="304"/>
      <c r="EU345" s="304"/>
      <c r="EV345" s="304"/>
      <c r="EW345" s="304"/>
      <c r="EX345" s="304"/>
      <c r="EY345" s="304"/>
      <c r="EZ345" s="304"/>
      <c r="FA345" s="304"/>
      <c r="FB345" s="304"/>
      <c r="FC345" s="304"/>
      <c r="FD345" s="304"/>
      <c r="FE345" s="304"/>
      <c r="FF345" s="304"/>
      <c r="FG345" s="304"/>
      <c r="FH345" s="304"/>
      <c r="FI345" s="304"/>
      <c r="FJ345" s="304"/>
      <c r="FK345" s="304"/>
      <c r="FL345" s="304"/>
      <c r="FM345" s="304"/>
      <c r="FN345" s="304"/>
      <c r="FO345" s="304"/>
      <c r="FP345" s="304"/>
      <c r="FQ345" s="304"/>
      <c r="FR345" s="304"/>
      <c r="FS345" s="304"/>
      <c r="FT345" s="304"/>
      <c r="FU345" s="304"/>
      <c r="FV345" s="304"/>
      <c r="FW345" s="304"/>
      <c r="FX345" s="304"/>
      <c r="FY345" s="304"/>
      <c r="FZ345" s="304"/>
      <c r="GA345" s="304"/>
      <c r="GB345" s="304"/>
      <c r="GC345" s="304"/>
      <c r="GD345" s="304"/>
      <c r="GE345" s="304"/>
      <c r="GF345" s="304"/>
      <c r="GG345" s="304"/>
      <c r="GH345" s="304"/>
      <c r="GI345" s="304"/>
      <c r="GJ345" s="304"/>
      <c r="GK345" s="304"/>
      <c r="GL345" s="304"/>
      <c r="GM345" s="304"/>
      <c r="GN345" s="304"/>
      <c r="GO345" s="304"/>
      <c r="GP345" s="304"/>
      <c r="GQ345" s="304"/>
      <c r="GR345" s="304"/>
      <c r="GS345" s="304"/>
      <c r="GT345" s="304"/>
      <c r="GU345" s="304"/>
      <c r="GV345" s="304"/>
      <c r="GW345" s="304"/>
      <c r="GX345" s="304"/>
      <c r="GY345" s="304"/>
      <c r="GZ345" s="304"/>
      <c r="HA345" s="304"/>
      <c r="HB345" s="304"/>
      <c r="HC345" s="304"/>
      <c r="HD345" s="304"/>
      <c r="HE345" s="304"/>
      <c r="HF345" s="304"/>
      <c r="HG345" s="304"/>
      <c r="HH345" s="304"/>
      <c r="HI345" s="304"/>
      <c r="HJ345" s="304"/>
      <c r="HK345" s="304"/>
      <c r="HL345" s="304"/>
      <c r="HM345" s="304"/>
      <c r="HN345" s="304"/>
      <c r="HO345" s="304"/>
      <c r="HP345" s="304"/>
      <c r="HQ345" s="304"/>
      <c r="HR345" s="304"/>
      <c r="HS345" s="304"/>
      <c r="HT345" s="304"/>
      <c r="HU345" s="304"/>
      <c r="HV345" s="304"/>
      <c r="HW345" s="304"/>
      <c r="HX345" s="304"/>
      <c r="HY345" s="304"/>
      <c r="HZ345" s="304"/>
      <c r="IA345" s="304"/>
      <c r="IB345" s="304"/>
      <c r="IC345" s="304"/>
      <c r="ID345" s="304"/>
      <c r="IE345" s="304"/>
      <c r="IF345" s="304"/>
      <c r="IG345" s="304"/>
      <c r="IH345" s="304"/>
      <c r="II345" s="304"/>
      <c r="IJ345" s="304"/>
      <c r="IK345" s="304"/>
      <c r="IL345" s="304"/>
      <c r="IM345" s="304"/>
      <c r="IN345" s="304"/>
      <c r="IO345" s="304"/>
      <c r="IP345" s="304"/>
    </row>
    <row r="346" spans="1:250" s="305" customFormat="1" ht="25.5" customHeight="1" x14ac:dyDescent="0.2">
      <c r="A346" s="304"/>
      <c r="B346" s="304"/>
      <c r="C346" s="315"/>
      <c r="D346" s="315"/>
      <c r="E346" s="316"/>
      <c r="F346" s="304"/>
      <c r="G346" s="304"/>
      <c r="H346" s="304"/>
      <c r="J346" s="291"/>
      <c r="K346" s="291"/>
      <c r="L346" s="291"/>
      <c r="M346" s="291"/>
      <c r="N346" s="291"/>
      <c r="O346" s="291"/>
      <c r="P346" s="291"/>
      <c r="Q346" s="291"/>
      <c r="R346" s="291"/>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c r="DE346" s="304"/>
      <c r="DF346" s="304"/>
      <c r="DG346" s="304"/>
      <c r="DH346" s="304"/>
      <c r="DI346" s="304"/>
      <c r="DJ346" s="304"/>
      <c r="DK346" s="304"/>
      <c r="DL346" s="304"/>
      <c r="DM346" s="304"/>
      <c r="DN346" s="304"/>
      <c r="DO346" s="304"/>
      <c r="DP346" s="304"/>
      <c r="DQ346" s="304"/>
      <c r="DR346" s="304"/>
      <c r="DS346" s="304"/>
      <c r="DT346" s="304"/>
      <c r="DU346" s="304"/>
      <c r="DV346" s="304"/>
      <c r="DW346" s="304"/>
      <c r="DX346" s="304"/>
      <c r="DY346" s="304"/>
      <c r="DZ346" s="304"/>
      <c r="EA346" s="304"/>
      <c r="EB346" s="304"/>
      <c r="EC346" s="304"/>
      <c r="ED346" s="304"/>
      <c r="EE346" s="304"/>
      <c r="EF346" s="304"/>
      <c r="EG346" s="304"/>
      <c r="EH346" s="304"/>
      <c r="EI346" s="304"/>
      <c r="EJ346" s="304"/>
      <c r="EK346" s="304"/>
      <c r="EL346" s="304"/>
      <c r="EM346" s="304"/>
      <c r="EN346" s="304"/>
      <c r="EO346" s="304"/>
      <c r="EP346" s="304"/>
      <c r="EQ346" s="304"/>
      <c r="ER346" s="304"/>
      <c r="ES346" s="304"/>
      <c r="ET346" s="304"/>
      <c r="EU346" s="304"/>
      <c r="EV346" s="304"/>
      <c r="EW346" s="304"/>
      <c r="EX346" s="304"/>
      <c r="EY346" s="304"/>
      <c r="EZ346" s="304"/>
      <c r="FA346" s="304"/>
      <c r="FB346" s="304"/>
      <c r="FC346" s="304"/>
      <c r="FD346" s="304"/>
      <c r="FE346" s="304"/>
      <c r="FF346" s="304"/>
      <c r="FG346" s="304"/>
      <c r="FH346" s="304"/>
      <c r="FI346" s="304"/>
      <c r="FJ346" s="304"/>
      <c r="FK346" s="304"/>
      <c r="FL346" s="304"/>
      <c r="FM346" s="304"/>
      <c r="FN346" s="304"/>
      <c r="FO346" s="304"/>
      <c r="FP346" s="304"/>
      <c r="FQ346" s="304"/>
      <c r="FR346" s="304"/>
      <c r="FS346" s="304"/>
      <c r="FT346" s="304"/>
      <c r="FU346" s="304"/>
      <c r="FV346" s="304"/>
      <c r="FW346" s="304"/>
      <c r="FX346" s="304"/>
      <c r="FY346" s="304"/>
      <c r="FZ346" s="304"/>
      <c r="GA346" s="304"/>
      <c r="GB346" s="304"/>
      <c r="GC346" s="304"/>
      <c r="GD346" s="304"/>
      <c r="GE346" s="304"/>
      <c r="GF346" s="304"/>
      <c r="GG346" s="304"/>
      <c r="GH346" s="304"/>
      <c r="GI346" s="304"/>
      <c r="GJ346" s="304"/>
      <c r="GK346" s="304"/>
      <c r="GL346" s="304"/>
      <c r="GM346" s="304"/>
      <c r="GN346" s="304"/>
      <c r="GO346" s="304"/>
      <c r="GP346" s="304"/>
      <c r="GQ346" s="304"/>
      <c r="GR346" s="304"/>
      <c r="GS346" s="304"/>
      <c r="GT346" s="304"/>
      <c r="GU346" s="304"/>
      <c r="GV346" s="304"/>
      <c r="GW346" s="304"/>
      <c r="GX346" s="304"/>
      <c r="GY346" s="304"/>
      <c r="GZ346" s="304"/>
      <c r="HA346" s="304"/>
      <c r="HB346" s="304"/>
      <c r="HC346" s="304"/>
      <c r="HD346" s="304"/>
      <c r="HE346" s="304"/>
      <c r="HF346" s="304"/>
      <c r="HG346" s="304"/>
      <c r="HH346" s="304"/>
      <c r="HI346" s="304"/>
      <c r="HJ346" s="304"/>
      <c r="HK346" s="304"/>
      <c r="HL346" s="304"/>
      <c r="HM346" s="304"/>
      <c r="HN346" s="304"/>
      <c r="HO346" s="304"/>
      <c r="HP346" s="304"/>
      <c r="HQ346" s="304"/>
      <c r="HR346" s="304"/>
      <c r="HS346" s="304"/>
      <c r="HT346" s="304"/>
      <c r="HU346" s="304"/>
      <c r="HV346" s="304"/>
      <c r="HW346" s="304"/>
      <c r="HX346" s="304"/>
      <c r="HY346" s="304"/>
      <c r="HZ346" s="304"/>
      <c r="IA346" s="304"/>
      <c r="IB346" s="304"/>
      <c r="IC346" s="304"/>
      <c r="ID346" s="304"/>
      <c r="IE346" s="304"/>
      <c r="IF346" s="304"/>
      <c r="IG346" s="304"/>
      <c r="IH346" s="304"/>
      <c r="II346" s="304"/>
      <c r="IJ346" s="304"/>
      <c r="IK346" s="304"/>
      <c r="IL346" s="304"/>
      <c r="IM346" s="304"/>
      <c r="IN346" s="304"/>
      <c r="IO346" s="304"/>
      <c r="IP346" s="304"/>
    </row>
    <row r="347" spans="1:250" s="305" customFormat="1" ht="25.5" customHeight="1" x14ac:dyDescent="0.2">
      <c r="A347" s="304"/>
      <c r="B347" s="304"/>
      <c r="C347" s="315"/>
      <c r="D347" s="315"/>
      <c r="E347" s="316"/>
      <c r="F347" s="304"/>
      <c r="G347" s="304"/>
      <c r="H347" s="304"/>
      <c r="J347" s="291"/>
      <c r="K347" s="291"/>
      <c r="L347" s="291"/>
      <c r="M347" s="291"/>
      <c r="N347" s="291"/>
      <c r="O347" s="291"/>
      <c r="P347" s="291"/>
      <c r="Q347" s="291"/>
      <c r="R347" s="291"/>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c r="DE347" s="304"/>
      <c r="DF347" s="304"/>
      <c r="DG347" s="304"/>
      <c r="DH347" s="304"/>
      <c r="DI347" s="304"/>
      <c r="DJ347" s="304"/>
      <c r="DK347" s="304"/>
      <c r="DL347" s="304"/>
      <c r="DM347" s="304"/>
      <c r="DN347" s="304"/>
      <c r="DO347" s="304"/>
      <c r="DP347" s="304"/>
      <c r="DQ347" s="304"/>
      <c r="DR347" s="304"/>
      <c r="DS347" s="304"/>
      <c r="DT347" s="304"/>
      <c r="DU347" s="304"/>
      <c r="DV347" s="304"/>
      <c r="DW347" s="304"/>
      <c r="DX347" s="304"/>
      <c r="DY347" s="304"/>
      <c r="DZ347" s="304"/>
      <c r="EA347" s="304"/>
      <c r="EB347" s="304"/>
      <c r="EC347" s="304"/>
      <c r="ED347" s="304"/>
      <c r="EE347" s="304"/>
      <c r="EF347" s="304"/>
      <c r="EG347" s="304"/>
      <c r="EH347" s="304"/>
      <c r="EI347" s="304"/>
      <c r="EJ347" s="304"/>
      <c r="EK347" s="304"/>
      <c r="EL347" s="304"/>
      <c r="EM347" s="304"/>
      <c r="EN347" s="304"/>
      <c r="EO347" s="304"/>
      <c r="EP347" s="304"/>
      <c r="EQ347" s="304"/>
      <c r="ER347" s="304"/>
      <c r="ES347" s="304"/>
      <c r="ET347" s="304"/>
      <c r="EU347" s="304"/>
      <c r="EV347" s="304"/>
      <c r="EW347" s="304"/>
      <c r="EX347" s="304"/>
      <c r="EY347" s="304"/>
      <c r="EZ347" s="304"/>
      <c r="FA347" s="304"/>
      <c r="FB347" s="304"/>
      <c r="FC347" s="304"/>
      <c r="FD347" s="304"/>
      <c r="FE347" s="304"/>
      <c r="FF347" s="304"/>
      <c r="FG347" s="304"/>
      <c r="FH347" s="304"/>
      <c r="FI347" s="304"/>
      <c r="FJ347" s="304"/>
      <c r="FK347" s="304"/>
      <c r="FL347" s="304"/>
      <c r="FM347" s="304"/>
      <c r="FN347" s="304"/>
      <c r="FO347" s="304"/>
      <c r="FP347" s="304"/>
      <c r="FQ347" s="304"/>
      <c r="FR347" s="304"/>
      <c r="FS347" s="304"/>
      <c r="FT347" s="304"/>
      <c r="FU347" s="304"/>
      <c r="FV347" s="304"/>
      <c r="FW347" s="304"/>
      <c r="FX347" s="304"/>
      <c r="FY347" s="304"/>
      <c r="FZ347" s="304"/>
      <c r="GA347" s="304"/>
      <c r="GB347" s="304"/>
      <c r="GC347" s="304"/>
      <c r="GD347" s="304"/>
      <c r="GE347" s="304"/>
      <c r="GF347" s="304"/>
      <c r="GG347" s="304"/>
      <c r="GH347" s="304"/>
      <c r="GI347" s="304"/>
      <c r="GJ347" s="304"/>
      <c r="GK347" s="304"/>
      <c r="GL347" s="304"/>
      <c r="GM347" s="304"/>
      <c r="GN347" s="304"/>
      <c r="GO347" s="304"/>
      <c r="GP347" s="304"/>
      <c r="GQ347" s="304"/>
      <c r="GR347" s="304"/>
      <c r="GS347" s="304"/>
      <c r="GT347" s="304"/>
      <c r="GU347" s="304"/>
      <c r="GV347" s="304"/>
      <c r="GW347" s="304"/>
      <c r="GX347" s="304"/>
      <c r="GY347" s="304"/>
      <c r="GZ347" s="304"/>
      <c r="HA347" s="304"/>
      <c r="HB347" s="304"/>
      <c r="HC347" s="304"/>
      <c r="HD347" s="304"/>
      <c r="HE347" s="304"/>
      <c r="HF347" s="304"/>
      <c r="HG347" s="304"/>
      <c r="HH347" s="304"/>
      <c r="HI347" s="304"/>
      <c r="HJ347" s="304"/>
      <c r="HK347" s="304"/>
      <c r="HL347" s="304"/>
      <c r="HM347" s="304"/>
      <c r="HN347" s="304"/>
      <c r="HO347" s="304"/>
      <c r="HP347" s="304"/>
      <c r="HQ347" s="304"/>
      <c r="HR347" s="304"/>
      <c r="HS347" s="304"/>
      <c r="HT347" s="304"/>
      <c r="HU347" s="304"/>
      <c r="HV347" s="304"/>
      <c r="HW347" s="304"/>
      <c r="HX347" s="304"/>
      <c r="HY347" s="304"/>
      <c r="HZ347" s="304"/>
      <c r="IA347" s="304"/>
      <c r="IB347" s="304"/>
      <c r="IC347" s="304"/>
      <c r="ID347" s="304"/>
      <c r="IE347" s="304"/>
      <c r="IF347" s="304"/>
      <c r="IG347" s="304"/>
      <c r="IH347" s="304"/>
      <c r="II347" s="304"/>
      <c r="IJ347" s="304"/>
      <c r="IK347" s="304"/>
      <c r="IL347" s="304"/>
      <c r="IM347" s="304"/>
      <c r="IN347" s="304"/>
      <c r="IO347" s="304"/>
      <c r="IP347" s="304"/>
    </row>
    <row r="348" spans="1:250" s="305" customFormat="1" ht="25.5" customHeight="1" x14ac:dyDescent="0.2">
      <c r="A348" s="304"/>
      <c r="B348" s="304"/>
      <c r="C348" s="315"/>
      <c r="D348" s="315"/>
      <c r="E348" s="316"/>
      <c r="F348" s="304"/>
      <c r="G348" s="304"/>
      <c r="H348" s="304"/>
      <c r="J348" s="291"/>
      <c r="K348" s="291"/>
      <c r="L348" s="291"/>
      <c r="M348" s="291"/>
      <c r="N348" s="291"/>
      <c r="O348" s="291"/>
      <c r="P348" s="291"/>
      <c r="Q348" s="291"/>
      <c r="R348" s="291"/>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c r="DE348" s="304"/>
      <c r="DF348" s="304"/>
      <c r="DG348" s="304"/>
      <c r="DH348" s="304"/>
      <c r="DI348" s="304"/>
      <c r="DJ348" s="304"/>
      <c r="DK348" s="304"/>
      <c r="DL348" s="304"/>
      <c r="DM348" s="304"/>
      <c r="DN348" s="304"/>
      <c r="DO348" s="304"/>
      <c r="DP348" s="304"/>
      <c r="DQ348" s="304"/>
      <c r="DR348" s="304"/>
      <c r="DS348" s="304"/>
      <c r="DT348" s="304"/>
      <c r="DU348" s="304"/>
      <c r="DV348" s="304"/>
      <c r="DW348" s="304"/>
      <c r="DX348" s="304"/>
      <c r="DY348" s="304"/>
      <c r="DZ348" s="304"/>
      <c r="EA348" s="304"/>
      <c r="EB348" s="304"/>
      <c r="EC348" s="304"/>
      <c r="ED348" s="304"/>
      <c r="EE348" s="304"/>
      <c r="EF348" s="304"/>
      <c r="EG348" s="304"/>
      <c r="EH348" s="304"/>
      <c r="EI348" s="304"/>
      <c r="EJ348" s="304"/>
      <c r="EK348" s="304"/>
      <c r="EL348" s="304"/>
      <c r="EM348" s="304"/>
      <c r="EN348" s="304"/>
      <c r="EO348" s="304"/>
      <c r="EP348" s="304"/>
      <c r="EQ348" s="304"/>
      <c r="ER348" s="304"/>
      <c r="ES348" s="304"/>
      <c r="ET348" s="304"/>
      <c r="EU348" s="304"/>
      <c r="EV348" s="304"/>
      <c r="EW348" s="304"/>
      <c r="EX348" s="304"/>
      <c r="EY348" s="304"/>
      <c r="EZ348" s="304"/>
      <c r="FA348" s="304"/>
      <c r="FB348" s="304"/>
      <c r="FC348" s="304"/>
      <c r="FD348" s="304"/>
      <c r="FE348" s="304"/>
      <c r="FF348" s="304"/>
      <c r="FG348" s="304"/>
      <c r="FH348" s="304"/>
      <c r="FI348" s="304"/>
      <c r="FJ348" s="304"/>
      <c r="FK348" s="304"/>
      <c r="FL348" s="304"/>
      <c r="FM348" s="304"/>
      <c r="FN348" s="304"/>
      <c r="FO348" s="304"/>
      <c r="FP348" s="304"/>
      <c r="FQ348" s="304"/>
      <c r="FR348" s="304"/>
      <c r="FS348" s="304"/>
      <c r="FT348" s="304"/>
      <c r="FU348" s="304"/>
      <c r="FV348" s="304"/>
      <c r="FW348" s="304"/>
      <c r="FX348" s="304"/>
      <c r="FY348" s="304"/>
      <c r="FZ348" s="304"/>
      <c r="GA348" s="304"/>
      <c r="GB348" s="304"/>
      <c r="GC348" s="304"/>
      <c r="GD348" s="304"/>
      <c r="GE348" s="304"/>
      <c r="GF348" s="304"/>
      <c r="GG348" s="304"/>
      <c r="GH348" s="304"/>
      <c r="GI348" s="304"/>
      <c r="GJ348" s="304"/>
      <c r="GK348" s="304"/>
      <c r="GL348" s="304"/>
      <c r="GM348" s="304"/>
      <c r="GN348" s="304"/>
      <c r="GO348" s="304"/>
      <c r="GP348" s="304"/>
      <c r="GQ348" s="304"/>
      <c r="GR348" s="304"/>
      <c r="GS348" s="304"/>
      <c r="GT348" s="304"/>
      <c r="GU348" s="304"/>
      <c r="GV348" s="304"/>
      <c r="GW348" s="304"/>
      <c r="GX348" s="304"/>
      <c r="GY348" s="304"/>
      <c r="GZ348" s="304"/>
      <c r="HA348" s="304"/>
      <c r="HB348" s="304"/>
      <c r="HC348" s="304"/>
      <c r="HD348" s="304"/>
      <c r="HE348" s="304"/>
      <c r="HF348" s="304"/>
      <c r="HG348" s="304"/>
      <c r="HH348" s="304"/>
      <c r="HI348" s="304"/>
      <c r="HJ348" s="304"/>
      <c r="HK348" s="304"/>
      <c r="HL348" s="304"/>
      <c r="HM348" s="304"/>
      <c r="HN348" s="304"/>
      <c r="HO348" s="304"/>
      <c r="HP348" s="304"/>
      <c r="HQ348" s="304"/>
      <c r="HR348" s="304"/>
      <c r="HS348" s="304"/>
      <c r="HT348" s="304"/>
      <c r="HU348" s="304"/>
      <c r="HV348" s="304"/>
      <c r="HW348" s="304"/>
      <c r="HX348" s="304"/>
      <c r="HY348" s="304"/>
      <c r="HZ348" s="304"/>
      <c r="IA348" s="304"/>
      <c r="IB348" s="304"/>
      <c r="IC348" s="304"/>
      <c r="ID348" s="304"/>
      <c r="IE348" s="304"/>
      <c r="IF348" s="304"/>
      <c r="IG348" s="304"/>
      <c r="IH348" s="304"/>
      <c r="II348" s="304"/>
      <c r="IJ348" s="304"/>
      <c r="IK348" s="304"/>
      <c r="IL348" s="304"/>
      <c r="IM348" s="304"/>
      <c r="IN348" s="304"/>
      <c r="IO348" s="304"/>
      <c r="IP348" s="304"/>
    </row>
  </sheetData>
  <pageMargins left="0.7" right="0.7" top="0.75" bottom="0.75" header="0.3" footer="0.3"/>
  <pageSetup paperSize="9" orientation="portrait"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dimension ref="A1:P40"/>
  <sheetViews>
    <sheetView rightToLeft="1" zoomScale="55" zoomScaleNormal="55" workbookViewId="0">
      <pane ySplit="3" topLeftCell="A4" activePane="bottomLeft" state="frozen"/>
      <selection pane="bottomLeft" activeCell="H10" sqref="H10"/>
    </sheetView>
  </sheetViews>
  <sheetFormatPr defaultColWidth="19.375" defaultRowHeight="27" customHeight="1" x14ac:dyDescent="0.2"/>
  <cols>
    <col min="1" max="2" width="12.875" style="336" customWidth="1"/>
    <col min="3" max="3" width="42.875" style="336" customWidth="1"/>
    <col min="4" max="4" width="19.75" style="336" customWidth="1"/>
    <col min="5" max="5" width="17.875" style="336" customWidth="1"/>
    <col min="6" max="8" width="18" style="336" customWidth="1"/>
    <col min="9" max="11" width="17.625" style="336" customWidth="1"/>
    <col min="12" max="12" width="38.875" style="336" customWidth="1"/>
    <col min="13" max="13" width="18.75" style="336" customWidth="1"/>
    <col min="14" max="14" width="14.625" style="336" customWidth="1"/>
    <col min="15" max="15" width="19.375" style="336" bestFit="1" customWidth="1"/>
    <col min="16" max="16" width="78.875" style="336" customWidth="1"/>
    <col min="17" max="17" width="19.375" style="336" customWidth="1"/>
    <col min="18" max="16384" width="19.375" style="336"/>
  </cols>
  <sheetData>
    <row r="1" spans="1:16" ht="27" customHeight="1" thickBot="1" x14ac:dyDescent="0.25">
      <c r="E1" s="604" t="s">
        <v>822</v>
      </c>
      <c r="F1" s="605"/>
      <c r="G1" s="605"/>
      <c r="H1" s="605"/>
      <c r="I1" s="605"/>
      <c r="J1" s="605"/>
      <c r="K1" s="605"/>
      <c r="L1" s="605"/>
      <c r="M1" s="605"/>
    </row>
    <row r="2" spans="1:16" ht="55.5" customHeight="1" thickBot="1" x14ac:dyDescent="0.25">
      <c r="A2" s="601" t="s">
        <v>823</v>
      </c>
      <c r="B2" s="600" t="s">
        <v>824</v>
      </c>
      <c r="C2" s="600" t="s">
        <v>825</v>
      </c>
      <c r="D2" s="600" t="s">
        <v>826</v>
      </c>
      <c r="E2" s="600" t="s">
        <v>827</v>
      </c>
      <c r="F2" s="606" t="s">
        <v>828</v>
      </c>
      <c r="G2" s="583"/>
      <c r="H2" s="526"/>
      <c r="I2" s="601" t="s">
        <v>829</v>
      </c>
      <c r="J2" s="583"/>
      <c r="K2" s="526"/>
      <c r="L2" s="600" t="s">
        <v>830</v>
      </c>
      <c r="M2" s="600" t="s">
        <v>831</v>
      </c>
      <c r="N2" s="600" t="s">
        <v>832</v>
      </c>
      <c r="O2" s="526"/>
      <c r="P2" s="601" t="s">
        <v>833</v>
      </c>
    </row>
    <row r="3" spans="1:16" ht="54.75" customHeight="1" thickBot="1" x14ac:dyDescent="0.25">
      <c r="A3" s="602"/>
      <c r="B3" s="602"/>
      <c r="C3" s="602"/>
      <c r="D3" s="602"/>
      <c r="E3" s="602"/>
      <c r="F3" s="339" t="s">
        <v>834</v>
      </c>
      <c r="G3" s="339" t="s">
        <v>835</v>
      </c>
      <c r="H3" s="340" t="s">
        <v>836</v>
      </c>
      <c r="I3" s="337" t="s">
        <v>834</v>
      </c>
      <c r="J3" s="337" t="s">
        <v>835</v>
      </c>
      <c r="K3" s="338" t="s">
        <v>837</v>
      </c>
      <c r="L3" s="602"/>
      <c r="M3" s="602"/>
      <c r="N3" s="338" t="s">
        <v>838</v>
      </c>
      <c r="O3" s="338" t="s">
        <v>839</v>
      </c>
      <c r="P3" s="602"/>
    </row>
    <row r="4" spans="1:16" ht="30" customHeight="1" thickBot="1" x14ac:dyDescent="0.25">
      <c r="A4" s="341"/>
      <c r="B4" s="341"/>
      <c r="C4" s="342"/>
      <c r="D4" s="343"/>
      <c r="E4" s="344"/>
      <c r="F4" s="345"/>
      <c r="G4" s="345"/>
      <c r="H4" s="345"/>
      <c r="I4" s="341"/>
      <c r="J4" s="341"/>
      <c r="K4" s="341"/>
      <c r="L4" s="341"/>
      <c r="M4" s="344"/>
      <c r="N4" s="346"/>
      <c r="O4" s="341"/>
      <c r="P4" s="347"/>
    </row>
    <row r="5" spans="1:16" ht="30" customHeight="1" thickBot="1" x14ac:dyDescent="0.25">
      <c r="A5" s="347"/>
      <c r="B5" s="347"/>
      <c r="C5" s="342"/>
      <c r="D5" s="343"/>
      <c r="E5" s="344"/>
      <c r="F5" s="348"/>
      <c r="G5" s="348"/>
      <c r="H5" s="348"/>
      <c r="I5" s="341"/>
      <c r="J5" s="341"/>
      <c r="K5" s="341"/>
      <c r="L5" s="341"/>
      <c r="M5" s="342"/>
      <c r="N5" s="346"/>
      <c r="O5" s="346"/>
      <c r="P5" s="347"/>
    </row>
    <row r="6" spans="1:16" ht="30" customHeight="1" thickBot="1" x14ac:dyDescent="0.25">
      <c r="A6" s="341"/>
      <c r="B6" s="341"/>
      <c r="C6" s="342"/>
      <c r="D6" s="343"/>
      <c r="E6" s="344"/>
      <c r="F6" s="348"/>
      <c r="G6" s="348"/>
      <c r="H6" s="348"/>
      <c r="I6" s="341"/>
      <c r="J6" s="341"/>
      <c r="K6" s="341"/>
      <c r="L6" s="341"/>
      <c r="M6" s="342"/>
      <c r="N6" s="346"/>
      <c r="O6" s="344"/>
      <c r="P6" s="341"/>
    </row>
    <row r="7" spans="1:16" ht="30" customHeight="1" thickBot="1" x14ac:dyDescent="0.25">
      <c r="A7" s="347"/>
      <c r="B7" s="347"/>
      <c r="C7" s="342"/>
      <c r="D7" s="343"/>
      <c r="E7" s="344"/>
      <c r="F7" s="345"/>
      <c r="G7" s="345"/>
      <c r="H7" s="345"/>
      <c r="I7" s="341"/>
      <c r="J7" s="341"/>
      <c r="K7" s="341"/>
      <c r="L7" s="341"/>
      <c r="M7" s="344"/>
      <c r="N7" s="346"/>
      <c r="O7" s="344"/>
      <c r="P7" s="347"/>
    </row>
    <row r="8" spans="1:16" ht="30" customHeight="1" thickBot="1" x14ac:dyDescent="0.25">
      <c r="A8" s="347"/>
      <c r="B8" s="347"/>
      <c r="C8" s="342"/>
      <c r="D8" s="343"/>
      <c r="E8" s="344"/>
      <c r="F8" s="348"/>
      <c r="G8" s="348"/>
      <c r="H8" s="348"/>
      <c r="I8" s="341"/>
      <c r="J8" s="341"/>
      <c r="K8" s="341"/>
      <c r="L8" s="341"/>
      <c r="M8" s="342"/>
      <c r="N8" s="346"/>
      <c r="O8" s="344"/>
      <c r="P8" s="347"/>
    </row>
    <row r="9" spans="1:16" ht="30" customHeight="1" thickBot="1" x14ac:dyDescent="0.25">
      <c r="A9" s="341"/>
      <c r="B9" s="341"/>
      <c r="C9" s="342"/>
      <c r="D9" s="343"/>
      <c r="E9" s="344"/>
      <c r="F9" s="348"/>
      <c r="G9" s="348"/>
      <c r="H9" s="348"/>
      <c r="I9" s="341"/>
      <c r="J9" s="341"/>
      <c r="K9" s="341"/>
      <c r="L9" s="341"/>
      <c r="M9" s="344"/>
      <c r="N9" s="346"/>
      <c r="O9" s="344"/>
      <c r="P9" s="347"/>
    </row>
    <row r="10" spans="1:16" ht="30" customHeight="1" thickBot="1" x14ac:dyDescent="0.25">
      <c r="A10" s="341"/>
      <c r="B10" s="341"/>
      <c r="C10" s="342"/>
      <c r="D10" s="343"/>
      <c r="E10" s="344"/>
      <c r="F10" s="348"/>
      <c r="G10" s="348"/>
      <c r="H10" s="348"/>
      <c r="I10" s="341"/>
      <c r="J10" s="341"/>
      <c r="K10" s="341"/>
      <c r="L10" s="341"/>
      <c r="M10" s="344"/>
      <c r="N10" s="346"/>
      <c r="O10" s="344"/>
      <c r="P10" s="347"/>
    </row>
    <row r="11" spans="1:16" ht="30" customHeight="1" thickBot="1" x14ac:dyDescent="0.25">
      <c r="A11" s="341"/>
      <c r="B11" s="341"/>
      <c r="C11" s="342"/>
      <c r="D11" s="343"/>
      <c r="E11" s="344"/>
      <c r="F11" s="348"/>
      <c r="G11" s="348"/>
      <c r="H11" s="348"/>
      <c r="I11" s="341"/>
      <c r="J11" s="341"/>
      <c r="K11" s="341"/>
      <c r="L11" s="341"/>
      <c r="M11" s="342"/>
      <c r="N11" s="346"/>
      <c r="O11" s="344"/>
      <c r="P11" s="347"/>
    </row>
    <row r="12" spans="1:16" ht="30" customHeight="1" thickBot="1" x14ac:dyDescent="0.25">
      <c r="A12" s="341"/>
      <c r="B12" s="341"/>
      <c r="C12" s="342"/>
      <c r="D12" s="343"/>
      <c r="E12" s="344"/>
      <c r="F12" s="345"/>
      <c r="G12" s="345"/>
      <c r="H12" s="345"/>
      <c r="I12" s="341"/>
      <c r="J12" s="341"/>
      <c r="K12" s="341"/>
      <c r="L12" s="341"/>
      <c r="M12" s="342"/>
      <c r="N12" s="346"/>
      <c r="O12" s="344"/>
      <c r="P12" s="347"/>
    </row>
    <row r="13" spans="1:16" ht="30" customHeight="1" thickBot="1" x14ac:dyDescent="0.25">
      <c r="A13" s="341"/>
      <c r="B13" s="341"/>
      <c r="C13" s="342"/>
      <c r="D13" s="343"/>
      <c r="E13" s="344"/>
      <c r="F13" s="348"/>
      <c r="G13" s="348"/>
      <c r="H13" s="348"/>
      <c r="I13" s="341"/>
      <c r="J13" s="341"/>
      <c r="K13" s="341"/>
      <c r="L13" s="341"/>
      <c r="M13" s="344"/>
      <c r="N13" s="346"/>
      <c r="O13" s="344"/>
      <c r="P13" s="347"/>
    </row>
    <row r="14" spans="1:16" ht="30" customHeight="1" thickBot="1" x14ac:dyDescent="0.25">
      <c r="A14" s="341"/>
      <c r="B14" s="341"/>
      <c r="C14" s="342"/>
      <c r="D14" s="343"/>
      <c r="E14" s="344"/>
      <c r="F14" s="345"/>
      <c r="G14" s="345"/>
      <c r="H14" s="345"/>
      <c r="I14" s="341"/>
      <c r="J14" s="341"/>
      <c r="K14" s="341"/>
      <c r="L14" s="341"/>
      <c r="M14" s="342"/>
      <c r="N14" s="346"/>
      <c r="O14" s="344"/>
      <c r="P14" s="347"/>
    </row>
    <row r="15" spans="1:16" ht="30" customHeight="1" thickBot="1" x14ac:dyDescent="0.25">
      <c r="A15" s="341"/>
      <c r="B15" s="341"/>
      <c r="C15" s="342"/>
      <c r="D15" s="343"/>
      <c r="E15" s="344"/>
      <c r="F15" s="348"/>
      <c r="G15" s="348"/>
      <c r="H15" s="348"/>
      <c r="I15" s="341"/>
      <c r="J15" s="341"/>
      <c r="K15" s="341"/>
      <c r="L15" s="341"/>
      <c r="M15" s="342"/>
      <c r="N15" s="346"/>
      <c r="O15" s="344"/>
      <c r="P15" s="347"/>
    </row>
    <row r="16" spans="1:16" ht="30" customHeight="1" thickBot="1" x14ac:dyDescent="0.25">
      <c r="A16" s="341"/>
      <c r="B16" s="341"/>
      <c r="C16" s="342"/>
      <c r="D16" s="343"/>
      <c r="E16" s="344"/>
      <c r="F16" s="348"/>
      <c r="G16" s="348"/>
      <c r="H16" s="348"/>
      <c r="I16" s="341"/>
      <c r="J16" s="341"/>
      <c r="K16" s="341"/>
      <c r="L16" s="341"/>
      <c r="M16" s="342"/>
      <c r="N16" s="346"/>
      <c r="O16" s="344"/>
      <c r="P16" s="347"/>
    </row>
    <row r="17" spans="1:16" ht="30" customHeight="1" thickBot="1" x14ac:dyDescent="0.25">
      <c r="A17" s="341"/>
      <c r="B17" s="341"/>
      <c r="C17" s="342"/>
      <c r="D17" s="343"/>
      <c r="E17" s="344"/>
      <c r="F17" s="345"/>
      <c r="G17" s="345"/>
      <c r="H17" s="345"/>
      <c r="I17" s="341"/>
      <c r="J17" s="341"/>
      <c r="K17" s="341"/>
      <c r="L17" s="341"/>
      <c r="M17" s="342"/>
      <c r="N17" s="346"/>
      <c r="O17" s="344"/>
      <c r="P17" s="347"/>
    </row>
    <row r="18" spans="1:16" ht="30" customHeight="1" thickBot="1" x14ac:dyDescent="0.25">
      <c r="A18" s="341"/>
      <c r="B18" s="341"/>
      <c r="C18" s="342"/>
      <c r="D18" s="343"/>
      <c r="E18" s="344"/>
      <c r="F18" s="348"/>
      <c r="G18" s="348"/>
      <c r="H18" s="348"/>
      <c r="I18" s="341"/>
      <c r="J18" s="341"/>
      <c r="K18" s="341"/>
      <c r="L18" s="341"/>
      <c r="M18" s="342"/>
      <c r="N18" s="346"/>
      <c r="O18" s="344"/>
      <c r="P18" s="347"/>
    </row>
    <row r="19" spans="1:16" ht="30" customHeight="1" thickBot="1" x14ac:dyDescent="0.25">
      <c r="A19" s="341"/>
      <c r="B19" s="341"/>
      <c r="C19" s="342"/>
      <c r="D19" s="343"/>
      <c r="E19" s="344"/>
      <c r="F19" s="345"/>
      <c r="G19" s="345"/>
      <c r="H19" s="345"/>
      <c r="I19" s="341"/>
      <c r="J19" s="341"/>
      <c r="K19" s="341"/>
      <c r="L19" s="341"/>
      <c r="M19" s="342"/>
      <c r="N19" s="346"/>
      <c r="O19" s="344"/>
      <c r="P19" s="347"/>
    </row>
    <row r="20" spans="1:16" ht="30" customHeight="1" thickBot="1" x14ac:dyDescent="0.25">
      <c r="A20" s="341"/>
      <c r="B20" s="341"/>
      <c r="C20" s="342"/>
      <c r="D20" s="343"/>
      <c r="E20" s="344"/>
      <c r="F20" s="348"/>
      <c r="G20" s="348"/>
      <c r="H20" s="348"/>
      <c r="I20" s="341"/>
      <c r="J20" s="341"/>
      <c r="K20" s="341"/>
      <c r="L20" s="341"/>
      <c r="M20" s="342"/>
      <c r="N20" s="346"/>
      <c r="O20" s="344"/>
      <c r="P20" s="347"/>
    </row>
    <row r="21" spans="1:16" ht="30" customHeight="1" thickBot="1" x14ac:dyDescent="0.25">
      <c r="A21" s="341"/>
      <c r="B21" s="341"/>
      <c r="C21" s="342"/>
      <c r="D21" s="343"/>
      <c r="E21" s="344"/>
      <c r="F21" s="348"/>
      <c r="G21" s="348"/>
      <c r="H21" s="348"/>
      <c r="I21" s="341"/>
      <c r="J21" s="341"/>
      <c r="K21" s="341"/>
      <c r="L21" s="349"/>
      <c r="M21" s="344"/>
      <c r="N21" s="346"/>
      <c r="O21" s="344"/>
      <c r="P21" s="347"/>
    </row>
    <row r="22" spans="1:16" ht="30" customHeight="1" thickBot="1" x14ac:dyDescent="0.25">
      <c r="A22" s="341"/>
      <c r="B22" s="341"/>
      <c r="C22" s="342"/>
      <c r="D22" s="343"/>
      <c r="E22" s="344"/>
      <c r="F22" s="345"/>
      <c r="G22" s="345"/>
      <c r="H22" s="345"/>
      <c r="I22" s="341"/>
      <c r="J22" s="341"/>
      <c r="K22" s="341"/>
      <c r="L22" s="341"/>
      <c r="M22" s="344"/>
      <c r="N22" s="346"/>
      <c r="O22" s="344"/>
      <c r="P22" s="347"/>
    </row>
    <row r="23" spans="1:16" ht="30" customHeight="1" thickBot="1" x14ac:dyDescent="0.25">
      <c r="A23" s="341"/>
      <c r="B23" s="341"/>
      <c r="C23" s="342"/>
      <c r="D23" s="343"/>
      <c r="E23" s="344"/>
      <c r="F23" s="348"/>
      <c r="G23" s="348"/>
      <c r="H23" s="348"/>
      <c r="I23" s="341"/>
      <c r="J23" s="341"/>
      <c r="K23" s="341"/>
      <c r="L23" s="341"/>
      <c r="M23" s="342"/>
      <c r="N23" s="346"/>
      <c r="O23" s="344"/>
      <c r="P23" s="347"/>
    </row>
    <row r="24" spans="1:16" ht="30" customHeight="1" thickBot="1" x14ac:dyDescent="0.25">
      <c r="A24" s="341"/>
      <c r="B24" s="341"/>
      <c r="C24" s="342"/>
      <c r="D24" s="343"/>
      <c r="E24" s="344"/>
      <c r="F24" s="348"/>
      <c r="G24" s="348"/>
      <c r="H24" s="348"/>
      <c r="I24" s="341"/>
      <c r="J24" s="341"/>
      <c r="K24" s="341"/>
      <c r="L24" s="341"/>
      <c r="M24" s="342"/>
      <c r="N24" s="346"/>
      <c r="O24" s="344"/>
      <c r="P24" s="347"/>
    </row>
    <row r="25" spans="1:16" ht="30" customHeight="1" thickBot="1" x14ac:dyDescent="0.25">
      <c r="A25" s="341"/>
      <c r="B25" s="341"/>
      <c r="C25" s="342"/>
      <c r="D25" s="343"/>
      <c r="E25" s="344"/>
      <c r="F25" s="345"/>
      <c r="G25" s="345"/>
      <c r="H25" s="345"/>
      <c r="I25" s="341"/>
      <c r="J25" s="341"/>
      <c r="K25" s="341"/>
      <c r="L25" s="341"/>
      <c r="M25" s="344"/>
      <c r="N25" s="346"/>
      <c r="O25" s="344"/>
      <c r="P25" s="347"/>
    </row>
    <row r="26" spans="1:16" ht="30" customHeight="1" thickBot="1" x14ac:dyDescent="0.25">
      <c r="A26" s="341"/>
      <c r="B26" s="341"/>
      <c r="C26" s="342"/>
      <c r="D26" s="343"/>
      <c r="E26" s="344"/>
      <c r="F26" s="348"/>
      <c r="G26" s="348"/>
      <c r="H26" s="348"/>
      <c r="I26" s="341"/>
      <c r="J26" s="341"/>
      <c r="K26" s="341"/>
      <c r="L26" s="341"/>
      <c r="M26" s="342"/>
      <c r="N26" s="346"/>
      <c r="O26" s="344"/>
      <c r="P26" s="347"/>
    </row>
    <row r="27" spans="1:16" ht="30" customHeight="1" thickBot="1" x14ac:dyDescent="0.25">
      <c r="A27" s="341"/>
      <c r="B27" s="341"/>
      <c r="C27" s="342"/>
      <c r="D27" s="343"/>
      <c r="E27" s="344"/>
      <c r="F27" s="345"/>
      <c r="G27" s="345"/>
      <c r="H27" s="345"/>
      <c r="I27" s="348"/>
      <c r="J27" s="341"/>
      <c r="K27" s="341"/>
      <c r="L27" s="341"/>
      <c r="M27" s="342"/>
      <c r="N27" s="346"/>
      <c r="O27" s="344"/>
      <c r="P27" s="347"/>
    </row>
    <row r="28" spans="1:16" ht="30" customHeight="1" thickBot="1" x14ac:dyDescent="0.25">
      <c r="A28" s="341"/>
      <c r="B28" s="341"/>
      <c r="C28" s="342"/>
      <c r="D28" s="343"/>
      <c r="E28" s="344"/>
      <c r="F28" s="345"/>
      <c r="G28" s="345"/>
      <c r="H28" s="345"/>
      <c r="I28" s="348"/>
      <c r="J28" s="341"/>
      <c r="K28" s="341"/>
      <c r="L28" s="341"/>
      <c r="M28" s="344"/>
      <c r="N28" s="346"/>
      <c r="O28" s="344"/>
      <c r="P28" s="347"/>
    </row>
    <row r="29" spans="1:16" ht="30" customHeight="1" thickBot="1" x14ac:dyDescent="0.25">
      <c r="A29" s="341"/>
      <c r="B29" s="341"/>
      <c r="C29" s="342"/>
      <c r="D29" s="343"/>
      <c r="E29" s="344"/>
      <c r="F29" s="348"/>
      <c r="G29" s="348"/>
      <c r="H29" s="348"/>
      <c r="I29" s="348"/>
      <c r="J29" s="341"/>
      <c r="K29" s="341"/>
      <c r="L29" s="341"/>
      <c r="M29" s="342"/>
      <c r="N29" s="346"/>
      <c r="O29" s="344"/>
      <c r="P29" s="347"/>
    </row>
    <row r="30" spans="1:16" ht="30" customHeight="1" thickBot="1" x14ac:dyDescent="0.25">
      <c r="A30" s="341"/>
      <c r="B30" s="341"/>
      <c r="C30" s="342"/>
      <c r="D30" s="350"/>
      <c r="E30" s="344"/>
      <c r="F30" s="348"/>
      <c r="G30" s="348"/>
      <c r="H30" s="348"/>
      <c r="I30" s="348"/>
      <c r="J30" s="341"/>
      <c r="K30" s="341"/>
      <c r="L30" s="341"/>
      <c r="M30" s="341"/>
      <c r="N30" s="346"/>
      <c r="O30" s="344"/>
      <c r="P30" s="347"/>
    </row>
    <row r="31" spans="1:16" ht="30" customHeight="1" thickBot="1" x14ac:dyDescent="0.25">
      <c r="A31" s="341"/>
      <c r="B31" s="341"/>
      <c r="C31" s="344"/>
      <c r="D31" s="344"/>
      <c r="E31" s="344"/>
      <c r="F31" s="348"/>
      <c r="G31" s="348"/>
      <c r="H31" s="348"/>
      <c r="I31" s="348"/>
      <c r="J31" s="341"/>
      <c r="K31" s="341"/>
      <c r="L31" s="341"/>
      <c r="M31" s="344"/>
      <c r="N31" s="344"/>
      <c r="O31" s="344"/>
      <c r="P31" s="347"/>
    </row>
    <row r="32" spans="1:16" ht="30" customHeight="1" thickBot="1" x14ac:dyDescent="0.25">
      <c r="A32" s="341"/>
      <c r="B32" s="341"/>
      <c r="C32" s="344"/>
      <c r="D32" s="344"/>
      <c r="E32" s="344"/>
      <c r="F32" s="341"/>
      <c r="G32" s="341"/>
      <c r="H32" s="341"/>
      <c r="I32" s="341"/>
      <c r="J32" s="341"/>
      <c r="K32" s="341"/>
      <c r="L32" s="341"/>
      <c r="M32" s="344"/>
      <c r="N32" s="344"/>
      <c r="O32" s="344"/>
      <c r="P32" s="347"/>
    </row>
    <row r="33" spans="1:16" ht="30" customHeight="1" thickBot="1" x14ac:dyDescent="0.25">
      <c r="A33" s="341"/>
      <c r="B33" s="341"/>
      <c r="C33" s="344"/>
      <c r="D33" s="344"/>
      <c r="E33" s="344"/>
      <c r="F33" s="344"/>
      <c r="G33" s="344"/>
      <c r="H33" s="344"/>
      <c r="I33" s="344"/>
      <c r="J33" s="344"/>
      <c r="K33" s="344"/>
      <c r="L33" s="344"/>
      <c r="M33" s="344"/>
      <c r="N33" s="344"/>
      <c r="O33" s="344"/>
      <c r="P33" s="347"/>
    </row>
    <row r="34" spans="1:16" ht="30" customHeight="1" thickBot="1" x14ac:dyDescent="0.25">
      <c r="A34" s="341"/>
      <c r="B34" s="341"/>
      <c r="C34" s="344"/>
      <c r="D34" s="344"/>
      <c r="E34" s="344"/>
      <c r="F34" s="344"/>
      <c r="G34" s="344"/>
      <c r="H34" s="344"/>
      <c r="I34" s="344"/>
      <c r="J34" s="344"/>
      <c r="K34" s="344"/>
      <c r="L34" s="344"/>
      <c r="M34" s="344"/>
      <c r="N34" s="344"/>
      <c r="O34" s="344"/>
      <c r="P34" s="347"/>
    </row>
    <row r="35" spans="1:16" ht="30" customHeight="1" thickBot="1" x14ac:dyDescent="0.25">
      <c r="A35" s="341"/>
      <c r="B35" s="341"/>
      <c r="C35" s="344"/>
      <c r="D35" s="344"/>
      <c r="E35" s="344"/>
      <c r="F35" s="344"/>
      <c r="G35" s="344"/>
      <c r="H35" s="344"/>
      <c r="I35" s="344"/>
      <c r="J35" s="344"/>
      <c r="K35" s="344"/>
      <c r="L35" s="344"/>
      <c r="M35" s="344"/>
      <c r="N35" s="344"/>
      <c r="O35" s="344"/>
      <c r="P35" s="347"/>
    </row>
    <row r="36" spans="1:16" ht="30" customHeight="1" thickBot="1" x14ac:dyDescent="0.25">
      <c r="A36" s="341"/>
      <c r="B36" s="341"/>
      <c r="C36" s="344"/>
      <c r="D36" s="344"/>
      <c r="E36" s="344"/>
      <c r="F36" s="344"/>
      <c r="G36" s="344"/>
      <c r="H36" s="344"/>
      <c r="I36" s="344"/>
      <c r="J36" s="344"/>
      <c r="K36" s="344"/>
      <c r="L36" s="344"/>
      <c r="M36" s="344"/>
      <c r="N36" s="344"/>
      <c r="O36" s="344"/>
      <c r="P36" s="347"/>
    </row>
    <row r="37" spans="1:16" ht="27" customHeight="1" thickBot="1" x14ac:dyDescent="0.25">
      <c r="A37" s="347"/>
      <c r="B37" s="347"/>
      <c r="C37" s="344"/>
      <c r="D37" s="344"/>
      <c r="E37" s="344"/>
      <c r="F37" s="344"/>
      <c r="G37" s="344"/>
      <c r="H37" s="344"/>
      <c r="I37" s="344"/>
      <c r="J37" s="344"/>
      <c r="K37" s="344"/>
      <c r="L37" s="344"/>
      <c r="M37" s="344"/>
      <c r="N37" s="344"/>
      <c r="O37" s="344"/>
      <c r="P37" s="347"/>
    </row>
    <row r="38" spans="1:16" ht="27" customHeight="1" thickBot="1" x14ac:dyDescent="0.25">
      <c r="A38" s="347"/>
      <c r="B38" s="347"/>
      <c r="C38" s="344"/>
      <c r="D38" s="344"/>
      <c r="E38" s="344"/>
      <c r="F38" s="344"/>
      <c r="G38" s="344"/>
      <c r="H38" s="344"/>
      <c r="I38" s="344"/>
      <c r="J38" s="344"/>
      <c r="K38" s="344"/>
      <c r="L38" s="344"/>
      <c r="M38" s="344"/>
      <c r="N38" s="344"/>
      <c r="O38" s="344"/>
      <c r="P38" s="347"/>
    </row>
    <row r="39" spans="1:16" ht="38.25" customHeight="1" thickBot="1" x14ac:dyDescent="0.25">
      <c r="A39" s="603"/>
      <c r="B39" s="583"/>
      <c r="C39" s="526"/>
      <c r="D39" s="351"/>
      <c r="E39" s="351"/>
      <c r="F39" s="351"/>
      <c r="G39" s="351"/>
      <c r="H39" s="351"/>
      <c r="I39" s="351"/>
      <c r="J39" s="351"/>
      <c r="K39" s="351"/>
      <c r="L39" s="351"/>
      <c r="M39" s="351"/>
      <c r="N39" s="351"/>
      <c r="O39" s="351"/>
      <c r="P39" s="351"/>
    </row>
    <row r="40" spans="1:16" ht="26.25" customHeight="1" x14ac:dyDescent="0.2"/>
  </sheetData>
  <autoFilter ref="A3:P3" xr:uid="{00000000-0009-0000-0000-000017000000}"/>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7"/>
  <dimension ref="A1:AB307"/>
  <sheetViews>
    <sheetView view="pageBreakPreview" zoomScaleNormal="90" zoomScaleSheetLayoutView="100" workbookViewId="0">
      <pane xSplit="8" ySplit="3" topLeftCell="Q4" activePane="bottomRight" state="frozen"/>
      <selection pane="topRight" activeCell="H1" sqref="H1"/>
      <selection pane="bottomLeft" activeCell="A4" sqref="A4"/>
      <selection pane="bottomRight" activeCell="A4" sqref="A4"/>
    </sheetView>
  </sheetViews>
  <sheetFormatPr defaultColWidth="9" defaultRowHeight="15" x14ac:dyDescent="0.2"/>
  <cols>
    <col min="1" max="1" width="10.375" style="389" bestFit="1" customWidth="1"/>
    <col min="2" max="2" width="10.375" style="389" customWidth="1"/>
    <col min="3" max="3" width="13.375" style="433" customWidth="1"/>
    <col min="4" max="4" width="13.625" style="389" bestFit="1" customWidth="1"/>
    <col min="5" max="5" width="16.375" style="434" customWidth="1"/>
    <col min="6" max="6" width="14.375" style="389" bestFit="1" customWidth="1"/>
    <col min="7" max="7" width="14.875" style="435" bestFit="1" customWidth="1"/>
    <col min="8" max="8" width="20.375" style="389" customWidth="1"/>
    <col min="9" max="9" width="71.625" style="439" bestFit="1" customWidth="1"/>
    <col min="10" max="10" width="14.25" style="389" bestFit="1" customWidth="1"/>
    <col min="11" max="11" width="13.875" style="389" bestFit="1" customWidth="1"/>
    <col min="12" max="12" width="13.25" style="410" bestFit="1" customWidth="1"/>
    <col min="13" max="13" width="24.125" style="389" bestFit="1" customWidth="1"/>
    <col min="14" max="14" width="13.125" style="389" bestFit="1" customWidth="1"/>
    <col min="15" max="15" width="20.125" style="389" bestFit="1" customWidth="1"/>
    <col min="16" max="16" width="22.25" style="389" bestFit="1" customWidth="1"/>
    <col min="17" max="17" width="17.75" style="389" customWidth="1"/>
    <col min="18" max="18" width="77.25" style="438" customWidth="1"/>
    <col min="19" max="19" width="102.125" style="436" customWidth="1"/>
    <col min="20" max="20" width="16.375" style="389" customWidth="1"/>
    <col min="21" max="21" width="16.375" style="439" customWidth="1"/>
    <col min="22" max="24" width="18.375" style="389" customWidth="1"/>
    <col min="25" max="25" width="27.375" style="389" customWidth="1"/>
    <col min="26" max="26" width="15.875" style="389" hidden="1" customWidth="1"/>
    <col min="27" max="27" width="12.375" style="389" hidden="1" customWidth="1"/>
    <col min="28" max="28" width="11.875" style="389" hidden="1" customWidth="1"/>
    <col min="29" max="29" width="9" style="389" customWidth="1"/>
    <col min="30" max="16384" width="9" style="389"/>
  </cols>
  <sheetData>
    <row r="1" spans="1:28" ht="26.25" customHeight="1" x14ac:dyDescent="0.2">
      <c r="A1" s="608" t="s">
        <v>840</v>
      </c>
      <c r="B1" s="609"/>
      <c r="C1" s="610"/>
      <c r="D1" s="609"/>
      <c r="E1" s="611"/>
      <c r="F1" s="612" t="s">
        <v>841</v>
      </c>
      <c r="G1" s="613"/>
      <c r="H1" s="609"/>
      <c r="I1" s="614"/>
      <c r="J1" s="609"/>
      <c r="K1" s="609"/>
      <c r="L1" s="615"/>
      <c r="M1" s="609"/>
      <c r="N1" s="609"/>
      <c r="O1" s="609"/>
      <c r="P1" s="609"/>
      <c r="Q1" s="609"/>
      <c r="R1" s="616"/>
      <c r="S1" s="617"/>
      <c r="T1" s="609"/>
      <c r="U1" s="388"/>
    </row>
    <row r="2" spans="1:28" ht="46.5" customHeight="1" x14ac:dyDescent="0.2">
      <c r="A2" s="608" t="s">
        <v>842</v>
      </c>
      <c r="B2" s="609"/>
      <c r="C2" s="610"/>
      <c r="D2" s="609"/>
      <c r="E2" s="611"/>
      <c r="F2" s="517"/>
      <c r="G2" s="517"/>
      <c r="H2" s="517"/>
      <c r="I2" s="517"/>
      <c r="J2" s="517"/>
      <c r="K2" s="517"/>
      <c r="L2" s="517"/>
      <c r="M2" s="517"/>
      <c r="N2" s="517"/>
      <c r="O2" s="517"/>
      <c r="P2" s="517"/>
      <c r="Q2" s="517"/>
      <c r="R2" s="517"/>
      <c r="S2" s="517"/>
      <c r="T2" s="517"/>
      <c r="U2" s="618" t="s">
        <v>843</v>
      </c>
      <c r="V2" s="517"/>
      <c r="W2" s="390"/>
      <c r="X2" s="390"/>
      <c r="Y2" s="391"/>
    </row>
    <row r="3" spans="1:28" s="401" customFormat="1" ht="31.5" customHeight="1" x14ac:dyDescent="0.2">
      <c r="A3" s="392" t="s">
        <v>844</v>
      </c>
      <c r="B3" s="392" t="s">
        <v>845</v>
      </c>
      <c r="C3" s="393" t="s">
        <v>846</v>
      </c>
      <c r="D3" s="392" t="s">
        <v>847</v>
      </c>
      <c r="E3" s="394" t="s">
        <v>848</v>
      </c>
      <c r="F3" s="392" t="s">
        <v>849</v>
      </c>
      <c r="G3" s="395" t="s">
        <v>850</v>
      </c>
      <c r="H3" s="392" t="s">
        <v>851</v>
      </c>
      <c r="I3" s="392" t="s">
        <v>852</v>
      </c>
      <c r="J3" s="396" t="s">
        <v>853</v>
      </c>
      <c r="K3" s="396" t="s">
        <v>854</v>
      </c>
      <c r="L3" s="396" t="s">
        <v>855</v>
      </c>
      <c r="M3" s="396" t="s">
        <v>856</v>
      </c>
      <c r="N3" s="396" t="s">
        <v>857</v>
      </c>
      <c r="O3" s="396" t="s">
        <v>858</v>
      </c>
      <c r="P3" s="396" t="s">
        <v>859</v>
      </c>
      <c r="Q3" s="396" t="s">
        <v>860</v>
      </c>
      <c r="R3" s="397" t="s">
        <v>861</v>
      </c>
      <c r="S3" s="398" t="s">
        <v>862</v>
      </c>
      <c r="T3" s="392" t="s">
        <v>863</v>
      </c>
      <c r="U3" s="392" t="s">
        <v>803</v>
      </c>
      <c r="V3" s="392" t="s">
        <v>864</v>
      </c>
      <c r="W3" s="392" t="s">
        <v>865</v>
      </c>
      <c r="X3" s="392" t="s">
        <v>866</v>
      </c>
      <c r="Y3" s="392" t="s">
        <v>867</v>
      </c>
      <c r="Z3" s="399" t="s">
        <v>868</v>
      </c>
      <c r="AA3" s="400" t="s">
        <v>869</v>
      </c>
      <c r="AB3" s="400" t="s">
        <v>870</v>
      </c>
    </row>
    <row r="4" spans="1:28" ht="75" customHeight="1" x14ac:dyDescent="0.2">
      <c r="A4" s="402">
        <v>1</v>
      </c>
      <c r="B4" s="403" t="s">
        <v>871</v>
      </c>
      <c r="C4" s="404" t="s">
        <v>872</v>
      </c>
      <c r="D4" s="405">
        <v>44945</v>
      </c>
      <c r="E4" s="406" t="s">
        <v>873</v>
      </c>
      <c r="F4" s="405" t="e">
        <f>VLOOKUP($G4,#REF!,2,0)</f>
        <v>#REF!</v>
      </c>
      <c r="G4" s="407" t="s">
        <v>874</v>
      </c>
      <c r="H4" s="408" t="s">
        <v>875</v>
      </c>
      <c r="I4" s="409" t="s">
        <v>876</v>
      </c>
      <c r="J4" s="410"/>
      <c r="K4" s="410"/>
      <c r="M4" s="410" t="b">
        <v>1</v>
      </c>
      <c r="N4" s="405"/>
      <c r="O4" s="405"/>
      <c r="P4" s="405"/>
      <c r="Q4" s="411" t="s">
        <v>489</v>
      </c>
      <c r="R4" s="412"/>
      <c r="S4" s="413"/>
      <c r="T4" s="405"/>
      <c r="U4" s="414" t="s">
        <v>497</v>
      </c>
      <c r="V4" s="405"/>
      <c r="W4" s="415"/>
      <c r="X4" s="416"/>
      <c r="Y4" s="417"/>
    </row>
    <row r="5" spans="1:28" ht="27.75" customHeight="1" x14ac:dyDescent="0.2">
      <c r="A5" s="402"/>
      <c r="B5" s="403"/>
      <c r="C5" s="404"/>
      <c r="D5" s="405"/>
      <c r="E5" s="406"/>
      <c r="F5" s="405" t="e">
        <f>VLOOKUP($G5,#REF!,2,0)</f>
        <v>#REF!</v>
      </c>
      <c r="G5" s="407"/>
      <c r="H5" s="408"/>
      <c r="I5" s="418"/>
      <c r="J5" s="410"/>
      <c r="K5" s="410"/>
      <c r="M5" s="410"/>
      <c r="N5" s="405"/>
      <c r="O5" s="405"/>
      <c r="P5" s="405"/>
      <c r="Q5" s="411"/>
      <c r="R5" s="607"/>
      <c r="S5" s="499"/>
      <c r="T5" s="405"/>
      <c r="U5" s="414"/>
      <c r="V5" s="405"/>
      <c r="W5" s="415"/>
      <c r="X5" s="416"/>
      <c r="Y5" s="417"/>
    </row>
    <row r="6" spans="1:28" ht="27.75" customHeight="1" x14ac:dyDescent="0.2">
      <c r="A6" s="402"/>
      <c r="B6" s="403"/>
      <c r="C6" s="404"/>
      <c r="D6" s="405"/>
      <c r="E6" s="406"/>
      <c r="F6" s="405" t="e">
        <f>VLOOKUP($G6,#REF!,2,0)</f>
        <v>#REF!</v>
      </c>
      <c r="G6" s="407"/>
      <c r="H6" s="408"/>
      <c r="I6" s="409"/>
      <c r="J6" s="410"/>
      <c r="K6" s="410"/>
      <c r="M6" s="410"/>
      <c r="N6" s="405"/>
      <c r="O6" s="405"/>
      <c r="P6" s="405"/>
      <c r="Q6" s="411"/>
      <c r="R6" s="607"/>
      <c r="S6" s="499"/>
      <c r="T6" s="405"/>
      <c r="U6" s="414"/>
      <c r="V6" s="405"/>
      <c r="W6" s="415"/>
      <c r="X6" s="416"/>
      <c r="Y6" s="417"/>
    </row>
    <row r="7" spans="1:28" ht="27.75" customHeight="1" x14ac:dyDescent="0.2">
      <c r="A7" s="402"/>
      <c r="B7" s="403"/>
      <c r="C7" s="404"/>
      <c r="D7" s="405"/>
      <c r="E7" s="406"/>
      <c r="F7" s="405" t="e">
        <f>VLOOKUP($G7,#REF!,2,0)</f>
        <v>#REF!</v>
      </c>
      <c r="G7" s="407"/>
      <c r="H7" s="408"/>
      <c r="I7" s="409"/>
      <c r="J7" s="410"/>
      <c r="K7" s="410"/>
      <c r="M7" s="410"/>
      <c r="N7" s="405"/>
      <c r="O7" s="405"/>
      <c r="P7" s="405"/>
      <c r="Q7" s="411"/>
      <c r="R7" s="619"/>
      <c r="S7" s="499"/>
      <c r="T7" s="405"/>
      <c r="U7" s="414"/>
      <c r="V7" s="405"/>
      <c r="W7" s="415"/>
      <c r="X7" s="416"/>
      <c r="Y7" s="417"/>
    </row>
    <row r="8" spans="1:28" ht="27.75" customHeight="1" x14ac:dyDescent="0.2">
      <c r="A8" s="402"/>
      <c r="B8" s="403"/>
      <c r="C8" s="404"/>
      <c r="D8" s="405"/>
      <c r="E8" s="406"/>
      <c r="F8" s="405" t="e">
        <f>VLOOKUP($G8,#REF!,2,0)</f>
        <v>#REF!</v>
      </c>
      <c r="G8" s="407"/>
      <c r="H8" s="408"/>
      <c r="I8" s="418"/>
      <c r="J8" s="410"/>
      <c r="K8" s="410"/>
      <c r="M8" s="410"/>
      <c r="N8" s="405"/>
      <c r="O8" s="405"/>
      <c r="P8" s="405"/>
      <c r="Q8" s="411"/>
      <c r="R8" s="619"/>
      <c r="S8" s="499"/>
      <c r="T8" s="405"/>
      <c r="U8" s="414"/>
      <c r="V8" s="405"/>
      <c r="W8" s="415"/>
      <c r="X8" s="416"/>
      <c r="Y8" s="417"/>
    </row>
    <row r="9" spans="1:28" ht="27.75" customHeight="1" x14ac:dyDescent="0.2">
      <c r="A9" s="402"/>
      <c r="B9" s="403"/>
      <c r="C9" s="404"/>
      <c r="D9" s="405"/>
      <c r="E9" s="406"/>
      <c r="F9" s="405" t="e">
        <f>VLOOKUP($G9,#REF!,2,0)</f>
        <v>#REF!</v>
      </c>
      <c r="G9" s="407"/>
      <c r="H9" s="408"/>
      <c r="I9" s="418"/>
      <c r="J9" s="410"/>
      <c r="K9" s="410"/>
      <c r="M9" s="410"/>
      <c r="N9" s="405"/>
      <c r="O9" s="405"/>
      <c r="P9" s="405"/>
      <c r="Q9" s="411"/>
      <c r="R9" s="607"/>
      <c r="S9" s="499"/>
      <c r="T9" s="405"/>
      <c r="U9" s="414"/>
      <c r="V9" s="405"/>
      <c r="W9" s="415"/>
      <c r="X9" s="416"/>
      <c r="Y9" s="417"/>
    </row>
    <row r="10" spans="1:28" ht="27.75" customHeight="1" x14ac:dyDescent="0.2">
      <c r="A10" s="402"/>
      <c r="B10" s="403"/>
      <c r="C10" s="404"/>
      <c r="D10" s="405"/>
      <c r="E10" s="406"/>
      <c r="F10" s="405" t="e">
        <f>VLOOKUP($G10,#REF!,2,0)</f>
        <v>#REF!</v>
      </c>
      <c r="G10" s="407"/>
      <c r="H10" s="408"/>
      <c r="I10" s="418"/>
      <c r="J10" s="410"/>
      <c r="K10" s="410"/>
      <c r="M10" s="410"/>
      <c r="N10" s="405"/>
      <c r="O10" s="405"/>
      <c r="P10" s="405"/>
      <c r="Q10" s="411"/>
      <c r="R10" s="607"/>
      <c r="S10" s="499"/>
      <c r="T10" s="405"/>
      <c r="U10" s="414"/>
      <c r="V10" s="405"/>
      <c r="W10" s="415"/>
      <c r="X10" s="416"/>
      <c r="Y10" s="417"/>
    </row>
    <row r="11" spans="1:28" ht="27.75" customHeight="1" x14ac:dyDescent="0.2">
      <c r="A11" s="402"/>
      <c r="B11" s="403"/>
      <c r="C11" s="404"/>
      <c r="D11" s="405"/>
      <c r="E11" s="406"/>
      <c r="F11" s="405" t="e">
        <f>VLOOKUP($G11,#REF!,2,0)</f>
        <v>#REF!</v>
      </c>
      <c r="G11" s="407"/>
      <c r="H11" s="408"/>
      <c r="I11" s="409"/>
      <c r="J11" s="419"/>
      <c r="K11" s="410"/>
      <c r="M11" s="410"/>
      <c r="N11" s="405"/>
      <c r="O11" s="405"/>
      <c r="P11" s="405"/>
      <c r="Q11" s="411"/>
      <c r="R11" s="412"/>
      <c r="S11" s="413"/>
      <c r="T11" s="405"/>
      <c r="U11" s="414"/>
      <c r="V11" s="405"/>
      <c r="W11" s="415"/>
      <c r="X11" s="416"/>
      <c r="Y11" s="417"/>
    </row>
    <row r="12" spans="1:28" ht="27.75" customHeight="1" x14ac:dyDescent="0.2">
      <c r="A12" s="402"/>
      <c r="B12" s="403"/>
      <c r="C12" s="404"/>
      <c r="D12" s="405"/>
      <c r="E12" s="420"/>
      <c r="F12" s="405" t="e">
        <f>VLOOKUP($G12,#REF!,2,0)</f>
        <v>#REF!</v>
      </c>
      <c r="G12" s="407"/>
      <c r="H12" s="420"/>
      <c r="I12" s="420"/>
      <c r="J12" s="410"/>
      <c r="K12" s="420"/>
      <c r="M12" s="410"/>
      <c r="N12" s="421"/>
      <c r="O12" s="420"/>
      <c r="P12" s="405"/>
      <c r="Q12" s="411"/>
      <c r="R12" s="607"/>
      <c r="S12" s="499"/>
      <c r="T12" s="405"/>
      <c r="U12" s="414"/>
      <c r="V12" s="405"/>
      <c r="W12" s="415"/>
      <c r="X12" s="416"/>
      <c r="Y12" s="417"/>
    </row>
    <row r="13" spans="1:28" ht="27.75" customHeight="1" x14ac:dyDescent="0.2">
      <c r="A13" s="402"/>
      <c r="B13" s="403"/>
      <c r="C13" s="404"/>
      <c r="D13" s="405"/>
      <c r="E13" s="420"/>
      <c r="F13" s="405" t="e">
        <f>VLOOKUP($G13,#REF!,2,0)</f>
        <v>#REF!</v>
      </c>
      <c r="G13" s="407"/>
      <c r="H13" s="422"/>
      <c r="I13" s="422"/>
      <c r="J13" s="410"/>
      <c r="K13" s="422"/>
      <c r="M13" s="410"/>
      <c r="N13" s="422"/>
      <c r="O13" s="422"/>
      <c r="P13" s="405"/>
      <c r="Q13" s="411"/>
      <c r="R13" s="607"/>
      <c r="S13" s="499"/>
      <c r="T13" s="405"/>
      <c r="U13" s="414"/>
      <c r="V13" s="405"/>
      <c r="W13" s="415"/>
      <c r="X13" s="416"/>
      <c r="Y13" s="417"/>
    </row>
    <row r="14" spans="1:28" ht="27.75" customHeight="1" x14ac:dyDescent="0.2">
      <c r="A14" s="402"/>
      <c r="B14" s="403"/>
      <c r="C14" s="404"/>
      <c r="D14" s="405"/>
      <c r="E14" s="420"/>
      <c r="F14" s="405" t="e">
        <f>VLOOKUP($G14,#REF!,2,0)</f>
        <v>#REF!</v>
      </c>
      <c r="G14" s="407"/>
      <c r="H14" s="420"/>
      <c r="I14" s="420"/>
      <c r="J14" s="410"/>
      <c r="K14" s="420"/>
      <c r="M14" s="410"/>
      <c r="N14" s="420"/>
      <c r="O14" s="423"/>
      <c r="P14" s="405"/>
      <c r="Q14" s="411"/>
      <c r="R14" s="412"/>
      <c r="S14" s="413"/>
      <c r="T14" s="405"/>
      <c r="U14" s="414"/>
      <c r="V14" s="405"/>
      <c r="W14" s="415"/>
      <c r="X14" s="416"/>
      <c r="Y14" s="417"/>
    </row>
    <row r="15" spans="1:28" ht="27.75" customHeight="1" x14ac:dyDescent="0.2">
      <c r="A15" s="402"/>
      <c r="B15" s="403"/>
      <c r="C15" s="404"/>
      <c r="D15" s="405"/>
      <c r="E15" s="406"/>
      <c r="F15" s="405" t="e">
        <f>VLOOKUP($G15,#REF!,2,0)</f>
        <v>#REF!</v>
      </c>
      <c r="G15" s="407"/>
      <c r="H15" s="408"/>
      <c r="I15" s="422"/>
      <c r="J15" s="410"/>
      <c r="K15" s="420"/>
      <c r="M15" s="410"/>
      <c r="N15" s="405"/>
      <c r="O15" s="423"/>
      <c r="P15" s="405"/>
      <c r="Q15" s="411"/>
      <c r="R15" s="412"/>
      <c r="S15" s="413"/>
      <c r="T15" s="405"/>
      <c r="U15" s="414"/>
      <c r="V15" s="405"/>
      <c r="W15" s="415"/>
      <c r="X15" s="416"/>
      <c r="Y15" s="417"/>
    </row>
    <row r="16" spans="1:28" ht="27.75" customHeight="1" x14ac:dyDescent="0.2">
      <c r="A16" s="402"/>
      <c r="B16" s="403"/>
      <c r="C16" s="420"/>
      <c r="D16" s="405"/>
      <c r="E16" s="406"/>
      <c r="F16" s="405" t="e">
        <f>VLOOKUP($G16,#REF!,2,0)</f>
        <v>#REF!</v>
      </c>
      <c r="G16" s="407"/>
      <c r="H16" s="408"/>
      <c r="I16" s="422"/>
      <c r="J16" s="410"/>
      <c r="K16" s="410"/>
      <c r="M16" s="410"/>
      <c r="N16" s="405"/>
      <c r="O16" s="405"/>
      <c r="P16" s="405"/>
      <c r="Q16" s="411"/>
      <c r="R16" s="607"/>
      <c r="S16" s="499"/>
      <c r="T16" s="405"/>
      <c r="U16" s="414"/>
      <c r="V16" s="405"/>
      <c r="W16" s="415"/>
      <c r="X16" s="416"/>
      <c r="Y16" s="417"/>
    </row>
    <row r="17" spans="1:25" ht="27.75" customHeight="1" x14ac:dyDescent="0.2">
      <c r="A17" s="402"/>
      <c r="B17" s="403"/>
      <c r="C17" s="420"/>
      <c r="D17" s="405"/>
      <c r="E17" s="420"/>
      <c r="F17" s="405" t="e">
        <f>VLOOKUP($G17,#REF!,2,0)</f>
        <v>#REF!</v>
      </c>
      <c r="G17" s="407"/>
      <c r="H17" s="408"/>
      <c r="I17" s="424"/>
      <c r="J17" s="410"/>
      <c r="K17" s="410"/>
      <c r="M17" s="410"/>
      <c r="N17" s="405"/>
      <c r="O17" s="405"/>
      <c r="P17" s="405"/>
      <c r="Q17" s="411"/>
      <c r="R17" s="607"/>
      <c r="S17" s="499"/>
      <c r="T17" s="405"/>
      <c r="U17" s="414"/>
      <c r="V17" s="405"/>
      <c r="W17" s="415"/>
      <c r="X17" s="416"/>
      <c r="Y17" s="417"/>
    </row>
    <row r="18" spans="1:25" ht="27.75" customHeight="1" x14ac:dyDescent="0.2">
      <c r="A18" s="425"/>
      <c r="B18" s="403"/>
      <c r="C18" s="420"/>
      <c r="D18" s="405"/>
      <c r="E18" s="406"/>
      <c r="F18" s="405" t="e">
        <f>VLOOKUP($G18,#REF!,2,0)</f>
        <v>#REF!</v>
      </c>
      <c r="G18" s="407"/>
      <c r="H18" s="408"/>
      <c r="I18" s="426"/>
      <c r="J18" s="410"/>
      <c r="K18" s="410"/>
      <c r="M18" s="410"/>
      <c r="N18" s="405"/>
      <c r="O18" s="405"/>
      <c r="P18" s="405"/>
      <c r="Q18" s="411"/>
      <c r="R18" s="607"/>
      <c r="S18" s="499"/>
      <c r="T18" s="405"/>
      <c r="U18" s="414"/>
      <c r="V18" s="405"/>
      <c r="W18" s="415"/>
      <c r="X18" s="416"/>
      <c r="Y18" s="417"/>
    </row>
    <row r="19" spans="1:25" ht="27.75" customHeight="1" x14ac:dyDescent="0.2">
      <c r="A19" s="425"/>
      <c r="B19" s="403"/>
      <c r="C19" s="420"/>
      <c r="D19" s="405"/>
      <c r="E19" s="406"/>
      <c r="F19" s="405" t="e">
        <f>VLOOKUP($G19,#REF!,2,0)</f>
        <v>#REF!</v>
      </c>
      <c r="G19" s="407"/>
      <c r="H19" s="408"/>
      <c r="I19" s="426"/>
      <c r="J19" s="410"/>
      <c r="K19" s="410"/>
      <c r="M19" s="410"/>
      <c r="N19" s="405"/>
      <c r="O19" s="405"/>
      <c r="P19" s="405"/>
      <c r="Q19" s="411"/>
      <c r="R19" s="412"/>
      <c r="S19" s="427"/>
      <c r="T19" s="405"/>
      <c r="U19" s="414"/>
      <c r="V19" s="405"/>
      <c r="W19" s="415"/>
      <c r="X19" s="428"/>
      <c r="Y19" s="417"/>
    </row>
    <row r="20" spans="1:25" ht="27.75" customHeight="1" x14ac:dyDescent="0.2">
      <c r="A20" s="402"/>
      <c r="B20" s="403"/>
      <c r="C20" s="404"/>
      <c r="D20" s="405"/>
      <c r="E20" s="406"/>
      <c r="F20" s="405" t="e">
        <f>VLOOKUP($G20,#REF!,2,0)</f>
        <v>#REF!</v>
      </c>
      <c r="G20" s="407"/>
      <c r="H20" s="408"/>
      <c r="I20" s="429"/>
      <c r="J20" s="410"/>
      <c r="K20" s="410"/>
      <c r="M20" s="410"/>
      <c r="N20" s="405"/>
      <c r="O20" s="405"/>
      <c r="P20" s="405"/>
      <c r="Q20" s="411"/>
      <c r="R20" s="412"/>
      <c r="S20" s="427"/>
      <c r="T20" s="405"/>
      <c r="U20" s="414"/>
      <c r="V20" s="405"/>
      <c r="W20" s="415"/>
      <c r="X20" s="428"/>
      <c r="Y20" s="417"/>
    </row>
    <row r="21" spans="1:25" ht="27.75" customHeight="1" x14ac:dyDescent="0.2">
      <c r="A21" s="402"/>
      <c r="B21" s="403"/>
      <c r="C21" s="404"/>
      <c r="D21" s="405"/>
      <c r="E21" s="406"/>
      <c r="F21" s="405" t="e">
        <f>VLOOKUP($G21,#REF!,2,0)</f>
        <v>#REF!</v>
      </c>
      <c r="G21" s="407"/>
      <c r="H21" s="408"/>
      <c r="I21" s="429"/>
      <c r="J21" s="410"/>
      <c r="K21" s="410"/>
      <c r="M21" s="410"/>
      <c r="N21" s="405"/>
      <c r="O21" s="405"/>
      <c r="P21" s="405"/>
      <c r="Q21" s="411"/>
      <c r="R21" s="412"/>
      <c r="S21" s="427"/>
      <c r="T21" s="405"/>
      <c r="U21" s="414"/>
      <c r="V21" s="405"/>
      <c r="W21" s="415"/>
      <c r="X21" s="428"/>
      <c r="Y21" s="417"/>
    </row>
    <row r="22" spans="1:25" ht="27.75" customHeight="1" x14ac:dyDescent="0.2">
      <c r="A22" s="402"/>
      <c r="B22" s="403"/>
      <c r="C22" s="404"/>
      <c r="D22" s="405"/>
      <c r="E22" s="406"/>
      <c r="F22" s="405" t="e">
        <f>VLOOKUP($G22,#REF!,2,0)</f>
        <v>#REF!</v>
      </c>
      <c r="G22" s="407"/>
      <c r="H22" s="408"/>
      <c r="I22" s="430"/>
      <c r="J22" s="410"/>
      <c r="K22" s="410"/>
      <c r="M22" s="410"/>
      <c r="N22" s="405"/>
      <c r="O22" s="405"/>
      <c r="P22" s="405"/>
      <c r="Q22" s="411"/>
      <c r="R22" s="412"/>
      <c r="S22" s="427"/>
      <c r="T22" s="405"/>
      <c r="U22" s="414"/>
      <c r="V22" s="405"/>
      <c r="W22" s="415"/>
      <c r="X22" s="428"/>
      <c r="Y22" s="417"/>
    </row>
    <row r="23" spans="1:25" ht="27.75" customHeight="1" x14ac:dyDescent="0.2">
      <c r="A23" s="402"/>
      <c r="B23" s="403"/>
      <c r="C23" s="404"/>
      <c r="D23" s="405"/>
      <c r="E23" s="406"/>
      <c r="F23" s="405" t="e">
        <f>VLOOKUP($G23,#REF!,2,0)</f>
        <v>#REF!</v>
      </c>
      <c r="G23" s="407"/>
      <c r="H23" s="408"/>
      <c r="I23" s="430"/>
      <c r="J23" s="410"/>
      <c r="K23" s="410"/>
      <c r="M23" s="410"/>
      <c r="N23" s="405"/>
      <c r="O23" s="405"/>
      <c r="P23" s="405"/>
      <c r="Q23" s="411"/>
      <c r="R23" s="412"/>
      <c r="S23" s="427"/>
      <c r="T23" s="405"/>
      <c r="U23" s="414"/>
      <c r="V23" s="405"/>
      <c r="W23" s="415"/>
      <c r="X23" s="428"/>
      <c r="Y23" s="417"/>
    </row>
    <row r="24" spans="1:25" ht="27.75" customHeight="1" x14ac:dyDescent="0.2">
      <c r="A24" s="402"/>
      <c r="B24" s="403"/>
      <c r="C24" s="404"/>
      <c r="D24" s="405"/>
      <c r="E24" s="406"/>
      <c r="F24" s="405" t="e">
        <f>VLOOKUP($G24,#REF!,2,0)</f>
        <v>#REF!</v>
      </c>
      <c r="G24" s="407"/>
      <c r="H24" s="408"/>
      <c r="I24" s="430"/>
      <c r="J24" s="410"/>
      <c r="K24" s="410"/>
      <c r="M24" s="410"/>
      <c r="N24" s="405"/>
      <c r="O24" s="405"/>
      <c r="P24" s="405"/>
      <c r="Q24" s="411"/>
      <c r="R24" s="412"/>
      <c r="S24" s="427"/>
      <c r="T24" s="405"/>
      <c r="U24" s="414"/>
      <c r="V24" s="405"/>
      <c r="W24" s="415"/>
      <c r="X24" s="428"/>
      <c r="Y24" s="417"/>
    </row>
    <row r="25" spans="1:25" ht="27.75" customHeight="1" x14ac:dyDescent="0.2">
      <c r="A25" s="425"/>
      <c r="B25" s="403"/>
      <c r="C25" s="404"/>
      <c r="D25" s="405"/>
      <c r="E25" s="406"/>
      <c r="F25" s="405" t="e">
        <f>VLOOKUP($G25,#REF!,2,0)</f>
        <v>#REF!</v>
      </c>
      <c r="G25" s="407"/>
      <c r="H25" s="408"/>
      <c r="I25" s="430"/>
      <c r="J25" s="410"/>
      <c r="K25" s="410"/>
      <c r="M25" s="410"/>
      <c r="N25" s="405"/>
      <c r="O25" s="405"/>
      <c r="P25" s="405"/>
      <c r="Q25" s="411"/>
      <c r="R25" s="412"/>
      <c r="S25" s="416"/>
      <c r="T25" s="405"/>
      <c r="U25" s="414"/>
      <c r="V25" s="405"/>
      <c r="W25" s="415"/>
      <c r="X25" s="428"/>
      <c r="Y25" s="417"/>
    </row>
    <row r="26" spans="1:25" x14ac:dyDescent="0.2">
      <c r="A26" s="402"/>
      <c r="B26" s="403"/>
      <c r="C26" s="404"/>
      <c r="D26" s="405"/>
      <c r="E26" s="406"/>
      <c r="F26" s="405" t="e">
        <f>VLOOKUP($G26,#REF!,2,0)</f>
        <v>#REF!</v>
      </c>
      <c r="G26" s="407"/>
      <c r="H26" s="408"/>
      <c r="I26" s="408"/>
      <c r="J26" s="410"/>
      <c r="K26" s="410"/>
      <c r="M26" s="410"/>
      <c r="N26" s="405"/>
      <c r="O26" s="405"/>
      <c r="P26" s="405"/>
      <c r="Q26" s="411"/>
      <c r="R26" s="412"/>
      <c r="S26" s="416"/>
      <c r="T26" s="405"/>
      <c r="U26" s="414"/>
      <c r="V26" s="405"/>
      <c r="W26" s="415"/>
      <c r="X26" s="428"/>
      <c r="Y26" s="417"/>
    </row>
    <row r="27" spans="1:25" s="432" customFormat="1" ht="18" customHeight="1" x14ac:dyDescent="0.25">
      <c r="A27" s="431"/>
      <c r="B27" s="431"/>
      <c r="C27" s="431"/>
      <c r="D27" s="431"/>
      <c r="E27" s="431"/>
      <c r="F27" s="431"/>
      <c r="G27" s="431"/>
      <c r="H27" s="431"/>
      <c r="I27" s="431"/>
      <c r="J27" s="431"/>
      <c r="K27" s="431"/>
      <c r="L27" s="410"/>
      <c r="M27" s="431"/>
      <c r="N27" s="431"/>
      <c r="O27" s="431"/>
      <c r="P27" s="431"/>
      <c r="Q27" s="411"/>
      <c r="R27" s="431"/>
      <c r="S27" s="431"/>
      <c r="T27" s="431"/>
      <c r="U27" s="431"/>
      <c r="V27" s="431"/>
      <c r="W27" s="431"/>
      <c r="X27" s="431"/>
      <c r="Y27" s="431"/>
    </row>
    <row r="28" spans="1:25" ht="26.25" customHeight="1" x14ac:dyDescent="0.2">
      <c r="H28" s="436"/>
      <c r="I28" s="436"/>
      <c r="J28" s="436"/>
      <c r="K28" s="436"/>
      <c r="M28" s="437"/>
      <c r="T28" s="436"/>
      <c r="U28" s="436"/>
    </row>
    <row r="29" spans="1:25" ht="26.25" customHeight="1" x14ac:dyDescent="0.2">
      <c r="H29" s="436"/>
      <c r="I29" s="436"/>
      <c r="J29" s="436"/>
      <c r="K29" s="436"/>
      <c r="M29" s="437"/>
      <c r="T29" s="436"/>
      <c r="U29" s="436"/>
    </row>
    <row r="30" spans="1:25" ht="26.25" customHeight="1" x14ac:dyDescent="0.2">
      <c r="H30" s="436"/>
      <c r="I30" s="436"/>
      <c r="J30" s="436"/>
      <c r="K30" s="436"/>
      <c r="M30" s="437"/>
      <c r="T30" s="436"/>
      <c r="U30" s="436"/>
    </row>
    <row r="31" spans="1:25" ht="26.25" customHeight="1" x14ac:dyDescent="0.2">
      <c r="H31" s="436"/>
      <c r="I31" s="436"/>
      <c r="J31" s="436"/>
      <c r="K31" s="436"/>
      <c r="M31" s="437"/>
      <c r="T31" s="436"/>
      <c r="U31" s="436"/>
    </row>
    <row r="32" spans="1:25" ht="26.25" customHeight="1" x14ac:dyDescent="0.2">
      <c r="H32" s="436"/>
      <c r="I32" s="436"/>
      <c r="J32" s="436"/>
      <c r="K32" s="436"/>
      <c r="M32" s="437"/>
      <c r="T32" s="436"/>
      <c r="U32" s="436"/>
    </row>
    <row r="33" spans="8:21" ht="26.25" customHeight="1" x14ac:dyDescent="0.2">
      <c r="H33" s="436"/>
      <c r="I33" s="436"/>
      <c r="J33" s="436"/>
      <c r="K33" s="436"/>
      <c r="M33" s="437"/>
      <c r="T33" s="436"/>
      <c r="U33" s="436"/>
    </row>
    <row r="34" spans="8:21" ht="26.25" customHeight="1" x14ac:dyDescent="0.2">
      <c r="H34" s="436"/>
      <c r="I34" s="436"/>
      <c r="J34" s="436"/>
      <c r="K34" s="436"/>
      <c r="M34" s="437"/>
      <c r="T34" s="436"/>
      <c r="U34" s="436"/>
    </row>
    <row r="35" spans="8:21" ht="26.25" customHeight="1" x14ac:dyDescent="0.2">
      <c r="H35" s="436"/>
      <c r="I35" s="436"/>
      <c r="J35" s="436"/>
      <c r="K35" s="436"/>
      <c r="M35" s="437"/>
      <c r="T35" s="436"/>
      <c r="U35" s="436"/>
    </row>
    <row r="36" spans="8:21" ht="26.25" customHeight="1" x14ac:dyDescent="0.2">
      <c r="M36" s="437"/>
      <c r="T36" s="436"/>
      <c r="U36" s="436"/>
    </row>
    <row r="37" spans="8:21" ht="26.25" customHeight="1" x14ac:dyDescent="0.2">
      <c r="M37" s="437"/>
      <c r="T37" s="436"/>
      <c r="U37" s="436"/>
    </row>
    <row r="38" spans="8:21" ht="26.25" customHeight="1" x14ac:dyDescent="0.2">
      <c r="M38" s="437"/>
      <c r="T38" s="436"/>
      <c r="U38" s="436"/>
    </row>
    <row r="39" spans="8:21" ht="26.25" customHeight="1" x14ac:dyDescent="0.2">
      <c r="M39" s="437"/>
      <c r="T39" s="436"/>
      <c r="U39" s="436"/>
    </row>
    <row r="40" spans="8:21" ht="26.25" customHeight="1" x14ac:dyDescent="0.2">
      <c r="M40" s="437"/>
      <c r="T40" s="436"/>
      <c r="U40" s="436"/>
    </row>
    <row r="41" spans="8:21" ht="26.25" customHeight="1" x14ac:dyDescent="0.2">
      <c r="M41" s="437"/>
      <c r="T41" s="436"/>
      <c r="U41" s="436"/>
    </row>
    <row r="42" spans="8:21" ht="26.25" customHeight="1" x14ac:dyDescent="0.2">
      <c r="M42" s="437"/>
      <c r="T42" s="436"/>
      <c r="U42" s="436"/>
    </row>
    <row r="43" spans="8:21" ht="26.25" customHeight="1" x14ac:dyDescent="0.2">
      <c r="M43" s="437"/>
      <c r="T43" s="436"/>
      <c r="U43" s="436"/>
    </row>
    <row r="44" spans="8:21" ht="26.25" customHeight="1" x14ac:dyDescent="0.2">
      <c r="M44" s="437"/>
      <c r="T44" s="436"/>
      <c r="U44" s="436"/>
    </row>
    <row r="45" spans="8:21" ht="26.25" customHeight="1" x14ac:dyDescent="0.2">
      <c r="M45" s="437"/>
      <c r="T45" s="436"/>
      <c r="U45" s="436"/>
    </row>
    <row r="46" spans="8:21" ht="26.25" customHeight="1" x14ac:dyDescent="0.2">
      <c r="M46" s="437"/>
      <c r="T46" s="436"/>
      <c r="U46" s="436"/>
    </row>
    <row r="47" spans="8:21" ht="26.25" customHeight="1" x14ac:dyDescent="0.2">
      <c r="M47" s="437"/>
      <c r="T47" s="436"/>
      <c r="U47" s="436"/>
    </row>
    <row r="48" spans="8:21" ht="26.25" customHeight="1" x14ac:dyDescent="0.2">
      <c r="M48" s="437"/>
      <c r="T48" s="436"/>
      <c r="U48" s="436"/>
    </row>
    <row r="49" spans="13:21" ht="26.25" customHeight="1" x14ac:dyDescent="0.2">
      <c r="M49" s="437"/>
      <c r="T49" s="436"/>
      <c r="U49" s="436"/>
    </row>
    <row r="50" spans="13:21" ht="26.25" customHeight="1" x14ac:dyDescent="0.2">
      <c r="M50" s="437"/>
      <c r="T50" s="436"/>
      <c r="U50" s="436"/>
    </row>
    <row r="51" spans="13:21" ht="26.25" customHeight="1" x14ac:dyDescent="0.2">
      <c r="M51" s="437"/>
      <c r="T51" s="436"/>
      <c r="U51" s="436"/>
    </row>
    <row r="52" spans="13:21" ht="26.25" customHeight="1" x14ac:dyDescent="0.2">
      <c r="M52" s="437"/>
      <c r="T52" s="436"/>
      <c r="U52" s="436"/>
    </row>
    <row r="53" spans="13:21" ht="26.25" customHeight="1" x14ac:dyDescent="0.2">
      <c r="M53" s="437"/>
      <c r="T53" s="436"/>
      <c r="U53" s="436"/>
    </row>
    <row r="54" spans="13:21" ht="26.25" customHeight="1" x14ac:dyDescent="0.2">
      <c r="M54" s="437"/>
      <c r="T54" s="436"/>
      <c r="U54" s="436"/>
    </row>
    <row r="55" spans="13:21" ht="26.25" customHeight="1" x14ac:dyDescent="0.2">
      <c r="M55" s="437"/>
      <c r="T55" s="436"/>
      <c r="U55" s="436"/>
    </row>
    <row r="56" spans="13:21" ht="26.25" customHeight="1" x14ac:dyDescent="0.2">
      <c r="M56" s="437"/>
      <c r="T56" s="436"/>
      <c r="U56" s="436"/>
    </row>
    <row r="57" spans="13:21" ht="26.25" customHeight="1" x14ac:dyDescent="0.2">
      <c r="M57" s="437"/>
      <c r="T57" s="436"/>
      <c r="U57" s="436"/>
    </row>
    <row r="58" spans="13:21" ht="26.25" customHeight="1" x14ac:dyDescent="0.2">
      <c r="M58" s="437"/>
      <c r="T58" s="436"/>
      <c r="U58" s="436"/>
    </row>
    <row r="59" spans="13:21" ht="26.25" customHeight="1" x14ac:dyDescent="0.2">
      <c r="M59" s="437"/>
      <c r="T59" s="436"/>
      <c r="U59" s="436"/>
    </row>
    <row r="60" spans="13:21" ht="26.25" customHeight="1" x14ac:dyDescent="0.2">
      <c r="M60" s="437"/>
      <c r="T60" s="436"/>
      <c r="U60" s="436"/>
    </row>
    <row r="61" spans="13:21" ht="26.25" customHeight="1" x14ac:dyDescent="0.2">
      <c r="M61" s="437"/>
      <c r="T61" s="436"/>
      <c r="U61" s="436"/>
    </row>
    <row r="62" spans="13:21" ht="26.25" customHeight="1" x14ac:dyDescent="0.2">
      <c r="M62" s="437"/>
      <c r="T62" s="436"/>
      <c r="U62" s="436"/>
    </row>
    <row r="63" spans="13:21" ht="26.25" customHeight="1" x14ac:dyDescent="0.2">
      <c r="M63" s="437"/>
      <c r="T63" s="436"/>
      <c r="U63" s="436"/>
    </row>
    <row r="64" spans="13:21" ht="26.25" customHeight="1" x14ac:dyDescent="0.2">
      <c r="M64" s="437"/>
      <c r="T64" s="436"/>
      <c r="U64" s="436"/>
    </row>
    <row r="65" spans="13:21" ht="26.25" customHeight="1" x14ac:dyDescent="0.2">
      <c r="M65" s="437"/>
      <c r="T65" s="436"/>
      <c r="U65" s="436"/>
    </row>
    <row r="66" spans="13:21" ht="26.25" customHeight="1" x14ac:dyDescent="0.2">
      <c r="M66" s="437"/>
      <c r="T66" s="436"/>
      <c r="U66" s="436"/>
    </row>
    <row r="67" spans="13:21" ht="26.25" customHeight="1" x14ac:dyDescent="0.2">
      <c r="M67" s="437"/>
      <c r="T67" s="436"/>
      <c r="U67" s="436"/>
    </row>
    <row r="68" spans="13:21" ht="26.25" customHeight="1" x14ac:dyDescent="0.2">
      <c r="M68" s="437"/>
      <c r="T68" s="436"/>
      <c r="U68" s="436"/>
    </row>
    <row r="69" spans="13:21" ht="26.25" customHeight="1" x14ac:dyDescent="0.2">
      <c r="M69" s="437"/>
      <c r="T69" s="436"/>
      <c r="U69" s="436"/>
    </row>
    <row r="70" spans="13:21" ht="26.25" customHeight="1" x14ac:dyDescent="0.2">
      <c r="M70" s="437"/>
      <c r="T70" s="436"/>
      <c r="U70" s="436"/>
    </row>
    <row r="71" spans="13:21" ht="26.25" customHeight="1" x14ac:dyDescent="0.2">
      <c r="M71" s="437"/>
      <c r="T71" s="436"/>
      <c r="U71" s="436"/>
    </row>
    <row r="72" spans="13:21" ht="26.25" customHeight="1" x14ac:dyDescent="0.2">
      <c r="M72" s="437"/>
      <c r="T72" s="436"/>
      <c r="U72" s="436"/>
    </row>
    <row r="73" spans="13:21" ht="26.25" customHeight="1" x14ac:dyDescent="0.2">
      <c r="M73" s="437"/>
      <c r="T73" s="436"/>
      <c r="U73" s="436"/>
    </row>
    <row r="74" spans="13:21" ht="26.25" customHeight="1" x14ac:dyDescent="0.2">
      <c r="M74" s="437"/>
      <c r="T74" s="436"/>
      <c r="U74" s="436"/>
    </row>
    <row r="75" spans="13:21" ht="26.25" customHeight="1" x14ac:dyDescent="0.2">
      <c r="M75" s="437"/>
      <c r="T75" s="436"/>
      <c r="U75" s="436"/>
    </row>
    <row r="76" spans="13:21" ht="26.25" customHeight="1" x14ac:dyDescent="0.2">
      <c r="M76" s="437"/>
      <c r="T76" s="436"/>
      <c r="U76" s="436"/>
    </row>
    <row r="77" spans="13:21" ht="26.25" customHeight="1" x14ac:dyDescent="0.2">
      <c r="M77" s="437"/>
      <c r="T77" s="436"/>
      <c r="U77" s="436"/>
    </row>
    <row r="78" spans="13:21" ht="26.25" customHeight="1" x14ac:dyDescent="0.2">
      <c r="M78" s="437"/>
      <c r="T78" s="436"/>
      <c r="U78" s="436"/>
    </row>
    <row r="79" spans="13:21" ht="26.25" customHeight="1" x14ac:dyDescent="0.2">
      <c r="M79" s="437"/>
      <c r="T79" s="436"/>
      <c r="U79" s="436"/>
    </row>
    <row r="80" spans="13:21" ht="26.25" customHeight="1" x14ac:dyDescent="0.2">
      <c r="M80" s="437"/>
      <c r="T80" s="436"/>
      <c r="U80" s="436"/>
    </row>
    <row r="81" spans="13:21" ht="26.25" customHeight="1" x14ac:dyDescent="0.2">
      <c r="M81" s="437"/>
      <c r="T81" s="436"/>
      <c r="U81" s="436"/>
    </row>
    <row r="82" spans="13:21" ht="26.25" customHeight="1" x14ac:dyDescent="0.2">
      <c r="M82" s="437"/>
      <c r="T82" s="436"/>
      <c r="U82" s="436"/>
    </row>
    <row r="83" spans="13:21" ht="26.25" customHeight="1" x14ac:dyDescent="0.2">
      <c r="M83" s="437"/>
      <c r="T83" s="436"/>
      <c r="U83" s="436"/>
    </row>
    <row r="84" spans="13:21" ht="26.25" customHeight="1" x14ac:dyDescent="0.2">
      <c r="M84" s="437"/>
      <c r="T84" s="436"/>
      <c r="U84" s="436"/>
    </row>
    <row r="85" spans="13:21" ht="26.25" customHeight="1" x14ac:dyDescent="0.2">
      <c r="M85" s="437"/>
      <c r="T85" s="436"/>
      <c r="U85" s="436"/>
    </row>
    <row r="86" spans="13:21" ht="26.25" customHeight="1" x14ac:dyDescent="0.2">
      <c r="M86" s="437"/>
      <c r="T86" s="436"/>
      <c r="U86" s="436"/>
    </row>
    <row r="87" spans="13:21" ht="26.25" customHeight="1" x14ac:dyDescent="0.2">
      <c r="M87" s="437"/>
      <c r="T87" s="436"/>
      <c r="U87" s="436"/>
    </row>
    <row r="88" spans="13:21" ht="26.25" customHeight="1" x14ac:dyDescent="0.2">
      <c r="M88" s="437"/>
      <c r="T88" s="436"/>
      <c r="U88" s="436"/>
    </row>
    <row r="89" spans="13:21" ht="26.25" customHeight="1" x14ac:dyDescent="0.2">
      <c r="M89" s="437"/>
      <c r="T89" s="436"/>
      <c r="U89" s="436"/>
    </row>
    <row r="90" spans="13:21" ht="26.25" customHeight="1" x14ac:dyDescent="0.2">
      <c r="M90" s="437"/>
      <c r="T90" s="436"/>
      <c r="U90" s="436"/>
    </row>
    <row r="91" spans="13:21" ht="26.25" customHeight="1" x14ac:dyDescent="0.2">
      <c r="M91" s="437"/>
      <c r="T91" s="436"/>
      <c r="U91" s="436"/>
    </row>
    <row r="92" spans="13:21" ht="26.25" customHeight="1" x14ac:dyDescent="0.2">
      <c r="M92" s="437"/>
      <c r="T92" s="436"/>
      <c r="U92" s="436"/>
    </row>
    <row r="93" spans="13:21" ht="26.25" customHeight="1" x14ac:dyDescent="0.2">
      <c r="M93" s="437"/>
      <c r="T93" s="436"/>
      <c r="U93" s="436"/>
    </row>
    <row r="94" spans="13:21" ht="26.25" customHeight="1" x14ac:dyDescent="0.2">
      <c r="M94" s="437"/>
      <c r="T94" s="436"/>
      <c r="U94" s="436"/>
    </row>
    <row r="95" spans="13:21" ht="26.25" customHeight="1" x14ac:dyDescent="0.2">
      <c r="M95" s="437"/>
      <c r="T95" s="436"/>
      <c r="U95" s="436"/>
    </row>
    <row r="96" spans="13:21" ht="26.25" customHeight="1" x14ac:dyDescent="0.2">
      <c r="M96" s="437"/>
      <c r="T96" s="436"/>
      <c r="U96" s="436"/>
    </row>
    <row r="97" spans="13:21" ht="26.25" customHeight="1" x14ac:dyDescent="0.2">
      <c r="M97" s="437"/>
      <c r="T97" s="436"/>
      <c r="U97" s="436"/>
    </row>
    <row r="98" spans="13:21" ht="26.25" customHeight="1" x14ac:dyDescent="0.2">
      <c r="M98" s="437"/>
      <c r="T98" s="436"/>
      <c r="U98" s="436"/>
    </row>
    <row r="99" spans="13:21" ht="26.25" customHeight="1" x14ac:dyDescent="0.2">
      <c r="M99" s="437"/>
      <c r="T99" s="436"/>
      <c r="U99" s="436"/>
    </row>
    <row r="100" spans="13:21" ht="26.25" customHeight="1" x14ac:dyDescent="0.2">
      <c r="M100" s="437"/>
      <c r="T100" s="436"/>
      <c r="U100" s="436"/>
    </row>
    <row r="101" spans="13:21" ht="26.25" customHeight="1" x14ac:dyDescent="0.2">
      <c r="M101" s="437"/>
      <c r="T101" s="436"/>
      <c r="U101" s="436"/>
    </row>
    <row r="102" spans="13:21" ht="26.25" customHeight="1" x14ac:dyDescent="0.2">
      <c r="M102" s="437"/>
      <c r="T102" s="436"/>
      <c r="U102" s="436"/>
    </row>
    <row r="103" spans="13:21" ht="26.25" customHeight="1" x14ac:dyDescent="0.2">
      <c r="M103" s="437"/>
      <c r="T103" s="436"/>
      <c r="U103" s="436"/>
    </row>
    <row r="104" spans="13:21" ht="26.25" customHeight="1" x14ac:dyDescent="0.2">
      <c r="M104" s="437"/>
      <c r="T104" s="436"/>
      <c r="U104" s="436"/>
    </row>
    <row r="105" spans="13:21" ht="26.25" customHeight="1" x14ac:dyDescent="0.2">
      <c r="M105" s="437"/>
      <c r="T105" s="436"/>
      <c r="U105" s="436"/>
    </row>
    <row r="106" spans="13:21" ht="26.25" customHeight="1" x14ac:dyDescent="0.2">
      <c r="M106" s="437"/>
      <c r="T106" s="436"/>
      <c r="U106" s="436"/>
    </row>
    <row r="107" spans="13:21" ht="26.25" customHeight="1" x14ac:dyDescent="0.2">
      <c r="M107" s="437"/>
      <c r="T107" s="436"/>
      <c r="U107" s="436"/>
    </row>
    <row r="108" spans="13:21" ht="26.25" customHeight="1" x14ac:dyDescent="0.2">
      <c r="M108" s="437"/>
      <c r="T108" s="436"/>
      <c r="U108" s="436"/>
    </row>
    <row r="109" spans="13:21" ht="26.25" customHeight="1" x14ac:dyDescent="0.2">
      <c r="M109" s="437"/>
      <c r="T109" s="436"/>
      <c r="U109" s="436"/>
    </row>
    <row r="110" spans="13:21" ht="26.25" customHeight="1" x14ac:dyDescent="0.2">
      <c r="M110" s="437"/>
      <c r="T110" s="436"/>
      <c r="U110" s="436"/>
    </row>
    <row r="111" spans="13:21" ht="26.25" customHeight="1" x14ac:dyDescent="0.2">
      <c r="M111" s="437"/>
      <c r="T111" s="436"/>
      <c r="U111" s="436"/>
    </row>
    <row r="112" spans="13:21" ht="26.25" customHeight="1" x14ac:dyDescent="0.2">
      <c r="M112" s="437"/>
      <c r="T112" s="436"/>
      <c r="U112" s="436"/>
    </row>
    <row r="113" spans="13:21" ht="26.25" customHeight="1" x14ac:dyDescent="0.2">
      <c r="M113" s="437"/>
      <c r="T113" s="436"/>
      <c r="U113" s="436"/>
    </row>
    <row r="114" spans="13:21" ht="26.25" customHeight="1" x14ac:dyDescent="0.2">
      <c r="M114" s="437"/>
      <c r="T114" s="436"/>
      <c r="U114" s="436"/>
    </row>
    <row r="115" spans="13:21" ht="26.25" customHeight="1" x14ac:dyDescent="0.2">
      <c r="M115" s="437"/>
      <c r="T115" s="436"/>
      <c r="U115" s="436"/>
    </row>
    <row r="116" spans="13:21" ht="26.25" customHeight="1" x14ac:dyDescent="0.2">
      <c r="M116" s="437"/>
      <c r="T116" s="436"/>
      <c r="U116" s="436"/>
    </row>
    <row r="117" spans="13:21" ht="26.25" customHeight="1" x14ac:dyDescent="0.2">
      <c r="M117" s="437"/>
      <c r="T117" s="436"/>
      <c r="U117" s="436"/>
    </row>
    <row r="118" spans="13:21" ht="26.25" customHeight="1" x14ac:dyDescent="0.2">
      <c r="M118" s="437"/>
      <c r="T118" s="436"/>
      <c r="U118" s="436"/>
    </row>
    <row r="119" spans="13:21" ht="26.25" customHeight="1" x14ac:dyDescent="0.2">
      <c r="M119" s="437"/>
      <c r="T119" s="436"/>
      <c r="U119" s="436"/>
    </row>
    <row r="120" spans="13:21" ht="26.25" customHeight="1" x14ac:dyDescent="0.2">
      <c r="M120" s="437"/>
    </row>
    <row r="121" spans="13:21" ht="26.25" customHeight="1" x14ac:dyDescent="0.2">
      <c r="M121" s="437"/>
    </row>
    <row r="122" spans="13:21" ht="26.25" customHeight="1" x14ac:dyDescent="0.2">
      <c r="M122" s="437"/>
    </row>
    <row r="123" spans="13:21" ht="26.25" customHeight="1" x14ac:dyDescent="0.2">
      <c r="M123" s="437"/>
    </row>
    <row r="124" spans="13:21" ht="26.25" customHeight="1" x14ac:dyDescent="0.2">
      <c r="M124" s="437"/>
    </row>
    <row r="125" spans="13:21" ht="26.25" customHeight="1" x14ac:dyDescent="0.2">
      <c r="M125" s="437"/>
    </row>
    <row r="126" spans="13:21" ht="26.25" customHeight="1" x14ac:dyDescent="0.2">
      <c r="M126" s="437"/>
    </row>
    <row r="127" spans="13:21" ht="26.25" customHeight="1" x14ac:dyDescent="0.2">
      <c r="M127" s="437"/>
    </row>
    <row r="128" spans="13:21" ht="26.25" customHeight="1" x14ac:dyDescent="0.2">
      <c r="M128" s="437"/>
    </row>
    <row r="129" spans="13:13" ht="26.25" customHeight="1" x14ac:dyDescent="0.2">
      <c r="M129" s="437"/>
    </row>
    <row r="130" spans="13:13" ht="26.25" customHeight="1" x14ac:dyDescent="0.2">
      <c r="M130" s="437"/>
    </row>
    <row r="131" spans="13:13" ht="26.25" customHeight="1" x14ac:dyDescent="0.2">
      <c r="M131" s="437"/>
    </row>
    <row r="132" spans="13:13" ht="26.25" customHeight="1" x14ac:dyDescent="0.2">
      <c r="M132" s="437"/>
    </row>
    <row r="133" spans="13:13" ht="26.25" customHeight="1" x14ac:dyDescent="0.2">
      <c r="M133" s="437"/>
    </row>
    <row r="134" spans="13:13" ht="26.25" customHeight="1" x14ac:dyDescent="0.2">
      <c r="M134" s="437"/>
    </row>
    <row r="135" spans="13:13" ht="26.25" customHeight="1" x14ac:dyDescent="0.2">
      <c r="M135" s="437"/>
    </row>
    <row r="136" spans="13:13" ht="26.25" customHeight="1" x14ac:dyDescent="0.2">
      <c r="M136" s="437"/>
    </row>
    <row r="137" spans="13:13" ht="26.25" customHeight="1" x14ac:dyDescent="0.2">
      <c r="M137" s="437"/>
    </row>
    <row r="138" spans="13:13" ht="26.25" customHeight="1" x14ac:dyDescent="0.2">
      <c r="M138" s="437"/>
    </row>
    <row r="139" spans="13:13" ht="26.25" customHeight="1" x14ac:dyDescent="0.2">
      <c r="M139" s="437"/>
    </row>
    <row r="140" spans="13:13" ht="26.25" customHeight="1" x14ac:dyDescent="0.2">
      <c r="M140" s="437"/>
    </row>
    <row r="141" spans="13:13" ht="26.25" customHeight="1" x14ac:dyDescent="0.2">
      <c r="M141" s="437"/>
    </row>
    <row r="142" spans="13:13" ht="26.25" customHeight="1" x14ac:dyDescent="0.2">
      <c r="M142" s="437"/>
    </row>
    <row r="143" spans="13:13" ht="26.25" customHeight="1" x14ac:dyDescent="0.2">
      <c r="M143" s="437"/>
    </row>
    <row r="144" spans="13:13" ht="26.25" customHeight="1" x14ac:dyDescent="0.2">
      <c r="M144" s="437"/>
    </row>
    <row r="145" spans="13:13" ht="26.25" customHeight="1" x14ac:dyDescent="0.2">
      <c r="M145" s="437"/>
    </row>
    <row r="146" spans="13:13" ht="26.25" customHeight="1" x14ac:dyDescent="0.2">
      <c r="M146" s="437"/>
    </row>
    <row r="147" spans="13:13" ht="26.25" customHeight="1" x14ac:dyDescent="0.2">
      <c r="M147" s="437"/>
    </row>
    <row r="148" spans="13:13" ht="26.25" customHeight="1" x14ac:dyDescent="0.2">
      <c r="M148" s="437"/>
    </row>
    <row r="149" spans="13:13" ht="26.25" customHeight="1" x14ac:dyDescent="0.2">
      <c r="M149" s="437"/>
    </row>
    <row r="150" spans="13:13" ht="26.25" customHeight="1" x14ac:dyDescent="0.2">
      <c r="M150" s="437"/>
    </row>
    <row r="151" spans="13:13" ht="26.25" customHeight="1" x14ac:dyDescent="0.2">
      <c r="M151" s="437"/>
    </row>
    <row r="152" spans="13:13" ht="26.25" customHeight="1" x14ac:dyDescent="0.2">
      <c r="M152" s="437"/>
    </row>
    <row r="153" spans="13:13" ht="26.25" customHeight="1" x14ac:dyDescent="0.2">
      <c r="M153" s="437"/>
    </row>
    <row r="154" spans="13:13" ht="26.25" customHeight="1" x14ac:dyDescent="0.2">
      <c r="M154" s="437"/>
    </row>
    <row r="155" spans="13:13" ht="26.25" customHeight="1" x14ac:dyDescent="0.2">
      <c r="M155" s="437"/>
    </row>
    <row r="156" spans="13:13" ht="26.25" customHeight="1" x14ac:dyDescent="0.2">
      <c r="M156" s="437"/>
    </row>
    <row r="157" spans="13:13" ht="26.25" customHeight="1" x14ac:dyDescent="0.2">
      <c r="M157" s="437"/>
    </row>
    <row r="158" spans="13:13" ht="26.25" customHeight="1" x14ac:dyDescent="0.2">
      <c r="M158" s="437"/>
    </row>
    <row r="159" spans="13:13" ht="26.25" customHeight="1" x14ac:dyDescent="0.2">
      <c r="M159" s="437"/>
    </row>
    <row r="160" spans="13:13" ht="26.25" customHeight="1" x14ac:dyDescent="0.2">
      <c r="M160" s="437"/>
    </row>
    <row r="161" spans="13:13" ht="26.25" customHeight="1" x14ac:dyDescent="0.2">
      <c r="M161" s="437"/>
    </row>
    <row r="162" spans="13:13" ht="26.25" customHeight="1" x14ac:dyDescent="0.2">
      <c r="M162" s="437"/>
    </row>
    <row r="163" spans="13:13" ht="26.25" customHeight="1" x14ac:dyDescent="0.2">
      <c r="M163" s="437"/>
    </row>
    <row r="164" spans="13:13" ht="26.25" customHeight="1" x14ac:dyDescent="0.2">
      <c r="M164" s="437"/>
    </row>
    <row r="165" spans="13:13" ht="26.25" customHeight="1" x14ac:dyDescent="0.2">
      <c r="M165" s="437"/>
    </row>
    <row r="166" spans="13:13" ht="26.25" customHeight="1" x14ac:dyDescent="0.2">
      <c r="M166" s="437"/>
    </row>
    <row r="167" spans="13:13" ht="26.25" customHeight="1" x14ac:dyDescent="0.2">
      <c r="M167" s="437"/>
    </row>
    <row r="168" spans="13:13" ht="26.25" customHeight="1" x14ac:dyDescent="0.2">
      <c r="M168" s="437"/>
    </row>
    <row r="169" spans="13:13" ht="26.25" customHeight="1" x14ac:dyDescent="0.2">
      <c r="M169" s="437"/>
    </row>
    <row r="170" spans="13:13" ht="26.25" customHeight="1" x14ac:dyDescent="0.2">
      <c r="M170" s="437"/>
    </row>
    <row r="171" spans="13:13" ht="26.25" customHeight="1" x14ac:dyDescent="0.2">
      <c r="M171" s="437"/>
    </row>
    <row r="172" spans="13:13" ht="26.25" customHeight="1" x14ac:dyDescent="0.2">
      <c r="M172" s="437"/>
    </row>
    <row r="173" spans="13:13" ht="26.25" customHeight="1" x14ac:dyDescent="0.2">
      <c r="M173" s="437"/>
    </row>
    <row r="174" spans="13:13" ht="26.25" customHeight="1" x14ac:dyDescent="0.2">
      <c r="M174" s="437"/>
    </row>
    <row r="175" spans="13:13" ht="26.25" customHeight="1" x14ac:dyDescent="0.2">
      <c r="M175" s="437"/>
    </row>
    <row r="176" spans="13:13" ht="26.25" customHeight="1" x14ac:dyDescent="0.2">
      <c r="M176" s="437"/>
    </row>
    <row r="177" spans="13:13" ht="26.25" customHeight="1" x14ac:dyDescent="0.2">
      <c r="M177" s="437"/>
    </row>
    <row r="178" spans="13:13" ht="26.25" customHeight="1" x14ac:dyDescent="0.2">
      <c r="M178" s="437"/>
    </row>
    <row r="179" spans="13:13" ht="26.25" customHeight="1" x14ac:dyDescent="0.2">
      <c r="M179" s="437"/>
    </row>
    <row r="180" spans="13:13" ht="26.25" customHeight="1" x14ac:dyDescent="0.2">
      <c r="M180" s="437"/>
    </row>
    <row r="181" spans="13:13" ht="26.25" customHeight="1" x14ac:dyDescent="0.2">
      <c r="M181" s="437"/>
    </row>
    <row r="182" spans="13:13" ht="26.25" customHeight="1" x14ac:dyDescent="0.2">
      <c r="M182" s="437"/>
    </row>
    <row r="183" spans="13:13" ht="26.25" customHeight="1" x14ac:dyDescent="0.2">
      <c r="M183" s="437"/>
    </row>
    <row r="184" spans="13:13" ht="26.25" customHeight="1" x14ac:dyDescent="0.2">
      <c r="M184" s="437"/>
    </row>
    <row r="185" spans="13:13" ht="26.25" customHeight="1" x14ac:dyDescent="0.2">
      <c r="M185" s="437"/>
    </row>
    <row r="186" spans="13:13" ht="26.25" customHeight="1" x14ac:dyDescent="0.2">
      <c r="M186" s="437"/>
    </row>
    <row r="187" spans="13:13" ht="26.25" customHeight="1" x14ac:dyDescent="0.2">
      <c r="M187" s="437"/>
    </row>
    <row r="188" spans="13:13" ht="26.25" customHeight="1" x14ac:dyDescent="0.2">
      <c r="M188" s="437"/>
    </row>
    <row r="189" spans="13:13" ht="26.25" customHeight="1" x14ac:dyDescent="0.2">
      <c r="M189" s="437"/>
    </row>
    <row r="190" spans="13:13" ht="26.25" customHeight="1" x14ac:dyDescent="0.2">
      <c r="M190" s="437"/>
    </row>
    <row r="191" spans="13:13" ht="26.25" customHeight="1" x14ac:dyDescent="0.2">
      <c r="M191" s="437"/>
    </row>
    <row r="192" spans="13:13" ht="26.25" customHeight="1" x14ac:dyDescent="0.2">
      <c r="M192" s="437"/>
    </row>
    <row r="193" spans="13:13" ht="26.25" customHeight="1" x14ac:dyDescent="0.2">
      <c r="M193" s="437"/>
    </row>
    <row r="194" spans="13:13" ht="26.25" customHeight="1" x14ac:dyDescent="0.2">
      <c r="M194" s="437"/>
    </row>
    <row r="195" spans="13:13" ht="26.25" customHeight="1" x14ac:dyDescent="0.2">
      <c r="M195" s="437"/>
    </row>
    <row r="196" spans="13:13" ht="26.25" customHeight="1" x14ac:dyDescent="0.2">
      <c r="M196" s="437"/>
    </row>
    <row r="197" spans="13:13" ht="26.25" customHeight="1" x14ac:dyDescent="0.2">
      <c r="M197" s="437"/>
    </row>
    <row r="198" spans="13:13" ht="26.25" customHeight="1" x14ac:dyDescent="0.2">
      <c r="M198" s="437"/>
    </row>
    <row r="199" spans="13:13" ht="26.25" customHeight="1" x14ac:dyDescent="0.2">
      <c r="M199" s="437"/>
    </row>
    <row r="200" spans="13:13" ht="26.25" customHeight="1" x14ac:dyDescent="0.2">
      <c r="M200" s="437"/>
    </row>
    <row r="201" spans="13:13" ht="26.25" customHeight="1" x14ac:dyDescent="0.2">
      <c r="M201" s="437"/>
    </row>
    <row r="202" spans="13:13" ht="26.25" customHeight="1" x14ac:dyDescent="0.2">
      <c r="M202" s="437"/>
    </row>
    <row r="203" spans="13:13" ht="26.25" customHeight="1" x14ac:dyDescent="0.2">
      <c r="M203" s="437"/>
    </row>
    <row r="204" spans="13:13" ht="26.25" customHeight="1" x14ac:dyDescent="0.2">
      <c r="M204" s="437"/>
    </row>
    <row r="205" spans="13:13" ht="26.25" customHeight="1" x14ac:dyDescent="0.2">
      <c r="M205" s="437"/>
    </row>
    <row r="206" spans="13:13" ht="26.25" customHeight="1" x14ac:dyDescent="0.2">
      <c r="M206" s="437"/>
    </row>
    <row r="207" spans="13:13" ht="26.25" customHeight="1" x14ac:dyDescent="0.2">
      <c r="M207" s="437"/>
    </row>
    <row r="208" spans="13:13" ht="26.25" customHeight="1" x14ac:dyDescent="0.2">
      <c r="M208" s="437"/>
    </row>
    <row r="209" spans="13:13" ht="26.25" customHeight="1" x14ac:dyDescent="0.2">
      <c r="M209" s="437"/>
    </row>
    <row r="210" spans="13:13" ht="26.25" customHeight="1" x14ac:dyDescent="0.2">
      <c r="M210" s="437"/>
    </row>
    <row r="211" spans="13:13" ht="26.25" customHeight="1" x14ac:dyDescent="0.2">
      <c r="M211" s="437"/>
    </row>
    <row r="212" spans="13:13" ht="26.25" customHeight="1" x14ac:dyDescent="0.2">
      <c r="M212" s="437"/>
    </row>
    <row r="213" spans="13:13" ht="26.25" customHeight="1" x14ac:dyDescent="0.2">
      <c r="M213" s="437"/>
    </row>
    <row r="214" spans="13:13" ht="26.25" customHeight="1" x14ac:dyDescent="0.2">
      <c r="M214" s="437"/>
    </row>
    <row r="215" spans="13:13" ht="26.25" customHeight="1" x14ac:dyDescent="0.2">
      <c r="M215" s="437"/>
    </row>
    <row r="216" spans="13:13" ht="26.25" customHeight="1" x14ac:dyDescent="0.2">
      <c r="M216" s="437"/>
    </row>
    <row r="217" spans="13:13" ht="26.25" customHeight="1" x14ac:dyDescent="0.2">
      <c r="M217" s="437"/>
    </row>
    <row r="218" spans="13:13" ht="26.25" customHeight="1" x14ac:dyDescent="0.2">
      <c r="M218" s="437"/>
    </row>
    <row r="219" spans="13:13" ht="26.25" customHeight="1" x14ac:dyDescent="0.2">
      <c r="M219" s="437"/>
    </row>
    <row r="220" spans="13:13" ht="26.25" customHeight="1" x14ac:dyDescent="0.2">
      <c r="M220" s="437"/>
    </row>
    <row r="221" spans="13:13" ht="26.25" customHeight="1" x14ac:dyDescent="0.2">
      <c r="M221" s="437"/>
    </row>
    <row r="222" spans="13:13" ht="26.25" customHeight="1" x14ac:dyDescent="0.2">
      <c r="M222" s="437"/>
    </row>
    <row r="223" spans="13:13" ht="26.25" customHeight="1" x14ac:dyDescent="0.2">
      <c r="M223" s="437"/>
    </row>
    <row r="224" spans="13:13" ht="26.25" customHeight="1" x14ac:dyDescent="0.2">
      <c r="M224" s="437"/>
    </row>
    <row r="225" spans="13:13" ht="26.25" customHeight="1" x14ac:dyDescent="0.2">
      <c r="M225" s="437"/>
    </row>
    <row r="226" spans="13:13" ht="26.25" customHeight="1" x14ac:dyDescent="0.2">
      <c r="M226" s="437"/>
    </row>
    <row r="227" spans="13:13" ht="26.25" customHeight="1" x14ac:dyDescent="0.2">
      <c r="M227" s="437"/>
    </row>
    <row r="228" spans="13:13" ht="26.25" customHeight="1" x14ac:dyDescent="0.2">
      <c r="M228" s="437"/>
    </row>
    <row r="229" spans="13:13" ht="26.25" customHeight="1" x14ac:dyDescent="0.2">
      <c r="M229" s="437"/>
    </row>
    <row r="230" spans="13:13" ht="26.25" customHeight="1" x14ac:dyDescent="0.2">
      <c r="M230" s="437"/>
    </row>
    <row r="231" spans="13:13" ht="26.25" customHeight="1" x14ac:dyDescent="0.2">
      <c r="M231" s="437"/>
    </row>
    <row r="232" spans="13:13" ht="26.25" customHeight="1" x14ac:dyDescent="0.2">
      <c r="M232" s="437"/>
    </row>
    <row r="233" spans="13:13" ht="26.25" customHeight="1" x14ac:dyDescent="0.2">
      <c r="M233" s="437"/>
    </row>
    <row r="234" spans="13:13" ht="26.25" customHeight="1" x14ac:dyDescent="0.2">
      <c r="M234" s="437"/>
    </row>
    <row r="235" spans="13:13" ht="26.25" customHeight="1" x14ac:dyDescent="0.2">
      <c r="M235" s="437"/>
    </row>
    <row r="236" spans="13:13" ht="26.25" customHeight="1" x14ac:dyDescent="0.2">
      <c r="M236" s="437"/>
    </row>
    <row r="237" spans="13:13" ht="26.25" customHeight="1" x14ac:dyDescent="0.2">
      <c r="M237" s="437"/>
    </row>
    <row r="238" spans="13:13" ht="26.25" customHeight="1" x14ac:dyDescent="0.2">
      <c r="M238" s="437"/>
    </row>
    <row r="239" spans="13:13" ht="26.25" customHeight="1" x14ac:dyDescent="0.2">
      <c r="M239" s="437"/>
    </row>
    <row r="240" spans="13:13" ht="26.25" customHeight="1" x14ac:dyDescent="0.2">
      <c r="M240" s="437"/>
    </row>
    <row r="241" spans="13:13" ht="26.25" customHeight="1" x14ac:dyDescent="0.2">
      <c r="M241" s="437"/>
    </row>
    <row r="242" spans="13:13" ht="26.25" customHeight="1" x14ac:dyDescent="0.2">
      <c r="M242" s="437"/>
    </row>
    <row r="243" spans="13:13" ht="26.25" customHeight="1" x14ac:dyDescent="0.2">
      <c r="M243" s="437"/>
    </row>
    <row r="244" spans="13:13" ht="26.25" customHeight="1" x14ac:dyDescent="0.2">
      <c r="M244" s="437"/>
    </row>
    <row r="245" spans="13:13" ht="26.25" customHeight="1" x14ac:dyDescent="0.2">
      <c r="M245" s="437"/>
    </row>
    <row r="246" spans="13:13" ht="26.25" customHeight="1" x14ac:dyDescent="0.2">
      <c r="M246" s="437"/>
    </row>
    <row r="247" spans="13:13" ht="26.25" customHeight="1" x14ac:dyDescent="0.2">
      <c r="M247" s="437"/>
    </row>
    <row r="248" spans="13:13" ht="26.25" customHeight="1" x14ac:dyDescent="0.2">
      <c r="M248" s="437"/>
    </row>
    <row r="249" spans="13:13" ht="26.25" customHeight="1" x14ac:dyDescent="0.2">
      <c r="M249" s="437"/>
    </row>
    <row r="250" spans="13:13" ht="26.25" customHeight="1" x14ac:dyDescent="0.2">
      <c r="M250" s="437"/>
    </row>
    <row r="251" spans="13:13" ht="26.25" customHeight="1" x14ac:dyDescent="0.2">
      <c r="M251" s="437"/>
    </row>
    <row r="252" spans="13:13" ht="26.25" customHeight="1" x14ac:dyDescent="0.2">
      <c r="M252" s="437"/>
    </row>
    <row r="253" spans="13:13" ht="26.25" customHeight="1" x14ac:dyDescent="0.2">
      <c r="M253" s="437"/>
    </row>
    <row r="254" spans="13:13" ht="26.25" customHeight="1" x14ac:dyDescent="0.2">
      <c r="M254" s="437"/>
    </row>
    <row r="255" spans="13:13" ht="26.25" customHeight="1" x14ac:dyDescent="0.2">
      <c r="M255" s="437"/>
    </row>
    <row r="256" spans="13:13" ht="26.25" customHeight="1" x14ac:dyDescent="0.2">
      <c r="M256" s="437"/>
    </row>
    <row r="257" spans="13:13" ht="26.25" customHeight="1" x14ac:dyDescent="0.2">
      <c r="M257" s="437"/>
    </row>
    <row r="258" spans="13:13" ht="26.25" customHeight="1" x14ac:dyDescent="0.2">
      <c r="M258" s="437"/>
    </row>
    <row r="259" spans="13:13" ht="26.25" customHeight="1" x14ac:dyDescent="0.2">
      <c r="M259" s="437"/>
    </row>
    <row r="260" spans="13:13" ht="26.25" customHeight="1" x14ac:dyDescent="0.2">
      <c r="M260" s="437"/>
    </row>
    <row r="261" spans="13:13" ht="26.25" customHeight="1" x14ac:dyDescent="0.2">
      <c r="M261" s="437"/>
    </row>
    <row r="262" spans="13:13" ht="26.25" customHeight="1" x14ac:dyDescent="0.2">
      <c r="M262" s="437"/>
    </row>
    <row r="263" spans="13:13" ht="26.25" customHeight="1" x14ac:dyDescent="0.2">
      <c r="M263" s="437"/>
    </row>
    <row r="264" spans="13:13" ht="26.25" customHeight="1" x14ac:dyDescent="0.2">
      <c r="M264" s="437"/>
    </row>
    <row r="265" spans="13:13" ht="26.25" customHeight="1" x14ac:dyDescent="0.2">
      <c r="M265" s="437"/>
    </row>
    <row r="266" spans="13:13" ht="26.25" customHeight="1" x14ac:dyDescent="0.2">
      <c r="M266" s="437"/>
    </row>
    <row r="267" spans="13:13" ht="26.25" customHeight="1" x14ac:dyDescent="0.2">
      <c r="M267" s="437"/>
    </row>
    <row r="268" spans="13:13" ht="26.25" customHeight="1" x14ac:dyDescent="0.2">
      <c r="M268" s="437"/>
    </row>
    <row r="269" spans="13:13" ht="26.25" customHeight="1" x14ac:dyDescent="0.2">
      <c r="M269" s="437"/>
    </row>
    <row r="270" spans="13:13" ht="26.25" customHeight="1" x14ac:dyDescent="0.2">
      <c r="M270" s="437"/>
    </row>
    <row r="271" spans="13:13" ht="26.25" customHeight="1" x14ac:dyDescent="0.2">
      <c r="M271" s="437"/>
    </row>
    <row r="272" spans="13:13" ht="26.25" customHeight="1" x14ac:dyDescent="0.2">
      <c r="M272" s="437"/>
    </row>
    <row r="273" spans="13:13" ht="26.25" customHeight="1" x14ac:dyDescent="0.2">
      <c r="M273" s="437"/>
    </row>
    <row r="274" spans="13:13" ht="26.25" customHeight="1" x14ac:dyDescent="0.2">
      <c r="M274" s="437"/>
    </row>
    <row r="275" spans="13:13" ht="26.25" customHeight="1" x14ac:dyDescent="0.2">
      <c r="M275" s="437"/>
    </row>
    <row r="276" spans="13:13" ht="26.25" customHeight="1" x14ac:dyDescent="0.2">
      <c r="M276" s="437"/>
    </row>
    <row r="277" spans="13:13" ht="26.25" customHeight="1" x14ac:dyDescent="0.2">
      <c r="M277" s="437"/>
    </row>
    <row r="278" spans="13:13" ht="26.25" customHeight="1" x14ac:dyDescent="0.2">
      <c r="M278" s="437"/>
    </row>
    <row r="279" spans="13:13" ht="26.25" customHeight="1" x14ac:dyDescent="0.2">
      <c r="M279" s="437"/>
    </row>
    <row r="280" spans="13:13" ht="26.25" customHeight="1" x14ac:dyDescent="0.2">
      <c r="M280" s="437"/>
    </row>
    <row r="281" spans="13:13" ht="26.25" customHeight="1" x14ac:dyDescent="0.2">
      <c r="M281" s="437"/>
    </row>
    <row r="282" spans="13:13" ht="26.25" customHeight="1" x14ac:dyDescent="0.2">
      <c r="M282" s="437"/>
    </row>
    <row r="283" spans="13:13" ht="26.25" customHeight="1" x14ac:dyDescent="0.2">
      <c r="M283" s="437"/>
    </row>
    <row r="284" spans="13:13" ht="26.25" customHeight="1" x14ac:dyDescent="0.2">
      <c r="M284" s="437"/>
    </row>
    <row r="285" spans="13:13" ht="26.25" customHeight="1" x14ac:dyDescent="0.2">
      <c r="M285" s="437"/>
    </row>
    <row r="286" spans="13:13" ht="26.25" customHeight="1" x14ac:dyDescent="0.2">
      <c r="M286" s="437"/>
    </row>
    <row r="287" spans="13:13" ht="26.25" customHeight="1" x14ac:dyDescent="0.2">
      <c r="M287" s="437"/>
    </row>
    <row r="288" spans="13:13" ht="26.25" customHeight="1" x14ac:dyDescent="0.2">
      <c r="M288" s="437"/>
    </row>
    <row r="289" spans="13:13" ht="26.25" customHeight="1" x14ac:dyDescent="0.2">
      <c r="M289" s="437"/>
    </row>
    <row r="290" spans="13:13" ht="26.25" customHeight="1" x14ac:dyDescent="0.2">
      <c r="M290" s="437"/>
    </row>
    <row r="291" spans="13:13" ht="26.25" customHeight="1" x14ac:dyDescent="0.2">
      <c r="M291" s="437"/>
    </row>
    <row r="292" spans="13:13" ht="26.25" customHeight="1" x14ac:dyDescent="0.2">
      <c r="M292" s="437"/>
    </row>
    <row r="293" spans="13:13" ht="26.25" customHeight="1" x14ac:dyDescent="0.2">
      <c r="M293" s="437"/>
    </row>
    <row r="294" spans="13:13" ht="26.25" customHeight="1" x14ac:dyDescent="0.2">
      <c r="M294" s="437"/>
    </row>
    <row r="295" spans="13:13" ht="26.25" customHeight="1" x14ac:dyDescent="0.2">
      <c r="M295" s="437"/>
    </row>
    <row r="296" spans="13:13" ht="26.25" customHeight="1" x14ac:dyDescent="0.2">
      <c r="M296" s="437"/>
    </row>
    <row r="297" spans="13:13" ht="26.25" customHeight="1" x14ac:dyDescent="0.2">
      <c r="M297" s="437"/>
    </row>
    <row r="298" spans="13:13" ht="26.25" customHeight="1" x14ac:dyDescent="0.2">
      <c r="M298" s="437"/>
    </row>
    <row r="299" spans="13:13" ht="26.25" customHeight="1" x14ac:dyDescent="0.2">
      <c r="M299" s="437"/>
    </row>
    <row r="300" spans="13:13" ht="26.25" customHeight="1" x14ac:dyDescent="0.2">
      <c r="M300" s="437"/>
    </row>
    <row r="301" spans="13:13" ht="26.25" customHeight="1" x14ac:dyDescent="0.2">
      <c r="M301" s="437"/>
    </row>
    <row r="302" spans="13:13" ht="26.25" customHeight="1" x14ac:dyDescent="0.2">
      <c r="M302" s="437"/>
    </row>
    <row r="303" spans="13:13" ht="26.25" customHeight="1" x14ac:dyDescent="0.2">
      <c r="M303" s="437"/>
    </row>
    <row r="304" spans="13:13" ht="26.25" customHeight="1" x14ac:dyDescent="0.2">
      <c r="M304" s="437"/>
    </row>
    <row r="305" spans="13:13" ht="26.25" customHeight="1" x14ac:dyDescent="0.2">
      <c r="M305" s="437"/>
    </row>
    <row r="306" spans="13:13" ht="26.25" customHeight="1" x14ac:dyDescent="0.2">
      <c r="M306" s="437"/>
    </row>
    <row r="307" spans="13:13" ht="26.25" customHeight="1" x14ac:dyDescent="0.2">
      <c r="M307" s="437"/>
    </row>
  </sheetData>
  <autoFilter ref="A1:AB7" xr:uid="{00000000-0009-0000-0000-000018000000}">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6:S16"/>
    <mergeCell ref="R17:S17"/>
    <mergeCell ref="R18:S18"/>
    <mergeCell ref="R7:S7"/>
    <mergeCell ref="R8:S8"/>
    <mergeCell ref="R9:S9"/>
    <mergeCell ref="R10:S10"/>
    <mergeCell ref="R12:S12"/>
    <mergeCell ref="R13:S13"/>
    <mergeCell ref="R6:S6"/>
    <mergeCell ref="A1:E1"/>
    <mergeCell ref="F1:T2"/>
    <mergeCell ref="A2:E2"/>
    <mergeCell ref="U2:V2"/>
    <mergeCell ref="R5:S5"/>
  </mergeCells>
  <conditionalFormatting sqref="T28:T33">
    <cfRule type="expression" dxfId="131" priority="70">
      <formula>U28="closed"</formula>
    </cfRule>
    <cfRule type="expression" dxfId="130" priority="71">
      <formula>U28="in progress"</formula>
    </cfRule>
    <cfRule type="expression" dxfId="129" priority="72">
      <formula>U28="open"</formula>
    </cfRule>
  </conditionalFormatting>
  <conditionalFormatting sqref="U7:U10">
    <cfRule type="expression" dxfId="128" priority="65" stopIfTrue="1">
      <formula>U7="resolved"</formula>
    </cfRule>
    <cfRule type="expression" dxfId="127" priority="66" stopIfTrue="1">
      <formula>U7="monitoring"</formula>
    </cfRule>
    <cfRule type="expression" dxfId="126" priority="67" stopIfTrue="1">
      <formula>U7="in progress"</formula>
    </cfRule>
    <cfRule type="expression" dxfId="125" priority="68" stopIfTrue="1">
      <formula>U7="closed"</formula>
    </cfRule>
    <cfRule type="expression" dxfId="124" priority="69" stopIfTrue="1">
      <formula>U7="open"</formula>
    </cfRule>
  </conditionalFormatting>
  <conditionalFormatting sqref="W7:W10">
    <cfRule type="expression" dxfId="123" priority="73">
      <formula>Z7="closed"</formula>
    </cfRule>
    <cfRule type="expression" dxfId="122" priority="74">
      <formula>Z7="in progress"</formula>
    </cfRule>
    <cfRule type="expression" dxfId="121" priority="75">
      <formula>Z7="open"</formula>
    </cfRule>
  </conditionalFormatting>
  <conditionalFormatting sqref="W4:W5">
    <cfRule type="expression" dxfId="120" priority="62">
      <formula>Z4="closed"</formula>
    </cfRule>
    <cfRule type="expression" dxfId="119" priority="63">
      <formula>Z4="in progress"</formula>
    </cfRule>
    <cfRule type="expression" dxfId="118" priority="64">
      <formula>Z4="open"</formula>
    </cfRule>
  </conditionalFormatting>
  <conditionalFormatting sqref="U4:U5">
    <cfRule type="expression" dxfId="117" priority="57" stopIfTrue="1">
      <formula>U4="resolved"</formula>
    </cfRule>
    <cfRule type="expression" dxfId="116" priority="58" stopIfTrue="1">
      <formula>U4="monitoring"</formula>
    </cfRule>
    <cfRule type="expression" dxfId="115" priority="59" stopIfTrue="1">
      <formula>U4="in progress"</formula>
    </cfRule>
    <cfRule type="expression" dxfId="114" priority="60" stopIfTrue="1">
      <formula>U4="closed"</formula>
    </cfRule>
    <cfRule type="expression" dxfId="113" priority="61" stopIfTrue="1">
      <formula>U4="open"</formula>
    </cfRule>
  </conditionalFormatting>
  <conditionalFormatting sqref="W6">
    <cfRule type="expression" dxfId="112" priority="54">
      <formula>Z6="closed"</formula>
    </cfRule>
    <cfRule type="expression" dxfId="111" priority="55">
      <formula>Z6="in progress"</formula>
    </cfRule>
    <cfRule type="expression" dxfId="110" priority="56">
      <formula>Z6="open"</formula>
    </cfRule>
  </conditionalFormatting>
  <conditionalFormatting sqref="U6">
    <cfRule type="expression" dxfId="109" priority="49" stopIfTrue="1">
      <formula>U6="resolved"</formula>
    </cfRule>
    <cfRule type="expression" dxfId="108" priority="50" stopIfTrue="1">
      <formula>U6="monitoring"</formula>
    </cfRule>
    <cfRule type="expression" dxfId="107" priority="51" stopIfTrue="1">
      <formula>U6="in progress"</formula>
    </cfRule>
    <cfRule type="expression" dxfId="106" priority="52" stopIfTrue="1">
      <formula>U6="closed"</formula>
    </cfRule>
    <cfRule type="expression" dxfId="105" priority="53" stopIfTrue="1">
      <formula>U6="open"</formula>
    </cfRule>
  </conditionalFormatting>
  <conditionalFormatting sqref="W11:W20">
    <cfRule type="expression" dxfId="104" priority="46">
      <formula>Z11="closed"</formula>
    </cfRule>
    <cfRule type="expression" dxfId="103" priority="47">
      <formula>Z11="in progress"</formula>
    </cfRule>
    <cfRule type="expression" dxfId="102" priority="48">
      <formula>Z11="open"</formula>
    </cfRule>
  </conditionalFormatting>
  <conditionalFormatting sqref="U20 U11:U14 U16:U18">
    <cfRule type="expression" dxfId="101" priority="41" stopIfTrue="1">
      <formula>U11="resolved"</formula>
    </cfRule>
    <cfRule type="expression" dxfId="100" priority="42" stopIfTrue="1">
      <formula>U11="monitoring"</formula>
    </cfRule>
    <cfRule type="expression" dxfId="99" priority="43" stopIfTrue="1">
      <formula>U11="in progress"</formula>
    </cfRule>
    <cfRule type="expression" dxfId="98" priority="44" stopIfTrue="1">
      <formula>U11="closed"</formula>
    </cfRule>
    <cfRule type="expression" dxfId="97" priority="45" stopIfTrue="1">
      <formula>U11="open"</formula>
    </cfRule>
  </conditionalFormatting>
  <conditionalFormatting sqref="W21">
    <cfRule type="expression" dxfId="96" priority="38">
      <formula>Z21="closed"</formula>
    </cfRule>
    <cfRule type="expression" dxfId="95" priority="39">
      <formula>Z21="in progress"</formula>
    </cfRule>
    <cfRule type="expression" dxfId="94" priority="40">
      <formula>Z21="open"</formula>
    </cfRule>
  </conditionalFormatting>
  <conditionalFormatting sqref="U21">
    <cfRule type="expression" dxfId="93" priority="33" stopIfTrue="1">
      <formula>U21="resolved"</formula>
    </cfRule>
    <cfRule type="expression" dxfId="92" priority="34" stopIfTrue="1">
      <formula>U21="monitoring"</formula>
    </cfRule>
    <cfRule type="expression" dxfId="91" priority="35" stopIfTrue="1">
      <formula>U21="in progress"</formula>
    </cfRule>
    <cfRule type="expression" dxfId="90" priority="36" stopIfTrue="1">
      <formula>U21="closed"</formula>
    </cfRule>
    <cfRule type="expression" dxfId="89" priority="37" stopIfTrue="1">
      <formula>U21="open"</formula>
    </cfRule>
  </conditionalFormatting>
  <conditionalFormatting sqref="W22">
    <cfRule type="expression" dxfId="88" priority="30">
      <formula>Z22="closed"</formula>
    </cfRule>
    <cfRule type="expression" dxfId="87" priority="31">
      <formula>Z22="in progress"</formula>
    </cfRule>
    <cfRule type="expression" dxfId="86" priority="32">
      <formula>Z22="open"</formula>
    </cfRule>
  </conditionalFormatting>
  <conditionalFormatting sqref="U22">
    <cfRule type="expression" dxfId="85" priority="25" stopIfTrue="1">
      <formula>U22="resolved"</formula>
    </cfRule>
    <cfRule type="expression" dxfId="84" priority="26" stopIfTrue="1">
      <formula>U22="monitoring"</formula>
    </cfRule>
    <cfRule type="expression" dxfId="83" priority="27" stopIfTrue="1">
      <formula>U22="in progress"</formula>
    </cfRule>
    <cfRule type="expression" dxfId="82" priority="28" stopIfTrue="1">
      <formula>U22="closed"</formula>
    </cfRule>
    <cfRule type="expression" dxfId="81" priority="29" stopIfTrue="1">
      <formula>U22="open"</formula>
    </cfRule>
  </conditionalFormatting>
  <conditionalFormatting sqref="W23:W26">
    <cfRule type="expression" dxfId="80" priority="22">
      <formula>Z23="closed"</formula>
    </cfRule>
    <cfRule type="expression" dxfId="79" priority="23">
      <formula>Z23="in progress"</formula>
    </cfRule>
    <cfRule type="expression" dxfId="78" priority="24">
      <formula>Z23="open"</formula>
    </cfRule>
  </conditionalFormatting>
  <conditionalFormatting sqref="U23:U26">
    <cfRule type="expression" dxfId="77" priority="17" stopIfTrue="1">
      <formula>U23="resolved"</formula>
    </cfRule>
    <cfRule type="expression" dxfId="76" priority="18" stopIfTrue="1">
      <formula>U23="monitoring"</formula>
    </cfRule>
    <cfRule type="expression" dxfId="75" priority="19" stopIfTrue="1">
      <formula>U23="in progress"</formula>
    </cfRule>
    <cfRule type="expression" dxfId="74" priority="20" stopIfTrue="1">
      <formula>U23="closed"</formula>
    </cfRule>
    <cfRule type="expression" dxfId="73" priority="21" stopIfTrue="1">
      <formula>U23="open"</formula>
    </cfRule>
  </conditionalFormatting>
  <conditionalFormatting sqref="S25:S26">
    <cfRule type="expression" dxfId="72" priority="14">
      <formula>T25="closed"</formula>
    </cfRule>
    <cfRule type="expression" dxfId="71" priority="15">
      <formula>T25="in progress"</formula>
    </cfRule>
    <cfRule type="expression" dxfId="70" priority="16">
      <formula>T25="open"</formula>
    </cfRule>
  </conditionalFormatting>
  <conditionalFormatting sqref="X4:X18">
    <cfRule type="expression" dxfId="69" priority="11">
      <formula>Z4="closed"</formula>
    </cfRule>
    <cfRule type="expression" dxfId="68" priority="12">
      <formula>Z4="in progress"</formula>
    </cfRule>
    <cfRule type="expression" dxfId="67" priority="13">
      <formula>Z4="open"</formula>
    </cfRule>
  </conditionalFormatting>
  <conditionalFormatting sqref="U19">
    <cfRule type="expression" dxfId="66" priority="6" stopIfTrue="1">
      <formula>U19="resolved"</formula>
    </cfRule>
    <cfRule type="expression" dxfId="65" priority="7" stopIfTrue="1">
      <formula>U19="monitoring"</formula>
    </cfRule>
    <cfRule type="expression" dxfId="64" priority="8" stopIfTrue="1">
      <formula>U19="in progress"</formula>
    </cfRule>
    <cfRule type="expression" dxfId="63" priority="9" stopIfTrue="1">
      <formula>U19="closed"</formula>
    </cfRule>
    <cfRule type="expression" dxfId="62" priority="10" stopIfTrue="1">
      <formula>U19="open"</formula>
    </cfRule>
  </conditionalFormatting>
  <conditionalFormatting sqref="U15">
    <cfRule type="expression" dxfId="61" priority="1" stopIfTrue="1">
      <formula>U15="resolved"</formula>
    </cfRule>
    <cfRule type="expression" dxfId="60" priority="2" stopIfTrue="1">
      <formula>U15="monitoring"</formula>
    </cfRule>
    <cfRule type="expression" dxfId="59" priority="3" stopIfTrue="1">
      <formula>U15="in progress"</formula>
    </cfRule>
    <cfRule type="expression" dxfId="58" priority="4" stopIfTrue="1">
      <formula>U15="closed"</formula>
    </cfRule>
    <cfRule type="expression" dxfId="57" priority="5" stopIfTrue="1">
      <formula>U15="open"</formula>
    </cfRule>
  </conditionalFormatting>
  <dataValidations disablePrompts="1" count="3">
    <dataValidation type="list" allowBlank="1" showInputMessage="1" showErrorMessage="1" sqref="U4:U26" xr:uid="{00000000-0002-0000-1800-000000000000}">
      <formula1>"&lt;select&gt;, Open, Closed, In Progress, Monitoring, Resolved"</formula1>
    </dataValidation>
    <dataValidation type="list" allowBlank="1" showInputMessage="1" showErrorMessage="1" sqref="F122:F1048576" xr:uid="{00000000-0002-0000-1800-000001000000}">
      <formula1>$A$2:$A$68</formula1>
    </dataValidation>
    <dataValidation type="list" allowBlank="1" showInputMessage="1" showErrorMessage="1" sqref="F28:F121 M1:M3" xr:uid="{00000000-0002-0000-1800-000002000000}">
      <formula1>#REF!</formula1>
    </dataValidation>
  </dataValidations>
  <pageMargins left="0" right="0" top="0" bottom="0" header="0" footer="0"/>
  <pageSetup paperSize="9" scale="33" orientation="landscape"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tabColor rgb="FFFFFF00"/>
  </sheetPr>
  <dimension ref="A1:U27"/>
  <sheetViews>
    <sheetView zoomScale="55" zoomScaleNormal="55" zoomScaleSheetLayoutView="70" workbookViewId="0">
      <pane ySplit="4" topLeftCell="A5" activePane="bottomLeft" state="frozen"/>
      <selection pane="bottomLeft" activeCell="L5" sqref="L5"/>
    </sheetView>
  </sheetViews>
  <sheetFormatPr defaultColWidth="9" defaultRowHeight="14.25" x14ac:dyDescent="0.2"/>
  <cols>
    <col min="1" max="1" width="4.375" style="149" bestFit="1" customWidth="1"/>
    <col min="2" max="2" width="12.125" style="149" customWidth="1"/>
    <col min="3" max="3" width="10.375" style="149" customWidth="1"/>
    <col min="4" max="4" width="15.75" style="149" bestFit="1" customWidth="1"/>
    <col min="5" max="6" width="15.625" style="149" customWidth="1"/>
    <col min="7" max="7" width="30" style="149" bestFit="1" customWidth="1"/>
    <col min="8" max="8" width="16.375" style="149" customWidth="1"/>
    <col min="9" max="9" width="17" style="149" bestFit="1" customWidth="1"/>
    <col min="10" max="10" width="11.375" style="149" customWidth="1"/>
    <col min="11" max="11" width="17.625" style="149" bestFit="1" customWidth="1"/>
    <col min="12" max="12" width="115" style="149" customWidth="1"/>
    <col min="13" max="13" width="30.375" style="149" bestFit="1" customWidth="1"/>
    <col min="14" max="14" width="13.375" style="149" customWidth="1"/>
    <col min="15" max="15" width="23.75" style="149" customWidth="1"/>
    <col min="16" max="16" width="38.875" style="149" customWidth="1"/>
    <col min="17" max="17" width="45.375" style="149" customWidth="1"/>
    <col min="18" max="18" width="20.125" style="149" customWidth="1"/>
    <col min="19" max="19" width="17" style="149" bestFit="1" customWidth="1"/>
    <col min="20" max="20" width="47.875" style="149" customWidth="1"/>
    <col min="21" max="21" width="63.625" style="149" bestFit="1" customWidth="1"/>
    <col min="22" max="22" width="9" style="149" customWidth="1"/>
    <col min="23" max="16384" width="9" style="149"/>
  </cols>
  <sheetData>
    <row r="1" spans="1:21" ht="31.5" customHeight="1" x14ac:dyDescent="0.2">
      <c r="A1" s="620" t="s">
        <v>877</v>
      </c>
      <c r="B1" s="539"/>
      <c r="C1" s="539"/>
      <c r="D1" s="539"/>
      <c r="E1" s="539"/>
      <c r="F1" s="539"/>
      <c r="G1" s="539"/>
      <c r="H1" s="621" t="s">
        <v>878</v>
      </c>
      <c r="I1" s="539"/>
      <c r="J1" s="539"/>
      <c r="K1" s="539"/>
      <c r="L1" s="539"/>
      <c r="M1" s="539"/>
      <c r="N1" s="539"/>
      <c r="O1" s="539"/>
      <c r="P1" s="539"/>
      <c r="Q1" s="539"/>
      <c r="R1" s="539"/>
      <c r="S1" s="539"/>
    </row>
    <row r="2" spans="1:21" ht="31.5" customHeight="1" x14ac:dyDescent="0.2">
      <c r="A2" s="539"/>
      <c r="B2" s="539"/>
      <c r="C2" s="539"/>
      <c r="D2" s="539"/>
      <c r="E2" s="539"/>
      <c r="F2" s="539"/>
      <c r="G2" s="539"/>
      <c r="H2" s="539"/>
      <c r="I2" s="539"/>
      <c r="J2" s="539"/>
      <c r="K2" s="539"/>
      <c r="L2" s="539"/>
      <c r="M2" s="539"/>
      <c r="N2" s="539"/>
      <c r="O2" s="539"/>
      <c r="P2" s="539"/>
      <c r="Q2" s="539"/>
      <c r="R2" s="539"/>
      <c r="S2" s="539"/>
    </row>
    <row r="3" spans="1:21" ht="23.25" customHeight="1" x14ac:dyDescent="0.2">
      <c r="A3" s="620" t="s">
        <v>879</v>
      </c>
      <c r="B3" s="539"/>
      <c r="C3" s="539"/>
      <c r="D3" s="539"/>
      <c r="E3" s="539"/>
      <c r="F3" s="539"/>
      <c r="G3" s="539"/>
      <c r="H3" s="517"/>
      <c r="I3" s="517"/>
      <c r="J3" s="517"/>
      <c r="K3" s="517"/>
      <c r="L3" s="517"/>
      <c r="M3" s="517"/>
      <c r="N3" s="517"/>
      <c r="O3" s="517"/>
      <c r="P3" s="517"/>
      <c r="Q3" s="517"/>
      <c r="R3" s="517"/>
      <c r="S3" s="517"/>
      <c r="T3" s="352" t="s">
        <v>880</v>
      </c>
    </row>
    <row r="4" spans="1:21" s="354" customFormat="1" ht="59.25" customHeight="1" x14ac:dyDescent="0.2">
      <c r="A4" s="353" t="s">
        <v>811</v>
      </c>
      <c r="B4" s="353" t="s">
        <v>881</v>
      </c>
      <c r="C4" s="353" t="s">
        <v>576</v>
      </c>
      <c r="D4" s="353" t="s">
        <v>813</v>
      </c>
      <c r="E4" s="353" t="s">
        <v>124</v>
      </c>
      <c r="F4" s="353" t="s">
        <v>882</v>
      </c>
      <c r="G4" s="353" t="s">
        <v>883</v>
      </c>
      <c r="H4" s="353" t="s">
        <v>884</v>
      </c>
      <c r="I4" s="353" t="s">
        <v>885</v>
      </c>
      <c r="J4" s="353" t="s">
        <v>886</v>
      </c>
      <c r="K4" s="353" t="s">
        <v>887</v>
      </c>
      <c r="L4" s="353" t="s">
        <v>888</v>
      </c>
      <c r="M4" s="353" t="s">
        <v>889</v>
      </c>
      <c r="N4" s="353" t="s">
        <v>890</v>
      </c>
      <c r="O4" s="353" t="s">
        <v>891</v>
      </c>
      <c r="P4" s="353" t="s">
        <v>892</v>
      </c>
      <c r="Q4" s="353" t="s">
        <v>893</v>
      </c>
      <c r="R4" s="353" t="s">
        <v>894</v>
      </c>
      <c r="S4" s="353" t="s">
        <v>895</v>
      </c>
      <c r="T4" s="353" t="s">
        <v>7</v>
      </c>
      <c r="U4" s="353" t="s">
        <v>896</v>
      </c>
    </row>
    <row r="5" spans="1:21" ht="99.75" customHeight="1" x14ac:dyDescent="0.2">
      <c r="A5" s="207">
        <v>1</v>
      </c>
      <c r="B5" s="355" t="s">
        <v>897</v>
      </c>
      <c r="C5" s="207" t="s">
        <v>872</v>
      </c>
      <c r="D5" s="356">
        <v>44935</v>
      </c>
      <c r="E5" s="357" t="s">
        <v>898</v>
      </c>
      <c r="F5" s="357"/>
      <c r="G5" s="357" t="s">
        <v>899</v>
      </c>
      <c r="H5" s="358"/>
      <c r="I5" s="359">
        <v>44923</v>
      </c>
      <c r="J5" s="360" t="s">
        <v>900</v>
      </c>
      <c r="K5" s="361">
        <v>4</v>
      </c>
      <c r="L5" s="360" t="s">
        <v>901</v>
      </c>
      <c r="M5" s="361"/>
      <c r="N5" s="362" t="b">
        <v>1</v>
      </c>
      <c r="O5" s="362" t="s">
        <v>58</v>
      </c>
      <c r="P5" s="363" t="s">
        <v>902</v>
      </c>
      <c r="Q5" s="363" t="s">
        <v>903</v>
      </c>
      <c r="R5" s="364" t="s">
        <v>498</v>
      </c>
      <c r="S5" s="356"/>
      <c r="T5" s="365"/>
    </row>
    <row r="6" spans="1:21" ht="73.5" customHeight="1" x14ac:dyDescent="0.2">
      <c r="A6" s="207"/>
      <c r="B6" s="355"/>
      <c r="C6" s="207"/>
      <c r="D6" s="356"/>
      <c r="E6" s="357"/>
      <c r="F6" s="357"/>
      <c r="G6" s="357"/>
      <c r="H6" s="358"/>
      <c r="I6" s="358"/>
      <c r="J6" s="357"/>
      <c r="K6" s="366"/>
      <c r="L6" s="357"/>
      <c r="M6" s="357"/>
      <c r="N6" s="362"/>
      <c r="O6" s="362"/>
      <c r="P6" s="357"/>
      <c r="Q6" s="363"/>
      <c r="R6" s="364"/>
      <c r="T6" s="363"/>
    </row>
    <row r="7" spans="1:21" ht="73.5" customHeight="1" x14ac:dyDescent="0.2">
      <c r="A7" s="207"/>
      <c r="B7" s="355"/>
      <c r="C7" s="207"/>
      <c r="D7" s="356"/>
      <c r="E7" s="357"/>
      <c r="F7" s="357"/>
      <c r="G7" s="357"/>
      <c r="H7" s="358"/>
      <c r="I7" s="358"/>
      <c r="J7" s="357"/>
      <c r="K7" s="357"/>
      <c r="L7" s="357"/>
      <c r="M7" s="357"/>
      <c r="N7" s="362"/>
      <c r="O7" s="362"/>
      <c r="P7" s="357"/>
      <c r="Q7" s="363"/>
      <c r="R7" s="364"/>
      <c r="S7" s="356"/>
      <c r="T7" s="363"/>
    </row>
    <row r="8" spans="1:21" ht="73.5" customHeight="1" x14ac:dyDescent="0.2">
      <c r="A8" s="207"/>
      <c r="B8" s="355"/>
      <c r="C8" s="207"/>
      <c r="D8" s="356"/>
      <c r="E8" s="357"/>
      <c r="F8" s="357"/>
      <c r="G8" s="357"/>
      <c r="H8" s="358"/>
      <c r="I8" s="358"/>
      <c r="J8" s="357"/>
      <c r="K8" s="357"/>
      <c r="L8" s="357"/>
      <c r="M8" s="366"/>
      <c r="N8" s="362"/>
      <c r="O8" s="362"/>
      <c r="P8" s="367"/>
      <c r="Q8" s="368"/>
      <c r="R8" s="364"/>
      <c r="S8" s="356"/>
      <c r="T8" s="363"/>
    </row>
    <row r="9" spans="1:21" ht="73.5" customHeight="1" x14ac:dyDescent="0.2">
      <c r="A9" s="207"/>
      <c r="B9" s="355"/>
      <c r="C9" s="207"/>
      <c r="D9" s="356"/>
      <c r="E9" s="357"/>
      <c r="F9" s="357"/>
      <c r="G9" s="357"/>
      <c r="H9" s="358"/>
      <c r="I9" s="356"/>
      <c r="J9" s="357"/>
      <c r="K9" s="357"/>
      <c r="L9" s="357"/>
      <c r="M9" s="366"/>
      <c r="N9" s="362"/>
      <c r="O9" s="362"/>
      <c r="P9" s="367"/>
      <c r="Q9" s="368"/>
      <c r="R9" s="364"/>
      <c r="S9" s="356"/>
      <c r="T9" s="363"/>
    </row>
    <row r="10" spans="1:21" ht="73.5" customHeight="1" x14ac:dyDescent="0.2">
      <c r="A10" s="207"/>
      <c r="B10" s="355"/>
      <c r="C10" s="207"/>
      <c r="D10" s="356"/>
      <c r="E10" s="357"/>
      <c r="F10" s="357"/>
      <c r="G10" s="357"/>
      <c r="H10" s="358"/>
      <c r="I10" s="358"/>
      <c r="J10" s="357"/>
      <c r="K10" s="357"/>
      <c r="L10" s="357"/>
      <c r="M10" s="357"/>
      <c r="N10" s="362"/>
      <c r="O10" s="362"/>
      <c r="P10" s="357"/>
      <c r="Q10" s="369"/>
      <c r="R10" s="364"/>
      <c r="S10" s="356"/>
      <c r="T10" s="363"/>
    </row>
    <row r="11" spans="1:21" ht="73.5" customHeight="1" x14ac:dyDescent="0.2">
      <c r="A11" s="207"/>
      <c r="B11" s="355"/>
      <c r="C11" s="207"/>
      <c r="D11" s="356"/>
      <c r="E11" s="357"/>
      <c r="F11" s="357"/>
      <c r="G11" s="357"/>
      <c r="H11" s="358"/>
      <c r="I11" s="358"/>
      <c r="J11" s="357"/>
      <c r="K11" s="357"/>
      <c r="L11" s="357"/>
      <c r="M11" s="357"/>
      <c r="N11" s="362"/>
      <c r="O11" s="362"/>
      <c r="P11" s="357"/>
      <c r="Q11" s="363"/>
      <c r="R11" s="364"/>
      <c r="S11" s="356"/>
      <c r="T11" s="363"/>
    </row>
    <row r="12" spans="1:21" ht="73.5" customHeight="1" x14ac:dyDescent="0.2">
      <c r="A12" s="207"/>
      <c r="B12" s="355"/>
      <c r="C12" s="207"/>
      <c r="D12" s="356"/>
      <c r="E12" s="357"/>
      <c r="F12" s="357"/>
      <c r="G12" s="357"/>
      <c r="H12" s="358"/>
      <c r="I12" s="358"/>
      <c r="J12" s="357"/>
      <c r="K12" s="357"/>
      <c r="L12" s="357"/>
      <c r="M12" s="357"/>
      <c r="N12" s="362"/>
      <c r="O12" s="362"/>
      <c r="P12" s="370"/>
      <c r="Q12" s="369"/>
      <c r="R12" s="364"/>
      <c r="S12" s="356"/>
      <c r="T12" s="363"/>
    </row>
    <row r="13" spans="1:21" ht="73.5" customHeight="1" x14ac:dyDescent="0.2">
      <c r="A13" s="207"/>
      <c r="B13" s="355"/>
      <c r="C13" s="207"/>
      <c r="D13" s="356"/>
      <c r="E13" s="357"/>
      <c r="F13" s="357"/>
      <c r="G13" s="357"/>
      <c r="H13" s="371"/>
      <c r="I13" s="358"/>
      <c r="J13" s="357"/>
      <c r="K13" s="357"/>
      <c r="L13" s="357"/>
      <c r="M13" s="357"/>
      <c r="N13" s="362"/>
      <c r="O13" s="362"/>
      <c r="P13" s="357"/>
      <c r="Q13" s="363"/>
      <c r="R13" s="364"/>
      <c r="S13" s="356"/>
      <c r="T13" s="363"/>
    </row>
    <row r="14" spans="1:21" ht="73.5" customHeight="1" x14ac:dyDescent="0.2">
      <c r="A14" s="207"/>
      <c r="B14" s="355"/>
      <c r="C14" s="207"/>
      <c r="D14" s="356"/>
      <c r="E14" s="357"/>
      <c r="F14" s="357"/>
      <c r="G14" s="357"/>
      <c r="H14" s="358"/>
      <c r="I14" s="357"/>
      <c r="J14" s="357"/>
      <c r="K14" s="357"/>
      <c r="L14" s="357"/>
      <c r="M14" s="357"/>
      <c r="N14" s="362"/>
      <c r="O14" s="362"/>
      <c r="P14" s="367"/>
      <c r="Q14" s="368"/>
      <c r="R14" s="364"/>
      <c r="S14" s="356"/>
      <c r="T14" s="363"/>
    </row>
    <row r="15" spans="1:21" ht="73.5" customHeight="1" x14ac:dyDescent="0.2">
      <c r="A15" s="207"/>
      <c r="B15" s="355"/>
      <c r="C15" s="207"/>
      <c r="D15" s="356"/>
      <c r="E15" s="357"/>
      <c r="F15" s="357"/>
      <c r="G15" s="357"/>
      <c r="H15" s="358"/>
      <c r="I15" s="357"/>
      <c r="J15" s="357"/>
      <c r="K15" s="357"/>
      <c r="L15" s="357"/>
      <c r="M15" s="357"/>
      <c r="N15" s="362"/>
      <c r="O15" s="362"/>
      <c r="P15" s="367"/>
      <c r="Q15" s="368"/>
      <c r="R15" s="364"/>
      <c r="S15" s="356"/>
      <c r="T15" s="363"/>
    </row>
    <row r="16" spans="1:21" ht="73.5" customHeight="1" x14ac:dyDescent="0.2">
      <c r="A16" s="207"/>
      <c r="B16" s="355"/>
      <c r="C16" s="207"/>
      <c r="D16" s="356"/>
      <c r="E16" s="357"/>
      <c r="F16" s="357"/>
      <c r="G16" s="357"/>
      <c r="H16" s="358"/>
      <c r="I16" s="358"/>
      <c r="J16" s="357"/>
      <c r="K16" s="357"/>
      <c r="L16" s="357"/>
      <c r="M16" s="357"/>
      <c r="N16" s="362"/>
      <c r="O16" s="362"/>
      <c r="P16" s="357"/>
      <c r="Q16" s="363"/>
      <c r="R16" s="364"/>
      <c r="S16" s="356"/>
      <c r="T16" s="363"/>
    </row>
    <row r="17" spans="1:20" ht="73.5" customHeight="1" x14ac:dyDescent="0.2">
      <c r="A17" s="207"/>
      <c r="B17" s="355"/>
      <c r="C17" s="207"/>
      <c r="D17" s="356"/>
      <c r="E17" s="357"/>
      <c r="F17" s="357"/>
      <c r="G17" s="357"/>
      <c r="H17" s="358"/>
      <c r="I17" s="358"/>
      <c r="J17" s="357"/>
      <c r="K17" s="357"/>
      <c r="L17" s="354"/>
      <c r="M17" s="357"/>
      <c r="N17" s="362"/>
      <c r="O17" s="362"/>
      <c r="P17" s="357"/>
      <c r="Q17" s="369"/>
      <c r="R17" s="364"/>
      <c r="S17" s="356"/>
      <c r="T17" s="363"/>
    </row>
    <row r="18" spans="1:20" ht="73.5" customHeight="1" x14ac:dyDescent="0.2">
      <c r="A18" s="207"/>
      <c r="B18" s="355"/>
      <c r="C18" s="207"/>
      <c r="D18" s="356"/>
      <c r="E18" s="357"/>
      <c r="F18" s="357"/>
      <c r="G18" s="357"/>
      <c r="H18" s="358"/>
      <c r="I18" s="358"/>
      <c r="J18" s="357"/>
      <c r="K18" s="357"/>
      <c r="L18" s="354"/>
      <c r="M18" s="357"/>
      <c r="N18" s="362"/>
      <c r="O18" s="362"/>
      <c r="P18" s="357"/>
      <c r="Q18" s="369"/>
      <c r="R18" s="364"/>
      <c r="S18" s="356"/>
      <c r="T18" s="363"/>
    </row>
    <row r="19" spans="1:20" ht="73.5" customHeight="1" x14ac:dyDescent="0.2">
      <c r="A19" s="207"/>
      <c r="B19" s="355"/>
      <c r="C19" s="207"/>
      <c r="D19" s="356"/>
      <c r="E19" s="357"/>
      <c r="F19" s="357"/>
      <c r="G19" s="357"/>
      <c r="H19" s="358"/>
      <c r="I19" s="358"/>
      <c r="J19" s="357"/>
      <c r="K19" s="357"/>
      <c r="L19" s="357"/>
      <c r="M19" s="357"/>
      <c r="N19" s="362"/>
      <c r="O19" s="362"/>
      <c r="P19" s="357"/>
      <c r="Q19" s="369"/>
      <c r="R19" s="364"/>
      <c r="S19" s="356"/>
      <c r="T19" s="363"/>
    </row>
    <row r="20" spans="1:20" ht="73.5" customHeight="1" x14ac:dyDescent="0.2">
      <c r="A20" s="207"/>
      <c r="B20" s="355"/>
      <c r="C20" s="207"/>
      <c r="D20" s="356"/>
      <c r="E20" s="357"/>
      <c r="F20" s="357"/>
      <c r="G20" s="357"/>
      <c r="H20" s="358"/>
      <c r="I20" s="358"/>
      <c r="J20" s="357"/>
      <c r="K20" s="357"/>
      <c r="L20" s="357"/>
      <c r="M20" s="357"/>
      <c r="N20" s="362"/>
      <c r="O20" s="362"/>
      <c r="P20" s="357"/>
      <c r="Q20" s="369"/>
      <c r="R20" s="364"/>
      <c r="S20" s="356"/>
      <c r="T20" s="363"/>
    </row>
    <row r="21" spans="1:20" ht="73.5" customHeight="1" x14ac:dyDescent="0.2">
      <c r="A21" s="207"/>
      <c r="B21" s="355"/>
      <c r="C21" s="207"/>
      <c r="D21" s="356"/>
      <c r="E21" s="357"/>
      <c r="F21" s="357"/>
      <c r="G21" s="357"/>
      <c r="H21" s="358"/>
      <c r="I21" s="358"/>
      <c r="J21" s="357"/>
      <c r="K21" s="357"/>
      <c r="L21" s="357"/>
      <c r="M21" s="357"/>
      <c r="N21" s="362"/>
      <c r="O21" s="362"/>
      <c r="P21" s="357"/>
      <c r="Q21" s="357"/>
      <c r="R21" s="364"/>
      <c r="S21" s="356"/>
      <c r="T21" s="363"/>
    </row>
    <row r="22" spans="1:20" ht="73.5" customHeight="1" x14ac:dyDescent="0.2">
      <c r="A22" s="207"/>
      <c r="B22" s="355"/>
      <c r="C22" s="207"/>
      <c r="D22" s="356"/>
      <c r="E22" s="357"/>
      <c r="F22" s="357"/>
      <c r="G22" s="357"/>
      <c r="H22" s="358"/>
      <c r="I22" s="358"/>
      <c r="J22" s="357"/>
      <c r="K22" s="357"/>
      <c r="L22" s="357"/>
      <c r="M22" s="357"/>
      <c r="N22" s="362"/>
      <c r="O22" s="362"/>
      <c r="P22" s="357"/>
      <c r="Q22" s="363"/>
      <c r="R22" s="364"/>
      <c r="S22" s="356"/>
      <c r="T22" s="363"/>
    </row>
    <row r="23" spans="1:20" ht="20.25" customHeight="1" x14ac:dyDescent="0.2">
      <c r="A23" s="207"/>
      <c r="B23" s="355"/>
      <c r="C23" s="207"/>
      <c r="D23" s="356"/>
      <c r="E23" s="357"/>
      <c r="F23" s="357"/>
      <c r="G23" s="357"/>
      <c r="H23" s="358"/>
      <c r="I23" s="358"/>
      <c r="J23" s="357"/>
      <c r="K23" s="357"/>
      <c r="L23" s="357"/>
      <c r="M23" s="357"/>
      <c r="N23" s="362"/>
      <c r="O23" s="362"/>
      <c r="P23" s="357"/>
      <c r="Q23" s="369"/>
      <c r="R23" s="364"/>
      <c r="S23" s="356"/>
      <c r="T23" s="363"/>
    </row>
    <row r="24" spans="1:20" ht="20.25" customHeight="1" x14ac:dyDescent="0.2">
      <c r="A24" s="372"/>
      <c r="B24" s="355"/>
      <c r="C24" s="207"/>
      <c r="D24" s="356"/>
      <c r="E24" s="357"/>
      <c r="F24" s="357"/>
      <c r="G24" s="357"/>
      <c r="H24" s="372"/>
      <c r="I24" s="372"/>
      <c r="J24" s="357"/>
      <c r="K24" s="372"/>
      <c r="L24" s="360"/>
      <c r="M24" s="357"/>
      <c r="N24" s="362"/>
      <c r="O24" s="362"/>
      <c r="P24" s="363"/>
      <c r="Q24" s="369"/>
      <c r="R24" s="364"/>
      <c r="S24" s="356"/>
      <c r="T24" s="372"/>
    </row>
    <row r="25" spans="1:20" ht="20.25" customHeight="1" x14ac:dyDescent="0.2">
      <c r="A25" s="372"/>
      <c r="B25" s="355"/>
      <c r="C25" s="207"/>
      <c r="D25" s="356"/>
      <c r="E25" s="357"/>
      <c r="F25" s="357"/>
      <c r="G25" s="357"/>
      <c r="H25" s="372"/>
      <c r="I25" s="372"/>
      <c r="J25" s="357"/>
      <c r="K25" s="372"/>
      <c r="L25" s="360"/>
      <c r="M25" s="357"/>
      <c r="N25" s="362"/>
      <c r="O25" s="362"/>
      <c r="P25" s="363"/>
      <c r="Q25" s="369"/>
      <c r="R25" s="364"/>
      <c r="S25" s="356"/>
      <c r="T25" s="372"/>
    </row>
    <row r="27" spans="1:20" ht="20.25" customHeight="1" x14ac:dyDescent="0.2">
      <c r="S27" s="356"/>
    </row>
  </sheetData>
  <autoFilter ref="A4:U20" xr:uid="{00000000-0009-0000-0000-000019000000}"/>
  <mergeCells count="3">
    <mergeCell ref="A1:G2"/>
    <mergeCell ref="H1:S3"/>
    <mergeCell ref="A3:G3"/>
  </mergeCells>
  <conditionalFormatting sqref="R5:R23">
    <cfRule type="expression" dxfId="56" priority="13" stopIfTrue="1">
      <formula>R5="resolved"</formula>
    </cfRule>
    <cfRule type="expression" dxfId="55" priority="14" stopIfTrue="1">
      <formula>R5="monitoring"</formula>
    </cfRule>
    <cfRule type="expression" dxfId="54" priority="15" stopIfTrue="1">
      <formula>R5="in progress"</formula>
    </cfRule>
    <cfRule type="expression" dxfId="53" priority="16" stopIfTrue="1">
      <formula>R5="closed"</formula>
    </cfRule>
    <cfRule type="expression" dxfId="52" priority="17" stopIfTrue="1">
      <formula>R5="open"</formula>
    </cfRule>
  </conditionalFormatting>
  <conditionalFormatting sqref="R24">
    <cfRule type="expression" dxfId="51" priority="8" stopIfTrue="1">
      <formula>R24="resolved"</formula>
    </cfRule>
    <cfRule type="expression" dxfId="50" priority="9" stopIfTrue="1">
      <formula>R24="monitoring"</formula>
    </cfRule>
    <cfRule type="expression" dxfId="49" priority="10" stopIfTrue="1">
      <formula>R24="in progress"</formula>
    </cfRule>
    <cfRule type="expression" dxfId="48" priority="11" stopIfTrue="1">
      <formula>R24="closed"</formula>
    </cfRule>
    <cfRule type="expression" dxfId="47" priority="12" stopIfTrue="1">
      <formula>R24="open"</formula>
    </cfRule>
  </conditionalFormatting>
  <conditionalFormatting sqref="R25">
    <cfRule type="expression" dxfId="46" priority="3" stopIfTrue="1">
      <formula>R25="resolved"</formula>
    </cfRule>
    <cfRule type="expression" dxfId="45" priority="4" stopIfTrue="1">
      <formula>R25="monitoring"</formula>
    </cfRule>
    <cfRule type="expression" dxfId="44" priority="5" stopIfTrue="1">
      <formula>R25="in progress"</formula>
    </cfRule>
    <cfRule type="expression" dxfId="43" priority="6" stopIfTrue="1">
      <formula>R25="closed"</formula>
    </cfRule>
    <cfRule type="expression" dxfId="42" priority="7" stopIfTrue="1">
      <formula>R25="open"</formula>
    </cfRule>
  </conditionalFormatting>
  <conditionalFormatting sqref="O19:O25 N19:N1048576 N5:O18">
    <cfRule type="containsText" dxfId="41" priority="2" operator="containsText" text="TRUE">
      <formula>NOT(ISERROR(SEARCH("TRUE",N5)))</formula>
    </cfRule>
  </conditionalFormatting>
  <conditionalFormatting sqref="N5:O25">
    <cfRule type="containsBlanks" dxfId="40" priority="1">
      <formula>LEN(TRIM(N5))=0</formula>
    </cfRule>
  </conditionalFormatting>
  <dataValidations count="3">
    <dataValidation type="list" allowBlank="1" showInputMessage="1" showErrorMessage="1" sqref="R5:R25" xr:uid="{00000000-0002-0000-1900-000000000000}">
      <formula1>"&lt;select&gt;, Open, Closed, In Progress, Monitoring, Resolved"</formula1>
    </dataValidation>
    <dataValidation type="list" allowBlank="1" showInputMessage="1" showErrorMessage="1" sqref="O5:O25" xr:uid="{00000000-0002-0000-1900-000001000000}">
      <formula1>"machine,method,man,measurement,material"</formula1>
    </dataValidation>
    <dataValidation type="list" allowBlank="1" showInputMessage="1" showErrorMessage="1" sqref="N5:N25" xr:uid="{00000000-0002-0000-1900-000002000000}">
      <formula1>"true,false"</formula1>
    </dataValidation>
  </dataValidations>
  <pageMargins left="0" right="0" top="0" bottom="0" header="0" footer="0"/>
  <pageSetup paperSize="9" scale="51"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Z47"/>
  <sheetViews>
    <sheetView zoomScale="70" zoomScaleNormal="70" workbookViewId="0">
      <selection activeCell="A4" sqref="A4"/>
    </sheetView>
  </sheetViews>
  <sheetFormatPr defaultRowHeight="14.25" x14ac:dyDescent="0.2"/>
  <cols>
    <col min="2" max="2" width="15.75" customWidth="1"/>
    <col min="3" max="3" width="9.875" customWidth="1"/>
    <col min="5" max="5" width="14.75" customWidth="1"/>
    <col min="6" max="6" width="13" customWidth="1"/>
    <col min="7" max="7" width="11" customWidth="1"/>
    <col min="8" max="8" width="14.375" customWidth="1"/>
    <col min="9" max="9" width="12" customWidth="1"/>
    <col min="10" max="10" width="129.375" customWidth="1"/>
    <col min="11" max="11" width="27.625" bestFit="1" customWidth="1"/>
    <col min="14" max="14" width="21.375" customWidth="1"/>
    <col min="16" max="16" width="15.875" customWidth="1"/>
    <col min="17" max="17" width="11.375" customWidth="1"/>
    <col min="18" max="18" width="14.375" customWidth="1"/>
    <col min="19" max="19" width="65.125" customWidth="1"/>
    <col min="20" max="20" width="61.25" customWidth="1"/>
    <col min="21" max="21" width="16.125" customWidth="1"/>
    <col min="22" max="22" width="12.375" customWidth="1"/>
    <col min="23" max="23" width="15" customWidth="1"/>
    <col min="24" max="24" width="15.125" customWidth="1"/>
    <col min="25" max="25" width="12" customWidth="1"/>
  </cols>
  <sheetData>
    <row r="1" spans="1:26" ht="27.75" customHeight="1" x14ac:dyDescent="0.2">
      <c r="A1" s="622" t="s">
        <v>840</v>
      </c>
      <c r="B1" s="530"/>
      <c r="C1" s="530"/>
      <c r="D1" s="530"/>
      <c r="E1" s="530"/>
      <c r="F1" s="530"/>
      <c r="G1" s="623" t="s">
        <v>841</v>
      </c>
      <c r="H1" s="530"/>
      <c r="I1" s="530"/>
      <c r="J1" s="530"/>
      <c r="K1" s="530"/>
      <c r="L1" s="530"/>
      <c r="M1" s="530"/>
      <c r="N1" s="530"/>
      <c r="O1" s="530"/>
      <c r="P1" s="530"/>
      <c r="Q1" s="530"/>
      <c r="R1" s="530"/>
      <c r="S1" s="440"/>
      <c r="T1" s="440"/>
      <c r="U1" s="440"/>
      <c r="V1" s="441"/>
      <c r="W1" s="442"/>
      <c r="X1" s="442"/>
      <c r="Y1" s="442"/>
      <c r="Z1" s="442"/>
    </row>
    <row r="2" spans="1:26" ht="27.75" customHeight="1" x14ac:dyDescent="0.2">
      <c r="A2" s="622" t="s">
        <v>842</v>
      </c>
      <c r="B2" s="530"/>
      <c r="C2" s="530"/>
      <c r="D2" s="530"/>
      <c r="E2" s="530"/>
      <c r="F2" s="530"/>
      <c r="G2" s="517"/>
      <c r="H2" s="517"/>
      <c r="I2" s="517"/>
      <c r="J2" s="517"/>
      <c r="K2" s="517"/>
      <c r="L2" s="517"/>
      <c r="M2" s="517"/>
      <c r="N2" s="517"/>
      <c r="O2" s="517"/>
      <c r="P2" s="517"/>
      <c r="Q2" s="517"/>
      <c r="R2" s="517"/>
      <c r="S2" s="443"/>
      <c r="T2" s="443"/>
      <c r="U2" s="443"/>
      <c r="V2" s="624" t="s">
        <v>843</v>
      </c>
      <c r="W2" s="517"/>
      <c r="X2" s="444"/>
      <c r="Y2" s="444"/>
      <c r="Z2" s="445"/>
    </row>
    <row r="3" spans="1:26" ht="63.75" customHeight="1" x14ac:dyDescent="0.2">
      <c r="A3" s="446" t="s">
        <v>844</v>
      </c>
      <c r="B3" s="446" t="s">
        <v>845</v>
      </c>
      <c r="C3" s="446" t="s">
        <v>904</v>
      </c>
      <c r="D3" s="447" t="s">
        <v>846</v>
      </c>
      <c r="E3" s="446" t="s">
        <v>847</v>
      </c>
      <c r="F3" s="448" t="s">
        <v>848</v>
      </c>
      <c r="G3" s="449" t="s">
        <v>850</v>
      </c>
      <c r="H3" s="446" t="s">
        <v>849</v>
      </c>
      <c r="I3" s="446" t="s">
        <v>851</v>
      </c>
      <c r="J3" s="446" t="s">
        <v>905</v>
      </c>
      <c r="K3" s="450" t="s">
        <v>853</v>
      </c>
      <c r="L3" s="450" t="s">
        <v>854</v>
      </c>
      <c r="M3" s="450" t="s">
        <v>855</v>
      </c>
      <c r="N3" s="450" t="s">
        <v>856</v>
      </c>
      <c r="O3" s="450" t="s">
        <v>857</v>
      </c>
      <c r="P3" s="450" t="s">
        <v>858</v>
      </c>
      <c r="Q3" s="450" t="s">
        <v>859</v>
      </c>
      <c r="R3" s="450" t="s">
        <v>860</v>
      </c>
      <c r="S3" s="451" t="s">
        <v>861</v>
      </c>
      <c r="T3" s="452" t="s">
        <v>862</v>
      </c>
      <c r="U3" s="446" t="s">
        <v>863</v>
      </c>
      <c r="V3" s="446" t="s">
        <v>803</v>
      </c>
      <c r="W3" s="446" t="s">
        <v>864</v>
      </c>
      <c r="X3" s="446" t="s">
        <v>865</v>
      </c>
      <c r="Y3" s="446" t="s">
        <v>866</v>
      </c>
      <c r="Z3" s="446" t="s">
        <v>867</v>
      </c>
    </row>
    <row r="4" spans="1:26" ht="72" customHeight="1" x14ac:dyDescent="0.2">
      <c r="A4" s="453">
        <v>1</v>
      </c>
      <c r="B4" s="454" t="s">
        <v>871</v>
      </c>
      <c r="C4" s="455" t="s">
        <v>897</v>
      </c>
      <c r="D4" s="456" t="s">
        <v>872</v>
      </c>
      <c r="E4" s="457">
        <v>44938</v>
      </c>
      <c r="F4" s="458" t="s">
        <v>906</v>
      </c>
      <c r="G4" s="459" t="s">
        <v>907</v>
      </c>
      <c r="H4" s="460" t="str">
        <f>VLOOKUP($G4,[17]Areas!$A$1:$B$57,2,0)</f>
        <v>Europe</v>
      </c>
      <c r="I4" s="461" t="s">
        <v>908</v>
      </c>
      <c r="J4" s="462" t="s">
        <v>909</v>
      </c>
      <c r="K4" s="463">
        <v>3227120583</v>
      </c>
      <c r="L4" s="463"/>
      <c r="M4" s="463"/>
      <c r="N4" s="464" t="b">
        <v>1</v>
      </c>
      <c r="O4" s="465"/>
      <c r="P4" s="465"/>
      <c r="Q4" s="465"/>
      <c r="R4" s="466" t="s">
        <v>491</v>
      </c>
      <c r="S4" s="467"/>
      <c r="T4" s="468"/>
      <c r="U4" s="465"/>
      <c r="V4" s="469" t="s">
        <v>910</v>
      </c>
      <c r="W4" s="457"/>
      <c r="X4" s="470"/>
      <c r="Y4" s="471"/>
      <c r="Z4" s="472"/>
    </row>
    <row r="5" spans="1:26" ht="23.25" customHeight="1" x14ac:dyDescent="0.2">
      <c r="A5" s="465"/>
      <c r="B5" s="454"/>
      <c r="C5" s="455"/>
      <c r="D5" s="456"/>
      <c r="E5" s="457"/>
      <c r="F5" s="458"/>
      <c r="G5" s="459"/>
      <c r="H5" s="460" t="e">
        <f>VLOOKUP($G5,[17]Areas!$A$1:$B$57,2,0)</f>
        <v>#N/A</v>
      </c>
      <c r="I5" s="461"/>
      <c r="J5" s="473"/>
      <c r="K5" s="463"/>
      <c r="L5" s="463"/>
      <c r="M5" s="463"/>
      <c r="N5" s="464"/>
      <c r="O5" s="465"/>
      <c r="P5" s="465"/>
      <c r="Q5" s="465"/>
      <c r="R5" s="466"/>
      <c r="S5" s="474"/>
      <c r="T5" s="475"/>
      <c r="U5" s="465"/>
      <c r="V5" s="469"/>
      <c r="W5" s="457"/>
      <c r="X5" s="470"/>
      <c r="Y5" s="471"/>
      <c r="Z5" s="476"/>
    </row>
    <row r="6" spans="1:26" ht="20.25" customHeight="1" x14ac:dyDescent="0.2">
      <c r="A6" s="465"/>
      <c r="B6" s="454"/>
      <c r="C6" s="455"/>
      <c r="D6" s="456"/>
      <c r="E6" s="457"/>
      <c r="F6" s="458"/>
      <c r="G6" s="459"/>
      <c r="H6" s="460" t="e">
        <f>VLOOKUP($G6,[17]Areas!$A$1:$B$57,2,0)</f>
        <v>#N/A</v>
      </c>
      <c r="I6" s="461"/>
      <c r="J6" s="363"/>
      <c r="K6" s="463"/>
      <c r="L6" s="463"/>
      <c r="M6" s="463"/>
      <c r="N6" s="464"/>
      <c r="O6" s="465"/>
      <c r="P6" s="465"/>
      <c r="Q6" s="465"/>
      <c r="R6" s="466"/>
      <c r="S6" s="625"/>
      <c r="T6" s="499"/>
      <c r="U6" s="465"/>
      <c r="V6" s="469"/>
      <c r="W6" s="457"/>
      <c r="X6" s="470"/>
      <c r="Y6" s="471"/>
      <c r="Z6" s="476"/>
    </row>
    <row r="7" spans="1:26" ht="20.25" customHeight="1" x14ac:dyDescent="0.2">
      <c r="A7" s="465"/>
      <c r="B7" s="454"/>
      <c r="C7" s="455"/>
      <c r="D7" s="477"/>
      <c r="E7" s="457"/>
      <c r="F7" s="458"/>
      <c r="G7" s="459"/>
      <c r="H7" s="460" t="e">
        <f>VLOOKUP($G7,[17]Areas!$A$1:$B$57,2,0)</f>
        <v>#N/A</v>
      </c>
      <c r="I7" s="461"/>
      <c r="J7" s="478"/>
      <c r="K7" s="463"/>
      <c r="L7" s="463"/>
      <c r="M7" s="463"/>
      <c r="N7" s="464"/>
      <c r="O7" s="465"/>
      <c r="P7" s="465"/>
      <c r="Q7" s="465"/>
      <c r="R7" s="466"/>
      <c r="S7" s="474"/>
      <c r="T7" s="475"/>
      <c r="U7" s="465"/>
      <c r="V7" s="469"/>
      <c r="W7" s="457"/>
      <c r="X7" s="470"/>
      <c r="Y7" s="471"/>
      <c r="Z7" s="476"/>
    </row>
    <row r="8" spans="1:26" ht="20.25" customHeight="1" x14ac:dyDescent="0.2">
      <c r="A8" s="465"/>
      <c r="B8" s="454"/>
      <c r="C8" s="455"/>
      <c r="D8" s="477"/>
      <c r="E8" s="457"/>
      <c r="F8" s="458"/>
      <c r="G8" s="459"/>
      <c r="H8" s="460" t="e">
        <f>VLOOKUP($G8,[17]Areas!$A$1:$B$57,2,0)</f>
        <v>#N/A</v>
      </c>
      <c r="I8" s="461"/>
      <c r="J8" s="478"/>
      <c r="K8" s="463"/>
      <c r="L8" s="463"/>
      <c r="M8" s="463"/>
      <c r="N8" s="464"/>
      <c r="O8" s="465"/>
      <c r="P8" s="465"/>
      <c r="Q8" s="465"/>
      <c r="R8" s="466"/>
      <c r="S8" s="474"/>
      <c r="T8" s="475"/>
      <c r="U8" s="465"/>
      <c r="V8" s="469"/>
      <c r="W8" s="457"/>
      <c r="X8" s="470"/>
      <c r="Y8" s="471"/>
      <c r="Z8" s="476"/>
    </row>
    <row r="9" spans="1:26" ht="20.25" customHeight="1" x14ac:dyDescent="0.2">
      <c r="A9" s="453"/>
      <c r="B9" s="454"/>
      <c r="C9" s="455"/>
      <c r="D9" s="477"/>
      <c r="E9" s="457"/>
      <c r="F9" s="458"/>
      <c r="G9" s="459"/>
      <c r="H9" s="460" t="e">
        <f>VLOOKUP($G9,[17]Areas!$A$1:$B$57,2,0)</f>
        <v>#N/A</v>
      </c>
      <c r="I9" s="461"/>
      <c r="J9" s="478"/>
      <c r="K9" s="463"/>
      <c r="L9" s="463"/>
      <c r="M9" s="463"/>
      <c r="N9" s="464"/>
      <c r="O9" s="465"/>
      <c r="P9" s="465"/>
      <c r="Q9" s="465"/>
      <c r="R9" s="466"/>
      <c r="S9" s="467"/>
      <c r="T9" s="479"/>
      <c r="U9" s="465"/>
      <c r="V9" s="469"/>
      <c r="W9" s="457"/>
      <c r="X9" s="470"/>
      <c r="Y9" s="471"/>
      <c r="Z9" s="476"/>
    </row>
    <row r="10" spans="1:26" ht="20.25" customHeight="1" x14ac:dyDescent="0.2">
      <c r="A10" s="453"/>
      <c r="B10" s="454"/>
      <c r="C10" s="455"/>
      <c r="D10" s="477"/>
      <c r="E10" s="457"/>
      <c r="F10" s="458"/>
      <c r="G10" s="459"/>
      <c r="H10" s="460" t="e">
        <f>VLOOKUP($G10,[17]Areas!$A$1:$B$57,2,0)</f>
        <v>#N/A</v>
      </c>
      <c r="I10" s="461"/>
      <c r="J10" s="478"/>
      <c r="K10" s="463"/>
      <c r="L10" s="463"/>
      <c r="M10" s="463"/>
      <c r="N10" s="464"/>
      <c r="O10" s="465"/>
      <c r="P10" s="465"/>
      <c r="Q10" s="465"/>
      <c r="R10" s="466"/>
      <c r="S10" s="467"/>
      <c r="T10" s="479"/>
      <c r="U10" s="465"/>
      <c r="V10" s="469"/>
      <c r="W10" s="457"/>
      <c r="X10" s="470"/>
      <c r="Y10" s="471"/>
      <c r="Z10" s="476"/>
    </row>
    <row r="11" spans="1:26" ht="20.25" customHeight="1" x14ac:dyDescent="0.2">
      <c r="A11" s="453"/>
      <c r="B11" s="454"/>
      <c r="C11" s="455"/>
      <c r="D11" s="477"/>
      <c r="E11" s="457"/>
      <c r="F11" s="458"/>
      <c r="G11" s="459"/>
      <c r="H11" s="460" t="e">
        <f>VLOOKUP($G11,[17]Areas!$A$1:$B$57,2,0)</f>
        <v>#N/A</v>
      </c>
      <c r="I11" s="461"/>
      <c r="J11" s="478"/>
      <c r="K11" s="463"/>
      <c r="L11" s="463"/>
      <c r="M11" s="463"/>
      <c r="N11" s="464"/>
      <c r="O11" s="465"/>
      <c r="P11" s="465"/>
      <c r="Q11" s="465"/>
      <c r="R11" s="466"/>
      <c r="S11" s="474"/>
      <c r="T11" s="475"/>
      <c r="U11" s="465"/>
      <c r="V11" s="469"/>
      <c r="W11" s="457"/>
      <c r="X11" s="470"/>
      <c r="Y11" s="471"/>
      <c r="Z11" s="476"/>
    </row>
    <row r="12" spans="1:26" ht="20.25" customHeight="1" x14ac:dyDescent="0.2">
      <c r="A12" s="453"/>
      <c r="B12" s="454"/>
      <c r="C12" s="455"/>
      <c r="D12" s="477"/>
      <c r="E12" s="457"/>
      <c r="F12" s="458"/>
      <c r="G12" s="459"/>
      <c r="H12" s="460" t="e">
        <f>VLOOKUP($G12,[17]Areas!$A$1:$B$57,2,0)</f>
        <v>#N/A</v>
      </c>
      <c r="I12" s="461"/>
      <c r="J12" s="478"/>
      <c r="K12" s="463"/>
      <c r="L12" s="463"/>
      <c r="M12" s="463"/>
      <c r="N12" s="464"/>
      <c r="O12" s="465"/>
      <c r="P12" s="465"/>
      <c r="Q12" s="465"/>
      <c r="R12" s="466"/>
      <c r="S12" s="474"/>
      <c r="T12" s="475"/>
      <c r="U12" s="465"/>
      <c r="V12" s="469"/>
      <c r="W12" s="457"/>
      <c r="X12" s="470"/>
      <c r="Y12" s="471"/>
      <c r="Z12" s="476"/>
    </row>
    <row r="13" spans="1:26" ht="20.25" customHeight="1" x14ac:dyDescent="0.2">
      <c r="A13" s="453"/>
      <c r="B13" s="454"/>
      <c r="C13" s="455"/>
      <c r="D13" s="477"/>
      <c r="E13" s="457"/>
      <c r="F13" s="458"/>
      <c r="G13" s="459"/>
      <c r="H13" s="460" t="e">
        <f>VLOOKUP($G13,[17]Areas!$A$1:$B$57,2,0)</f>
        <v>#N/A</v>
      </c>
      <c r="I13" s="461"/>
      <c r="J13" s="478"/>
      <c r="K13" s="463"/>
      <c r="L13" s="463"/>
      <c r="M13" s="463"/>
      <c r="N13" s="464"/>
      <c r="O13" s="465"/>
      <c r="P13" s="465"/>
      <c r="Q13" s="465"/>
      <c r="R13" s="466"/>
      <c r="S13" s="467"/>
      <c r="T13" s="479"/>
      <c r="U13" s="465"/>
      <c r="V13" s="469"/>
      <c r="W13" s="457"/>
      <c r="X13" s="470"/>
      <c r="Y13" s="471"/>
      <c r="Z13" s="476"/>
    </row>
    <row r="14" spans="1:26" ht="20.25" customHeight="1" x14ac:dyDescent="0.2">
      <c r="A14" s="453"/>
      <c r="B14" s="454"/>
      <c r="C14" s="455"/>
      <c r="D14" s="477"/>
      <c r="E14" s="457"/>
      <c r="F14" s="458"/>
      <c r="G14" s="459"/>
      <c r="H14" s="460" t="e">
        <f>VLOOKUP($G14,[17]Areas!$A$1:$B$57,2,0)</f>
        <v>#N/A</v>
      </c>
      <c r="I14" s="461"/>
      <c r="J14" s="478"/>
      <c r="K14" s="463"/>
      <c r="L14" s="463"/>
      <c r="M14" s="463"/>
      <c r="N14" s="464"/>
      <c r="O14" s="465"/>
      <c r="P14" s="465"/>
      <c r="Q14" s="465"/>
      <c r="R14" s="466"/>
      <c r="S14" s="467"/>
      <c r="T14" s="479"/>
      <c r="U14" s="465"/>
      <c r="V14" s="469"/>
      <c r="W14" s="457"/>
      <c r="X14" s="470"/>
      <c r="Y14" s="471"/>
      <c r="Z14" s="476"/>
    </row>
    <row r="15" spans="1:26" ht="20.25" customHeight="1" x14ac:dyDescent="0.2">
      <c r="A15" s="453"/>
      <c r="B15" s="454"/>
      <c r="C15" s="455"/>
      <c r="D15" s="477"/>
      <c r="E15" s="457"/>
      <c r="F15" s="458"/>
      <c r="G15" s="459"/>
      <c r="H15" s="460" t="e">
        <f>VLOOKUP($G15,[17]Areas!$A$1:$B$57,2,0)</f>
        <v>#N/A</v>
      </c>
      <c r="I15" s="461"/>
      <c r="J15" s="478"/>
      <c r="K15" s="463"/>
      <c r="L15" s="463"/>
      <c r="M15" s="463"/>
      <c r="N15" s="464"/>
      <c r="O15" s="465"/>
      <c r="P15" s="465"/>
      <c r="Q15" s="465"/>
      <c r="R15" s="466"/>
      <c r="S15" s="467"/>
      <c r="T15" s="479"/>
      <c r="U15" s="465"/>
      <c r="V15" s="469"/>
      <c r="W15" s="457"/>
      <c r="X15" s="470"/>
      <c r="Y15" s="471"/>
      <c r="Z15" s="476"/>
    </row>
    <row r="16" spans="1:26" ht="20.25" customHeight="1" x14ac:dyDescent="0.2">
      <c r="A16" s="453"/>
      <c r="B16" s="454"/>
      <c r="C16" s="455"/>
      <c r="D16" s="477"/>
      <c r="E16" s="457"/>
      <c r="F16" s="458"/>
      <c r="G16" s="459"/>
      <c r="H16" s="460" t="e">
        <f>VLOOKUP($G16,[17]Areas!$A$1:$B$57,2,0)</f>
        <v>#N/A</v>
      </c>
      <c r="I16" s="461"/>
      <c r="J16" s="478"/>
      <c r="K16" s="463"/>
      <c r="L16" s="463"/>
      <c r="M16" s="463"/>
      <c r="N16" s="464"/>
      <c r="O16" s="465"/>
      <c r="P16" s="465"/>
      <c r="Q16" s="465"/>
      <c r="R16" s="466"/>
      <c r="S16" s="467"/>
      <c r="T16" s="479"/>
      <c r="U16" s="465"/>
      <c r="V16" s="469"/>
      <c r="W16" s="457"/>
      <c r="X16" s="470"/>
      <c r="Y16" s="471"/>
      <c r="Z16" s="476"/>
    </row>
    <row r="17" spans="1:26" ht="20.25" customHeight="1" x14ac:dyDescent="0.2">
      <c r="A17" s="453"/>
      <c r="B17" s="454"/>
      <c r="C17" s="455"/>
      <c r="D17" s="477"/>
      <c r="E17" s="457"/>
      <c r="F17" s="458"/>
      <c r="G17" s="459"/>
      <c r="H17" s="460" t="e">
        <f>VLOOKUP($G17,[17]Areas!$A$1:$B$57,2,0)</f>
        <v>#N/A</v>
      </c>
      <c r="I17" s="461"/>
      <c r="J17" s="478"/>
      <c r="K17" s="463"/>
      <c r="L17" s="463"/>
      <c r="M17" s="463"/>
      <c r="N17" s="464"/>
      <c r="O17" s="465"/>
      <c r="P17" s="465"/>
      <c r="Q17" s="465"/>
      <c r="R17" s="466"/>
      <c r="S17" s="467"/>
      <c r="T17" s="479"/>
      <c r="U17" s="465"/>
      <c r="V17" s="469"/>
      <c r="W17" s="457"/>
      <c r="X17" s="470"/>
      <c r="Y17" s="471"/>
      <c r="Z17" s="476"/>
    </row>
    <row r="18" spans="1:26" ht="20.25" customHeight="1" x14ac:dyDescent="0.2">
      <c r="A18" s="453"/>
      <c r="B18" s="454"/>
      <c r="C18" s="455"/>
      <c r="D18" s="477"/>
      <c r="E18" s="457"/>
      <c r="F18" s="458"/>
      <c r="G18" s="459"/>
      <c r="H18" s="460" t="e">
        <f>VLOOKUP($G18,[17]Areas!$A$1:$B$57,2,0)</f>
        <v>#N/A</v>
      </c>
      <c r="I18" s="461"/>
      <c r="J18" s="478"/>
      <c r="K18" s="463"/>
      <c r="L18" s="463"/>
      <c r="M18" s="463"/>
      <c r="N18" s="464"/>
      <c r="O18" s="465"/>
      <c r="P18" s="465"/>
      <c r="Q18" s="465"/>
      <c r="R18" s="466"/>
      <c r="S18" s="467"/>
      <c r="T18" s="479"/>
      <c r="U18" s="465"/>
      <c r="V18" s="469"/>
      <c r="W18" s="457"/>
      <c r="X18" s="470"/>
      <c r="Y18" s="471"/>
      <c r="Z18" s="476"/>
    </row>
    <row r="19" spans="1:26" ht="20.25" customHeight="1" x14ac:dyDescent="0.2">
      <c r="A19" s="453"/>
      <c r="B19" s="454"/>
      <c r="C19" s="455"/>
      <c r="D19" s="477"/>
      <c r="E19" s="457"/>
      <c r="F19" s="458"/>
      <c r="G19" s="459"/>
      <c r="H19" s="460" t="e">
        <f>VLOOKUP($G19,[17]Areas!$A$1:$B$57,2,0)</f>
        <v>#N/A</v>
      </c>
      <c r="I19" s="461"/>
      <c r="J19" s="478"/>
      <c r="K19" s="463"/>
      <c r="L19" s="463"/>
      <c r="M19" s="463"/>
      <c r="N19" s="464"/>
      <c r="O19" s="465"/>
      <c r="P19" s="465"/>
      <c r="Q19" s="465"/>
      <c r="R19" s="466"/>
      <c r="S19" s="467"/>
      <c r="T19" s="479"/>
      <c r="U19" s="465"/>
      <c r="V19" s="469"/>
      <c r="W19" s="457"/>
      <c r="X19" s="470"/>
      <c r="Y19" s="471"/>
      <c r="Z19" s="476"/>
    </row>
    <row r="20" spans="1:26" ht="20.25" customHeight="1" x14ac:dyDescent="0.2">
      <c r="A20" s="453"/>
      <c r="B20" s="454"/>
      <c r="C20" s="455"/>
      <c r="D20" s="477"/>
      <c r="E20" s="457"/>
      <c r="F20" s="458"/>
      <c r="G20" s="459"/>
      <c r="H20" s="460" t="e">
        <f>VLOOKUP($G20,[17]Areas!$A$1:$B$57,2,0)</f>
        <v>#N/A</v>
      </c>
      <c r="I20" s="461"/>
      <c r="J20" s="478"/>
      <c r="K20" s="463"/>
      <c r="L20" s="463"/>
      <c r="M20" s="463"/>
      <c r="N20" s="464"/>
      <c r="O20" s="465"/>
      <c r="P20" s="465"/>
      <c r="Q20" s="465"/>
      <c r="R20" s="466"/>
      <c r="S20" s="467"/>
      <c r="T20" s="479"/>
      <c r="U20" s="465"/>
      <c r="V20" s="469"/>
      <c r="W20" s="457"/>
      <c r="X20" s="470"/>
      <c r="Y20" s="471"/>
      <c r="Z20" s="476"/>
    </row>
    <row r="21" spans="1:26" ht="20.25" customHeight="1" x14ac:dyDescent="0.2">
      <c r="A21" s="453"/>
      <c r="B21" s="454"/>
      <c r="C21" s="455"/>
      <c r="D21" s="477"/>
      <c r="E21" s="457"/>
      <c r="F21" s="458"/>
      <c r="G21" s="459"/>
      <c r="H21" s="460" t="e">
        <f>VLOOKUP($G21,[17]Areas!$A$1:$B$57,2,0)</f>
        <v>#N/A</v>
      </c>
      <c r="I21" s="461"/>
      <c r="J21" s="478"/>
      <c r="K21" s="463"/>
      <c r="L21" s="463"/>
      <c r="M21" s="463"/>
      <c r="N21" s="464"/>
      <c r="O21" s="465"/>
      <c r="P21" s="465"/>
      <c r="Q21" s="465"/>
      <c r="R21" s="466"/>
      <c r="S21" s="467"/>
      <c r="T21" s="479"/>
      <c r="U21" s="465"/>
      <c r="V21" s="469"/>
      <c r="W21" s="457"/>
      <c r="X21" s="470"/>
      <c r="Y21" s="471"/>
      <c r="Z21" s="476"/>
    </row>
    <row r="22" spans="1:26" ht="20.25" customHeight="1" x14ac:dyDescent="0.2">
      <c r="A22" s="453"/>
      <c r="B22" s="454"/>
      <c r="C22" s="455"/>
      <c r="D22" s="477"/>
      <c r="E22" s="457"/>
      <c r="F22" s="458"/>
      <c r="G22" s="459"/>
      <c r="H22" s="460" t="e">
        <f>VLOOKUP($G22,[17]Areas!$A$1:$B$57,2,0)</f>
        <v>#N/A</v>
      </c>
      <c r="I22" s="461"/>
      <c r="J22" s="478"/>
      <c r="K22" s="463"/>
      <c r="L22" s="463"/>
      <c r="M22" s="463"/>
      <c r="N22" s="464"/>
      <c r="O22" s="465"/>
      <c r="P22" s="465"/>
      <c r="Q22" s="465"/>
      <c r="R22" s="466"/>
      <c r="S22" s="467"/>
      <c r="T22" s="479"/>
      <c r="U22" s="465"/>
      <c r="V22" s="469"/>
      <c r="W22" s="457"/>
      <c r="X22" s="470"/>
      <c r="Y22" s="471"/>
      <c r="Z22" s="476"/>
    </row>
    <row r="23" spans="1:26" ht="20.25" customHeight="1" x14ac:dyDescent="0.2">
      <c r="A23" s="453"/>
      <c r="B23" s="454"/>
      <c r="C23" s="455"/>
      <c r="D23" s="477"/>
      <c r="E23" s="457"/>
      <c r="F23" s="458"/>
      <c r="G23" s="459"/>
      <c r="H23" s="460" t="e">
        <f>VLOOKUP($G23,[17]Areas!$A$1:$B$57,2,0)</f>
        <v>#N/A</v>
      </c>
      <c r="I23" s="461"/>
      <c r="J23" s="478"/>
      <c r="K23" s="463"/>
      <c r="L23" s="463"/>
      <c r="M23" s="463"/>
      <c r="N23" s="464"/>
      <c r="O23" s="465"/>
      <c r="P23" s="465"/>
      <c r="Q23" s="465"/>
      <c r="R23" s="466"/>
      <c r="S23" s="467"/>
      <c r="T23" s="479"/>
      <c r="U23" s="465"/>
      <c r="V23" s="469"/>
      <c r="W23" s="457"/>
      <c r="X23" s="470"/>
      <c r="Y23" s="471"/>
      <c r="Z23" s="476"/>
    </row>
    <row r="24" spans="1:26" ht="20.25" customHeight="1" x14ac:dyDescent="0.2">
      <c r="A24" s="453"/>
      <c r="B24" s="454"/>
      <c r="C24" s="455"/>
      <c r="D24" s="477"/>
      <c r="E24" s="457"/>
      <c r="F24" s="458"/>
      <c r="G24" s="459"/>
      <c r="H24" s="460" t="e">
        <f>VLOOKUP($G24,[17]Areas!$A$1:$B$57,2,0)</f>
        <v>#N/A</v>
      </c>
      <c r="I24" s="461"/>
      <c r="J24" s="478"/>
      <c r="K24" s="463"/>
      <c r="L24" s="463"/>
      <c r="M24" s="463"/>
      <c r="N24" s="464"/>
      <c r="O24" s="465"/>
      <c r="P24" s="465"/>
      <c r="Q24" s="465"/>
      <c r="R24" s="466"/>
      <c r="S24" s="467"/>
      <c r="T24" s="479"/>
      <c r="U24" s="465"/>
      <c r="V24" s="469"/>
      <c r="W24" s="457"/>
      <c r="X24" s="470"/>
      <c r="Y24" s="471"/>
      <c r="Z24" s="476"/>
    </row>
    <row r="25" spans="1:26" ht="20.25" customHeight="1" x14ac:dyDescent="0.2">
      <c r="A25" s="453"/>
      <c r="B25" s="454"/>
      <c r="C25" s="455"/>
      <c r="D25" s="477"/>
      <c r="E25" s="457"/>
      <c r="F25" s="458"/>
      <c r="G25" s="459"/>
      <c r="H25" s="460" t="e">
        <f>VLOOKUP($G25,[17]Areas!$A$1:$B$57,2,0)</f>
        <v>#N/A</v>
      </c>
      <c r="I25" s="461"/>
      <c r="J25" s="478"/>
      <c r="K25" s="463"/>
      <c r="L25" s="463"/>
      <c r="M25" s="463"/>
      <c r="N25" s="464"/>
      <c r="O25" s="465"/>
      <c r="P25" s="465"/>
      <c r="Q25" s="465"/>
      <c r="R25" s="466"/>
      <c r="S25" s="467"/>
      <c r="T25" s="479"/>
      <c r="U25" s="465"/>
      <c r="V25" s="469"/>
      <c r="W25" s="457"/>
      <c r="X25" s="470"/>
      <c r="Y25" s="471"/>
      <c r="Z25" s="476"/>
    </row>
    <row r="26" spans="1:26" ht="20.25" customHeight="1" x14ac:dyDescent="0.2">
      <c r="A26" s="453"/>
      <c r="B26" s="454"/>
      <c r="C26" s="455"/>
      <c r="D26" s="477"/>
      <c r="E26" s="457"/>
      <c r="F26" s="458"/>
      <c r="G26" s="459"/>
      <c r="H26" s="460" t="e">
        <f>VLOOKUP($G26,[17]Areas!$A$1:$B$57,2,0)</f>
        <v>#N/A</v>
      </c>
      <c r="I26" s="461"/>
      <c r="J26" s="478"/>
      <c r="K26" s="463"/>
      <c r="L26" s="463"/>
      <c r="M26" s="463"/>
      <c r="N26" s="464"/>
      <c r="O26" s="465"/>
      <c r="P26" s="465"/>
      <c r="Q26" s="465"/>
      <c r="R26" s="466"/>
      <c r="S26" s="467"/>
      <c r="T26" s="479"/>
      <c r="U26" s="465"/>
      <c r="V26" s="469"/>
      <c r="W26" s="457"/>
      <c r="X26" s="470"/>
      <c r="Y26" s="471"/>
      <c r="Z26" s="476"/>
    </row>
    <row r="27" spans="1:26" ht="20.25" customHeight="1" x14ac:dyDescent="0.2">
      <c r="A27" s="453"/>
      <c r="B27" s="454"/>
      <c r="C27" s="455"/>
      <c r="D27" s="477"/>
      <c r="E27" s="457"/>
      <c r="F27" s="458"/>
      <c r="G27" s="459"/>
      <c r="H27" s="460" t="e">
        <f>VLOOKUP($G27,[17]Areas!$A$1:$B$57,2,0)</f>
        <v>#N/A</v>
      </c>
      <c r="I27" s="461"/>
      <c r="J27" s="478"/>
      <c r="K27" s="463"/>
      <c r="L27" s="463"/>
      <c r="M27" s="463"/>
      <c r="N27" s="464"/>
      <c r="O27" s="465"/>
      <c r="P27" s="465"/>
      <c r="Q27" s="465"/>
      <c r="R27" s="466"/>
      <c r="S27" s="467"/>
      <c r="T27" s="479"/>
      <c r="U27" s="465"/>
      <c r="V27" s="469"/>
      <c r="W27" s="457"/>
      <c r="X27" s="470"/>
      <c r="Y27" s="471"/>
      <c r="Z27" s="476"/>
    </row>
    <row r="28" spans="1:26" ht="20.25" customHeight="1" x14ac:dyDescent="0.2">
      <c r="A28" s="453"/>
      <c r="B28" s="454"/>
      <c r="C28" s="455"/>
      <c r="D28" s="477"/>
      <c r="E28" s="457"/>
      <c r="F28" s="458"/>
      <c r="G28" s="459"/>
      <c r="H28" s="460" t="e">
        <f>VLOOKUP($G28,[17]Areas!$A$1:$B$57,2,0)</f>
        <v>#N/A</v>
      </c>
      <c r="I28" s="461"/>
      <c r="J28" s="478"/>
      <c r="K28" s="463"/>
      <c r="L28" s="463"/>
      <c r="M28" s="463"/>
      <c r="N28" s="464"/>
      <c r="O28" s="465"/>
      <c r="P28" s="465"/>
      <c r="Q28" s="465"/>
      <c r="R28" s="466"/>
      <c r="S28" s="467"/>
      <c r="T28" s="479"/>
      <c r="U28" s="465"/>
      <c r="V28" s="469"/>
      <c r="W28" s="457"/>
      <c r="X28" s="470"/>
      <c r="Y28" s="471"/>
      <c r="Z28" s="476"/>
    </row>
    <row r="29" spans="1:26" ht="20.25" customHeight="1" x14ac:dyDescent="0.2">
      <c r="A29" s="453"/>
      <c r="B29" s="454"/>
      <c r="C29" s="455"/>
      <c r="D29" s="477"/>
      <c r="E29" s="457"/>
      <c r="F29" s="458"/>
      <c r="G29" s="459"/>
      <c r="H29" s="460" t="e">
        <f>VLOOKUP($G29,[17]Areas!$A$1:$B$57,2,0)</f>
        <v>#N/A</v>
      </c>
      <c r="I29" s="461"/>
      <c r="J29" s="478"/>
      <c r="K29" s="463"/>
      <c r="L29" s="463"/>
      <c r="M29" s="463"/>
      <c r="N29" s="464"/>
      <c r="O29" s="465"/>
      <c r="P29" s="465"/>
      <c r="Q29" s="465"/>
      <c r="R29" s="466"/>
      <c r="S29" s="467"/>
      <c r="T29" s="479"/>
      <c r="U29" s="465"/>
      <c r="V29" s="469"/>
      <c r="W29" s="457"/>
      <c r="X29" s="470"/>
      <c r="Y29" s="471"/>
      <c r="Z29" s="476"/>
    </row>
    <row r="30" spans="1:26" ht="20.25" customHeight="1" x14ac:dyDescent="0.2">
      <c r="A30" s="453"/>
      <c r="B30" s="454"/>
      <c r="C30" s="455"/>
      <c r="D30" s="477"/>
      <c r="E30" s="457"/>
      <c r="F30" s="458"/>
      <c r="G30" s="459"/>
      <c r="H30" s="460" t="e">
        <f>VLOOKUP($G30,[17]Areas!$A$1:$B$57,2,0)</f>
        <v>#N/A</v>
      </c>
      <c r="I30" s="461"/>
      <c r="J30" s="478"/>
      <c r="K30" s="463"/>
      <c r="L30" s="463"/>
      <c r="M30" s="463"/>
      <c r="N30" s="464"/>
      <c r="O30" s="465"/>
      <c r="P30" s="465"/>
      <c r="Q30" s="465"/>
      <c r="R30" s="466"/>
      <c r="S30" s="467"/>
      <c r="T30" s="479"/>
      <c r="U30" s="465"/>
      <c r="V30" s="469"/>
      <c r="W30" s="465"/>
      <c r="X30" s="470"/>
      <c r="Y30" s="471"/>
      <c r="Z30" s="476"/>
    </row>
    <row r="31" spans="1:26" ht="20.25" customHeight="1" x14ac:dyDescent="0.2">
      <c r="A31" s="453"/>
      <c r="B31" s="454"/>
      <c r="C31" s="455"/>
      <c r="D31" s="477"/>
      <c r="E31" s="457"/>
      <c r="F31" s="458"/>
      <c r="G31" s="459"/>
      <c r="H31" s="460" t="e">
        <f>VLOOKUP($G31,[17]Areas!$A$1:$B$57,2,0)</f>
        <v>#N/A</v>
      </c>
      <c r="I31" s="461"/>
      <c r="J31" s="478"/>
      <c r="K31" s="463"/>
      <c r="L31" s="463"/>
      <c r="M31" s="463"/>
      <c r="N31" s="464"/>
      <c r="O31" s="465"/>
      <c r="P31" s="465"/>
      <c r="Q31" s="465"/>
      <c r="R31" s="466"/>
      <c r="S31" s="467"/>
      <c r="T31" s="479"/>
      <c r="U31" s="465"/>
      <c r="V31" s="469"/>
      <c r="W31" s="465"/>
      <c r="X31" s="470"/>
      <c r="Y31" s="471"/>
      <c r="Z31" s="476"/>
    </row>
    <row r="32" spans="1:26" ht="20.25" customHeight="1" x14ac:dyDescent="0.2">
      <c r="A32" s="453"/>
      <c r="B32" s="454"/>
      <c r="C32" s="455"/>
      <c r="D32" s="477"/>
      <c r="E32" s="457"/>
      <c r="F32" s="458"/>
      <c r="G32" s="459"/>
      <c r="H32" s="460" t="e">
        <f>VLOOKUP($G32,[17]Areas!$A$1:$B$57,2,0)</f>
        <v>#N/A</v>
      </c>
      <c r="I32" s="461"/>
      <c r="J32" s="478"/>
      <c r="K32" s="463"/>
      <c r="L32" s="463"/>
      <c r="M32" s="463"/>
      <c r="N32" s="464"/>
      <c r="O32" s="465"/>
      <c r="P32" s="465"/>
      <c r="Q32" s="465"/>
      <c r="R32" s="466"/>
      <c r="S32" s="467"/>
      <c r="T32" s="479"/>
      <c r="U32" s="465"/>
      <c r="V32" s="469"/>
      <c r="W32" s="465"/>
      <c r="X32" s="470"/>
      <c r="Y32" s="471"/>
      <c r="Z32" s="476"/>
    </row>
    <row r="33" spans="1:26" ht="20.25" customHeight="1" x14ac:dyDescent="0.2">
      <c r="A33" s="453"/>
      <c r="B33" s="454"/>
      <c r="C33" s="455"/>
      <c r="D33" s="477"/>
      <c r="E33" s="457"/>
      <c r="F33" s="458"/>
      <c r="G33" s="459"/>
      <c r="H33" s="460" t="e">
        <f>VLOOKUP($G33,[17]Areas!$A$1:$B$57,2,0)</f>
        <v>#N/A</v>
      </c>
      <c r="I33" s="461"/>
      <c r="J33" s="478"/>
      <c r="K33" s="463"/>
      <c r="L33" s="463"/>
      <c r="M33" s="463"/>
      <c r="N33" s="464"/>
      <c r="O33" s="465"/>
      <c r="P33" s="465"/>
      <c r="Q33" s="465"/>
      <c r="R33" s="466"/>
      <c r="S33" s="467"/>
      <c r="T33" s="479"/>
      <c r="U33" s="465"/>
      <c r="V33" s="469"/>
      <c r="W33" s="465"/>
      <c r="X33" s="470"/>
      <c r="Y33" s="471"/>
      <c r="Z33" s="476"/>
    </row>
    <row r="34" spans="1:26" ht="20.25" customHeight="1" x14ac:dyDescent="0.2">
      <c r="A34" s="453"/>
      <c r="B34" s="454"/>
      <c r="C34" s="455"/>
      <c r="D34" s="477"/>
      <c r="E34" s="457"/>
      <c r="F34" s="458"/>
      <c r="G34" s="459"/>
      <c r="H34" s="460" t="e">
        <f>VLOOKUP($G34,[17]Areas!$A$1:$B$57,2,0)</f>
        <v>#N/A</v>
      </c>
      <c r="I34" s="461"/>
      <c r="J34" s="478"/>
      <c r="K34" s="463"/>
      <c r="L34" s="463"/>
      <c r="M34" s="463"/>
      <c r="N34" s="464"/>
      <c r="O34" s="465"/>
      <c r="P34" s="465"/>
      <c r="Q34" s="465"/>
      <c r="R34" s="466"/>
      <c r="S34" s="467"/>
      <c r="T34" s="479"/>
      <c r="U34" s="465"/>
      <c r="V34" s="469"/>
      <c r="W34" s="465"/>
      <c r="X34" s="470"/>
      <c r="Y34" s="471"/>
      <c r="Z34" s="476"/>
    </row>
    <row r="35" spans="1:26" ht="20.25" customHeight="1" x14ac:dyDescent="0.2">
      <c r="A35" s="453"/>
      <c r="B35" s="454"/>
      <c r="C35" s="455"/>
      <c r="D35" s="477"/>
      <c r="E35" s="457"/>
      <c r="F35" s="458"/>
      <c r="G35" s="459"/>
      <c r="H35" s="460" t="e">
        <f>VLOOKUP($G35,[17]Areas!$A$1:$B$57,2,0)</f>
        <v>#N/A</v>
      </c>
      <c r="I35" s="461"/>
      <c r="J35" s="478"/>
      <c r="K35" s="463"/>
      <c r="L35" s="463"/>
      <c r="M35" s="463"/>
      <c r="N35" s="464"/>
      <c r="O35" s="465"/>
      <c r="P35" s="465"/>
      <c r="Q35" s="465"/>
      <c r="R35" s="466"/>
      <c r="S35" s="467"/>
      <c r="T35" s="479"/>
      <c r="U35" s="465"/>
      <c r="V35" s="469"/>
      <c r="W35" s="465"/>
      <c r="X35" s="470"/>
      <c r="Y35" s="471"/>
      <c r="Z35" s="476"/>
    </row>
    <row r="36" spans="1:26" ht="20.25" customHeight="1" x14ac:dyDescent="0.2">
      <c r="A36" s="453"/>
      <c r="B36" s="454"/>
      <c r="C36" s="455"/>
      <c r="D36" s="477"/>
      <c r="E36" s="465"/>
      <c r="F36" s="458"/>
      <c r="G36" s="459"/>
      <c r="H36" s="460" t="e">
        <f>VLOOKUP($G36,[17]Areas!$A$1:$B$57,2,0)</f>
        <v>#N/A</v>
      </c>
      <c r="I36" s="461"/>
      <c r="J36" s="478"/>
      <c r="K36" s="463"/>
      <c r="L36" s="463"/>
      <c r="M36" s="463"/>
      <c r="N36" s="464"/>
      <c r="O36" s="465"/>
      <c r="P36" s="465"/>
      <c r="Q36" s="465"/>
      <c r="R36" s="466"/>
      <c r="S36" s="467"/>
      <c r="T36" s="479"/>
      <c r="U36" s="465"/>
      <c r="V36" s="469"/>
      <c r="W36" s="465"/>
      <c r="X36" s="470"/>
      <c r="Y36" s="471"/>
      <c r="Z36" s="476"/>
    </row>
    <row r="37" spans="1:26" ht="20.25" customHeight="1" x14ac:dyDescent="0.2">
      <c r="A37" s="453"/>
      <c r="B37" s="454"/>
      <c r="C37" s="455"/>
      <c r="D37" s="477"/>
      <c r="E37" s="465"/>
      <c r="F37" s="458"/>
      <c r="G37" s="459"/>
      <c r="H37" s="460" t="e">
        <f>VLOOKUP($G37,[17]Areas!$A$1:$B$57,2,0)</f>
        <v>#N/A</v>
      </c>
      <c r="I37" s="461"/>
      <c r="J37" s="478"/>
      <c r="K37" s="463"/>
      <c r="L37" s="463"/>
      <c r="M37" s="463"/>
      <c r="N37" s="464"/>
      <c r="O37" s="465"/>
      <c r="P37" s="465"/>
      <c r="Q37" s="465"/>
      <c r="R37" s="466"/>
      <c r="S37" s="467"/>
      <c r="T37" s="479"/>
      <c r="U37" s="465"/>
      <c r="V37" s="469"/>
      <c r="W37" s="465"/>
      <c r="X37" s="470"/>
      <c r="Y37" s="471"/>
      <c r="Z37" s="476"/>
    </row>
    <row r="38" spans="1:26" ht="20.25" customHeight="1" x14ac:dyDescent="0.2">
      <c r="A38" s="453"/>
      <c r="B38" s="454"/>
      <c r="C38" s="455"/>
      <c r="D38" s="477"/>
      <c r="E38" s="465"/>
      <c r="F38" s="458"/>
      <c r="G38" s="459"/>
      <c r="H38" s="460" t="e">
        <f>VLOOKUP($G38,[17]Areas!$A$1:$B$57,2,0)</f>
        <v>#N/A</v>
      </c>
      <c r="I38" s="461"/>
      <c r="J38" s="478"/>
      <c r="K38" s="463"/>
      <c r="L38" s="463"/>
      <c r="M38" s="463"/>
      <c r="N38" s="464"/>
      <c r="O38" s="465"/>
      <c r="P38" s="465"/>
      <c r="Q38" s="465"/>
      <c r="R38" s="466"/>
      <c r="S38" s="467"/>
      <c r="T38" s="479"/>
      <c r="U38" s="465"/>
      <c r="V38" s="469"/>
      <c r="W38" s="465"/>
      <c r="X38" s="470"/>
      <c r="Y38" s="471"/>
      <c r="Z38" s="476"/>
    </row>
    <row r="39" spans="1:26" ht="20.25" customHeight="1" x14ac:dyDescent="0.2">
      <c r="A39" s="453"/>
      <c r="B39" s="454"/>
      <c r="C39" s="455"/>
      <c r="D39" s="477"/>
      <c r="E39" s="465"/>
      <c r="F39" s="458"/>
      <c r="G39" s="459"/>
      <c r="H39" s="460" t="e">
        <f>VLOOKUP($G39,[17]Areas!$A$1:$B$57,2,0)</f>
        <v>#N/A</v>
      </c>
      <c r="I39" s="461"/>
      <c r="J39" s="478"/>
      <c r="K39" s="463"/>
      <c r="L39" s="463"/>
      <c r="M39" s="463"/>
      <c r="N39" s="464"/>
      <c r="O39" s="465"/>
      <c r="P39" s="465"/>
      <c r="Q39" s="465"/>
      <c r="R39" s="466"/>
      <c r="S39" s="467"/>
      <c r="T39" s="479"/>
      <c r="U39" s="465"/>
      <c r="V39" s="469"/>
      <c r="W39" s="465"/>
      <c r="X39" s="470"/>
      <c r="Y39" s="471"/>
      <c r="Z39" s="476"/>
    </row>
    <row r="40" spans="1:26" ht="20.25" customHeight="1" x14ac:dyDescent="0.2">
      <c r="A40" s="453"/>
      <c r="B40" s="454"/>
      <c r="C40" s="455"/>
      <c r="D40" s="477"/>
      <c r="E40" s="465"/>
      <c r="F40" s="458"/>
      <c r="G40" s="459"/>
      <c r="H40" s="460" t="e">
        <f>VLOOKUP($G40,[17]Areas!$A$1:$B$57,2,0)</f>
        <v>#N/A</v>
      </c>
      <c r="I40" s="461"/>
      <c r="J40" s="478"/>
      <c r="K40" s="463"/>
      <c r="L40" s="463"/>
      <c r="M40" s="463"/>
      <c r="N40" s="464"/>
      <c r="O40" s="465"/>
      <c r="P40" s="465"/>
      <c r="Q40" s="465"/>
      <c r="R40" s="466"/>
      <c r="S40" s="467"/>
      <c r="T40" s="479"/>
      <c r="U40" s="465"/>
      <c r="V40" s="469"/>
      <c r="W40" s="465"/>
      <c r="X40" s="470"/>
      <c r="Y40" s="471"/>
      <c r="Z40" s="476"/>
    </row>
    <row r="41" spans="1:26" ht="20.25" customHeight="1" x14ac:dyDescent="0.2">
      <c r="A41" s="453"/>
      <c r="B41" s="454"/>
      <c r="C41" s="455"/>
      <c r="D41" s="477"/>
      <c r="E41" s="465"/>
      <c r="F41" s="458"/>
      <c r="G41" s="459"/>
      <c r="H41" s="460" t="e">
        <f>VLOOKUP($G41,[17]Areas!$A$1:$B$57,2,0)</f>
        <v>#N/A</v>
      </c>
      <c r="I41" s="461"/>
      <c r="J41" s="478"/>
      <c r="K41" s="463"/>
      <c r="L41" s="463"/>
      <c r="M41" s="463"/>
      <c r="N41" s="464"/>
      <c r="O41" s="465"/>
      <c r="P41" s="465"/>
      <c r="Q41" s="465"/>
      <c r="R41" s="466"/>
      <c r="S41" s="467"/>
      <c r="T41" s="479"/>
      <c r="U41" s="465"/>
      <c r="V41" s="469"/>
      <c r="W41" s="465"/>
      <c r="X41" s="470"/>
      <c r="Y41" s="471"/>
      <c r="Z41" s="476"/>
    </row>
    <row r="42" spans="1:26" ht="20.25" customHeight="1" x14ac:dyDescent="0.2">
      <c r="A42" s="453"/>
      <c r="B42" s="454"/>
      <c r="C42" s="455"/>
      <c r="D42" s="477"/>
      <c r="E42" s="465"/>
      <c r="F42" s="458"/>
      <c r="G42" s="459"/>
      <c r="H42" s="460" t="e">
        <f>VLOOKUP($G42,[17]Areas!$A$1:$B$57,2,0)</f>
        <v>#N/A</v>
      </c>
      <c r="I42" s="461"/>
      <c r="J42" s="478"/>
      <c r="K42" s="463"/>
      <c r="L42" s="463"/>
      <c r="M42" s="463"/>
      <c r="N42" s="464"/>
      <c r="O42" s="465"/>
      <c r="P42" s="465"/>
      <c r="Q42" s="465"/>
      <c r="R42" s="466"/>
      <c r="S42" s="467"/>
      <c r="T42" s="479"/>
      <c r="U42" s="465"/>
      <c r="V42" s="469"/>
      <c r="W42" s="465"/>
      <c r="X42" s="470"/>
      <c r="Y42" s="471"/>
      <c r="Z42" s="476"/>
    </row>
    <row r="43" spans="1:26" ht="20.25" customHeight="1" x14ac:dyDescent="0.2">
      <c r="A43" s="453"/>
      <c r="B43" s="454"/>
      <c r="C43" s="455"/>
      <c r="D43" s="477"/>
      <c r="E43" s="465"/>
      <c r="F43" s="458"/>
      <c r="G43" s="459"/>
      <c r="H43" s="460" t="e">
        <f>VLOOKUP($G43,[17]Areas!$A$1:$B$57,2,0)</f>
        <v>#N/A</v>
      </c>
      <c r="I43" s="461"/>
      <c r="J43" s="478"/>
      <c r="K43" s="463"/>
      <c r="L43" s="463"/>
      <c r="M43" s="463"/>
      <c r="N43" s="464"/>
      <c r="O43" s="465"/>
      <c r="P43" s="465"/>
      <c r="Q43" s="465"/>
      <c r="R43" s="466"/>
      <c r="S43" s="467"/>
      <c r="T43" s="479"/>
      <c r="U43" s="465"/>
      <c r="V43" s="469"/>
      <c r="W43" s="465"/>
      <c r="X43" s="470"/>
      <c r="Y43" s="471"/>
      <c r="Z43" s="476"/>
    </row>
    <row r="44" spans="1:26" ht="20.25" customHeight="1" x14ac:dyDescent="0.2">
      <c r="A44" s="453"/>
      <c r="B44" s="454"/>
      <c r="C44" s="455"/>
      <c r="D44" s="477"/>
      <c r="E44" s="465"/>
      <c r="F44" s="458"/>
      <c r="G44" s="459"/>
      <c r="H44" s="460" t="e">
        <f>VLOOKUP($G44,[17]Areas!$A$1:$B$57,2,0)</f>
        <v>#N/A</v>
      </c>
      <c r="I44" s="461"/>
      <c r="J44" s="478"/>
      <c r="K44" s="463"/>
      <c r="L44" s="463"/>
      <c r="M44" s="463"/>
      <c r="N44" s="464"/>
      <c r="O44" s="465"/>
      <c r="P44" s="465"/>
      <c r="Q44" s="465"/>
      <c r="R44" s="466"/>
      <c r="S44" s="467"/>
      <c r="T44" s="479"/>
      <c r="U44" s="465"/>
      <c r="V44" s="469"/>
      <c r="W44" s="465"/>
      <c r="X44" s="470"/>
      <c r="Y44" s="471"/>
      <c r="Z44" s="476"/>
    </row>
    <row r="45" spans="1:26" ht="20.25" customHeight="1" x14ac:dyDescent="0.2">
      <c r="A45" s="453"/>
      <c r="B45" s="454"/>
      <c r="C45" s="455"/>
      <c r="D45" s="477"/>
      <c r="E45" s="465"/>
      <c r="F45" s="458"/>
      <c r="G45" s="459"/>
      <c r="H45" s="460" t="e">
        <f>VLOOKUP($G45,[17]Areas!$A$1:$B$57,2,0)</f>
        <v>#N/A</v>
      </c>
      <c r="I45" s="461"/>
      <c r="J45" s="478"/>
      <c r="K45" s="463"/>
      <c r="L45" s="463"/>
      <c r="M45" s="463"/>
      <c r="N45" s="464"/>
      <c r="O45" s="465"/>
      <c r="P45" s="465"/>
      <c r="Q45" s="465"/>
      <c r="R45" s="466"/>
      <c r="S45" s="467"/>
      <c r="T45" s="479"/>
      <c r="U45" s="465"/>
      <c r="V45" s="469"/>
      <c r="W45" s="465"/>
      <c r="X45" s="470"/>
      <c r="Y45" s="471"/>
      <c r="Z45" s="476"/>
    </row>
    <row r="46" spans="1:26" ht="20.25" customHeight="1" x14ac:dyDescent="0.2">
      <c r="A46" s="453"/>
      <c r="B46" s="454"/>
      <c r="C46" s="455"/>
      <c r="D46" s="477"/>
      <c r="E46" s="465"/>
      <c r="F46" s="458"/>
      <c r="G46" s="459"/>
      <c r="H46" s="460" t="e">
        <f>VLOOKUP($G46,[17]Areas!$A$1:$B$57,2,0)</f>
        <v>#N/A</v>
      </c>
      <c r="I46" s="461"/>
      <c r="J46" s="478"/>
      <c r="K46" s="463"/>
      <c r="L46" s="463"/>
      <c r="M46" s="463"/>
      <c r="N46" s="464"/>
      <c r="O46" s="465"/>
      <c r="P46" s="465"/>
      <c r="Q46" s="465"/>
      <c r="R46" s="466"/>
      <c r="S46" s="467"/>
      <c r="T46" s="479"/>
      <c r="U46" s="465"/>
      <c r="V46" s="469"/>
      <c r="W46" s="465"/>
      <c r="X46" s="470"/>
      <c r="Y46" s="471"/>
      <c r="Z46" s="476"/>
    </row>
    <row r="47" spans="1:26" ht="20.25" customHeight="1" x14ac:dyDescent="0.2">
      <c r="A47" s="453"/>
      <c r="B47" s="454"/>
      <c r="C47" s="455"/>
      <c r="D47" s="477"/>
      <c r="E47" s="465"/>
      <c r="F47" s="458"/>
      <c r="G47" s="459"/>
      <c r="H47" s="460" t="e">
        <f>VLOOKUP($G47,[17]Areas!$A$1:$B$57,2,0)</f>
        <v>#N/A</v>
      </c>
      <c r="I47" s="461"/>
      <c r="J47" s="478"/>
      <c r="K47" s="463"/>
      <c r="L47" s="463"/>
      <c r="M47" s="463"/>
      <c r="N47" s="464"/>
      <c r="O47" s="465"/>
      <c r="P47" s="465"/>
      <c r="Q47" s="465"/>
      <c r="R47" s="466"/>
      <c r="S47" s="467"/>
      <c r="T47" s="479"/>
      <c r="U47" s="465"/>
      <c r="V47" s="469"/>
      <c r="W47" s="465"/>
      <c r="X47" s="470"/>
      <c r="Y47" s="471"/>
      <c r="Z47" s="476"/>
    </row>
  </sheetData>
  <mergeCells count="5">
    <mergeCell ref="A1:F1"/>
    <mergeCell ref="G1:R2"/>
    <mergeCell ref="A2:F2"/>
    <mergeCell ref="V2:W2"/>
    <mergeCell ref="S6:T6"/>
  </mergeCells>
  <conditionalFormatting sqref="X4">
    <cfRule type="expression" dxfId="39" priority="37">
      <formula>AA4="closed"</formula>
    </cfRule>
    <cfRule type="expression" dxfId="38" priority="38">
      <formula>AA4="in progress"</formula>
    </cfRule>
    <cfRule type="expression" dxfId="37" priority="39">
      <formula>AA4="open"</formula>
    </cfRule>
  </conditionalFormatting>
  <conditionalFormatting sqref="X5">
    <cfRule type="expression" dxfId="36" priority="34">
      <formula>AA5="closed"</formula>
    </cfRule>
    <cfRule type="expression" dxfId="35" priority="35">
      <formula>AA5="in progress"</formula>
    </cfRule>
    <cfRule type="expression" dxfId="34" priority="36">
      <formula>AA5="open"</formula>
    </cfRule>
  </conditionalFormatting>
  <conditionalFormatting sqref="V5">
    <cfRule type="expression" dxfId="33" priority="29" stopIfTrue="1">
      <formula>V5="resolved"</formula>
    </cfRule>
    <cfRule type="expression" dxfId="32" priority="30" stopIfTrue="1">
      <formula>V5="monitoring"</formula>
    </cfRule>
    <cfRule type="expression" dxfId="31" priority="31" stopIfTrue="1">
      <formula>V5="in progress"</formula>
    </cfRule>
    <cfRule type="expression" dxfId="30" priority="32" stopIfTrue="1">
      <formula>V5="closed"</formula>
    </cfRule>
    <cfRule type="expression" dxfId="29" priority="33" stopIfTrue="1">
      <formula>V5="open"</formula>
    </cfRule>
  </conditionalFormatting>
  <conditionalFormatting sqref="X6">
    <cfRule type="expression" dxfId="28" priority="26">
      <formula>AA6="closed"</formula>
    </cfRule>
    <cfRule type="expression" dxfId="27" priority="27">
      <formula>AA6="in progress"</formula>
    </cfRule>
    <cfRule type="expression" dxfId="26" priority="28">
      <formula>AA6="open"</formula>
    </cfRule>
  </conditionalFormatting>
  <conditionalFormatting sqref="V6">
    <cfRule type="expression" dxfId="25" priority="21" stopIfTrue="1">
      <formula>V6="resolved"</formula>
    </cfRule>
    <cfRule type="expression" dxfId="24" priority="22" stopIfTrue="1">
      <formula>V6="monitoring"</formula>
    </cfRule>
    <cfRule type="expression" dxfId="23" priority="23" stopIfTrue="1">
      <formula>V6="in progress"</formula>
    </cfRule>
    <cfRule type="expression" dxfId="22" priority="24" stopIfTrue="1">
      <formula>V6="closed"</formula>
    </cfRule>
    <cfRule type="expression" dxfId="21" priority="25" stopIfTrue="1">
      <formula>V6="open"</formula>
    </cfRule>
  </conditionalFormatting>
  <conditionalFormatting sqref="X7:X47">
    <cfRule type="expression" dxfId="20" priority="18">
      <formula>AA7="closed"</formula>
    </cfRule>
    <cfRule type="expression" dxfId="19" priority="19">
      <formula>AA7="in progress"</formula>
    </cfRule>
    <cfRule type="expression" dxfId="18" priority="20">
      <formula>AA7="open"</formula>
    </cfRule>
  </conditionalFormatting>
  <conditionalFormatting sqref="V7:V47">
    <cfRule type="expression" dxfId="17" priority="13" stopIfTrue="1">
      <formula>V7="resolved"</formula>
    </cfRule>
    <cfRule type="expression" dxfId="16" priority="14" stopIfTrue="1">
      <formula>V7="monitoring"</formula>
    </cfRule>
    <cfRule type="expression" dxfId="15" priority="15" stopIfTrue="1">
      <formula>V7="in progress"</formula>
    </cfRule>
    <cfRule type="expression" dxfId="14" priority="16" stopIfTrue="1">
      <formula>V7="closed"</formula>
    </cfRule>
    <cfRule type="expression" dxfId="13" priority="17" stopIfTrue="1">
      <formula>V7="open"</formula>
    </cfRule>
  </conditionalFormatting>
  <conditionalFormatting sqref="T9:T10 T13:T47">
    <cfRule type="expression" dxfId="12" priority="10">
      <formula>U9="closed"</formula>
    </cfRule>
    <cfRule type="expression" dxfId="11" priority="11">
      <formula>U9="in progress"</formula>
    </cfRule>
    <cfRule type="expression" dxfId="10" priority="12">
      <formula>U9="open"</formula>
    </cfRule>
  </conditionalFormatting>
  <conditionalFormatting sqref="V4">
    <cfRule type="expression" dxfId="9" priority="5" stopIfTrue="1">
      <formula>V4="resolved"</formula>
    </cfRule>
    <cfRule type="expression" dxfId="8" priority="6" stopIfTrue="1">
      <formula>V4="monitoring"</formula>
    </cfRule>
    <cfRule type="expression" dxfId="7" priority="7" stopIfTrue="1">
      <formula>V4="in progress"</formula>
    </cfRule>
    <cfRule type="expression" dxfId="6" priority="8" stopIfTrue="1">
      <formula>V4="closed"</formula>
    </cfRule>
    <cfRule type="expression" dxfId="5" priority="9" stopIfTrue="1">
      <formula>V4="open"</formula>
    </cfRule>
  </conditionalFormatting>
  <conditionalFormatting sqref="N4:N1048576">
    <cfRule type="containsText" dxfId="4" priority="3" operator="containsText" text="False">
      <formula>NOT(ISERROR(SEARCH("False",N4)))</formula>
    </cfRule>
    <cfRule type="containsText" dxfId="3" priority="4" operator="containsText" text="True">
      <formula>NOT(ISERROR(SEARCH("True",N4)))</formula>
    </cfRule>
  </conditionalFormatting>
  <conditionalFormatting sqref="H4:H47">
    <cfRule type="containsErrors" dxfId="2" priority="2">
      <formula>ISERROR(H4)</formula>
    </cfRule>
  </conditionalFormatting>
  <conditionalFormatting sqref="N4:N47">
    <cfRule type="containsBlanks" dxfId="1" priority="40">
      <formula>LEN(TRIM(N4))=0</formula>
    </cfRule>
  </conditionalFormatting>
  <conditionalFormatting sqref="R4:R47">
    <cfRule type="containsBlanks" dxfId="0" priority="1">
      <formula>LEN(TRIM(R4))=0</formula>
    </cfRule>
  </conditionalFormatting>
  <dataValidations count="1">
    <dataValidation type="list" allowBlank="1" showInputMessage="1" showErrorMessage="1" sqref="N4:N1048576" xr:uid="{00000000-0002-0000-1A00-000000000000}">
      <formula1>"TRUE,FALSE"</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supplier_complaints</vt:lpstr>
      <vt:lpstr>returns_products</vt:lpstr>
      <vt:lpstr>incoming_materials</vt:lpstr>
      <vt:lpstr>customer_comments</vt:lpstr>
      <vt:lpstr>CC_Log_local</vt:lpstr>
      <vt:lpstr>CC_Log_Export</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CC_Log_local!Print_Area</vt:lpstr>
      <vt:lpstr>customer_comments!Print_Area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2023-01-25T14:04:51Z</dcterms:modified>
</cp:coreProperties>
</file>